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workbookProtection workbookPassword="E97F" lockStructure="1"/>
  <bookViews>
    <workbookView xWindow="-45" yWindow="4920" windowWidth="20520" windowHeight="4500" activeTab="1"/>
  </bookViews>
  <sheets>
    <sheet name="Instructions" sheetId="7" r:id="rId1"/>
    <sheet name="Farmer Details" sheetId="4" r:id="rId2"/>
    <sheet name="Bank Declaration" sheetId="2" r:id="rId3"/>
    <sheet name="NFA LEVEL" sheetId="5" state="hidden" r:id="rId4"/>
    <sheet name="premium" sheetId="6" state="hidden" r:id="rId5"/>
    <sheet name="BO Template" sheetId="3" state="hidden" r:id="rId6"/>
  </sheets>
  <definedNames>
    <definedName name="_xlnm._FilterDatabase" localSheetId="5" hidden="1">'BO Template'!$A$8:$AZ$8</definedName>
    <definedName name="_xlnm._FilterDatabase" localSheetId="1" hidden="1">'Farmer Details'!$AT$17:$AZ$4489</definedName>
    <definedName name="_xlnm._FilterDatabase" localSheetId="3" hidden="1">'NFA LEVEL'!$B$2:$D$2</definedName>
  </definedNames>
  <calcPr calcId="145621"/>
</workbook>
</file>

<file path=xl/calcChain.xml><?xml version="1.0" encoding="utf-8"?>
<calcChain xmlns="http://schemas.openxmlformats.org/spreadsheetml/2006/main">
  <c r="T19" i="4" l="1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18" i="4"/>
  <c r="B9" i="3" l="1"/>
  <c r="AH19" i="4"/>
  <c r="AI19" i="4"/>
  <c r="AH20" i="4"/>
  <c r="AO20" i="4" s="1"/>
  <c r="AP20" i="4" s="1"/>
  <c r="AI20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H28" i="4"/>
  <c r="AI28" i="4"/>
  <c r="AH29" i="4"/>
  <c r="AI29" i="4"/>
  <c r="AH30" i="4"/>
  <c r="AI30" i="4"/>
  <c r="AH31" i="4"/>
  <c r="AI31" i="4"/>
  <c r="AH32" i="4"/>
  <c r="AI32" i="4"/>
  <c r="AH33" i="4"/>
  <c r="AI33" i="4"/>
  <c r="AH34" i="4"/>
  <c r="AI34" i="4"/>
  <c r="AH35" i="4"/>
  <c r="AI35" i="4"/>
  <c r="AH36" i="4"/>
  <c r="AI36" i="4"/>
  <c r="AH37" i="4"/>
  <c r="AI37" i="4"/>
  <c r="AH38" i="4"/>
  <c r="AI38" i="4"/>
  <c r="AH39" i="4"/>
  <c r="AI39" i="4"/>
  <c r="AH40" i="4"/>
  <c r="AI40" i="4"/>
  <c r="AH41" i="4"/>
  <c r="AI41" i="4"/>
  <c r="AH42" i="4"/>
  <c r="AI42" i="4"/>
  <c r="AH43" i="4"/>
  <c r="AI43" i="4"/>
  <c r="AH44" i="4"/>
  <c r="AI44" i="4"/>
  <c r="AH45" i="4"/>
  <c r="AI45" i="4"/>
  <c r="AH46" i="4"/>
  <c r="AI46" i="4"/>
  <c r="AH47" i="4"/>
  <c r="AI47" i="4"/>
  <c r="AH48" i="4"/>
  <c r="AI48" i="4"/>
  <c r="AH49" i="4"/>
  <c r="AI49" i="4"/>
  <c r="AH50" i="4"/>
  <c r="AI50" i="4"/>
  <c r="AH51" i="4"/>
  <c r="AI51" i="4"/>
  <c r="AH52" i="4"/>
  <c r="AI52" i="4"/>
  <c r="AH53" i="4"/>
  <c r="AI53" i="4"/>
  <c r="AH54" i="4"/>
  <c r="AI54" i="4"/>
  <c r="AH55" i="4"/>
  <c r="AI55" i="4"/>
  <c r="AH56" i="4"/>
  <c r="AI56" i="4"/>
  <c r="AH57" i="4"/>
  <c r="AI57" i="4"/>
  <c r="AH58" i="4"/>
  <c r="AI58" i="4"/>
  <c r="AH59" i="4"/>
  <c r="AI59" i="4"/>
  <c r="AH60" i="4"/>
  <c r="AI60" i="4"/>
  <c r="AH61" i="4"/>
  <c r="AI61" i="4"/>
  <c r="AH62" i="4"/>
  <c r="AI62" i="4"/>
  <c r="AH63" i="4"/>
  <c r="AI63" i="4"/>
  <c r="AH64" i="4"/>
  <c r="AI64" i="4"/>
  <c r="AH65" i="4"/>
  <c r="AI65" i="4"/>
  <c r="AH66" i="4"/>
  <c r="AI66" i="4"/>
  <c r="AH67" i="4"/>
  <c r="AI67" i="4"/>
  <c r="AH68" i="4"/>
  <c r="AI68" i="4"/>
  <c r="AH69" i="4"/>
  <c r="AI69" i="4"/>
  <c r="AH70" i="4"/>
  <c r="AI70" i="4"/>
  <c r="AH71" i="4"/>
  <c r="AI71" i="4"/>
  <c r="AH72" i="4"/>
  <c r="AI72" i="4"/>
  <c r="AH73" i="4"/>
  <c r="AI73" i="4"/>
  <c r="AH74" i="4"/>
  <c r="AI74" i="4"/>
  <c r="AH75" i="4"/>
  <c r="AI75" i="4"/>
  <c r="AH76" i="4"/>
  <c r="AI76" i="4"/>
  <c r="AH77" i="4"/>
  <c r="AI77" i="4"/>
  <c r="AH78" i="4"/>
  <c r="AI78" i="4"/>
  <c r="AH79" i="4"/>
  <c r="AI79" i="4"/>
  <c r="AH80" i="4"/>
  <c r="AI80" i="4"/>
  <c r="AH81" i="4"/>
  <c r="AI81" i="4"/>
  <c r="AH82" i="4"/>
  <c r="AI82" i="4"/>
  <c r="AH83" i="4"/>
  <c r="AI83" i="4"/>
  <c r="AH84" i="4"/>
  <c r="AI84" i="4"/>
  <c r="AH85" i="4"/>
  <c r="AI85" i="4"/>
  <c r="AH86" i="4"/>
  <c r="AI86" i="4"/>
  <c r="AH87" i="4"/>
  <c r="AI87" i="4"/>
  <c r="AH88" i="4"/>
  <c r="AI88" i="4"/>
  <c r="AH89" i="4"/>
  <c r="AI89" i="4"/>
  <c r="AH90" i="4"/>
  <c r="AI90" i="4"/>
  <c r="AH91" i="4"/>
  <c r="AI91" i="4"/>
  <c r="AH92" i="4"/>
  <c r="AI92" i="4"/>
  <c r="AH93" i="4"/>
  <c r="AI93" i="4"/>
  <c r="AH94" i="4"/>
  <c r="AI94" i="4"/>
  <c r="AH95" i="4"/>
  <c r="AI95" i="4"/>
  <c r="AH96" i="4"/>
  <c r="AI96" i="4"/>
  <c r="AH97" i="4"/>
  <c r="AI97" i="4"/>
  <c r="AH98" i="4"/>
  <c r="AI98" i="4"/>
  <c r="AH99" i="4"/>
  <c r="AI99" i="4"/>
  <c r="AH100" i="4"/>
  <c r="AI100" i="4"/>
  <c r="AH101" i="4"/>
  <c r="AI101" i="4"/>
  <c r="AH102" i="4"/>
  <c r="AI102" i="4"/>
  <c r="AH103" i="4"/>
  <c r="AI103" i="4"/>
  <c r="AH104" i="4"/>
  <c r="AI104" i="4"/>
  <c r="AH105" i="4"/>
  <c r="AI105" i="4"/>
  <c r="AH106" i="4"/>
  <c r="AI106" i="4"/>
  <c r="AH107" i="4"/>
  <c r="AI107" i="4"/>
  <c r="AH108" i="4"/>
  <c r="AI108" i="4"/>
  <c r="AH109" i="4"/>
  <c r="AI109" i="4"/>
  <c r="AH110" i="4"/>
  <c r="AI110" i="4"/>
  <c r="AH111" i="4"/>
  <c r="AI111" i="4"/>
  <c r="AH112" i="4"/>
  <c r="AI112" i="4"/>
  <c r="AH113" i="4"/>
  <c r="AI113" i="4"/>
  <c r="AH114" i="4"/>
  <c r="AI114" i="4"/>
  <c r="AH115" i="4"/>
  <c r="AI115" i="4"/>
  <c r="AH116" i="4"/>
  <c r="AI116" i="4"/>
  <c r="AH117" i="4"/>
  <c r="AI117" i="4"/>
  <c r="AH118" i="4"/>
  <c r="AI118" i="4"/>
  <c r="AH119" i="4"/>
  <c r="AI119" i="4"/>
  <c r="AH120" i="4"/>
  <c r="AI120" i="4"/>
  <c r="AH121" i="4"/>
  <c r="AI121" i="4"/>
  <c r="AH122" i="4"/>
  <c r="AI122" i="4"/>
  <c r="AH123" i="4"/>
  <c r="AI123" i="4"/>
  <c r="AH124" i="4"/>
  <c r="AI124" i="4"/>
  <c r="AH125" i="4"/>
  <c r="AI125" i="4"/>
  <c r="AH126" i="4"/>
  <c r="AI126" i="4"/>
  <c r="AH127" i="4"/>
  <c r="AI127" i="4"/>
  <c r="AH128" i="4"/>
  <c r="AI128" i="4"/>
  <c r="AH129" i="4"/>
  <c r="AI129" i="4"/>
  <c r="AH130" i="4"/>
  <c r="AI130" i="4"/>
  <c r="AH131" i="4"/>
  <c r="AI131" i="4"/>
  <c r="AH132" i="4"/>
  <c r="AI132" i="4"/>
  <c r="AH133" i="4"/>
  <c r="AI133" i="4"/>
  <c r="AH134" i="4"/>
  <c r="AI134" i="4"/>
  <c r="AH135" i="4"/>
  <c r="AI135" i="4"/>
  <c r="AH136" i="4"/>
  <c r="AI136" i="4"/>
  <c r="AH137" i="4"/>
  <c r="AI137" i="4"/>
  <c r="AH138" i="4"/>
  <c r="AI138" i="4"/>
  <c r="AH139" i="4"/>
  <c r="AI139" i="4"/>
  <c r="AH140" i="4"/>
  <c r="AI140" i="4"/>
  <c r="AH141" i="4"/>
  <c r="AI141" i="4"/>
  <c r="AH142" i="4"/>
  <c r="AI142" i="4"/>
  <c r="AH143" i="4"/>
  <c r="AI143" i="4"/>
  <c r="AH144" i="4"/>
  <c r="AI144" i="4"/>
  <c r="AH145" i="4"/>
  <c r="AI145" i="4"/>
  <c r="AH146" i="4"/>
  <c r="AI146" i="4"/>
  <c r="AH147" i="4"/>
  <c r="AI147" i="4"/>
  <c r="AH148" i="4"/>
  <c r="AI148" i="4"/>
  <c r="AH149" i="4"/>
  <c r="AI149" i="4"/>
  <c r="AH150" i="4"/>
  <c r="AI150" i="4"/>
  <c r="AH151" i="4"/>
  <c r="AI151" i="4"/>
  <c r="AH152" i="4"/>
  <c r="AI152" i="4"/>
  <c r="AH153" i="4"/>
  <c r="AI153" i="4"/>
  <c r="AH154" i="4"/>
  <c r="AI154" i="4"/>
  <c r="AH155" i="4"/>
  <c r="AI155" i="4"/>
  <c r="AH156" i="4"/>
  <c r="AI156" i="4"/>
  <c r="AH157" i="4"/>
  <c r="AI157" i="4"/>
  <c r="AH158" i="4"/>
  <c r="AI158" i="4"/>
  <c r="AH159" i="4"/>
  <c r="AI159" i="4"/>
  <c r="AH160" i="4"/>
  <c r="AI160" i="4"/>
  <c r="AH161" i="4"/>
  <c r="AI161" i="4"/>
  <c r="AH162" i="4"/>
  <c r="AI162" i="4"/>
  <c r="AH163" i="4"/>
  <c r="AI163" i="4"/>
  <c r="AH164" i="4"/>
  <c r="AI164" i="4"/>
  <c r="AH165" i="4"/>
  <c r="AI165" i="4"/>
  <c r="AH166" i="4"/>
  <c r="AI166" i="4"/>
  <c r="AH167" i="4"/>
  <c r="AI167" i="4"/>
  <c r="AH168" i="4"/>
  <c r="AI168" i="4"/>
  <c r="AH169" i="4"/>
  <c r="AI169" i="4"/>
  <c r="AH170" i="4"/>
  <c r="AI170" i="4"/>
  <c r="AH171" i="4"/>
  <c r="AI171" i="4"/>
  <c r="AH172" i="4"/>
  <c r="AI172" i="4"/>
  <c r="AH173" i="4"/>
  <c r="AI173" i="4"/>
  <c r="AH174" i="4"/>
  <c r="AI174" i="4"/>
  <c r="AH175" i="4"/>
  <c r="AI175" i="4"/>
  <c r="AH176" i="4"/>
  <c r="AI176" i="4"/>
  <c r="AH177" i="4"/>
  <c r="AI177" i="4"/>
  <c r="AH178" i="4"/>
  <c r="AI178" i="4"/>
  <c r="AH179" i="4"/>
  <c r="AI179" i="4"/>
  <c r="AH180" i="4"/>
  <c r="AI180" i="4"/>
  <c r="AH181" i="4"/>
  <c r="AI181" i="4"/>
  <c r="AH182" i="4"/>
  <c r="AI182" i="4"/>
  <c r="AH183" i="4"/>
  <c r="AI183" i="4"/>
  <c r="AH184" i="4"/>
  <c r="AI184" i="4"/>
  <c r="AH185" i="4"/>
  <c r="AI185" i="4"/>
  <c r="AH186" i="4"/>
  <c r="AI186" i="4"/>
  <c r="AH187" i="4"/>
  <c r="AI187" i="4"/>
  <c r="AH188" i="4"/>
  <c r="AI188" i="4"/>
  <c r="AH189" i="4"/>
  <c r="AI189" i="4"/>
  <c r="AH190" i="4"/>
  <c r="AI190" i="4"/>
  <c r="AH191" i="4"/>
  <c r="AI191" i="4"/>
  <c r="AH192" i="4"/>
  <c r="AI192" i="4"/>
  <c r="AH193" i="4"/>
  <c r="AI193" i="4"/>
  <c r="AH194" i="4"/>
  <c r="AI194" i="4"/>
  <c r="AH195" i="4"/>
  <c r="AI195" i="4"/>
  <c r="AH196" i="4"/>
  <c r="AI196" i="4"/>
  <c r="AH197" i="4"/>
  <c r="AI197" i="4"/>
  <c r="AH198" i="4"/>
  <c r="AI198" i="4"/>
  <c r="AH199" i="4"/>
  <c r="AI199" i="4"/>
  <c r="AH200" i="4"/>
  <c r="AI200" i="4"/>
  <c r="AH201" i="4"/>
  <c r="AI201" i="4"/>
  <c r="AH202" i="4"/>
  <c r="AI202" i="4"/>
  <c r="AH203" i="4"/>
  <c r="AI203" i="4"/>
  <c r="AH204" i="4"/>
  <c r="AI204" i="4"/>
  <c r="AH205" i="4"/>
  <c r="AI205" i="4"/>
  <c r="AH206" i="4"/>
  <c r="AI206" i="4"/>
  <c r="AH207" i="4"/>
  <c r="AI207" i="4"/>
  <c r="AH208" i="4"/>
  <c r="AI208" i="4"/>
  <c r="AH209" i="4"/>
  <c r="AI209" i="4"/>
  <c r="AH210" i="4"/>
  <c r="AI210" i="4"/>
  <c r="AH211" i="4"/>
  <c r="AI211" i="4"/>
  <c r="AH212" i="4"/>
  <c r="AI212" i="4"/>
  <c r="AH213" i="4"/>
  <c r="AI213" i="4"/>
  <c r="AH214" i="4"/>
  <c r="AI214" i="4"/>
  <c r="AH215" i="4"/>
  <c r="AI215" i="4"/>
  <c r="AH216" i="4"/>
  <c r="AI216" i="4"/>
  <c r="AH217" i="4"/>
  <c r="AI217" i="4"/>
  <c r="AH218" i="4"/>
  <c r="AI218" i="4"/>
  <c r="AH219" i="4"/>
  <c r="AI219" i="4"/>
  <c r="AH220" i="4"/>
  <c r="AI220" i="4"/>
  <c r="AH221" i="4"/>
  <c r="AI221" i="4"/>
  <c r="AH222" i="4"/>
  <c r="AI222" i="4"/>
  <c r="AH223" i="4"/>
  <c r="AI223" i="4"/>
  <c r="AH224" i="4"/>
  <c r="AI224" i="4"/>
  <c r="AH225" i="4"/>
  <c r="AI225" i="4"/>
  <c r="AH226" i="4"/>
  <c r="AI226" i="4"/>
  <c r="AH227" i="4"/>
  <c r="AI227" i="4"/>
  <c r="AH228" i="4"/>
  <c r="AI228" i="4"/>
  <c r="AH229" i="4"/>
  <c r="AI229" i="4"/>
  <c r="AH230" i="4"/>
  <c r="AI230" i="4"/>
  <c r="AH231" i="4"/>
  <c r="AI231" i="4"/>
  <c r="AH232" i="4"/>
  <c r="AI232" i="4"/>
  <c r="AH233" i="4"/>
  <c r="AI233" i="4"/>
  <c r="AH234" i="4"/>
  <c r="AI234" i="4"/>
  <c r="AH235" i="4"/>
  <c r="AI235" i="4"/>
  <c r="AH236" i="4"/>
  <c r="AI236" i="4"/>
  <c r="AH237" i="4"/>
  <c r="AI237" i="4"/>
  <c r="AH238" i="4"/>
  <c r="AI238" i="4"/>
  <c r="AH239" i="4"/>
  <c r="AI239" i="4"/>
  <c r="AH240" i="4"/>
  <c r="AI240" i="4"/>
  <c r="AH241" i="4"/>
  <c r="AI241" i="4"/>
  <c r="AH242" i="4"/>
  <c r="AI242" i="4"/>
  <c r="AH243" i="4"/>
  <c r="AI243" i="4"/>
  <c r="AH244" i="4"/>
  <c r="AI244" i="4"/>
  <c r="AH245" i="4"/>
  <c r="AI245" i="4"/>
  <c r="AH246" i="4"/>
  <c r="AI246" i="4"/>
  <c r="AH247" i="4"/>
  <c r="AI247" i="4"/>
  <c r="AH248" i="4"/>
  <c r="AI248" i="4"/>
  <c r="AH249" i="4"/>
  <c r="AI249" i="4"/>
  <c r="AH250" i="4"/>
  <c r="AI250" i="4"/>
  <c r="AH251" i="4"/>
  <c r="AI251" i="4"/>
  <c r="AH252" i="4"/>
  <c r="AI252" i="4"/>
  <c r="AH253" i="4"/>
  <c r="AI253" i="4"/>
  <c r="AH254" i="4"/>
  <c r="AI254" i="4"/>
  <c r="AH255" i="4"/>
  <c r="AI255" i="4"/>
  <c r="AH256" i="4"/>
  <c r="AI256" i="4"/>
  <c r="AH257" i="4"/>
  <c r="AI257" i="4"/>
  <c r="AH258" i="4"/>
  <c r="AI258" i="4"/>
  <c r="AH259" i="4"/>
  <c r="AI259" i="4"/>
  <c r="AH260" i="4"/>
  <c r="AI260" i="4"/>
  <c r="AH261" i="4"/>
  <c r="AI261" i="4"/>
  <c r="AH262" i="4"/>
  <c r="AI262" i="4"/>
  <c r="AH263" i="4"/>
  <c r="AI263" i="4"/>
  <c r="AH264" i="4"/>
  <c r="AI264" i="4"/>
  <c r="AH265" i="4"/>
  <c r="AI265" i="4"/>
  <c r="AH266" i="4"/>
  <c r="AI266" i="4"/>
  <c r="AH267" i="4"/>
  <c r="AI267" i="4"/>
  <c r="AH268" i="4"/>
  <c r="AI268" i="4"/>
  <c r="AH269" i="4"/>
  <c r="AI269" i="4"/>
  <c r="AH270" i="4"/>
  <c r="AI270" i="4"/>
  <c r="AH271" i="4"/>
  <c r="AI271" i="4"/>
  <c r="AH272" i="4"/>
  <c r="AI272" i="4"/>
  <c r="AH273" i="4"/>
  <c r="AI273" i="4"/>
  <c r="AH274" i="4"/>
  <c r="AI274" i="4"/>
  <c r="AH275" i="4"/>
  <c r="AI275" i="4"/>
  <c r="AH276" i="4"/>
  <c r="AI276" i="4"/>
  <c r="AH277" i="4"/>
  <c r="AI277" i="4"/>
  <c r="AH278" i="4"/>
  <c r="AI278" i="4"/>
  <c r="AH279" i="4"/>
  <c r="AI279" i="4"/>
  <c r="AH280" i="4"/>
  <c r="AI280" i="4"/>
  <c r="AH281" i="4"/>
  <c r="AI281" i="4"/>
  <c r="AH282" i="4"/>
  <c r="AI282" i="4"/>
  <c r="AH283" i="4"/>
  <c r="AI283" i="4"/>
  <c r="AH284" i="4"/>
  <c r="AI284" i="4"/>
  <c r="AH285" i="4"/>
  <c r="AI285" i="4"/>
  <c r="AH286" i="4"/>
  <c r="AI286" i="4"/>
  <c r="AH287" i="4"/>
  <c r="AI287" i="4"/>
  <c r="AH288" i="4"/>
  <c r="AI288" i="4"/>
  <c r="AH289" i="4"/>
  <c r="AI289" i="4"/>
  <c r="AH290" i="4"/>
  <c r="AI290" i="4"/>
  <c r="AH291" i="4"/>
  <c r="AI291" i="4"/>
  <c r="AH292" i="4"/>
  <c r="AI292" i="4"/>
  <c r="AH293" i="4"/>
  <c r="AI293" i="4"/>
  <c r="AH294" i="4"/>
  <c r="AI294" i="4"/>
  <c r="AH295" i="4"/>
  <c r="AI295" i="4"/>
  <c r="AH296" i="4"/>
  <c r="AI296" i="4"/>
  <c r="AH297" i="4"/>
  <c r="AI297" i="4"/>
  <c r="AH298" i="4"/>
  <c r="AI298" i="4"/>
  <c r="AH299" i="4"/>
  <c r="AI299" i="4"/>
  <c r="AH300" i="4"/>
  <c r="AI300" i="4"/>
  <c r="AH301" i="4"/>
  <c r="AI301" i="4"/>
  <c r="AH302" i="4"/>
  <c r="AI302" i="4"/>
  <c r="AH303" i="4"/>
  <c r="AI303" i="4"/>
  <c r="AH304" i="4"/>
  <c r="AI304" i="4"/>
  <c r="AH305" i="4"/>
  <c r="AI305" i="4"/>
  <c r="AH306" i="4"/>
  <c r="AI306" i="4"/>
  <c r="AH307" i="4"/>
  <c r="AI307" i="4"/>
  <c r="AH308" i="4"/>
  <c r="AI308" i="4"/>
  <c r="AH309" i="4"/>
  <c r="AI309" i="4"/>
  <c r="AH310" i="4"/>
  <c r="AI310" i="4"/>
  <c r="AH311" i="4"/>
  <c r="AI311" i="4"/>
  <c r="AH312" i="4"/>
  <c r="AI312" i="4"/>
  <c r="AH313" i="4"/>
  <c r="AI313" i="4"/>
  <c r="AH314" i="4"/>
  <c r="AI314" i="4"/>
  <c r="AH315" i="4"/>
  <c r="AI315" i="4"/>
  <c r="AH316" i="4"/>
  <c r="AI316" i="4"/>
  <c r="AH317" i="4"/>
  <c r="AI317" i="4"/>
  <c r="AH318" i="4"/>
  <c r="AI318" i="4"/>
  <c r="AH319" i="4"/>
  <c r="AI319" i="4"/>
  <c r="AH320" i="4"/>
  <c r="AI320" i="4"/>
  <c r="AH321" i="4"/>
  <c r="AI321" i="4"/>
  <c r="AH322" i="4"/>
  <c r="AI322" i="4"/>
  <c r="AH323" i="4"/>
  <c r="AI323" i="4"/>
  <c r="AH324" i="4"/>
  <c r="AI324" i="4"/>
  <c r="AH325" i="4"/>
  <c r="AI325" i="4"/>
  <c r="AH326" i="4"/>
  <c r="AI326" i="4"/>
  <c r="AH327" i="4"/>
  <c r="AI327" i="4"/>
  <c r="AH328" i="4"/>
  <c r="AI328" i="4"/>
  <c r="AH329" i="4"/>
  <c r="AI329" i="4"/>
  <c r="AH330" i="4"/>
  <c r="AI330" i="4"/>
  <c r="AH331" i="4"/>
  <c r="AI331" i="4"/>
  <c r="AH332" i="4"/>
  <c r="AI332" i="4"/>
  <c r="AH333" i="4"/>
  <c r="AI333" i="4"/>
  <c r="AH334" i="4"/>
  <c r="AI334" i="4"/>
  <c r="AH335" i="4"/>
  <c r="AI335" i="4"/>
  <c r="AH336" i="4"/>
  <c r="AI336" i="4"/>
  <c r="AH337" i="4"/>
  <c r="AI337" i="4"/>
  <c r="AH338" i="4"/>
  <c r="AI338" i="4"/>
  <c r="AH339" i="4"/>
  <c r="AI339" i="4"/>
  <c r="AH340" i="4"/>
  <c r="AI340" i="4"/>
  <c r="AH341" i="4"/>
  <c r="AI341" i="4"/>
  <c r="AH342" i="4"/>
  <c r="AI342" i="4"/>
  <c r="AH343" i="4"/>
  <c r="AI343" i="4"/>
  <c r="AH344" i="4"/>
  <c r="AI344" i="4"/>
  <c r="AH345" i="4"/>
  <c r="AI345" i="4"/>
  <c r="AH346" i="4"/>
  <c r="AI346" i="4"/>
  <c r="AH347" i="4"/>
  <c r="AI347" i="4"/>
  <c r="AH348" i="4"/>
  <c r="AI348" i="4"/>
  <c r="AH349" i="4"/>
  <c r="AI349" i="4"/>
  <c r="AH350" i="4"/>
  <c r="AI350" i="4"/>
  <c r="AH351" i="4"/>
  <c r="AI351" i="4"/>
  <c r="AH352" i="4"/>
  <c r="AI352" i="4"/>
  <c r="AH353" i="4"/>
  <c r="AI353" i="4"/>
  <c r="AH354" i="4"/>
  <c r="AI354" i="4"/>
  <c r="AH355" i="4"/>
  <c r="AI355" i="4"/>
  <c r="AH356" i="4"/>
  <c r="AI356" i="4"/>
  <c r="AH357" i="4"/>
  <c r="AI357" i="4"/>
  <c r="AH358" i="4"/>
  <c r="AI358" i="4"/>
  <c r="AH359" i="4"/>
  <c r="AI359" i="4"/>
  <c r="AH360" i="4"/>
  <c r="AI360" i="4"/>
  <c r="AH361" i="4"/>
  <c r="AI361" i="4"/>
  <c r="AH362" i="4"/>
  <c r="AI362" i="4"/>
  <c r="AH363" i="4"/>
  <c r="AI363" i="4"/>
  <c r="AH364" i="4"/>
  <c r="AI364" i="4"/>
  <c r="AH365" i="4"/>
  <c r="AI365" i="4"/>
  <c r="AH366" i="4"/>
  <c r="AI366" i="4"/>
  <c r="AH367" i="4"/>
  <c r="AI367" i="4"/>
  <c r="AH368" i="4"/>
  <c r="AI368" i="4"/>
  <c r="AH369" i="4"/>
  <c r="AI369" i="4"/>
  <c r="AH370" i="4"/>
  <c r="AI370" i="4"/>
  <c r="AH371" i="4"/>
  <c r="AI371" i="4"/>
  <c r="AH372" i="4"/>
  <c r="AI372" i="4"/>
  <c r="AH373" i="4"/>
  <c r="AI373" i="4"/>
  <c r="AH374" i="4"/>
  <c r="AI374" i="4"/>
  <c r="AH375" i="4"/>
  <c r="AI375" i="4"/>
  <c r="AH376" i="4"/>
  <c r="AI376" i="4"/>
  <c r="AH377" i="4"/>
  <c r="AI377" i="4"/>
  <c r="AH378" i="4"/>
  <c r="AI378" i="4"/>
  <c r="AH379" i="4"/>
  <c r="AI379" i="4"/>
  <c r="AH380" i="4"/>
  <c r="AI380" i="4"/>
  <c r="AH381" i="4"/>
  <c r="AI381" i="4"/>
  <c r="AH382" i="4"/>
  <c r="AI382" i="4"/>
  <c r="AH383" i="4"/>
  <c r="AI383" i="4"/>
  <c r="AH384" i="4"/>
  <c r="AI384" i="4"/>
  <c r="AH385" i="4"/>
  <c r="AI385" i="4"/>
  <c r="AH386" i="4"/>
  <c r="AI386" i="4"/>
  <c r="AH387" i="4"/>
  <c r="AI387" i="4"/>
  <c r="AH388" i="4"/>
  <c r="AI388" i="4"/>
  <c r="AH389" i="4"/>
  <c r="AI389" i="4"/>
  <c r="AH390" i="4"/>
  <c r="AI390" i="4"/>
  <c r="AH391" i="4"/>
  <c r="AI391" i="4"/>
  <c r="AH392" i="4"/>
  <c r="AI392" i="4"/>
  <c r="AH393" i="4"/>
  <c r="AI393" i="4"/>
  <c r="AH394" i="4"/>
  <c r="AI394" i="4"/>
  <c r="AH395" i="4"/>
  <c r="AI395" i="4"/>
  <c r="AH396" i="4"/>
  <c r="AI396" i="4"/>
  <c r="AH397" i="4"/>
  <c r="AI397" i="4"/>
  <c r="AH398" i="4"/>
  <c r="AI398" i="4"/>
  <c r="AH399" i="4"/>
  <c r="AI399" i="4"/>
  <c r="AH400" i="4"/>
  <c r="AI400" i="4"/>
  <c r="AH401" i="4"/>
  <c r="AI401" i="4"/>
  <c r="AH402" i="4"/>
  <c r="AI402" i="4"/>
  <c r="AH403" i="4"/>
  <c r="AI403" i="4"/>
  <c r="AH404" i="4"/>
  <c r="AI404" i="4"/>
  <c r="AH405" i="4"/>
  <c r="AI405" i="4"/>
  <c r="AH406" i="4"/>
  <c r="AI406" i="4"/>
  <c r="AH407" i="4"/>
  <c r="AI407" i="4"/>
  <c r="AH408" i="4"/>
  <c r="AI408" i="4"/>
  <c r="AH409" i="4"/>
  <c r="AI409" i="4"/>
  <c r="AH410" i="4"/>
  <c r="AI410" i="4"/>
  <c r="AH411" i="4"/>
  <c r="AI411" i="4"/>
  <c r="AH412" i="4"/>
  <c r="AI412" i="4"/>
  <c r="AH413" i="4"/>
  <c r="AI413" i="4"/>
  <c r="AH414" i="4"/>
  <c r="AI414" i="4"/>
  <c r="AH415" i="4"/>
  <c r="AI415" i="4"/>
  <c r="AH416" i="4"/>
  <c r="AI416" i="4"/>
  <c r="AH417" i="4"/>
  <c r="AI417" i="4"/>
  <c r="AH418" i="4"/>
  <c r="AI418" i="4"/>
  <c r="AH419" i="4"/>
  <c r="AI419" i="4"/>
  <c r="AH420" i="4"/>
  <c r="AI420" i="4"/>
  <c r="AH421" i="4"/>
  <c r="AI421" i="4"/>
  <c r="AH422" i="4"/>
  <c r="AI422" i="4"/>
  <c r="AH423" i="4"/>
  <c r="AI423" i="4"/>
  <c r="AH424" i="4"/>
  <c r="AI424" i="4"/>
  <c r="AH425" i="4"/>
  <c r="AI425" i="4"/>
  <c r="AH426" i="4"/>
  <c r="AI426" i="4"/>
  <c r="AH427" i="4"/>
  <c r="AI427" i="4"/>
  <c r="AH428" i="4"/>
  <c r="AI428" i="4"/>
  <c r="AH429" i="4"/>
  <c r="AI429" i="4"/>
  <c r="AH430" i="4"/>
  <c r="AI430" i="4"/>
  <c r="AH431" i="4"/>
  <c r="AI431" i="4"/>
  <c r="AH432" i="4"/>
  <c r="AI432" i="4"/>
  <c r="AH433" i="4"/>
  <c r="AI433" i="4"/>
  <c r="AH434" i="4"/>
  <c r="AI434" i="4"/>
  <c r="AH435" i="4"/>
  <c r="AI435" i="4"/>
  <c r="AH436" i="4"/>
  <c r="AI436" i="4"/>
  <c r="AH437" i="4"/>
  <c r="AI437" i="4"/>
  <c r="AH438" i="4"/>
  <c r="AI438" i="4"/>
  <c r="AH439" i="4"/>
  <c r="AI439" i="4"/>
  <c r="AH440" i="4"/>
  <c r="AI440" i="4"/>
  <c r="AH441" i="4"/>
  <c r="AI441" i="4"/>
  <c r="AH442" i="4"/>
  <c r="AI442" i="4"/>
  <c r="AH443" i="4"/>
  <c r="AI443" i="4"/>
  <c r="AH444" i="4"/>
  <c r="AI444" i="4"/>
  <c r="AH445" i="4"/>
  <c r="AI445" i="4"/>
  <c r="AH446" i="4"/>
  <c r="AI446" i="4"/>
  <c r="AH447" i="4"/>
  <c r="AI447" i="4"/>
  <c r="AH448" i="4"/>
  <c r="AI448" i="4"/>
  <c r="AH449" i="4"/>
  <c r="AI449" i="4"/>
  <c r="AH450" i="4"/>
  <c r="AI450" i="4"/>
  <c r="AH451" i="4"/>
  <c r="AI451" i="4"/>
  <c r="AH452" i="4"/>
  <c r="AI452" i="4"/>
  <c r="AH453" i="4"/>
  <c r="AI453" i="4"/>
  <c r="AH454" i="4"/>
  <c r="AI454" i="4"/>
  <c r="AH455" i="4"/>
  <c r="AI455" i="4"/>
  <c r="AH456" i="4"/>
  <c r="AI456" i="4"/>
  <c r="AH457" i="4"/>
  <c r="AI457" i="4"/>
  <c r="AH458" i="4"/>
  <c r="AI458" i="4"/>
  <c r="AH459" i="4"/>
  <c r="AI459" i="4"/>
  <c r="AH460" i="4"/>
  <c r="AI460" i="4"/>
  <c r="AH461" i="4"/>
  <c r="AI461" i="4"/>
  <c r="AH462" i="4"/>
  <c r="AI462" i="4"/>
  <c r="AH463" i="4"/>
  <c r="AI463" i="4"/>
  <c r="AH464" i="4"/>
  <c r="AI464" i="4"/>
  <c r="AH465" i="4"/>
  <c r="AI465" i="4"/>
  <c r="AH466" i="4"/>
  <c r="AI466" i="4"/>
  <c r="AH467" i="4"/>
  <c r="AI467" i="4"/>
  <c r="AH468" i="4"/>
  <c r="AI468" i="4"/>
  <c r="AH469" i="4"/>
  <c r="AI469" i="4"/>
  <c r="AH470" i="4"/>
  <c r="AI470" i="4"/>
  <c r="AH471" i="4"/>
  <c r="AI471" i="4"/>
  <c r="AH472" i="4"/>
  <c r="AI472" i="4"/>
  <c r="AH473" i="4"/>
  <c r="AI473" i="4"/>
  <c r="AH474" i="4"/>
  <c r="AI474" i="4"/>
  <c r="AH475" i="4"/>
  <c r="AI475" i="4"/>
  <c r="AH476" i="4"/>
  <c r="AI476" i="4"/>
  <c r="AH477" i="4"/>
  <c r="AI477" i="4"/>
  <c r="AH478" i="4"/>
  <c r="AI478" i="4"/>
  <c r="AH479" i="4"/>
  <c r="AI479" i="4"/>
  <c r="AH480" i="4"/>
  <c r="AI480" i="4"/>
  <c r="AH481" i="4"/>
  <c r="AI481" i="4"/>
  <c r="AH482" i="4"/>
  <c r="AI482" i="4"/>
  <c r="AH483" i="4"/>
  <c r="AI483" i="4"/>
  <c r="AH484" i="4"/>
  <c r="AI484" i="4"/>
  <c r="AH485" i="4"/>
  <c r="AI485" i="4"/>
  <c r="AH486" i="4"/>
  <c r="AI486" i="4"/>
  <c r="AH487" i="4"/>
  <c r="AI487" i="4"/>
  <c r="AH488" i="4"/>
  <c r="AI488" i="4"/>
  <c r="AH489" i="4"/>
  <c r="AI489" i="4"/>
  <c r="AH490" i="4"/>
  <c r="AI490" i="4"/>
  <c r="AH491" i="4"/>
  <c r="AI491" i="4"/>
  <c r="AH492" i="4"/>
  <c r="AI492" i="4"/>
  <c r="AH493" i="4"/>
  <c r="AI493" i="4"/>
  <c r="AH494" i="4"/>
  <c r="AI494" i="4"/>
  <c r="AH495" i="4"/>
  <c r="AI495" i="4"/>
  <c r="AH496" i="4"/>
  <c r="AI496" i="4"/>
  <c r="AH497" i="4"/>
  <c r="AI497" i="4"/>
  <c r="AH498" i="4"/>
  <c r="AI498" i="4"/>
  <c r="AH499" i="4"/>
  <c r="AI499" i="4"/>
  <c r="AH500" i="4"/>
  <c r="AI500" i="4"/>
  <c r="AH501" i="4"/>
  <c r="AI501" i="4"/>
  <c r="AH502" i="4"/>
  <c r="AI502" i="4"/>
  <c r="AH503" i="4"/>
  <c r="AI503" i="4"/>
  <c r="AH504" i="4"/>
  <c r="AI504" i="4"/>
  <c r="AH505" i="4"/>
  <c r="AI505" i="4"/>
  <c r="AH506" i="4"/>
  <c r="AI506" i="4"/>
  <c r="AH507" i="4"/>
  <c r="AI507" i="4"/>
  <c r="AH508" i="4"/>
  <c r="AI508" i="4"/>
  <c r="AH509" i="4"/>
  <c r="AI509" i="4"/>
  <c r="AH510" i="4"/>
  <c r="AI510" i="4"/>
  <c r="AH511" i="4"/>
  <c r="AI511" i="4"/>
  <c r="AH512" i="4"/>
  <c r="AI512" i="4"/>
  <c r="AH513" i="4"/>
  <c r="AI513" i="4"/>
  <c r="AH514" i="4"/>
  <c r="AI514" i="4"/>
  <c r="AH515" i="4"/>
  <c r="AI515" i="4"/>
  <c r="AH516" i="4"/>
  <c r="AI516" i="4"/>
  <c r="AH517" i="4"/>
  <c r="AI517" i="4"/>
  <c r="AH518" i="4"/>
  <c r="AI518" i="4"/>
  <c r="AH519" i="4"/>
  <c r="AI519" i="4"/>
  <c r="AH520" i="4"/>
  <c r="AI520" i="4"/>
  <c r="AH521" i="4"/>
  <c r="AI521" i="4"/>
  <c r="AH522" i="4"/>
  <c r="AI522" i="4"/>
  <c r="AH523" i="4"/>
  <c r="AI523" i="4"/>
  <c r="AH524" i="4"/>
  <c r="AI524" i="4"/>
  <c r="AH525" i="4"/>
  <c r="AI525" i="4"/>
  <c r="AH526" i="4"/>
  <c r="AI526" i="4"/>
  <c r="AH527" i="4"/>
  <c r="AI527" i="4"/>
  <c r="AH528" i="4"/>
  <c r="AI528" i="4"/>
  <c r="AH529" i="4"/>
  <c r="AI529" i="4"/>
  <c r="AH530" i="4"/>
  <c r="AI530" i="4"/>
  <c r="AH531" i="4"/>
  <c r="AI531" i="4"/>
  <c r="AH532" i="4"/>
  <c r="AI532" i="4"/>
  <c r="AH533" i="4"/>
  <c r="AI533" i="4"/>
  <c r="AH534" i="4"/>
  <c r="AI534" i="4"/>
  <c r="AH535" i="4"/>
  <c r="AI535" i="4"/>
  <c r="AH536" i="4"/>
  <c r="AI536" i="4"/>
  <c r="AH537" i="4"/>
  <c r="AI537" i="4"/>
  <c r="AH538" i="4"/>
  <c r="AI538" i="4"/>
  <c r="AH539" i="4"/>
  <c r="AI539" i="4"/>
  <c r="AH540" i="4"/>
  <c r="AI540" i="4"/>
  <c r="AH541" i="4"/>
  <c r="AI541" i="4"/>
  <c r="AH542" i="4"/>
  <c r="AI542" i="4"/>
  <c r="AH543" i="4"/>
  <c r="AI543" i="4"/>
  <c r="AH544" i="4"/>
  <c r="AI544" i="4"/>
  <c r="AH545" i="4"/>
  <c r="AI545" i="4"/>
  <c r="AH546" i="4"/>
  <c r="AI546" i="4"/>
  <c r="AH547" i="4"/>
  <c r="AI547" i="4"/>
  <c r="AH548" i="4"/>
  <c r="AI548" i="4"/>
  <c r="AH549" i="4"/>
  <c r="AI549" i="4"/>
  <c r="AH550" i="4"/>
  <c r="AI550" i="4"/>
  <c r="AH551" i="4"/>
  <c r="AI551" i="4"/>
  <c r="AH552" i="4"/>
  <c r="AI552" i="4"/>
  <c r="AH553" i="4"/>
  <c r="AI553" i="4"/>
  <c r="AH554" i="4"/>
  <c r="AI554" i="4"/>
  <c r="AH555" i="4"/>
  <c r="AI555" i="4"/>
  <c r="AH556" i="4"/>
  <c r="AI556" i="4"/>
  <c r="AH557" i="4"/>
  <c r="AI557" i="4"/>
  <c r="AH558" i="4"/>
  <c r="AI558" i="4"/>
  <c r="AH559" i="4"/>
  <c r="AI559" i="4"/>
  <c r="AH560" i="4"/>
  <c r="AI560" i="4"/>
  <c r="AH561" i="4"/>
  <c r="AI561" i="4"/>
  <c r="AH562" i="4"/>
  <c r="AI562" i="4"/>
  <c r="AH563" i="4"/>
  <c r="AI563" i="4"/>
  <c r="AH564" i="4"/>
  <c r="AI564" i="4"/>
  <c r="AH565" i="4"/>
  <c r="AI565" i="4"/>
  <c r="AH566" i="4"/>
  <c r="AI566" i="4"/>
  <c r="AH567" i="4"/>
  <c r="AI567" i="4"/>
  <c r="AH568" i="4"/>
  <c r="AI568" i="4"/>
  <c r="AH569" i="4"/>
  <c r="AI569" i="4"/>
  <c r="AH570" i="4"/>
  <c r="AI570" i="4"/>
  <c r="AH571" i="4"/>
  <c r="AI571" i="4"/>
  <c r="AH572" i="4"/>
  <c r="AI572" i="4"/>
  <c r="AH573" i="4"/>
  <c r="AI573" i="4"/>
  <c r="AH574" i="4"/>
  <c r="AI574" i="4"/>
  <c r="AH575" i="4"/>
  <c r="AI575" i="4"/>
  <c r="AH576" i="4"/>
  <c r="AI576" i="4"/>
  <c r="AH577" i="4"/>
  <c r="AI577" i="4"/>
  <c r="AH578" i="4"/>
  <c r="AI578" i="4"/>
  <c r="AH579" i="4"/>
  <c r="AI579" i="4"/>
  <c r="AH580" i="4"/>
  <c r="AI580" i="4"/>
  <c r="AH581" i="4"/>
  <c r="AI581" i="4"/>
  <c r="AH582" i="4"/>
  <c r="AI582" i="4"/>
  <c r="AH583" i="4"/>
  <c r="AI583" i="4"/>
  <c r="AH584" i="4"/>
  <c r="AI584" i="4"/>
  <c r="AH585" i="4"/>
  <c r="AI585" i="4"/>
  <c r="AH586" i="4"/>
  <c r="AI586" i="4"/>
  <c r="AH587" i="4"/>
  <c r="AI587" i="4"/>
  <c r="AH588" i="4"/>
  <c r="AI588" i="4"/>
  <c r="AH589" i="4"/>
  <c r="AI589" i="4"/>
  <c r="AH590" i="4"/>
  <c r="AI590" i="4"/>
  <c r="AH591" i="4"/>
  <c r="AI591" i="4"/>
  <c r="AH592" i="4"/>
  <c r="AI592" i="4"/>
  <c r="AH593" i="4"/>
  <c r="AI593" i="4"/>
  <c r="AH594" i="4"/>
  <c r="AI594" i="4"/>
  <c r="AH595" i="4"/>
  <c r="AI595" i="4"/>
  <c r="AH596" i="4"/>
  <c r="AI596" i="4"/>
  <c r="AH597" i="4"/>
  <c r="AI597" i="4"/>
  <c r="AH598" i="4"/>
  <c r="AI598" i="4"/>
  <c r="AH599" i="4"/>
  <c r="AI599" i="4"/>
  <c r="AH600" i="4"/>
  <c r="AI600" i="4"/>
  <c r="AH601" i="4"/>
  <c r="AI601" i="4"/>
  <c r="AH602" i="4"/>
  <c r="AI602" i="4"/>
  <c r="AH603" i="4"/>
  <c r="AI603" i="4"/>
  <c r="AH604" i="4"/>
  <c r="AI604" i="4"/>
  <c r="AH605" i="4"/>
  <c r="AI605" i="4"/>
  <c r="AH606" i="4"/>
  <c r="AI606" i="4"/>
  <c r="AH607" i="4"/>
  <c r="AI607" i="4"/>
  <c r="AH608" i="4"/>
  <c r="AI608" i="4"/>
  <c r="AH609" i="4"/>
  <c r="AI609" i="4"/>
  <c r="AH610" i="4"/>
  <c r="AI610" i="4"/>
  <c r="AH611" i="4"/>
  <c r="AI611" i="4"/>
  <c r="AH612" i="4"/>
  <c r="AI612" i="4"/>
  <c r="AH613" i="4"/>
  <c r="AI613" i="4"/>
  <c r="AH614" i="4"/>
  <c r="AI614" i="4"/>
  <c r="AH615" i="4"/>
  <c r="AI615" i="4"/>
  <c r="AH616" i="4"/>
  <c r="AI616" i="4"/>
  <c r="AH617" i="4"/>
  <c r="AI617" i="4"/>
  <c r="AH618" i="4"/>
  <c r="AI618" i="4"/>
  <c r="AH619" i="4"/>
  <c r="AI619" i="4"/>
  <c r="AH620" i="4"/>
  <c r="AI620" i="4"/>
  <c r="AH621" i="4"/>
  <c r="AI621" i="4"/>
  <c r="AH622" i="4"/>
  <c r="AI622" i="4"/>
  <c r="AH623" i="4"/>
  <c r="AI623" i="4"/>
  <c r="AH624" i="4"/>
  <c r="AI624" i="4"/>
  <c r="AH625" i="4"/>
  <c r="AI625" i="4"/>
  <c r="AH626" i="4"/>
  <c r="AI626" i="4"/>
  <c r="AH627" i="4"/>
  <c r="AI627" i="4"/>
  <c r="AH628" i="4"/>
  <c r="AI628" i="4"/>
  <c r="AH629" i="4"/>
  <c r="AI629" i="4"/>
  <c r="AH630" i="4"/>
  <c r="AI630" i="4"/>
  <c r="AH631" i="4"/>
  <c r="AI631" i="4"/>
  <c r="AH632" i="4"/>
  <c r="AI632" i="4"/>
  <c r="AH633" i="4"/>
  <c r="AI633" i="4"/>
  <c r="AH634" i="4"/>
  <c r="AI634" i="4"/>
  <c r="AH635" i="4"/>
  <c r="AI635" i="4"/>
  <c r="AH636" i="4"/>
  <c r="AI636" i="4"/>
  <c r="AH637" i="4"/>
  <c r="AI637" i="4"/>
  <c r="AH638" i="4"/>
  <c r="AI638" i="4"/>
  <c r="AH639" i="4"/>
  <c r="AI639" i="4"/>
  <c r="AH640" i="4"/>
  <c r="AI640" i="4"/>
  <c r="AH641" i="4"/>
  <c r="AI641" i="4"/>
  <c r="AH642" i="4"/>
  <c r="AI642" i="4"/>
  <c r="AH643" i="4"/>
  <c r="AI643" i="4"/>
  <c r="AH644" i="4"/>
  <c r="AI644" i="4"/>
  <c r="AH645" i="4"/>
  <c r="AI645" i="4"/>
  <c r="AH646" i="4"/>
  <c r="AI646" i="4"/>
  <c r="AH647" i="4"/>
  <c r="AI647" i="4"/>
  <c r="AH648" i="4"/>
  <c r="AI648" i="4"/>
  <c r="AH649" i="4"/>
  <c r="AI649" i="4"/>
  <c r="AH650" i="4"/>
  <c r="AI650" i="4"/>
  <c r="AH651" i="4"/>
  <c r="AI651" i="4"/>
  <c r="AH652" i="4"/>
  <c r="AI652" i="4"/>
  <c r="AH653" i="4"/>
  <c r="AI653" i="4"/>
  <c r="AH654" i="4"/>
  <c r="AI654" i="4"/>
  <c r="AH655" i="4"/>
  <c r="AI655" i="4"/>
  <c r="AH656" i="4"/>
  <c r="AI656" i="4"/>
  <c r="AH657" i="4"/>
  <c r="AI657" i="4"/>
  <c r="AH658" i="4"/>
  <c r="AI658" i="4"/>
  <c r="AH659" i="4"/>
  <c r="AI659" i="4"/>
  <c r="AH660" i="4"/>
  <c r="AI660" i="4"/>
  <c r="AH661" i="4"/>
  <c r="AI661" i="4"/>
  <c r="AH662" i="4"/>
  <c r="AI662" i="4"/>
  <c r="AH663" i="4"/>
  <c r="AI663" i="4"/>
  <c r="AH664" i="4"/>
  <c r="AI664" i="4"/>
  <c r="AH665" i="4"/>
  <c r="AI665" i="4"/>
  <c r="AH666" i="4"/>
  <c r="AI666" i="4"/>
  <c r="AH667" i="4"/>
  <c r="AI667" i="4"/>
  <c r="AH668" i="4"/>
  <c r="AI668" i="4"/>
  <c r="AH669" i="4"/>
  <c r="AI669" i="4"/>
  <c r="AH670" i="4"/>
  <c r="AI670" i="4"/>
  <c r="AH671" i="4"/>
  <c r="AI671" i="4"/>
  <c r="AH672" i="4"/>
  <c r="AI672" i="4"/>
  <c r="AH673" i="4"/>
  <c r="AI673" i="4"/>
  <c r="AH674" i="4"/>
  <c r="AI674" i="4"/>
  <c r="AH675" i="4"/>
  <c r="AI675" i="4"/>
  <c r="AH676" i="4"/>
  <c r="AI676" i="4"/>
  <c r="AH677" i="4"/>
  <c r="AI677" i="4"/>
  <c r="AH678" i="4"/>
  <c r="AI678" i="4"/>
  <c r="AH679" i="4"/>
  <c r="AI679" i="4"/>
  <c r="AH680" i="4"/>
  <c r="AI680" i="4"/>
  <c r="AH681" i="4"/>
  <c r="AI681" i="4"/>
  <c r="AH682" i="4"/>
  <c r="AI682" i="4"/>
  <c r="AH683" i="4"/>
  <c r="AI683" i="4"/>
  <c r="AH684" i="4"/>
  <c r="AI684" i="4"/>
  <c r="AH685" i="4"/>
  <c r="AI685" i="4"/>
  <c r="AH686" i="4"/>
  <c r="AI686" i="4"/>
  <c r="AH687" i="4"/>
  <c r="AI687" i="4"/>
  <c r="AH688" i="4"/>
  <c r="AI688" i="4"/>
  <c r="AH689" i="4"/>
  <c r="AI689" i="4"/>
  <c r="AH690" i="4"/>
  <c r="AI690" i="4"/>
  <c r="AH691" i="4"/>
  <c r="AI691" i="4"/>
  <c r="AH692" i="4"/>
  <c r="AI692" i="4"/>
  <c r="AH693" i="4"/>
  <c r="AI693" i="4"/>
  <c r="AH694" i="4"/>
  <c r="AI694" i="4"/>
  <c r="AH695" i="4"/>
  <c r="AI695" i="4"/>
  <c r="AH696" i="4"/>
  <c r="AI696" i="4"/>
  <c r="AH697" i="4"/>
  <c r="AI697" i="4"/>
  <c r="AH698" i="4"/>
  <c r="AI698" i="4"/>
  <c r="AH699" i="4"/>
  <c r="AI699" i="4"/>
  <c r="AH700" i="4"/>
  <c r="AI700" i="4"/>
  <c r="AH701" i="4"/>
  <c r="AI701" i="4"/>
  <c r="AH702" i="4"/>
  <c r="AI702" i="4"/>
  <c r="AH703" i="4"/>
  <c r="AI703" i="4"/>
  <c r="AH704" i="4"/>
  <c r="AI704" i="4"/>
  <c r="AH705" i="4"/>
  <c r="AI705" i="4"/>
  <c r="AH706" i="4"/>
  <c r="AI706" i="4"/>
  <c r="AH707" i="4"/>
  <c r="AI707" i="4"/>
  <c r="AH708" i="4"/>
  <c r="AI708" i="4"/>
  <c r="AH709" i="4"/>
  <c r="AI709" i="4"/>
  <c r="AH710" i="4"/>
  <c r="AI710" i="4"/>
  <c r="AH711" i="4"/>
  <c r="AI711" i="4"/>
  <c r="AH712" i="4"/>
  <c r="AI712" i="4"/>
  <c r="AH713" i="4"/>
  <c r="AI713" i="4"/>
  <c r="AH714" i="4"/>
  <c r="AI714" i="4"/>
  <c r="AH715" i="4"/>
  <c r="AI715" i="4"/>
  <c r="AH716" i="4"/>
  <c r="AI716" i="4"/>
  <c r="AH717" i="4"/>
  <c r="AI717" i="4"/>
  <c r="AH718" i="4"/>
  <c r="AI718" i="4"/>
  <c r="AH719" i="4"/>
  <c r="AI719" i="4"/>
  <c r="AH720" i="4"/>
  <c r="AI720" i="4"/>
  <c r="AH721" i="4"/>
  <c r="AI721" i="4"/>
  <c r="AH722" i="4"/>
  <c r="AI722" i="4"/>
  <c r="AH723" i="4"/>
  <c r="AI723" i="4"/>
  <c r="AH724" i="4"/>
  <c r="AI724" i="4"/>
  <c r="AH725" i="4"/>
  <c r="AI725" i="4"/>
  <c r="AH726" i="4"/>
  <c r="AI726" i="4"/>
  <c r="AH727" i="4"/>
  <c r="AI727" i="4"/>
  <c r="AH728" i="4"/>
  <c r="AI728" i="4"/>
  <c r="AH729" i="4"/>
  <c r="AI729" i="4"/>
  <c r="AH730" i="4"/>
  <c r="AI730" i="4"/>
  <c r="AH731" i="4"/>
  <c r="AI731" i="4"/>
  <c r="AH732" i="4"/>
  <c r="AI732" i="4"/>
  <c r="AH733" i="4"/>
  <c r="AI733" i="4"/>
  <c r="AH734" i="4"/>
  <c r="AI734" i="4"/>
  <c r="AH735" i="4"/>
  <c r="AI735" i="4"/>
  <c r="AH736" i="4"/>
  <c r="AI736" i="4"/>
  <c r="AH737" i="4"/>
  <c r="AI737" i="4"/>
  <c r="AH738" i="4"/>
  <c r="AI738" i="4"/>
  <c r="AH739" i="4"/>
  <c r="AI739" i="4"/>
  <c r="AH740" i="4"/>
  <c r="AI740" i="4"/>
  <c r="AH741" i="4"/>
  <c r="AI741" i="4"/>
  <c r="AH742" i="4"/>
  <c r="AI742" i="4"/>
  <c r="AH743" i="4"/>
  <c r="AI743" i="4"/>
  <c r="AH744" i="4"/>
  <c r="AI744" i="4"/>
  <c r="AH745" i="4"/>
  <c r="AI745" i="4"/>
  <c r="AH746" i="4"/>
  <c r="AI746" i="4"/>
  <c r="AH747" i="4"/>
  <c r="AI747" i="4"/>
  <c r="AH748" i="4"/>
  <c r="AI748" i="4"/>
  <c r="AH749" i="4"/>
  <c r="AI749" i="4"/>
  <c r="AH750" i="4"/>
  <c r="AI750" i="4"/>
  <c r="AH751" i="4"/>
  <c r="AI751" i="4"/>
  <c r="AH752" i="4"/>
  <c r="AI752" i="4"/>
  <c r="AH753" i="4"/>
  <c r="AI753" i="4"/>
  <c r="AH754" i="4"/>
  <c r="AI754" i="4"/>
  <c r="AH755" i="4"/>
  <c r="AI755" i="4"/>
  <c r="AH756" i="4"/>
  <c r="AI756" i="4"/>
  <c r="AH757" i="4"/>
  <c r="AI757" i="4"/>
  <c r="AH758" i="4"/>
  <c r="AI758" i="4"/>
  <c r="AH759" i="4"/>
  <c r="AI759" i="4"/>
  <c r="AH760" i="4"/>
  <c r="AI760" i="4"/>
  <c r="AH761" i="4"/>
  <c r="AI761" i="4"/>
  <c r="AH762" i="4"/>
  <c r="AI762" i="4"/>
  <c r="AH763" i="4"/>
  <c r="AI763" i="4"/>
  <c r="AH764" i="4"/>
  <c r="AI764" i="4"/>
  <c r="AH765" i="4"/>
  <c r="AI765" i="4"/>
  <c r="AH766" i="4"/>
  <c r="AI766" i="4"/>
  <c r="AH767" i="4"/>
  <c r="AI767" i="4"/>
  <c r="AH768" i="4"/>
  <c r="AI768" i="4"/>
  <c r="AH769" i="4"/>
  <c r="AI769" i="4"/>
  <c r="AH770" i="4"/>
  <c r="AI770" i="4"/>
  <c r="AH771" i="4"/>
  <c r="AI771" i="4"/>
  <c r="AH772" i="4"/>
  <c r="AI772" i="4"/>
  <c r="AH773" i="4"/>
  <c r="AI773" i="4"/>
  <c r="AH774" i="4"/>
  <c r="AI774" i="4"/>
  <c r="AH775" i="4"/>
  <c r="AI775" i="4"/>
  <c r="AH776" i="4"/>
  <c r="AI776" i="4"/>
  <c r="AH777" i="4"/>
  <c r="AI777" i="4"/>
  <c r="AH778" i="4"/>
  <c r="AI778" i="4"/>
  <c r="AH779" i="4"/>
  <c r="AI779" i="4"/>
  <c r="AH780" i="4"/>
  <c r="AI780" i="4"/>
  <c r="AH781" i="4"/>
  <c r="AI781" i="4"/>
  <c r="AH782" i="4"/>
  <c r="AI782" i="4"/>
  <c r="AH783" i="4"/>
  <c r="AI783" i="4"/>
  <c r="AH784" i="4"/>
  <c r="AI784" i="4"/>
  <c r="AH785" i="4"/>
  <c r="AI785" i="4"/>
  <c r="AH786" i="4"/>
  <c r="AI786" i="4"/>
  <c r="AH787" i="4"/>
  <c r="AI787" i="4"/>
  <c r="AH788" i="4"/>
  <c r="AI788" i="4"/>
  <c r="AH789" i="4"/>
  <c r="AI789" i="4"/>
  <c r="AH790" i="4"/>
  <c r="AI790" i="4"/>
  <c r="AH791" i="4"/>
  <c r="AI791" i="4"/>
  <c r="AH792" i="4"/>
  <c r="AI792" i="4"/>
  <c r="AH793" i="4"/>
  <c r="AI793" i="4"/>
  <c r="AH794" i="4"/>
  <c r="AI794" i="4"/>
  <c r="AH795" i="4"/>
  <c r="AI795" i="4"/>
  <c r="AH796" i="4"/>
  <c r="AI796" i="4"/>
  <c r="AH797" i="4"/>
  <c r="AI797" i="4"/>
  <c r="AH798" i="4"/>
  <c r="AI798" i="4"/>
  <c r="AH799" i="4"/>
  <c r="AI799" i="4"/>
  <c r="AH800" i="4"/>
  <c r="AI800" i="4"/>
  <c r="I2" i="6"/>
  <c r="C36" i="2"/>
  <c r="D36" i="2"/>
  <c r="E36" i="2"/>
  <c r="F36" i="2"/>
  <c r="G36" i="2"/>
  <c r="H36" i="2"/>
  <c r="I36" i="2"/>
  <c r="J36" i="2"/>
  <c r="D37" i="2"/>
  <c r="F37" i="2"/>
  <c r="H37" i="2"/>
  <c r="J37" i="2"/>
  <c r="D38" i="2"/>
  <c r="F38" i="2"/>
  <c r="H38" i="2"/>
  <c r="J38" i="2"/>
  <c r="C39" i="2"/>
  <c r="D39" i="2"/>
  <c r="E39" i="2"/>
  <c r="F39" i="2"/>
  <c r="G39" i="2"/>
  <c r="H39" i="2"/>
  <c r="I39" i="2"/>
  <c r="J39" i="2"/>
  <c r="D40" i="2"/>
  <c r="F40" i="2"/>
  <c r="H40" i="2"/>
  <c r="J40" i="2"/>
  <c r="C41" i="2"/>
  <c r="D41" i="2"/>
  <c r="E41" i="2"/>
  <c r="F41" i="2"/>
  <c r="G41" i="2"/>
  <c r="H41" i="2"/>
  <c r="I41" i="2"/>
  <c r="J41" i="2"/>
  <c r="D42" i="2"/>
  <c r="F42" i="2"/>
  <c r="H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E18" i="2"/>
  <c r="F18" i="2"/>
  <c r="G18" i="2"/>
  <c r="H18" i="2"/>
  <c r="I18" i="2"/>
  <c r="E19" i="2"/>
  <c r="F19" i="2"/>
  <c r="G19" i="2"/>
  <c r="H19" i="2"/>
  <c r="I19" i="2"/>
  <c r="E20" i="2"/>
  <c r="F20" i="2"/>
  <c r="G20" i="2"/>
  <c r="H20" i="2"/>
  <c r="I20" i="2"/>
  <c r="E21" i="2"/>
  <c r="F21" i="2"/>
  <c r="G21" i="2"/>
  <c r="H21" i="2"/>
  <c r="I21" i="2"/>
  <c r="E22" i="2"/>
  <c r="F22" i="2"/>
  <c r="G22" i="2"/>
  <c r="H22" i="2"/>
  <c r="I22" i="2"/>
  <c r="F17" i="2"/>
  <c r="G17" i="2"/>
  <c r="H17" i="2"/>
  <c r="I17" i="2"/>
  <c r="E17" i="2"/>
  <c r="H33" i="2"/>
  <c r="H34" i="2"/>
  <c r="H35" i="2"/>
  <c r="H32" i="2"/>
  <c r="G32" i="2"/>
  <c r="J32" i="2"/>
  <c r="C32" i="2"/>
  <c r="I32" i="2"/>
  <c r="B5" i="3"/>
  <c r="B4" i="3" s="1"/>
  <c r="B3" i="3"/>
  <c r="B2" i="3"/>
  <c r="B1" i="3"/>
  <c r="BB18" i="4"/>
  <c r="BA18" i="4"/>
  <c r="AS18" i="4"/>
  <c r="AH18" i="4"/>
  <c r="CH18" i="4"/>
  <c r="CG18" i="4"/>
  <c r="AD9" i="3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647" i="4"/>
  <c r="AP648" i="4"/>
  <c r="AP649" i="4"/>
  <c r="AP650" i="4"/>
  <c r="AP651" i="4"/>
  <c r="AP652" i="4"/>
  <c r="AP653" i="4"/>
  <c r="AP654" i="4"/>
  <c r="AP655" i="4"/>
  <c r="AP656" i="4"/>
  <c r="AP657" i="4"/>
  <c r="AP658" i="4"/>
  <c r="AP659" i="4"/>
  <c r="AP660" i="4"/>
  <c r="AP661" i="4"/>
  <c r="AP662" i="4"/>
  <c r="AP663" i="4"/>
  <c r="AP664" i="4"/>
  <c r="AP665" i="4"/>
  <c r="AP666" i="4"/>
  <c r="AP667" i="4"/>
  <c r="AP668" i="4"/>
  <c r="AP669" i="4"/>
  <c r="AP670" i="4"/>
  <c r="AP671" i="4"/>
  <c r="AP672" i="4"/>
  <c r="AP673" i="4"/>
  <c r="AP674" i="4"/>
  <c r="AP675" i="4"/>
  <c r="AP676" i="4"/>
  <c r="AP677" i="4"/>
  <c r="AP678" i="4"/>
  <c r="AP679" i="4"/>
  <c r="AP680" i="4"/>
  <c r="AP681" i="4"/>
  <c r="AP682" i="4"/>
  <c r="AP683" i="4"/>
  <c r="AP684" i="4"/>
  <c r="AP685" i="4"/>
  <c r="AP686" i="4"/>
  <c r="AP687" i="4"/>
  <c r="AP688" i="4"/>
  <c r="AP689" i="4"/>
  <c r="AP690" i="4"/>
  <c r="AP691" i="4"/>
  <c r="AP692" i="4"/>
  <c r="AP693" i="4"/>
  <c r="AP694" i="4"/>
  <c r="AP695" i="4"/>
  <c r="AP696" i="4"/>
  <c r="AP697" i="4"/>
  <c r="AP698" i="4"/>
  <c r="AP699" i="4"/>
  <c r="AP700" i="4"/>
  <c r="AP701" i="4"/>
  <c r="AP702" i="4"/>
  <c r="AP703" i="4"/>
  <c r="AP704" i="4"/>
  <c r="AP705" i="4"/>
  <c r="AP706" i="4"/>
  <c r="AP707" i="4"/>
  <c r="AP708" i="4"/>
  <c r="AP709" i="4"/>
  <c r="AP710" i="4"/>
  <c r="AP711" i="4"/>
  <c r="AP712" i="4"/>
  <c r="AP713" i="4"/>
  <c r="AP714" i="4"/>
  <c r="AP715" i="4"/>
  <c r="AP716" i="4"/>
  <c r="AP717" i="4"/>
  <c r="AP718" i="4"/>
  <c r="AP719" i="4"/>
  <c r="AP720" i="4"/>
  <c r="AP721" i="4"/>
  <c r="AP722" i="4"/>
  <c r="AP723" i="4"/>
  <c r="AP724" i="4"/>
  <c r="AP725" i="4"/>
  <c r="AP726" i="4"/>
  <c r="AP727" i="4"/>
  <c r="AP728" i="4"/>
  <c r="AP729" i="4"/>
  <c r="AP730" i="4"/>
  <c r="AP731" i="4"/>
  <c r="AP732" i="4"/>
  <c r="AP733" i="4"/>
  <c r="AP734" i="4"/>
  <c r="AP735" i="4"/>
  <c r="AP736" i="4"/>
  <c r="AP737" i="4"/>
  <c r="AP738" i="4"/>
  <c r="AP739" i="4"/>
  <c r="AP740" i="4"/>
  <c r="AP741" i="4"/>
  <c r="AP742" i="4"/>
  <c r="AP743" i="4"/>
  <c r="AP744" i="4"/>
  <c r="AP745" i="4"/>
  <c r="AP746" i="4"/>
  <c r="AP747" i="4"/>
  <c r="AP748" i="4"/>
  <c r="AP749" i="4"/>
  <c r="AP750" i="4"/>
  <c r="AP751" i="4"/>
  <c r="AP752" i="4"/>
  <c r="AP753" i="4"/>
  <c r="AP754" i="4"/>
  <c r="AP755" i="4"/>
  <c r="AP756" i="4"/>
  <c r="AP757" i="4"/>
  <c r="AP758" i="4"/>
  <c r="AP759" i="4"/>
  <c r="AP760" i="4"/>
  <c r="AP761" i="4"/>
  <c r="AP762" i="4"/>
  <c r="AP763" i="4"/>
  <c r="AP764" i="4"/>
  <c r="AP765" i="4"/>
  <c r="AP766" i="4"/>
  <c r="AP767" i="4"/>
  <c r="AP768" i="4"/>
  <c r="AP769" i="4"/>
  <c r="AP770" i="4"/>
  <c r="AP771" i="4"/>
  <c r="AP772" i="4"/>
  <c r="AP773" i="4"/>
  <c r="AP774" i="4"/>
  <c r="AP775" i="4"/>
  <c r="AP776" i="4"/>
  <c r="AP777" i="4"/>
  <c r="AP778" i="4"/>
  <c r="AP779" i="4"/>
  <c r="AP780" i="4"/>
  <c r="AP781" i="4"/>
  <c r="AP782" i="4"/>
  <c r="AP783" i="4"/>
  <c r="AP784" i="4"/>
  <c r="AP785" i="4"/>
  <c r="AP786" i="4"/>
  <c r="AP787" i="4"/>
  <c r="AP788" i="4"/>
  <c r="AP789" i="4"/>
  <c r="AP790" i="4"/>
  <c r="AP791" i="4"/>
  <c r="AP792" i="4"/>
  <c r="AP793" i="4"/>
  <c r="AP794" i="4"/>
  <c r="AP795" i="4"/>
  <c r="AP796" i="4"/>
  <c r="AP797" i="4"/>
  <c r="AP798" i="4"/>
  <c r="AP799" i="4"/>
  <c r="AP800" i="4"/>
  <c r="C29" i="2"/>
  <c r="E9" i="4"/>
  <c r="D17" i="2" s="1"/>
  <c r="L10" i="2"/>
  <c r="L9" i="2"/>
  <c r="L8" i="2"/>
  <c r="L7" i="2"/>
  <c r="L6" i="2"/>
  <c r="BF18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O721" i="4" s="1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F33" i="2"/>
  <c r="J33" i="2"/>
  <c r="F34" i="2"/>
  <c r="J34" i="2"/>
  <c r="F35" i="2"/>
  <c r="J35" i="2"/>
  <c r="F32" i="2"/>
  <c r="E32" i="2"/>
  <c r="D33" i="2"/>
  <c r="D34" i="2"/>
  <c r="D35" i="2"/>
  <c r="D32" i="2"/>
  <c r="A2" i="6"/>
  <c r="AJ49" i="4" s="1"/>
  <c r="AJ696" i="4"/>
  <c r="A2" i="5"/>
  <c r="BY18" i="4"/>
  <c r="BX18" i="4"/>
  <c r="BQ18" i="4"/>
  <c r="BP18" i="4"/>
  <c r="BJ18" i="4"/>
  <c r="X18" i="4"/>
  <c r="AT9" i="3" s="1"/>
  <c r="X550" i="4"/>
  <c r="X549" i="4"/>
  <c r="X548" i="4"/>
  <c r="X547" i="4"/>
  <c r="X546" i="4"/>
  <c r="X545" i="4"/>
  <c r="X544" i="4"/>
  <c r="X543" i="4"/>
  <c r="X542" i="4"/>
  <c r="X541" i="4"/>
  <c r="X540" i="4"/>
  <c r="X539" i="4"/>
  <c r="X538" i="4"/>
  <c r="X537" i="4"/>
  <c r="X536" i="4"/>
  <c r="X535" i="4"/>
  <c r="X534" i="4"/>
  <c r="X533" i="4"/>
  <c r="X532" i="4"/>
  <c r="X531" i="4"/>
  <c r="X530" i="4"/>
  <c r="X529" i="4"/>
  <c r="X528" i="4"/>
  <c r="X527" i="4"/>
  <c r="X526" i="4"/>
  <c r="X525" i="4"/>
  <c r="X524" i="4"/>
  <c r="X523" i="4"/>
  <c r="X522" i="4"/>
  <c r="X521" i="4"/>
  <c r="X520" i="4"/>
  <c r="X519" i="4"/>
  <c r="X518" i="4"/>
  <c r="X517" i="4"/>
  <c r="X516" i="4"/>
  <c r="X515" i="4"/>
  <c r="X514" i="4"/>
  <c r="X513" i="4"/>
  <c r="X512" i="4"/>
  <c r="X511" i="4"/>
  <c r="X510" i="4"/>
  <c r="X509" i="4"/>
  <c r="X508" i="4"/>
  <c r="X507" i="4"/>
  <c r="X506" i="4"/>
  <c r="X505" i="4"/>
  <c r="X504" i="4"/>
  <c r="X503" i="4"/>
  <c r="X502" i="4"/>
  <c r="X501" i="4"/>
  <c r="X500" i="4"/>
  <c r="X499" i="4"/>
  <c r="X498" i="4"/>
  <c r="X497" i="4"/>
  <c r="X496" i="4"/>
  <c r="X495" i="4"/>
  <c r="X494" i="4"/>
  <c r="X493" i="4"/>
  <c r="X492" i="4"/>
  <c r="X491" i="4"/>
  <c r="X490" i="4"/>
  <c r="X489" i="4"/>
  <c r="X488" i="4"/>
  <c r="X487" i="4"/>
  <c r="X486" i="4"/>
  <c r="X485" i="4"/>
  <c r="X484" i="4"/>
  <c r="X483" i="4"/>
  <c r="X482" i="4"/>
  <c r="X481" i="4"/>
  <c r="X480" i="4"/>
  <c r="X479" i="4"/>
  <c r="X478" i="4"/>
  <c r="X477" i="4"/>
  <c r="X476" i="4"/>
  <c r="X475" i="4"/>
  <c r="X474" i="4"/>
  <c r="X473" i="4"/>
  <c r="X472" i="4"/>
  <c r="X471" i="4"/>
  <c r="X470" i="4"/>
  <c r="X469" i="4"/>
  <c r="X468" i="4"/>
  <c r="X467" i="4"/>
  <c r="X466" i="4"/>
  <c r="X465" i="4"/>
  <c r="X464" i="4"/>
  <c r="X463" i="4"/>
  <c r="X462" i="4"/>
  <c r="X461" i="4"/>
  <c r="X460" i="4"/>
  <c r="X459" i="4"/>
  <c r="X458" i="4"/>
  <c r="X457" i="4"/>
  <c r="X456" i="4"/>
  <c r="X455" i="4"/>
  <c r="X454" i="4"/>
  <c r="X453" i="4"/>
  <c r="X452" i="4"/>
  <c r="X451" i="4"/>
  <c r="X450" i="4"/>
  <c r="X449" i="4"/>
  <c r="X448" i="4"/>
  <c r="X447" i="4"/>
  <c r="X446" i="4"/>
  <c r="X445" i="4"/>
  <c r="X444" i="4"/>
  <c r="X443" i="4"/>
  <c r="X442" i="4"/>
  <c r="X441" i="4"/>
  <c r="X440" i="4"/>
  <c r="X439" i="4"/>
  <c r="X438" i="4"/>
  <c r="X437" i="4"/>
  <c r="X436" i="4"/>
  <c r="X435" i="4"/>
  <c r="X434" i="4"/>
  <c r="X433" i="4"/>
  <c r="X432" i="4"/>
  <c r="X431" i="4"/>
  <c r="X430" i="4"/>
  <c r="X429" i="4"/>
  <c r="X428" i="4"/>
  <c r="X427" i="4"/>
  <c r="X426" i="4"/>
  <c r="X425" i="4"/>
  <c r="X424" i="4"/>
  <c r="X423" i="4"/>
  <c r="X422" i="4"/>
  <c r="X421" i="4"/>
  <c r="X420" i="4"/>
  <c r="X419" i="4"/>
  <c r="X418" i="4"/>
  <c r="X417" i="4"/>
  <c r="X416" i="4"/>
  <c r="X415" i="4"/>
  <c r="X414" i="4"/>
  <c r="X413" i="4"/>
  <c r="X412" i="4"/>
  <c r="X411" i="4"/>
  <c r="X410" i="4"/>
  <c r="X409" i="4"/>
  <c r="X408" i="4"/>
  <c r="X407" i="4"/>
  <c r="X406" i="4"/>
  <c r="X405" i="4"/>
  <c r="X404" i="4"/>
  <c r="X403" i="4"/>
  <c r="X402" i="4"/>
  <c r="X401" i="4"/>
  <c r="X400" i="4"/>
  <c r="X399" i="4"/>
  <c r="X398" i="4"/>
  <c r="X397" i="4"/>
  <c r="X396" i="4"/>
  <c r="X395" i="4"/>
  <c r="X394" i="4"/>
  <c r="X393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AC9" i="3"/>
  <c r="AB9" i="3"/>
  <c r="Y9" i="3"/>
  <c r="X9" i="3"/>
  <c r="W9" i="3"/>
  <c r="U9" i="3"/>
  <c r="AI9" i="3" s="1"/>
  <c r="S9" i="3"/>
  <c r="R9" i="3"/>
  <c r="Q9" i="3"/>
  <c r="P9" i="3"/>
  <c r="I9" i="3"/>
  <c r="H9" i="3"/>
  <c r="AX9" i="3"/>
  <c r="AW9" i="3"/>
  <c r="AV9" i="3"/>
  <c r="AP9" i="3"/>
  <c r="AJ9" i="3"/>
  <c r="L9" i="3"/>
  <c r="K9" i="3"/>
  <c r="J9" i="3"/>
  <c r="G9" i="3"/>
  <c r="F9" i="3"/>
  <c r="C9" i="3"/>
  <c r="L7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 s="1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O241" i="4" s="1"/>
  <c r="A242" i="4"/>
  <c r="A243" i="4"/>
  <c r="AO243" i="4" s="1"/>
  <c r="A244" i="4"/>
  <c r="A245" i="4"/>
  <c r="A246" i="4"/>
  <c r="A247" i="4"/>
  <c r="AO247" i="4" s="1"/>
  <c r="A248" i="4"/>
  <c r="A249" i="4"/>
  <c r="A250" i="4"/>
  <c r="A251" i="4"/>
  <c r="A252" i="4"/>
  <c r="A253" i="4"/>
  <c r="A254" i="4"/>
  <c r="AO254" i="4" s="1"/>
  <c r="A255" i="4"/>
  <c r="AO255" i="4" s="1"/>
  <c r="A256" i="4"/>
  <c r="A257" i="4"/>
  <c r="A258" i="4"/>
  <c r="A259" i="4"/>
  <c r="A260" i="4"/>
  <c r="A261" i="4"/>
  <c r="A262" i="4"/>
  <c r="A263" i="4"/>
  <c r="A264" i="4"/>
  <c r="AO264" i="4" s="1"/>
  <c r="A265" i="4"/>
  <c r="A266" i="4"/>
  <c r="A267" i="4"/>
  <c r="A268" i="4"/>
  <c r="A269" i="4"/>
  <c r="A270" i="4"/>
  <c r="A271" i="4"/>
  <c r="A272" i="4"/>
  <c r="A273" i="4"/>
  <c r="A274" i="4"/>
  <c r="AO274" i="4" s="1"/>
  <c r="A275" i="4"/>
  <c r="A276" i="4"/>
  <c r="A277" i="4"/>
  <c r="A278" i="4"/>
  <c r="A279" i="4"/>
  <c r="A280" i="4"/>
  <c r="A281" i="4"/>
  <c r="AO281" i="4" s="1"/>
  <c r="A282" i="4"/>
  <c r="A283" i="4"/>
  <c r="A284" i="4"/>
  <c r="A285" i="4"/>
  <c r="A286" i="4"/>
  <c r="A287" i="4"/>
  <c r="AO287" i="4" s="1"/>
  <c r="A288" i="4"/>
  <c r="A289" i="4"/>
  <c r="AO289" i="4" s="1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O303" i="4" s="1"/>
  <c r="A304" i="4"/>
  <c r="A305" i="4"/>
  <c r="AO305" i="4" s="1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O321" i="4" s="1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O335" i="4" s="1"/>
  <c r="A336" i="4"/>
  <c r="A337" i="4"/>
  <c r="A338" i="4"/>
  <c r="A339" i="4"/>
  <c r="A340" i="4"/>
  <c r="AO340" i="4" s="1"/>
  <c r="A341" i="4"/>
  <c r="A342" i="4"/>
  <c r="A343" i="4"/>
  <c r="A344" i="4"/>
  <c r="A345" i="4"/>
  <c r="A346" i="4"/>
  <c r="A347" i="4"/>
  <c r="A348" i="4"/>
  <c r="A349" i="4"/>
  <c r="A350" i="4"/>
  <c r="A351" i="4"/>
  <c r="AO351" i="4" s="1"/>
  <c r="A352" i="4"/>
  <c r="A353" i="4"/>
  <c r="A354" i="4"/>
  <c r="A355" i="4"/>
  <c r="A356" i="4"/>
  <c r="A357" i="4"/>
  <c r="AO357" i="4" s="1"/>
  <c r="A358" i="4"/>
  <c r="AO358" i="4" s="1"/>
  <c r="A359" i="4"/>
  <c r="A360" i="4"/>
  <c r="A361" i="4"/>
  <c r="A362" i="4"/>
  <c r="A363" i="4"/>
  <c r="AO363" i="4" s="1"/>
  <c r="A364" i="4"/>
  <c r="A365" i="4"/>
  <c r="AO365" i="4" s="1"/>
  <c r="A366" i="4"/>
  <c r="A367" i="4"/>
  <c r="AO367" i="4" s="1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O380" i="4" s="1"/>
  <c r="A381" i="4"/>
  <c r="A382" i="4"/>
  <c r="A383" i="4"/>
  <c r="AO383" i="4" s="1"/>
  <c r="A384" i="4"/>
  <c r="A385" i="4"/>
  <c r="A386" i="4"/>
  <c r="A387" i="4"/>
  <c r="A388" i="4"/>
  <c r="A389" i="4"/>
  <c r="A390" i="4"/>
  <c r="A391" i="4"/>
  <c r="A392" i="4"/>
  <c r="A393" i="4"/>
  <c r="A394" i="4"/>
  <c r="A395" i="4"/>
  <c r="AO395" i="4" s="1"/>
  <c r="A396" i="4"/>
  <c r="A397" i="4"/>
  <c r="A398" i="4"/>
  <c r="A399" i="4"/>
  <c r="A400" i="4"/>
  <c r="A401" i="4"/>
  <c r="A402" i="4"/>
  <c r="AO402" i="4" s="1"/>
  <c r="A403" i="4"/>
  <c r="AO403" i="4" s="1"/>
  <c r="A404" i="4"/>
  <c r="A405" i="4"/>
  <c r="AO405" i="4" s="1"/>
  <c r="A406" i="4"/>
  <c r="A407" i="4"/>
  <c r="A408" i="4"/>
  <c r="A409" i="4"/>
  <c r="AO409" i="4" s="1"/>
  <c r="A410" i="4"/>
  <c r="A411" i="4"/>
  <c r="A412" i="4"/>
  <c r="A413" i="4"/>
  <c r="A414" i="4"/>
  <c r="A415" i="4"/>
  <c r="AO415" i="4" s="1"/>
  <c r="A416" i="4"/>
  <c r="A417" i="4"/>
  <c r="A418" i="4"/>
  <c r="A419" i="4"/>
  <c r="AO419" i="4" s="1"/>
  <c r="A420" i="4"/>
  <c r="A421" i="4"/>
  <c r="AO421" i="4" s="1"/>
  <c r="A422" i="4"/>
  <c r="A423" i="4"/>
  <c r="A424" i="4"/>
  <c r="A425" i="4"/>
  <c r="A426" i="4"/>
  <c r="A427" i="4"/>
  <c r="AO427" i="4" s="1"/>
  <c r="A428" i="4"/>
  <c r="A429" i="4"/>
  <c r="A430" i="4"/>
  <c r="A431" i="4"/>
  <c r="A432" i="4"/>
  <c r="A433" i="4"/>
  <c r="AO433" i="4" s="1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O459" i="4" s="1"/>
  <c r="A460" i="4"/>
  <c r="A461" i="4"/>
  <c r="A462" i="4"/>
  <c r="A463" i="4"/>
  <c r="AO463" i="4" s="1"/>
  <c r="A464" i="4"/>
  <c r="A465" i="4"/>
  <c r="A466" i="4"/>
  <c r="A467" i="4"/>
  <c r="A468" i="4"/>
  <c r="A469" i="4"/>
  <c r="AO469" i="4" s="1"/>
  <c r="A470" i="4"/>
  <c r="AO470" i="4" s="1"/>
  <c r="A471" i="4"/>
  <c r="A472" i="4"/>
  <c r="A473" i="4"/>
  <c r="A474" i="4"/>
  <c r="A475" i="4"/>
  <c r="A476" i="4"/>
  <c r="A477" i="4"/>
  <c r="A478" i="4"/>
  <c r="A479" i="4"/>
  <c r="AO479" i="4" s="1"/>
  <c r="A480" i="4"/>
  <c r="A481" i="4"/>
  <c r="A482" i="4"/>
  <c r="A483" i="4"/>
  <c r="A484" i="4"/>
  <c r="A485" i="4"/>
  <c r="A486" i="4"/>
  <c r="A487" i="4"/>
  <c r="AO487" i="4" s="1"/>
  <c r="A488" i="4"/>
  <c r="A489" i="4"/>
  <c r="A490" i="4"/>
  <c r="A491" i="4"/>
  <c r="A492" i="4"/>
  <c r="A493" i="4"/>
  <c r="A494" i="4"/>
  <c r="A495" i="4"/>
  <c r="AO495" i="4" s="1"/>
  <c r="A496" i="4"/>
  <c r="A497" i="4"/>
  <c r="A498" i="4"/>
  <c r="A499" i="4"/>
  <c r="AO499" i="4" s="1"/>
  <c r="A500" i="4"/>
  <c r="AO500" i="4" s="1"/>
  <c r="A501" i="4"/>
  <c r="A502" i="4"/>
  <c r="A503" i="4"/>
  <c r="A504" i="4"/>
  <c r="A505" i="4"/>
  <c r="A506" i="4"/>
  <c r="A507" i="4"/>
  <c r="AO507" i="4" s="1"/>
  <c r="A508" i="4"/>
  <c r="A509" i="4"/>
  <c r="A510" i="4"/>
  <c r="A511" i="4"/>
  <c r="AO511" i="4" s="1"/>
  <c r="A512" i="4"/>
  <c r="A513" i="4"/>
  <c r="AO513" i="4" s="1"/>
  <c r="A514" i="4"/>
  <c r="A515" i="4"/>
  <c r="AO515" i="4" s="1"/>
  <c r="A516" i="4"/>
  <c r="A517" i="4"/>
  <c r="A518" i="4"/>
  <c r="A519" i="4"/>
  <c r="A520" i="4"/>
  <c r="A521" i="4"/>
  <c r="A522" i="4"/>
  <c r="A523" i="4"/>
  <c r="A524" i="4"/>
  <c r="A525" i="4"/>
  <c r="A526" i="4"/>
  <c r="A527" i="4"/>
  <c r="AO527" i="4" s="1"/>
  <c r="A528" i="4"/>
  <c r="A529" i="4"/>
  <c r="A530" i="4"/>
  <c r="A531" i="4"/>
  <c r="A532" i="4"/>
  <c r="A533" i="4"/>
  <c r="AO533" i="4" s="1"/>
  <c r="A534" i="4"/>
  <c r="A535" i="4"/>
  <c r="A536" i="4"/>
  <c r="A537" i="4"/>
  <c r="A538" i="4"/>
  <c r="A539" i="4"/>
  <c r="AO539" i="4" s="1"/>
  <c r="A540" i="4"/>
  <c r="A541" i="4"/>
  <c r="A542" i="4"/>
  <c r="A543" i="4"/>
  <c r="A544" i="4"/>
  <c r="A545" i="4"/>
  <c r="A546" i="4"/>
  <c r="A547" i="4"/>
  <c r="A548" i="4"/>
  <c r="A549" i="4"/>
  <c r="A550" i="4"/>
  <c r="A18" i="4"/>
  <c r="A19" i="4"/>
  <c r="A20" i="4"/>
  <c r="L14" i="4"/>
  <c r="K14" i="4"/>
  <c r="E14" i="4"/>
  <c r="D22" i="2" s="1"/>
  <c r="L13" i="4"/>
  <c r="K13" i="4"/>
  <c r="E13" i="4"/>
  <c r="D21" i="2" s="1"/>
  <c r="L12" i="4"/>
  <c r="K12" i="4"/>
  <c r="E12" i="4"/>
  <c r="D20" i="2" s="1"/>
  <c r="L11" i="4"/>
  <c r="K11" i="4"/>
  <c r="E11" i="4"/>
  <c r="D19" i="2" s="1"/>
  <c r="L10" i="4"/>
  <c r="K10" i="4"/>
  <c r="E10" i="4"/>
  <c r="D18" i="2" s="1"/>
  <c r="L9" i="4"/>
  <c r="K9" i="4"/>
  <c r="A21" i="4"/>
  <c r="A22" i="4"/>
  <c r="A23" i="4"/>
  <c r="A24" i="4"/>
  <c r="A25" i="4"/>
  <c r="AO9" i="3"/>
  <c r="AQ9" i="3"/>
  <c r="AJ18" i="4"/>
  <c r="AY9" i="3" s="1"/>
  <c r="AK18" i="4"/>
  <c r="AZ9" i="3" s="1"/>
  <c r="I42" i="2"/>
  <c r="C42" i="2"/>
  <c r="E42" i="2"/>
  <c r="G42" i="2"/>
  <c r="C37" i="2"/>
  <c r="G37" i="2"/>
  <c r="E37" i="2"/>
  <c r="I37" i="2"/>
  <c r="V9" i="3"/>
  <c r="AJ798" i="4"/>
  <c r="AJ794" i="4"/>
  <c r="AJ790" i="4"/>
  <c r="AJ786" i="4"/>
  <c r="AJ782" i="4"/>
  <c r="AJ778" i="4"/>
  <c r="AJ774" i="4"/>
  <c r="AJ770" i="4"/>
  <c r="AJ766" i="4"/>
  <c r="AJ762" i="4"/>
  <c r="AJ758" i="4"/>
  <c r="AJ754" i="4"/>
  <c r="AJ750" i="4"/>
  <c r="AJ746" i="4"/>
  <c r="AJ742" i="4"/>
  <c r="AJ738" i="4"/>
  <c r="AJ734" i="4"/>
  <c r="AJ730" i="4"/>
  <c r="AJ726" i="4"/>
  <c r="AJ722" i="4"/>
  <c r="AJ718" i="4"/>
  <c r="AJ714" i="4"/>
  <c r="AJ710" i="4"/>
  <c r="AJ706" i="4"/>
  <c r="AJ702" i="4"/>
  <c r="AJ698" i="4"/>
  <c r="AJ694" i="4"/>
  <c r="AJ799" i="4"/>
  <c r="AJ795" i="4"/>
  <c r="AJ791" i="4"/>
  <c r="AJ787" i="4"/>
  <c r="AJ783" i="4"/>
  <c r="AJ779" i="4"/>
  <c r="AJ775" i="4"/>
  <c r="AJ771" i="4"/>
  <c r="AJ767" i="4"/>
  <c r="AJ763" i="4"/>
  <c r="AJ759" i="4"/>
  <c r="AJ755" i="4"/>
  <c r="AJ751" i="4"/>
  <c r="AJ747" i="4"/>
  <c r="AJ743" i="4"/>
  <c r="AJ739" i="4"/>
  <c r="AJ735" i="4"/>
  <c r="AJ731" i="4"/>
  <c r="AJ727" i="4"/>
  <c r="AJ723" i="4"/>
  <c r="AJ719" i="4"/>
  <c r="AJ715" i="4"/>
  <c r="AJ711" i="4"/>
  <c r="AJ707" i="4"/>
  <c r="AJ703" i="4"/>
  <c r="AJ699" i="4"/>
  <c r="AJ695" i="4"/>
  <c r="AJ800" i="4"/>
  <c r="AJ796" i="4"/>
  <c r="AJ792" i="4"/>
  <c r="AJ788" i="4"/>
  <c r="AJ784" i="4"/>
  <c r="AJ780" i="4"/>
  <c r="AJ776" i="4"/>
  <c r="AJ772" i="4"/>
  <c r="AJ768" i="4"/>
  <c r="AJ764" i="4"/>
  <c r="AJ760" i="4"/>
  <c r="AJ756" i="4"/>
  <c r="AJ752" i="4"/>
  <c r="AJ748" i="4"/>
  <c r="AJ744" i="4"/>
  <c r="AJ740" i="4"/>
  <c r="AJ736" i="4"/>
  <c r="AJ732" i="4"/>
  <c r="AJ728" i="4"/>
  <c r="AJ724" i="4"/>
  <c r="AJ720" i="4"/>
  <c r="AJ716" i="4"/>
  <c r="AJ712" i="4"/>
  <c r="AJ708" i="4"/>
  <c r="AJ704" i="4"/>
  <c r="AJ700" i="4"/>
  <c r="AJ81" i="4"/>
  <c r="AJ125" i="4"/>
  <c r="AJ157" i="4"/>
  <c r="AK177" i="4"/>
  <c r="AK193" i="4"/>
  <c r="AK209" i="4"/>
  <c r="AK225" i="4"/>
  <c r="AK241" i="4"/>
  <c r="AK257" i="4"/>
  <c r="AK273" i="4"/>
  <c r="AK289" i="4"/>
  <c r="AK305" i="4"/>
  <c r="AK315" i="4"/>
  <c r="AK323" i="4"/>
  <c r="AK331" i="4"/>
  <c r="AK339" i="4"/>
  <c r="AK347" i="4"/>
  <c r="AK355" i="4"/>
  <c r="AK363" i="4"/>
  <c r="AK371" i="4"/>
  <c r="AK379" i="4"/>
  <c r="AK387" i="4"/>
  <c r="AK395" i="4"/>
  <c r="AK403" i="4"/>
  <c r="AK411" i="4"/>
  <c r="AK419" i="4"/>
  <c r="AK427" i="4"/>
  <c r="AK435" i="4"/>
  <c r="AK443" i="4"/>
  <c r="AK451" i="4"/>
  <c r="AK459" i="4"/>
  <c r="AK467" i="4"/>
  <c r="AK475" i="4"/>
  <c r="AK483" i="4"/>
  <c r="AK491" i="4"/>
  <c r="AK499" i="4"/>
  <c r="AK507" i="4"/>
  <c r="AK515" i="4"/>
  <c r="AK523" i="4"/>
  <c r="AK531" i="4"/>
  <c r="AK539" i="4"/>
  <c r="AK547" i="4"/>
  <c r="AK555" i="4"/>
  <c r="AK563" i="4"/>
  <c r="AK571" i="4"/>
  <c r="AK579" i="4"/>
  <c r="AK587" i="4"/>
  <c r="AK595" i="4"/>
  <c r="AJ603" i="4"/>
  <c r="AJ607" i="4"/>
  <c r="AJ611" i="4"/>
  <c r="AJ615" i="4"/>
  <c r="AJ619" i="4"/>
  <c r="AJ623" i="4"/>
  <c r="AJ627" i="4"/>
  <c r="AJ631" i="4"/>
  <c r="AJ635" i="4"/>
  <c r="AJ639" i="4"/>
  <c r="AJ643" i="4"/>
  <c r="AJ647" i="4"/>
  <c r="AJ651" i="4"/>
  <c r="AJ655" i="4"/>
  <c r="AJ659" i="4"/>
  <c r="AJ663" i="4"/>
  <c r="AJ667" i="4"/>
  <c r="AJ671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20" i="4"/>
  <c r="AJ84" i="4"/>
  <c r="AJ126" i="4"/>
  <c r="AJ158" i="4"/>
  <c r="AK178" i="4"/>
  <c r="AK194" i="4"/>
  <c r="AK210" i="4"/>
  <c r="AK226" i="4"/>
  <c r="AK242" i="4"/>
  <c r="AK258" i="4"/>
  <c r="AK274" i="4"/>
  <c r="AK290" i="4"/>
  <c r="AK306" i="4"/>
  <c r="AK316" i="4"/>
  <c r="AK324" i="4"/>
  <c r="AK332" i="4"/>
  <c r="AK340" i="4"/>
  <c r="AK348" i="4"/>
  <c r="AK356" i="4"/>
  <c r="AK364" i="4"/>
  <c r="AK372" i="4"/>
  <c r="AK380" i="4"/>
  <c r="AK388" i="4"/>
  <c r="AK396" i="4"/>
  <c r="AK404" i="4"/>
  <c r="AK412" i="4"/>
  <c r="AK420" i="4"/>
  <c r="AK428" i="4"/>
  <c r="AK436" i="4"/>
  <c r="AK444" i="4"/>
  <c r="AK452" i="4"/>
  <c r="AK460" i="4"/>
  <c r="AK468" i="4"/>
  <c r="AK476" i="4"/>
  <c r="AK484" i="4"/>
  <c r="AK492" i="4"/>
  <c r="AK500" i="4"/>
  <c r="AK508" i="4"/>
  <c r="AK516" i="4"/>
  <c r="AK524" i="4"/>
  <c r="AK532" i="4"/>
  <c r="AK540" i="4"/>
  <c r="AK548" i="4"/>
  <c r="AK556" i="4"/>
  <c r="AK564" i="4"/>
  <c r="AK572" i="4"/>
  <c r="AK580" i="4"/>
  <c r="AK588" i="4"/>
  <c r="AK596" i="4"/>
  <c r="AJ604" i="4"/>
  <c r="AJ608" i="4"/>
  <c r="AJ612" i="4"/>
  <c r="AJ616" i="4"/>
  <c r="AJ620" i="4"/>
  <c r="AJ624" i="4"/>
  <c r="AJ628" i="4"/>
  <c r="AJ632" i="4"/>
  <c r="AJ636" i="4"/>
  <c r="AJ640" i="4"/>
  <c r="AJ644" i="4"/>
  <c r="AJ648" i="4"/>
  <c r="AJ652" i="4"/>
  <c r="AJ656" i="4"/>
  <c r="AJ660" i="4"/>
  <c r="AJ664" i="4"/>
  <c r="AJ668" i="4"/>
  <c r="AJ672" i="4"/>
  <c r="AJ797" i="4"/>
  <c r="AJ793" i="4"/>
  <c r="AJ789" i="4"/>
  <c r="AJ785" i="4"/>
  <c r="AJ781" i="4"/>
  <c r="AJ777" i="4"/>
  <c r="AJ773" i="4"/>
  <c r="AJ769" i="4"/>
  <c r="AJ765" i="4"/>
  <c r="AJ761" i="4"/>
  <c r="AJ757" i="4"/>
  <c r="AJ753" i="4"/>
  <c r="AJ749" i="4"/>
  <c r="AJ745" i="4"/>
  <c r="AJ741" i="4"/>
  <c r="AJ737" i="4"/>
  <c r="AJ733" i="4"/>
  <c r="AJ729" i="4"/>
  <c r="AJ725" i="4"/>
  <c r="AJ721" i="4"/>
  <c r="AJ717" i="4"/>
  <c r="AJ713" i="4"/>
  <c r="AJ709" i="4"/>
  <c r="AJ705" i="4"/>
  <c r="AJ701" i="4"/>
  <c r="AJ697" i="4"/>
  <c r="AJ673" i="4"/>
  <c r="AJ669" i="4"/>
  <c r="AJ665" i="4"/>
  <c r="AJ661" i="4"/>
  <c r="AJ657" i="4"/>
  <c r="AJ653" i="4"/>
  <c r="AJ649" i="4"/>
  <c r="AJ645" i="4"/>
  <c r="AJ641" i="4"/>
  <c r="AJ637" i="4"/>
  <c r="AJ633" i="4"/>
  <c r="AJ629" i="4"/>
  <c r="AJ625" i="4"/>
  <c r="AJ621" i="4"/>
  <c r="AJ617" i="4"/>
  <c r="AJ613" i="4"/>
  <c r="AJ609" i="4"/>
  <c r="AJ605" i="4"/>
  <c r="AK599" i="4"/>
  <c r="AK591" i="4"/>
  <c r="AK583" i="4"/>
  <c r="AK575" i="4"/>
  <c r="AK567" i="4"/>
  <c r="AK559" i="4"/>
  <c r="AK551" i="4"/>
  <c r="AK543" i="4"/>
  <c r="AK535" i="4"/>
  <c r="AK527" i="4"/>
  <c r="AK519" i="4"/>
  <c r="AK511" i="4"/>
  <c r="AK503" i="4"/>
  <c r="AK495" i="4"/>
  <c r="AK487" i="4"/>
  <c r="AK479" i="4"/>
  <c r="AK471" i="4"/>
  <c r="AK463" i="4"/>
  <c r="AK455" i="4"/>
  <c r="AK447" i="4"/>
  <c r="AK439" i="4"/>
  <c r="AK431" i="4"/>
  <c r="AK423" i="4"/>
  <c r="AK415" i="4"/>
  <c r="AK407" i="4"/>
  <c r="AK399" i="4"/>
  <c r="AK391" i="4"/>
  <c r="AK383" i="4"/>
  <c r="AK375" i="4"/>
  <c r="AK367" i="4"/>
  <c r="AK359" i="4"/>
  <c r="AK351" i="4"/>
  <c r="AK343" i="4"/>
  <c r="AK335" i="4"/>
  <c r="AK327" i="4"/>
  <c r="AK319" i="4"/>
  <c r="AK311" i="4"/>
  <c r="AK297" i="4"/>
  <c r="AK281" i="4"/>
  <c r="AK265" i="4"/>
  <c r="AK249" i="4"/>
  <c r="AK233" i="4"/>
  <c r="AK217" i="4"/>
  <c r="AK201" i="4"/>
  <c r="AK185" i="4"/>
  <c r="AK169" i="4"/>
  <c r="AJ141" i="4"/>
  <c r="AJ109" i="4"/>
  <c r="AK19" i="4"/>
  <c r="AK20" i="4"/>
  <c r="AK21" i="4"/>
  <c r="AK22" i="4"/>
  <c r="AK23" i="4"/>
  <c r="AK24" i="4"/>
  <c r="AO24" i="4" s="1"/>
  <c r="AP24" i="4" s="1"/>
  <c r="AK25" i="4"/>
  <c r="AK26" i="4"/>
  <c r="AK27" i="4"/>
  <c r="AK28" i="4"/>
  <c r="AK29" i="4"/>
  <c r="AK30" i="4"/>
  <c r="AO30" i="4" s="1"/>
  <c r="AP30" i="4" s="1"/>
  <c r="AK31" i="4"/>
  <c r="AK32" i="4"/>
  <c r="AK33" i="4"/>
  <c r="AK34" i="4"/>
  <c r="AO34" i="4" s="1"/>
  <c r="AP34" i="4" s="1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J19" i="4"/>
  <c r="AJ23" i="4"/>
  <c r="AJ27" i="4"/>
  <c r="AJ31" i="4"/>
  <c r="AJ35" i="4"/>
  <c r="AJ39" i="4"/>
  <c r="AJ43" i="4"/>
  <c r="AJ47" i="4"/>
  <c r="AO47" i="4" s="1"/>
  <c r="AP47" i="4" s="1"/>
  <c r="AJ51" i="4"/>
  <c r="AJ55" i="4"/>
  <c r="AJ59" i="4"/>
  <c r="AJ63" i="4"/>
  <c r="AJ67" i="4"/>
  <c r="AJ71" i="4"/>
  <c r="AJ75" i="4"/>
  <c r="AJ79" i="4"/>
  <c r="AJ83" i="4"/>
  <c r="AJ87" i="4"/>
  <c r="AJ91" i="4"/>
  <c r="AJ95" i="4"/>
  <c r="AJ99" i="4"/>
  <c r="AJ103" i="4"/>
  <c r="AK104" i="4"/>
  <c r="AK105" i="4"/>
  <c r="AK106" i="4"/>
  <c r="AK107" i="4"/>
  <c r="AK108" i="4"/>
  <c r="AK109" i="4"/>
  <c r="AO109" i="4" s="1"/>
  <c r="AP109" i="4" s="1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O125" i="4" s="1"/>
  <c r="AP125" i="4" s="1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O141" i="4" s="1"/>
  <c r="AP141" i="4" s="1"/>
  <c r="AK142" i="4"/>
  <c r="AK143" i="4"/>
  <c r="AK144" i="4"/>
  <c r="AK145" i="4"/>
  <c r="AK146" i="4"/>
  <c r="AK147" i="4"/>
  <c r="AK148" i="4"/>
  <c r="AO148" i="4" s="1"/>
  <c r="AP148" i="4" s="1"/>
  <c r="AK149" i="4"/>
  <c r="AK150" i="4"/>
  <c r="AK151" i="4"/>
  <c r="AK152" i="4"/>
  <c r="AK153" i="4"/>
  <c r="AK154" i="4"/>
  <c r="AK155" i="4"/>
  <c r="AK156" i="4"/>
  <c r="AK157" i="4"/>
  <c r="AO157" i="4" s="1"/>
  <c r="AP157" i="4" s="1"/>
  <c r="AK158" i="4"/>
  <c r="AK159" i="4"/>
  <c r="AK160" i="4"/>
  <c r="AK161" i="4"/>
  <c r="AK162" i="4"/>
  <c r="AK163" i="4"/>
  <c r="AK164" i="4"/>
  <c r="AK165" i="4"/>
  <c r="AK166" i="4"/>
  <c r="AJ22" i="4"/>
  <c r="AJ26" i="4"/>
  <c r="AJ30" i="4"/>
  <c r="AJ34" i="4"/>
  <c r="AJ38" i="4"/>
  <c r="AJ42" i="4"/>
  <c r="AO42" i="4" s="1"/>
  <c r="AP42" i="4" s="1"/>
  <c r="AJ46" i="4"/>
  <c r="AO46" i="4" s="1"/>
  <c r="AP46" i="4" s="1"/>
  <c r="AJ50" i="4"/>
  <c r="AJ54" i="4"/>
  <c r="AJ58" i="4"/>
  <c r="AO58" i="4" s="1"/>
  <c r="AP58" i="4" s="1"/>
  <c r="AJ62" i="4"/>
  <c r="AJ66" i="4"/>
  <c r="AJ70" i="4"/>
  <c r="AJ74" i="4"/>
  <c r="AO74" i="4" s="1"/>
  <c r="AP74" i="4" s="1"/>
  <c r="AJ78" i="4"/>
  <c r="AJ82" i="4"/>
  <c r="AO82" i="4" s="1"/>
  <c r="AP82" i="4" s="1"/>
  <c r="AJ86" i="4"/>
  <c r="AJ90" i="4"/>
  <c r="AO90" i="4" s="1"/>
  <c r="AP90" i="4" s="1"/>
  <c r="AJ94" i="4"/>
  <c r="AJ98" i="4"/>
  <c r="AJ102" i="4"/>
  <c r="AJ24" i="4"/>
  <c r="AJ32" i="4"/>
  <c r="AJ40" i="4"/>
  <c r="AJ48" i="4"/>
  <c r="AJ56" i="4"/>
  <c r="AO56" i="4" s="1"/>
  <c r="AP56" i="4" s="1"/>
  <c r="AJ64" i="4"/>
  <c r="AJ72" i="4"/>
  <c r="AO72" i="4" s="1"/>
  <c r="AP72" i="4" s="1"/>
  <c r="AJ80" i="4"/>
  <c r="AO80" i="4" s="1"/>
  <c r="AP80" i="4" s="1"/>
  <c r="AJ88" i="4"/>
  <c r="AJ96" i="4"/>
  <c r="AJ104" i="4"/>
  <c r="AJ108" i="4"/>
  <c r="AJ112" i="4"/>
  <c r="AO112" i="4" s="1"/>
  <c r="AP112" i="4" s="1"/>
  <c r="AJ116" i="4"/>
  <c r="AJ120" i="4"/>
  <c r="AJ124" i="4"/>
  <c r="AJ128" i="4"/>
  <c r="AJ132" i="4"/>
  <c r="AJ136" i="4"/>
  <c r="AJ140" i="4"/>
  <c r="AJ144" i="4"/>
  <c r="AJ148" i="4"/>
  <c r="AJ152" i="4"/>
  <c r="AJ156" i="4"/>
  <c r="AJ160" i="4"/>
  <c r="AJ164" i="4"/>
  <c r="AJ21" i="4"/>
  <c r="AJ29" i="4"/>
  <c r="AO29" i="4" s="1"/>
  <c r="AP29" i="4" s="1"/>
  <c r="AJ37" i="4"/>
  <c r="AJ45" i="4"/>
  <c r="AJ53" i="4"/>
  <c r="AJ61" i="4"/>
  <c r="AJ69" i="4"/>
  <c r="AJ77" i="4"/>
  <c r="AJ85" i="4"/>
  <c r="AJ93" i="4"/>
  <c r="AJ101" i="4"/>
  <c r="AJ107" i="4"/>
  <c r="AJ111" i="4"/>
  <c r="AJ115" i="4"/>
  <c r="AJ119" i="4"/>
  <c r="AJ123" i="4"/>
  <c r="AJ127" i="4"/>
  <c r="AO127" i="4" s="1"/>
  <c r="AP127" i="4" s="1"/>
  <c r="AJ131" i="4"/>
  <c r="AJ135" i="4"/>
  <c r="AJ139" i="4"/>
  <c r="AJ143" i="4"/>
  <c r="AJ147" i="4"/>
  <c r="AJ151" i="4"/>
  <c r="AJ155" i="4"/>
  <c r="AJ159" i="4"/>
  <c r="AJ163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O209" i="4" s="1"/>
  <c r="AP209" i="4" s="1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28" i="4"/>
  <c r="AJ44" i="4"/>
  <c r="AJ60" i="4"/>
  <c r="AJ76" i="4"/>
  <c r="AJ92" i="4"/>
  <c r="AJ106" i="4"/>
  <c r="AJ114" i="4"/>
  <c r="AO114" i="4" s="1"/>
  <c r="AP114" i="4" s="1"/>
  <c r="AJ122" i="4"/>
  <c r="AJ130" i="4"/>
  <c r="AJ138" i="4"/>
  <c r="AJ146" i="4"/>
  <c r="AJ154" i="4"/>
  <c r="AJ162" i="4"/>
  <c r="AK168" i="4"/>
  <c r="AK172" i="4"/>
  <c r="AK176" i="4"/>
  <c r="AO176" i="4" s="1"/>
  <c r="AP176" i="4" s="1"/>
  <c r="AK180" i="4"/>
  <c r="AK184" i="4"/>
  <c r="AK188" i="4"/>
  <c r="AK192" i="4"/>
  <c r="AK196" i="4"/>
  <c r="AK200" i="4"/>
  <c r="AK204" i="4"/>
  <c r="AK208" i="4"/>
  <c r="AK212" i="4"/>
  <c r="AK216" i="4"/>
  <c r="AK220" i="4"/>
  <c r="AK224" i="4"/>
  <c r="AK228" i="4"/>
  <c r="AO228" i="4" s="1"/>
  <c r="AP228" i="4" s="1"/>
  <c r="AK232" i="4"/>
  <c r="AK236" i="4"/>
  <c r="AK240" i="4"/>
  <c r="AK244" i="4"/>
  <c r="AK248" i="4"/>
  <c r="AK252" i="4"/>
  <c r="AK256" i="4"/>
  <c r="AK260" i="4"/>
  <c r="AK264" i="4"/>
  <c r="AK268" i="4"/>
  <c r="AK272" i="4"/>
  <c r="AK276" i="4"/>
  <c r="AK280" i="4"/>
  <c r="AK284" i="4"/>
  <c r="AK288" i="4"/>
  <c r="AK292" i="4"/>
  <c r="AK296" i="4"/>
  <c r="AK300" i="4"/>
  <c r="AK304" i="4"/>
  <c r="AK308" i="4"/>
  <c r="AJ25" i="4"/>
  <c r="AJ41" i="4"/>
  <c r="AJ57" i="4"/>
  <c r="AJ73" i="4"/>
  <c r="AJ89" i="4"/>
  <c r="AJ105" i="4"/>
  <c r="AJ113" i="4"/>
  <c r="AJ121" i="4"/>
  <c r="AJ129" i="4"/>
  <c r="AO129" i="4" s="1"/>
  <c r="AP129" i="4" s="1"/>
  <c r="AJ137" i="4"/>
  <c r="AJ145" i="4"/>
  <c r="AJ153" i="4"/>
  <c r="AJ161" i="4"/>
  <c r="AO161" i="4" s="1"/>
  <c r="AP161" i="4" s="1"/>
  <c r="AK167" i="4"/>
  <c r="AO167" i="4" s="1"/>
  <c r="AP167" i="4" s="1"/>
  <c r="AK171" i="4"/>
  <c r="AK175" i="4"/>
  <c r="AK179" i="4"/>
  <c r="AK183" i="4"/>
  <c r="AK187" i="4"/>
  <c r="AK191" i="4"/>
  <c r="AK195" i="4"/>
  <c r="AK199" i="4"/>
  <c r="AK203" i="4"/>
  <c r="AK207" i="4"/>
  <c r="AK211" i="4"/>
  <c r="AK215" i="4"/>
  <c r="AK219" i="4"/>
  <c r="AK223" i="4"/>
  <c r="AK227" i="4"/>
  <c r="AK231" i="4"/>
  <c r="AK235" i="4"/>
  <c r="AK239" i="4"/>
  <c r="AK243" i="4"/>
  <c r="AK247" i="4"/>
  <c r="AK251" i="4"/>
  <c r="AK255" i="4"/>
  <c r="AK259" i="4"/>
  <c r="AK263" i="4"/>
  <c r="AK267" i="4"/>
  <c r="AK271" i="4"/>
  <c r="AK275" i="4"/>
  <c r="AK279" i="4"/>
  <c r="AK283" i="4"/>
  <c r="AK287" i="4"/>
  <c r="AK291" i="4"/>
  <c r="AK295" i="4"/>
  <c r="AK299" i="4"/>
  <c r="AK303" i="4"/>
  <c r="AK307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O555" i="4" s="1"/>
  <c r="AJ556" i="4"/>
  <c r="AO556" i="4" s="1"/>
  <c r="AJ557" i="4"/>
  <c r="AJ558" i="4"/>
  <c r="AJ559" i="4"/>
  <c r="AJ560" i="4"/>
  <c r="AJ561" i="4"/>
  <c r="AJ562" i="4"/>
  <c r="AJ563" i="4"/>
  <c r="AO563" i="4" s="1"/>
  <c r="AJ564" i="4"/>
  <c r="AO564" i="4" s="1"/>
  <c r="AJ565" i="4"/>
  <c r="AJ566" i="4"/>
  <c r="AJ567" i="4"/>
  <c r="AJ568" i="4"/>
  <c r="AJ569" i="4"/>
  <c r="AJ570" i="4"/>
  <c r="AJ571" i="4"/>
  <c r="AO571" i="4" s="1"/>
  <c r="AJ572" i="4"/>
  <c r="AO572" i="4" s="1"/>
  <c r="AJ573" i="4"/>
  <c r="AJ574" i="4"/>
  <c r="AJ575" i="4"/>
  <c r="AJ576" i="4"/>
  <c r="AJ577" i="4"/>
  <c r="AJ578" i="4"/>
  <c r="AJ579" i="4"/>
  <c r="AO579" i="4" s="1"/>
  <c r="AJ580" i="4"/>
  <c r="AJ581" i="4"/>
  <c r="AJ582" i="4"/>
  <c r="AJ583" i="4"/>
  <c r="AJ584" i="4"/>
  <c r="AJ585" i="4"/>
  <c r="AJ586" i="4"/>
  <c r="AJ587" i="4"/>
  <c r="AJ588" i="4"/>
  <c r="AO588" i="4" s="1"/>
  <c r="AJ589" i="4"/>
  <c r="AJ590" i="4"/>
  <c r="AJ591" i="4"/>
  <c r="AO591" i="4" s="1"/>
  <c r="AJ592" i="4"/>
  <c r="AJ593" i="4"/>
  <c r="AJ594" i="4"/>
  <c r="AJ595" i="4"/>
  <c r="AO595" i="4" s="1"/>
  <c r="AJ596" i="4"/>
  <c r="AO596" i="4" s="1"/>
  <c r="AJ597" i="4"/>
  <c r="AJ598" i="4"/>
  <c r="AJ599" i="4"/>
  <c r="AJ600" i="4"/>
  <c r="AJ601" i="4"/>
  <c r="AJ602" i="4"/>
  <c r="AJ36" i="4"/>
  <c r="AJ68" i="4"/>
  <c r="AJ100" i="4"/>
  <c r="AJ118" i="4"/>
  <c r="AJ134" i="4"/>
  <c r="AJ150" i="4"/>
  <c r="AJ166" i="4"/>
  <c r="AK174" i="4"/>
  <c r="AK182" i="4"/>
  <c r="AK190" i="4"/>
  <c r="AK198" i="4"/>
  <c r="AK206" i="4"/>
  <c r="AK214" i="4"/>
  <c r="AK222" i="4"/>
  <c r="AK230" i="4"/>
  <c r="AK238" i="4"/>
  <c r="AK246" i="4"/>
  <c r="AK254" i="4"/>
  <c r="AK262" i="4"/>
  <c r="AK270" i="4"/>
  <c r="AK278" i="4"/>
  <c r="AK286" i="4"/>
  <c r="AK294" i="4"/>
  <c r="AK302" i="4"/>
  <c r="AK310" i="4"/>
  <c r="AK314" i="4"/>
  <c r="AK318" i="4"/>
  <c r="AK322" i="4"/>
  <c r="AK326" i="4"/>
  <c r="AK330" i="4"/>
  <c r="AK334" i="4"/>
  <c r="AK338" i="4"/>
  <c r="AK342" i="4"/>
  <c r="AK346" i="4"/>
  <c r="AK350" i="4"/>
  <c r="AK354" i="4"/>
  <c r="AK358" i="4"/>
  <c r="AK362" i="4"/>
  <c r="AK366" i="4"/>
  <c r="AK370" i="4"/>
  <c r="AK374" i="4"/>
  <c r="AK378" i="4"/>
  <c r="AK382" i="4"/>
  <c r="AK386" i="4"/>
  <c r="AK390" i="4"/>
  <c r="AK394" i="4"/>
  <c r="AK398" i="4"/>
  <c r="AK402" i="4"/>
  <c r="AK406" i="4"/>
  <c r="AK410" i="4"/>
  <c r="AK414" i="4"/>
  <c r="AK418" i="4"/>
  <c r="AK422" i="4"/>
  <c r="AK426" i="4"/>
  <c r="AK430" i="4"/>
  <c r="AK434" i="4"/>
  <c r="AK438" i="4"/>
  <c r="AK442" i="4"/>
  <c r="AK446" i="4"/>
  <c r="AK450" i="4"/>
  <c r="AK454" i="4"/>
  <c r="AK458" i="4"/>
  <c r="AK462" i="4"/>
  <c r="AK466" i="4"/>
  <c r="AK470" i="4"/>
  <c r="AK474" i="4"/>
  <c r="AK478" i="4"/>
  <c r="AK482" i="4"/>
  <c r="AK486" i="4"/>
  <c r="AK490" i="4"/>
  <c r="AK494" i="4"/>
  <c r="AK498" i="4"/>
  <c r="AK502" i="4"/>
  <c r="AK506" i="4"/>
  <c r="AK510" i="4"/>
  <c r="AK514" i="4"/>
  <c r="AK518" i="4"/>
  <c r="AK522" i="4"/>
  <c r="AK526" i="4"/>
  <c r="AK530" i="4"/>
  <c r="AK534" i="4"/>
  <c r="AK538" i="4"/>
  <c r="AK542" i="4"/>
  <c r="AK546" i="4"/>
  <c r="AK550" i="4"/>
  <c r="AK554" i="4"/>
  <c r="AK558" i="4"/>
  <c r="AK562" i="4"/>
  <c r="AO562" i="4" s="1"/>
  <c r="AK566" i="4"/>
  <c r="AK570" i="4"/>
  <c r="AK574" i="4"/>
  <c r="AK578" i="4"/>
  <c r="AK582" i="4"/>
  <c r="AK586" i="4"/>
  <c r="AK590" i="4"/>
  <c r="AK594" i="4"/>
  <c r="AK598" i="4"/>
  <c r="AK602" i="4"/>
  <c r="AK603" i="4"/>
  <c r="AK604" i="4"/>
  <c r="AO604" i="4" s="1"/>
  <c r="AK605" i="4"/>
  <c r="AO605" i="4" s="1"/>
  <c r="AK606" i="4"/>
  <c r="AK607" i="4"/>
  <c r="AO607" i="4" s="1"/>
  <c r="AK608" i="4"/>
  <c r="AO608" i="4" s="1"/>
  <c r="AK609" i="4"/>
  <c r="AO609" i="4" s="1"/>
  <c r="AK610" i="4"/>
  <c r="AK611" i="4"/>
  <c r="AK612" i="4"/>
  <c r="AO612" i="4" s="1"/>
  <c r="AK613" i="4"/>
  <c r="AO613" i="4" s="1"/>
  <c r="AK614" i="4"/>
  <c r="AK615" i="4"/>
  <c r="AO615" i="4" s="1"/>
  <c r="AK616" i="4"/>
  <c r="AO616" i="4" s="1"/>
  <c r="AK617" i="4"/>
  <c r="AK618" i="4"/>
  <c r="AK619" i="4"/>
  <c r="AK620" i="4"/>
  <c r="AO620" i="4" s="1"/>
  <c r="AK621" i="4"/>
  <c r="AO621" i="4" s="1"/>
  <c r="AK622" i="4"/>
  <c r="AK623" i="4"/>
  <c r="AO623" i="4" s="1"/>
  <c r="AK624" i="4"/>
  <c r="AO624" i="4" s="1"/>
  <c r="AK625" i="4"/>
  <c r="AO625" i="4" s="1"/>
  <c r="AK626" i="4"/>
  <c r="AK627" i="4"/>
  <c r="AK628" i="4"/>
  <c r="AK629" i="4"/>
  <c r="AK630" i="4"/>
  <c r="AK631" i="4"/>
  <c r="AK632" i="4"/>
  <c r="AO632" i="4" s="1"/>
  <c r="AK633" i="4"/>
  <c r="AK634" i="4"/>
  <c r="AK635" i="4"/>
  <c r="AK636" i="4"/>
  <c r="AO636" i="4" s="1"/>
  <c r="AK637" i="4"/>
  <c r="AO637" i="4" s="1"/>
  <c r="AK638" i="4"/>
  <c r="AK639" i="4"/>
  <c r="AK640" i="4"/>
  <c r="AO640" i="4" s="1"/>
  <c r="AK641" i="4"/>
  <c r="AO641" i="4" s="1"/>
  <c r="AK642" i="4"/>
  <c r="AK643" i="4"/>
  <c r="AK644" i="4"/>
  <c r="AO644" i="4" s="1"/>
  <c r="AK645" i="4"/>
  <c r="AO645" i="4" s="1"/>
  <c r="AK646" i="4"/>
  <c r="AK647" i="4"/>
  <c r="AO647" i="4" s="1"/>
  <c r="AK648" i="4"/>
  <c r="AO648" i="4" s="1"/>
  <c r="AK649" i="4"/>
  <c r="AK650" i="4"/>
  <c r="AK651" i="4"/>
  <c r="AK652" i="4"/>
  <c r="AO652" i="4" s="1"/>
  <c r="AK653" i="4"/>
  <c r="AO653" i="4" s="1"/>
  <c r="AK654" i="4"/>
  <c r="AK655" i="4"/>
  <c r="AO655" i="4" s="1"/>
  <c r="AK656" i="4"/>
  <c r="AO656" i="4" s="1"/>
  <c r="AK657" i="4"/>
  <c r="AO657" i="4" s="1"/>
  <c r="AK658" i="4"/>
  <c r="AK659" i="4"/>
  <c r="AK660" i="4"/>
  <c r="AK661" i="4"/>
  <c r="AO661" i="4" s="1"/>
  <c r="AK662" i="4"/>
  <c r="AK663" i="4"/>
  <c r="AK664" i="4"/>
  <c r="AO664" i="4" s="1"/>
  <c r="AK665" i="4"/>
  <c r="AK666" i="4"/>
  <c r="AK667" i="4"/>
  <c r="AK668" i="4"/>
  <c r="AO668" i="4" s="1"/>
  <c r="AK669" i="4"/>
  <c r="AK670" i="4"/>
  <c r="AK671" i="4"/>
  <c r="AO671" i="4" s="1"/>
  <c r="AK672" i="4"/>
  <c r="AO672" i="4" s="1"/>
  <c r="AK673" i="4"/>
  <c r="AO673" i="4" s="1"/>
  <c r="AK674" i="4"/>
  <c r="AJ33" i="4"/>
  <c r="AJ65" i="4"/>
  <c r="AJ97" i="4"/>
  <c r="AJ117" i="4"/>
  <c r="AJ133" i="4"/>
  <c r="AJ149" i="4"/>
  <c r="AO149" i="4" s="1"/>
  <c r="AP149" i="4" s="1"/>
  <c r="AJ165" i="4"/>
  <c r="AK173" i="4"/>
  <c r="AK181" i="4"/>
  <c r="AK189" i="4"/>
  <c r="AO189" i="4" s="1"/>
  <c r="AP189" i="4" s="1"/>
  <c r="AK197" i="4"/>
  <c r="AK205" i="4"/>
  <c r="AK213" i="4"/>
  <c r="AK221" i="4"/>
  <c r="AO221" i="4" s="1"/>
  <c r="AP221" i="4" s="1"/>
  <c r="AK229" i="4"/>
  <c r="AK237" i="4"/>
  <c r="AK245" i="4"/>
  <c r="AK253" i="4"/>
  <c r="AK261" i="4"/>
  <c r="AK269" i="4"/>
  <c r="AK277" i="4"/>
  <c r="AK285" i="4"/>
  <c r="AO285" i="4" s="1"/>
  <c r="AK293" i="4"/>
  <c r="AK301" i="4"/>
  <c r="AK309" i="4"/>
  <c r="AK313" i="4"/>
  <c r="AO313" i="4" s="1"/>
  <c r="AK317" i="4"/>
  <c r="AK321" i="4"/>
  <c r="AK325" i="4"/>
  <c r="AK329" i="4"/>
  <c r="AO329" i="4" s="1"/>
  <c r="AK333" i="4"/>
  <c r="AK337" i="4"/>
  <c r="AK341" i="4"/>
  <c r="AK345" i="4"/>
  <c r="AO345" i="4" s="1"/>
  <c r="AK349" i="4"/>
  <c r="AK353" i="4"/>
  <c r="AK357" i="4"/>
  <c r="AK361" i="4"/>
  <c r="AO361" i="4" s="1"/>
  <c r="AK365" i="4"/>
  <c r="AK369" i="4"/>
  <c r="AK373" i="4"/>
  <c r="AK377" i="4"/>
  <c r="AO377" i="4" s="1"/>
  <c r="AK381" i="4"/>
  <c r="AK385" i="4"/>
  <c r="AK389" i="4"/>
  <c r="AK393" i="4"/>
  <c r="AO393" i="4" s="1"/>
  <c r="AK397" i="4"/>
  <c r="AK401" i="4"/>
  <c r="AK405" i="4"/>
  <c r="AK409" i="4"/>
  <c r="AK413" i="4"/>
  <c r="AK417" i="4"/>
  <c r="AK421" i="4"/>
  <c r="AK425" i="4"/>
  <c r="AO425" i="4" s="1"/>
  <c r="AK429" i="4"/>
  <c r="AK433" i="4"/>
  <c r="AK437" i="4"/>
  <c r="AK441" i="4"/>
  <c r="AO441" i="4" s="1"/>
  <c r="AK445" i="4"/>
  <c r="AK449" i="4"/>
  <c r="AK453" i="4"/>
  <c r="AK457" i="4"/>
  <c r="AO457" i="4" s="1"/>
  <c r="AK461" i="4"/>
  <c r="AK465" i="4"/>
  <c r="AK469" i="4"/>
  <c r="AK473" i="4"/>
  <c r="AK477" i="4"/>
  <c r="AK481" i="4"/>
  <c r="AK485" i="4"/>
  <c r="AK489" i="4"/>
  <c r="AO489" i="4" s="1"/>
  <c r="AK493" i="4"/>
  <c r="AK497" i="4"/>
  <c r="AK501" i="4"/>
  <c r="AK505" i="4"/>
  <c r="AO505" i="4" s="1"/>
  <c r="AK509" i="4"/>
  <c r="AK513" i="4"/>
  <c r="AK517" i="4"/>
  <c r="AK521" i="4"/>
  <c r="AK525" i="4"/>
  <c r="AK529" i="4"/>
  <c r="AK533" i="4"/>
  <c r="AK537" i="4"/>
  <c r="AO537" i="4" s="1"/>
  <c r="AK541" i="4"/>
  <c r="AK545" i="4"/>
  <c r="AK549" i="4"/>
  <c r="AK553" i="4"/>
  <c r="AK557" i="4"/>
  <c r="AO557" i="4" s="1"/>
  <c r="AK561" i="4"/>
  <c r="AK565" i="4"/>
  <c r="AK569" i="4"/>
  <c r="AO569" i="4" s="1"/>
  <c r="AK573" i="4"/>
  <c r="AO573" i="4" s="1"/>
  <c r="AK577" i="4"/>
  <c r="AO577" i="4" s="1"/>
  <c r="AK581" i="4"/>
  <c r="AK585" i="4"/>
  <c r="AK589" i="4"/>
  <c r="AO589" i="4" s="1"/>
  <c r="AK593" i="4"/>
  <c r="AO593" i="4" s="1"/>
  <c r="AK597" i="4"/>
  <c r="AK601" i="4"/>
  <c r="AO601" i="4" s="1"/>
  <c r="AK800" i="4"/>
  <c r="AO800" i="4" s="1"/>
  <c r="AK799" i="4"/>
  <c r="AO799" i="4" s="1"/>
  <c r="AK798" i="4"/>
  <c r="AK797" i="4"/>
  <c r="AK796" i="4"/>
  <c r="AK795" i="4"/>
  <c r="AO795" i="4" s="1"/>
  <c r="AK794" i="4"/>
  <c r="AO794" i="4" s="1"/>
  <c r="AK793" i="4"/>
  <c r="AK792" i="4"/>
  <c r="AO792" i="4" s="1"/>
  <c r="AK791" i="4"/>
  <c r="AO791" i="4" s="1"/>
  <c r="AK790" i="4"/>
  <c r="AO790" i="4" s="1"/>
  <c r="AK789" i="4"/>
  <c r="AK788" i="4"/>
  <c r="AO788" i="4" s="1"/>
  <c r="AK787" i="4"/>
  <c r="AK786" i="4"/>
  <c r="AO786" i="4" s="1"/>
  <c r="AK785" i="4"/>
  <c r="AK784" i="4"/>
  <c r="AO784" i="4" s="1"/>
  <c r="AK783" i="4"/>
  <c r="AO783" i="4" s="1"/>
  <c r="AK782" i="4"/>
  <c r="AK781" i="4"/>
  <c r="AK780" i="4"/>
  <c r="AO780" i="4" s="1"/>
  <c r="AK779" i="4"/>
  <c r="AK778" i="4"/>
  <c r="AO778" i="4" s="1"/>
  <c r="AK777" i="4"/>
  <c r="AK776" i="4"/>
  <c r="AO776" i="4" s="1"/>
  <c r="AK775" i="4"/>
  <c r="AO775" i="4" s="1"/>
  <c r="AK774" i="4"/>
  <c r="AO774" i="4" s="1"/>
  <c r="AK773" i="4"/>
  <c r="AK772" i="4"/>
  <c r="AO772" i="4" s="1"/>
  <c r="AK771" i="4"/>
  <c r="AO771" i="4" s="1"/>
  <c r="AK770" i="4"/>
  <c r="AO770" i="4" s="1"/>
  <c r="AK769" i="4"/>
  <c r="AK768" i="4"/>
  <c r="AO768" i="4" s="1"/>
  <c r="AK767" i="4"/>
  <c r="AO767" i="4" s="1"/>
  <c r="AK766" i="4"/>
  <c r="AK765" i="4"/>
  <c r="AK764" i="4"/>
  <c r="AO764" i="4" s="1"/>
  <c r="AK763" i="4"/>
  <c r="AK762" i="4"/>
  <c r="AO762" i="4" s="1"/>
  <c r="AK761" i="4"/>
  <c r="AK760" i="4"/>
  <c r="AK759" i="4"/>
  <c r="AO759" i="4" s="1"/>
  <c r="AK758" i="4"/>
  <c r="AO758" i="4" s="1"/>
  <c r="AK757" i="4"/>
  <c r="AK756" i="4"/>
  <c r="AK755" i="4"/>
  <c r="AO755" i="4" s="1"/>
  <c r="AK754" i="4"/>
  <c r="AO754" i="4" s="1"/>
  <c r="AK753" i="4"/>
  <c r="AK752" i="4"/>
  <c r="AK751" i="4"/>
  <c r="AO751" i="4" s="1"/>
  <c r="AK750" i="4"/>
  <c r="AK749" i="4"/>
  <c r="AK748" i="4"/>
  <c r="AO748" i="4" s="1"/>
  <c r="AK747" i="4"/>
  <c r="AK746" i="4"/>
  <c r="AO746" i="4" s="1"/>
  <c r="AK745" i="4"/>
  <c r="AK744" i="4"/>
  <c r="AO744" i="4" s="1"/>
  <c r="AK743" i="4"/>
  <c r="AO743" i="4" s="1"/>
  <c r="AK742" i="4"/>
  <c r="AO742" i="4" s="1"/>
  <c r="AK741" i="4"/>
  <c r="AK740" i="4"/>
  <c r="AO740" i="4" s="1"/>
  <c r="AK739" i="4"/>
  <c r="AO739" i="4" s="1"/>
  <c r="AK738" i="4"/>
  <c r="AO738" i="4" s="1"/>
  <c r="AK737" i="4"/>
  <c r="AK736" i="4"/>
  <c r="AO736" i="4" s="1"/>
  <c r="AK735" i="4"/>
  <c r="AO735" i="4" s="1"/>
  <c r="AK734" i="4"/>
  <c r="AK733" i="4"/>
  <c r="AK732" i="4"/>
  <c r="AO732" i="4" s="1"/>
  <c r="AK731" i="4"/>
  <c r="AK730" i="4"/>
  <c r="AO730" i="4" s="1"/>
  <c r="AK729" i="4"/>
  <c r="AK728" i="4"/>
  <c r="AK727" i="4"/>
  <c r="AO727" i="4" s="1"/>
  <c r="AK726" i="4"/>
  <c r="AO726" i="4" s="1"/>
  <c r="AK725" i="4"/>
  <c r="AK724" i="4"/>
  <c r="AO724" i="4" s="1"/>
  <c r="AK723" i="4"/>
  <c r="AO723" i="4" s="1"/>
  <c r="AK722" i="4"/>
  <c r="AO722" i="4" s="1"/>
  <c r="AK721" i="4"/>
  <c r="AK720" i="4"/>
  <c r="AO720" i="4" s="1"/>
  <c r="AK719" i="4"/>
  <c r="AO719" i="4" s="1"/>
  <c r="AK718" i="4"/>
  <c r="AK717" i="4"/>
  <c r="AK716" i="4"/>
  <c r="AO716" i="4" s="1"/>
  <c r="AK715" i="4"/>
  <c r="AK714" i="4"/>
  <c r="AO714" i="4" s="1"/>
  <c r="AK713" i="4"/>
  <c r="AK712" i="4"/>
  <c r="AK711" i="4"/>
  <c r="AO711" i="4" s="1"/>
  <c r="AK710" i="4"/>
  <c r="AO710" i="4" s="1"/>
  <c r="AK709" i="4"/>
  <c r="AK708" i="4"/>
  <c r="AO708" i="4" s="1"/>
  <c r="AK707" i="4"/>
  <c r="AO707" i="4" s="1"/>
  <c r="AK706" i="4"/>
  <c r="AO706" i="4" s="1"/>
  <c r="AK705" i="4"/>
  <c r="AK704" i="4"/>
  <c r="AO704" i="4" s="1"/>
  <c r="AK703" i="4"/>
  <c r="AO703" i="4" s="1"/>
  <c r="AK702" i="4"/>
  <c r="AK701" i="4"/>
  <c r="AK700" i="4"/>
  <c r="AO700" i="4" s="1"/>
  <c r="AK699" i="4"/>
  <c r="AK698" i="4"/>
  <c r="AO698" i="4" s="1"/>
  <c r="AK697" i="4"/>
  <c r="AK696" i="4"/>
  <c r="AO696" i="4" s="1"/>
  <c r="AK695" i="4"/>
  <c r="AO695" i="4" s="1"/>
  <c r="AK694" i="4"/>
  <c r="AO694" i="4" s="1"/>
  <c r="AK693" i="4"/>
  <c r="AO693" i="4" s="1"/>
  <c r="AK692" i="4"/>
  <c r="AK691" i="4"/>
  <c r="AO691" i="4" s="1"/>
  <c r="AK690" i="4"/>
  <c r="AO690" i="4" s="1"/>
  <c r="AK689" i="4"/>
  <c r="AK688" i="4"/>
  <c r="AO688" i="4" s="1"/>
  <c r="AK687" i="4"/>
  <c r="AO687" i="4" s="1"/>
  <c r="AK686" i="4"/>
  <c r="AO686" i="4" s="1"/>
  <c r="AK685" i="4"/>
  <c r="AO685" i="4" s="1"/>
  <c r="AK684" i="4"/>
  <c r="AO684" i="4" s="1"/>
  <c r="AK683" i="4"/>
  <c r="AO683" i="4" s="1"/>
  <c r="AK682" i="4"/>
  <c r="AO682" i="4" s="1"/>
  <c r="AK681" i="4"/>
  <c r="AO681" i="4" s="1"/>
  <c r="AK680" i="4"/>
  <c r="AO680" i="4" s="1"/>
  <c r="AK679" i="4"/>
  <c r="AO679" i="4" s="1"/>
  <c r="AK678" i="4"/>
  <c r="AO678" i="4" s="1"/>
  <c r="AK677" i="4"/>
  <c r="AO677" i="4" s="1"/>
  <c r="AK676" i="4"/>
  <c r="AO676" i="4" s="1"/>
  <c r="AK675" i="4"/>
  <c r="AO675" i="4" s="1"/>
  <c r="AJ674" i="4"/>
  <c r="AJ670" i="4"/>
  <c r="AJ666" i="4"/>
  <c r="AJ662" i="4"/>
  <c r="AO662" i="4" s="1"/>
  <c r="AJ658" i="4"/>
  <c r="AJ654" i="4"/>
  <c r="AJ650" i="4"/>
  <c r="AJ646" i="4"/>
  <c r="AJ642" i="4"/>
  <c r="AJ638" i="4"/>
  <c r="AJ634" i="4"/>
  <c r="AJ630" i="4"/>
  <c r="AO630" i="4" s="1"/>
  <c r="AJ626" i="4"/>
  <c r="AJ622" i="4"/>
  <c r="AJ618" i="4"/>
  <c r="AJ614" i="4"/>
  <c r="AO614" i="4" s="1"/>
  <c r="AJ610" i="4"/>
  <c r="AJ606" i="4"/>
  <c r="AK600" i="4"/>
  <c r="AK592" i="4"/>
  <c r="AO592" i="4" s="1"/>
  <c r="AK584" i="4"/>
  <c r="AK576" i="4"/>
  <c r="AK568" i="4"/>
  <c r="AK560" i="4"/>
  <c r="AO560" i="4" s="1"/>
  <c r="AK552" i="4"/>
  <c r="AK544" i="4"/>
  <c r="AK536" i="4"/>
  <c r="AK528" i="4"/>
  <c r="AK520" i="4"/>
  <c r="AK512" i="4"/>
  <c r="AK504" i="4"/>
  <c r="AK496" i="4"/>
  <c r="AK488" i="4"/>
  <c r="AK480" i="4"/>
  <c r="AK472" i="4"/>
  <c r="AK464" i="4"/>
  <c r="AK456" i="4"/>
  <c r="AK448" i="4"/>
  <c r="AK440" i="4"/>
  <c r="AK432" i="4"/>
  <c r="AK424" i="4"/>
  <c r="AK416" i="4"/>
  <c r="AK408" i="4"/>
  <c r="AK400" i="4"/>
  <c r="AK392" i="4"/>
  <c r="AK384" i="4"/>
  <c r="AK376" i="4"/>
  <c r="AK368" i="4"/>
  <c r="AK360" i="4"/>
  <c r="AK352" i="4"/>
  <c r="AK344" i="4"/>
  <c r="AK336" i="4"/>
  <c r="AK328" i="4"/>
  <c r="AK320" i="4"/>
  <c r="AK312" i="4"/>
  <c r="AK298" i="4"/>
  <c r="AK282" i="4"/>
  <c r="AK266" i="4"/>
  <c r="AK250" i="4"/>
  <c r="AK234" i="4"/>
  <c r="AK218" i="4"/>
  <c r="AK202" i="4"/>
  <c r="AK186" i="4"/>
  <c r="AK170" i="4"/>
  <c r="AJ142" i="4"/>
  <c r="AJ110" i="4"/>
  <c r="AJ52" i="4"/>
  <c r="AI18" i="4"/>
  <c r="AO331" i="4"/>
  <c r="AO551" i="4"/>
  <c r="AO93" i="4"/>
  <c r="AP93" i="4" s="1"/>
  <c r="AO575" i="4"/>
  <c r="AO580" i="4"/>
  <c r="AO26" i="4"/>
  <c r="AP26" i="4" s="1"/>
  <c r="AO733" i="4"/>
  <c r="AO663" i="4"/>
  <c r="AO101" i="4"/>
  <c r="AP101" i="4" s="1"/>
  <c r="AO617" i="4"/>
  <c r="AO35" i="4"/>
  <c r="AP35" i="4" s="1"/>
  <c r="BZ18" i="4"/>
  <c r="CI18" i="4"/>
  <c r="BR18" i="4"/>
  <c r="I7" i="4"/>
  <c r="AO547" i="4"/>
  <c r="AO447" i="4"/>
  <c r="AO387" i="4"/>
  <c r="AO339" i="4"/>
  <c r="AO279" i="4"/>
  <c r="AO267" i="4"/>
  <c r="AO273" i="4"/>
  <c r="AO253" i="4"/>
  <c r="AO669" i="4"/>
  <c r="AO629" i="4"/>
  <c r="AO597" i="4"/>
  <c r="AO561" i="4"/>
  <c r="AO796" i="4"/>
  <c r="AO756" i="4"/>
  <c r="AO752" i="4"/>
  <c r="AO692" i="4"/>
  <c r="AO660" i="4"/>
  <c r="AO223" i="4"/>
  <c r="AP223" i="4" s="1"/>
  <c r="AO787" i="4"/>
  <c r="AO639" i="4"/>
  <c r="AO631" i="4"/>
  <c r="AO627" i="4"/>
  <c r="AO611" i="4"/>
  <c r="AO599" i="4"/>
  <c r="AO587" i="4"/>
  <c r="AO583" i="4"/>
  <c r="AO559" i="4"/>
  <c r="AO674" i="4"/>
  <c r="AO215" i="4"/>
  <c r="AP215" i="4" s="1"/>
  <c r="AO191" i="4"/>
  <c r="AP191" i="4" s="1"/>
  <c r="AO183" i="4"/>
  <c r="AP183" i="4" s="1"/>
  <c r="AO175" i="4"/>
  <c r="AP175" i="4" s="1"/>
  <c r="AO131" i="4"/>
  <c r="AP131" i="4" s="1"/>
  <c r="AO91" i="4"/>
  <c r="AP91" i="4" s="1"/>
  <c r="AO75" i="4"/>
  <c r="AP75" i="4" s="1"/>
  <c r="AO27" i="4"/>
  <c r="AP27" i="4" s="1"/>
  <c r="AO292" i="4"/>
  <c r="AO40" i="4"/>
  <c r="AP40" i="4" s="1"/>
  <c r="AO59" i="4"/>
  <c r="AP59" i="4" s="1"/>
  <c r="AO132" i="4"/>
  <c r="AP132" i="4" s="1"/>
  <c r="AO239" i="4"/>
  <c r="AP239" i="4" s="1"/>
  <c r="AO237" i="4" l="1"/>
  <c r="AP237" i="4" s="1"/>
  <c r="AO235" i="4"/>
  <c r="AP235" i="4" s="1"/>
  <c r="AO232" i="4"/>
  <c r="AP232" i="4" s="1"/>
  <c r="AO226" i="4"/>
  <c r="AP226" i="4" s="1"/>
  <c r="AO225" i="4"/>
  <c r="AP225" i="4" s="1"/>
  <c r="AO217" i="4"/>
  <c r="AP217" i="4" s="1"/>
  <c r="AO214" i="4"/>
  <c r="AP214" i="4" s="1"/>
  <c r="AO207" i="4"/>
  <c r="AP207" i="4" s="1"/>
  <c r="AO201" i="4"/>
  <c r="AP201" i="4" s="1"/>
  <c r="AO697" i="4"/>
  <c r="AO705" i="4"/>
  <c r="AO713" i="4"/>
  <c r="AO725" i="4"/>
  <c r="AO729" i="4"/>
  <c r="AO737" i="4"/>
  <c r="AO741" i="4"/>
  <c r="AO749" i="4"/>
  <c r="AO753" i="4"/>
  <c r="AO757" i="4"/>
  <c r="AO761" i="4"/>
  <c r="AO765" i="4"/>
  <c r="AO769" i="4"/>
  <c r="AO773" i="4"/>
  <c r="AO777" i="4"/>
  <c r="AO781" i="4"/>
  <c r="AO785" i="4"/>
  <c r="AO789" i="4"/>
  <c r="AO793" i="4"/>
  <c r="AO797" i="4"/>
  <c r="AO701" i="4"/>
  <c r="AO709" i="4"/>
  <c r="AO717" i="4"/>
  <c r="AO745" i="4"/>
  <c r="AO188" i="4"/>
  <c r="AP188" i="4" s="1"/>
  <c r="AO185" i="4"/>
  <c r="AP185" i="4" s="1"/>
  <c r="AO181" i="4"/>
  <c r="AP181" i="4" s="1"/>
  <c r="AO177" i="4"/>
  <c r="AP177" i="4" s="1"/>
  <c r="AO171" i="4"/>
  <c r="AP171" i="4" s="1"/>
  <c r="AO169" i="4"/>
  <c r="AP169" i="4" s="1"/>
  <c r="AO162" i="4"/>
  <c r="AP162" i="4" s="1"/>
  <c r="AO160" i="4"/>
  <c r="AP160" i="4" s="1"/>
  <c r="AO152" i="4"/>
  <c r="AP152" i="4" s="1"/>
  <c r="AO146" i="4"/>
  <c r="AP146" i="4" s="1"/>
  <c r="AO144" i="4"/>
  <c r="AP144" i="4" s="1"/>
  <c r="AO143" i="4"/>
  <c r="AP143" i="4" s="1"/>
  <c r="AO140" i="4"/>
  <c r="AP140" i="4" s="1"/>
  <c r="AO138" i="4"/>
  <c r="AP138" i="4" s="1"/>
  <c r="AO136" i="4"/>
  <c r="AP136" i="4" s="1"/>
  <c r="AO134" i="4"/>
  <c r="AP134" i="4" s="1"/>
  <c r="AO130" i="4"/>
  <c r="AP130" i="4" s="1"/>
  <c r="AO128" i="4"/>
  <c r="AP128" i="4" s="1"/>
  <c r="AO126" i="4"/>
  <c r="AP126" i="4" s="1"/>
  <c r="AO120" i="4"/>
  <c r="AP120" i="4" s="1"/>
  <c r="AO104" i="4"/>
  <c r="AP104" i="4" s="1"/>
  <c r="AO100" i="4"/>
  <c r="AP100" i="4" s="1"/>
  <c r="AO98" i="4"/>
  <c r="AP98" i="4" s="1"/>
  <c r="AO94" i="4"/>
  <c r="AP94" i="4" s="1"/>
  <c r="AO92" i="4"/>
  <c r="AP92" i="4" s="1"/>
  <c r="AO88" i="4"/>
  <c r="AP88" i="4" s="1"/>
  <c r="AO110" i="4"/>
  <c r="AP110" i="4" s="1"/>
  <c r="AO142" i="4"/>
  <c r="AP142" i="4" s="1"/>
  <c r="AO170" i="4"/>
  <c r="AP170" i="4" s="1"/>
  <c r="AO84" i="4"/>
  <c r="AP84" i="4" s="1"/>
  <c r="AO81" i="4"/>
  <c r="AP81" i="4" s="1"/>
  <c r="AO68" i="4"/>
  <c r="AP68" i="4" s="1"/>
  <c r="AO66" i="4"/>
  <c r="AP66" i="4" s="1"/>
  <c r="AO50" i="4"/>
  <c r="AP50" i="4" s="1"/>
  <c r="AO541" i="4"/>
  <c r="AO525" i="4"/>
  <c r="AO509" i="4"/>
  <c r="AO493" i="4"/>
  <c r="AO477" i="4"/>
  <c r="AO461" i="4"/>
  <c r="AO445" i="4"/>
  <c r="AO429" i="4"/>
  <c r="AO413" i="4"/>
  <c r="AO397" i="4"/>
  <c r="AO381" i="4"/>
  <c r="AO349" i="4"/>
  <c r="AO333" i="4"/>
  <c r="AO317" i="4"/>
  <c r="AO293" i="4"/>
  <c r="AO261" i="4"/>
  <c r="AO229" i="4"/>
  <c r="AP229" i="4" s="1"/>
  <c r="AO197" i="4"/>
  <c r="AP197" i="4" s="1"/>
  <c r="AO97" i="4"/>
  <c r="AP97" i="4" s="1"/>
  <c r="AO137" i="4"/>
  <c r="AP137" i="4" s="1"/>
  <c r="AO265" i="4"/>
  <c r="AO233" i="4"/>
  <c r="AP233" i="4" s="1"/>
  <c r="AO43" i="4"/>
  <c r="AP43" i="4" s="1"/>
  <c r="AO297" i="4"/>
  <c r="AO41" i="4"/>
  <c r="AP41" i="4" s="1"/>
  <c r="AO234" i="4"/>
  <c r="AP234" i="4" s="1"/>
  <c r="AO298" i="4"/>
  <c r="AO353" i="4"/>
  <c r="AO337" i="4"/>
  <c r="AO301" i="4"/>
  <c r="AO205" i="4"/>
  <c r="AP205" i="4" s="1"/>
  <c r="AO173" i="4"/>
  <c r="AP173" i="4" s="1"/>
  <c r="AO150" i="4"/>
  <c r="AP150" i="4" s="1"/>
  <c r="AO145" i="4"/>
  <c r="AP145" i="4" s="1"/>
  <c r="AO113" i="4"/>
  <c r="AP113" i="4" s="1"/>
  <c r="AO57" i="4"/>
  <c r="AP57" i="4" s="1"/>
  <c r="AO154" i="4"/>
  <c r="AP154" i="4" s="1"/>
  <c r="AO122" i="4"/>
  <c r="AP122" i="4" s="1"/>
  <c r="AO61" i="4"/>
  <c r="AP61" i="4" s="1"/>
  <c r="AO102" i="4"/>
  <c r="AP102" i="4" s="1"/>
  <c r="AO86" i="4"/>
  <c r="AP86" i="4" s="1"/>
  <c r="AO70" i="4"/>
  <c r="AP70" i="4" s="1"/>
  <c r="AO54" i="4"/>
  <c r="AP54" i="4" s="1"/>
  <c r="AO38" i="4"/>
  <c r="AP38" i="4" s="1"/>
  <c r="AO322" i="4"/>
  <c r="AO118" i="4"/>
  <c r="AP118" i="4" s="1"/>
  <c r="AO106" i="4"/>
  <c r="AP106" i="4" s="1"/>
  <c r="AO78" i="4"/>
  <c r="AP78" i="4" s="1"/>
  <c r="AO62" i="4"/>
  <c r="AP62" i="4" s="1"/>
  <c r="AO545" i="4"/>
  <c r="AO529" i="4"/>
  <c r="AO497" i="4"/>
  <c r="AO481" i="4"/>
  <c r="AO465" i="4"/>
  <c r="AO449" i="4"/>
  <c r="AO417" i="4"/>
  <c r="AO401" i="4"/>
  <c r="AO385" i="4"/>
  <c r="AO369" i="4"/>
  <c r="AO330" i="4"/>
  <c r="AO258" i="4"/>
  <c r="AO242" i="4"/>
  <c r="AO210" i="4"/>
  <c r="AP210" i="4" s="1"/>
  <c r="AO194" i="4"/>
  <c r="AP194" i="4" s="1"/>
  <c r="AO178" i="4"/>
  <c r="AP178" i="4" s="1"/>
  <c r="AO28" i="4"/>
  <c r="AP28" i="4" s="1"/>
  <c r="AO271" i="4"/>
  <c r="AO506" i="4"/>
  <c r="AO306" i="4"/>
  <c r="AO307" i="4"/>
  <c r="AO291" i="4"/>
  <c r="AO275" i="4"/>
  <c r="AO259" i="4"/>
  <c r="AO227" i="4"/>
  <c r="AP227" i="4" s="1"/>
  <c r="AO211" i="4"/>
  <c r="AP211" i="4" s="1"/>
  <c r="AO195" i="4"/>
  <c r="AP195" i="4" s="1"/>
  <c r="AO179" i="4"/>
  <c r="AP179" i="4" s="1"/>
  <c r="AO25" i="4"/>
  <c r="AP25" i="4" s="1"/>
  <c r="AO296" i="4"/>
  <c r="AO168" i="4"/>
  <c r="AP168" i="4" s="1"/>
  <c r="AO44" i="4"/>
  <c r="AP44" i="4" s="1"/>
  <c r="AO164" i="4"/>
  <c r="AP164" i="4" s="1"/>
  <c r="AO116" i="4"/>
  <c r="AP116" i="4" s="1"/>
  <c r="AO96" i="4"/>
  <c r="AP96" i="4" s="1"/>
  <c r="AO64" i="4"/>
  <c r="AP64" i="4" s="1"/>
  <c r="AO32" i="4"/>
  <c r="AP32" i="4" s="1"/>
  <c r="AO95" i="4"/>
  <c r="AP95" i="4" s="1"/>
  <c r="AO79" i="4"/>
  <c r="AP79" i="4" s="1"/>
  <c r="AO63" i="4"/>
  <c r="AP63" i="4" s="1"/>
  <c r="AO31" i="4"/>
  <c r="AP31" i="4" s="1"/>
  <c r="AO21" i="4"/>
  <c r="AP21" i="4" s="1"/>
  <c r="C34" i="2" s="1"/>
  <c r="AO437" i="4"/>
  <c r="AO389" i="4"/>
  <c r="AO373" i="4"/>
  <c r="AO341" i="4"/>
  <c r="AO325" i="4"/>
  <c r="AO336" i="4"/>
  <c r="AO368" i="4"/>
  <c r="AO400" i="4"/>
  <c r="AO432" i="4"/>
  <c r="AO464" i="4"/>
  <c r="AO496" i="4"/>
  <c r="AO528" i="4"/>
  <c r="AO548" i="4"/>
  <c r="AO532" i="4"/>
  <c r="AO524" i="4"/>
  <c r="AO516" i="4"/>
  <c r="AO492" i="4"/>
  <c r="AO484" i="4"/>
  <c r="AO476" i="4"/>
  <c r="AO452" i="4"/>
  <c r="AO444" i="4"/>
  <c r="AO436" i="4"/>
  <c r="AO420" i="4"/>
  <c r="AO412" i="4"/>
  <c r="AO404" i="4"/>
  <c r="AO388" i="4"/>
  <c r="AO372" i="4"/>
  <c r="AO356" i="4"/>
  <c r="AO348" i="4"/>
  <c r="AO332" i="4"/>
  <c r="AO324" i="4"/>
  <c r="AO316" i="4"/>
  <c r="AO299" i="4"/>
  <c r="AO283" i="4"/>
  <c r="AO251" i="4"/>
  <c r="AO219" i="4"/>
  <c r="AP219" i="4" s="1"/>
  <c r="AO203" i="4"/>
  <c r="AP203" i="4" s="1"/>
  <c r="AO187" i="4"/>
  <c r="AP187" i="4" s="1"/>
  <c r="AO256" i="4"/>
  <c r="AO224" i="4"/>
  <c r="AP224" i="4" s="1"/>
  <c r="AO192" i="4"/>
  <c r="AP192" i="4" s="1"/>
  <c r="AO76" i="4"/>
  <c r="AP76" i="4" s="1"/>
  <c r="AO163" i="4"/>
  <c r="AP163" i="4" s="1"/>
  <c r="AO147" i="4"/>
  <c r="AP147" i="4" s="1"/>
  <c r="AO115" i="4"/>
  <c r="AP115" i="4" s="1"/>
  <c r="AO156" i="4"/>
  <c r="AP156" i="4" s="1"/>
  <c r="AO124" i="4"/>
  <c r="AP124" i="4" s="1"/>
  <c r="AO108" i="4"/>
  <c r="AP108" i="4" s="1"/>
  <c r="AO48" i="4"/>
  <c r="AP48" i="4" s="1"/>
  <c r="AO22" i="4"/>
  <c r="AP22" i="4" s="1"/>
  <c r="AO87" i="4"/>
  <c r="AP87" i="4" s="1"/>
  <c r="AO55" i="4"/>
  <c r="AP55" i="4" s="1"/>
  <c r="AO52" i="4"/>
  <c r="AP52" i="4" s="1"/>
  <c r="AO36" i="4"/>
  <c r="AP36" i="4" s="1"/>
  <c r="AO543" i="4"/>
  <c r="AO531" i="4"/>
  <c r="AO523" i="4"/>
  <c r="AO519" i="4"/>
  <c r="AO491" i="4"/>
  <c r="AO483" i="4"/>
  <c r="AO467" i="4"/>
  <c r="AO455" i="4"/>
  <c r="AO451" i="4"/>
  <c r="AO435" i="4"/>
  <c r="AO431" i="4"/>
  <c r="AO423" i="4"/>
  <c r="AO399" i="4"/>
  <c r="AO391" i="4"/>
  <c r="AO371" i="4"/>
  <c r="AO359" i="4"/>
  <c r="AO355" i="4"/>
  <c r="AO327" i="4"/>
  <c r="AO323" i="4"/>
  <c r="AO319" i="4"/>
  <c r="AO295" i="4"/>
  <c r="AO263" i="4"/>
  <c r="AO231" i="4"/>
  <c r="AP231" i="4" s="1"/>
  <c r="AO199" i="4"/>
  <c r="AP199" i="4" s="1"/>
  <c r="AO60" i="4"/>
  <c r="AP60" i="4" s="1"/>
  <c r="AG9" i="3"/>
  <c r="AL9" i="3"/>
  <c r="AS9" i="3"/>
  <c r="AE9" i="3"/>
  <c r="AO552" i="4"/>
  <c r="AO520" i="4"/>
  <c r="AO310" i="4"/>
  <c r="AO286" i="4"/>
  <c r="AO278" i="4"/>
  <c r="AO262" i="4"/>
  <c r="AO246" i="4"/>
  <c r="AO230" i="4"/>
  <c r="AP230" i="4" s="1"/>
  <c r="AO198" i="4"/>
  <c r="AP198" i="4" s="1"/>
  <c r="AO182" i="4"/>
  <c r="AP182" i="4" s="1"/>
  <c r="AO159" i="4"/>
  <c r="AP159" i="4" s="1"/>
  <c r="AO151" i="4"/>
  <c r="AP151" i="4" s="1"/>
  <c r="AO139" i="4"/>
  <c r="AP139" i="4" s="1"/>
  <c r="AO135" i="4"/>
  <c r="AP135" i="4" s="1"/>
  <c r="AO119" i="4"/>
  <c r="AP119" i="4" s="1"/>
  <c r="AO111" i="4"/>
  <c r="AP111" i="4" s="1"/>
  <c r="AO69" i="4"/>
  <c r="AP69" i="4" s="1"/>
  <c r="AO37" i="4"/>
  <c r="AP37" i="4" s="1"/>
  <c r="AO33" i="4"/>
  <c r="AP33" i="4" s="1"/>
  <c r="AO590" i="4"/>
  <c r="AO542" i="4"/>
  <c r="AO538" i="4"/>
  <c r="AO526" i="4"/>
  <c r="AO510" i="4"/>
  <c r="AO494" i="4"/>
  <c r="AO478" i="4"/>
  <c r="AO446" i="4"/>
  <c r="AO430" i="4"/>
  <c r="AO382" i="4"/>
  <c r="AO370" i="4"/>
  <c r="AO334" i="4"/>
  <c r="AO308" i="4"/>
  <c r="AO288" i="4"/>
  <c r="AO276" i="4"/>
  <c r="AO268" i="4"/>
  <c r="AO260" i="4"/>
  <c r="AO244" i="4"/>
  <c r="AO212" i="4"/>
  <c r="AP212" i="4" s="1"/>
  <c r="AO196" i="4"/>
  <c r="AP196" i="4" s="1"/>
  <c r="AO180" i="4"/>
  <c r="AP180" i="4" s="1"/>
  <c r="AO153" i="4"/>
  <c r="AP153" i="4" s="1"/>
  <c r="AO121" i="4"/>
  <c r="AP121" i="4" s="1"/>
  <c r="AO99" i="4"/>
  <c r="AP99" i="4" s="1"/>
  <c r="AO83" i="4"/>
  <c r="AP83" i="4" s="1"/>
  <c r="AO190" i="4"/>
  <c r="AP190" i="4" s="1"/>
  <c r="AO250" i="4"/>
  <c r="AO376" i="4"/>
  <c r="AO472" i="4"/>
  <c r="AO568" i="4"/>
  <c r="AO634" i="4"/>
  <c r="AO269" i="4"/>
  <c r="AO312" i="4"/>
  <c r="AO408" i="4"/>
  <c r="AO504" i="4"/>
  <c r="AO600" i="4"/>
  <c r="AO650" i="4"/>
  <c r="AO266" i="4"/>
  <c r="AO352" i="4"/>
  <c r="AO416" i="4"/>
  <c r="AO544" i="4"/>
  <c r="AO606" i="4"/>
  <c r="AO670" i="4"/>
  <c r="AO65" i="4"/>
  <c r="AP65" i="4" s="1"/>
  <c r="AO302" i="4"/>
  <c r="AO238" i="4"/>
  <c r="AP238" i="4" s="1"/>
  <c r="AO598" i="4"/>
  <c r="AO582" i="4"/>
  <c r="AO570" i="4"/>
  <c r="AO534" i="4"/>
  <c r="AO522" i="4"/>
  <c r="AO498" i="4"/>
  <c r="AO490" i="4"/>
  <c r="AO482" i="4"/>
  <c r="AO466" i="4"/>
  <c r="AO438" i="4"/>
  <c r="AO434" i="4"/>
  <c r="AO422" i="4"/>
  <c r="AO406" i="4"/>
  <c r="AO394" i="4"/>
  <c r="AO386" i="4"/>
  <c r="AO378" i="4"/>
  <c r="AO362" i="4"/>
  <c r="AO354" i="4"/>
  <c r="AO346" i="4"/>
  <c r="AO314" i="4"/>
  <c r="AO89" i="4"/>
  <c r="AP89" i="4" s="1"/>
  <c r="AO300" i="4"/>
  <c r="AO284" i="4"/>
  <c r="AO280" i="4"/>
  <c r="AO272" i="4"/>
  <c r="AO252" i="4"/>
  <c r="AO248" i="4"/>
  <c r="AO240" i="4"/>
  <c r="AO236" i="4"/>
  <c r="AP236" i="4" s="1"/>
  <c r="AO220" i="4"/>
  <c r="AP220" i="4" s="1"/>
  <c r="AO216" i="4"/>
  <c r="AP216" i="4" s="1"/>
  <c r="AO208" i="4"/>
  <c r="AP208" i="4" s="1"/>
  <c r="AO222" i="4"/>
  <c r="AP222" i="4" s="1"/>
  <c r="AO186" i="4"/>
  <c r="AP186" i="4" s="1"/>
  <c r="AO344" i="4"/>
  <c r="AO440" i="4"/>
  <c r="AO536" i="4"/>
  <c r="AO618" i="4"/>
  <c r="AO202" i="4"/>
  <c r="AP202" i="4" s="1"/>
  <c r="AO320" i="4"/>
  <c r="AO384" i="4"/>
  <c r="AO448" i="4"/>
  <c r="AO512" i="4"/>
  <c r="AO576" i="4"/>
  <c r="AO622" i="4"/>
  <c r="AO270" i="4"/>
  <c r="AO206" i="4"/>
  <c r="AP206" i="4" s="1"/>
  <c r="AO174" i="4"/>
  <c r="AP174" i="4" s="1"/>
  <c r="AO602" i="4"/>
  <c r="AO566" i="4"/>
  <c r="AO550" i="4"/>
  <c r="AO518" i="4"/>
  <c r="AO502" i="4"/>
  <c r="AO486" i="4"/>
  <c r="AO454" i="4"/>
  <c r="AO410" i="4"/>
  <c r="AO390" i="4"/>
  <c r="AO374" i="4"/>
  <c r="AO342" i="4"/>
  <c r="AO326" i="4"/>
  <c r="AO304" i="4"/>
  <c r="AO85" i="4"/>
  <c r="AP85" i="4" s="1"/>
  <c r="AO53" i="4"/>
  <c r="AP53" i="4" s="1"/>
  <c r="AO49" i="4"/>
  <c r="AP49" i="4" s="1"/>
  <c r="AO204" i="4"/>
  <c r="AP204" i="4" s="1"/>
  <c r="AO200" i="4"/>
  <c r="AP200" i="4" s="1"/>
  <c r="AO184" i="4"/>
  <c r="AP184" i="4" s="1"/>
  <c r="AO172" i="4"/>
  <c r="AP172" i="4" s="1"/>
  <c r="AO155" i="4"/>
  <c r="AP155" i="4" s="1"/>
  <c r="AO123" i="4"/>
  <c r="AP123" i="4" s="1"/>
  <c r="AO107" i="4"/>
  <c r="AP107" i="4" s="1"/>
  <c r="AO77" i="4"/>
  <c r="AP77" i="4" s="1"/>
  <c r="AO45" i="4"/>
  <c r="AP45" i="4" s="1"/>
  <c r="AO117" i="4"/>
  <c r="AP117" i="4" s="1"/>
  <c r="AO105" i="4"/>
  <c r="AP105" i="4" s="1"/>
  <c r="AO103" i="4"/>
  <c r="AP103" i="4" s="1"/>
  <c r="AO71" i="4"/>
  <c r="AP71" i="4" s="1"/>
  <c r="AO67" i="4"/>
  <c r="AP67" i="4" s="1"/>
  <c r="AO51" i="4"/>
  <c r="AP51" i="4" s="1"/>
  <c r="AO39" i="4"/>
  <c r="AP39" i="4" s="1"/>
  <c r="AO23" i="4"/>
  <c r="AP23" i="4" s="1"/>
  <c r="AO19" i="4"/>
  <c r="AP19" i="4" s="1"/>
  <c r="AO249" i="4"/>
  <c r="AO311" i="4"/>
  <c r="AO343" i="4"/>
  <c r="AO407" i="4"/>
  <c r="AO439" i="4"/>
  <c r="AO503" i="4"/>
  <c r="AO535" i="4"/>
  <c r="AO567" i="4"/>
  <c r="AO628" i="4"/>
  <c r="AO428" i="4"/>
  <c r="AO290" i="4"/>
  <c r="AO158" i="4"/>
  <c r="AP158" i="4" s="1"/>
  <c r="AO475" i="4"/>
  <c r="AO443" i="4"/>
  <c r="AO411" i="4"/>
  <c r="AO347" i="4"/>
  <c r="AO315" i="4"/>
  <c r="AO257" i="4"/>
  <c r="AO193" i="4"/>
  <c r="AP193" i="4" s="1"/>
  <c r="AO728" i="4"/>
  <c r="AO760" i="4"/>
  <c r="AO779" i="4"/>
  <c r="AO540" i="4"/>
  <c r="AO508" i="4"/>
  <c r="AO468" i="4"/>
  <c r="AO218" i="4"/>
  <c r="AP218" i="4" s="1"/>
  <c r="AO282" i="4"/>
  <c r="AO328" i="4"/>
  <c r="AO360" i="4"/>
  <c r="AO392" i="4"/>
  <c r="AO424" i="4"/>
  <c r="AO584" i="4"/>
  <c r="AO610" i="4"/>
  <c r="AO626" i="4"/>
  <c r="AO658" i="4"/>
  <c r="AO309" i="4"/>
  <c r="AO277" i="4"/>
  <c r="AO245" i="4"/>
  <c r="AO213" i="4"/>
  <c r="AP213" i="4" s="1"/>
  <c r="AO659" i="4"/>
  <c r="AO643" i="4"/>
  <c r="AO294" i="4"/>
  <c r="AO166" i="4"/>
  <c r="AP166" i="4" s="1"/>
  <c r="AO73" i="4"/>
  <c r="AP73" i="4" s="1"/>
  <c r="AO450" i="4"/>
  <c r="AO418" i="4"/>
  <c r="AO338" i="4"/>
  <c r="AO699" i="4"/>
  <c r="AO715" i="4"/>
  <c r="AO731" i="4"/>
  <c r="AO530" i="4"/>
  <c r="AO514" i="4"/>
  <c r="AO689" i="4"/>
  <c r="AO480" i="4"/>
  <c r="AO460" i="4"/>
  <c r="AO578" i="4"/>
  <c r="AO546" i="4"/>
  <c r="AO712" i="4"/>
  <c r="AO165" i="4"/>
  <c r="AP165" i="4" s="1"/>
  <c r="AO665" i="4"/>
  <c r="AO649" i="4"/>
  <c r="AO633" i="4"/>
  <c r="AO471" i="4"/>
  <c r="AO379" i="4"/>
  <c r="AO375" i="4"/>
  <c r="AO456" i="4"/>
  <c r="AO488" i="4"/>
  <c r="AO702" i="4"/>
  <c r="AO718" i="4"/>
  <c r="AO734" i="4"/>
  <c r="AO750" i="4"/>
  <c r="AO766" i="4"/>
  <c r="AO782" i="4"/>
  <c r="AO798" i="4"/>
  <c r="AO133" i="4"/>
  <c r="AP133" i="4" s="1"/>
  <c r="AO667" i="4"/>
  <c r="AO651" i="4"/>
  <c r="AO635" i="4"/>
  <c r="AO619" i="4"/>
  <c r="AO603" i="4"/>
  <c r="AO558" i="4"/>
  <c r="AO462" i="4"/>
  <c r="AO414" i="4"/>
  <c r="AO398" i="4"/>
  <c r="AO366" i="4"/>
  <c r="AO350" i="4"/>
  <c r="AO318" i="4"/>
  <c r="AO747" i="4"/>
  <c r="AO763" i="4"/>
  <c r="AO426" i="4"/>
  <c r="AO396" i="4"/>
  <c r="AO364" i="4"/>
  <c r="K37" i="2"/>
  <c r="K44" i="2"/>
  <c r="Z9" i="3"/>
  <c r="AA9" i="3"/>
  <c r="I23" i="2"/>
  <c r="K41" i="2"/>
  <c r="K39" i="2"/>
  <c r="F45" i="2"/>
  <c r="AO586" i="4"/>
  <c r="AO554" i="4"/>
  <c r="AO474" i="4"/>
  <c r="AO458" i="4"/>
  <c r="AO442" i="4"/>
  <c r="AO574" i="4"/>
  <c r="K43" i="2"/>
  <c r="K36" i="2"/>
  <c r="K42" i="2"/>
  <c r="H45" i="2"/>
  <c r="AO18" i="4"/>
  <c r="AP18" i="4" s="1"/>
  <c r="AO638" i="4"/>
  <c r="AO654" i="4"/>
  <c r="AO585" i="4"/>
  <c r="AO553" i="4"/>
  <c r="AO521" i="4"/>
  <c r="AO473" i="4"/>
  <c r="AO646" i="4"/>
  <c r="AO642" i="4"/>
  <c r="AO453" i="4"/>
  <c r="BK18" i="4"/>
  <c r="AO666" i="4"/>
  <c r="AO594" i="4"/>
  <c r="AO581" i="4"/>
  <c r="AO565" i="4"/>
  <c r="AO549" i="4"/>
  <c r="AO517" i="4"/>
  <c r="AO501" i="4"/>
  <c r="AO485" i="4"/>
  <c r="G7" i="4"/>
  <c r="K32" i="2"/>
  <c r="D45" i="2"/>
  <c r="J45" i="2"/>
  <c r="AR9" i="3"/>
  <c r="AH9" i="3"/>
  <c r="AK9" i="3"/>
  <c r="AF9" i="3"/>
  <c r="AM9" i="3"/>
  <c r="AN9" i="3"/>
  <c r="AU9" i="3"/>
  <c r="E34" i="2" l="1"/>
  <c r="I34" i="2"/>
  <c r="K34" i="2" s="1"/>
  <c r="G34" i="2"/>
  <c r="E40" i="2"/>
  <c r="I40" i="2"/>
  <c r="K40" i="2" s="1"/>
  <c r="C40" i="2"/>
  <c r="G40" i="2"/>
  <c r="I38" i="2"/>
  <c r="K38" i="2" s="1"/>
  <c r="C38" i="2"/>
  <c r="E38" i="2"/>
  <c r="G38" i="2"/>
  <c r="C35" i="2"/>
  <c r="I35" i="2"/>
  <c r="K35" i="2" s="1"/>
  <c r="E35" i="2"/>
  <c r="G35" i="2"/>
  <c r="E33" i="2"/>
  <c r="C33" i="2"/>
  <c r="G33" i="2"/>
  <c r="I33" i="2"/>
  <c r="G45" i="2" l="1"/>
  <c r="E45" i="2"/>
  <c r="C45" i="2"/>
  <c r="K33" i="2"/>
  <c r="K45" i="2" s="1"/>
  <c r="I45" i="2"/>
</calcChain>
</file>

<file path=xl/sharedStrings.xml><?xml version="1.0" encoding="utf-8"?>
<sst xmlns="http://schemas.openxmlformats.org/spreadsheetml/2006/main" count="86331" uniqueCount="24434">
  <si>
    <t>State</t>
  </si>
  <si>
    <t>*</t>
  </si>
  <si>
    <t>Scheme</t>
  </si>
  <si>
    <t>PMFBY</t>
  </si>
  <si>
    <t>*^</t>
  </si>
  <si>
    <t>Year</t>
  </si>
  <si>
    <t>Season</t>
  </si>
  <si>
    <t>*District (Notified)</t>
  </si>
  <si>
    <t>*Bank Type</t>
  </si>
  <si>
    <t>*Bank Name</t>
  </si>
  <si>
    <t>S.NO</t>
  </si>
  <si>
    <t>TRANSACTION TYPE</t>
  </si>
  <si>
    <t>UTR NO. (RTGS)/ DD NO.</t>
  </si>
  <si>
    <t>BANK NAME</t>
  </si>
  <si>
    <t>AMOUNT</t>
  </si>
  <si>
    <t>ALL VTR/DD NO</t>
  </si>
  <si>
    <t>*Branch Name &amp; Address</t>
  </si>
  <si>
    <t>ALL DATE</t>
  </si>
  <si>
    <t>*IFSC Code</t>
  </si>
  <si>
    <t>*Bank Branch A/C No.</t>
  </si>
  <si>
    <t>*Bank Telephone No.</t>
  </si>
  <si>
    <t>FARMER DETAILS</t>
  </si>
  <si>
    <t>INSURANCE DETAILS</t>
  </si>
  <si>
    <t>Sr. No.</t>
  </si>
  <si>
    <t>Customer ID</t>
  </si>
  <si>
    <t>*First Name</t>
  </si>
  <si>
    <t>Last Name</t>
  </si>
  <si>
    <t>*Father's/ Husband Name</t>
  </si>
  <si>
    <t>Age (in Yrs)</t>
  </si>
  <si>
    <t>*Gender</t>
  </si>
  <si>
    <t>*Community</t>
  </si>
  <si>
    <t>*Mobile No.</t>
  </si>
  <si>
    <t>*Residence City/Village</t>
  </si>
  <si>
    <t>Residence City/Village Census Code</t>
  </si>
  <si>
    <t>*Residence District</t>
  </si>
  <si>
    <t>Residence Pin Code</t>
  </si>
  <si>
    <t>*Account No.</t>
  </si>
  <si>
    <t>*Farmer Category</t>
  </si>
  <si>
    <t>*Farmer Type</t>
  </si>
  <si>
    <t>*Account Type</t>
  </si>
  <si>
    <t>*Area Insured (In Hect)</t>
  </si>
  <si>
    <t>*Land Village Name</t>
  </si>
  <si>
    <t>NFA LEVEL</t>
  </si>
  <si>
    <t>Sum  Insured</t>
  </si>
  <si>
    <t>Farmer Premium</t>
  </si>
  <si>
    <t>Transaction Number</t>
  </si>
  <si>
    <t>Remarks (If any)</t>
  </si>
  <si>
    <t>Compulsory Field Validation</t>
  </si>
  <si>
    <t>Small/Marginal</t>
  </si>
  <si>
    <t>District</t>
  </si>
  <si>
    <t>Crop</t>
  </si>
  <si>
    <t>NFA L3 Name</t>
  </si>
  <si>
    <t>NFA L4 Name</t>
  </si>
  <si>
    <t>NFA L5 Name</t>
  </si>
  <si>
    <t>NFA L6 Name</t>
  </si>
  <si>
    <t>KHARIF</t>
  </si>
  <si>
    <t>DECLARATION</t>
  </si>
  <si>
    <t>PRADHAN MANTRI FASAL BIMA YOJNA (PMFBY)</t>
  </si>
  <si>
    <t>TO:</t>
  </si>
  <si>
    <t>AIC of India Ltd.</t>
  </si>
  <si>
    <t>From (Bank)</t>
  </si>
  <si>
    <t>Address</t>
  </si>
  <si>
    <t>Phone No</t>
  </si>
  <si>
    <t>A/C No</t>
  </si>
  <si>
    <t>IFSC Code</t>
  </si>
  <si>
    <t>Fax No</t>
  </si>
  <si>
    <t>Email</t>
  </si>
  <si>
    <t>S.No.</t>
  </si>
  <si>
    <t>TOTAL</t>
  </si>
  <si>
    <t>The farmers details are sent via email/CD/others (pl specify):</t>
  </si>
  <si>
    <t xml:space="preserve">Email ID - </t>
  </si>
  <si>
    <t>INSURANCE SUMMARY</t>
  </si>
  <si>
    <t>DISTRICT:</t>
  </si>
  <si>
    <t>No. of Farmers</t>
  </si>
  <si>
    <t>Area Insured (ha)</t>
  </si>
  <si>
    <t>Farmer's Premium (Rs)</t>
  </si>
  <si>
    <t>LOANEE</t>
  </si>
  <si>
    <t>NON-LOANEE</t>
  </si>
  <si>
    <t>It is certified</t>
  </si>
  <si>
    <t>i) that no crop loans eligible for coverage are left out by us/ the bank branches/ PACS under our jurisdiction (strike off option not applicable),</t>
  </si>
  <si>
    <t>ii) that all Kisan Credit Card loans sanctioned/renewed and eligible for coverage are also included, and</t>
  </si>
  <si>
    <t>iii) that all guideline with regard to crop loans and PMFBY issued by the GOI/State Govt./ UT/RBI/NABARD/AIC from time to time have been followed.</t>
  </si>
  <si>
    <t>iv) that the Area Insured &amp; Aggregate amount of Farmer Premium is as per the above table and the Farmer Details sent for the Loanee and Non Loanee Farmers.</t>
  </si>
  <si>
    <t>v) that all proposals of Non-Loanee Farmers submitted to the bank branches/PACS under our jurisdiction are covered.</t>
  </si>
  <si>
    <t>vi) the total premium remitted matches with the total farmer premium calculated.</t>
  </si>
  <si>
    <t>vii) that premium is debited/receieved from the farmer within cutoff date as per the notification.</t>
  </si>
  <si>
    <t>Dated At</t>
  </si>
  <si>
    <t>this</t>
  </si>
  <si>
    <t xml:space="preserve">day of </t>
  </si>
  <si>
    <t>year</t>
  </si>
  <si>
    <t>Name of Signatory:</t>
  </si>
  <si>
    <t>Designation:</t>
  </si>
  <si>
    <t>Signature and seal of Authorised Signatory of Bank</t>
  </si>
  <si>
    <t>TO BE COMPLETED BY AIC REGIONAL OFFICE</t>
  </si>
  <si>
    <t>DATE RECEIVED:</t>
  </si>
  <si>
    <t>Note: Kindly print and send the hard copy at the above mentioned address</t>
  </si>
  <si>
    <t/>
  </si>
  <si>
    <t>*Ownership Status</t>
  </si>
  <si>
    <t>*Total Land Holding (in Hect)</t>
  </si>
  <si>
    <t>Location Hierarchy Validation</t>
  </si>
  <si>
    <t>COMBINATION</t>
  </si>
  <si>
    <t>CODE COMBI</t>
  </si>
  <si>
    <t>SR. NO.</t>
  </si>
  <si>
    <t>DISTRICT</t>
  </si>
  <si>
    <t>CROP</t>
  </si>
  <si>
    <t>SUM INSURED</t>
  </si>
  <si>
    <t>PREMIUM RATE</t>
  </si>
  <si>
    <t>FARMER'S PREMIUM RATE</t>
  </si>
  <si>
    <t>FARMER'S PREMIUM</t>
  </si>
  <si>
    <t>O.K</t>
  </si>
  <si>
    <t>Product</t>
  </si>
  <si>
    <t>Pradhan Mantri Fasal Bima Yojana</t>
  </si>
  <si>
    <t>State Code</t>
  </si>
  <si>
    <t>Tehsil</t>
  </si>
  <si>
    <t>$ Marked fields are Mandatory</t>
  </si>
  <si>
    <t>* Marked Fields are denoted as Header</t>
  </si>
  <si>
    <t>*$Proposal Entry Date (DD/MM/YYYY)</t>
  </si>
  <si>
    <t>*$Channel Partner Code</t>
  </si>
  <si>
    <t>*Doc.Sender's Ref.No.</t>
  </si>
  <si>
    <t>*$Proposal Date (DD/MM/YYYY)</t>
  </si>
  <si>
    <t>*$Farmer Id</t>
  </si>
  <si>
    <t>*Customer Internal Id</t>
  </si>
  <si>
    <t>*Sowing Date (DD/MM/YYYY)</t>
  </si>
  <si>
    <t>*$Crop-Name</t>
  </si>
  <si>
    <t>*$Area Insured (in Hectre)</t>
  </si>
  <si>
    <t>*L4 - Location level</t>
  </si>
  <si>
    <t>*L5 - Location level</t>
  </si>
  <si>
    <t>*L6 - Location level</t>
  </si>
  <si>
    <t>*L7 - Location level</t>
  </si>
  <si>
    <t>*L8 - Location level</t>
  </si>
  <si>
    <t>*Remarks</t>
  </si>
  <si>
    <t>*$Village</t>
  </si>
  <si>
    <t>*$Land Identification No.</t>
  </si>
  <si>
    <t>*$Ownership Status</t>
  </si>
  <si>
    <t>*$Cropped Area Insured (Hect)</t>
  </si>
  <si>
    <t>*Other Crop Sown</t>
  </si>
  <si>
    <t>*$First Name</t>
  </si>
  <si>
    <t>*$Last Name</t>
  </si>
  <si>
    <t>*$Title</t>
  </si>
  <si>
    <t>*PAN No.</t>
  </si>
  <si>
    <t>*$Gender</t>
  </si>
  <si>
    <t>*$Nationality</t>
  </si>
  <si>
    <t>*$Empanelment/StartDate (DD/MM/YYYY)</t>
  </si>
  <si>
    <t>*$Address</t>
  </si>
  <si>
    <t>*$City/Village</t>
  </si>
  <si>
    <t>*$District Code</t>
  </si>
  <si>
    <t>*$State Code</t>
  </si>
  <si>
    <t>*$Country Code</t>
  </si>
  <si>
    <t>*$PinCode</t>
  </si>
  <si>
    <t>*$STD/Country Code (Mobile/Landline)</t>
  </si>
  <si>
    <t>*$Phone No (Mobile/Landline)</t>
  </si>
  <si>
    <t>*$Beneficiary Name</t>
  </si>
  <si>
    <t>*$Beneficiary Bank Name</t>
  </si>
  <si>
    <t>*$Branch Name &amp; Address</t>
  </si>
  <si>
    <t>*$IFSC Code</t>
  </si>
  <si>
    <t>*$Account Type &amp; No</t>
  </si>
  <si>
    <t>*$Bank Telephone No.</t>
  </si>
  <si>
    <t>*$Husband/Father Name</t>
  </si>
  <si>
    <t>*$Occupation/Trade</t>
  </si>
  <si>
    <t>*$Farmer Classification</t>
  </si>
  <si>
    <t>*$Total Land Holding (in Hect)</t>
  </si>
  <si>
    <t>*$Farmer Category</t>
  </si>
  <si>
    <t>*$Farmer Religion</t>
  </si>
  <si>
    <t>*$Farmer Community</t>
  </si>
  <si>
    <t>*$Farmer Type</t>
  </si>
  <si>
    <t>*Aadhar No</t>
  </si>
  <si>
    <t>*Declared Farmer Sum Insured</t>
  </si>
  <si>
    <t>*Declared Farmer's Premium</t>
  </si>
  <si>
    <t>* Residence Address</t>
  </si>
  <si>
    <t># The entries should be checked against crop NFA Notified before finalising it</t>
  </si>
  <si>
    <t># Upon change of entry in any validated field all the validated fields right to it needs to be changed again</t>
  </si>
  <si>
    <t>MAIZE-330</t>
  </si>
  <si>
    <t>MAIZE</t>
  </si>
  <si>
    <t>viii) that compliance to notification dated 08.02.2017 issued by Ministry of Agriculture and Farmers welfare regarding Aadhar authentication has been done.</t>
  </si>
  <si>
    <r>
      <t>We are remitting/have remitted premium corresponding to</t>
    </r>
    <r>
      <rPr>
        <b/>
        <sz val="16"/>
        <rFont val="Calibri"/>
        <family val="2"/>
      </rPr>
      <t xml:space="preserve"> PMFBY, Kharif 2017</t>
    </r>
    <r>
      <rPr>
        <sz val="16"/>
        <rFont val="Calibri"/>
        <family val="2"/>
      </rPr>
      <t xml:space="preserve"> season as per details below:</t>
    </r>
  </si>
  <si>
    <t>CALCULATED FIELD (No manual entry required)</t>
  </si>
  <si>
    <t xml:space="preserve">DD/RTGS TOTAL : </t>
  </si>
  <si>
    <t>TOTAL FARMER PREMIUM:</t>
  </si>
  <si>
    <t>Land  Village Census Code</t>
  </si>
  <si>
    <t>*Survey Plot Number (Khasra No.)</t>
  </si>
  <si>
    <t>*Crop Insured</t>
  </si>
  <si>
    <t>RED GRAM(TUR/ARHAR/PPEA)-410</t>
  </si>
  <si>
    <t>RED GRAM(TUR/ARHAR/PPEA)</t>
  </si>
  <si>
    <t>Code</t>
  </si>
  <si>
    <t>NFA CHECK</t>
  </si>
  <si>
    <t>Branch Code</t>
  </si>
  <si>
    <t>Other UID Type</t>
  </si>
  <si>
    <t>Other UID No</t>
  </si>
  <si>
    <t>NFA L7 Name</t>
  </si>
  <si>
    <t>BAJRA-320</t>
  </si>
  <si>
    <t>BLACK GRAM (URAD)-401</t>
  </si>
  <si>
    <t>JOWAR-310</t>
  </si>
  <si>
    <t>*^L7 - Village</t>
  </si>
  <si>
    <t>Sum Insured (Rs)</t>
  </si>
  <si>
    <t>INSTRUMENT TYPE</t>
  </si>
  <si>
    <t>UTR(RTGS/NEFT)/ DD No.</t>
  </si>
  <si>
    <t>RTGS/NEFT/DD  DATE</t>
  </si>
  <si>
    <t>RTGS/NEFT/DD AMOUNT (Rs)</t>
  </si>
  <si>
    <t>BAJRA</t>
  </si>
  <si>
    <t>BLACK GRAM (URAD)</t>
  </si>
  <si>
    <t>JOWAR</t>
  </si>
  <si>
    <t>COTTON-601</t>
  </si>
  <si>
    <t>GREEN GRAM (MUNG)-405</t>
  </si>
  <si>
    <t>GROUNDNUT-501</t>
  </si>
  <si>
    <t>SOYABEAN-530</t>
  </si>
  <si>
    <t>SEASAMUM/ TIL-525</t>
  </si>
  <si>
    <t>*^Revenue Circle</t>
  </si>
  <si>
    <t>RESIDENT DISTRICT</t>
  </si>
  <si>
    <t>COTTON</t>
  </si>
  <si>
    <t>GREEN GRAM (MUNG)</t>
  </si>
  <si>
    <t>GROUNDNUT</t>
  </si>
  <si>
    <t>SEASAMUM/ TIL</t>
  </si>
  <si>
    <t>SOYABEAN</t>
  </si>
  <si>
    <t>MADHYA PRADESH</t>
  </si>
  <si>
    <t>ALIRAJPUR-IN/MP/049</t>
  </si>
  <si>
    <t>ALIRAJPUR-IN/MP/049/001</t>
  </si>
  <si>
    <t>ALIRAJPUR-IN/MP/049/001/0002</t>
  </si>
  <si>
    <t>069-KAVTHU-IN/MP/049/001/0002/0024</t>
  </si>
  <si>
    <t>071-GIRALA-IN/MP/049/001/0002/0026</t>
  </si>
  <si>
    <t>072-LAXMANI-IN/MP/049/001/0002/0027</t>
  </si>
  <si>
    <t>073-CHAUGAN VAT-IN/MP/049/001/0002/0028</t>
  </si>
  <si>
    <t>074-BHANA RAVAT-IN/MP/049/001/0002/0029</t>
  </si>
  <si>
    <t>075-KHANDALA-IN/MP/049/001/0002/0030</t>
  </si>
  <si>
    <t>076-PALASDA-IN/MP/049/001/0002/0031</t>
  </si>
  <si>
    <t>079-KHARKUA-IN/MP/049/001/0002/0034</t>
  </si>
  <si>
    <t>080-BEGDI-IN/MP/049/001/0002/0035</t>
  </si>
  <si>
    <t>082-MAYALA-IN/MP/049/001/0002/0037</t>
  </si>
  <si>
    <t>083-NANPUR-IN/MP/049/001/0002/0038</t>
  </si>
  <si>
    <t>084-TEETI-IN/MP/049/001/0002/0039</t>
  </si>
  <si>
    <t>086-FATA-IN/MP/049/001/0002/0041</t>
  </si>
  <si>
    <t>087-MORASA-IN/MP/049/001/0002/0042</t>
  </si>
  <si>
    <t>088-SEJGAON-IN/MP/049/001/0002/0043</t>
  </si>
  <si>
    <t>089-AJANDA-IN/MP/049/001/0002/0044</t>
  </si>
  <si>
    <t>090-KHARPAI-IN/MP/049/001/0002/0045</t>
  </si>
  <si>
    <t>091-KANPUR-IN/MP/049/001/0002/0046</t>
  </si>
  <si>
    <t>092-JAVANIYA-IN/MP/049/001/0002/0047</t>
  </si>
  <si>
    <t>093-AALI-IN/MP/049/001/0002/0048</t>
  </si>
  <si>
    <t>094-THOD SINDI-IN/MP/049/001/0002/0049</t>
  </si>
  <si>
    <t>095-BORKUA-IN/MP/049/001/0002/0050</t>
  </si>
  <si>
    <t>096-SUKHI BAVDI-IN/MP/049/001/0002/0051</t>
  </si>
  <si>
    <t>097-MALVAI-IN/MP/049/001/0002/0052</t>
  </si>
  <si>
    <t>SONDWA-IN/MP/049/005</t>
  </si>
  <si>
    <t>SONDWA-IN/MP/049/005/0001</t>
  </si>
  <si>
    <t>122-DHANOTA-IN/MP/049/005/0001/0031</t>
  </si>
  <si>
    <t>125-UMRALI-IN/MP/049/005/0001/0003</t>
  </si>
  <si>
    <t>126-OJHAD-IN/MP/049/005/0001/0004</t>
  </si>
  <si>
    <t>127-MORAJI-IN/MP/049/005/0001/0042</t>
  </si>
  <si>
    <t>153-SIRKHADI BADI-IN/MP/049/005/0001/0032</t>
  </si>
  <si>
    <t>154-VEJDA-IN/MP/049/005/0001/0011</t>
  </si>
  <si>
    <t>155-UMRAT-IN/MP/049/005/0001/0012</t>
  </si>
  <si>
    <t>156-SAKDI-IN/MP/049/005/0001/0013</t>
  </si>
  <si>
    <t>157-GULVAT-IN/MP/049/005/0001/0014</t>
  </si>
  <si>
    <t>159-KUKDIYA-IN/MP/049/005/0001/0016</t>
  </si>
  <si>
    <t>160-TEMLA-IN/MP/049/005/0001/0017</t>
  </si>
  <si>
    <t>161-SONDWA-IN/MP/049/005/0001/0018</t>
  </si>
  <si>
    <t>162-BAYDIYA-IN/MP/049/005/0001/0019</t>
  </si>
  <si>
    <t>163-DARKALI-IN/MP/049/005/0001/0033</t>
  </si>
  <si>
    <t>164-BODGAON-IN/MP/049/005/0001/0020</t>
  </si>
  <si>
    <t>165-KHAMAT-IN/MP/049/005/0001/0021</t>
  </si>
  <si>
    <t>166-WALPUR-IN/MP/049/005/0001/0022</t>
  </si>
  <si>
    <t>167-PHADTALA-IN/MP/049/005/0001/0023</t>
  </si>
  <si>
    <t>168-GANERI-IN/MP/049/005/0001/0044</t>
  </si>
  <si>
    <t>171-SOLIYA-IN/MP/049/005/0001/0024</t>
  </si>
  <si>
    <t>172-CHHOTI HATHVI-IN/MP/049/005/0001/0025</t>
  </si>
  <si>
    <t>173-UNHALA-IN/MP/049/005/0001/0034</t>
  </si>
  <si>
    <t>174-TIKHOLA-IN/MP/049/005/0001/0026</t>
  </si>
  <si>
    <t>175-KULVAT-IN/MP/049/005/0001/0027</t>
  </si>
  <si>
    <t>176-SEMLANI-IN/MP/049/005/0001/0028</t>
  </si>
  <si>
    <t>177-KAKRANA-IN/MP/049/005/0001/0029</t>
  </si>
  <si>
    <t>CHANDRA SHEKHAR AZAD-IN/MP/049/006</t>
  </si>
  <si>
    <t>JOBAT-IN/MP/049/002</t>
  </si>
  <si>
    <t>KATTHIWADA-IN/MP/049/004</t>
  </si>
  <si>
    <t>053-CHICHAL GUDA-IN/MP/049/001/0002/0008</t>
  </si>
  <si>
    <t>054-ALIRAJPUR-IN/MP/049/001/0002/0009</t>
  </si>
  <si>
    <t>055-GHONGHSA-IN/MP/049/001/0002/0010</t>
  </si>
  <si>
    <t>056-HARAS VAT-IN/MP/049/001/0002/0011</t>
  </si>
  <si>
    <t>057-BADI-IN/MP/049/001/0002/0012</t>
  </si>
  <si>
    <t>058-BADA UNDWA-IN/MP/049/001/0002/0013</t>
  </si>
  <si>
    <t>060-INDARSINGH KI CHAUKI-IN/MP/049/001/0002/0015</t>
  </si>
  <si>
    <t>061-RAMSINGH KI CHAUKI-IN/MP/049/001/0002/0016</t>
  </si>
  <si>
    <t>063-BAND-IN/MP/049/001/0002/0018</t>
  </si>
  <si>
    <t>064-AAMBUA-IN/MP/049/001/0002/0019</t>
  </si>
  <si>
    <t>065-BHORDU-IN/MP/049/001/0002/0020</t>
  </si>
  <si>
    <t>066-CHICHLANA-IN/MP/049/001/0002/0021</t>
  </si>
  <si>
    <t>067-ADWADA-IN/MP/049/001/0002/0022</t>
  </si>
  <si>
    <t>068-KOTBOO-IN/MP/049/001/0002/0023</t>
  </si>
  <si>
    <t>101-KHAIRBAD-IN/MP/049/001/0002/0002</t>
  </si>
  <si>
    <t>102-BADDALA-IN/MP/049/001/0002/0003</t>
  </si>
  <si>
    <t>CHANDRA SHEKHAR AZAD-IN/MP/049/006/0001</t>
  </si>
  <si>
    <t>001-BARJHAR-IN/MP/049/006/0001/0001</t>
  </si>
  <si>
    <t>002-BADGAON-IN/MP/049/006/0001/0002</t>
  </si>
  <si>
    <t>003-BORKUNDIYA-IN/MP/049/006/0001/0003</t>
  </si>
  <si>
    <t>004-MAHENDRA-IN/MP/049/006/0001/0004</t>
  </si>
  <si>
    <t>005-BADA KHUTAJA-IN/MP/049/006/0001/0005</t>
  </si>
  <si>
    <t>006-RIGOL-IN/MP/049/006/0001/0006</t>
  </si>
  <si>
    <t>008-SEJAWADA-IN/MP/049/006/0001/0008</t>
  </si>
  <si>
    <t>009-AMNEKUA-IN/MP/049/006/0001/0009</t>
  </si>
  <si>
    <t>010-DUGALWANI-IN/MP/049/006/0001/0010</t>
  </si>
  <si>
    <t>011-RASNDA-IN/MP/049/006/0001/0011</t>
  </si>
  <si>
    <t>014-MATHNA-IN/MP/049/006/0001/0014</t>
  </si>
  <si>
    <t>015-MEDHA-IN/MP/049/006/0001/0015</t>
  </si>
  <si>
    <t>016-KALYAVA-IN/MP/049/006/0001/0016</t>
  </si>
  <si>
    <t>017-KORIYAPAN-IN/MP/049/006/0001/0017</t>
  </si>
  <si>
    <t>018-CHHOTAKHUTAJA-IN/MP/049/006/0001/0018</t>
  </si>
  <si>
    <t>021-CHHOTI POL-IN/MP/049/006/0001/0021</t>
  </si>
  <si>
    <t>022- BADI POL-IN/MP/049/006/0001/0022</t>
  </si>
  <si>
    <t>023-ROLIGAON-IN/MP/049/006/0001/0023</t>
  </si>
  <si>
    <t>024- BHAVRA-IN/MP/049/006/0001/0024</t>
  </si>
  <si>
    <t>025-CHHOTI PHATA-IN/MP/049/006/0001/0025</t>
  </si>
  <si>
    <t>027-GIRDHA-IN/MP/049/006/0001/0027</t>
  </si>
  <si>
    <t>028-BADI MIRIYAWAT-IN/MP/049/006/0001/0028</t>
  </si>
  <si>
    <t>030-GERUGHATI-IN/MP/049/006/0001/0030</t>
  </si>
  <si>
    <t>031-JAWANIYA-IN/MP/049/006/0001/0031</t>
  </si>
  <si>
    <t>033-KILANA-IN/MP/049/006/0001/0033</t>
  </si>
  <si>
    <t>034-JHIRAN-IN/MP/049/006/0001/0034</t>
  </si>
  <si>
    <t>035-MAYAWAT-IN/MP/049/006/0001/0035</t>
  </si>
  <si>
    <t>JOBAT-IN/MP/049/002/0002</t>
  </si>
  <si>
    <t>041-DEKAKUND-IN/MP/049/002/0002/0001</t>
  </si>
  <si>
    <t>042-THAPLI-IN/MP/049/002/0002/0002</t>
  </si>
  <si>
    <t>043-RANJEETGARH-IN/MP/049/002/0002/0003</t>
  </si>
  <si>
    <t>044-DEVLAI-IN/MP/049/002/0002/0004</t>
  </si>
  <si>
    <t>045-KANWADA-IN/MP/049/002/0002/0005</t>
  </si>
  <si>
    <t>046-PAHADWA-IN/MP/049/002/0002/0006</t>
  </si>
  <si>
    <t>047-BALEDI-IN/MP/049/002/0002/0007</t>
  </si>
  <si>
    <t>048-KOSDUNA-IN/MP/049/002/0002/0008</t>
  </si>
  <si>
    <t>049-BETWASA-IN/MP/049/002/0002/0009</t>
  </si>
  <si>
    <t>050-BHEELKHEDI-IN/MP/049/002/0002/0010</t>
  </si>
  <si>
    <t>051-UNDARI-IN/MP/049/002/0002/0011</t>
  </si>
  <si>
    <t>052-BILASA-IN/MP/049/002/0002/0012</t>
  </si>
  <si>
    <t>054-GHOGHSYA-IN/MP/049/002/0002/0014</t>
  </si>
  <si>
    <t>055-JALI-IN/MP/049/002/0002/0015</t>
  </si>
  <si>
    <t>056-BADAGUDA-IN/MP/049/002/0002/0016</t>
  </si>
  <si>
    <t>057-SEMLAYA-IN/MP/049/002/0002/0017</t>
  </si>
  <si>
    <t>058-UBLAD-IN/MP/049/002/0002/0018</t>
  </si>
  <si>
    <t>059-KHUTAJA-IN/MP/049/002/0002/0019</t>
  </si>
  <si>
    <t>060-BALADMUNG-IN/MP/049/002/0002/0020</t>
  </si>
  <si>
    <t>061-HIRAPURBADI-IN/MP/049/002/0002/0021</t>
  </si>
  <si>
    <t>062-BADIKHATTALI-IN/MP/049/002/0002/0022</t>
  </si>
  <si>
    <t>063-CHHOTIKHATTALI-IN/MP/049/002/0002/0023</t>
  </si>
  <si>
    <t>064-CHAMARBEGDA-IN/MP/049/002/0002/0024</t>
  </si>
  <si>
    <t>065-KANDA-IN/MP/049/002/0002/0025</t>
  </si>
  <si>
    <t>066-DEHADLA-IN/MP/049/002/0002/0026</t>
  </si>
  <si>
    <t>067-KASBAJOBAT-IN/MP/049/002/0002/0027</t>
  </si>
  <si>
    <t>069-NEHATDA-IN/MP/049/002/0002/0029</t>
  </si>
  <si>
    <t>070-JAMNI-IN/MP/049/002/0002/0030</t>
  </si>
  <si>
    <t>071-BANJHABAYDA-IN/MP/049/002/0002/0031</t>
  </si>
  <si>
    <t>072-UMRI-IN/MP/049/002/0002/0032</t>
  </si>
  <si>
    <t>073-SEVARIYA-IN/MP/049/002/0002/0033</t>
  </si>
  <si>
    <t>074-VAGDI-IN/MP/049/002/0002/0034</t>
  </si>
  <si>
    <t>075-SINDHI-IN/MP/049/002/0002/0035</t>
  </si>
  <si>
    <t>076-UMDA-IN/MP/049/002/0002/0036</t>
  </si>
  <si>
    <t>077-SALKHEDA-IN/MP/049/002/0002/0037</t>
  </si>
  <si>
    <t>078-DABDI-IN/MP/049/002/0002/0038</t>
  </si>
  <si>
    <t>079-INDVAN-IN/MP/049/002/0002/0039</t>
  </si>
  <si>
    <t>UDAYGARH-IN/MP/049/002/0001</t>
  </si>
  <si>
    <t>001-TOKRAYINJHIRAN-IN/MP/049/002/0001/0001</t>
  </si>
  <si>
    <t>002-KALUKHEDA-IN/MP/049/002/0001/0012</t>
  </si>
  <si>
    <t>003-SAGOTA-IN/MP/049/002/0001/0023</t>
  </si>
  <si>
    <t>004-TEMACHI-IN/MP/049/002/0001/0034</t>
  </si>
  <si>
    <t>006-HARDASPUR-IN/MP/049/002/0001/0037</t>
  </si>
  <si>
    <t>007-BADAITARA-IN/MP/049/002/0001/0038</t>
  </si>
  <si>
    <t>008-BORJHAD-IN/MP/049/002/0001/0039</t>
  </si>
  <si>
    <t>009-MOTAUMAR-IN/MP/049/002/0001/0040</t>
  </si>
  <si>
    <t>010-DEKALKUA-IN/MP/049/002/0001/0002</t>
  </si>
  <si>
    <t>011-JUARICHHOTI-IN/MP/049/002/0001/0003</t>
  </si>
  <si>
    <t>012-KANAKAKAD-IN/MP/049/002/0001/0004</t>
  </si>
  <si>
    <t>021-THANDLA-IN/MP/049/002/0001/0014</t>
  </si>
  <si>
    <t>022-TERKA-IN/MP/049/002/0001/0015</t>
  </si>
  <si>
    <t>024-ARANDIFALIYA-IN/MP/049/002/0001/0017</t>
  </si>
  <si>
    <t>026-VEKALGAON BADI-IN/MP/049/002/0001/0019</t>
  </si>
  <si>
    <t>KATTHIWADA-IN/MP/049/004/0001</t>
  </si>
  <si>
    <t>002-AMBAR-IN/MP/049/004/0001/0002</t>
  </si>
  <si>
    <t>003-KHAMDKA-IN/MP/049/004/0001/0003</t>
  </si>
  <si>
    <t>004-KHEDABADA-IN/MP/049/004/0001/0004</t>
  </si>
  <si>
    <t>005-MOTI BADOI-IN/MP/049/004/0001/0005</t>
  </si>
  <si>
    <t>006-SAJANPUR-IN/MP/049/004/0001/0006</t>
  </si>
  <si>
    <t>012-KARELI MAHUDI-IN/MP/049/004/0001/0012</t>
  </si>
  <si>
    <t>018-AAMKHUT-IN/MP/049/004/0001/0018</t>
  </si>
  <si>
    <t>019-PUNIYAWAT-IN/MP/049/004/0001/0019</t>
  </si>
  <si>
    <t>020-PASTAR-IN/MP/049/004/0001/0020</t>
  </si>
  <si>
    <t>021-AMBI-IN/MP/049/004/0001/0021</t>
  </si>
  <si>
    <t>022-BADI SARDI-IN/MP/049/004/0001/0022</t>
  </si>
  <si>
    <t>023-KUHA-IN/MP/049/004/0001/0023</t>
  </si>
  <si>
    <t>025-DUNDARGAON-IN/MP/049/004/0001/0025</t>
  </si>
  <si>
    <t>027-GUDA-IN/MP/049/004/0001/0027</t>
  </si>
  <si>
    <t>028-AKOLA-IN/MP/049/004/0001/0028</t>
  </si>
  <si>
    <t>029-AAGLGOTA-IN/MP/049/004/0001/0029</t>
  </si>
  <si>
    <t>030-CHANDPUR-IN/MP/049/004/0001/0030</t>
  </si>
  <si>
    <t>031-MORDHI-IN/MP/049/004/0001/0031</t>
  </si>
  <si>
    <t>032-BOKDIYA-IN/MP/049/004/0001/0032</t>
  </si>
  <si>
    <t>033-JHIJHNA-IN/MP/049/004/0001/0033</t>
  </si>
  <si>
    <t>035-MORIYAGAON-IN/MP/049/004/0001/0035</t>
  </si>
  <si>
    <t>039-KHUNDAR-IN/MP/049/004/0001/0039</t>
  </si>
  <si>
    <t>040-KHEDA-IN/MP/049/004/0001/0040</t>
  </si>
  <si>
    <t>041-ANDHARKHANCH-IN/MP/049/004/0001/0041</t>
  </si>
  <si>
    <t>042-AKLWA-IN/MP/049/004/0001/0042</t>
  </si>
  <si>
    <t>044-KALIBEL-IN/MP/049/004/0001/0044</t>
  </si>
  <si>
    <t>045-SORWA-IN/MP/049/004/0001/0045</t>
  </si>
  <si>
    <t>046-DARKHAD-IN/MP/049/004/0001/0046</t>
  </si>
  <si>
    <t>047-SUMNYAWAT-IN/MP/049/004/0001/0047</t>
  </si>
  <si>
    <t>048-MEHNI-IN/MP/049/004/0001/0048</t>
  </si>
  <si>
    <t>108-PIPLIYAVAT-IN/MP/049/005/0001/0035</t>
  </si>
  <si>
    <t>110-BAYDIYA-IN/MP/049/005/0001/0001</t>
  </si>
  <si>
    <t>111-DHORAT-IN/MP/049/005/0001/0002</t>
  </si>
  <si>
    <t>114-PIKHODA-IN/MP/049/005/0001/0036</t>
  </si>
  <si>
    <t>115-ROSHIYA-IN/MP/049/005/0001/0037</t>
  </si>
  <si>
    <t>116-BADI UTAVLI-IN/MP/049/005/0001/0038</t>
  </si>
  <si>
    <t>130-IN/MP/049/005/0001/0046</t>
  </si>
  <si>
    <t>138-ADHPAI-IN/MP/049/005/0001/0040</t>
  </si>
  <si>
    <t>141-KHERWADA-IN/MP/049/005/0001/0008</t>
  </si>
  <si>
    <t>142-UMARKHAD-IN/MP/049/005/0001/0009</t>
  </si>
  <si>
    <t>146-MATHWAD-IN/MP/049/005/0001/0010</t>
  </si>
  <si>
    <t>PADDY -UNIR-102</t>
  </si>
  <si>
    <t>007-DHYANA-IN/MP/049/004/0001/0007</t>
  </si>
  <si>
    <t>009-HAVELIKHEDA-IN/MP/049/004/0001/0009</t>
  </si>
  <si>
    <t>011-INDALWAT-IN/MP/049/004/0001/0011</t>
  </si>
  <si>
    <t>034-AMBADBERI-IN/MP/049/004/0001/0034</t>
  </si>
  <si>
    <t>036-KALYAMAD-IN/MP/049/004/0001/0036</t>
  </si>
  <si>
    <t>131-MADHUPALLI-IN/MP/049/005/0001/0006</t>
  </si>
  <si>
    <t>133-KOSARIYA-IN/MP/049/005/0001/0039</t>
  </si>
  <si>
    <t>136-KATWAD-IN/MP/049/005/0001/0041</t>
  </si>
  <si>
    <t>070-BORANA-IN/MP/049/001/0002/0025</t>
  </si>
  <si>
    <t>032-DEVLI-IN/MP/049/006/0001/0032</t>
  </si>
  <si>
    <t>053-KILAJOBAT-IN/MP/049/002/0002/0013</t>
  </si>
  <si>
    <t>005-CHHOTAITARA-IN/MP/049/002/0001/0036</t>
  </si>
  <si>
    <t>013-AAMBI-IN/MP/049/002/0001/0005</t>
  </si>
  <si>
    <t>014-JAMBUKHEDA-IN/MP/049/002/0001/0006</t>
  </si>
  <si>
    <t>015-TALAVAD-IN/MP/049/002/0001/0007</t>
  </si>
  <si>
    <t>016-DHAMANDA-IN/MP/049/002/0001/0008</t>
  </si>
  <si>
    <t>017-UDAYGARH-IN/MP/049/002/0001/0009</t>
  </si>
  <si>
    <t>018-BAVDIKHURD-IN/MP/049/002/0001/0010</t>
  </si>
  <si>
    <t>019-KHANDALARAO-IN/MP/049/002/0001/0011</t>
  </si>
  <si>
    <t>020-JAMLIBADI-IN/MP/049/002/0001/0013</t>
  </si>
  <si>
    <t>023-PANGOLA-IN/MP/049/002/0001/0016</t>
  </si>
  <si>
    <t>025-BAYDA-IN/MP/049/002/0001/0018</t>
  </si>
  <si>
    <t>027-UTTI-IN/MP/049/002/0001/0020</t>
  </si>
  <si>
    <t>028-SIYALI-IN/MP/049/002/0001/0021</t>
  </si>
  <si>
    <t>029-KUNDALWASA-IN/MP/049/002/0001/0022</t>
  </si>
  <si>
    <t>030-KOLYABARDA-IN/MP/049/002/0001/0024</t>
  </si>
  <si>
    <t>031-SOODIBADI-IN/MP/049/002/0001/0025</t>
  </si>
  <si>
    <t>032-KOTDA-IN/MP/049/002/0001/0026</t>
  </si>
  <si>
    <t>033-DEDARWASA-IN/MP/049/002/0001/0027</t>
  </si>
  <si>
    <t>034-FUTTALAB BADA-IN/MP/049/002/0001/0028</t>
  </si>
  <si>
    <t>035-AAMBAKHEDI-IN/MP/049/002/0001/0029</t>
  </si>
  <si>
    <t>036-BADKUIBADI-IN/MP/049/002/0001/0030</t>
  </si>
  <si>
    <t>037-PATBARDI-IN/MP/049/002/0001/0031</t>
  </si>
  <si>
    <t>038-RATANPURA-IN/MP/049/002/0001/0032</t>
  </si>
  <si>
    <t>039-BORI-IN/MP/049/002/0001/0033</t>
  </si>
  <si>
    <t>040-CHULIYA-IN/MP/049/002/0001/0035</t>
  </si>
  <si>
    <t>132-MUNDLA-IN/MP/049/005/0001/0007</t>
  </si>
  <si>
    <t>137-CHHAKTALA-IN/MP/049/005/0001/0045</t>
  </si>
  <si>
    <t>BALAGHAT-IN/MP/001</t>
  </si>
  <si>
    <t>KODO-KUTKI-360</t>
  </si>
  <si>
    <t>PADDY -IRRI-101</t>
  </si>
  <si>
    <t>BARWANI-IN/MP/039</t>
  </si>
  <si>
    <t>ANJAR-IN/MP/039/009</t>
  </si>
  <si>
    <t>BARLA-IN/MP/039/006</t>
  </si>
  <si>
    <t>BARWANI-IN/MP/039/001</t>
  </si>
  <si>
    <t>NIWALI-IN/MP/039/002</t>
  </si>
  <si>
    <t>PANSEMAL-IN/MP/039/003</t>
  </si>
  <si>
    <t>PATI-IN/MP/039/008</t>
  </si>
  <si>
    <t>RAJPUR-IN/MP/039/004</t>
  </si>
  <si>
    <t>SENDHWA-IN/MP/039/005</t>
  </si>
  <si>
    <t>THEEKRI-IN/MP/039/007</t>
  </si>
  <si>
    <t>ANJAR-IN/MP/039/009/0002</t>
  </si>
  <si>
    <t>001-BARDA-IN/MP/039/009/0002/0001</t>
  </si>
  <si>
    <t>002-ANJAR-IN/MP/039/009/0002/0002</t>
  </si>
  <si>
    <t>003-BILWA ROAD-IN/MP/039/009/0002/0005</t>
  </si>
  <si>
    <t>004-SURANA-IN/MP/039/009/0002/0006</t>
  </si>
  <si>
    <t>005-MOHIPURA-IN/MP/039/009/0002/0003</t>
  </si>
  <si>
    <t>006-MANDWADA-IN/MP/039/009/0002/0007</t>
  </si>
  <si>
    <t>007-TALWADA DEB-IN/MP/039/009/0002/0008</t>
  </si>
  <si>
    <t>008-UCHAWAD-IN/MP/039/009/0002/0009</t>
  </si>
  <si>
    <t>009-BILWA DEB-IN/MP/039/009/0002/0010</t>
  </si>
  <si>
    <t>010-RANGAON DEB-IN/MP/039/009/0002/0004</t>
  </si>
  <si>
    <t>BARLA-IN/MP/039/006/0002</t>
  </si>
  <si>
    <t>014-MALVAN-IN/MP/039/006/0002/0001</t>
  </si>
  <si>
    <t>015-BAKHRALI-IN/MP/039/006/0002/0007</t>
  </si>
  <si>
    <t>016-BARLA-IN/MP/039/006/0002/0006</t>
  </si>
  <si>
    <t>017-BALWADI-IN/MP/039/006/0002/0002</t>
  </si>
  <si>
    <t>018-DUGANI-IN/MP/039/006/0002/0003</t>
  </si>
  <si>
    <t>019-GERUGHATI-IN/MP/039/006/0002/0004</t>
  </si>
  <si>
    <t>020-DHAVLI-IN/MP/039/006/0002/0005</t>
  </si>
  <si>
    <t>BARWANI-IN/MP/039/001/0002</t>
  </si>
  <si>
    <t>001-BHAVTI-IN/MP/039/001/0002/0001</t>
  </si>
  <si>
    <t>002-SONDUL-IN/MP/039/001/0002/0004</t>
  </si>
  <si>
    <t>003-BARWANI KHURD-IN/MP/039/001/0002/0005</t>
  </si>
  <si>
    <t>004-K. BARWANI-IN/MP/039/001/0002/0006</t>
  </si>
  <si>
    <t>005-KASRAWAD-IN/MP/039/001/0002/0007</t>
  </si>
  <si>
    <t>006-BAGUD-IN/MP/039/001/0002/0008</t>
  </si>
  <si>
    <t>007-BORLAY-IN/MP/039/001/0002/0002</t>
  </si>
  <si>
    <t>008-TALOON-IN/MP/039/001/0002/0016</t>
  </si>
  <si>
    <t>009-TALWADA-IN/MP/039/001/0002/0011</t>
  </si>
  <si>
    <t>010-SAJWANI-IN/MP/039/001/0002/0009</t>
  </si>
  <si>
    <t>011-PANCHPULA UTTAR-IN/MP/039/001/0002/0010</t>
  </si>
  <si>
    <t>012-SILAWAD-IN/MP/039/001/0002/0012</t>
  </si>
  <si>
    <t>013-HIRAKRAI-IN/MP/039/001/0002/0013</t>
  </si>
  <si>
    <t>014-KELI-IN/MP/039/001/0002/0014</t>
  </si>
  <si>
    <t>015-MENIMATA-IN/MP/039/001/0002/0015</t>
  </si>
  <si>
    <t>016-CHIKLYA-IN/MP/039/001/0002/0003</t>
  </si>
  <si>
    <t>NIWALI-IN/MP/039/002/0002</t>
  </si>
  <si>
    <t>001-NIWALI-IN/MP/039/002/0002/0001</t>
  </si>
  <si>
    <t>002-BAJHAR-IN/MP/039/002/0002/0002</t>
  </si>
  <si>
    <t>003-PHULJWARI-IN/MP/039/002/0002/0003</t>
  </si>
  <si>
    <t>004-PURUSHKHEDA-IN/MP/039/002/0002/0004</t>
  </si>
  <si>
    <t>005-KHEDI-IN/MP/039/002/0002/0005</t>
  </si>
  <si>
    <t>006-DONDWADA-IN/MP/039/002/0002/0006</t>
  </si>
  <si>
    <t>007-JOGWADA-IN/MP/039/002/0002/0007</t>
  </si>
  <si>
    <t>008-CHATLI-IN/MP/039/002/0002/0008</t>
  </si>
  <si>
    <t>009-KUNJRI-IN/MP/039/002/0002/0009</t>
  </si>
  <si>
    <t>010-GAWADI-IN/MP/039/002/0002/0010</t>
  </si>
  <si>
    <t>PANSEMAL-IN/MP/039/003/0002</t>
  </si>
  <si>
    <t>001-DHABDI-IN/MP/039/003/0002/0001</t>
  </si>
  <si>
    <t>002-BHATKI-IN/MP/039/003/0002/0003</t>
  </si>
  <si>
    <t>003-KHETIYA-IN/MP/039/003/0002/0002</t>
  </si>
  <si>
    <t>004-BHADGON-IN/MP/039/003/0002/0004</t>
  </si>
  <si>
    <t>005-JHAHUR-IN/MP/039/003/0002/0005</t>
  </si>
  <si>
    <t>006-AMDA-IN/MP/039/003/0002/0006</t>
  </si>
  <si>
    <t>007-PANSEMAL-IN/MP/039/003/0002/0007</t>
  </si>
  <si>
    <t>008-JALGON-IN/MP/039/003/0002/0008</t>
  </si>
  <si>
    <t>009-MANKUI-IN/MP/039/003/0002/0009</t>
  </si>
  <si>
    <t>010-SAKRALI-IN/MP/039/003/0002/0010</t>
  </si>
  <si>
    <t>011-DONDWADA-IN/MP/039/003/0002/0011</t>
  </si>
  <si>
    <t>012-MOYDA-IN/MP/039/003/0002/0012</t>
  </si>
  <si>
    <t>PATI-IN/MP/039/008/0002</t>
  </si>
  <si>
    <t>001-GUDI-IN/MP/039/008/0002/0001</t>
  </si>
  <si>
    <t>002-PATI-IN/MP/039/008/0002/0002</t>
  </si>
  <si>
    <t>003-BOKRATA-IN/MP/039/008/0002/0003</t>
  </si>
  <si>
    <t>004-GANDHAWAL-IN/MP/039/008/0002/0004</t>
  </si>
  <si>
    <t>005-DOGARGAON-IN/MP/039/008/0002/0005</t>
  </si>
  <si>
    <t>007-PAKHALYA-IN/MP/039/008/0002/0007</t>
  </si>
  <si>
    <t>RAJPUR-IN/MP/039/004/0002</t>
  </si>
  <si>
    <t>001-BHAGSUR-IN/MP/039/004/0002/0001</t>
  </si>
  <si>
    <t>002-KANSEL-IN/MP/039/004/0002/0002</t>
  </si>
  <si>
    <t>003-KHADKI-IN/MP/039/004/0002/0003</t>
  </si>
  <si>
    <t>004-DANOD-IN/MP/039/004/0002/0004</t>
  </si>
  <si>
    <t>005-INDRAPUR-IN/MP/039/004/0002/0005</t>
  </si>
  <si>
    <t>006-UPLA-IN/MP/039/004/0002/0006</t>
  </si>
  <si>
    <t>007-PALSUD-IN/MP/039/004/0002/0007</t>
  </si>
  <si>
    <t>008-REVJA-IN/MP/039/004/0002/0008</t>
  </si>
  <si>
    <t>009-MATLI-IN/MP/039/004/0002/0009</t>
  </si>
  <si>
    <t>010-JODAI-IN/MP/039/004/0002/0010</t>
  </si>
  <si>
    <t>011-PANWA-IN/MP/039/004/0002/0011</t>
  </si>
  <si>
    <t>012-JULWANIYA-IN/MP/039/004/0002/0012</t>
  </si>
  <si>
    <t>013-JALGON-IN/MP/039/004/0002/0013</t>
  </si>
  <si>
    <t>014-RAJPUR-IN/MP/039/004/0002/0014</t>
  </si>
  <si>
    <t>015-SANGAON-IN/MP/039/004/0002/0015</t>
  </si>
  <si>
    <t>016-PIPRI BU.-IN/MP/039/004/0002/0016</t>
  </si>
  <si>
    <t>017-BAKWADI-IN/MP/039/004/0002/0017</t>
  </si>
  <si>
    <t>018-KHAJURI-IN/MP/039/004/0002/0018</t>
  </si>
  <si>
    <t>019-CHITAWAL-IN/MP/039/004/0002/0019</t>
  </si>
  <si>
    <t>020-RUI-IN/MP/039/004/0002/0020</t>
  </si>
  <si>
    <t>021-GHUSGAON-IN/MP/039/004/0002/0021</t>
  </si>
  <si>
    <t>022-OJHAR-IN/MP/039/004/0002/0022</t>
  </si>
  <si>
    <t>023-BALSAMUD-IN/MP/039/004/0002/0023</t>
  </si>
  <si>
    <t>024-SALIKALAN-IN/MP/039/004/0002/0024</t>
  </si>
  <si>
    <t>025-NAGALWADI-IN/MP/039/004/0002/0025</t>
  </si>
  <si>
    <t>SENDHWA-IN/MP/039/005/0002</t>
  </si>
  <si>
    <t>001-JHOPALI-IN/MP/039/005/0002/0001</t>
  </si>
  <si>
    <t>002-VAKI (GOI)-IN/MP/039/005/0002/0002</t>
  </si>
  <si>
    <t>003-PISNAWAL-IN/MP/039/005/0002/0003</t>
  </si>
  <si>
    <t>004-SENDHWA-IN/MP/039/005/0002/0004</t>
  </si>
  <si>
    <t>005-AVLI-IN/MP/039/005/0002/0005</t>
  </si>
  <si>
    <t>006-BABDAD-IN/MP/039/005/0002/0006</t>
  </si>
  <si>
    <t>007-JHAPDI PADLA-IN/MP/039/005/0002/0007</t>
  </si>
  <si>
    <t>008-KALAPAT-IN/MP/039/005/0002/0008</t>
  </si>
  <si>
    <t>009-JHIRI JAMLI-IN/MP/039/005/0002/0009</t>
  </si>
  <si>
    <t>010-DHANORA-IN/MP/039/005/0002/0010</t>
  </si>
  <si>
    <t>011-PADCHHA-IN/MP/039/005/0002/0011</t>
  </si>
  <si>
    <t>012-CHACHRIYA-IN/MP/039/005/0002/0012</t>
  </si>
  <si>
    <t>013-SIRVEL-IN/MP/039/005/0002/0013</t>
  </si>
  <si>
    <t>THEEKRI-IN/MP/039/007/0002</t>
  </si>
  <si>
    <t>001-CHICHLI-IN/MP/039/007/0002/0001</t>
  </si>
  <si>
    <t>002-BRAHMANGAON-IN/MP/039/007/0002/0004</t>
  </si>
  <si>
    <t>003-GHATWA-IN/MP/039/007/0002/0006</t>
  </si>
  <si>
    <t>004-DAWANA-IN/MP/039/007/0002/0007</t>
  </si>
  <si>
    <t>005-HATOLA-IN/MP/039/007/0002/0011</t>
  </si>
  <si>
    <t>006-BAGHADI-IN/MP/039/007/0002/0002</t>
  </si>
  <si>
    <t>007-BADSALAY-IN/MP/039/007/0002/0008</t>
  </si>
  <si>
    <t>008-BALGAON-IN/MP/039/007/0002/0005</t>
  </si>
  <si>
    <t>009-SEGWAL-IN/MP/039/007/0002/0003</t>
  </si>
  <si>
    <t>010-KHURAMPURA-IN/MP/039/007/0002/0009</t>
  </si>
  <si>
    <t>011-THEEKRI-IN/MP/039/007/0002/0010</t>
  </si>
  <si>
    <t>BETUL-IN/MP/002</t>
  </si>
  <si>
    <t>AATHNER-IN/MP/002/008</t>
  </si>
  <si>
    <t>AMLA-IN/MP/002/005</t>
  </si>
  <si>
    <t>BHAINSDEHI-IN/MP/002/001</t>
  </si>
  <si>
    <t>MULTAI-IN/MP/002/003</t>
  </si>
  <si>
    <t>BETUL-IN/MP/002/002</t>
  </si>
  <si>
    <t>GHODADONGRI-IN/MP/002/006</t>
  </si>
  <si>
    <t>CHICHOLI-IN/MP/002/007</t>
  </si>
  <si>
    <t>AMLA-IN/MP/002/005/0001</t>
  </si>
  <si>
    <t>001-THANI-IN/MP/002/005/0001/0001</t>
  </si>
  <si>
    <t>002-AAVARIYA-IN/MP/002/005/0001/0012</t>
  </si>
  <si>
    <t>003-PARSODI-IN/MP/002/005/0001/0023</t>
  </si>
  <si>
    <t>004-TORANWADA-IN/MP/002/005/0001/0031</t>
  </si>
  <si>
    <t>008-SASAWAD-IN/MP/002/005/0001/0035</t>
  </si>
  <si>
    <t>009-ANDHARIYA-IN/MP/002/005/0001/0036</t>
  </si>
  <si>
    <t>010-AMBADA-IN/MP/002/005/0001/0002</t>
  </si>
  <si>
    <t>011-BOTHIYA-IN/MP/002/005/0001/0003</t>
  </si>
  <si>
    <t>012-SASUNDRA-IN/MP/002/005/0001/0004</t>
  </si>
  <si>
    <t>013-NANDPUR-IN/MP/002/005/0001/0005</t>
  </si>
  <si>
    <t>014-RAMLI-IN/MP/002/005/0001/0006</t>
  </si>
  <si>
    <t>015-PARSODA-IN/MP/002/005/0001/0007</t>
  </si>
  <si>
    <t>016-RAMBHAKHEDI-IN/MP/002/005/0001/0008</t>
  </si>
  <si>
    <t>017-LALAWADI-IN/MP/002/005/0001/0009</t>
  </si>
  <si>
    <t>018-KANOJIYA-IN/MP/002/005/0001/0010</t>
  </si>
  <si>
    <t>019-KHAPAKHATEDA-IN/MP/002/005/0001/0011</t>
  </si>
  <si>
    <t>020-BORIKHURD-IN/MP/002/005/0001/0013</t>
  </si>
  <si>
    <t>021-RATEDAKALA-IN/MP/002/005/0001/0014</t>
  </si>
  <si>
    <t>022-LADI VANGRAM-IN/MP/002/005/0001/0015</t>
  </si>
  <si>
    <t>023-JAMDEHI KALA-IN/MP/002/005/0001/0016</t>
  </si>
  <si>
    <t>024-BARANGWADI-IN/MP/002/005/0001/0017</t>
  </si>
  <si>
    <t>025-LIKHDI-IN/MP/002/005/0001/0018</t>
  </si>
  <si>
    <t>026-CHHIPNIYA PIPARIYA-IN/MP/002/005/0001/0019</t>
  </si>
  <si>
    <t>027-NARERA-IN/MP/002/005/0001/0020</t>
  </si>
  <si>
    <t>028-JAMDEHIKHURD-IN/MP/002/005/0001/0021</t>
  </si>
  <si>
    <t>029-PIPARIYADEU-IN/MP/002/005/0001/0022</t>
  </si>
  <si>
    <t>030-RANIDONGRI-IN/MP/002/005/0001/0024</t>
  </si>
  <si>
    <t>031-CHHAWAL-IN/MP/002/005/0001/0025</t>
  </si>
  <si>
    <t>032-DEVGAON-IN/MP/002/005/0001/0026</t>
  </si>
  <si>
    <t>033-JAMBADA BU.-IN/MP/002/005/0001/0027</t>
  </si>
  <si>
    <t>034-JAMBADAKHURD-IN/MP/002/005/0001/0028</t>
  </si>
  <si>
    <t>035-TIRMAHU-IN/MP/002/005/0001/0029</t>
  </si>
  <si>
    <t>036-HARDOULI-IN/MP/002/005/0001/0030</t>
  </si>
  <si>
    <t>BORDEHI-IN/MP/002/005/0002</t>
  </si>
  <si>
    <t>042-BARCHHI-IN/MP/002/005/0002/0006</t>
  </si>
  <si>
    <t>043-SOMLAPUR-IN/MP/002/005/0002/0007</t>
  </si>
  <si>
    <t>044-KUTKHEDI-IN/MP/002/005/0002/0008</t>
  </si>
  <si>
    <t>045-MALEGAON-IN/MP/002/005/0002/0009</t>
  </si>
  <si>
    <t>046-HARANYA-IN/MP/002/005/0002/0010</t>
  </si>
  <si>
    <t>047-BAMLA-IN/MP/002/005/0002/0011</t>
  </si>
  <si>
    <t>048-JAMUNBICHHWA MA.-IN/MP/002/005/0002/0012</t>
  </si>
  <si>
    <t>049-KOTHIYA-IN/MP/002/005/0002/0013</t>
  </si>
  <si>
    <t>050-KALMESHWARA-IN/MP/002/005/0002/0014</t>
  </si>
  <si>
    <t>052-DEEPAMANDAI-IN/MP/002/005/0002/0016</t>
  </si>
  <si>
    <t>053-BORDEHI-IN/MP/002/005/0002/0017</t>
  </si>
  <si>
    <t>054-ITAWA-IN/MP/002/005/0002/0018</t>
  </si>
  <si>
    <t>055-GHATAWADIKALA-IN/MP/002/005/0002/0019</t>
  </si>
  <si>
    <t>056-HATHNORA-IN/MP/002/005/0002/0020</t>
  </si>
  <si>
    <t>057-TARODAKALA-IN/MP/002/005/0002/0021</t>
  </si>
  <si>
    <t>059-DEHARI-IN/MP/002/005/0002/0023</t>
  </si>
  <si>
    <t>060-KUJWA-IN/MP/002/005/0002/0024</t>
  </si>
  <si>
    <t>061-KHEDLIBAZAR-IN/MP/002/005/0002/0025</t>
  </si>
  <si>
    <t>BETUL - 1-IN/MP/002/002/0003</t>
  </si>
  <si>
    <t>039-BAGHWAD-IN/MP/002/002/0003/0006</t>
  </si>
  <si>
    <t>KHEDISAWLIGARH-IN/MP/002/002/0001</t>
  </si>
  <si>
    <t>001-BORGAON-IN/MP/002/002/0001/0001</t>
  </si>
  <si>
    <t>010-KALYANPUR-IN/MP/002/002/0001/0002</t>
  </si>
  <si>
    <t>011-SAKADEHI-IN/MP/002/002/0001/0003</t>
  </si>
  <si>
    <t>012-BASPANI-IN/MP/002/002/0001/0004</t>
  </si>
  <si>
    <t>017-MANDAIKHURD-IN/MP/002/002/0001/0009</t>
  </si>
  <si>
    <t>018-MANDAI BUJURG-IN/MP/002/002/0001/0010</t>
  </si>
  <si>
    <t>BHIMPUR-IN/MP/002/001/0002</t>
  </si>
  <si>
    <t>029-BELA-IN/MP/002/001/0002/0001</t>
  </si>
  <si>
    <t>031-JHAPAL-IN/MP/002/001/0002/0003</t>
  </si>
  <si>
    <t>032-BHADWA-IN/MP/002/001/0002/0004</t>
  </si>
  <si>
    <t>033-SINGARCHAWDI-IN/MP/002/001/0002/0005</t>
  </si>
  <si>
    <t>034-RATANPUR-IN/MP/002/001/0002/0006</t>
  </si>
  <si>
    <t>035-KUTANGA-IN/MP/002/001/0002/0007</t>
  </si>
  <si>
    <t>036-LAKKADJAM-IN/MP/002/001/0002/0008</t>
  </si>
  <si>
    <t>037-AADARSH DANORA-IN/MP/002/001/0002/0009</t>
  </si>
  <si>
    <t>038-PALASPANI-IN/MP/002/001/0002/0010</t>
  </si>
  <si>
    <t>039-BHEEMPUR-IN/MP/002/001/0002/0011</t>
  </si>
  <si>
    <t>040-AADARSH PIPARIYA-IN/MP/002/001/0002/0012</t>
  </si>
  <si>
    <t>041-KUND BAKAJAN-IN/MP/002/001/0002/0013</t>
  </si>
  <si>
    <t>042-CHIKHLI-IN/MP/002/001/0002/0014</t>
  </si>
  <si>
    <t>043-RATAMATI-IN/MP/002/001/0002/0015</t>
  </si>
  <si>
    <t>044-SIMORI-IN/MP/002/001/0002/0016</t>
  </si>
  <si>
    <t>045-CHUNALOHMA-IN/MP/002/001/0002/0017</t>
  </si>
  <si>
    <t>047-JAMANYA-IN/MP/002/001/0002/0019</t>
  </si>
  <si>
    <t>048-DHAMANYA-IN/MP/002/001/0002/0020</t>
  </si>
  <si>
    <t>049-UTEE-IN/MP/002/001/0002/0021</t>
  </si>
  <si>
    <t>054-CHANDOO-IN/MP/002/001/0002/0026</t>
  </si>
  <si>
    <t>CHILLOUR-IN/MP/002/001/0001</t>
  </si>
  <si>
    <t>001-KASAMSAR KHANDI-IN/MP/002/001/0001/0001</t>
  </si>
  <si>
    <t>002-PIPARIYA-IN/MP/002/001/0001/0012</t>
  </si>
  <si>
    <t>003-GURWA-IN/MP/002/001/0001/0022</t>
  </si>
  <si>
    <t>004-KAWRA-IN/MP/002/001/0001/0023</t>
  </si>
  <si>
    <t>005-PATRI-IN/MP/002/001/0001/0024</t>
  </si>
  <si>
    <t>006-CHAKDHANA-IN/MP/002/001/0001/0025</t>
  </si>
  <si>
    <t>007-BASINDA-IN/MP/002/001/0001/0026</t>
  </si>
  <si>
    <t>008-CHILLOUR-IN/MP/002/001/0001/0027</t>
  </si>
  <si>
    <t>010-DASLI-IN/MP/002/001/0001/0002</t>
  </si>
  <si>
    <t>011-MAHATPUR JAWRA-IN/MP/002/001/0001/0003</t>
  </si>
  <si>
    <t>012-DULARIYA-IN/MP/002/001/0001/0004</t>
  </si>
  <si>
    <t>021-TITVI-IN/MP/002/001/0001/0014</t>
  </si>
  <si>
    <t>022-KAMOD-IN/MP/002/001/0001/0015</t>
  </si>
  <si>
    <t>023-KHAIRA-IN/MP/002/001/0001/0016</t>
  </si>
  <si>
    <t>024-DODAJAM-IN/MP/002/001/0001/0017</t>
  </si>
  <si>
    <t>025-KUNKHEDI-IN/MP/002/001/0001/0018</t>
  </si>
  <si>
    <t>026-GADAKHAR-IN/MP/002/001/0001/0019</t>
  </si>
  <si>
    <t>027-NANDA-IN/MP/002/001/0001/0020</t>
  </si>
  <si>
    <t>028-PAT RE.-IN/MP/002/001/0001/0021</t>
  </si>
  <si>
    <t>CHICHOLI-IN/MP/002/007/0001</t>
  </si>
  <si>
    <t>004-KHAPARIYA URF PASARDA-IN/MP/002/007/0001/0029</t>
  </si>
  <si>
    <t>006-BOD RE.-IN/MP/002/007/0001/0031</t>
  </si>
  <si>
    <t>008-CHIRAPATLA-IN/MP/002/007/0001/0033</t>
  </si>
  <si>
    <t>009-CHURNI-IN/MP/002/007/0001/0034</t>
  </si>
  <si>
    <t>010-KAMTHA MAAL-IN/MP/002/007/0001/0002</t>
  </si>
  <si>
    <t>011-BELA-IN/MP/002/007/0001/0003</t>
  </si>
  <si>
    <t>012-PATHAKHEDA-IN/MP/002/007/0001/0004</t>
  </si>
  <si>
    <t>014-CHUNAGOSAI-IN/MP/002/007/0001/0006</t>
  </si>
  <si>
    <t>015-CHUNAHAJURI-IN/MP/002/007/0001/0007</t>
  </si>
  <si>
    <t>017-HARDU-IN/MP/002/007/0001/0009</t>
  </si>
  <si>
    <t>018-CHUDIYA-IN/MP/002/007/0001/0010</t>
  </si>
  <si>
    <t>020-GONDHNA-IN/MP/002/007/0001/0013</t>
  </si>
  <si>
    <t>021-HARRAWADI-IN/MP/002/007/0001/0014</t>
  </si>
  <si>
    <t>025-DEVPURKOTMI-IN/MP/002/007/0001/0018</t>
  </si>
  <si>
    <t>026-BIGHWA-IN/MP/002/007/0001/0019</t>
  </si>
  <si>
    <t>029-NIWARI-IN/MP/002/007/0001/0022</t>
  </si>
  <si>
    <t>031-MALAJPUR-IN/MP/002/007/0001/0025</t>
  </si>
  <si>
    <t>032-KATKUHI-IN/MP/002/007/0001/0026</t>
  </si>
  <si>
    <t>033-JOGLI-IN/MP/002/007/0001/0027</t>
  </si>
  <si>
    <t>034-BORI-IN/MP/002/007/0001/0028</t>
  </si>
  <si>
    <t>CHOPNA-IN/MP/002/006/0001</t>
  </si>
  <si>
    <t>001-KHAPA-IN/MP/002/006/0001/0001</t>
  </si>
  <si>
    <t>002-BAJARIDHAL-IN/MP/002/006/0001/0010</t>
  </si>
  <si>
    <t>006-BHOGAIKHAPA-IN/MP/002/006/0001/0014</t>
  </si>
  <si>
    <t>007-AAMDHANA RE.-IN/MP/002/006/0001/0015</t>
  </si>
  <si>
    <t>GHODADONGRI-IN/MP/002/006/0002</t>
  </si>
  <si>
    <t>018-BAANSPUR-IN/MP/002/006/0002/0001</t>
  </si>
  <si>
    <t>019-RATAMATI-IN/MP/002/006/0002/0002</t>
  </si>
  <si>
    <t>020-GHODADONGRI-IN/MP/002/006/0002/0003</t>
  </si>
  <si>
    <t>021-KANHAWADI-IN/MP/002/006/0002/0004</t>
  </si>
  <si>
    <t>022-PACHAMA-IN/MP/002/006/0002/0005</t>
  </si>
  <si>
    <t>023-KHARI-IN/MP/002/006/0002/0006</t>
  </si>
  <si>
    <t>024-KHADARA-IN/MP/002/006/0002/0007</t>
  </si>
  <si>
    <t>025-NEEMPANI-IN/MP/002/006/0002/0008</t>
  </si>
  <si>
    <t>026-CHIKHLI-IN/MP/002/006/0002/0009</t>
  </si>
  <si>
    <t>027-JHADKUND-IN/MP/002/006/0002/0010</t>
  </si>
  <si>
    <t>028-JAKHLI-IN/MP/002/006/0002/0011</t>
  </si>
  <si>
    <t>029-PADARBUJURG-IN/MP/002/006/0002/0012</t>
  </si>
  <si>
    <t>030-PEESAJHODI-IN/MP/002/006/0002/0013</t>
  </si>
  <si>
    <t>031-MEDAPANI-IN/MP/002/006/0002/0014</t>
  </si>
  <si>
    <t>032-DOLIDHANA-IN/MP/002/006/0002/0015</t>
  </si>
  <si>
    <t>035-MAHENDWADI-IN/MP/002/006/0002/0018</t>
  </si>
  <si>
    <t>044-BAKUD-IN/MP/002/006/0002/0027</t>
  </si>
  <si>
    <t>052-JUWADI-IN/MP/002/006/0002/0035</t>
  </si>
  <si>
    <t>DUNAWA-IN/MP/002/003/0002</t>
  </si>
  <si>
    <t>041-KARPA-IN/MP/002/003/0002/0001</t>
  </si>
  <si>
    <t>042-BARAI-IN/MP/002/003/0002/0002</t>
  </si>
  <si>
    <t>043-MAHATPUR-IN/MP/002/003/0002/0003</t>
  </si>
  <si>
    <t>044-MATHNI-IN/MP/002/003/0002/0004</t>
  </si>
  <si>
    <t>047-KHADAKWAR-IN/MP/002/003/0002/0007</t>
  </si>
  <si>
    <t>048-PARASTHANI-IN/MP/002/003/0002/0008</t>
  </si>
  <si>
    <t>052-MALEGAON-IN/MP/002/003/0002/0012</t>
  </si>
  <si>
    <t>055-SEMRYAPADRI-IN/MP/002/003/0002/0015</t>
  </si>
  <si>
    <t>056-BARKHED-IN/MP/002/003/0002/0016</t>
  </si>
  <si>
    <t>060-RIDHORA-IN/MP/002/003/0002/0020</t>
  </si>
  <si>
    <t>063-GHATPIPARIYA-IN/MP/002/003/0002/0023</t>
  </si>
  <si>
    <t>064-SARRAI-IN/MP/002/003/0002/0024</t>
  </si>
  <si>
    <t>067-BHAISADAND-IN/MP/002/003/0002/0027</t>
  </si>
  <si>
    <t>068-CHIKHLIKALA-IN/MP/002/003/0002/0028</t>
  </si>
  <si>
    <t>069-LENDAGON-IN/MP/002/003/0002/0029</t>
  </si>
  <si>
    <t>MASOD-IN/MP/002/003/0004</t>
  </si>
  <si>
    <t>106-BALEGAON-IN/MP/002/003/0004/0007</t>
  </si>
  <si>
    <t>PRABHAT PATTAN-IN/MP/002/003/0003</t>
  </si>
  <si>
    <t>072-GHATBIROLI-IN/MP/002/003/0003/0002</t>
  </si>
  <si>
    <t>080-PRABHATPATTAN-IN/MP/002/003/0003/0010</t>
  </si>
  <si>
    <t>SHAHPUR-IN/MP/002/004</t>
  </si>
  <si>
    <t>SHAHPUR-IN/MP/002/004/0001</t>
  </si>
  <si>
    <t>002-DHODRAMAU-IN/MP/002/004/0001/0012</t>
  </si>
  <si>
    <t>003-DABRI-IN/MP/002/004/0001/0023</t>
  </si>
  <si>
    <t>004-DHANWAR-IN/MP/002/004/0001/0034</t>
  </si>
  <si>
    <t>005-KHAPA-IN/MP/002/004/0001/0036</t>
  </si>
  <si>
    <t>006-JHAPDI-IN/MP/002/004/0001/0037</t>
  </si>
  <si>
    <t>007-KACHHAR-IN/MP/002/004/0001/0038</t>
  </si>
  <si>
    <t>008-SALIMET-IN/MP/002/004/0001/0039</t>
  </si>
  <si>
    <t>009-BANABAHEDA-IN/MP/002/004/0001/0040</t>
  </si>
  <si>
    <t>010-HADIPANI-IN/MP/002/004/0001/0002</t>
  </si>
  <si>
    <t>011-MUDA-IN/MP/002/004/0001/0003</t>
  </si>
  <si>
    <t>012-KAJLI-IN/MP/002/004/0001/0004</t>
  </si>
  <si>
    <t>013-BEEJADEHI-IN/MP/002/004/0001/0005</t>
  </si>
  <si>
    <t>014-TANGNAMAAL-IN/MP/002/004/0001/0006</t>
  </si>
  <si>
    <t>015-FOFLYA RE.-IN/MP/002/004/0001/0007</t>
  </si>
  <si>
    <t>016-CHIKHLI RE.-IN/MP/002/004/0001/0008</t>
  </si>
  <si>
    <t>017-DUMKA RE.-IN/MP/002/004/0001/0009</t>
  </si>
  <si>
    <t>018-TARA-IN/MP/002/004/0001/0010</t>
  </si>
  <si>
    <t>019-AAVARIYA-IN/MP/002/004/0001/0011</t>
  </si>
  <si>
    <t>020-KANHEGAON-IN/MP/002/004/0001/0013</t>
  </si>
  <si>
    <t>021-KESIYA-IN/MP/002/004/0001/0014</t>
  </si>
  <si>
    <t>022-SEHRA-IN/MP/002/004/0001/0015</t>
  </si>
  <si>
    <t>023-SEETALJHIRI-IN/MP/002/004/0001/0016</t>
  </si>
  <si>
    <t>024-RAMPUR MAAL-IN/MP/002/004/0001/0017</t>
  </si>
  <si>
    <t>025-KHOKHRA RAIYAT-IN/MP/002/004/0001/0018</t>
  </si>
  <si>
    <t>027-PAWERJHANDA-IN/MP/002/004/0001/0020</t>
  </si>
  <si>
    <t>028-RAIPUR-IN/MP/002/004/0001/0021</t>
  </si>
  <si>
    <t>030-GUWADI-IN/MP/002/004/0001/0024</t>
  </si>
  <si>
    <t>031-DHAPODAMAL-IN/MP/002/004/0001/0025</t>
  </si>
  <si>
    <t>032-KUNDI-IN/MP/002/004/0001/0026</t>
  </si>
  <si>
    <t>033-PAHAWADI-IN/MP/002/004/0001/0027</t>
  </si>
  <si>
    <t>034-PATHAI-IN/MP/002/004/0001/0028</t>
  </si>
  <si>
    <t>035-DESHAWADI-IN/MP/002/004/0001/0029</t>
  </si>
  <si>
    <t>036-MOKHAMAL-IN/MP/002/004/0001/0030</t>
  </si>
  <si>
    <t>037-SHAHPUR-IN/MP/002/004/0001/0031</t>
  </si>
  <si>
    <t>038-KOTMI-IN/MP/002/004/0001/0032</t>
  </si>
  <si>
    <t>039-SILPATI-IN/MP/002/004/0001/0033</t>
  </si>
  <si>
    <t>040-BHAYAWADI-IN/MP/002/004/0001/0035</t>
  </si>
  <si>
    <t>046-DOKYA-IN/MP/002/001/0002/0018</t>
  </si>
  <si>
    <t>050-JAMU-IN/MP/002/001/0002/0022</t>
  </si>
  <si>
    <t>051-CHOHTAPOPTI-IN/MP/002/001/0002/0023</t>
  </si>
  <si>
    <t>052-PALSHYA-IN/MP/002/001/0002/0024</t>
  </si>
  <si>
    <t>053-RAMBHA-IN/MP/002/001/0002/0025</t>
  </si>
  <si>
    <t>009-BATLAKHURD-IN/MP/002/001/0001/0028</t>
  </si>
  <si>
    <t>013-KAIKADIYA KALA-IN/MP/002/001/0001/0005</t>
  </si>
  <si>
    <t>014-BATLAKALA-IN/MP/002/001/0001/0006</t>
  </si>
  <si>
    <t>015-JHAKAS-IN/MP/002/001/0001/0007</t>
  </si>
  <si>
    <t>016-BORKUND-IN/MP/002/001/0001/0008</t>
  </si>
  <si>
    <t>017-DAMJIPURA-IN/MP/002/001/0001/0009</t>
  </si>
  <si>
    <t>019-PALANGA-IN/MP/002/001/0001/0011</t>
  </si>
  <si>
    <t>003-SATALDEHI-IN/MP/002/006/0001/0011</t>
  </si>
  <si>
    <t>005-SHAKTIGARH-IN/MP/002/006/0001/0013</t>
  </si>
  <si>
    <t>008-NUTANDANGA-IN/MP/002/006/0001/0016</t>
  </si>
  <si>
    <t>009-JHOLI-IN/MP/002/006/0001/0017</t>
  </si>
  <si>
    <t>010-CHOPNA - 1-IN/MP/002/006/0001/0002</t>
  </si>
  <si>
    <t>011-AAMDOH-IN/MP/002/006/0001/0003</t>
  </si>
  <si>
    <t>012-BATKIDOH-IN/MP/002/006/0001/0004</t>
  </si>
  <si>
    <t>013-HEERAPUR-IN/MP/002/006/0001/0005</t>
  </si>
  <si>
    <t>014-GOLHAI BU.-IN/MP/002/006/0001/0006</t>
  </si>
  <si>
    <t>015-GOPINATHPUR-IN/MP/002/006/0001/0007</t>
  </si>
  <si>
    <t>016-BADALPUR-IN/MP/002/006/0001/0008</t>
  </si>
  <si>
    <t>017-SEEVANPAT-IN/MP/002/006/0001/0009</t>
  </si>
  <si>
    <t>033-DUDHAWANI-IN/MP/002/006/0002/0016</t>
  </si>
  <si>
    <t>036-PANDARA-IN/MP/002/006/0002/0019</t>
  </si>
  <si>
    <t>037-SUKHADHANA-IN/MP/002/006/0002/0020</t>
  </si>
  <si>
    <t>038-SALAIYA-IN/MP/002/006/0002/0021</t>
  </si>
  <si>
    <t>039-CHHATARPUR-IN/MP/002/006/0002/0022</t>
  </si>
  <si>
    <t>046-VIKRAMPUR-IN/MP/002/006/0002/0029</t>
  </si>
  <si>
    <t>047-DHASED-IN/MP/002/006/0002/0030</t>
  </si>
  <si>
    <t>049-KOLGAON-IN/MP/002/006/0002/0032</t>
  </si>
  <si>
    <t>050-SEETAKAMATH-IN/MP/002/006/0002/0033</t>
  </si>
  <si>
    <t>051-CHHURI-IN/MP/002/006/0002/0034</t>
  </si>
  <si>
    <t>053-RATANPUR-IN/MP/002/006/0002/0036</t>
  </si>
  <si>
    <t>054-MEHKAR-IN/MP/002/006/0002/0037</t>
  </si>
  <si>
    <t>055-KUHI-IN/MP/002/006/0002/0038</t>
  </si>
  <si>
    <t>056-RANIPUR-IN/MP/002/006/0002/0039</t>
  </si>
  <si>
    <t>057-ANKAWADI-IN/MP/002/006/0002/0040</t>
  </si>
  <si>
    <t>058-CHIKHLI AAMDANA-IN/MP/002/006/0002/0041</t>
  </si>
  <si>
    <t>060-GORAKHAR-IN/MP/002/002/0003/0027</t>
  </si>
  <si>
    <t>009-SILLOT-IN/MP/002/002/0001/0027</t>
  </si>
  <si>
    <t>005-BALLOUR-IN/MP/002/007/0001/0030</t>
  </si>
  <si>
    <t>019-AALAMPUR-IN/MP/002/007/0001/0011</t>
  </si>
  <si>
    <t>024-ASAADI-IN/MP/002/007/0001/0017</t>
  </si>
  <si>
    <t>ATHNER-IN/MP/002/008/0002</t>
  </si>
  <si>
    <t>044-PANBEHRA-IN/MP/002/008/0002/0025</t>
  </si>
  <si>
    <t>SATNER-IN/MP/002/008/0001</t>
  </si>
  <si>
    <t>001-RAJOLA-IN/MP/002/008/0001/0001</t>
  </si>
  <si>
    <t>002-PANDURNA-IN/MP/002/008/0001/0012</t>
  </si>
  <si>
    <t>019-MANI-IN/MP/002/008/0001/0011</t>
  </si>
  <si>
    <t>BHAINSDEHI-IN/MP/002/001/0004</t>
  </si>
  <si>
    <t>086-DHUDIYA NAI-IN/MP/002/001/0004/0019</t>
  </si>
  <si>
    <t>102-PIPALNAKALA-IN/MP/002/001/0004/0003</t>
  </si>
  <si>
    <t>103-KHOMAI-IN/MP/002/001/0004/0004</t>
  </si>
  <si>
    <t>JHALLAR-IN/MP/002/001/0003</t>
  </si>
  <si>
    <t>057-RAXI-IN/MP/002/001/0003/0003</t>
  </si>
  <si>
    <t>071-KALDONGARI-IN/MP/002/001/0003/0017</t>
  </si>
  <si>
    <t>072-DHAMANGAON-IN/MP/002/001/0003/0018</t>
  </si>
  <si>
    <t>074-PIPARIYA-IN/MP/002/001/0003/0020</t>
  </si>
  <si>
    <t>020-KAWLA RE.-IN/MP/002/008/0002/0001</t>
  </si>
  <si>
    <t>021-SATKUND-IN/MP/002/008/0002/0002</t>
  </si>
  <si>
    <t>022-GARGUD RE.-IN/MP/002/008/0002/0003</t>
  </si>
  <si>
    <t>023-VADALI-IN/MP/002/008/0002/0004</t>
  </si>
  <si>
    <t>024-MEDACHHINDWAD-IN/MP/002/008/0002/0005</t>
  </si>
  <si>
    <t>025-BARKHED-IN/MP/002/008/0002/0006</t>
  </si>
  <si>
    <t>026-DHAMORI-IN/MP/002/008/0002/0007</t>
  </si>
  <si>
    <t>027-SAWANGI-IN/MP/002/008/0002/0008</t>
  </si>
  <si>
    <t>028-GUNKHED-IN/MP/002/008/0002/0009</t>
  </si>
  <si>
    <t>029-MONDHVI-IN/MP/002/008/0002/0010</t>
  </si>
  <si>
    <t>030-BORPANI-IN/MP/002/008/0002/0011</t>
  </si>
  <si>
    <t>031-MUSAKHEDI-IN/MP/002/008/0002/0012</t>
  </si>
  <si>
    <t>032-JAWRA-IN/MP/002/008/0002/0013</t>
  </si>
  <si>
    <t>033-DHANORI-IN/MP/002/008/0002/0014</t>
  </si>
  <si>
    <t>034-DHANORA-IN/MP/002/008/0002/0015</t>
  </si>
  <si>
    <t>035-PUSLI-IN/MP/002/008/0002/0016</t>
  </si>
  <si>
    <t>036-TEMURNI-IN/MP/002/008/0002/0017</t>
  </si>
  <si>
    <t>037-ENKHEDA-IN/MP/002/008/0002/0018</t>
  </si>
  <si>
    <t>038-GUJARMAL-IN/MP/002/008/0002/0019</t>
  </si>
  <si>
    <t>039-AATHNER-IN/MP/002/008/0002/0020</t>
  </si>
  <si>
    <t>040-GONDI GHOGHRA-IN/MP/002/008/0002/0021</t>
  </si>
  <si>
    <t>041-SUFI-IN/MP/002/008/0002/0022</t>
  </si>
  <si>
    <t>042-AASTHI-IN/MP/002/008/0002/0023</t>
  </si>
  <si>
    <t>043-HIDLI-IN/MP/002/008/0002/0024</t>
  </si>
  <si>
    <t>045-MORUDHANA-IN/MP/002/008/0002/0026</t>
  </si>
  <si>
    <t>003-HIWRA-IN/MP/002/008/0001/0013</t>
  </si>
  <si>
    <t>004-DEHGUD-IN/MP/002/008/0001/0014</t>
  </si>
  <si>
    <t>005-AKKALWADI-IN/MP/002/008/0001/0015</t>
  </si>
  <si>
    <t>006-UMARI-IN/MP/002/008/0001/0016</t>
  </si>
  <si>
    <t>007-BAKUD-IN/MP/002/008/0001/0017</t>
  </si>
  <si>
    <t>008-SATNER-IN/MP/002/008/0001/0018</t>
  </si>
  <si>
    <t>009-KOYLARI-IN/MP/002/008/0001/0019</t>
  </si>
  <si>
    <t>010-KHAIRWADA-IN/MP/002/008/0001/0002</t>
  </si>
  <si>
    <t>011-BATHI-IN/MP/002/008/0001/0003</t>
  </si>
  <si>
    <t>012-AMBADA-IN/MP/002/008/0001/0004</t>
  </si>
  <si>
    <t>013-TEMNI-IN/MP/002/008/0001/0005</t>
  </si>
  <si>
    <t>014-DHAYWANI VANGRAM-IN/MP/002/008/0001/0006</t>
  </si>
  <si>
    <t>015-ANDHERBAWDI-IN/MP/002/008/0001/0007</t>
  </si>
  <si>
    <t>016-DABHONA-IN/MP/002/008/0001/0008</t>
  </si>
  <si>
    <t>017-BELKUND-IN/MP/002/008/0001/0009</t>
  </si>
  <si>
    <t>018-KELBEHRA-IN/MP/002/008/0001/0010</t>
  </si>
  <si>
    <t>005-AMLA-IN/MP/002/005/0001/0032</t>
  </si>
  <si>
    <t>006-BORKHI-IN/MP/002/005/0001/0033</t>
  </si>
  <si>
    <t>007-HASALPUR-IN/MP/002/005/0001/0034</t>
  </si>
  <si>
    <t>037-UMARIYA-IN/MP/002/005/0002/0001</t>
  </si>
  <si>
    <t>038-BABARBOH-IN/MP/002/005/0002/0002</t>
  </si>
  <si>
    <t>039-SONEGAON-IN/MP/002/005/0002/0003</t>
  </si>
  <si>
    <t>040-RAJEGAON-IN/MP/002/005/0002/0004</t>
  </si>
  <si>
    <t>041-KONDHAR KHAPA-IN/MP/002/005/0002/0005</t>
  </si>
  <si>
    <t>051-KHANDEPIPARIYA-IN/MP/002/005/0002/0015</t>
  </si>
  <si>
    <t>058-DANGARIYA-IN/MP/002/005/0002/0022</t>
  </si>
  <si>
    <t>062-BRAHMANBADA-IN/MP/002/005/0002/0026</t>
  </si>
  <si>
    <t>063-BICHHWA-IN/MP/002/005/0002/0027</t>
  </si>
  <si>
    <t>064-MORKHA-IN/MP/002/005/0002/0028</t>
  </si>
  <si>
    <t>065-TARODABUJURG-IN/MP/002/005/0002/0029</t>
  </si>
  <si>
    <t>066-DUDARIYA-IN/MP/002/005/0002/0030</t>
  </si>
  <si>
    <t>067-BISKHAN-IN/MP/002/005/0002/0031</t>
  </si>
  <si>
    <t>068-GUBREL-IN/MP/002/005/0002/0032</t>
  </si>
  <si>
    <t>069-LEELAJHAR-IN/MP/002/005/0002/0033</t>
  </si>
  <si>
    <t>070-KATHI-IN/MP/002/005/0002/0034</t>
  </si>
  <si>
    <t>037-KHEDLA-IN/MP/002/002/0003/0004</t>
  </si>
  <si>
    <t>038-KUMHARTEK-IN/MP/002/002/0003/0005</t>
  </si>
  <si>
    <t>040-NEEMJHIRI-IN/MP/002/002/0003/0007</t>
  </si>
  <si>
    <t>041-MOWAD-IN/MP/002/002/0003/0008</t>
  </si>
  <si>
    <t>042-KANHADGAON-IN/MP/002/002/0003/0009</t>
  </si>
  <si>
    <t>043-LAKHAPUR-IN/MP/002/002/0003/0010</t>
  </si>
  <si>
    <t>044-BARSALI-IN/MP/002/002/0003/0011</t>
  </si>
  <si>
    <t>045-MALKAPUR-IN/MP/002/002/0003/0012</t>
  </si>
  <si>
    <t>047-BHAISDEHI-IN/MP/002/002/0003/0014</t>
  </si>
  <si>
    <t>048-KHEDLI-IN/MP/002/002/0003/0015</t>
  </si>
  <si>
    <t>050-BAAJPUR-IN/MP/002/002/0003/0017</t>
  </si>
  <si>
    <t>051-RODA-IN/MP/002/002/0003/0018</t>
  </si>
  <si>
    <t>052-KHADLA-IN/MP/002/002/0003/0019</t>
  </si>
  <si>
    <t>053-SAWANGA-IN/MP/002/002/0003/0020</t>
  </si>
  <si>
    <t>054-PIPLA-IN/MP/002/002/0003/0021</t>
  </si>
  <si>
    <t>055-SEHRA-IN/MP/002/002/0003/0022</t>
  </si>
  <si>
    <t>056-HATHNAJHIRI-IN/MP/002/002/0003/0023</t>
  </si>
  <si>
    <t>057-BORIKASH-IN/MP/002/002/0003/0024</t>
  </si>
  <si>
    <t>058-DIWANCHARSI-IN/MP/002/002/0003/0025</t>
  </si>
  <si>
    <t>059-KOLGAON-IN/MP/002/002/0003/0026</t>
  </si>
  <si>
    <t>BETUL - 2-IN/MP/002/002/0002</t>
  </si>
  <si>
    <t>028-DODHWADA-IN/MP/002/002/0002/0001</t>
  </si>
  <si>
    <t>029-BHADUS-IN/MP/002/002/0002/0002</t>
  </si>
  <si>
    <t>030-TEMNI-IN/MP/002/002/0002/0003</t>
  </si>
  <si>
    <t>031-DANORA-IN/MP/002/002/0002/0004</t>
  </si>
  <si>
    <t>032-BHOGITEDA-IN/MP/002/002/0002/0005</t>
  </si>
  <si>
    <t>033-BADORA-IN/MP/002/002/0002/0006</t>
  </si>
  <si>
    <t>BETUL BAZAR-IN/MP/002/002/0004</t>
  </si>
  <si>
    <t>061-JASONDI-IN/MP/002/002/0004/0001</t>
  </si>
  <si>
    <t>062-CHARBAN-IN/MP/002/002/0004/0002</t>
  </si>
  <si>
    <t>063-GODIGOULA-IN/MP/002/002/0004/0003</t>
  </si>
  <si>
    <t>064-BADHOLI-IN/MP/002/002/0004/0004</t>
  </si>
  <si>
    <t>065-AMDAR-IN/MP/002/002/0004/0005</t>
  </si>
  <si>
    <t>066-SURGAON-IN/MP/002/002/0004/0006</t>
  </si>
  <si>
    <t>067-BHARKAWADI-IN/MP/002/002/0004/0007</t>
  </si>
  <si>
    <t>068-BETULBAZAR-IN/MP/002/002/0004/0008</t>
  </si>
  <si>
    <t>069-AARUL-IN/MP/002/002/0004/0009</t>
  </si>
  <si>
    <t>070-JAITAPUR-IN/MP/002/002/0004/0010</t>
  </si>
  <si>
    <t>071-NAHIYA-IN/MP/002/002/0004/0011</t>
  </si>
  <si>
    <t>072-SOHAGPUR-IN/MP/002/002/0004/0012</t>
  </si>
  <si>
    <t>073-MILANPUR-IN/MP/002/002/0004/0013</t>
  </si>
  <si>
    <t>074-BAYAWADI-IN/MP/002/002/0004/0014</t>
  </si>
  <si>
    <t>075-SAIKHANDARA-IN/MP/002/002/0004/0015</t>
  </si>
  <si>
    <t>076-JAWRA-IN/MP/002/002/0004/0016</t>
  </si>
  <si>
    <t>077-DHAWDI-IN/MP/002/002/0004/0017</t>
  </si>
  <si>
    <t>078-REDWA-IN/MP/002/002/0004/0018</t>
  </si>
  <si>
    <t>079-SELGAON-IN/MP/002/002/0004/0019</t>
  </si>
  <si>
    <t>080-GUDI-IN/MP/002/002/0004/0020</t>
  </si>
  <si>
    <t>081-BARVHI-IN/MP/002/002/0004/0021</t>
  </si>
  <si>
    <t>002-JEEN-IN/MP/002/002/0001/0012</t>
  </si>
  <si>
    <t>003-DANORA-IN/MP/002/002/0001/0021</t>
  </si>
  <si>
    <t>004-KUMHALI-IN/MP/002/002/0001/0022</t>
  </si>
  <si>
    <t>005-TAHLI-IN/MP/002/002/0001/0023</t>
  </si>
  <si>
    <t>007-RATAMATI BUJURG-IN/MP/002/002/0001/0025</t>
  </si>
  <si>
    <t>008-LAVANYA-IN/MP/002/002/0001/0026</t>
  </si>
  <si>
    <t>013-JAMTHI-IN/MP/002/002/0001/0005</t>
  </si>
  <si>
    <t>014-KADHAI-IN/MP/002/002/0001/0006</t>
  </si>
  <si>
    <t>015-LAPAJHIRI-IN/MP/002/002/0001/0007</t>
  </si>
  <si>
    <t>016-MATHNI-IN/MP/002/002/0001/0008</t>
  </si>
  <si>
    <t>075-JHAMJHIRI-IN/MP/002/001/0004/0008</t>
  </si>
  <si>
    <t>076-BARHAPUR-IN/MP/002/001/0004/0009</t>
  </si>
  <si>
    <t>077-PARDI-IN/MP/002/001/0004/0010</t>
  </si>
  <si>
    <t>078-CHICHOLIDHANA-IN/MP/002/001/0004/0011</t>
  </si>
  <si>
    <t>079-BAGDARA-IN/MP/002/001/0004/0012</t>
  </si>
  <si>
    <t>080-BHAISDEHI-IN/MP/002/001/0004/0013</t>
  </si>
  <si>
    <t>081-NAVAPURA-IN/MP/002/001/0004/0014</t>
  </si>
  <si>
    <t>082-KATOL-IN/MP/002/001/0004/0015</t>
  </si>
  <si>
    <t>083-POHAR-IN/MP/002/001/0004/0016</t>
  </si>
  <si>
    <t>084-SEONI-IN/MP/002/001/0004/0017</t>
  </si>
  <si>
    <t>085-BHIVKUND-IN/MP/002/001/0004/0018</t>
  </si>
  <si>
    <t>087-KODI-IN/MP/002/001/0004/0020</t>
  </si>
  <si>
    <t>088-RAMGHATI-IN/MP/002/001/0004/0021</t>
  </si>
  <si>
    <t>089-GADRAJHIRI RE.-IN/MP/002/001/0004/0022</t>
  </si>
  <si>
    <t>090-GHUGHRI-IN/MP/002/001/0004/0023</t>
  </si>
  <si>
    <t>091-PALASPANI RE-IN/MP/002/001/0004/0024</t>
  </si>
  <si>
    <t>092-KORDI-IN/MP/002/001/0004/0025</t>
  </si>
  <si>
    <t>093-DEDPANI-IN/MP/002/001/0004/0026</t>
  </si>
  <si>
    <t>094-KHAMLA-IN/MP/002/001/0004/0027</t>
  </si>
  <si>
    <t>095-KUKRU-IN/MP/002/001/0004/0028</t>
  </si>
  <si>
    <t>096-BANUR-IN/MP/002/001/0004/0029</t>
  </si>
  <si>
    <t>097-JAMULNI-IN/MP/002/001/0004/0030</t>
  </si>
  <si>
    <t>098-DHAR-IN/MP/002/001/0004/0031</t>
  </si>
  <si>
    <t>099-UDAMA-IN/MP/002/001/0004/0032</t>
  </si>
  <si>
    <t>100-KOTHALKUND-IN/MP/002/001/0004/0001</t>
  </si>
  <si>
    <t>101-SAWALMEDA-IN/MP/002/001/0004/0002</t>
  </si>
  <si>
    <t>104-DHABA-IN/MP/002/001/0004/0005</t>
  </si>
  <si>
    <t>105-DEDWA KUND-IN/MP/002/001/0004/0006</t>
  </si>
  <si>
    <t>106-THAPODA-IN/MP/002/001/0004/0007</t>
  </si>
  <si>
    <t>030-KHAMAPUR-IN/MP/002/001/0002/0002</t>
  </si>
  <si>
    <t>018-BATKI-IN/MP/002/001/0001/0010</t>
  </si>
  <si>
    <t>055-CHOPNIKHURD-IN/MP/002/001/0003/0001</t>
  </si>
  <si>
    <t>056-MAJARWANI-IN/MP/002/001/0003/0002</t>
  </si>
  <si>
    <t>058-GOREGAON-IN/MP/002/001/0003/0004</t>
  </si>
  <si>
    <t>059-AMLA-IN/MP/002/001/0003/0005</t>
  </si>
  <si>
    <t>060-MACHCHHI-IN/MP/002/001/0003/0006</t>
  </si>
  <si>
    <t>061-KERPANI-IN/MP/002/001/0003/0007</t>
  </si>
  <si>
    <t>062-BORGAON-IN/MP/002/001/0003/0008</t>
  </si>
  <si>
    <t>063-TEMURNI-IN/MP/002/001/0003/0009</t>
  </si>
  <si>
    <t>064-JHALLAR-IN/MP/002/001/0003/0010</t>
  </si>
  <si>
    <t>065-BOTHIYA-IN/MP/002/001/0003/0011</t>
  </si>
  <si>
    <t>066-BASNERKHURD-IN/MP/002/001/0003/0012</t>
  </si>
  <si>
    <t>067-MALEGAON-IN/MP/002/001/0003/0013</t>
  </si>
  <si>
    <t>068-BASNERKALA-IN/MP/002/001/0003/0014</t>
  </si>
  <si>
    <t>069-VIJAYGRAM-IN/MP/002/001/0003/0015</t>
  </si>
  <si>
    <t>070-NIPANYA-IN/MP/002/001/0003/0016</t>
  </si>
  <si>
    <t>073-CHILKAPUR-IN/MP/002/001/0003/0019</t>
  </si>
  <si>
    <t>001-GAVASEN VANGRAM-IN/MP/002/007/0001/0001</t>
  </si>
  <si>
    <t>007-KURASNA VANGRAM-IN/MP/002/007/0001/0032</t>
  </si>
  <si>
    <t>013-DHANIYA JAM-IN/MP/002/007/0001/0005</t>
  </si>
  <si>
    <t>016-UNCHAGOHAN-IN/MP/002/007/0001/0008</t>
  </si>
  <si>
    <t>022-GONDUMANDAI-IN/MP/002/007/0001/0015</t>
  </si>
  <si>
    <t>023-DUDHIYA-IN/MP/002/007/0001/0016</t>
  </si>
  <si>
    <t>027-NASIRABAD-IN/MP/002/007/0001/0020</t>
  </si>
  <si>
    <t>028-CHICHOLI-IN/MP/002/007/0001/0021</t>
  </si>
  <si>
    <t>030-ROJHDA-IN/MP/002/007/0001/0024</t>
  </si>
  <si>
    <t>045-CHHINDI-IN/MP/002/003/0002/0005</t>
  </si>
  <si>
    <t>046-KHAIRWANI-IN/MP/002/003/0002/0006</t>
  </si>
  <si>
    <t>049-DAHUA-IN/MP/002/003/0002/0009</t>
  </si>
  <si>
    <t>050-BAGHOLIBUJURG-IN/MP/002/003/0002/0010</t>
  </si>
  <si>
    <t>051-PARADSINGA-IN/MP/002/003/0002/0011</t>
  </si>
  <si>
    <t>053-HATNAPUR-IN/MP/002/003/0002/0013</t>
  </si>
  <si>
    <t>054-BANDYAKHAPA-IN/MP/002/003/0002/0014</t>
  </si>
  <si>
    <t>057-PIPARIYA-IN/MP/002/003/0002/0017</t>
  </si>
  <si>
    <t>058-SAWRI-IN/MP/002/003/0002/0018</t>
  </si>
  <si>
    <t>059-KAPASHYA-IN/MP/002/003/0002/0019</t>
  </si>
  <si>
    <t>061-MYAWADI-IN/MP/002/003/0002/0021</t>
  </si>
  <si>
    <t>062-DUNAVA-IN/MP/002/003/0002/0022</t>
  </si>
  <si>
    <t>065-SONEGAON-IN/MP/002/003/0002/0025</t>
  </si>
  <si>
    <t>066-SIPAVA-IN/MP/002/003/0002/0026</t>
  </si>
  <si>
    <t>070-JAM-IN/MP/002/003/0002/0030</t>
  </si>
  <si>
    <t>098-MASOD-IN/MP/002/003/0004/0037</t>
  </si>
  <si>
    <t>099-BAIGAON-IN/MP/002/003/0004/0038</t>
  </si>
  <si>
    <t>100-SAHANGAON-IN/MP/002/003/0004/0001</t>
  </si>
  <si>
    <t>101-HIWARKHED-IN/MP/002/003/0004/0002</t>
  </si>
  <si>
    <t>102-SAWANGI-IN/MP/002/003/0004/0003</t>
  </si>
  <si>
    <t>103-AASHTA-IN/MP/002/003/0004/0004</t>
  </si>
  <si>
    <t>104-RAIAMLA-IN/MP/002/003/0004/0005</t>
  </si>
  <si>
    <t>105-TAIKHEDA-IN/MP/002/003/0004/0006</t>
  </si>
  <si>
    <t>107-BADEGAON-IN/MP/002/003/0004/0008</t>
  </si>
  <si>
    <t>108-BIRULBAZAR-IN/MP/002/003/0004/0009</t>
  </si>
  <si>
    <t>109-SENDURJANA-IN/MP/002/003/0004/0010</t>
  </si>
  <si>
    <t>110-CHHINDKHEDA-IN/MP/002/003/0004/0011</t>
  </si>
  <si>
    <t>111-BIHARGAON-IN/MP/002/003/0004/0012</t>
  </si>
  <si>
    <t>112-DOHLAN-IN/MP/002/003/0004/0013</t>
  </si>
  <si>
    <t>113-DHAWLA-IN/MP/002/003/0004/0014</t>
  </si>
  <si>
    <t>114-HIRDI-IN/MP/002/003/0004/0015</t>
  </si>
  <si>
    <t>115-BORGAON-IN/MP/002/003/0004/0016</t>
  </si>
  <si>
    <t>116-KAJLI-IN/MP/002/003/0004/0017</t>
  </si>
  <si>
    <t>117-NANDKUNDI-IN/MP/002/003/0004/0018</t>
  </si>
  <si>
    <t>118-PACHDHAR-IN/MP/002/003/0004/0019</t>
  </si>
  <si>
    <t>119-BISNOOR-IN/MP/002/003/0004/0020</t>
  </si>
  <si>
    <t>120-JAMTHISAWASAN-IN/MP/002/003/0004/0021</t>
  </si>
  <si>
    <t>121-SIRDI-IN/MP/002/003/0004/0022</t>
  </si>
  <si>
    <t>122-SAIKHEDAKHURD-IN/MP/002/003/0004/0023</t>
  </si>
  <si>
    <t>123-CHAKORA-IN/MP/002/003/0004/0024</t>
  </si>
  <si>
    <t>124-RAGADGAON-IN/MP/002/003/0004/0025</t>
  </si>
  <si>
    <t>125-VALNI-IN/MP/002/003/0004/0026</t>
  </si>
  <si>
    <t>126-MORAND-IN/MP/002/003/0004/0027</t>
  </si>
  <si>
    <t>127-CHARSI-IN/MP/002/003/0004/0028</t>
  </si>
  <si>
    <t>128-BORPEND-IN/MP/002/003/0004/0029</t>
  </si>
  <si>
    <t>129-SALBARDI-IN/MP/002/003/0004/0030</t>
  </si>
  <si>
    <t>130-RAJAPUR RE.-IN/MP/002/003/0004/0031</t>
  </si>
  <si>
    <t>131-GEHUBARSA-IN/MP/002/003/0004/0032</t>
  </si>
  <si>
    <t>132-CHIKHLIMAL-IN/MP/002/003/0004/0033</t>
  </si>
  <si>
    <t>133-ITAWA-IN/MP/002/003/0004/0034</t>
  </si>
  <si>
    <t>134-MAJRI-IN/MP/002/003/0004/0035</t>
  </si>
  <si>
    <t>135-DAWKA-IN/MP/002/003/0004/0036</t>
  </si>
  <si>
    <t>MULTAI-IN/MP/002/003/0001</t>
  </si>
  <si>
    <t>001-SAWDI-IN/MP/002/003/0001/0001</t>
  </si>
  <si>
    <t>002-TEMJHIRA-IN/MP/002/003/0001/0012</t>
  </si>
  <si>
    <t>003-KANHAKHAP-IN/MP/002/003/0001/0023</t>
  </si>
  <si>
    <t>004-KHEDIKOT-IN/MP/002/003/0001/0034</t>
  </si>
  <si>
    <t>005-ENKHEDA-IN/MP/002/003/0001/0036</t>
  </si>
  <si>
    <t>006-NIMANWADA-IN/MP/002/003/0001/0037</t>
  </si>
  <si>
    <t>007-GOULA-IN/MP/002/003/0001/0038</t>
  </si>
  <si>
    <t>008-POUNI-IN/MP/002/003/0001/0039</t>
  </si>
  <si>
    <t>009-LIHDA-IN/MP/002/003/0001/0040</t>
  </si>
  <si>
    <t>010-MOHARKHEDA-IN/MP/002/003/0001/0002</t>
  </si>
  <si>
    <t>011-DATORA-IN/MP/002/003/0001/0003</t>
  </si>
  <si>
    <t>012-PISATA-IN/MP/002/003/0001/0004</t>
  </si>
  <si>
    <t>013-POHAR-IN/MP/002/003/0001/0005</t>
  </si>
  <si>
    <t>014-SAIKHEDA-IN/MP/002/003/0001/0006</t>
  </si>
  <si>
    <t>015-BANOOR-IN/MP/002/003/0001/0007</t>
  </si>
  <si>
    <t>016-JUNAPANI-IN/MP/002/003/0001/0008</t>
  </si>
  <si>
    <t>017-BOTHIYA-IN/MP/002/003/0001/0009</t>
  </si>
  <si>
    <t>018-ENAS-IN/MP/002/003/0001/0010</t>
  </si>
  <si>
    <t>019-UBHARIYA-IN/MP/002/003/0001/0011</t>
  </si>
  <si>
    <t>020-SEMJHIRA-IN/MP/002/003/0001/0013</t>
  </si>
  <si>
    <t>021-JAMBADI-IN/MP/002/003/0001/0014</t>
  </si>
  <si>
    <t>022-SONORA-IN/MP/002/003/0001/0015</t>
  </si>
  <si>
    <t>023-SANDIYA-IN/MP/002/003/0001/0016</t>
  </si>
  <si>
    <t>024-JAMGAON-IN/MP/002/003/0001/0017</t>
  </si>
  <si>
    <t>025-CHOUTHIYA-IN/MP/002/003/0001/0018</t>
  </si>
  <si>
    <t>026-MULTAI-IN/MP/002/003/0001/0019</t>
  </si>
  <si>
    <t>027-KAMATH-IN/MP/002/003/0001/0020</t>
  </si>
  <si>
    <t>028-DEVRI-IN/MP/002/003/0001/0021</t>
  </si>
  <si>
    <t>029-PARMANDAL-IN/MP/002/003/0001/0022</t>
  </si>
  <si>
    <t>030-VALNI-IN/MP/002/003/0001/0024</t>
  </si>
  <si>
    <t>031-BHILAI-IN/MP/002/003/0001/0025</t>
  </si>
  <si>
    <t>032-MOHI-IN/MP/002/003/0001/0026</t>
  </si>
  <si>
    <t>033-NIRGUD-IN/MP/002/003/0001/0027</t>
  </si>
  <si>
    <t>034-DIVATIYA-IN/MP/002/003/0001/0028</t>
  </si>
  <si>
    <t>035-JOULKHEDA-IN/MP/002/003/0001/0029</t>
  </si>
  <si>
    <t>036-HETI-IN/MP/002/003/0001/0030</t>
  </si>
  <si>
    <t>037-KHATEDAKALA-IN/MP/002/003/0001/0031</t>
  </si>
  <si>
    <t>038-SARRA-IN/MP/002/003/0001/0032</t>
  </si>
  <si>
    <t>039-TEMJHIRA-IN/MP/002/003/0001/0033</t>
  </si>
  <si>
    <t>040-CHANDORAKHURD-IN/MP/002/003/0001/0035</t>
  </si>
  <si>
    <t>071-KHEDIDEVNALA-IN/MP/002/003/0003/0001</t>
  </si>
  <si>
    <t>073-KHAMBARA-IN/MP/002/003/0003/0003</t>
  </si>
  <si>
    <t>074-NIBONTI-IN/MP/002/003/0003/0004</t>
  </si>
  <si>
    <t>075-CHICHANDA-IN/MP/002/003/0003/0005</t>
  </si>
  <si>
    <t>076-CHILHATI-IN/MP/002/003/0003/0006</t>
  </si>
  <si>
    <t>077-GADRA-IN/MP/002/003/0003/0007</t>
  </si>
  <si>
    <t>078-KHADKI-IN/MP/002/003/0003/0008</t>
  </si>
  <si>
    <t>079-PAWAL-IN/MP/002/003/0003/0009</t>
  </si>
  <si>
    <t>081-MANGONAKALA-IN/MP/002/003/0003/0011</t>
  </si>
  <si>
    <t>082-SOMGARH-IN/MP/002/003/0003/0012</t>
  </si>
  <si>
    <t>083-BIROLIJHILPA-IN/MP/002/003/0003/0013</t>
  </si>
  <si>
    <t>084-BORGAO URF SHERGARH-IN/MP/002/003/0003/0014</t>
  </si>
  <si>
    <t>085-NARKHED-IN/MP/002/003/0003/0015</t>
  </si>
  <si>
    <t>086-SIRSAWADI-IN/MP/002/003/0003/0016</t>
  </si>
  <si>
    <t>087-DEVGAON-IN/MP/002/003/0003/0017</t>
  </si>
  <si>
    <t>088-BAGHODA-IN/MP/002/003/0003/0018</t>
  </si>
  <si>
    <t>089-AMRAWATI-IN/MP/002/003/0003/0019</t>
  </si>
  <si>
    <t>090-MANGONAKHURD-IN/MP/002/003/0003/0020</t>
  </si>
  <si>
    <t>091-GODNI-IN/MP/002/003/0003/0021</t>
  </si>
  <si>
    <t>092-MALEGAON-IN/MP/002/003/0003/0022</t>
  </si>
  <si>
    <t>093-TIWARKHED-IN/MP/002/003/0003/0023</t>
  </si>
  <si>
    <t>094-GANGAPUR-IN/MP/002/003/0003/0024</t>
  </si>
  <si>
    <t>095-VANDLI-IN/MP/002/003/0003/0025</t>
  </si>
  <si>
    <t>096-KHEDI RAMO-IN/MP/002/003/0003/0026</t>
  </si>
  <si>
    <t>097-DATORA-IN/MP/002/003/0003/0027</t>
  </si>
  <si>
    <t>BHIND-IN/MP/003</t>
  </si>
  <si>
    <t>BHOPAL-IN/MP/004</t>
  </si>
  <si>
    <t>BURHANPUR-IN/MP/048</t>
  </si>
  <si>
    <t>BURHANPUR-IN/MP/048/001</t>
  </si>
  <si>
    <t>KHAKNAR-IN/MP/048/003</t>
  </si>
  <si>
    <t>NEPANAGAR-IN/MP/048/002</t>
  </si>
  <si>
    <t>BURHANPUR-IN/MP/048/001/0001</t>
  </si>
  <si>
    <t>001-BIRODA-IN/MP/048/001/0001/0001</t>
  </si>
  <si>
    <t>002-LONI-IN/MP/048/001/0001/0012</t>
  </si>
  <si>
    <t>SHAHPUR-IN/MP/048/001/0002</t>
  </si>
  <si>
    <t>040-ICHCHAPUR-IN/MP/048/001/0002/0050</t>
  </si>
  <si>
    <t>KHAKNAR-IN/MP/048/003/0001</t>
  </si>
  <si>
    <t>014-SAIKHEDAKALA-IN/MP/048/003/0001/0006</t>
  </si>
  <si>
    <t>015-KARKHEDA-IN/MP/048/003/0001/0007</t>
  </si>
  <si>
    <t>016-DHABA-IN/MP/048/003/0001/0008</t>
  </si>
  <si>
    <t>020-KHAKNARKHURD-IN/MP/048/003/0001/0013</t>
  </si>
  <si>
    <t>TUKAITHAD-IN/MP/048/003/0002</t>
  </si>
  <si>
    <t>041-BALAPAT-IN/MP/048/003/0002/0013</t>
  </si>
  <si>
    <t>046-TELIYATHAD-IN/MP/048/003/0002/0018</t>
  </si>
  <si>
    <t>016-JAINABAD-IN/MP/048/001/0001/0008</t>
  </si>
  <si>
    <t>020-DARYAPURKALA-IN/MP/048/001/0001/0013</t>
  </si>
  <si>
    <t>029-BADGAON-IN/MP/048/001/0001/0025</t>
  </si>
  <si>
    <t>001-SINDHKHEDA-IN/MP/048/003/0001/0001</t>
  </si>
  <si>
    <t>002-GULAI-IN/MP/048/003/0001/0012</t>
  </si>
  <si>
    <t>004-CHAKBARA-IN/MP/048/003/0001/0023</t>
  </si>
  <si>
    <t>006-SIRPUR-IN/MP/048/003/0001/0025</t>
  </si>
  <si>
    <t>007-KHAIRKHEDA-IN/MP/048/003/0001/0026</t>
  </si>
  <si>
    <t>009-TAJNAPUR-IN/MP/048/003/0001/0028</t>
  </si>
  <si>
    <t>010-DOIFODIYA-IN/MP/048/003/0001/0002</t>
  </si>
  <si>
    <t>017-BASALI-IN/MP/048/003/0001/0009</t>
  </si>
  <si>
    <t>019-PANGRI-IN/MP/048/003/0001/0011</t>
  </si>
  <si>
    <t>026-SHEKHAPUR RE.-IN/MP/048/003/0001/0019</t>
  </si>
  <si>
    <t>027-RANGAI-IN/MP/048/003/0001/0020</t>
  </si>
  <si>
    <t>033-CHIDIYAMAL-IN/MP/048/003/0002/0005</t>
  </si>
  <si>
    <t>034-TUKAITHAD-IN/MP/048/003/0002/0006</t>
  </si>
  <si>
    <t>035-JHIRMITI-IN/MP/048/003/0002/0007</t>
  </si>
  <si>
    <t>036-RAITALAI-IN/MP/048/003/0002/0008</t>
  </si>
  <si>
    <t>037-MONDRA-IN/MP/048/003/0002/0009</t>
  </si>
  <si>
    <t>038-PIPALPANI-IN/MP/048/003/0002/0010</t>
  </si>
  <si>
    <t>043-DAIYAT-IN/MP/048/003/0002/0015</t>
  </si>
  <si>
    <t>044-PARETHA-IN/MP/048/003/0002/0016</t>
  </si>
  <si>
    <t>045-GONDRI-IN/MP/048/003/0002/0017</t>
  </si>
  <si>
    <t>AASER-IN/MP/048/002/0001</t>
  </si>
  <si>
    <t>001-ITARIYA-IN/MP/048/002/0001/0001</t>
  </si>
  <si>
    <t>002-SUKTAKHURD-IN/MP/048/002/0001/0009</t>
  </si>
  <si>
    <t>003-JHIRPANJRIYA-IN/MP/048/002/0001/0010</t>
  </si>
  <si>
    <t>004-DHOND-IN/MP/048/002/0001/0011</t>
  </si>
  <si>
    <t>005-BORIBUJURG-IN/MP/048/002/0001/0012</t>
  </si>
  <si>
    <t>006-BAGVANIYA-IN/MP/048/002/0001/0013</t>
  </si>
  <si>
    <t>007-DHULKOT-IN/MP/048/002/0001/0014</t>
  </si>
  <si>
    <t>008-HARDA-IN/MP/048/002/0001/0015</t>
  </si>
  <si>
    <t>009-KHATLA-IN/MP/048/002/0001/0016</t>
  </si>
  <si>
    <t>010-JALANDRA-IN/MP/048/002/0001/0002</t>
  </si>
  <si>
    <t>016-TITGAONKALA-IN/MP/048/002/0001/0008</t>
  </si>
  <si>
    <t>NEPANAGAR-IN/MP/048/002/0002</t>
  </si>
  <si>
    <t>017-SAROLA-IN/MP/048/002/0002/0001</t>
  </si>
  <si>
    <t>019-MAHALGURADA-IN/MP/048/002/0002/0003</t>
  </si>
  <si>
    <t>020-SAANDASKALA-IN/MP/048/002/0002/0004</t>
  </si>
  <si>
    <t>021-HINGNA RE.-IN/MP/048/002/0002/0005</t>
  </si>
  <si>
    <t>022-DEVRI MAAL-IN/MP/048/002/0002/0006</t>
  </si>
  <si>
    <t>024-DAWALIKHURD-IN/MP/048/002/0002/0008</t>
  </si>
  <si>
    <t>029-SEEVAL-IN/MP/048/002/0002/0013</t>
  </si>
  <si>
    <t>030-SAIKHEDAKHURD-IN/MP/048/002/0002/0014</t>
  </si>
  <si>
    <t>032-BADIKHEDA-IN/MP/048/002/0002/0016</t>
  </si>
  <si>
    <t>033-DABHIYAKHEDA-IN/MP/048/002/0002/0017</t>
  </si>
  <si>
    <t>034-HAIDARPUR-IN/MP/048/002/0002/0018</t>
  </si>
  <si>
    <t>035-GHAGHARLA-IN/MP/048/002/0002/0019</t>
  </si>
  <si>
    <t>036-NAVRA-IN/MP/048/002/0002/0020</t>
  </si>
  <si>
    <t>CHHINDWARA-IN/MP/006</t>
  </si>
  <si>
    <t>DHAR-IN/MP/010</t>
  </si>
  <si>
    <t>BADNAWAR-IN/MP/010/001</t>
  </si>
  <si>
    <t>DAHI-IN/MP/010/008</t>
  </si>
  <si>
    <t>DHARAMPURI-IN/MP/010/007</t>
  </si>
  <si>
    <t>GANDHWANI-IN/MP/010/006</t>
  </si>
  <si>
    <t>KUKSHI-IN/MP/010/004</t>
  </si>
  <si>
    <t>MANAWAR-IN/MP/010/005</t>
  </si>
  <si>
    <t>SARDARPUR-IN/MP/010/002</t>
  </si>
  <si>
    <t>BADNAWAR-IN/MP/010/001/0001</t>
  </si>
  <si>
    <t>002-BORDI-IN/MP/010/001/0001/0012</t>
  </si>
  <si>
    <t>004-TILGARA-IN/MP/010/001/0001/0034</t>
  </si>
  <si>
    <t>005-KARANPURA-IN/MP/010/001/0001/0043</t>
  </si>
  <si>
    <t>028-BADNAVAR-IN/MP/010/001/0001/0021</t>
  </si>
  <si>
    <t>031-KHEDA-IN/MP/010/001/0001/0025</t>
  </si>
  <si>
    <t>032-CHANDWADIYAKALA-IN/MP/010/001/0001/0026</t>
  </si>
  <si>
    <t>034-DOTRIYA-IN/MP/010/001/0001/0028</t>
  </si>
  <si>
    <t>036-BHAISOLA-IN/MP/010/001/0001/0030</t>
  </si>
  <si>
    <t>DAHI-IN/MP/010/008/0001</t>
  </si>
  <si>
    <t>002-ARADA-IN/MP/010/008/0001/0012</t>
  </si>
  <si>
    <t>003-UMRALI-IN/MP/010/008/0001/0023</t>
  </si>
  <si>
    <t>004-KALMI-IN/MP/010/008/0001/0034</t>
  </si>
  <si>
    <t>009-FIFEDA-IN/MP/010/008/0001/0046</t>
  </si>
  <si>
    <t>010-RANGAON-IN/MP/010/008/0001/0002</t>
  </si>
  <si>
    <t>016-GAJGOTA-IN/MP/010/008/0001/0008</t>
  </si>
  <si>
    <t>017-NARJHALI-IN/MP/010/008/0001/0009</t>
  </si>
  <si>
    <t>018-BAVLIKHURD-IN/MP/010/008/0001/0010</t>
  </si>
  <si>
    <t>019-BADDA-IN/MP/010/008/0001/0011</t>
  </si>
  <si>
    <t>020-SILKUA-IN/MP/010/008/0001/0013</t>
  </si>
  <si>
    <t>021-AMLAL-IN/MP/010/008/0001/0014</t>
  </si>
  <si>
    <t>022-PADIYAL-IN/MP/010/008/0001/0015</t>
  </si>
  <si>
    <t>024-REBADDA-IN/MP/010/008/0001/0017</t>
  </si>
  <si>
    <t>032-GANGPUR-IN/MP/010/008/0001/0026</t>
  </si>
  <si>
    <t>033-KAVDA-IN/MP/010/008/0001/0027</t>
  </si>
  <si>
    <t>038-DAHI-IN/MP/010/008/0001/0032</t>
  </si>
  <si>
    <t>040-SIDARI-IN/MP/010/008/0001/0035</t>
  </si>
  <si>
    <t>044-DEVDHA-IN/MP/010/008/0001/0039</t>
  </si>
  <si>
    <t>DHARAMPURI-IN/MP/010/007/0001</t>
  </si>
  <si>
    <t>003-TARAPUR-IN/MP/010/007/0001/0023</t>
  </si>
  <si>
    <t>005-UMARIYA-IN/MP/010/007/0001/0045</t>
  </si>
  <si>
    <t>006-BAGVANYA-IN/MP/010/007/0001/0050</t>
  </si>
  <si>
    <t>009-FARASPURA-IN/MP/010/007/0001/0053</t>
  </si>
  <si>
    <t>012-KOTHIDA-IN/MP/010/007/0001/0004</t>
  </si>
  <si>
    <t>014-SIRSODIYA-IN/MP/010/007/0001/0006</t>
  </si>
  <si>
    <t>015-CHIKTYABAD-IN/MP/010/007/0001/0007</t>
  </si>
  <si>
    <t>022-BALWARI-IN/MP/010/007/0001/0015</t>
  </si>
  <si>
    <t>040-DONGRIDASODA-IN/MP/010/007/0001/0035</t>
  </si>
  <si>
    <t>041-PAGARA-IN/MP/010/007/0001/0036</t>
  </si>
  <si>
    <t>042-AKALRABUJURG-IN/MP/010/007/0001/0037</t>
  </si>
  <si>
    <t>052-BEGANDA-IN/MP/010/007/0001/0048</t>
  </si>
  <si>
    <t>GANDHWANI-IN/MP/010/006/0001</t>
  </si>
  <si>
    <t>012-DEDLI-IN/MP/010/006/0001/0004</t>
  </si>
  <si>
    <t>013-KHEDIBALVARI-IN/MP/010/006/0001/0005</t>
  </si>
  <si>
    <t>018-KHARBARDI-IN/MP/010/006/0001/0010</t>
  </si>
  <si>
    <t>019-JAMLI-IN/MP/010/006/0001/0011</t>
  </si>
  <si>
    <t>022-KHEDLIHANUMAN-IN/MP/010/006/0001/0015</t>
  </si>
  <si>
    <t>027-BILDA-IN/MP/010/006/0001/0020</t>
  </si>
  <si>
    <t>029-SHADI-IN/MP/010/006/0001/0022</t>
  </si>
  <si>
    <t>030-BALVARIKALA-IN/MP/010/006/0001/0024</t>
  </si>
  <si>
    <t>035-BEKALYA-IN/MP/010/006/0001/0029</t>
  </si>
  <si>
    <t>039-SOYLA-IN/MP/010/006/0001/0033</t>
  </si>
  <si>
    <t>040-CHIKLI-IN/MP/010/006/0001/0035</t>
  </si>
  <si>
    <t>041-KHOD-IN/MP/010/006/0001/0036</t>
  </si>
  <si>
    <t>042-MOHANPURA-IN/MP/010/006/0001/0037</t>
  </si>
  <si>
    <t>043-BAKHTALA-IN/MP/010/006/0001/0038</t>
  </si>
  <si>
    <t>044-REHADDA-IN/MP/010/006/0001/0039</t>
  </si>
  <si>
    <t>045-KHOJAKUA-IN/MP/010/006/0001/0040</t>
  </si>
  <si>
    <t>046-MORIPURA-IN/MP/010/006/0001/0041</t>
  </si>
  <si>
    <t>047-MALHERA-IN/MP/010/006/0001/0042</t>
  </si>
  <si>
    <t>049-SALI-IN/MP/010/006/0001/0044</t>
  </si>
  <si>
    <t>052-GANDHWANI-IN/MP/010/006/0001/0048</t>
  </si>
  <si>
    <t>053-KOSDANA-IN/MP/010/006/0001/0049</t>
  </si>
  <si>
    <t>054-ANJANTAD-IN/MP/010/006/0001/0050</t>
  </si>
  <si>
    <t>055-JHEGDA-IN/MP/010/006/0001/0051</t>
  </si>
  <si>
    <t>056-SONGAON-IN/MP/010/006/0001/0052</t>
  </si>
  <si>
    <t>057-PIPLI-IN/MP/010/006/0001/0053</t>
  </si>
  <si>
    <t>059-KABARVA-IN/MP/010/006/0001/0055</t>
  </si>
  <si>
    <t>060-DEDLI BI-IN/MP/010/006/0001/0057</t>
  </si>
  <si>
    <t>062-PANVA-IN/MP/010/006/0001/0059</t>
  </si>
  <si>
    <t>064-JAHEDI-IN/MP/010/006/0001/0061</t>
  </si>
  <si>
    <t>066-AVALDAMAN-IN/MP/010/006/0001/0063</t>
  </si>
  <si>
    <t>BAG-IN/MP/010/004/0001</t>
  </si>
  <si>
    <t>001-KAKADKUA-IN/MP/010/004/0001/0001</t>
  </si>
  <si>
    <t>004-NARWALI-IN/MP/010/004/0001/0034</t>
  </si>
  <si>
    <t>005-AALI-IN/MP/010/004/0001/0044</t>
  </si>
  <si>
    <t>006-AMBASATI-IN/MP/010/004/0001/0045</t>
  </si>
  <si>
    <t>009-MAGDI-IN/MP/010/004/0001/0048</t>
  </si>
  <si>
    <t>016-KAKADWA-IN/MP/010/004/0001/0008</t>
  </si>
  <si>
    <t>017-JHAI-IN/MP/010/004/0001/0009</t>
  </si>
  <si>
    <t>018-CHAMJHAR-IN/MP/010/004/0001/0010</t>
  </si>
  <si>
    <t>019-KANTHI-IN/MP/010/004/0001/0011</t>
  </si>
  <si>
    <t>020-CHIJVA-IN/MP/010/004/0001/0013</t>
  </si>
  <si>
    <t>021-THANA-IN/MP/010/004/0001/0014</t>
  </si>
  <si>
    <t>022-BANDA-IN/MP/010/004/0001/0015</t>
  </si>
  <si>
    <t>023-GHATBORI-IN/MP/010/004/0001/0016</t>
  </si>
  <si>
    <t>024-GHOTIADEV-IN/MP/010/004/0001/0017</t>
  </si>
  <si>
    <t>025-JHIRPANYA-IN/MP/010/004/0001/0018</t>
  </si>
  <si>
    <t>026-AKHADA-IN/MP/010/004/0001/0019</t>
  </si>
  <si>
    <t>027-PIPARIYAPANI-IN/MP/010/004/0001/0020</t>
  </si>
  <si>
    <t>028-CHIKAPOTI-IN/MP/010/004/0001/0021</t>
  </si>
  <si>
    <t>029-TAKARI-IN/MP/010/004/0001/0022</t>
  </si>
  <si>
    <t>030-KARKADA-IN/MP/010/004/0001/0024</t>
  </si>
  <si>
    <t>031-JHABA-IN/MP/010/004/0001/0025</t>
  </si>
  <si>
    <t>032-JHAMANYAPURA-IN/MP/010/004/0001/0026</t>
  </si>
  <si>
    <t>033-PADLYA-IN/MP/010/004/0001/0027</t>
  </si>
  <si>
    <t>034-BAG-IN/MP/010/004/0001/0028</t>
  </si>
  <si>
    <t>035-MAHAKALPURA-IN/MP/010/004/0001/0029</t>
  </si>
  <si>
    <t>036-AAGAR-IN/MP/010/004/0001/0030</t>
  </si>
  <si>
    <t>037-NEEMKHEDA-IN/MP/010/004/0001/0031</t>
  </si>
  <si>
    <t>038-KURDUJETA-IN/MP/010/004/0001/0032</t>
  </si>
  <si>
    <t>039-NAYVEL-IN/MP/010/004/0001/0033</t>
  </si>
  <si>
    <t>040-BANGIBAG-IN/MP/010/004/0001/0035</t>
  </si>
  <si>
    <t>041-BANDHANIYA-IN/MP/010/004/0001/0036</t>
  </si>
  <si>
    <t>042-PIPRI-IN/MP/010/004/0001/0037</t>
  </si>
  <si>
    <t>043-BARKHEDA-IN/MP/010/004/0001/0038</t>
  </si>
  <si>
    <t>044-KANHERI SUJANPUR-IN/MP/010/004/0001/0039</t>
  </si>
  <si>
    <t>045-MERTI-IN/MP/010/004/0001/0040</t>
  </si>
  <si>
    <t>046-BHAMORI-IN/MP/010/004/0001/0041</t>
  </si>
  <si>
    <t>047-DEVDHA-IN/MP/010/004/0001/0042</t>
  </si>
  <si>
    <t>048-JAMLA BAG-IN/MP/010/004/0001/0043</t>
  </si>
  <si>
    <t>KUKSHI-IN/MP/010/004/0002</t>
  </si>
  <si>
    <t>060-JHADDA-IN/MP/010/004/0002/0012</t>
  </si>
  <si>
    <t>061-BADGYAR-IN/MP/010/004/0002/0013</t>
  </si>
  <si>
    <t>064-NAINGAON-IN/MP/010/004/0002/0016</t>
  </si>
  <si>
    <t>066-BIRLAI-IN/MP/010/004/0002/0018</t>
  </si>
  <si>
    <t>068-KHANDLAI-IN/MP/010/004/0002/0020</t>
  </si>
  <si>
    <t>071-TALAVADI-IN/MP/010/004/0002/0023</t>
  </si>
  <si>
    <t>072-KHEDLI-IN/MP/010/004/0002/0024</t>
  </si>
  <si>
    <t>074-AAVLI-IN/MP/010/004/0002/0026</t>
  </si>
  <si>
    <t>075-KUDDIGPURA-IN/MP/010/004/0002/0027</t>
  </si>
  <si>
    <t>077-KAPSI-IN/MP/010/004/0002/0029</t>
  </si>
  <si>
    <t>078-KUKSHI-IN/MP/010/004/0002/0030</t>
  </si>
  <si>
    <t>079-AALI-IN/MP/010/004/0002/0031</t>
  </si>
  <si>
    <t>080-TALANPUR-IN/MP/010/004/0002/0032</t>
  </si>
  <si>
    <t>081-GIRVANYA-IN/MP/010/004/0002/0033</t>
  </si>
  <si>
    <t>082-RAJA-IN/MP/010/004/0002/0034</t>
  </si>
  <si>
    <t>083-HALDI-IN/MP/010/004/0002/0035</t>
  </si>
  <si>
    <t>085-DHOLYA-IN/MP/010/004/0002/0037</t>
  </si>
  <si>
    <t>086-CHIKLEE-IN/MP/010/004/0002/0038</t>
  </si>
  <si>
    <t>NISARPUR-IN/MP/010/004/0003</t>
  </si>
  <si>
    <t>087-SUSARI-IN/MP/010/004/0003/0035</t>
  </si>
  <si>
    <t>089-LONI-IN/MP/010/004/0003/0061</t>
  </si>
  <si>
    <t>095-BADGAON-IN/MP/010/004/0003/0037</t>
  </si>
  <si>
    <t>096-LOHARI-IN/MP/010/004/0003/0038</t>
  </si>
  <si>
    <t>100-LIMBOL-IN/MP/010/004/0003/0067</t>
  </si>
  <si>
    <t>101-BEDWALYA-IN/MP/010/004/0003/0039</t>
  </si>
  <si>
    <t>106-RASWA-IN/MP/010/004/0003/0041</t>
  </si>
  <si>
    <t>107-BHAVRIYA-IN/MP/010/004/0003/0042</t>
  </si>
  <si>
    <t>108-AMALJHUMA-IN/MP/010/004/0003/0063</t>
  </si>
  <si>
    <t>110-KONDA-IN/MP/010/004/0003/0043</t>
  </si>
  <si>
    <t>BAKANER-IN/MP/010/005/0002</t>
  </si>
  <si>
    <t>066-PADLA-IN/MP/010/005/0002/0001</t>
  </si>
  <si>
    <t>067-AAMSI-IN/MP/010/005/0002/0002</t>
  </si>
  <si>
    <t>068-MANDLAVDA-IN/MP/010/005/0002/0004</t>
  </si>
  <si>
    <t>069-PIPLYA MOTA-IN/MP/010/005/0002/0005</t>
  </si>
  <si>
    <t>070-UMARBAN KHURD-IN/MP/010/005/0002/0003</t>
  </si>
  <si>
    <t>071-KARODIYA KHURD-IN/MP/010/005/0002/0051</t>
  </si>
  <si>
    <t>072-PATHAMOTI-IN/MP/010/005/0002/0006</t>
  </si>
  <si>
    <t>075-LAVANI-IN/MP/010/005/0002/0007</t>
  </si>
  <si>
    <t>076-SAKLDA-IN/MP/010/005/0002/0031</t>
  </si>
  <si>
    <t>077-UKHALDA-IN/MP/010/005/0002/0008</t>
  </si>
  <si>
    <t>078-UMARBAN KALA-IN/MP/010/005/0002/0054</t>
  </si>
  <si>
    <t>079-BADIYA-IN/MP/010/005/0002/0009</t>
  </si>
  <si>
    <t>080-CHOKI-IN/MP/010/005/0002/0032</t>
  </si>
  <si>
    <t>081-BOHARLA-IN/MP/010/005/0002/0050</t>
  </si>
  <si>
    <t>082-DASAI-IN/MP/010/005/0002/0033</t>
  </si>
  <si>
    <t>085-DHONOWA-IN/MP/010/005/0002/0057</t>
  </si>
  <si>
    <t>086-KALALDA-IN/MP/010/005/0002/0036</t>
  </si>
  <si>
    <t>087-KUWAD-IN/MP/010/005/0002/0037</t>
  </si>
  <si>
    <t>089-RALAMANDAL-IN/MP/010/005/0002/0053</t>
  </si>
  <si>
    <t>090-UTAWAD-IN/MP/010/005/0002/0038</t>
  </si>
  <si>
    <t>091-KACHADAD-IN/MP/010/005/0002/0010</t>
  </si>
  <si>
    <t>092-KAKRODIYA MOTA-IN/MP/010/005/0002/0011</t>
  </si>
  <si>
    <t>094-PARTAPPUR DABHYA-IN/MP/010/005/0002/0012</t>
  </si>
  <si>
    <t>095-KALIBAVDI-IN/MP/010/005/0002/0013</t>
  </si>
  <si>
    <t>096-AHERWAS-IN/MP/010/005/0002/0014</t>
  </si>
  <si>
    <t>097-BALIPUR BUJURG-IN/MP/010/005/0002/0015</t>
  </si>
  <si>
    <t>098-RAMADHAMA-IN/MP/010/005/0002/0016</t>
  </si>
  <si>
    <t>099-DHABHAD-IN/MP/010/005/0002/0017</t>
  </si>
  <si>
    <t>100-LUNHERA BUJURG-IN/MP/010/005/0002/0018</t>
  </si>
  <si>
    <t>102-DHANKHEDI-IN/MP/010/005/0002/0041</t>
  </si>
  <si>
    <t>105-BAKANER-IN/MP/010/005/0002/0043</t>
  </si>
  <si>
    <t>106-RANGAON-IN/MP/010/005/0002/0019</t>
  </si>
  <si>
    <t>108-BAYKHEDA-IN/MP/010/005/0002/0020</t>
  </si>
  <si>
    <t>110-DEDGAON-IN/MP/010/005/0002/0021</t>
  </si>
  <si>
    <t>111-JAMNIYA-IN/MP/010/005/0002/0061</t>
  </si>
  <si>
    <t>113-DEVLARA-IN/MP/010/005/0002/0022</t>
  </si>
  <si>
    <t>114-TABLAI BUJURG-IN/MP/010/005/0002/0023</t>
  </si>
  <si>
    <t>115-JHIVI-IN/MP/010/005/0002/0024</t>
  </si>
  <si>
    <t>116-AMLATHA-IN/MP/010/005/0002/0025</t>
  </si>
  <si>
    <t>MANAWAR-IN/MP/010/005/0001</t>
  </si>
  <si>
    <t>001-CHIRAKHAN-IN/MP/010/005/0001/0001</t>
  </si>
  <si>
    <t>002-RAJUKHEDI-IN/MP/010/005/0001/0039</t>
  </si>
  <si>
    <t>005-SITAPURI-IN/MP/010/005/0001/0072</t>
  </si>
  <si>
    <t>008-JALKHA-IN/MP/010/005/0001/0105</t>
  </si>
  <si>
    <t>009-TEMARNI-IN/MP/010/005/0001/0116</t>
  </si>
  <si>
    <t>010-MORAD-IN/MP/010/005/0001/0002</t>
  </si>
  <si>
    <t>018-BHAGYAPUR-IN/MP/010/005/0001/0037</t>
  </si>
  <si>
    <t>020-BALIPUR-IN/MP/010/005/0001/0040</t>
  </si>
  <si>
    <t>021-BIDPUR-IN/MP/010/005/0001/0041</t>
  </si>
  <si>
    <t>022-TONKI-IN/MP/010/005/0001/0042</t>
  </si>
  <si>
    <t>023-SONDUL-IN/MP/010/005/0001/0043</t>
  </si>
  <si>
    <t>025-BADGAON-IN/MP/010/005/0001/0045</t>
  </si>
  <si>
    <t>026-PIPLYA-IN/MP/010/005/0001/0046</t>
  </si>
  <si>
    <t>027-MANAWAR-IN/MP/010/005/0001/0047</t>
  </si>
  <si>
    <t>030-DASVEE-IN/MP/010/005/0001/0051</t>
  </si>
  <si>
    <t>031-RANATLAV-IN/MP/010/005/0001/0052</t>
  </si>
  <si>
    <t>032-ANJANIYA-IN/MP/010/005/0001/0053</t>
  </si>
  <si>
    <t>033-SINGHANA-IN/MP/010/005/0001/0054</t>
  </si>
  <si>
    <t>034-BORUD-IN/MP/010/005/0001/0055</t>
  </si>
  <si>
    <t>035-DEDLA-IN/MP/010/005/0001/0056</t>
  </si>
  <si>
    <t>037-DEVLA-IN/MP/010/005/0001/0058</t>
  </si>
  <si>
    <t>041-LIMBEE-IN/MP/010/005/0001/0063</t>
  </si>
  <si>
    <t>043-BAGLYA-IN/MP/010/005/0001/0065</t>
  </si>
  <si>
    <t>048-KOSWADA-IN/MP/010/005/0001/0070</t>
  </si>
  <si>
    <t>052-AJANDIKOT-IN/MP/010/005/0001/0075</t>
  </si>
  <si>
    <t>057-LANGUR-IN/MP/010/005/0001/0080</t>
  </si>
  <si>
    <t>058-SIRSALA-IN/MP/010/005/0001/0081</t>
  </si>
  <si>
    <t>001-BORDA-IN/MP/010/001/0001/0001</t>
  </si>
  <si>
    <t>003-JAWDA-IN/MP/010/001/0001/0023</t>
  </si>
  <si>
    <t>006-RUPAKHEDA-IN/MP/010/001/0001/0044</t>
  </si>
  <si>
    <t>007-MULTHAN-IN/MP/010/001/0001/0045</t>
  </si>
  <si>
    <t>008-BHUVANIKHEDA-IN/MP/010/001/0001/0046</t>
  </si>
  <si>
    <t>009-KHERWAS-IN/MP/010/001/0001/0047</t>
  </si>
  <si>
    <t>010-DHAMANA-IN/MP/010/001/0001/0002</t>
  </si>
  <si>
    <t>011-KACHHIBADODA-IN/MP/010/001/0001/0003</t>
  </si>
  <si>
    <t>012-KARODA-IN/MP/010/001/0001/0004</t>
  </si>
  <si>
    <t>013-JAWASIYA-IN/MP/010/001/0001/0005</t>
  </si>
  <si>
    <t>014-PALIBADODA-IN/MP/010/001/0001/0006</t>
  </si>
  <si>
    <t>015-DHOLANA-IN/MP/010/001/0001/0007</t>
  </si>
  <si>
    <t>016-PANCHAKWASA-IN/MP/010/001/0001/0008</t>
  </si>
  <si>
    <t>017-KANKRAJ-IN/MP/010/001/0001/0009</t>
  </si>
  <si>
    <t>018-PITGARA-IN/MP/010/001/0001/0010</t>
  </si>
  <si>
    <t>019-GHATGARA-IN/MP/010/001/0001/0011</t>
  </si>
  <si>
    <t>020-BALODA-IN/MP/010/001/0001/0013</t>
  </si>
  <si>
    <t>021-KATHODIYABADA-IN/MP/010/001/0001/0014</t>
  </si>
  <si>
    <t>022-PADUNYA-IN/MP/010/001/0001/0015</t>
  </si>
  <si>
    <t>023-KANWASA-IN/MP/010/001/0001/0016</t>
  </si>
  <si>
    <t>024-CHHOKHURD-IN/MP/010/001/0001/0017</t>
  </si>
  <si>
    <t>025-BORALI-IN/MP/010/001/0001/0018</t>
  </si>
  <si>
    <t>026-SAKATALI-IN/MP/010/001/0001/0019</t>
  </si>
  <si>
    <t>027-MANGLYA-IN/MP/010/001/0001/0020</t>
  </si>
  <si>
    <t>033-SANDLA-IN/MP/010/001/0001/0027</t>
  </si>
  <si>
    <t>035-BAKHATPURA-IN/MP/010/001/0001/0029</t>
  </si>
  <si>
    <t>037-DHARSIKHEDA-IN/MP/010/001/0001/0031</t>
  </si>
  <si>
    <t>038-MUNGELA-IN/MP/010/001/0001/0032</t>
  </si>
  <si>
    <t>039-SEMALKHEDA-IN/MP/010/001/0001/0033</t>
  </si>
  <si>
    <t>040-LEELIKHEDI-IN/MP/010/001/0001/0035</t>
  </si>
  <si>
    <t>041-CHHAYAN-IN/MP/010/001/0001/0036</t>
  </si>
  <si>
    <t>042-SANGVEE-IN/MP/010/001/0001/0037</t>
  </si>
  <si>
    <t>043-HANUMANTYA-IN/MP/010/001/0001/0038</t>
  </si>
  <si>
    <t>044-DELCHI-IN/MP/010/001/0001/0039</t>
  </si>
  <si>
    <t>045-DERKHA-IN/MP/010/001/0001/0040</t>
  </si>
  <si>
    <t>046-NINDVANIYA-IN/MP/010/001/0001/0041</t>
  </si>
  <si>
    <t>047-BAKHATGARH-IN/MP/010/001/0001/0042</t>
  </si>
  <si>
    <t>KANVAN-IN/MP/010/001/0002</t>
  </si>
  <si>
    <t>048-RATANPURA-IN/MP/010/001/0002/0001</t>
  </si>
  <si>
    <t>049-RESHAMGARA-IN/MP/010/001/0002/0002</t>
  </si>
  <si>
    <t>050-JALODKHETA-IN/MP/010/001/0002/0003</t>
  </si>
  <si>
    <t>051-KUMEDI-IN/MP/010/001/0002/0004</t>
  </si>
  <si>
    <t>052-SHERGARH-IN/MP/010/001/0002/0005</t>
  </si>
  <si>
    <t>053-KISHANPURA-IN/MP/010/001/0002/0006</t>
  </si>
  <si>
    <t>054-CHIRAKHAN-IN/MP/010/001/0002/0007</t>
  </si>
  <si>
    <t>055-INDRAVAL-IN/MP/010/001/0002/0008</t>
  </si>
  <si>
    <t>056-FULEDI-IN/MP/010/001/0002/0009</t>
  </si>
  <si>
    <t>057-KHILEDI-IN/MP/010/001/0002/0010</t>
  </si>
  <si>
    <t>058-TAKRAVDA-IN/MP/010/001/0002/0011</t>
  </si>
  <si>
    <t>059-TAROD-IN/MP/010/001/0002/0012</t>
  </si>
  <si>
    <t>060-SILODAKHURD-IN/MP/010/001/0002/0013</t>
  </si>
  <si>
    <t>061-KADODKALA-IN/MP/010/001/0002/0014</t>
  </si>
  <si>
    <t>062-CHHAYANKHURD-IN/MP/010/001/0002/0015</t>
  </si>
  <si>
    <t>063-BAMANDAKALA-IN/MP/010/001/0002/0016</t>
  </si>
  <si>
    <t>064-DATTIGARA-IN/MP/010/001/0002/0017</t>
  </si>
  <si>
    <t>065-MAUSAR-IN/MP/010/001/0002/0018</t>
  </si>
  <si>
    <t>066-BIDWAL-IN/MP/010/001/0002/0019</t>
  </si>
  <si>
    <t>067-KOD-IN/MP/010/001/0002/0020</t>
  </si>
  <si>
    <t>068-GAJNOD-IN/MP/010/001/0002/0021</t>
  </si>
  <si>
    <t>069-SEMLYA-IN/MP/010/001/0002/0022</t>
  </si>
  <si>
    <t>070-RITODA-IN/MP/010/001/0002/0023</t>
  </si>
  <si>
    <t>071-BHATBAMANDA-IN/MP/010/001/0002/0024</t>
  </si>
  <si>
    <t>072-KACHNARIYA-IN/MP/010/001/0002/0025</t>
  </si>
  <si>
    <t>073-KANVAN-IN/MP/010/001/0002/0026</t>
  </si>
  <si>
    <t>074-DIVANIYA-IN/MP/010/001/0002/0027</t>
  </si>
  <si>
    <t>075-VARNASA-IN/MP/010/001/0002/0028</t>
  </si>
  <si>
    <t>076-KHADIGARA-IN/MP/010/001/0002/0029</t>
  </si>
  <si>
    <t>077-SANOLI-IN/MP/010/001/0002/0030</t>
  </si>
  <si>
    <t>078-JALOD-IN/MP/010/001/0002/0031</t>
  </si>
  <si>
    <t>079-NAGDA-IN/MP/010/001/0002/0032</t>
  </si>
  <si>
    <t>080-MAKNI-IN/MP/010/001/0002/0033</t>
  </si>
  <si>
    <t>081-MANASA-IN/MP/010/001/0002/0034</t>
  </si>
  <si>
    <t>082-KUSAVDA-IN/MP/010/001/0002/0035</t>
  </si>
  <si>
    <t>083-SILODABUJURG-IN/MP/010/001/0002/0036</t>
  </si>
  <si>
    <t>084-PALWADA-IN/MP/010/001/0002/0037</t>
  </si>
  <si>
    <t>085-NAGAURA-IN/MP/010/001/0002/0038</t>
  </si>
  <si>
    <t>086-MURDAKA-IN/MP/010/001/0002/0039</t>
  </si>
  <si>
    <t>087-DHAULANA KHURD-IN/MP/010/001/0002/0040</t>
  </si>
  <si>
    <t>088-PAYKUNDA-IN/MP/010/001/0002/0041</t>
  </si>
  <si>
    <t>089-KHACHRODA-IN/MP/010/001/0002/0042</t>
  </si>
  <si>
    <t>090-BABARDA-IN/MP/010/001/0002/0043</t>
  </si>
  <si>
    <t>019-DUDHI-IN/MP/010/007/0001/0011</t>
  </si>
  <si>
    <t>020-KUNDA-IN/MP/010/007/0001/0013</t>
  </si>
  <si>
    <t>021-JETAPUR-IN/MP/010/007/0001/0014</t>
  </si>
  <si>
    <t>023-DAHIVAR-IN/MP/010/007/0001/0016</t>
  </si>
  <si>
    <t>024-PALASYA-IN/MP/010/007/0001/0017</t>
  </si>
  <si>
    <t>025-DHAMNOD-IN/MP/010/007/0001/0018</t>
  </si>
  <si>
    <t>026-BIKHRON-IN/MP/010/007/0001/0019</t>
  </si>
  <si>
    <t>027-PANDHRANYA-IN/MP/010/007/0001/0020</t>
  </si>
  <si>
    <t>030-DONGARGAON-IN/MP/010/007/0001/0024</t>
  </si>
  <si>
    <t>031-PATLAVAD-IN/MP/010/007/0001/0025</t>
  </si>
  <si>
    <t>032-JHAKRUD-IN/MP/010/007/0001/0026</t>
  </si>
  <si>
    <t>036-DHEGDA-IN/MP/010/007/0001/0030</t>
  </si>
  <si>
    <t>037-PEDVI-IN/MP/010/007/0001/0031</t>
  </si>
  <si>
    <t>047-SUNDREL-IN/MP/010/007/0001/0042</t>
  </si>
  <si>
    <t>048-PIPALDAGADI-IN/MP/010/007/0001/0043</t>
  </si>
  <si>
    <t>050-KHALBUJURG-IN/MP/010/007/0001/0046</t>
  </si>
  <si>
    <t>053-BALWADA-IN/MP/010/007/0001/0049</t>
  </si>
  <si>
    <t>DHAR-IN/MP/010/003</t>
  </si>
  <si>
    <t>DHAR-IN/MP/010/003/0002</t>
  </si>
  <si>
    <t>054-DEDLA-IN/MP/010/003/0002/0011</t>
  </si>
  <si>
    <t>055-DHARAWRA-IN/MP/010/003/0002/0012</t>
  </si>
  <si>
    <t>056-DELMI-IN/MP/010/003/0002/0013</t>
  </si>
  <si>
    <t>057-BAGDITURK-IN/MP/010/003/0002/0014</t>
  </si>
  <si>
    <t>058-KALAMKHEDI-IN/MP/010/003/0002/0015</t>
  </si>
  <si>
    <t>059-BAYKHEDA-IN/MP/010/003/0002/0016</t>
  </si>
  <si>
    <t>060-BANEDIYA-IN/MP/010/003/0002/0017</t>
  </si>
  <si>
    <t>061-GUNAVAD-IN/MP/010/003/0002/0018</t>
  </si>
  <si>
    <t>062-UTAVAD-IN/MP/010/003/0002/0019</t>
  </si>
  <si>
    <t>063-JAMANDA-IN/MP/010/003/0002/0020</t>
  </si>
  <si>
    <t>064-SUNARKHEDI-IN/MP/010/003/0002/0021</t>
  </si>
  <si>
    <t>065-JAITPURA-IN/MP/010/003/0002/0022</t>
  </si>
  <si>
    <t>067-RATNAGRA N.PA. CHHETRA-IN/MP/010/003/0002/0024</t>
  </si>
  <si>
    <t>068-MALIVADI N.PA. CHHETRA-IN/MP/010/003/0002/0025</t>
  </si>
  <si>
    <t>069-NAUGAON BUJURG-IN/MP/010/003/0002/0026</t>
  </si>
  <si>
    <t>070-TORNOD-IN/MP/010/003/0002/0027</t>
  </si>
  <si>
    <t>071-LASUDIYA-IN/MP/010/003/0002/0028</t>
  </si>
  <si>
    <t>072-LABRAVDA-IN/MP/010/003/0002/0029</t>
  </si>
  <si>
    <t>073-PACHLANA-IN/MP/010/003/0002/0030</t>
  </si>
  <si>
    <t>074-GARDAVAD-IN/MP/010/003/0002/0031</t>
  </si>
  <si>
    <t>075-KHADI-IN/MP/010/003/0002/0032</t>
  </si>
  <si>
    <t>076-BILAUDA-IN/MP/010/003/0002/0033</t>
  </si>
  <si>
    <t>077-KARADIYA-IN/MP/010/003/0002/0034</t>
  </si>
  <si>
    <t>078-PINJRAYA-IN/MP/010/003/0002/0035</t>
  </si>
  <si>
    <t>079-KALSADA BUJURG-IN/MP/010/003/0002/0036</t>
  </si>
  <si>
    <t>080-PIPLYA-IN/MP/010/003/0002/0037</t>
  </si>
  <si>
    <t>081-KHEROD-IN/MP/010/003/0002/0038</t>
  </si>
  <si>
    <t>082-TEESGAON-IN/MP/010/003/0002/0039</t>
  </si>
  <si>
    <t>083-ANARAD-IN/MP/010/003/0002/0040</t>
  </si>
  <si>
    <t>084-UMARIYABADA-IN/MP/010/003/0002/0041</t>
  </si>
  <si>
    <t>085-SAMAR-IN/MP/010/003/0002/0042</t>
  </si>
  <si>
    <t>086-SAKTALI-IN/MP/010/003/0002/0043</t>
  </si>
  <si>
    <t>087-RAMPUR-IN/MP/010/003/0002/0044</t>
  </si>
  <si>
    <t>088-ANTRAY-IN/MP/010/003/0002/0045</t>
  </si>
  <si>
    <t>089-GOVINDPURA-IN/MP/010/003/0002/0046</t>
  </si>
  <si>
    <t>090-SADALPUR-IN/MP/010/003/0002/0047</t>
  </si>
  <si>
    <t>091-JUHAVDA-IN/MP/010/003/0002/0048</t>
  </si>
  <si>
    <t>092-BAGDITAJ-IN/MP/010/003/0002/0049</t>
  </si>
  <si>
    <t>093-KANDARIYA-IN/MP/010/003/0002/0050</t>
  </si>
  <si>
    <t>094-KAISUR-IN/MP/010/003/0002/0051</t>
  </si>
  <si>
    <t>095-BIJUR-IN/MP/010/003/0002/0052</t>
  </si>
  <si>
    <t>096-AKALDUNA DHAR-IN/MP/010/003/0002/0053</t>
  </si>
  <si>
    <t>097-BADCHHAPRA-IN/MP/010/003/0002/0054</t>
  </si>
  <si>
    <t>098-NAIKPUR-IN/MP/010/003/0002/0055</t>
  </si>
  <si>
    <t>099-BAGGAD-IN/MP/010/003/0002/0056</t>
  </si>
  <si>
    <t>100-LOHARI BUJURG-IN/MP/010/003/0002/0001</t>
  </si>
  <si>
    <t>101-NAVASA-IN/MP/010/003/0002/0002</t>
  </si>
  <si>
    <t>102-KOTBHIDOTA-IN/MP/010/003/0002/0003</t>
  </si>
  <si>
    <t>103-SIRSODA-IN/MP/010/003/0002/0004</t>
  </si>
  <si>
    <t>104-PIPALDA-IN/MP/010/003/0002/0005</t>
  </si>
  <si>
    <t>105-KALSADA KHURD-IN/MP/010/003/0002/0006</t>
  </si>
  <si>
    <t>106-LEBAD-IN/MP/010/003/0002/0007</t>
  </si>
  <si>
    <t>107-SEJVAYA-IN/MP/010/003/0002/0008</t>
  </si>
  <si>
    <t>108-DANGOTHA-IN/MP/010/003/0002/0009</t>
  </si>
  <si>
    <t>109-DEHRI-IN/MP/010/003/0002/0010</t>
  </si>
  <si>
    <t>NALCHHA-IN/MP/010/003/0004</t>
  </si>
  <si>
    <t>139-GULWA-IN/MP/010/003/0004/0001</t>
  </si>
  <si>
    <t>140-DINGLAY-IN/MP/010/003/0004/0002</t>
  </si>
  <si>
    <t>141-RATWA-IN/MP/010/003/0004/0003</t>
  </si>
  <si>
    <t>142-BILAUDAKHURD-IN/MP/010/003/0004/0004</t>
  </si>
  <si>
    <t>143-KATHODIYA-IN/MP/010/003/0004/0005</t>
  </si>
  <si>
    <t>144-TALWADA-IN/MP/010/003/0004/0006</t>
  </si>
  <si>
    <t>145-MIYAPURA-IN/MP/010/003/0004/0007</t>
  </si>
  <si>
    <t>146-DUKNIMAFI-IN/MP/010/003/0004/0008</t>
  </si>
  <si>
    <t>147-MEGHAPURA-IN/MP/010/003/0004/0009</t>
  </si>
  <si>
    <t>148-SIKARPURA-IN/MP/010/003/0004/0010</t>
  </si>
  <si>
    <t>149-KACHHAL-IN/MP/010/003/0004/0011</t>
  </si>
  <si>
    <t>150-KARAMTALAI-IN/MP/010/003/0004/0012</t>
  </si>
  <si>
    <t>151-BHEELTALWADA-IN/MP/010/003/0004/0013</t>
  </si>
  <si>
    <t>152-MOGRABAV-IN/MP/010/003/0004/0014</t>
  </si>
  <si>
    <t>154-TITIPURA-IN/MP/010/003/0004/0016</t>
  </si>
  <si>
    <t>155-MANDAV-IN/MP/010/003/0004/0017</t>
  </si>
  <si>
    <t>156-MALIPURA-IN/MP/010/003/0004/0018</t>
  </si>
  <si>
    <t>157-UMARPURA-IN/MP/010/003/0004/0019</t>
  </si>
  <si>
    <t>158-PANALA-IN/MP/010/003/0004/0020</t>
  </si>
  <si>
    <t>160-BHILBARKHEDA-IN/MP/010/003/0004/0022</t>
  </si>
  <si>
    <t>161-AAMKHO-IN/MP/010/003/0004/0023</t>
  </si>
  <si>
    <t>162-SODPUR-IN/MP/010/003/0004/0024</t>
  </si>
  <si>
    <t>163-KANKALPURA-IN/MP/010/003/0004/0025</t>
  </si>
  <si>
    <t>164-NALCHHA-IN/MP/010/003/0004/0026</t>
  </si>
  <si>
    <t>165-JEERAPURA-IN/MP/010/003/0004/0027</t>
  </si>
  <si>
    <t>166-LUNHERA-IN/MP/010/003/0004/0028</t>
  </si>
  <si>
    <t>167-AALI-IN/MP/010/003/0004/0029</t>
  </si>
  <si>
    <t>168-BAGDI-IN/MP/010/003/0004/0030</t>
  </si>
  <si>
    <t>169-SAGDI-IN/MP/010/003/0004/0031</t>
  </si>
  <si>
    <t>172-KURADIYA-IN/MP/010/003/0004/0034</t>
  </si>
  <si>
    <t>173-BHADKYA-IN/MP/010/003/0004/0035</t>
  </si>
  <si>
    <t>174-SARAY TALAB-IN/MP/010/003/0004/0036</t>
  </si>
  <si>
    <t>175-MEWASJAMNYA-IN/MP/010/003/0004/0037</t>
  </si>
  <si>
    <t>176-BANJARIPURA-IN/MP/010/003/0004/0038</t>
  </si>
  <si>
    <t>178-CHORBAVDIPURA-IN/MP/010/003/0004/0040</t>
  </si>
  <si>
    <t>179-GULJHIRI-IN/MP/010/003/0004/0041</t>
  </si>
  <si>
    <t>SAGAUR-IN/MP/010/003/0003</t>
  </si>
  <si>
    <t>110-SEJWANI-IN/MP/010/003/0003/0001</t>
  </si>
  <si>
    <t>111-AKALDUNA-IN/MP/010/003/0003/0002</t>
  </si>
  <si>
    <t>112-NARAYANPURA-IN/MP/010/003/0003/0003</t>
  </si>
  <si>
    <t>113-BAKSANA-IN/MP/010/003/0003/0004</t>
  </si>
  <si>
    <t>114-BACHHDAVDA-IN/MP/010/003/0003/0005</t>
  </si>
  <si>
    <t>115-CHAMBALBARODA-IN/MP/010/003/0003/0006</t>
  </si>
  <si>
    <t>116-SULAVAD-IN/MP/010/003/0003/0007</t>
  </si>
  <si>
    <t>117-MANDLAVDA-IN/MP/010/003/0003/0008</t>
  </si>
  <si>
    <t>118-SAGAUR-IN/MP/010/003/0003/0009</t>
  </si>
  <si>
    <t>119-KHEDA-IN/MP/010/003/0003/0010</t>
  </si>
  <si>
    <t>120-BARDARI-IN/MP/010/003/0003/0011</t>
  </si>
  <si>
    <t>121-GAVLA-IN/MP/010/003/0003/0012</t>
  </si>
  <si>
    <t>122-PITHAMPUR-IN/MP/010/003/0003/0013</t>
  </si>
  <si>
    <t>123-KHANDWA-IN/MP/010/003/0003/0014</t>
  </si>
  <si>
    <t>124-AANSUKHEDI-IN/MP/010/003/0003/0015</t>
  </si>
  <si>
    <t>125-CHANDANKHEDI-IN/MP/010/003/0003/0016</t>
  </si>
  <si>
    <t>126-JALWAAY-IN/MP/010/003/0003/0017</t>
  </si>
  <si>
    <t>127-JHADI BARODA-IN/MP/010/003/0003/0018</t>
  </si>
  <si>
    <t>128-KUNVARSI-IN/MP/010/003/0003/0019</t>
  </si>
  <si>
    <t>129-ACHANA-IN/MP/010/003/0003/0020</t>
  </si>
  <si>
    <t>130-RAYAN-IN/MP/010/003/0003/0021</t>
  </si>
  <si>
    <t>131-BILLOD-IN/MP/010/003/0003/0022</t>
  </si>
  <si>
    <t>132-NAIBARODA-IN/MP/010/003/0003/0023</t>
  </si>
  <si>
    <t>133-SILOTIYA-IN/MP/010/003/0003/0024</t>
  </si>
  <si>
    <t>134-BACHHANPUR-IN/MP/010/003/0003/0025</t>
  </si>
  <si>
    <t>135-MAHARAJKHEDI-IN/MP/010/003/0003/0026</t>
  </si>
  <si>
    <t>136-PIPLYA-IN/MP/010/003/0003/0027</t>
  </si>
  <si>
    <t>137-DIGTHAN-IN/MP/010/003/0003/0028</t>
  </si>
  <si>
    <t>138-UJJAINI-IN/MP/010/003/0003/0029</t>
  </si>
  <si>
    <t>TIRLA-IN/MP/010/003/0001</t>
  </si>
  <si>
    <t>001-DHAMANDA-IN/MP/010/003/0001/0001</t>
  </si>
  <si>
    <t>002-AKODA-IN/MP/010/003/0001/0012</t>
  </si>
  <si>
    <t>003-KHARSODA-IN/MP/010/003/0001/0023</t>
  </si>
  <si>
    <t>004-SIMLAVDA-IN/MP/010/003/0001/0034</t>
  </si>
  <si>
    <t>005-AHOO-IN/MP/010/003/0001/0045</t>
  </si>
  <si>
    <t>006-CHANDWADA-IN/MP/010/003/0001/0050</t>
  </si>
  <si>
    <t>007-CHILOOR-IN/MP/010/003/0001/0051</t>
  </si>
  <si>
    <t>008-BODHWADA-IN/MP/010/003/0001/0052</t>
  </si>
  <si>
    <t>009-NALAVDA-IN/MP/010/003/0001/0053</t>
  </si>
  <si>
    <t>010-NANDANKHEDA-IN/MP/010/003/0001/0002</t>
  </si>
  <si>
    <t>011-KHARAMPUR-IN/MP/010/003/0001/0003</t>
  </si>
  <si>
    <t>012-CHIKLYA-IN/MP/010/003/0001/0004</t>
  </si>
  <si>
    <t>013-MATLABPURA-IN/MP/010/003/0001/0005</t>
  </si>
  <si>
    <t>014-GYANPURA-IN/MP/010/003/0001/0006</t>
  </si>
  <si>
    <t>015-TIRLA-IN/MP/010/003/0001/0007</t>
  </si>
  <si>
    <t>016-GANGANAGAR-IN/MP/010/003/0001/0008</t>
  </si>
  <si>
    <t>017-MAFIPURA-IN/MP/010/003/0001/0009</t>
  </si>
  <si>
    <t>018-MUSAPURA-IN/MP/010/003/0001/0010</t>
  </si>
  <si>
    <t>019-MOHANPURA-IN/MP/010/003/0001/0011</t>
  </si>
  <si>
    <t>020-MAVDIPURA-IN/MP/010/003/0001/0013</t>
  </si>
  <si>
    <t>021-CHAKLYA-IN/MP/010/003/0001/0014</t>
  </si>
  <si>
    <t>022-BHUTIBAVDI-IN/MP/010/003/0001/0015</t>
  </si>
  <si>
    <t>024-SIYARI-IN/MP/010/003/0001/0017</t>
  </si>
  <si>
    <t>025-KHIDKYAKALA-IN/MP/010/003/0001/0018</t>
  </si>
  <si>
    <t>026-SEMLIPURA-IN/MP/010/003/0001/0019</t>
  </si>
  <si>
    <t>027-AMLA-IN/MP/010/003/0001/0020</t>
  </si>
  <si>
    <t>028-SATIPURA-IN/MP/010/003/0001/0021</t>
  </si>
  <si>
    <t>029-BADLIPURA KALA-IN/MP/010/003/0001/0022</t>
  </si>
  <si>
    <t>030-KACHHAVDA-IN/MP/010/003/0001/0024</t>
  </si>
  <si>
    <t>032-BHUVADA-IN/MP/010/003/0001/0026</t>
  </si>
  <si>
    <t>034-SADADIYAKUA-IN/MP/010/003/0001/0028</t>
  </si>
  <si>
    <t>035-KHEDI-IN/MP/010/003/0001/0029</t>
  </si>
  <si>
    <t>036-UKALA-IN/MP/010/003/0001/0030</t>
  </si>
  <si>
    <t>037-KUA-IN/MP/010/003/0001/0031</t>
  </si>
  <si>
    <t>038-NIMKHEDA-IN/MP/010/003/0001/0032</t>
  </si>
  <si>
    <t>039-ANJNAI-IN/MP/010/003/0001/0033</t>
  </si>
  <si>
    <t>040-SEVSINGHPURA-IN/MP/010/003/0001/0035</t>
  </si>
  <si>
    <t>041-BORI-IN/MP/010/003/0001/0036</t>
  </si>
  <si>
    <t>042-AMBAPURA-IN/MP/010/003/0001/0037</t>
  </si>
  <si>
    <t>043-CHHOTA UMARIYA-IN/MP/010/003/0001/0038</t>
  </si>
  <si>
    <t>044-KOTHDA-IN/MP/010/003/0001/0039</t>
  </si>
  <si>
    <t>045-BARDIPURA-IN/MP/010/003/0001/0040</t>
  </si>
  <si>
    <t>046-KHANDAN BUJURG-IN/MP/010/003/0001/0041</t>
  </si>
  <si>
    <t>047-SITAPAT-IN/MP/010/003/0001/0042</t>
  </si>
  <si>
    <t>048-HIMMATGARH-IN/MP/010/003/0001/0043</t>
  </si>
  <si>
    <t>049-PADLYA-IN/MP/010/003/0001/0044</t>
  </si>
  <si>
    <t>050-BAGADIYA-IN/MP/010/003/0001/0046</t>
  </si>
  <si>
    <t>051-DILAWRA-IN/MP/010/003/0001/0047</t>
  </si>
  <si>
    <t>052-ADVI-IN/MP/010/003/0001/0048</t>
  </si>
  <si>
    <t>053-SALKANPUR-IN/MP/010/003/0001/0049</t>
  </si>
  <si>
    <t>001-HOLIBAYDA-IN/MP/010/006/0001/0001</t>
  </si>
  <si>
    <t>002-KELIKALA-IN/MP/010/006/0001/0012</t>
  </si>
  <si>
    <t>003-PANTHA-IN/MP/010/006/0001/0023</t>
  </si>
  <si>
    <t>004-BALEDI-IN/MP/010/006/0001/0034</t>
  </si>
  <si>
    <t>005-PACHPIPLYA-IN/MP/010/006/0001/0045</t>
  </si>
  <si>
    <t>006-BAVDIKHODRA-IN/MP/010/006/0001/0056</t>
  </si>
  <si>
    <t>007-GUNGIDEVI-IN/MP/010/006/0001/0064</t>
  </si>
  <si>
    <t>008-JALOKHYA-IN/MP/010/006/0001/0065</t>
  </si>
  <si>
    <t>009-RATANPURA-IN/MP/010/006/0001/0066</t>
  </si>
  <si>
    <t>010-PIPLYA-IN/MP/010/006/0001/0002</t>
  </si>
  <si>
    <t>011-KESHVI-IN/MP/010/006/0001/0003</t>
  </si>
  <si>
    <t>014-RODDA-IN/MP/010/006/0001/0006</t>
  </si>
  <si>
    <t>015-LEDGAON-IN/MP/010/006/0001/0007</t>
  </si>
  <si>
    <t>016-SIRONJ-IN/MP/010/006/0001/0008</t>
  </si>
  <si>
    <t>017-DHOLAHANUMAN-IN/MP/010/006/0001/0009</t>
  </si>
  <si>
    <t>020-PITHANPURA-IN/MP/010/006/0001/0013</t>
  </si>
  <si>
    <t>021-CHUNAPYA-IN/MP/010/006/0001/0014</t>
  </si>
  <si>
    <t>023-DHAYDI-IN/MP/010/006/0001/0016</t>
  </si>
  <si>
    <t>024-PURA-IN/MP/010/006/0001/0017</t>
  </si>
  <si>
    <t>025-KOTA-IN/MP/010/006/0001/0018</t>
  </si>
  <si>
    <t>026-DHAVADDA-IN/MP/010/006/0001/0019</t>
  </si>
  <si>
    <t>028-BILDARI-IN/MP/010/006/0001/0021</t>
  </si>
  <si>
    <t>031-BALVARIKHURD-IN/MP/010/006/0001/0025</t>
  </si>
  <si>
    <t>032-RAIPURIYA-IN/MP/010/006/0001/0026</t>
  </si>
  <si>
    <t>033-BEHADDA-IN/MP/010/006/0001/0027</t>
  </si>
  <si>
    <t>034-DHANORA-IN/MP/010/006/0001/0028</t>
  </si>
  <si>
    <t>036-DHURSAL-IN/MP/010/006/0001/0030</t>
  </si>
  <si>
    <t>037-JEERABAD-IN/MP/010/006/0001/0031</t>
  </si>
  <si>
    <t>038-KARONDIYA-IN/MP/010/006/0001/0032</t>
  </si>
  <si>
    <t>048-SATUMARI-IN/MP/010/006/0001/0043</t>
  </si>
  <si>
    <t>050-BADEEYA-IN/MP/010/006/0001/0046</t>
  </si>
  <si>
    <t>051-KHEDIBUJURG-IN/MP/010/006/0001/0047</t>
  </si>
  <si>
    <t>058-SENDLA-IN/MP/010/006/0001/0054</t>
  </si>
  <si>
    <t>063-BARIYA-IN/MP/010/006/0001/0060</t>
  </si>
  <si>
    <t>065-KHADKI-IN/MP/010/006/0001/0062</t>
  </si>
  <si>
    <t>002-TARSINGHA-IN/MP/010/004/0001/0012</t>
  </si>
  <si>
    <t>008-BADDA TANDA-IN/MP/010/004/0001/0047</t>
  </si>
  <si>
    <t>010-DOBNI-IN/MP/010/004/0001/0002</t>
  </si>
  <si>
    <t>012-JATGARH-IN/MP/010/004/0001/0004</t>
  </si>
  <si>
    <t>014-GADKATCHH-IN/MP/010/004/0001/0006</t>
  </si>
  <si>
    <t>015-GHOR-IN/MP/010/004/0001/0007</t>
  </si>
  <si>
    <t>050-UMARI-IN/MP/010/004/0002/0002</t>
  </si>
  <si>
    <t>051-DAI-IN/MP/010/004/0002/0003</t>
  </si>
  <si>
    <t>054-KUTEDI-IN/MP/010/004/0002/0006</t>
  </si>
  <si>
    <t>102-LIGNWA-IN/MP/010/004/0003/0051</t>
  </si>
  <si>
    <t>103-DAHOD-IN/MP/010/004/0003/0040</t>
  </si>
  <si>
    <t>119-CHIKHLDA-IN/MP/010/004/0003/0045</t>
  </si>
  <si>
    <t>120-NARMADA NAGAR-IN/MP/010/004/0003/0046</t>
  </si>
  <si>
    <t>084-BHANPUR-IN/MP/010/005/0002/0035</t>
  </si>
  <si>
    <t>112-MOD KANAPUR-IN/MP/010/005/0002/0045</t>
  </si>
  <si>
    <t>119-KUWALI-IN/MP/010/005/0002/0047</t>
  </si>
  <si>
    <t>120-MIRJAPUR-IN/MP/010/005/0002/0026</t>
  </si>
  <si>
    <t>121-BARDA-IN/MP/010/005/0002/0027</t>
  </si>
  <si>
    <t>123-PATWAR-IN/MP/010/005/0002/0029</t>
  </si>
  <si>
    <t>125-TAVLAI KHURD-IN/MP/010/005/0002/0049</t>
  </si>
  <si>
    <t>003-TEMARIYA-IN/MP/010/005/0001/0050</t>
  </si>
  <si>
    <t>006-UDIYAPUR-IN/MP/010/005/0001/0083</t>
  </si>
  <si>
    <t>007-KHANDLAI-IN/MP/010/005/0001/0094</t>
  </si>
  <si>
    <t>011-MUHALI-IN/MP/010/005/0001/0013</t>
  </si>
  <si>
    <t>012-DEVRA-IN/MP/010/005/0001/0024</t>
  </si>
  <si>
    <t>014-LUNHERA-IN/MP/010/005/0001/0033</t>
  </si>
  <si>
    <t>019-BANEDIYA-IN/MP/010/005/0001/0038</t>
  </si>
  <si>
    <t>024-NIGARNI-IN/MP/010/005/0001/0044</t>
  </si>
  <si>
    <t>039-JATPUR-IN/MP/010/005/0001/0060</t>
  </si>
  <si>
    <t>044-PANCHKHEDA-IN/MP/010/005/0001/0066</t>
  </si>
  <si>
    <t>047-DONGARGAON-IN/MP/010/005/0001/0069</t>
  </si>
  <si>
    <t>050-GANPUR-IN/MP/010/005/0001/0073</t>
  </si>
  <si>
    <t>053-DEVGARH-IN/MP/010/005/0001/0076</t>
  </si>
  <si>
    <t>054-GANGLI-IN/MP/010/005/0001/0077</t>
  </si>
  <si>
    <t>055-KAVTHI-IN/MP/010/005/0001/0078</t>
  </si>
  <si>
    <t>056-AKALBARA-IN/MP/010/005/0001/0079</t>
  </si>
  <si>
    <t>063-AJANDA-IN/MP/010/005/0001/0087</t>
  </si>
  <si>
    <t>AMJHERA-IN/MP/010/002/0003</t>
  </si>
  <si>
    <t>077-UNDELI-IN/MP/010/002/0003/0001</t>
  </si>
  <si>
    <t>078-KHARELI-IN/MP/010/002/0003/0002</t>
  </si>
  <si>
    <t>079-GOLPURA-IN/MP/010/002/0003/0003</t>
  </si>
  <si>
    <t>082-BORKHEDI-IN/MP/010/002/0003/0004</t>
  </si>
  <si>
    <t>083-MINDA-IN/MP/010/002/0003/0005</t>
  </si>
  <si>
    <t>084-HATOD-IN/MP/010/002/0003/0006</t>
  </si>
  <si>
    <t>085-MORGAON-IN/MP/010/002/0003/0007</t>
  </si>
  <si>
    <t>090-BANDEDI-IN/MP/010/002/0003/0012</t>
  </si>
  <si>
    <t>091-KHANKEDI-IN/MP/010/002/0003/0013</t>
  </si>
  <si>
    <t>092-CHALNI-IN/MP/010/002/0003/0014</t>
  </si>
  <si>
    <t>093-AMJHERA-IN/MP/010/002/0003/0015</t>
  </si>
  <si>
    <t>094-RAJPURA-IN/MP/010/002/0003/0016</t>
  </si>
  <si>
    <t>095-MAROL-IN/MP/010/002/0003/0017</t>
  </si>
  <si>
    <t>096-SULTANPUR-IN/MP/010/002/0003/0018</t>
  </si>
  <si>
    <t>BARMANDAL-IN/MP/010/002/0001</t>
  </si>
  <si>
    <t>001-KACHNARIYA-IN/MP/010/002/0001/0001</t>
  </si>
  <si>
    <t>002-RAJOD-IN/MP/010/002/0001/0012</t>
  </si>
  <si>
    <t>003-NIPAVALI-IN/MP/010/002/0001/0022</t>
  </si>
  <si>
    <t>004-SAJOD-IN/MP/010/002/0001/0033</t>
  </si>
  <si>
    <t>005-NANDLAI-IN/MP/010/002/0001/0044</t>
  </si>
  <si>
    <t>006-HANUMANTYA SAJOD-IN/MP/010/002/0001/0055</t>
  </si>
  <si>
    <t>007-BASLAI-IN/MP/010/002/0001/0059</t>
  </si>
  <si>
    <t>008-GODIKHEDA-IN/MP/010/002/0001/0064</t>
  </si>
  <si>
    <t>009-SANDLA-IN/MP/010/002/0001/0067</t>
  </si>
  <si>
    <t>010-DEVIKHEDA-IN/MP/010/002/0001/0002</t>
  </si>
  <si>
    <t>011-SALVA-IN/MP/010/002/0001/0003</t>
  </si>
  <si>
    <t>012-LABARIYA-IN/MP/010/002/0001/0004</t>
  </si>
  <si>
    <t>013-AKOLYA-IN/MP/010/002/0001/0005</t>
  </si>
  <si>
    <t>014-SINDURIYA-IN/MP/010/002/0001/0006</t>
  </si>
  <si>
    <t>015-PATOLIYA-IN/MP/010/002/0001/0007</t>
  </si>
  <si>
    <t>016-BARKHEDA-IN/MP/010/002/0001/0008</t>
  </si>
  <si>
    <t>017-BARMANDAL-IN/MP/010/002/0001/0009</t>
  </si>
  <si>
    <t>018-CHANDODIYA-IN/MP/010/002/0001/0010</t>
  </si>
  <si>
    <t>020-BARAMKHEDI-IN/MP/010/002/0001/0013</t>
  </si>
  <si>
    <t>021-BODIYA-IN/MP/010/002/0001/0014</t>
  </si>
  <si>
    <t>022-MAULANA-IN/MP/010/002/0001/0015</t>
  </si>
  <si>
    <t>023-JAULANA-IN/MP/010/002/0001/0016</t>
  </si>
  <si>
    <t>024-DEDLA-IN/MP/010/002/0001/0068</t>
  </si>
  <si>
    <t>DASAI-IN/MP/010/002/0002</t>
  </si>
  <si>
    <t>019-KHUTPALA-IN/MP/010/002/0002/0001</t>
  </si>
  <si>
    <t>063-KOTHDA KALA-IN/MP/010/002/0002/0002</t>
  </si>
  <si>
    <t>064-CHOTIYABALOD-IN/MP/010/002/0002/0003</t>
  </si>
  <si>
    <t>065-HANUMANTYA-IN/MP/010/002/0002/0004</t>
  </si>
  <si>
    <t>066-TANDAKHEDA-IN/MP/010/002/0002/0005</t>
  </si>
  <si>
    <t>067-DASAI-IN/MP/010/002/0002/0006</t>
  </si>
  <si>
    <t>068-BHARAVDA-IN/MP/010/002/0002/0007</t>
  </si>
  <si>
    <t>069-GHATODA-IN/MP/010/002/0002/0008</t>
  </si>
  <si>
    <t>070-DANTOLI-IN/MP/010/002/0002/0009</t>
  </si>
  <si>
    <t>071-HANUMANTYA KAG-IN/MP/010/002/0002/0010</t>
  </si>
  <si>
    <t>072-LEDGAON-IN/MP/010/002/0002/0011</t>
  </si>
  <si>
    <t>086-KAPASTHAL-IN/MP/010/002/0002/0016</t>
  </si>
  <si>
    <t>087-BALODA-IN/MP/010/002/0002/0017</t>
  </si>
  <si>
    <t>088-KESHARPURATELI-IN/MP/010/002/0002/0018</t>
  </si>
  <si>
    <t>089-SAGWAL-IN/MP/010/002/0002/0019</t>
  </si>
  <si>
    <t>SARDARPUR-IN/MP/010/002/0004</t>
  </si>
  <si>
    <t>025-BHANGARH-IN/MP/010/002/0001/0017</t>
  </si>
  <si>
    <t>026-TIMAYCHI-IN/MP/010/002/0004/0001</t>
  </si>
  <si>
    <t>027-SONGARH-IN/MP/010/002/0004/0002</t>
  </si>
  <si>
    <t>028-MAHAPURA-IN/MP/010/002/0004/0003</t>
  </si>
  <si>
    <t>029-DATIGAON-IN/MP/010/002/0004/0004</t>
  </si>
  <si>
    <t>030-JUNAPANI-IN/MP/010/002/0004/0005</t>
  </si>
  <si>
    <t>031-AAMBA-IN/MP/010/002/0004/0006</t>
  </si>
  <si>
    <t>032-KUSHALPURA-IN/MP/010/002/0004/0007</t>
  </si>
  <si>
    <t>033-MACHLIYA-IN/MP/010/002/0004/0043</t>
  </si>
  <si>
    <t>034-PIPLYABHAN-IN/MP/010/002/0004/0008</t>
  </si>
  <si>
    <t>035-AMJHAR-IN/MP/010/002/0004/0009</t>
  </si>
  <si>
    <t>036-BAYDIPADA-IN/MP/010/002/0004/0010</t>
  </si>
  <si>
    <t>037-KARNAWAD-IN/MP/010/002/0004/0011</t>
  </si>
  <si>
    <t>038-BHATIABADI-IN/MP/010/002/0004/0012</t>
  </si>
  <si>
    <t>039-SEMLYA-IN/MP/010/002/0004/0013</t>
  </si>
  <si>
    <t>040-CHALNIMATA-IN/MP/010/002/0004/0014</t>
  </si>
  <si>
    <t>041-UTAWA-IN/MP/010/002/0004/0015</t>
  </si>
  <si>
    <t>042-PHUTALAB-IN/MP/010/002/0004/0016</t>
  </si>
  <si>
    <t>043-BHERUPADA-IN/MP/010/002/0004/0017</t>
  </si>
  <si>
    <t>044-AMLYA KHURD-IN/MP/010/002/0004/0018</t>
  </si>
  <si>
    <t>045-BHILKHEDI-IN/MP/010/002/0004/0019</t>
  </si>
  <si>
    <t>046-GUMANPURA-IN/MP/010/002/0004/0020</t>
  </si>
  <si>
    <t>047-TIRLA-IN/MP/010/002/0004/0021</t>
  </si>
  <si>
    <t>048-CHADAWAD-IN/MP/010/002/0004/0022</t>
  </si>
  <si>
    <t>049-DHULET-IN/MP/010/002/0004/0023</t>
  </si>
  <si>
    <t>050-PIPRANI-IN/MP/010/002/0004/0024</t>
  </si>
  <si>
    <t>051-BIMROD-IN/MP/010/002/0004/0025</t>
  </si>
  <si>
    <t>052-KANJROTA-IN/MP/010/002/0004/0026</t>
  </si>
  <si>
    <t>053-RINGNOD-IN/MP/010/002/0004/0027</t>
  </si>
  <si>
    <t>054-NAYAPURA-IN/MP/010/002/0004/0028</t>
  </si>
  <si>
    <t>055-BICHIYA-IN/MP/010/002/0004/0029</t>
  </si>
  <si>
    <t>056-BHOPAWAR-IN/MP/010/002/0004/0030</t>
  </si>
  <si>
    <t>057-PATLAVADIYA-IN/MP/010/002/0004/0031</t>
  </si>
  <si>
    <t>058-SARDARPUR-IN/MP/010/002/0004/0032</t>
  </si>
  <si>
    <t>059-AMODIYA-IN/MP/010/002/0004/0033</t>
  </si>
  <si>
    <t>060-NARSINH DEVLA-IN/MP/010/002/0004/0034</t>
  </si>
  <si>
    <t>061-BOLA-IN/MP/010/002/0004/0035</t>
  </si>
  <si>
    <t>062-BODLI-IN/MP/010/002/0004/0036</t>
  </si>
  <si>
    <t>073-TANDAKHEDA-IN/MP/010/002/0004/0037</t>
  </si>
  <si>
    <t>074-BADVELI-IN/MP/010/002/0004/0038</t>
  </si>
  <si>
    <t>075-SHYAMPURA THAKUR-IN/MP/010/002/0004/0039</t>
  </si>
  <si>
    <t>076-PHULGAODI-IN/MP/010/002/0004/0040</t>
  </si>
  <si>
    <t>080-BARODIYA-IN/MP/010/002/0004/0041</t>
  </si>
  <si>
    <t>081-KHAMALIYA-IN/MP/010/002/0004/0042</t>
  </si>
  <si>
    <t>DINDORI-IN/MP/040</t>
  </si>
  <si>
    <t>HARDA-IN/MP/041</t>
  </si>
  <si>
    <t>HANDIA-IN/MP/041/006</t>
  </si>
  <si>
    <t>ABGAONKALA-IN/MP/041/006/0001</t>
  </si>
  <si>
    <t>018-RELWA-IN/MP/041/006/0001/0001</t>
  </si>
  <si>
    <t>019-DHANGAON-IN/MP/041/006/0001/0002</t>
  </si>
  <si>
    <t>020-CHIDGAON-IN/MP/041/006/0001/0003</t>
  </si>
  <si>
    <t>021-NIMGAON-IN/MP/041/006/0001/0004</t>
  </si>
  <si>
    <t>022-KAYAGAON-IN/MP/041/006/0001/0005</t>
  </si>
  <si>
    <t>023-BEDI-IN/MP/041/006/0001/0006</t>
  </si>
  <si>
    <t>024-DEVTLAV-IN/MP/041/006/0001/0007</t>
  </si>
  <si>
    <t>025-BHADUGAON-IN/MP/041/006/0001/0008</t>
  </si>
  <si>
    <t>026-BANGRUL-IN/MP/041/006/0001/0009</t>
  </si>
  <si>
    <t>028-KHEDINIMA-IN/MP/041/006/0001/0010</t>
  </si>
  <si>
    <t>029-KOLIPURA-IN/MP/041/006/0001/0011</t>
  </si>
  <si>
    <t>030-ABAGAOKALAN-IN/MP/041/006/0001/0012</t>
  </si>
  <si>
    <t>031-RIJGAON-IN/MP/041/006/0001/0013</t>
  </si>
  <si>
    <t>032-ADAMPUR-IN/MP/041/006/0001/0014</t>
  </si>
  <si>
    <t>033-SURJANA-IN/MP/041/006/0001/0015</t>
  </si>
  <si>
    <t>034-NANDRA-IN/MP/041/006/0001/0017</t>
  </si>
  <si>
    <t>035-GOGIA-IN/MP/041/006/0001/0018</t>
  </si>
  <si>
    <t>HANDIYA-IN/MP/041/006/0002</t>
  </si>
  <si>
    <t>001-SAALYAKHEDI-IN/MP/041/006/0002/0001</t>
  </si>
  <si>
    <t>002-NAYAPURA-IN/MP/041/006/0002/0012</t>
  </si>
  <si>
    <t>003-UWA-IN/MP/041/006/0002/0023</t>
  </si>
  <si>
    <t>005-KARANPURA-IN/MP/041/006/0002/0031</t>
  </si>
  <si>
    <t>006-SONTALAI-IN/MP/041/006/0002/0032</t>
  </si>
  <si>
    <t>007-PAANCHATALAI-IN/MP/041/006/0002/0033</t>
  </si>
  <si>
    <t>008-KACHBEDI-IN/MP/041/006/0002/0034</t>
  </si>
  <si>
    <t>009-BICHHOLA MAAL-IN/MP/041/006/0002/0035</t>
  </si>
  <si>
    <t>010-PACHOLA-IN/MP/041/006/0002/0002</t>
  </si>
  <si>
    <t>011-RATATALAI-IN/MP/041/006/0002/0003</t>
  </si>
  <si>
    <t>012-SEEGON-IN/MP/041/006/0002/0004</t>
  </si>
  <si>
    <t>013-MAANGRUL-IN/MP/041/006/0002/0018</t>
  </si>
  <si>
    <t>014-BESWA-IN/MP/041/006/0002/0006</t>
  </si>
  <si>
    <t>015-HEERAPUR-IN/MP/041/006/0002/0007</t>
  </si>
  <si>
    <t>016-KHEDA-IN/MP/041/006/0002/0008</t>
  </si>
  <si>
    <t>017-AJNAS RAIYAT-IN/MP/041/006/0002/0009</t>
  </si>
  <si>
    <t>027-HANDIA-IN/MP/041/006/0002/0036</t>
  </si>
  <si>
    <t>HARDA-IN/MP/041/001</t>
  </si>
  <si>
    <t>HARDA-IN/MP/041/001/0002</t>
  </si>
  <si>
    <t>001-BHUNNAS-IN/MP/041/001/0002/0001</t>
  </si>
  <si>
    <t>002-SONKHEDI-IN/MP/041/001/0002/0012</t>
  </si>
  <si>
    <t>003-DAGAWA NEEMA-IN/MP/041/001/0002/0023</t>
  </si>
  <si>
    <t>004-ABGAON KHURD-IN/MP/041/001/0002/0032</t>
  </si>
  <si>
    <t>005-PIDGAON-IN/MP/041/001/0002/0033</t>
  </si>
  <si>
    <t>006-HARDA KHURD-IN/MP/041/001/0002/0034</t>
  </si>
  <si>
    <t>007-JHADPA-IN/MP/041/001/0002/0035</t>
  </si>
  <si>
    <t>008-SAAMARDHA-IN/MP/041/001/0002/0036</t>
  </si>
  <si>
    <t>009-BAIRAGARH-IN/MP/041/001/0002/0037</t>
  </si>
  <si>
    <t>011-UDA-IN/MP/041/001/0002/0003</t>
  </si>
  <si>
    <t>012-BHAT PARETIYA-IN/MP/041/001/0002/0004</t>
  </si>
  <si>
    <t>013-RANHAIKALA-IN/MP/041/001/0002/0005</t>
  </si>
  <si>
    <t>014-KUKRAWAD-IN/MP/041/001/0002/0006</t>
  </si>
  <si>
    <t>015-RAHTA KHURD-IN/MP/041/001/0002/0007</t>
  </si>
  <si>
    <t>016-SUKHRAS-IN/MP/041/001/0002/0008</t>
  </si>
  <si>
    <t>017-KADOLA UWARI-IN/MP/041/001/0002/0009</t>
  </si>
  <si>
    <t>018-PALASNER-IN/MP/041/001/0002/0010</t>
  </si>
  <si>
    <t>019-MASANGAON-IN/MP/041/001/0002/0011</t>
  </si>
  <si>
    <t>MAGARDHA-IN/MP/041/001/0003</t>
  </si>
  <si>
    <t>020-KAMTADA-IN/MP/041/001/0003/0001</t>
  </si>
  <si>
    <t>021-ROLGAON-IN/MP/041/001/0003/0002</t>
  </si>
  <si>
    <t>022-BEED-IN/MP/041/001/0003/0003</t>
  </si>
  <si>
    <t>023-KELANPUR-IN/MP/041/001/0003/0004</t>
  </si>
  <si>
    <t>024-KHAMAPADWA-IN/MP/041/001/0003/0005</t>
  </si>
  <si>
    <t>025-DAGAWASHANKAR-IN/MP/041/001/0003/0006</t>
  </si>
  <si>
    <t>026-GAHAL-IN/MP/041/001/0003/0007</t>
  </si>
  <si>
    <t>027-DHURGADA-IN/MP/041/001/0003/0008</t>
  </si>
  <si>
    <t>028-KANARDA-IN/MP/041/001/0003/0009</t>
  </si>
  <si>
    <t>029-BUNDRA-IN/MP/041/001/0003/0010</t>
  </si>
  <si>
    <t>030-BALAGAON-IN/MP/041/001/0003/0011</t>
  </si>
  <si>
    <t>031-JIJGAON KHURD-IN/MP/041/001/0003/0012</t>
  </si>
  <si>
    <t>032-NAKWADA-IN/MP/041/001/0003/0013</t>
  </si>
  <si>
    <t>033-SIRKAMBA-IN/MP/041/001/0003/0014</t>
  </si>
  <si>
    <t>034-MOHANPUR-IN/MP/041/001/0003/0015</t>
  </si>
  <si>
    <t>035-MAGARDHA-IN/MP/041/001/0003/0016</t>
  </si>
  <si>
    <t>036-JHADPA-IN/MP/041/001/0003/0017</t>
  </si>
  <si>
    <t>037-RAISALPUR-IN/MP/041/001/0003/0018</t>
  </si>
  <si>
    <t>KHIRKIYA-IN/MP/041/002</t>
  </si>
  <si>
    <t>CHARUWA-IN/MP/041/002/0002</t>
  </si>
  <si>
    <t>019-POKHARNI-IN/MP/041/002/0002/0001</t>
  </si>
  <si>
    <t>020-KAALDHAD-IN/MP/041/002/0002/0002</t>
  </si>
  <si>
    <t>021-PADWA-IN/MP/041/002/0002/0003</t>
  </si>
  <si>
    <t>022-CHARUWA KHAS-IN/MP/041/002/0002/0004</t>
  </si>
  <si>
    <t>023-SAARSUD-IN/MP/041/002/0002/0005</t>
  </si>
  <si>
    <t>024-JATPURA MAAL-IN/MP/041/002/0002/0006</t>
  </si>
  <si>
    <t>025-TEMLAWADI-IN/MP/041/002/0002/0007</t>
  </si>
  <si>
    <t>026-DEDGAO MAAL-IN/MP/041/002/0002/0008</t>
  </si>
  <si>
    <t>027-KANPURA-IN/MP/041/002/0002/0009</t>
  </si>
  <si>
    <t>028-JAIMALPURA-IN/MP/041/002/0002/0010</t>
  </si>
  <si>
    <t>029-PRATAPPURA-IN/MP/041/002/0002/0011</t>
  </si>
  <si>
    <t>030-JUNAPANI-IN/MP/041/002/0002/0012</t>
  </si>
  <si>
    <t>031-MAKTAPUR-IN/MP/041/002/0002/0013</t>
  </si>
  <si>
    <t>032-SANGWA MAAL-IN/MP/041/002/0002/0014</t>
  </si>
  <si>
    <t>033-CHHURIKHAL-IN/MP/041/002/0002/0015</t>
  </si>
  <si>
    <t>034-MORGADI-IN/MP/041/002/0002/0016</t>
  </si>
  <si>
    <t>KHIRKIYA-IN/MP/041/002/0001</t>
  </si>
  <si>
    <t>001-KAALYAKHEDI-IN/MP/041/002/0001/0001</t>
  </si>
  <si>
    <t>002-BADNAGAR-IN/MP/041/002/0001/0011</t>
  </si>
  <si>
    <t>003-KHAMLAY-IN/MP/041/002/0001/0012</t>
  </si>
  <si>
    <t>004-BARANGA-IN/MP/041/002/0001/0013</t>
  </si>
  <si>
    <t>005-BAMHANGAO-IN/MP/041/002/0001/0014</t>
  </si>
  <si>
    <t>006-DHANWADA-IN/MP/041/002/0001/0015</t>
  </si>
  <si>
    <t>007-NAGAWA MAAL-IN/MP/041/002/0001/0016</t>
  </si>
  <si>
    <t>008-SARANGPUR-IN/MP/041/002/0001/0017</t>
  </si>
  <si>
    <t>009-PAHANPAT-IN/MP/041/002/0001/0018</t>
  </si>
  <si>
    <t>010-CHOUKDI-IN/MP/041/002/0001/0002</t>
  </si>
  <si>
    <t>011-KUDAWA-IN/MP/041/002/0001/0003</t>
  </si>
  <si>
    <t>012-MANDLA-IN/MP/041/002/0001/0004</t>
  </si>
  <si>
    <t>013-BARANGI-IN/MP/041/002/0001/0005</t>
  </si>
  <si>
    <t>014-SAKTAPUR-IN/MP/041/002/0001/0006</t>
  </si>
  <si>
    <t>015-PEEPLYA BHARAT-IN/MP/041/002/0001/0007</t>
  </si>
  <si>
    <t>016-MUHAL KALA-IN/MP/041/002/0001/0008</t>
  </si>
  <si>
    <t>017-CHEEPABAD-IN/MP/041/002/0001/0009</t>
  </si>
  <si>
    <t>018-KHIRKIYA-IN/MP/041/002/0001/0010</t>
  </si>
  <si>
    <t>REHATGAON-IN/MP/041/005</t>
  </si>
  <si>
    <t>RAHATGAON-IN/MP/041/005/0002</t>
  </si>
  <si>
    <t>017-KHAMGAON-IN/MP/041/005/0002/0001</t>
  </si>
  <si>
    <t>018-NARANPURA-IN/MP/041/005/0002/0002</t>
  </si>
  <si>
    <t>019-KASARNI KALA-IN/MP/041/005/0002/0003</t>
  </si>
  <si>
    <t>020-RAHATGAON-IN/MP/041/005/0002/0004</t>
  </si>
  <si>
    <t>021-FULDI-IN/MP/041/005/0002/0005</t>
  </si>
  <si>
    <t>022-NAJARPURA-IN/MP/041/005/0002/0006</t>
  </si>
  <si>
    <t>023-CHHIRPURA-IN/MP/041/005/0002/0007</t>
  </si>
  <si>
    <t>024-JHADBEEDA-IN/MP/041/005/0002/0008</t>
  </si>
  <si>
    <t>025-KAPASI-IN/MP/041/005/0002/0009</t>
  </si>
  <si>
    <t>026-RAJABARARI-IN/MP/041/005/0002/0010</t>
  </si>
  <si>
    <t>027-TEMRU BAHAR-IN/MP/041/005/0002/0011</t>
  </si>
  <si>
    <t>028-KELI-IN/MP/041/005/0002/0012</t>
  </si>
  <si>
    <t>029-RAVANG-IN/MP/041/005/0002/0013</t>
  </si>
  <si>
    <t>030-KACHNAR-IN/MP/041/005/0002/0014</t>
  </si>
  <si>
    <t>SODALPUR-IN/MP/041/005/0001</t>
  </si>
  <si>
    <t>001-MANIYAKHEDI-IN/MP/041/005/0001/0001</t>
  </si>
  <si>
    <t>002-SOHAGPUR-IN/MP/041/005/0001/0009</t>
  </si>
  <si>
    <t>003-SODALPUR-IN/MP/041/005/0001/0010</t>
  </si>
  <si>
    <t>004-SOUTADA-IN/MP/041/005/0001/0011</t>
  </si>
  <si>
    <t>005-DHOULPUR KALA-IN/MP/041/005/0001/0012</t>
  </si>
  <si>
    <t>006-UNDRAKATCHH-IN/MP/041/005/0001/0013</t>
  </si>
  <si>
    <t>007-BHADUGAON-IN/MP/041/005/0001/0014</t>
  </si>
  <si>
    <t>008-TEMAGAO-IN/MP/041/005/0001/0015</t>
  </si>
  <si>
    <t>009-DOLARIYA-IN/MP/041/005/0001/0016</t>
  </si>
  <si>
    <t>010-NANDWA-IN/MP/041/005/0001/0002</t>
  </si>
  <si>
    <t>011-GADAMOD KHURD-IN/MP/041/005/0001/0003</t>
  </si>
  <si>
    <t>012-SIRKAMBA-IN/MP/041/005/0001/0004</t>
  </si>
  <si>
    <t>013-AALAMPUR-IN/MP/041/005/0001/0005</t>
  </si>
  <si>
    <t>014-DUDHKACHCHH KALA-IN/MP/041/005/0001/0006</t>
  </si>
  <si>
    <t>015-PANTALAI-IN/MP/041/005/0001/0007</t>
  </si>
  <si>
    <t>016-CHHIDGAO TAMOLI-IN/MP/041/005/0001/0008</t>
  </si>
  <si>
    <t>SIRALI-IN/MP/041/004</t>
  </si>
  <si>
    <t>DEEPGAONKALA-IN/MP/041/004/0002</t>
  </si>
  <si>
    <t>019-BEDIYA KALA-IN/MP/041/004/0002/0001</t>
  </si>
  <si>
    <t>020-DHOLGAON KALA-IN/MP/041/004/0002/0002</t>
  </si>
  <si>
    <t>021-PAHATKALA-IN/MP/041/004/0002/0003</t>
  </si>
  <si>
    <t>022-BAVADIYA-IN/MP/041/004/0002/0004</t>
  </si>
  <si>
    <t>023-DEEPGAO KALA-IN/MP/041/004/0002/0005</t>
  </si>
  <si>
    <t>024-KADOLA RADHAU-IN/MP/041/004/0002/0006</t>
  </si>
  <si>
    <t>025-SOMGAO KALA-IN/MP/041/004/0002/0007</t>
  </si>
  <si>
    <t>026-NAHALI KALA-IN/MP/041/004/0002/0008</t>
  </si>
  <si>
    <t>027-BHAGWANPURA-IN/MP/041/004/0002/0009</t>
  </si>
  <si>
    <t>028-JUNAPANI-IN/MP/041/004/0002/0010</t>
  </si>
  <si>
    <t>029-HASANPURA-IN/MP/041/004/0002/0011</t>
  </si>
  <si>
    <t>030-SANVALKHEDA-IN/MP/041/004/0002/0012</t>
  </si>
  <si>
    <t>031-RAMTEK RAIYAT-IN/MP/041/004/0002/0013</t>
  </si>
  <si>
    <t>032-KUKDAPANI-IN/MP/041/004/0002/0014</t>
  </si>
  <si>
    <t>033-CHIKALPAT-IN/MP/041/004/0002/0015</t>
  </si>
  <si>
    <t>034-JAMUNIYA KHURD-IN/MP/041/004/0002/0016</t>
  </si>
  <si>
    <t>035-SANVRI-IN/MP/041/004/0002/0017</t>
  </si>
  <si>
    <t>SIRALI-IN/MP/041/004/0001</t>
  </si>
  <si>
    <t>001-MARDANPUR-IN/MP/041/004/0001/0001</t>
  </si>
  <si>
    <t>002-KALKUND-IN/MP/041/004/0001/0011</t>
  </si>
  <si>
    <t>003-RAHTA KALA-IN/MP/041/004/0001/0012</t>
  </si>
  <si>
    <t>004-MUHADIYA-IN/MP/041/004/0001/0013</t>
  </si>
  <si>
    <t>005-SIRALI-IN/MP/041/004/0001/0014</t>
  </si>
  <si>
    <t>006-RAMPURA-IN/MP/041/004/0001/0015</t>
  </si>
  <si>
    <t>007-DHANKAR-IN/MP/041/004/0001/0016</t>
  </si>
  <si>
    <t>008-MAHENDRA GAON-IN/MP/041/004/0001/0017</t>
  </si>
  <si>
    <t>009-AAMAKHAL-IN/MP/041/004/0001/0018</t>
  </si>
  <si>
    <t>010-JAAMUKHO-IN/MP/041/004/0001/0002</t>
  </si>
  <si>
    <t>011-PATALDA-IN/MP/041/004/0001/0003</t>
  </si>
  <si>
    <t>012-MAKDAI KILA-IN/MP/041/004/0001/0004</t>
  </si>
  <si>
    <t>013-GOMGAO-IN/MP/041/004/0001/0005</t>
  </si>
  <si>
    <t>014-PEEPLYA-IN/MP/041/004/0001/0006</t>
  </si>
  <si>
    <t>015-KHUDIYA-IN/MP/041/004/0001/0007</t>
  </si>
  <si>
    <t>016-JINVANIYA-IN/MP/041/004/0001/0008</t>
  </si>
  <si>
    <t>017-AAMASEL-IN/MP/041/004/0001/0009</t>
  </si>
  <si>
    <t>018-LOLANGRA-IN/MP/041/004/0001/0010</t>
  </si>
  <si>
    <t>TIMARNI-IN/MP/041/003</t>
  </si>
  <si>
    <t>KARTANA-IN/MP/041/003/0001</t>
  </si>
  <si>
    <t>001-LACHHORA-IN/MP/041/003/0001/0001</t>
  </si>
  <si>
    <t>002-CHEEPANER-IN/MP/041/003/0001/0008</t>
  </si>
  <si>
    <t>003-KUHEE-IN/MP/041/003/0001/0009</t>
  </si>
  <si>
    <t>004-GONDAGAO KHURD-IN/MP/041/003/0001/0010</t>
  </si>
  <si>
    <t>005-GADAMOD KALA-IN/MP/041/003/0001/0011</t>
  </si>
  <si>
    <t>006-NAYA GAON-IN/MP/041/003/0001/0012</t>
  </si>
  <si>
    <t>007-GODRI-IN/MP/041/003/0001/0013</t>
  </si>
  <si>
    <t>008-KARTANA-IN/MP/041/003/0001/0014</t>
  </si>
  <si>
    <t>009-TAJPURA-IN/MP/041/003/0001/0015</t>
  </si>
  <si>
    <t>010-BHAVRAS-IN/MP/041/003/0001/0002</t>
  </si>
  <si>
    <t>011-GULLAS-IN/MP/041/003/0001/0003</t>
  </si>
  <si>
    <t>012-RUNDLAY-IN/MP/041/003/0001/0004</t>
  </si>
  <si>
    <t>013-SANYASYA-IN/MP/041/003/0001/0005</t>
  </si>
  <si>
    <t>014-GONDAGAO KALA-IN/MP/041/003/0001/0006</t>
  </si>
  <si>
    <t>015-NOUSAR-IN/MP/041/003/0001/0007</t>
  </si>
  <si>
    <t>TIMARNI-IN/MP/041/003/0002</t>
  </si>
  <si>
    <t>016-BAAJANIYA-IN/MP/041/003/0002/0001</t>
  </si>
  <si>
    <t>017-BICHCHHAPUR-IN/MP/041/003/0002/0002</t>
  </si>
  <si>
    <t>018-BAGHVAD-IN/MP/041/003/0002/0003</t>
  </si>
  <si>
    <t>019-RAYBOR-IN/MP/041/003/0002/0004</t>
  </si>
  <si>
    <t>020-POKHARNI-IN/MP/041/003/0002/0005</t>
  </si>
  <si>
    <t>021-AHALWADA-IN/MP/041/003/0002/0006</t>
  </si>
  <si>
    <t>022-NIMACHAKHURD-IN/MP/041/003/0002/0007</t>
  </si>
  <si>
    <t>023-KHIDKI-IN/MP/041/003/0002/0008</t>
  </si>
  <si>
    <t>024-BARKALA-IN/MP/041/003/0002/0009</t>
  </si>
  <si>
    <t>025-CHARKHEDA-IN/MP/041/003/0002/0010</t>
  </si>
  <si>
    <t>026-TIMARNI-IN/MP/041/003/0002/0011</t>
  </si>
  <si>
    <t>027-SAMARDHA-IN/MP/041/003/0002/0012</t>
  </si>
  <si>
    <t>028-CHHIDGAO MEL-IN/MP/041/003/0002/0013</t>
  </si>
  <si>
    <t>029-PEEPLYA KALA-IN/MP/041/003/0002/0014</t>
  </si>
  <si>
    <t>HOSHANGABAD-IN/MP/014</t>
  </si>
  <si>
    <t>DOLRIYA-IN/MP/014/008</t>
  </si>
  <si>
    <t>DOLRIYA-2-IN/MP/014/008/0002</t>
  </si>
  <si>
    <t>018-AAMUPURA-IN/MP/014/008/0002/0005</t>
  </si>
  <si>
    <t>HOSHANGABAD-IN/MP/014/001</t>
  </si>
  <si>
    <t>HOSHANGABAD- 1-IN/MP/014/001/0001</t>
  </si>
  <si>
    <t>013-UNDRAKHEDI-IN/MP/014/001/0001/0005</t>
  </si>
  <si>
    <t>HOSHANGABAD- 2-IN/MP/014/001/0002</t>
  </si>
  <si>
    <t>020-JASALPUR-IN/MP/014/001/0002/0006</t>
  </si>
  <si>
    <t>021-NIMSADIYA-IN/MP/014/001/0002/0007</t>
  </si>
  <si>
    <t>022-PANJRA KALA-IN/MP/014/001/0002/0008</t>
  </si>
  <si>
    <t>ITARSI-IN/MP/014/006</t>
  </si>
  <si>
    <t>ITARSI-IN/MP/014/006/0001</t>
  </si>
  <si>
    <t>008-DOBI URF TALPURA-IN/MP/014/006/0001/0014</t>
  </si>
  <si>
    <t>KESLA-IN/MP/014/006/0003</t>
  </si>
  <si>
    <t>037-PATHROTA-IN/MP/014/006/0003/0001</t>
  </si>
  <si>
    <t>038-JUJHARPUR-IN/MP/014/006/0003/0002</t>
  </si>
  <si>
    <t>043-KESLA-IN/MP/014/006/0003/0007</t>
  </si>
  <si>
    <t>045-MORPANI-IN/MP/014/006/0003/0009</t>
  </si>
  <si>
    <t>047-GHOGHRA RAIYAT-IN/MP/014/006/0003/0011</t>
  </si>
  <si>
    <t>049-CHARTEKRA-IN/MP/014/006/0003/0013</t>
  </si>
  <si>
    <t>052-CHHITAPURA-IN/MP/014/006/0003/0016</t>
  </si>
  <si>
    <t>053-CHANDAKIYA-IN/MP/014/006/0003/0017</t>
  </si>
  <si>
    <t>058-DANDIWADA-IN/MP/014/006/0003/0022</t>
  </si>
  <si>
    <t>RAMPUR-IN/MP/014/006/0002</t>
  </si>
  <si>
    <t>025-GAJPUR-IN/MP/014/006/0002/0010</t>
  </si>
  <si>
    <t>031-CHANDON-IN/MP/014/006/0002/0016</t>
  </si>
  <si>
    <t>034-NAGPUR KALA-IN/MP/014/006/0002/0019</t>
  </si>
  <si>
    <t>035-PANDUKHEDI-IN/MP/014/006/0002/0020</t>
  </si>
  <si>
    <t>SEONI - MALWA-IN/MP/014/003</t>
  </si>
  <si>
    <t>SHIVPUR-IN/MP/014/003/0001</t>
  </si>
  <si>
    <t>006-BHAISADEH-IN/MP/014/003/0001/0011</t>
  </si>
  <si>
    <t>011-THUA-IN/MP/014/003/0001/0003</t>
  </si>
  <si>
    <t>BABAI-IN/MP/014/005</t>
  </si>
  <si>
    <t>AARI-IN/MP/014/005/0001</t>
  </si>
  <si>
    <t>001-GORA-IN/MP/014/005/0001/0001</t>
  </si>
  <si>
    <t>002-SHUKKARWADAKALA-IN/MP/014/005/0001/0012</t>
  </si>
  <si>
    <t>003-GUDLA-IN/MP/014/005/0001/0015</t>
  </si>
  <si>
    <t>004-KADAIYA-IN/MP/014/005/0001/0016</t>
  </si>
  <si>
    <t>005-MANGROL-IN/MP/014/005/0001/0017</t>
  </si>
  <si>
    <t>006-BUDHNI-IN/MP/014/005/0001/0018</t>
  </si>
  <si>
    <t>007-BEEKOR-IN/MP/014/005/0001/0019</t>
  </si>
  <si>
    <t>008-BEEKORI-IN/MP/014/005/0001/0020</t>
  </si>
  <si>
    <t>009-MAJOJALPUR-IN/MP/014/005/0001/0021</t>
  </si>
  <si>
    <t>010-MOHASA-IN/MP/014/005/0001/0002</t>
  </si>
  <si>
    <t>011-SANGAKHEDAKALA-IN/MP/014/005/0001/0003</t>
  </si>
  <si>
    <t>012-CHAPLASAR-IN/MP/014/005/0001/0004</t>
  </si>
  <si>
    <t>013-GURADIYA MOTI-IN/MP/014/005/0001/0005</t>
  </si>
  <si>
    <t>014-MADAWAN-IN/MP/014/005/0001/0006</t>
  </si>
  <si>
    <t>015-AARI-IN/MP/014/005/0001/0007</t>
  </si>
  <si>
    <t>016-BAJJARWADA-IN/MP/014/005/0001/0008</t>
  </si>
  <si>
    <t>017-MANWADA-IN/MP/014/005/0001/0009</t>
  </si>
  <si>
    <t>018-AANCHALKHEDA-IN/MP/014/005/0001/0010</t>
  </si>
  <si>
    <t>019-SUAKHEDI-IN/MP/014/005/0001/0011</t>
  </si>
  <si>
    <t>020-PAWARKHEDAKHURD-IN/MP/014/005/0001/0013</t>
  </si>
  <si>
    <t>021-JAVLI-IN/MP/014/005/0001/0014</t>
  </si>
  <si>
    <t>BABAI-IN/MP/014/005/0003</t>
  </si>
  <si>
    <t>042-SIRWAD-IN/MP/014/005/0003/0001</t>
  </si>
  <si>
    <t>043-BUDHWADA-IN/MP/014/005/0003/0002</t>
  </si>
  <si>
    <t>044-SHIVPUR-IN/MP/014/005/0003/0003</t>
  </si>
  <si>
    <t>045-BAHARPUR-IN/MP/014/005/0003/0004</t>
  </si>
  <si>
    <t>046-GOL-IN/MP/014/005/0003/0005</t>
  </si>
  <si>
    <t>047-GURADIYA KALA-IN/MP/014/005/0003/0006</t>
  </si>
  <si>
    <t>048-KAANSKHEDA-IN/MP/014/005/0003/0007</t>
  </si>
  <si>
    <t>049-AANKHMAU-IN/MP/014/005/0003/0008</t>
  </si>
  <si>
    <t>050-BABAI-IN/MP/014/005/0003/0009</t>
  </si>
  <si>
    <t>051-RAJOUN-IN/MP/014/005/0003/0010</t>
  </si>
  <si>
    <t>052-GUJARWADA-IN/MP/014/005/0003/0011</t>
  </si>
  <si>
    <t>053-KOTGAON-IN/MP/014/005/0003/0012</t>
  </si>
  <si>
    <t>054-BAGDA MANAGAON-IN/MP/014/005/0003/0013</t>
  </si>
  <si>
    <t>055-MOHGAON-IN/MP/014/005/0003/0014</t>
  </si>
  <si>
    <t>056-KAJALKHEDI-IN/MP/014/005/0003/0015</t>
  </si>
  <si>
    <t>057-MAHENDRAWADI-IN/MP/014/005/0003/0016</t>
  </si>
  <si>
    <t>058-GULOUN-IN/MP/014/005/0003/0017</t>
  </si>
  <si>
    <t>059-JHALOUN-IN/MP/014/005/0003/0018</t>
  </si>
  <si>
    <t>060-KHARDA-IN/MP/014/005/0003/0019</t>
  </si>
  <si>
    <t>GANERA-IN/MP/014/005/0002</t>
  </si>
  <si>
    <t>022-SAMOUN-IN/MP/014/005/0002/0001</t>
  </si>
  <si>
    <t>023-BAGLOUN-IN/MP/014/005/0002/0002</t>
  </si>
  <si>
    <t>024-BAGALKHEDI-IN/MP/014/005/0002/0003</t>
  </si>
  <si>
    <t>025-KHARGAVALI-IN/MP/014/005/0002/0004</t>
  </si>
  <si>
    <t>026-MUDIYAKHEDA-IN/MP/014/005/0002/0005</t>
  </si>
  <si>
    <t>027-GANERA-IN/MP/014/005/0002/0006</t>
  </si>
  <si>
    <t>028-NASIRABAD-IN/MP/014/005/0002/0007</t>
  </si>
  <si>
    <t>029-BACHHWADA-IN/MP/014/005/0002/0008</t>
  </si>
  <si>
    <t>030-KONDARWADA-IN/MP/014/005/0002/0009</t>
  </si>
  <si>
    <t>031-MARAGAON-IN/MP/014/005/0002/0010</t>
  </si>
  <si>
    <t>032-SANGAKHEDAKHURD-IN/MP/014/005/0002/0011</t>
  </si>
  <si>
    <t>033-SATWASA-IN/MP/014/005/0002/0012</t>
  </si>
  <si>
    <t>034-UMARKHEDI-IN/MP/014/005/0002/0013</t>
  </si>
  <si>
    <t>035-CHOURAHET-IN/MP/014/005/0002/0014</t>
  </si>
  <si>
    <t>036-TALKESRI-IN/MP/014/005/0002/0015</t>
  </si>
  <si>
    <t>037-PATNI-IN/MP/014/005/0002/0016</t>
  </si>
  <si>
    <t>038-FURTALA-IN/MP/014/005/0002/0017</t>
  </si>
  <si>
    <t>039-GONDALWADA-IN/MP/014/005/0002/0018</t>
  </si>
  <si>
    <t>040-RAIPURA-IN/MP/014/005/0002/0019</t>
  </si>
  <si>
    <t>041-KHIDIYA-IN/MP/014/005/0002/0020</t>
  </si>
  <si>
    <t>BANKHEDI-IN/MP/014/007</t>
  </si>
  <si>
    <t>BANKHEDI-IN/MP/014/007/0003</t>
  </si>
  <si>
    <t>036-BACHAWANI-IN/MP/014/007/0003/0001</t>
  </si>
  <si>
    <t>037-BANKHEDI-IN/MP/014/007/0003/0002</t>
  </si>
  <si>
    <t>038-NAGWADA-IN/MP/014/007/0003/0003</t>
  </si>
  <si>
    <t>039-JUNHETA-IN/MP/014/007/0003/0004</t>
  </si>
  <si>
    <t>040-PATHARKUHI-IN/MP/014/007/0003/0005</t>
  </si>
  <si>
    <t>041-RAHATWADA-IN/MP/014/007/0003/0006</t>
  </si>
  <si>
    <t>042-DAHALWADAKALA-IN/MP/014/007/0003/0007</t>
  </si>
  <si>
    <t>043-SINGHPUR-IN/MP/014/007/0003/0008</t>
  </si>
  <si>
    <t>044-BICHHUA-IN/MP/014/007/0003/0009</t>
  </si>
  <si>
    <t>045-PANJRA-IN/MP/014/007/0003/0010</t>
  </si>
  <si>
    <t>046-KALKUHI-IN/MP/014/007/0003/0011</t>
  </si>
  <si>
    <t>047-MAIDAKHEDA-IN/MP/014/007/0003/0012</t>
  </si>
  <si>
    <t>048-NAYAGAON-IN/MP/014/007/0003/0013</t>
  </si>
  <si>
    <t>049-MAHUAKHEDA-IN/MP/014/007/0003/0014</t>
  </si>
  <si>
    <t>050-PADRAITHAKUR-IN/MP/014/007/0003/0015</t>
  </si>
  <si>
    <t>051-JUNAWANI (DHANA)-IN/MP/014/007/0003/0016</t>
  </si>
  <si>
    <t>052-PIPARPANI-IN/MP/014/007/0003/0017</t>
  </si>
  <si>
    <t>053-KOTRI-IN/MP/014/007/0003/0018</t>
  </si>
  <si>
    <t>054-KAMTI-IN/MP/014/007/0003/0019</t>
  </si>
  <si>
    <t>055-MURGIDANA-IN/MP/014/007/0003/0020</t>
  </si>
  <si>
    <t>056-DANGARHAI-IN/MP/014/007/0003/0021</t>
  </si>
  <si>
    <t>057-GHADAVPADAV-IN/MP/014/007/0003/0022</t>
  </si>
  <si>
    <t>CHADON-IN/MP/014/007/0002</t>
  </si>
  <si>
    <t>018-CHANDON-IN/MP/014/007/0002/0001</t>
  </si>
  <si>
    <t>019-BHAIROPUR-IN/MP/014/007/0002/0002</t>
  </si>
  <si>
    <t>020-DEVRI-IN/MP/014/007/0002/0003</t>
  </si>
  <si>
    <t>021-GONDALWADA-IN/MP/014/007/0002/0004</t>
  </si>
  <si>
    <t>022-KALGAWA-IN/MP/014/007/0002/0005</t>
  </si>
  <si>
    <t>023-MAHGAWA-IN/MP/014/007/0002/0006</t>
  </si>
  <si>
    <t>024-JASARWANI-IN/MP/014/007/0002/0007</t>
  </si>
  <si>
    <t>025-KAPURI-IN/MP/014/007/0002/0008</t>
  </si>
  <si>
    <t>026-MACHHERAKALA-IN/MP/014/007/0002/0009</t>
  </si>
  <si>
    <t>027-PARASWADA-IN/MP/014/007/0002/0010</t>
  </si>
  <si>
    <t>028-MAHALNWADA-IN/MP/014/007/0002/0011</t>
  </si>
  <si>
    <t>029-PALIYA PIPARIYA-IN/MP/014/007/0002/0012</t>
  </si>
  <si>
    <t>030-TIDWADA-IN/MP/014/007/0002/0013</t>
  </si>
  <si>
    <t>031-GARDHA-IN/MP/014/007/0002/0014</t>
  </si>
  <si>
    <t>032-ISHARPUR-IN/MP/014/007/0002/0015</t>
  </si>
  <si>
    <t>033-KHAPARIYA-IN/MP/014/007/0002/0016</t>
  </si>
  <si>
    <t>034-KESLA-IN/MP/014/007/0002/0017</t>
  </si>
  <si>
    <t>035-POUDI-IN/MP/014/007/0002/0018</t>
  </si>
  <si>
    <t>UMARDHA-IN/MP/014/007/0001</t>
  </si>
  <si>
    <t>001-UMARDHA-IN/MP/014/007/0001/0001</t>
  </si>
  <si>
    <t>002-SAMNAPUR-IN/MP/014/007/0001/0010</t>
  </si>
  <si>
    <t>003-PARASWADA-IN/MP/014/007/0001/0011</t>
  </si>
  <si>
    <t>004-PURAINAKALA-IN/MP/014/007/0001/0012</t>
  </si>
  <si>
    <t>005-TINSARI-IN/MP/014/007/0001/0013</t>
  </si>
  <si>
    <t>006-SALAIYA KISHOR-IN/MP/014/007/0001/0014</t>
  </si>
  <si>
    <t>007-KARPA-IN/MP/014/007/0001/0015</t>
  </si>
  <si>
    <t>008-NIBHOURA-IN/MP/014/007/0001/0016</t>
  </si>
  <si>
    <t>009-SEMKHEDA-IN/MP/014/007/0001/0017</t>
  </si>
  <si>
    <t>010-BEDAR-IN/MP/014/007/0001/0002</t>
  </si>
  <si>
    <t>011-MALAKJARA-IN/MP/014/007/0001/0003</t>
  </si>
  <si>
    <t>012-DOOMAR-IN/MP/014/007/0001/0004</t>
  </si>
  <si>
    <t>013-PURAINARANDHIR-IN/MP/014/007/0001/0005</t>
  </si>
  <si>
    <t>014-BARCHHI-IN/MP/014/007/0001/0006</t>
  </si>
  <si>
    <t>015-ANHAI-IN/MP/014/007/0001/0007</t>
  </si>
  <si>
    <t>016-SURELARANDHIR-IN/MP/014/007/0001/0008</t>
  </si>
  <si>
    <t>017-JAMUNIARANDHIR-IN/MP/014/007/0001/0009</t>
  </si>
  <si>
    <t>DOLRIYA-1-IN/MP/014/008/0001</t>
  </si>
  <si>
    <t>005-TEMLA KALA-IN/MP/014/008/0001/0009</t>
  </si>
  <si>
    <t>009-CHANDWAD-IN/MP/014/008/0001/0013</t>
  </si>
  <si>
    <t>016-KANDRAKHEDI-IN/MP/014/008/0002/0003</t>
  </si>
  <si>
    <t>017-MOHARI-IN/MP/014/008/0002/0004</t>
  </si>
  <si>
    <t>019-BEHRAKHEDI-IN/MP/014/008/0002/0006</t>
  </si>
  <si>
    <t>020-BAIKHEDI-IN/MP/014/008/0002/0007</t>
  </si>
  <si>
    <t>021-BHEELAKHEDI-IN/MP/014/008/0002/0008</t>
  </si>
  <si>
    <t>022-SEMRI KHURD-IN/MP/014/008/0002/0009</t>
  </si>
  <si>
    <t>024-DAABA KHURD-IN/MP/014/008/0002/0011</t>
  </si>
  <si>
    <t>001-TALNAGRI-IN/MP/014/001/0001/0001</t>
  </si>
  <si>
    <t>002-RADHAL-IN/MP/014/001/0001/0007</t>
  </si>
  <si>
    <t>003-PARRADEH-IN/MP/014/001/0001/0008</t>
  </si>
  <si>
    <t>004-BADODIYA KALA-IN/MP/014/001/0001/0009</t>
  </si>
  <si>
    <t>005-PALANPUR-IN/MP/014/001/0001/0010</t>
  </si>
  <si>
    <t>006-SAVALKHEDA-IN/MP/014/001/0001/0011</t>
  </si>
  <si>
    <t>007-ROHANA-IN/MP/014/001/0001/0012</t>
  </si>
  <si>
    <t>008-KHEDLA-IN/MP/014/001/0001/0013</t>
  </si>
  <si>
    <t>009-DOGARWADA-IN/MP/014/001/0001/0014</t>
  </si>
  <si>
    <t>010-RASULIYA-IN/MP/014/001/0001/0002</t>
  </si>
  <si>
    <t>011-MALAKHEDI-IN/MP/014/001/0001/0003</t>
  </si>
  <si>
    <t>012-BUGHWADA-IN/MP/014/001/0001/0004</t>
  </si>
  <si>
    <t>014-SAKET-IN/MP/014/001/0001/0006</t>
  </si>
  <si>
    <t>015-BIAORA-IN/MP/014/001/0002/0001</t>
  </si>
  <si>
    <t>016-NITAYA-IN/MP/014/001/0002/0002</t>
  </si>
  <si>
    <t>018-KULAMADI-IN/MP/014/001/0002/0004</t>
  </si>
  <si>
    <t>019-RAIPUR-IN/MP/014/001/0002/0005</t>
  </si>
  <si>
    <t>023-MEHRAGHAT-IN/MP/014/001/0002/0009</t>
  </si>
  <si>
    <t>001-BEESARODA-IN/MP/014/006/0001/0001</t>
  </si>
  <si>
    <t>002-BORTALAI-IN/MP/014/006/0001/0008</t>
  </si>
  <si>
    <t>003-DHURPAN-IN/MP/014/006/0001/0009</t>
  </si>
  <si>
    <t>004-NAYAGAON-IN/MP/014/006/0001/0010</t>
  </si>
  <si>
    <t>005-TIKHAD-IN/MP/014/006/0001/0011</t>
  </si>
  <si>
    <t>009-JAMANI-IN/MP/014/006/0001/0015</t>
  </si>
  <si>
    <t>012-MEHRAGAON-IN/MP/014/006/0001/0004</t>
  </si>
  <si>
    <t>013-ITARSI-IN/MP/014/006/0001/0005</t>
  </si>
  <si>
    <t>014-SONASAVRI-IN/MP/014/006/0001/0006</t>
  </si>
  <si>
    <t>015-RAISALPUR-IN/MP/014/006/0001/0007</t>
  </si>
  <si>
    <t>039-DEHRI-IN/MP/014/006/0003/0003</t>
  </si>
  <si>
    <t>040-GOCHITRONDA-IN/MP/014/006/0003/0004</t>
  </si>
  <si>
    <t>041-PEEPALDANA-IN/MP/014/006/0003/0005</t>
  </si>
  <si>
    <t>042-TAKU-IN/MP/014/006/0003/0006</t>
  </si>
  <si>
    <t>046-BHARGADA-IN/MP/014/006/0003/0010</t>
  </si>
  <si>
    <t>048-SAHELI-IN/MP/014/006/0003/0012</t>
  </si>
  <si>
    <t>050-KOHDA-IN/MP/014/006/0003/0014</t>
  </si>
  <si>
    <t>016-TARARODA-IN/MP/014/006/0002/0001</t>
  </si>
  <si>
    <t>017-LOHARIYA KALA-IN/MP/014/006/0002/0002</t>
  </si>
  <si>
    <t>018-PAHANBARRY-IN/MP/014/006/0002/0003</t>
  </si>
  <si>
    <t>019-RAMPUR-IN/MP/014/006/0002/0004</t>
  </si>
  <si>
    <t>020-SILARI-IN/MP/014/006/0002/0005</t>
  </si>
  <si>
    <t>021-MARODA-IN/MP/014/006/0002/0006</t>
  </si>
  <si>
    <t>022-BICHHUA-IN/MP/014/006/0002/0007</t>
  </si>
  <si>
    <t>023-SONTALAI-IN/MP/014/006/0002/0008</t>
  </si>
  <si>
    <t>024-BELAWADA-IN/MP/014/006/0002/0009</t>
  </si>
  <si>
    <t>026-CHILLAI-IN/MP/014/006/0002/0011</t>
  </si>
  <si>
    <t>027-GURRA-IN/MP/014/006/0002/0012</t>
  </si>
  <si>
    <t>028-DAMDAM-IN/MP/014/006/0002/0013</t>
  </si>
  <si>
    <t>029-SANKHEDA-IN/MP/014/006/0002/0014</t>
  </si>
  <si>
    <t>030-SOMALWADA KHURD-IN/MP/014/006/0002/0015</t>
  </si>
  <si>
    <t>032-KANDAI KALA-IN/MP/014/006/0002/0017</t>
  </si>
  <si>
    <t>036-GHATLI-IN/MP/014/006/0002/0021</t>
  </si>
  <si>
    <t>PIPARIYA-IN/MP/014/004</t>
  </si>
  <si>
    <t>PIPARIYA-IN/MP/014/004/0002</t>
  </si>
  <si>
    <t>017-KHIDIYA-IN/MP/014/004/0002/0001</t>
  </si>
  <si>
    <t>018-SILARI-IN/MP/014/004/0002/0002</t>
  </si>
  <si>
    <t>019-SURELAKALA-IN/MP/014/004/0002/0003</t>
  </si>
  <si>
    <t>020-HATHWAS-IN/MP/014/004/0002/0004</t>
  </si>
  <si>
    <t>021-DEVGAON PIPARIYA-IN/MP/014/004/0002/0005</t>
  </si>
  <si>
    <t>022-RAMPUR-IN/MP/014/004/0002/0006</t>
  </si>
  <si>
    <t>023-MAHALWADA-IN/MP/014/004/0002/0007</t>
  </si>
  <si>
    <t>024-POUSERA-IN/MP/014/004/0002/0008</t>
  </si>
  <si>
    <t>025-KHERUA-IN/MP/014/004/0002/0009</t>
  </si>
  <si>
    <t>026-SIRPAN-IN/MP/014/004/0002/0010</t>
  </si>
  <si>
    <t>027-PARKHI-IN/MP/014/004/0002/0011</t>
  </si>
  <si>
    <t>028-KANHAWAR-IN/MP/014/004/0002/0012</t>
  </si>
  <si>
    <t>029-BAANSKHEDA-IN/MP/014/004/0002/0013</t>
  </si>
  <si>
    <t>030-SIGHOUDI-IN/MP/014/004/0002/0014</t>
  </si>
  <si>
    <t>031-THUTHA DAHALWADA-IN/MP/014/004/0002/0015</t>
  </si>
  <si>
    <t>032-PALI-IN/MP/014/004/0002/0016</t>
  </si>
  <si>
    <t>SANDIYA-IN/MP/014/004/0001</t>
  </si>
  <si>
    <t>001-SAHALWADA-IN/MP/014/004/0001/0001</t>
  </si>
  <si>
    <t>002-SEONI-IN/MP/014/004/0001/0009</t>
  </si>
  <si>
    <t>003-SANDIYA-IN/MP/014/004/0001/0010</t>
  </si>
  <si>
    <t>004-SURELA KISHOR-IN/MP/014/004/0001/0011</t>
  </si>
  <si>
    <t>005-KHAIRA-IN/MP/014/004/0001/0012</t>
  </si>
  <si>
    <t>006-SEMRITALA-IN/MP/014/004/0001/0013</t>
  </si>
  <si>
    <t>007-MATHNI-IN/MP/014/004/0001/0014</t>
  </si>
  <si>
    <t>008-PACHLAWRA-IN/MP/014/004/0001/0015</t>
  </si>
  <si>
    <t>009-JHALON-IN/MP/014/004/0001/0016</t>
  </si>
  <si>
    <t>010-PUNOR-IN/MP/014/004/0001/0002</t>
  </si>
  <si>
    <t>011-DHANASARI-IN/MP/014/004/0001/0003</t>
  </si>
  <si>
    <t>012-GADAGHAT-IN/MP/014/004/0001/0004</t>
  </si>
  <si>
    <t>013-UTIYA KISHOR-IN/MP/014/004/0001/0005</t>
  </si>
  <si>
    <t>014-JAMARA-IN/MP/014/004/0001/0006</t>
  </si>
  <si>
    <t>015-KHAPARKHEDA-IN/MP/014/004/0001/0007</t>
  </si>
  <si>
    <t>016-MARKA DAANA-IN/MP/014/004/0001/0008</t>
  </si>
  <si>
    <t>TARONKALA-IN/MP/014/004/0003</t>
  </si>
  <si>
    <t>033-RAIKHEDI-IN/MP/014/004/0003/0001</t>
  </si>
  <si>
    <t>038-TARON KALA-IN/MP/014/004/0003/0006</t>
  </si>
  <si>
    <t>039-KHAIRIKALA-IN/MP/014/004/0003/0007</t>
  </si>
  <si>
    <t>040-MUHARI KALA-IN/MP/014/004/0003/0008</t>
  </si>
  <si>
    <t>042-SIMARA-IN/MP/014/004/0003/0010</t>
  </si>
  <si>
    <t>043-SAMNAPUR-IN/MP/014/004/0003/0011</t>
  </si>
  <si>
    <t>044-PANARI-IN/MP/014/004/0003/0012</t>
  </si>
  <si>
    <t>045-RICHHEDA-IN/MP/014/004/0003/0013</t>
  </si>
  <si>
    <t>046-LONJHI-IN/MP/014/004/0003/0014</t>
  </si>
  <si>
    <t>047-NANDWADA-IN/MP/014/004/0003/0015</t>
  </si>
  <si>
    <t>PAGDHAL-IN/MP/014/003/0002</t>
  </si>
  <si>
    <t>017-NIRKHI-IN/MP/014/003/0002/0003</t>
  </si>
  <si>
    <t>026-BASNIYA KALA-IN/MP/014/003/0002/0012</t>
  </si>
  <si>
    <t>SATWASA-IN/MP/014/003/0005</t>
  </si>
  <si>
    <t>068-RAJORAJAT-IN/MP/014/003/0005/0001</t>
  </si>
  <si>
    <t>069-DHARAMKUNDI-IN/MP/014/003/0005/0002</t>
  </si>
  <si>
    <t>070-SATWASA-IN/MP/014/003/0005/0003</t>
  </si>
  <si>
    <t>071-KHUTWASA-IN/MP/014/003/0005/0004</t>
  </si>
  <si>
    <t>072-HIRANKHEDA-IN/MP/014/003/0005/0005</t>
  </si>
  <si>
    <t>073-BHADANG CHIKHLI-IN/MP/014/003/0005/0006</t>
  </si>
  <si>
    <t>074-SOMALWADA-IN/MP/014/003/0005/0007</t>
  </si>
  <si>
    <t>075-KHARDA-IN/MP/014/003/0005/0008</t>
  </si>
  <si>
    <t>076-BHAMEDIDEV-IN/MP/014/003/0005/0009</t>
  </si>
  <si>
    <t>077-GAAJANPUR-IN/MP/014/003/0005/0010</t>
  </si>
  <si>
    <t>078-BHAMEDI-IN/MP/014/003/0005/0011</t>
  </si>
  <si>
    <t>079-NAHARKOLA-IN/MP/014/003/0005/0012</t>
  </si>
  <si>
    <t>081-BATKI URF IKLANI-IN/MP/014/003/0005/0014</t>
  </si>
  <si>
    <t>082-SOTA CHIKHLI-IN/MP/014/003/0005/0015</t>
  </si>
  <si>
    <t>083-NANDARWADA-IN/MP/014/003/0005/0016</t>
  </si>
  <si>
    <t>084-MALAPAT-IN/MP/014/003/0005/0017</t>
  </si>
  <si>
    <t>085-TILI AVARI-IN/MP/014/003/0005/0018</t>
  </si>
  <si>
    <t>SEONI  MALWA-IN/MP/014/003/0003</t>
  </si>
  <si>
    <t>037-SURAJPUR-IN/MP/014/003/0003/0002</t>
  </si>
  <si>
    <t>038-BAANKABEDI-IN/MP/014/003/0003/0003</t>
  </si>
  <si>
    <t>039-TINSYA-IN/MP/014/003/0003/0004</t>
  </si>
  <si>
    <t>040-KHARAR-IN/MP/014/003/0003/0005</t>
  </si>
  <si>
    <t>041-JAMANI-IN/MP/014/003/0003/0006</t>
  </si>
  <si>
    <t>048-JHAKLAAY-IN/MP/014/003/0003/0013</t>
  </si>
  <si>
    <t>049-CHATARKHEDA-IN/MP/014/003/0003/0014</t>
  </si>
  <si>
    <t>SOHAGPUR-IN/MP/014/002</t>
  </si>
  <si>
    <t>DHAPADAKALA-IN/MP/014/002/0001</t>
  </si>
  <si>
    <t>001-REWA BANKHEDI-IN/MP/014/002/0001/0001</t>
  </si>
  <si>
    <t>002-SANKALA-IN/MP/014/002/0001/0011</t>
  </si>
  <si>
    <t>003-BHATGAON-IN/MP/014/002/0001/0012</t>
  </si>
  <si>
    <t>004-SOUNSARKHEDA-IN/MP/014/002/0001/0013</t>
  </si>
  <si>
    <t>005-MUDIYAKHEDA-IN/MP/014/002/0001/0014</t>
  </si>
  <si>
    <t>006-ISHARPUR-IN/MP/014/002/0001/0015</t>
  </si>
  <si>
    <t>007-LAKHANPUR-IN/MP/014/002/0001/0016</t>
  </si>
  <si>
    <t>008-KISHANPUR-IN/MP/014/002/0001/0017</t>
  </si>
  <si>
    <t>009-RANI GOHAN-IN/MP/014/002/0001/0018</t>
  </si>
  <si>
    <t>010-THIKRI-IN/MP/014/002/0001/0002</t>
  </si>
  <si>
    <t>011-BHILADIYA-IN/MP/014/002/0001/0003</t>
  </si>
  <si>
    <t>012-BHOUKHEDI KALA-IN/MP/014/002/0001/0004</t>
  </si>
  <si>
    <t>013-GUJARKHEDI-IN/MP/014/002/0001/0005</t>
  </si>
  <si>
    <t>014-AJABGAON-IN/MP/014/002/0001/0006</t>
  </si>
  <si>
    <t>015-TELSIR-IN/MP/014/002/0001/0007</t>
  </si>
  <si>
    <t>016-BODNA GUJAR-IN/MP/014/002/0001/0008</t>
  </si>
  <si>
    <t>017-PAMLI-IN/MP/014/002/0001/0009</t>
  </si>
  <si>
    <t>018-NAGTARA-IN/MP/014/002/0001/0010</t>
  </si>
  <si>
    <t>SHOBHAPUR-IN/MP/014/002/0003</t>
  </si>
  <si>
    <t>041-SOBHAPUR-IN/MP/014/002/0003/0001</t>
  </si>
  <si>
    <t>042-AKOLA-IN/MP/014/002/0003/0002</t>
  </si>
  <si>
    <t>043-NEEMANMUDA-IN/MP/014/002/0003/0003</t>
  </si>
  <si>
    <t>044-KOHANI-IN/MP/014/002/0003/0004</t>
  </si>
  <si>
    <t>045-GURARI-IN/MP/014/002/0003/0005</t>
  </si>
  <si>
    <t>046-CHANDIKHEDI-IN/MP/014/002/0003/0006</t>
  </si>
  <si>
    <t>047-MAHUAKHEDA-IN/MP/014/002/0003/0007</t>
  </si>
  <si>
    <t>048-UTIYASHANKAR-IN/MP/014/002/0003/0008</t>
  </si>
  <si>
    <t>049-GALCHA-IN/MP/014/002/0003/0009</t>
  </si>
  <si>
    <t>050-BHANPUR-IN/MP/014/002/0003/0010</t>
  </si>
  <si>
    <t>051-AJERA-IN/MP/014/002/0003/0011</t>
  </si>
  <si>
    <t>052-MACHHA-IN/MP/014/002/0003/0012</t>
  </si>
  <si>
    <t>053-TIGHDA-IN/MP/014/002/0003/0013</t>
  </si>
  <si>
    <t>054-KAJALKHEDI-IN/MP/014/002/0003/0014</t>
  </si>
  <si>
    <t>055-CHANDERI-IN/MP/014/002/0003/0015</t>
  </si>
  <si>
    <t>056-DIKWADA-IN/MP/014/002/0003/0016</t>
  </si>
  <si>
    <t>057-AJNERI-IN/MP/014/002/0003/0017</t>
  </si>
  <si>
    <t>058-RANI PIPARIYA-IN/MP/014/002/0003/0018</t>
  </si>
  <si>
    <t>059-MOKALWADI-IN/MP/014/002/0003/0019</t>
  </si>
  <si>
    <t>060-NIVARI-IN/MP/014/002/0003/0020</t>
  </si>
  <si>
    <t>061-BAMARI-IN/MP/014/002/0003/0021</t>
  </si>
  <si>
    <t>062-KALMESHRA-IN/MP/014/002/0003/0022</t>
  </si>
  <si>
    <t>063-BARUADANA-IN/MP/014/002/0003/0023</t>
  </si>
  <si>
    <t>SOHAGPUR-IN/MP/014/002/0002</t>
  </si>
  <si>
    <t>019-SOHAGPUR-IN/MP/014/002/0002/0001</t>
  </si>
  <si>
    <t>020-BAMHORI KHURD-IN/MP/014/002/0002/0002</t>
  </si>
  <si>
    <t>021-BARANGI-IN/MP/014/002/0002/0003</t>
  </si>
  <si>
    <t>022-CHICHLI-IN/MP/014/002/0002/0004</t>
  </si>
  <si>
    <t>023-PALADEVRI-IN/MP/014/002/0002/0005</t>
  </si>
  <si>
    <t>024-SEMRI HARCHAND-IN/MP/014/002/0002/0006</t>
  </si>
  <si>
    <t>026-GURAMKHEDI-IN/MP/014/002/0002/0008</t>
  </si>
  <si>
    <t>027-PATHRAI-IN/MP/014/002/0002/0009</t>
  </si>
  <si>
    <t>028-BAANSKHAPA-IN/MP/014/002/0002/0010</t>
  </si>
  <si>
    <t>029-NIBHOURA-IN/MP/014/002/0002/0011</t>
  </si>
  <si>
    <t>030-NAYAGAON-IN/MP/014/002/0002/0012</t>
  </si>
  <si>
    <t>031-GONDI KHAIRI MAAL-IN/MP/014/002/0002/0013</t>
  </si>
  <si>
    <t>037-GUNDRAI-IN/MP/014/002/0002/0019</t>
  </si>
  <si>
    <t>038-CHARGAON-IN/MP/014/002/0002/0020</t>
  </si>
  <si>
    <t>039-NAVALGAON-IN/MP/014/002/0002/0021</t>
  </si>
  <si>
    <t>040-KARANPUR-IN/MP/014/002/0002/0022</t>
  </si>
  <si>
    <t>051-PIPARIYA KHURD-IN/MP/014/006/0003/0015</t>
  </si>
  <si>
    <t>054-SADHPURA-IN/MP/014/006/0003/0018</t>
  </si>
  <si>
    <t>055-KALAAKHAR-IN/MP/014/006/0003/0019</t>
  </si>
  <si>
    <t>056-CHOUKIPURA-IN/MP/014/006/0003/0020</t>
  </si>
  <si>
    <t>057-SILWANI-IN/MP/014/006/0003/0021</t>
  </si>
  <si>
    <t>035-SAMARDHA-IN/MP/014/003/0002/0021</t>
  </si>
  <si>
    <t>032-BICHHUA-IN/MP/014/002/0002/0014</t>
  </si>
  <si>
    <t>001-NANPA-IN/MP/014/008/0001/0001</t>
  </si>
  <si>
    <t>004-MISROD-IN/MP/014/008/0001/0008</t>
  </si>
  <si>
    <t>006-DATWASA-IN/MP/014/008/0001/0010</t>
  </si>
  <si>
    <t>007-KOTLAKHEDI-IN/MP/014/008/0001/0011</t>
  </si>
  <si>
    <t>008-BAGHWADA-IN/MP/014/008/0001/0012</t>
  </si>
  <si>
    <t>010-RATWADA-IN/MP/014/008/0001/0002</t>
  </si>
  <si>
    <t>011-SAIL-IN/MP/014/008/0001/0003</t>
  </si>
  <si>
    <t>012-ROJHDA-IN/MP/014/008/0001/0004</t>
  </si>
  <si>
    <t>013-BAMHANGAON KALA-IN/MP/014/008/0001/0005</t>
  </si>
  <si>
    <t>014-KHARKHEDI-IN/MP/014/008/0002/0001</t>
  </si>
  <si>
    <t>015-GUNOURA-IN/MP/014/008/0002/0002</t>
  </si>
  <si>
    <t>023-DOLRIYA-IN/MP/014/008/0002/0010</t>
  </si>
  <si>
    <t>025-DAABA KALA-IN/MP/014/008/0002/0012</t>
  </si>
  <si>
    <t>006-MALOTHAR-IN/MP/014/006/0001/0012</t>
  </si>
  <si>
    <t>007-TANGNA-IN/MP/014/006/0001/0013</t>
  </si>
  <si>
    <t>010-BABAI KHURD-IN/MP/014/006/0001/0002</t>
  </si>
  <si>
    <t>011-BHATTI-IN/MP/014/006/0001/0003</t>
  </si>
  <si>
    <t>KHAPRIYA-IN/MP/014/003/0004</t>
  </si>
  <si>
    <t>052-RAMPURA-IN/MP/014/003/0004/0001</t>
  </si>
  <si>
    <t>053-MUDIYAKHEDI-IN/MP/014/003/0004/0002</t>
  </si>
  <si>
    <t>054-LODHADI-IN/MP/014/003/0004/0003</t>
  </si>
  <si>
    <t>055-AMLADA DOGAR-IN/MP/014/003/0004/0004</t>
  </si>
  <si>
    <t>056-PATHADA-IN/MP/014/003/0004/0005</t>
  </si>
  <si>
    <t>057-MAKDAI-IN/MP/014/003/0004/0006</t>
  </si>
  <si>
    <t>058-GWADI-IN/MP/014/003/0004/0007</t>
  </si>
  <si>
    <t>059-CHOUTALAI-IN/MP/014/003/0004/0008</t>
  </si>
  <si>
    <t>060-SOYAT-IN/MP/014/003/0004/0009</t>
  </si>
  <si>
    <t>061-JHILLAY-IN/MP/014/003/0004/0010</t>
  </si>
  <si>
    <t>062-KHAPARIYA-IN/MP/014/003/0004/0011</t>
  </si>
  <si>
    <t>063-REHDA-IN/MP/014/003/0004/0012</t>
  </si>
  <si>
    <t>064-BHANGIYA-IN/MP/014/003/0004/0013</t>
  </si>
  <si>
    <t>065-HARPALPUR-IN/MP/014/003/0004/0014</t>
  </si>
  <si>
    <t>066-BHILADIYA KALA-IN/MP/014/003/0004/0015</t>
  </si>
  <si>
    <t>067-RAJORA KURMI-IN/MP/014/003/0004/0016</t>
  </si>
  <si>
    <t>015-BISOUNI KALA-IN/MP/014/003/0002/0001</t>
  </si>
  <si>
    <t>016-KOTHRA-IN/MP/014/003/0002/0002</t>
  </si>
  <si>
    <t>018-BHAIROPUR-IN/MP/014/003/0002/0004</t>
  </si>
  <si>
    <t>019-BHARLAAY-IN/MP/014/003/0002/0005</t>
  </si>
  <si>
    <t>020-CHOUKIGAVA-IN/MP/014/003/0002/0006</t>
  </si>
  <si>
    <t>021-JEERABEH-IN/MP/014/003/0002/0007</t>
  </si>
  <si>
    <t>022-PAGDHAL-IN/MP/014/003/0002/0008</t>
  </si>
  <si>
    <t>023-BABADIYA BHAU-IN/MP/014/003/0002/0009</t>
  </si>
  <si>
    <t>024-RAVAN PIPAL-IN/MP/014/003/0002/0010</t>
  </si>
  <si>
    <t>025-DHAMANIYA-IN/MP/014/003/0002/0011</t>
  </si>
  <si>
    <t>027-FARIDPUR-IN/MP/014/003/0002/0013</t>
  </si>
  <si>
    <t>028-AMLADA KALA-IN/MP/014/003/0002/0014</t>
  </si>
  <si>
    <t>029-CHOUKI MAFI-IN/MP/014/003/0002/0015</t>
  </si>
  <si>
    <t>030-GURANJ GHAT-IN/MP/014/003/0002/0016</t>
  </si>
  <si>
    <t>031-NAVALGAON-IN/MP/014/003/0002/0017</t>
  </si>
  <si>
    <t>032-GHANA-IN/MP/014/003/0002/0018</t>
  </si>
  <si>
    <t>033-SATAI-IN/MP/014/003/0002/0019</t>
  </si>
  <si>
    <t>034-LOKHARTALAI-IN/MP/014/003/0002/0020</t>
  </si>
  <si>
    <t>080-JHADBEEDA-IN/MP/014/003/0005/0013</t>
  </si>
  <si>
    <t>086-KEWLAJHIR-IN/MP/014/003/0005/0019</t>
  </si>
  <si>
    <t>036-MAHUADHANA-IN/MP/014/003/0003/0001</t>
  </si>
  <si>
    <t>042-PIPALYA KALA-IN/MP/014/003/0003/0007</t>
  </si>
  <si>
    <t>043-PIPALTHON-IN/MP/014/003/0003/0008</t>
  </si>
  <si>
    <t>044-BILDI-IN/MP/014/003/0003/0009</t>
  </si>
  <si>
    <t>045-BARAKHAD KALA-IN/MP/014/003/0003/0010</t>
  </si>
  <si>
    <t>046-BANAPURA-IN/MP/014/003/0003/0011</t>
  </si>
  <si>
    <t>047-NIPANIYA-IN/MP/014/003/0003/0012</t>
  </si>
  <si>
    <t>050-DAMADIYA-IN/MP/014/003/0003/0015</t>
  </si>
  <si>
    <t>051-RUPADEH-IN/MP/014/003/0003/0016</t>
  </si>
  <si>
    <t>001-UMARIYA-IN/MP/014/003/0001/0001</t>
  </si>
  <si>
    <t>002-LUNCHGAON-IN/MP/014/003/0001/0007</t>
  </si>
  <si>
    <t>003-ACHNAGAON-IN/MP/014/003/0001/0008</t>
  </si>
  <si>
    <t>004-RICHHI-IN/MP/014/003/0001/0009</t>
  </si>
  <si>
    <t>005-BHILADIYA KHURD-IN/MP/014/003/0001/0010</t>
  </si>
  <si>
    <t>007-KAJLI-IN/MP/014/003/0001/0012</t>
  </si>
  <si>
    <t>008-BABRI-IN/MP/014/003/0001/0013</t>
  </si>
  <si>
    <t>009-BANADA-IN/MP/014/003/0001/0014</t>
  </si>
  <si>
    <t>010-GURADIYA JAT-IN/MP/014/003/0001/0002</t>
  </si>
  <si>
    <t>012-CHAPDA GRAHAN-IN/MP/014/003/0001/0004</t>
  </si>
  <si>
    <t>013-SHIVPUR-IN/MP/014/003/0001/0005</t>
  </si>
  <si>
    <t>014-NAHARKOLAKHURD-IN/MP/014/003/0001/0006</t>
  </si>
  <si>
    <t>INDORE-IN/MP/015</t>
  </si>
  <si>
    <t>DEPALPUR-IN/MP/015/001</t>
  </si>
  <si>
    <t>BETMA - 3-IN/MP/015/001/0003</t>
  </si>
  <si>
    <t>054-JALODIYAPANTH-IN/MP/015/001/0003/0001</t>
  </si>
  <si>
    <t>055-CHATWADA-IN/MP/015/001/0003/0002</t>
  </si>
  <si>
    <t>056-CHIKLOUNDA-IN/MP/015/001/0003/0003</t>
  </si>
  <si>
    <t>057-SANGDOD-IN/MP/015/001/0003/0004</t>
  </si>
  <si>
    <t>058-SHIVGARH-IN/MP/015/001/0003/0005</t>
  </si>
  <si>
    <t>059-DOULTABAD-IN/MP/015/001/0003/0006</t>
  </si>
  <si>
    <t>060-RANGWASA-IN/MP/015/001/0003/0007</t>
  </si>
  <si>
    <t>061-SEJWANI-IN/MP/015/001/0003/0008</t>
  </si>
  <si>
    <t>062-RAMBADODIYA-IN/MP/015/001/0003/0009</t>
  </si>
  <si>
    <t>063-GHATABILLOD-IN/MP/015/001/0003/0010</t>
  </si>
  <si>
    <t>064-SANGVI-IN/MP/015/001/0003/0011</t>
  </si>
  <si>
    <t>065-METHWADA-IN/MP/015/001/0003/0012</t>
  </si>
  <si>
    <t>066-JHALARIYA-IN/MP/015/001/0003/0013</t>
  </si>
  <si>
    <t>067-RAWAD-IN/MP/015/001/0003/0014</t>
  </si>
  <si>
    <t>068-SANAVDA-IN/MP/015/001/0003/0015</t>
  </si>
  <si>
    <t>069-ROLAAY-IN/MP/015/001/0003/0016</t>
  </si>
  <si>
    <t>070-BORIYA-IN/MP/015/001/0003/0017</t>
  </si>
  <si>
    <t>071-BORSI-IN/MP/015/001/0003/0018</t>
  </si>
  <si>
    <t>072-ORANGPURA-IN/MP/015/001/0003/0019</t>
  </si>
  <si>
    <t>073-RAJPURA-IN/MP/015/001/0003/0020</t>
  </si>
  <si>
    <t>074-LALENDIPURA-IN/MP/015/001/0003/0021</t>
  </si>
  <si>
    <t>075-KALASURA-IN/MP/015/001/0003/0022</t>
  </si>
  <si>
    <t>076-KASBA BETMA-IN/MP/015/001/0003/0023</t>
  </si>
  <si>
    <t>077-PEER PIPLYA-IN/MP/015/001/0003/0024</t>
  </si>
  <si>
    <t>078-SALAMPUR-IN/MP/015/001/0003/0025</t>
  </si>
  <si>
    <t>079-RANMAL-IN/MP/015/001/0003/0026</t>
  </si>
  <si>
    <t>080-KALI BILLOD-IN/MP/015/001/0003/0027</t>
  </si>
  <si>
    <t>081-CHIRAKHAN-IN/MP/015/001/0003/0028</t>
  </si>
  <si>
    <t>082-BAJRANGPURA-IN/MP/015/001/0003/0029</t>
  </si>
  <si>
    <t>083-BIJEPUR-IN/MP/015/001/0003/0030</t>
  </si>
  <si>
    <t>084-MAANCHAL-IN/MP/015/001/0003/0031</t>
  </si>
  <si>
    <t>085-GALODA-IN/MP/015/001/0003/0032</t>
  </si>
  <si>
    <t>086-DHARAVRA-IN/MP/015/001/0003/0033</t>
  </si>
  <si>
    <t>087-DHANNAD-IN/MP/015/001/0003/0034</t>
  </si>
  <si>
    <t>088-BAGODA-IN/MP/015/001/0003/0035</t>
  </si>
  <si>
    <t>DEPALPUR - 2-IN/MP/015/001/0002</t>
  </si>
  <si>
    <t>030-LIMBODIPAR-IN/MP/015/001/0002/0001</t>
  </si>
  <si>
    <t>031-SEMDA-IN/MP/015/001/0002/0002</t>
  </si>
  <si>
    <t>032-KHATWADI-IN/MP/015/001/0002/0003</t>
  </si>
  <si>
    <t>033-KASBA DEPALPUR-IN/MP/015/001/0002/0004</t>
  </si>
  <si>
    <t>034-BIRGOUNDA-IN/MP/015/001/0002/0005</t>
  </si>
  <si>
    <t>035-BANEDIYA-IN/MP/015/001/0002/0006</t>
  </si>
  <si>
    <t>036-KHIMLAWDA-IN/MP/015/001/0002/0007</t>
  </si>
  <si>
    <t>037-ATAHEDA-IN/MP/015/001/0002/0008</t>
  </si>
  <si>
    <t>038-KARJODA-IN/MP/015/001/0002/0009</t>
  </si>
  <si>
    <t>039-DEWARAKHEDI-IN/MP/015/001/0002/0010</t>
  </si>
  <si>
    <t>040-BANYAKHEDI-IN/MP/015/001/0002/0011</t>
  </si>
  <si>
    <t>041-KHANDIYA-IN/MP/015/001/0002/0012</t>
  </si>
  <si>
    <t>042-SHAHPURA-IN/MP/015/001/0002/0013</t>
  </si>
  <si>
    <t>043-NANDRA-IN/MP/015/001/0002/0014</t>
  </si>
  <si>
    <t>044-GANGAJALKHEDI-IN/MP/015/001/0002/0015</t>
  </si>
  <si>
    <t>045-BADOLI HOUJ-IN/MP/015/001/0002/0016</t>
  </si>
  <si>
    <t>046-TAKIPURA-IN/MP/015/001/0002/0017</t>
  </si>
  <si>
    <t>047-KHADI-IN/MP/015/001/0002/0018</t>
  </si>
  <si>
    <t>048-KHAJRAYA-IN/MP/015/001/0002/0019</t>
  </si>
  <si>
    <t>049-BEGANDA-IN/MP/015/001/0002/0020</t>
  </si>
  <si>
    <t>050-ARODAKOT-IN/MP/015/001/0002/0021</t>
  </si>
  <si>
    <t>051-CHHOTI KALMER-IN/MP/015/001/0002/0022</t>
  </si>
  <si>
    <t>052-CHAANDER-IN/MP/015/001/0002/0023</t>
  </si>
  <si>
    <t>053-HARNASA-IN/MP/015/001/0002/0024</t>
  </si>
  <si>
    <t>GOUTAMPURA - 1-IN/MP/015/001/0001</t>
  </si>
  <si>
    <t>001-GIROTA-IN/MP/015/001/0001/0001</t>
  </si>
  <si>
    <t>002-PIRNALWASA-IN/MP/015/001/0001/0012</t>
  </si>
  <si>
    <t>003-FULAAN-IN/MP/015/001/0001/0023</t>
  </si>
  <si>
    <t>004-BAHIRAMPUR-IN/MP/015/001/0001/0024</t>
  </si>
  <si>
    <t>005-TALAWALI-IN/MP/015/001/0001/0025</t>
  </si>
  <si>
    <t>006-CHHADODA-IN/MP/015/001/0001/0026</t>
  </si>
  <si>
    <t>007-JALODIYAGYAN-IN/MP/015/001/0001/0027</t>
  </si>
  <si>
    <t>008-DHARMAT-IN/MP/015/001/0001/0028</t>
  </si>
  <si>
    <t>009-CHAANDANKHEDI-IN/MP/015/001/0001/0029</t>
  </si>
  <si>
    <t>010-PADLYA-IN/MP/015/001/0001/0002</t>
  </si>
  <si>
    <t>011-BHEEL BADOLI-IN/MP/015/001/0001/0003</t>
  </si>
  <si>
    <t>012-KASBA GAUTAMPURA-IN/MP/015/001/0001/0004</t>
  </si>
  <si>
    <t>013-BACHHODA-IN/MP/015/001/0001/0005</t>
  </si>
  <si>
    <t>014-RALAYTA-IN/MP/015/001/0001/0006</t>
  </si>
  <si>
    <t>015-ATYAVA-IN/MP/015/001/0001/0007</t>
  </si>
  <si>
    <t>016-SATER-IN/MP/015/001/0001/0008</t>
  </si>
  <si>
    <t>017-FARKOUDA-IN/MP/015/001/0001/0009</t>
  </si>
  <si>
    <t>018-MENDAKWAS-IN/MP/015/001/0001/0010</t>
  </si>
  <si>
    <t>019-PITAWALI-IN/MP/015/001/0001/0011</t>
  </si>
  <si>
    <t>020-KADODA-IN/MP/015/001/0001/0013</t>
  </si>
  <si>
    <t>021-GUDAR-IN/MP/015/001/0001/0014</t>
  </si>
  <si>
    <t>022-RUDRAKHYA-IN/MP/015/001/0001/0015</t>
  </si>
  <si>
    <t>023-SUNALA-IN/MP/015/001/0001/0016</t>
  </si>
  <si>
    <t>024-KATKODA-IN/MP/015/001/0001/0017</t>
  </si>
  <si>
    <t>025-KAI-IN/MP/015/001/0001/0018</t>
  </si>
  <si>
    <t>026-JALALPURA-IN/MP/015/001/0001/0019</t>
  </si>
  <si>
    <t>027-GOKULPUR-IN/MP/015/001/0001/0020</t>
  </si>
  <si>
    <t>028-BHIDOUTA-IN/MP/015/001/0001/0021</t>
  </si>
  <si>
    <t>029-JALODIYAPAR-IN/MP/015/001/0001/0022</t>
  </si>
  <si>
    <t>HATOD-IN/MP/015/005</t>
  </si>
  <si>
    <t>AGRA - 1-IN/MP/015/005/0001</t>
  </si>
  <si>
    <t>001-MURKHEDA-IN/MP/015/005/0001/0001</t>
  </si>
  <si>
    <t>002-HASNABAD-IN/MP/015/005/0001/0005</t>
  </si>
  <si>
    <t>003-PIPLODA-IN/MP/015/005/0001/0013</t>
  </si>
  <si>
    <t>004-AGRA-IN/MP/015/005/0001/0017</t>
  </si>
  <si>
    <t>005-AHIRKHEDI-IN/MP/015/005/0001/0018</t>
  </si>
  <si>
    <t>006-SUMTHA-IN/MP/015/005/0001/0019</t>
  </si>
  <si>
    <t>007-ARANYA-IN/MP/015/005/0001/0020</t>
  </si>
  <si>
    <t>008-BADARKHA-IN/MP/015/005/0001/0021</t>
  </si>
  <si>
    <t>009-JAMBUDI SARVAR-IN/MP/015/005/0001/0022</t>
  </si>
  <si>
    <t>010-KANKRIYAPAL-IN/MP/015/005/0001/0002</t>
  </si>
  <si>
    <t>011-JINDAKHEDA-IN/MP/015/005/0001/0003</t>
  </si>
  <si>
    <t>012-BASANDRA-IN/MP/015/005/0001/0004</t>
  </si>
  <si>
    <t>023-SIKANDRI-IN/MP/015/005/0001/0006</t>
  </si>
  <si>
    <t>024-USHAPURA-IN/MP/015/005/0001/0007</t>
  </si>
  <si>
    <t>025-AKSONDA-IN/MP/015/005/0001/0008</t>
  </si>
  <si>
    <t>026-NEVRI-IN/MP/015/005/0001/0009</t>
  </si>
  <si>
    <t>027-ATAVDA-IN/MP/015/005/0001/0010</t>
  </si>
  <si>
    <t>028-AJANDA-IN/MP/015/005/0001/0011</t>
  </si>
  <si>
    <t>029-GOHAN-IN/MP/015/005/0001/0012</t>
  </si>
  <si>
    <t>030-KARADIYA-IN/MP/015/005/0001/0014</t>
  </si>
  <si>
    <t>031-PANTH BADODIYA-IN/MP/015/005/0001/0015</t>
  </si>
  <si>
    <t>032-GULAVAT-IN/MP/015/005/0001/0016</t>
  </si>
  <si>
    <t>HATOD - 2-IN/MP/015/005/0002</t>
  </si>
  <si>
    <t>013-MATABARODI-IN/MP/015/005/0002/0001</t>
  </si>
  <si>
    <t>014-BAGHANA-IN/MP/015/005/0002/0002</t>
  </si>
  <si>
    <t>015-SATLANA-IN/MP/015/005/0002/0003</t>
  </si>
  <si>
    <t>016-ALVASA-IN/MP/015/005/0002/0004</t>
  </si>
  <si>
    <t>017-REWTI-IN/MP/015/005/0002/0005</t>
  </si>
  <si>
    <t>018-PALIYA HEIDAR-IN/MP/015/005/0002/0006</t>
  </si>
  <si>
    <t>019-KANKRIYA BORDIYA-IN/MP/015/005/0002/0007</t>
  </si>
  <si>
    <t>020-KHAJURIYA-IN/MP/015/005/0002/0008</t>
  </si>
  <si>
    <t>021-HATOD-IN/MP/015/005/0002/0009</t>
  </si>
  <si>
    <t>022-ROJDI-IN/MP/015/005/0002/0010</t>
  </si>
  <si>
    <t>033-BADI KALMER-IN/MP/015/005/0002/0011</t>
  </si>
  <si>
    <t>034-JAMBUDI HAPSI-IN/MP/015/005/0002/0012</t>
  </si>
  <si>
    <t>035-BUDANIYA-IN/MP/015/005/0002/0013</t>
  </si>
  <si>
    <t>036-LIMBODAGARI-IN/MP/015/005/0002/0014</t>
  </si>
  <si>
    <t>037-BADABANGARDA-IN/MP/015/005/0002/0015</t>
  </si>
  <si>
    <t>038-TIGRIYA BADSHAH-IN/MP/015/005/0002/0016</t>
  </si>
  <si>
    <t>INDORE-IN/MP/015/003</t>
  </si>
  <si>
    <t>BHICHOULI - 4-IN/MP/015/003/0004</t>
  </si>
  <si>
    <t>048-BEGAMKHEDI-IN/MP/015/003/0004/0001</t>
  </si>
  <si>
    <t>050-GARIPIPALIYA-IN/MP/015/003/0004/0002</t>
  </si>
  <si>
    <t>051-ASRAWADBUJURG-IN/MP/015/003/0004/0003</t>
  </si>
  <si>
    <t>052-BADIYAKIMA-IN/MP/015/003/0004/0004</t>
  </si>
  <si>
    <t>053-BHICHOLIHAPSI-IN/MP/015/003/0004/0005</t>
  </si>
  <si>
    <t>055-DEVGURADIYA-IN/MP/015/003/0004/0007</t>
  </si>
  <si>
    <t>058-SANAVADIYA-IN/MP/015/003/0004/0009</t>
  </si>
  <si>
    <t>059-DUDHIYA-IN/MP/015/003/0004/0021</t>
  </si>
  <si>
    <t>060-UMARIYAKHURD-IN/MP/015/003/0004/0010</t>
  </si>
  <si>
    <t>061-JAMNYAKHURD-IN/MP/015/003/0004/0011</t>
  </si>
  <si>
    <t>062-BIHADIYA-IN/MP/015/003/0004/0012</t>
  </si>
  <si>
    <t>063-TILLOURKHURD-IN/MP/015/003/0004/0013</t>
  </si>
  <si>
    <t>064-KACHOT-IN/MP/015/003/0004/0022</t>
  </si>
  <si>
    <t>065-TILLOURBUJURG-IN/MP/015/003/0004/0014</t>
  </si>
  <si>
    <t>066-MUNDLADOSTDAR-IN/MP/015/003/0004/0015</t>
  </si>
  <si>
    <t>067-SONBAY-IN/MP/015/003/0004/0016</t>
  </si>
  <si>
    <t>068-DHAMNAAY-IN/MP/015/003/0004/0017</t>
  </si>
  <si>
    <t>077-PIVDAAY-IN/MP/015/003/0004/0018</t>
  </si>
  <si>
    <t>078-PIPALDA-IN/MP/015/003/0004/0019</t>
  </si>
  <si>
    <t>079-KAMPEL-IN/MP/015/003/0004/0020</t>
  </si>
  <si>
    <t>INDORE - 2-IN/MP/015/003/0002</t>
  </si>
  <si>
    <t>017-NIHALPURMUNDI-IN/MP/015/003/0002/0001</t>
  </si>
  <si>
    <t>023-ASRAWADKHURD-IN/MP/015/003/0002/0002</t>
  </si>
  <si>
    <t>024-MIRJAPUR-IN/MP/015/003/0002/0003</t>
  </si>
  <si>
    <t>025-RALAMANDAL-IN/MP/015/003/0002/0004</t>
  </si>
  <si>
    <t>026-LIMBODI-IN/MP/015/003/0002/0005</t>
  </si>
  <si>
    <t>027-BILAVALI-IN/MP/015/003/0002/0006</t>
  </si>
  <si>
    <t>031-NIPANIYA-IN/MP/015/003/0002/0010</t>
  </si>
  <si>
    <t>036-LASUDIYAMORI-IN/MP/015/003/0002/0015</t>
  </si>
  <si>
    <t>037-ARANDIYA-IN/MP/015/003/0002/0016</t>
  </si>
  <si>
    <t>057-MUNDLANAYTA-IN/MP/015/003/0002/0017</t>
  </si>
  <si>
    <t>KANADIYA-IN/MP/015/003/0003</t>
  </si>
  <si>
    <t>038-PANOD-IN/MP/015/003/0003/0001</t>
  </si>
  <si>
    <t>039-JHALARIYA-IN/MP/015/003/0003/0002</t>
  </si>
  <si>
    <t>040-BISANKHEDA-IN/MP/015/003/0003/0003</t>
  </si>
  <si>
    <t>041-KHATIPIPALIYA-IN/MP/015/003/0003/0004</t>
  </si>
  <si>
    <t>042-BURANAKHEDI-IN/MP/015/003/0003/0005</t>
  </si>
  <si>
    <t>043-HARANKHEDI-IN/MP/015/003/0003/0006</t>
  </si>
  <si>
    <t>044-SEMLYACHAU-IN/MP/015/003/0003/0007</t>
  </si>
  <si>
    <t>046-GARIYA-IN/MP/015/003/0003/0008</t>
  </si>
  <si>
    <t>047-CHOUHANKHEDI-IN/MP/015/003/0003/0009</t>
  </si>
  <si>
    <t>049-KANADIYA-IN/MP/015/003/0003/0010</t>
  </si>
  <si>
    <t>KHUDAIL-IN/MP/015/003/0005</t>
  </si>
  <si>
    <t>045-GOGAKHEDI-IN/MP/015/003/0005/0001</t>
  </si>
  <si>
    <t>069-SINDHIBADODA-IN/MP/015/003/0005/0002</t>
  </si>
  <si>
    <t>070-KAJIPALASIYA-IN/MP/015/003/0005/0003</t>
  </si>
  <si>
    <t>071-KHUDAILBUJURG-IN/MP/015/003/0005/0004</t>
  </si>
  <si>
    <t>072-KHUDAILKHURD-IN/MP/015/003/0005/0005</t>
  </si>
  <si>
    <t>073-ARANYA-IN/MP/015/003/0005/0006</t>
  </si>
  <si>
    <t>074-GEHLI-IN/MP/015/003/0005/0007</t>
  </si>
  <si>
    <t>075-BAVLYAKHURD-IN/MP/015/003/0005/0008</t>
  </si>
  <si>
    <t>080-PEDMI-IN/MP/015/003/0005/0010</t>
  </si>
  <si>
    <t>081-SEMLYARAIMAL-IN/MP/015/003/0005/0011</t>
  </si>
  <si>
    <t>082-KHANDEL-IN/MP/015/003/0005/0012</t>
  </si>
  <si>
    <t>083-SHIVNI-IN/MP/015/003/0005/0013</t>
  </si>
  <si>
    <t>RAU - 1-IN/MP/015/003/0001</t>
  </si>
  <si>
    <t>001-CHHOTA BANGARDA-IN/MP/015/003/0001/0001</t>
  </si>
  <si>
    <t>002-NAINOD-IN/MP/015/003/0001/0011</t>
  </si>
  <si>
    <t>003-RIJLAY-IN/MP/015/003/0001/0015</t>
  </si>
  <si>
    <t>004-KALARIYA-IN/MP/015/003/0001/0016</t>
  </si>
  <si>
    <t>005-BISNAVDA-IN/MP/015/003/0001/0017</t>
  </si>
  <si>
    <t>006-SINHASA-IN/MP/015/003/0001/0018</t>
  </si>
  <si>
    <t>007-BAANK-IN/MP/015/003/0001/0019</t>
  </si>
  <si>
    <t>009-AHIRKHEDI-IN/MP/015/003/0001/0021</t>
  </si>
  <si>
    <t>010-NAVDAPANTH-IN/MP/015/003/0001/0002</t>
  </si>
  <si>
    <t>011-SINDODA-IN/MP/015/003/0001/0003</t>
  </si>
  <si>
    <t>012-NARLAAY-IN/MP/015/003/0001/0004</t>
  </si>
  <si>
    <t>013-RANGWASA-IN/MP/015/003/0001/0005</t>
  </si>
  <si>
    <t>018-RAU-IN/MP/015/003/0001/0009</t>
  </si>
  <si>
    <t>019-MACHLA-IN/MP/015/003/0001/0010</t>
  </si>
  <si>
    <t>020-KELODKARTAL-IN/MP/015/003/0001/0012</t>
  </si>
  <si>
    <t>021-MOROD NEHRU-IN/MP/015/003/0001/0013</t>
  </si>
  <si>
    <t>022-UMARIKHEDA-IN/MP/015/003/0001/0014</t>
  </si>
  <si>
    <t>MHOW-IN/MP/015/004</t>
  </si>
  <si>
    <t>MANPUR - 2-IN/MP/015/004/0002</t>
  </si>
  <si>
    <t>029-BADGONDA-IN/MP/015/004/0002/0001</t>
  </si>
  <si>
    <t>030-MEN-IN/MP/015/004/0002/0002</t>
  </si>
  <si>
    <t>031-YASHWANT NAGAR-IN/MP/015/004/0002/0003</t>
  </si>
  <si>
    <t>032-RAJPURA KUTI-IN/MP/015/004/0002/0004</t>
  </si>
  <si>
    <t>033-HAANSALPUR-IN/MP/015/004/0002/0005</t>
  </si>
  <si>
    <t>034-KADAMPUR-IN/MP/015/004/0002/0006</t>
  </si>
  <si>
    <t>035-JAKUKHEDI-IN/MP/015/004/0002/0007</t>
  </si>
  <si>
    <t>036-SIHODA-IN/MP/015/004/0002/0008</t>
  </si>
  <si>
    <t>038-SHERPUR-IN/MP/015/004/0002/0010</t>
  </si>
  <si>
    <t>039-JAFRABAD-IN/MP/015/004/0002/0011</t>
  </si>
  <si>
    <t>040-KANKARIYA-IN/MP/015/004/0002/0012</t>
  </si>
  <si>
    <t>041-MANPUR-IN/MP/015/004/0002/0013</t>
  </si>
  <si>
    <t>042-RAMPURIYA KHURD-IN/MP/015/004/0002/0014</t>
  </si>
  <si>
    <t>043-KOLANI-IN/MP/015/004/0002/0015</t>
  </si>
  <si>
    <t>044-KALI KIRAY-IN/MP/015/004/0002/0016</t>
  </si>
  <si>
    <t>045-GOKLYA KUND-IN/MP/015/004/0002/0017</t>
  </si>
  <si>
    <t>046-NAHARKHEDI-IN/MP/015/004/0002/0018</t>
  </si>
  <si>
    <t>047-KHURDA-IN/MP/015/004/0002/0019</t>
  </si>
  <si>
    <t>048-KHURDI-IN/MP/015/004/0002/0020</t>
  </si>
  <si>
    <t>049-CHHAPARIYA-IN/MP/015/004/0002/0021</t>
  </si>
  <si>
    <t>050-JAMKHURD-IN/MP/015/004/0002/0022</t>
  </si>
  <si>
    <t>051-JAMBUJURG-IN/MP/015/004/0002/0023</t>
  </si>
  <si>
    <t>053-MANGLYA-IN/MP/015/004/0002/0024</t>
  </si>
  <si>
    <t>054-BASHIPIPRI-IN/MP/015/004/0002/0025</t>
  </si>
  <si>
    <t>MHOW - 1-IN/MP/015/004/0001</t>
  </si>
  <si>
    <t>001-BHAINSLAAY-IN/MP/015/004/0001/0001</t>
  </si>
  <si>
    <t>002-SONVAAY-IN/MP/015/004/0001/0012</t>
  </si>
  <si>
    <t>003-PIGDAMBAR-IN/MP/015/004/0001/0022</t>
  </si>
  <si>
    <t>004-UMARIYA-IN/MP/015/004/0001/0023</t>
  </si>
  <si>
    <t>005-NAVDA-IN/MP/015/004/0001/0024</t>
  </si>
  <si>
    <t>006-MHOWGAON-IN/MP/015/004/0001/0025</t>
  </si>
  <si>
    <t>007-SATER-IN/MP/015/004/0001/0026</t>
  </si>
  <si>
    <t>009-KAVTI-IN/MP/015/004/0001/0028</t>
  </si>
  <si>
    <t>010-TIHI-IN/MP/015/004/0001/0002</t>
  </si>
  <si>
    <t>011-BHATKHEDI-IN/MP/015/004/0001/0003</t>
  </si>
  <si>
    <t>013-ABLAAY-IN/MP/015/004/0001/0005</t>
  </si>
  <si>
    <t>014-PANJARIYA-IN/MP/015/004/0001/0006</t>
  </si>
  <si>
    <t>015-FAFUND-IN/MP/015/004/0001/0007</t>
  </si>
  <si>
    <t>016-SILODIYA-IN/MP/015/004/0001/0008</t>
  </si>
  <si>
    <t>017-SITAPAT-IN/MP/015/004/0001/0009</t>
  </si>
  <si>
    <t>018-NANDED-IN/MP/015/004/0001/0010</t>
  </si>
  <si>
    <t>019-BHICHOULI-IN/MP/015/004/0001/0011</t>
  </si>
  <si>
    <t>020-KUWALI-IN/MP/015/004/0001/0013</t>
  </si>
  <si>
    <t>021-BERCHHA-IN/MP/015/004/0001/0014</t>
  </si>
  <si>
    <t>022-KAILOD-IN/MP/015/004/0001/0015</t>
  </si>
  <si>
    <t>023-JAMLI-IN/MP/015/004/0001/0016</t>
  </si>
  <si>
    <t>025-AKVEE-IN/MP/015/004/0001/0018</t>
  </si>
  <si>
    <t>026-DONGARGAON-IN/MP/015/004/0001/0019</t>
  </si>
  <si>
    <t>027-GANGALYAKHEDI-IN/MP/015/004/0001/0020</t>
  </si>
  <si>
    <t>028-GAWLI-IN/MP/015/004/0001/0021</t>
  </si>
  <si>
    <t>SIMROL - 3-IN/MP/015/004/0003</t>
  </si>
  <si>
    <t>052-PIPALYA-IN/MP/015/004/0003/0001</t>
  </si>
  <si>
    <t>055-MALENDI-IN/MP/015/004/0003/0002</t>
  </si>
  <si>
    <t>056-KODARIYA-IN/MP/015/004/0003/0003</t>
  </si>
  <si>
    <t>057-GUJARKHEDA-IN/MP/015/004/0003/0004</t>
  </si>
  <si>
    <t>058-NEUGURADIYA-IN/MP/015/004/0003/0005</t>
  </si>
  <si>
    <t>059-CHORADIYA-IN/MP/015/004/0003/0006</t>
  </si>
  <si>
    <t>060-BHAGORA-IN/MP/015/004/0003/0007</t>
  </si>
  <si>
    <t>061-AMBACHANDAN-IN/MP/015/004/0003/0008</t>
  </si>
  <si>
    <t>062-HARSOLA-IN/MP/015/004/0003/0009</t>
  </si>
  <si>
    <t>063-DATODA-IN/MP/015/004/0003/0010</t>
  </si>
  <si>
    <t>064-MEMDI-IN/MP/015/004/0003/0011</t>
  </si>
  <si>
    <t>065-SIMROL-IN/MP/015/004/0003/0012</t>
  </si>
  <si>
    <t>066-SHIVNAGAR-IN/MP/015/004/0003/0013</t>
  </si>
  <si>
    <t>067-JOSHIGURADIYA-IN/MP/015/004/0003/0014</t>
  </si>
  <si>
    <t>068-GHOSIKHEDA-IN/MP/015/004/0003/0015</t>
  </si>
  <si>
    <t>069-SENDAL-IN/MP/015/004/0003/0016</t>
  </si>
  <si>
    <t>070-BAIGRAM-IN/MP/015/004/0003/0017</t>
  </si>
  <si>
    <t>071-GUNJARA-IN/MP/015/004/0003/0018</t>
  </si>
  <si>
    <t>072-RAJPURA-IN/MP/015/004/0003/0019</t>
  </si>
  <si>
    <t>073-KULTHANA-IN/MP/015/004/0003/0020</t>
  </si>
  <si>
    <t>074-CHORAL-IN/MP/015/004/0003/0021</t>
  </si>
  <si>
    <t>075-GAWALU-IN/MP/015/004/0003/0022</t>
  </si>
  <si>
    <t>SAWER-IN/MP/015/002</t>
  </si>
  <si>
    <t>CHHIPRA - 3-IN/MP/015/002/0003</t>
  </si>
  <si>
    <t>045-GURAN-IN/MP/015/002/0003/0001</t>
  </si>
  <si>
    <t>046-MAKODIYA-IN/MP/015/002/0003/0002</t>
  </si>
  <si>
    <t>047-PUVARDAHAPPA-IN/MP/015/002/0003/0003</t>
  </si>
  <si>
    <t>048-PUVARDADAI-IN/MP/015/002/0003/0004</t>
  </si>
  <si>
    <t>049-HATUNIYA-IN/MP/015/002/0003/0005</t>
  </si>
  <si>
    <t>050-KADWA-IN/MP/015/002/0003/0006</t>
  </si>
  <si>
    <t>051-BARLAI JAGIR-IN/MP/015/002/0003/0007</t>
  </si>
  <si>
    <t>052-BUDI BARLAI-IN/MP/015/002/0003/0008</t>
  </si>
  <si>
    <t>053-PEER KARADIYA-IN/MP/015/002/0003/0009</t>
  </si>
  <si>
    <t>054-DAKACHYA-IN/MP/015/002/0003/0010</t>
  </si>
  <si>
    <t>055-TODI-IN/MP/015/002/0003/0011</t>
  </si>
  <si>
    <t>056-RAMUPIPALIYA-IN/MP/015/002/0003/0012</t>
  </si>
  <si>
    <t>058-MANGLYA SADAK-IN/MP/015/002/0003/0014</t>
  </si>
  <si>
    <t>059-LASUDIYA-IN/MP/015/002/0003/0015</t>
  </si>
  <si>
    <t>060-SULAKHEDI-IN/MP/015/002/0003/0016</t>
  </si>
  <si>
    <t>061-KADWALI BUJURG-IN/MP/015/002/0003/0017</t>
  </si>
  <si>
    <t>062-PALASIYA-IN/MP/015/002/0003/0018</t>
  </si>
  <si>
    <t>063-MANDLAWDA-IN/MP/015/002/0003/0019</t>
  </si>
  <si>
    <t>064-KADWALI KHURD-IN/MP/015/002/0003/0020</t>
  </si>
  <si>
    <t>065-FARASPUR-IN/MP/015/002/0003/0021</t>
  </si>
  <si>
    <t>066-VYASKHEDI-IN/MP/015/002/0003/0022</t>
  </si>
  <si>
    <t>DHARMPURI - 2-IN/MP/015/002/0002</t>
  </si>
  <si>
    <t>026-TAKUN-IN/MP/015/002/0002/0001</t>
  </si>
  <si>
    <t>027-BALODA TAKUN-IN/MP/015/002/0002/0002</t>
  </si>
  <si>
    <t>028-DHATURIYA-IN/MP/015/002/0002/0003</t>
  </si>
  <si>
    <t>029-GAWLA-IN/MP/015/002/0002/0004</t>
  </si>
  <si>
    <t>030-KAJLANA-IN/MP/015/002/0002/0005</t>
  </si>
  <si>
    <t>031-TARANA-IN/MP/015/002/0002/0006</t>
  </si>
  <si>
    <t>032-RAJODA-IN/MP/015/002/0002/0007</t>
  </si>
  <si>
    <t>033-KATKYA-IN/MP/015/002/0002/0008</t>
  </si>
  <si>
    <t>034-SOLSINDA-IN/MP/015/002/0002/0009</t>
  </si>
  <si>
    <t>035-MURADPURA-IN/MP/015/002/0002/0010</t>
  </si>
  <si>
    <t>036-BHAVRASLA-IN/MP/015/002/0002/0011</t>
  </si>
  <si>
    <t>037-KUMERDI-IN/MP/015/002/0002/0012</t>
  </si>
  <si>
    <t>038-BHAGYA-IN/MP/015/002/0002/0013</t>
  </si>
  <si>
    <t>039-MAGARKHEDA-IN/MP/015/002/0002/0014</t>
  </si>
  <si>
    <t>040-PANCHDERIYA-IN/MP/015/002/0002/0015</t>
  </si>
  <si>
    <t>041-BAJRANG PALIYA-IN/MP/015/002/0002/0016</t>
  </si>
  <si>
    <t>042-DHANKHEDI-IN/MP/015/002/0002/0017</t>
  </si>
  <si>
    <t>043-BRAHMAN PIPLYA-IN/MP/015/002/0002/0018</t>
  </si>
  <si>
    <t>044-DARJIKARADIYA-IN/MP/015/002/0002/0019</t>
  </si>
  <si>
    <t>SAWER - 1-IN/MP/015/002/0001</t>
  </si>
  <si>
    <t>001-BUDADIYAPANTH-IN/MP/015/002/0001/0001</t>
  </si>
  <si>
    <t>002-KHAMOD ANJANA-IN/MP/015/002/0001/0012</t>
  </si>
  <si>
    <t>003-POTLOD-IN/MP/015/002/0001/0019</t>
  </si>
  <si>
    <t>004-CHITTODA-IN/MP/015/002/0001/0020</t>
  </si>
  <si>
    <t>005-BALRIYA-IN/MP/015/002/0001/0021</t>
  </si>
  <si>
    <t>006-GULAVAT-IN/MP/015/002/0001/0022</t>
  </si>
  <si>
    <t>007-HINDOLIYA-IN/MP/015/002/0001/0023</t>
  </si>
  <si>
    <t>008-BADODIYA KHAN-IN/MP/015/002/0001/0024</t>
  </si>
  <si>
    <t>009-KAYASTH KHEDI-IN/MP/015/002/0001/0025</t>
  </si>
  <si>
    <t>010-PANOD-IN/MP/015/002/0001/0002</t>
  </si>
  <si>
    <t>011-BILODA NAYTA-IN/MP/015/002/0001/0003</t>
  </si>
  <si>
    <t>012-SIMROL-IN/MP/015/002/0001/0004</t>
  </si>
  <si>
    <t>013-JAMODI-IN/MP/015/002/0001/0005</t>
  </si>
  <si>
    <t>014-KUDANA-IN/MP/015/002/0001/0006</t>
  </si>
  <si>
    <t>015-KASBA SAWER-IN/MP/015/002/0001/0007</t>
  </si>
  <si>
    <t>016-PANCHOLA-IN/MP/015/002/0001/0008</t>
  </si>
  <si>
    <t>017-NAGPUR-IN/MP/015/002/0001/0009</t>
  </si>
  <si>
    <t>018-MANDOT-IN/MP/015/002/0001/0010</t>
  </si>
  <si>
    <t>019-BALGARA-IN/MP/015/002/0001/0011</t>
  </si>
  <si>
    <t>020-KHALKHALA-IN/MP/015/002/0001/0013</t>
  </si>
  <si>
    <t>021-KHETEDIYA-IN/MP/015/002/0001/0014</t>
  </si>
  <si>
    <t>022-HARIYAKHEDI-IN/MP/015/002/0001/0015</t>
  </si>
  <si>
    <t>023-PIPLYA-IN/MP/015/002/0001/0016</t>
  </si>
  <si>
    <t>024-KACHHALIYA-IN/MP/015/002/0001/0017</t>
  </si>
  <si>
    <t>025-AJNOD-IN/MP/015/002/0001/0018</t>
  </si>
  <si>
    <t>JABALPUR-IN/MP/016</t>
  </si>
  <si>
    <t>JHABUA-IN/MP/017</t>
  </si>
  <si>
    <t>JHABUA-IN/MP/017/001</t>
  </si>
  <si>
    <t>MEGHNAGAR-IN/MP/017/004</t>
  </si>
  <si>
    <t>PETLAWAD-IN/MP/017/003</t>
  </si>
  <si>
    <t>RANAPUR-IN/MP/017/005</t>
  </si>
  <si>
    <t>THANDLA-IN/MP/017/002</t>
  </si>
  <si>
    <t>JHABUA-IN/MP/017/001/0001</t>
  </si>
  <si>
    <t>001-BAVDI BADI-IN/MP/017/001/0001/0001</t>
  </si>
  <si>
    <t>002-KAKRADRA KHURD-IN/MP/017/001/0001/0012</t>
  </si>
  <si>
    <t>003-NEGADIYA-IN/MP/017/001/0001/0023</t>
  </si>
  <si>
    <t>004-KALAKHUNT-IN/MP/017/001/0001/0034</t>
  </si>
  <si>
    <t>005-BHEEMFALIYA-IN/MP/017/001/0001/0045</t>
  </si>
  <si>
    <t>006-MANDLIBADI-IN/MP/017/001/0001/0056</t>
  </si>
  <si>
    <t>008-KALAPIPAL-IN/MP/017/001/0001/0068</t>
  </si>
  <si>
    <t>009-KOTDA-IN/MP/017/001/0001/0069</t>
  </si>
  <si>
    <t>010-DHEKAL CHHOTI-IN/MP/017/001/0001/0002</t>
  </si>
  <si>
    <t>011-NALDI CHHOTI-IN/MP/017/001/0001/0003</t>
  </si>
  <si>
    <t>012-BHOYRA-IN/MP/017/001/0001/0004</t>
  </si>
  <si>
    <t>013-GELAR CHHOTI-IN/MP/017/001/0001/0005</t>
  </si>
  <si>
    <t>014-KUNDLA-IN/MP/017/001/0001/0006</t>
  </si>
  <si>
    <t>015-MASURIYA-IN/MP/017/001/0001/0007</t>
  </si>
  <si>
    <t>016-KHEDI-IN/MP/017/001/0001/0008</t>
  </si>
  <si>
    <t>017-PIPLIYA-IN/MP/017/001/0001/0009</t>
  </si>
  <si>
    <t>018-DHEBAR-IN/MP/017/001/0001/0010</t>
  </si>
  <si>
    <t>019-NARVALIYA-IN/MP/017/001/0001/0011</t>
  </si>
  <si>
    <t>020-BALVAN-IN/MP/017/001/0001/0013</t>
  </si>
  <si>
    <t>021-ANTARVELIYA-IN/MP/017/001/0001/0014</t>
  </si>
  <si>
    <t>022-JHAYDA-IN/MP/017/001/0001/0015</t>
  </si>
  <si>
    <t>023-MEHANDIKHEDA-IN/MP/017/001/0001/0016</t>
  </si>
  <si>
    <t>024-KALLIPURA-IN/MP/017/001/0001/0017</t>
  </si>
  <si>
    <t>026-GUNDIPADA-IN/MP/017/001/0001/0019</t>
  </si>
  <si>
    <t>027-MANPURA-IN/MP/017/001/0001/0020</t>
  </si>
  <si>
    <t>030-KALYANPURA-IN/MP/017/001/0001/0024</t>
  </si>
  <si>
    <t>031-BARKHEDA-IN/MP/017/001/0001/0025</t>
  </si>
  <si>
    <t>034-NAVAPADIYA BHANDAR-IN/MP/017/001/0001/0028</t>
  </si>
  <si>
    <t>035-BAROD-IN/MP/017/001/0001/0029</t>
  </si>
  <si>
    <t>037-BISAULI-IN/MP/017/001/0001/0031</t>
  </si>
  <si>
    <t>039-TALAVLI-IN/MP/017/001/0001/0033</t>
  </si>
  <si>
    <t>040-FUTIYA-IN/MP/017/001/0001/0035</t>
  </si>
  <si>
    <t>042-MOHANPURA-IN/MP/017/001/0001/0037</t>
  </si>
  <si>
    <t>043-GADWADA-IN/MP/017/001/0001/0038</t>
  </si>
  <si>
    <t>044-HADMATIYA-IN/MP/017/001/0001/0039</t>
  </si>
  <si>
    <t>045-PARVAT-IN/MP/017/001/0001/0040</t>
  </si>
  <si>
    <t>046-DEVJHIRI PANDA-IN/MP/017/001/0001/0041</t>
  </si>
  <si>
    <t>047-PILIYA KHANDAN-IN/MP/017/001/0001/0042</t>
  </si>
  <si>
    <t>048-KARDAVAD BADI-IN/MP/017/001/0001/0043</t>
  </si>
  <si>
    <t>049-GOPALPURA-IN/MP/017/001/0001/0044</t>
  </si>
  <si>
    <t>050-DUNGRA LALU-IN/MP/017/001/0001/0046</t>
  </si>
  <si>
    <t>051-NAVAGAON-IN/MP/017/001/0001/0047</t>
  </si>
  <si>
    <t>052-MINDAL-IN/MP/017/001/0001/0048</t>
  </si>
  <si>
    <t>053-NAGARPALIKA JHABUA-IN/MP/017/001/0001/0049</t>
  </si>
  <si>
    <t>054-UMRI-IN/MP/017/001/0001/0050</t>
  </si>
  <si>
    <t>055-KUSHALPURA-IN/MP/017/001/0001/0051</t>
  </si>
  <si>
    <t>056-MAKANKUI-IN/MP/017/001/0001/0052</t>
  </si>
  <si>
    <t>058-SEMALIYA BADA-IN/MP/017/001/0001/0054</t>
  </si>
  <si>
    <t>059-CHAROLIPADA-IN/MP/017/001/0001/0055</t>
  </si>
  <si>
    <t>060-AMBAKHODRA-IN/MP/017/001/0001/0057</t>
  </si>
  <si>
    <t>061-BAMSEMALIYA-IN/MP/017/001/0001/0058</t>
  </si>
  <si>
    <t>062-DUMPADA-IN/MP/017/001/0001/0059</t>
  </si>
  <si>
    <t>063-PIPLIPADA-IN/MP/017/001/0001/0060</t>
  </si>
  <si>
    <t>064-FULDHAVDI-IN/MP/017/001/0001/0061</t>
  </si>
  <si>
    <t>065-DHEKALBADI-IN/MP/017/001/0001/0062</t>
  </si>
  <si>
    <t>066-AAMLI FALIYA-IN/MP/017/001/0001/0063</t>
  </si>
  <si>
    <t>067-UMRIYA BEJANTI-IN/MP/017/001/0001/0064</t>
  </si>
  <si>
    <t>068-GOLA CHHOTI-IN/MP/017/001/0001/0065</t>
  </si>
  <si>
    <t>RAMA-IN/MP/017/001/0002</t>
  </si>
  <si>
    <t>070-KHEDA-IN/MP/017/001/0002/0026</t>
  </si>
  <si>
    <t>071-MUNDAT-IN/MP/017/001/0002/0027</t>
  </si>
  <si>
    <t>072-DHAMANDA-IN/MP/017/001/0002/0028</t>
  </si>
  <si>
    <t>073-DUDHI-IN/MP/017/001/0002/0029</t>
  </si>
  <si>
    <t>074-DOKARVANI-IN/MP/017/001/0002/0030</t>
  </si>
  <si>
    <t>075-PADALGHATI-IN/MP/017/001/0002/0031</t>
  </si>
  <si>
    <t>076-KAKADKUA-IN/MP/017/001/0002/0032</t>
  </si>
  <si>
    <t>077-RASODI-IN/MP/017/001/0002/0033</t>
  </si>
  <si>
    <t>081-AAMLIPADA-IN/MP/017/001/0002/0037</t>
  </si>
  <si>
    <t>082-UMARKOT-IN/MP/017/001/0002/0038</t>
  </si>
  <si>
    <t>083-DUDHEE-IN/MP/017/001/0002/0039</t>
  </si>
  <si>
    <t>084-AAMBA-IN/MP/017/001/0002/0040</t>
  </si>
  <si>
    <t>085-DEVLI-IN/MP/017/001/0002/0041</t>
  </si>
  <si>
    <t>086-SAAD-IN/MP/017/001/0002/0042</t>
  </si>
  <si>
    <t>087-SADAVA-IN/MP/017/001/0002/0043</t>
  </si>
  <si>
    <t>091-RAMA-IN/MP/017/001/0002/0047</t>
  </si>
  <si>
    <t>092-HATYADELI-IN/MP/017/001/0002/0048</t>
  </si>
  <si>
    <t>093-CHHAPRI-IN/MP/017/001/0002/0049</t>
  </si>
  <si>
    <t>094-ROTLA-IN/MP/017/001/0002/0050</t>
  </si>
  <si>
    <t>095-KOKAVAD-IN/MP/017/001/0002/0051</t>
  </si>
  <si>
    <t>097-MACHHALIYA-IN/MP/017/001/0002/0053</t>
  </si>
  <si>
    <t>099-AAMBA-IN/MP/017/001/0002/0055</t>
  </si>
  <si>
    <t>100-DHOCHKA-IN/MP/017/001/0002/0001</t>
  </si>
  <si>
    <t>102-KHARDUBDI-IN/MP/017/001/0002/0003</t>
  </si>
  <si>
    <t>103-DHANDHALPURA BADA-IN/MP/017/001/0002/0004</t>
  </si>
  <si>
    <t>104-JHAKELA-IN/MP/017/001/0002/0005</t>
  </si>
  <si>
    <t>105-RAJLA-IN/MP/017/001/0002/0006</t>
  </si>
  <si>
    <t>109-VAGLAVAT-IN/MP/017/001/0002/0010</t>
  </si>
  <si>
    <t>112-ARIHANDA-IN/MP/017/001/0002/0013</t>
  </si>
  <si>
    <t>114-JHUMKA-IN/MP/017/001/0002/0015</t>
  </si>
  <si>
    <t>115-NARSINGHPURA-IN/MP/017/001/0002/0016</t>
  </si>
  <si>
    <t>119-DAULATPURA-IN/MP/017/001/0002/0020</t>
  </si>
  <si>
    <t>120-BAVDI-IN/MP/017/001/0002/0021</t>
  </si>
  <si>
    <t>121-PALASDI-IN/MP/017/001/0002/0022</t>
  </si>
  <si>
    <t>123-SAGIYA-IN/MP/017/001/0002/0024</t>
  </si>
  <si>
    <t>124-CHUDHELI-IN/MP/017/001/0002/0025</t>
  </si>
  <si>
    <t>MEGHNAGAR-IN/MP/017/004/0001</t>
  </si>
  <si>
    <t>002-DHEBAR-IN/MP/017/004/0001/0012</t>
  </si>
  <si>
    <t>003-CHAUKHWADA-IN/MP/017/004/0001/0023</t>
  </si>
  <si>
    <t>004-TALAI-IN/MP/017/004/0001/0034</t>
  </si>
  <si>
    <t>007-SATSERA-IN/MP/017/004/0001/0060</t>
  </si>
  <si>
    <t>008-GUVALI-IN/MP/017/004/0001/0061</t>
  </si>
  <si>
    <t>009-PATRA-IN/MP/017/004/0001/0062</t>
  </si>
  <si>
    <t>010-BISALPUR-IN/MP/017/004/0001/0002</t>
  </si>
  <si>
    <t>011-RAMPURA-IN/MP/017/004/0001/0003</t>
  </si>
  <si>
    <t>012-MANDLI-IN/MP/017/004/0001/0004</t>
  </si>
  <si>
    <t>013-KACHALDARA-IN/MP/017/004/0001/0005</t>
  </si>
  <si>
    <t>014-NAGANVAT BADI-IN/MP/017/004/0001/0006</t>
  </si>
  <si>
    <t>015-MADRANI-IN/MP/017/004/0001/0007</t>
  </si>
  <si>
    <t>016-AGASIYA-IN/MP/017/004/0001/0008</t>
  </si>
  <si>
    <t>017-OCHKA-IN/MP/017/004/0001/0009</t>
  </si>
  <si>
    <t>018-UMRADRA-IN/MP/017/004/0001/0010</t>
  </si>
  <si>
    <t>019-ITAWA-IN/MP/017/004/0001/0011</t>
  </si>
  <si>
    <t>022-DEVIGARH-IN/MP/017/004/0001/0015</t>
  </si>
  <si>
    <t>024-TALAVLI-IN/MP/017/004/0001/0017</t>
  </si>
  <si>
    <t>031-JHARA DABAR-IN/MP/017/004/0001/0025</t>
  </si>
  <si>
    <t>032-PIPALKHUTA-IN/MP/017/004/0001/0026</t>
  </si>
  <si>
    <t>033-KAJLI DUGRI-IN/MP/017/004/0001/0027</t>
  </si>
  <si>
    <t>042-BEDAWLI-IN/MP/017/004/0001/0037</t>
  </si>
  <si>
    <t>044-FULEDI-IN/MP/017/004/0001/0039</t>
  </si>
  <si>
    <t>049-NOGAONVA-IN/MP/017/004/0001/0044</t>
  </si>
  <si>
    <t>059-KHALKHANDI-IN/MP/017/004/0001/0055</t>
  </si>
  <si>
    <t>PETLAWAD-IN/MP/017/003/0001</t>
  </si>
  <si>
    <t>003-RAMPURIYA-IN/MP/017/003/0001/0023</t>
  </si>
  <si>
    <t>005-ASALIYA-IN/MP/017/003/0001/0030</t>
  </si>
  <si>
    <t>006-DULAKHEDI-IN/MP/017/003/0001/0031</t>
  </si>
  <si>
    <t>008-KARDAWAD-IN/MP/017/003/0001/0033</t>
  </si>
  <si>
    <t>011-DEHANDI BADI-IN/MP/017/003/0001/0003</t>
  </si>
  <si>
    <t>012-GEHANDI-IN/MP/017/003/0001/0004</t>
  </si>
  <si>
    <t>013-MOICHARNEE-IN/MP/017/003/0001/0005</t>
  </si>
  <si>
    <t>014-GODADIYA-IN/MP/017/003/0001/0006</t>
  </si>
  <si>
    <t>015-KARVAD-IN/MP/017/003/0001/0007</t>
  </si>
  <si>
    <t>018-GHUGHRI-IN/MP/017/003/0001/0010</t>
  </si>
  <si>
    <t>019-RUNJEE-IN/MP/017/003/0001/0011</t>
  </si>
  <si>
    <t>020-GUNAVDA-IN/MP/017/003/0001/0013</t>
  </si>
  <si>
    <t>021-HANUMANTYA-IN/MP/017/003/0001/0014</t>
  </si>
  <si>
    <t>022-MATHMATH-IN/MP/017/003/0001/0015</t>
  </si>
  <si>
    <t>023-MANDAN-IN/MP/017/003/0001/0016</t>
  </si>
  <si>
    <t>024-SARANGI-IN/MP/017/003/0001/0017</t>
  </si>
  <si>
    <t>025-CHHOTA BOLASA-IN/MP/017/003/0001/0018</t>
  </si>
  <si>
    <t>026-TEMARIYA-IN/MP/017/003/0001/0019</t>
  </si>
  <si>
    <t>027-BAVDI-IN/MP/017/003/0001/0020</t>
  </si>
  <si>
    <t>028-BACHHIKHEDA-IN/MP/017/003/0001/0021</t>
  </si>
  <si>
    <t>030-MOHANPURA-IN/MP/017/003/0001/0024</t>
  </si>
  <si>
    <t>031-BAIGANBARDI-IN/MP/017/003/0001/0025</t>
  </si>
  <si>
    <t>032-KASARBARDI-IN/MP/017/003/0001/0026</t>
  </si>
  <si>
    <t>034-BODAYTA-IN/MP/017/003/0001/0028</t>
  </si>
  <si>
    <t>RAIPURIA-IN/MP/017/003/0002</t>
  </si>
  <si>
    <t>043-MATAPADA-IN/MP/017/003/0002/0009</t>
  </si>
  <si>
    <t>045-KHORIYA-IN/MP/017/003/0002/0011</t>
  </si>
  <si>
    <t>066-BEKALDA-IN/MP/017/003/0002/0032</t>
  </si>
  <si>
    <t>076-DHATURIYA-IN/MP/017/003/0002/0042</t>
  </si>
  <si>
    <t>RANAPUR-IN/MP/017/005/0001</t>
  </si>
  <si>
    <t>001-RETALUJA-IN/MP/017/005/0001/0001</t>
  </si>
  <si>
    <t>002-LAMBELA-IN/MP/017/005/0001/0012</t>
  </si>
  <si>
    <t>003-BHANDAKHEDA-IN/MP/017/005/0001/0023</t>
  </si>
  <si>
    <t>004-GALTI-IN/MP/017/005/0001/0034</t>
  </si>
  <si>
    <t>005-MANDLI NATHU-IN/MP/017/005/0001/0044</t>
  </si>
  <si>
    <t>006-SURDIYA-IN/MP/017/005/0001/0045</t>
  </si>
  <si>
    <t>008-NANGANKHEDI RATNA-IN/MP/017/005/0001/0047</t>
  </si>
  <si>
    <t>009-GAVSAR-IN/MP/017/005/0001/0048</t>
  </si>
  <si>
    <t>010-DAUTAD-IN/MP/017/005/0001/0002</t>
  </si>
  <si>
    <t>011-BUDHASALA-IN/MP/017/005/0001/0003</t>
  </si>
  <si>
    <t>012-KALAPAN-IN/MP/017/005/0001/0004</t>
  </si>
  <si>
    <t>016-DABTALAI-IN/MP/017/005/0001/0008</t>
  </si>
  <si>
    <t>017-MATASULA-IN/MP/017/005/0001/0009</t>
  </si>
  <si>
    <t>018-SAMOI-IN/MP/017/005/0001/0010</t>
  </si>
  <si>
    <t>019-KUSHALPURA-IN/MP/017/005/0001/0011</t>
  </si>
  <si>
    <t>020-RUPAKHEDA-IN/MP/017/005/0001/0013</t>
  </si>
  <si>
    <t>021-KANJAWANI KHAS-IN/MP/017/005/0001/0014</t>
  </si>
  <si>
    <t>022-CHHAGOLA-IN/MP/017/005/0001/0015</t>
  </si>
  <si>
    <t>023-JUNAGAON-IN/MP/017/005/0001/0016</t>
  </si>
  <si>
    <t>024-SANOD-IN/MP/017/005/0001/0017</t>
  </si>
  <si>
    <t>027-MORDUDIYA-IN/MP/017/005/0001/0020</t>
  </si>
  <si>
    <t>028-MACHHALIYA JHEER-IN/MP/017/005/0001/0021</t>
  </si>
  <si>
    <t>029-CHUI-IN/MP/017/005/0001/0022</t>
  </si>
  <si>
    <t>030-SARDARPURA-IN/MP/017/005/0001/0024</t>
  </si>
  <si>
    <t>031-BAN-IN/MP/017/005/0001/0025</t>
  </si>
  <si>
    <t>034-BHURIMATI-IN/MP/017/005/0001/0028</t>
  </si>
  <si>
    <t>036-PADALVA-IN/MP/017/005/0001/0030</t>
  </si>
  <si>
    <t>038-TIKDI BODIYA-IN/MP/017/005/0001/0032</t>
  </si>
  <si>
    <t>039-VAGAIBADI-IN/MP/017/005/0001/0033</t>
  </si>
  <si>
    <t>041-VAGLAVAT-IN/MP/017/005/0001/0036</t>
  </si>
  <si>
    <t>THANDLA-IN/MP/017/002/0001</t>
  </si>
  <si>
    <t>001-BALWASA-IN/MP/017/002/0001/0001</t>
  </si>
  <si>
    <t>002-JHARNI-IN/MP/017/002/0001/0012</t>
  </si>
  <si>
    <t>003-CHHAYAN-IN/MP/017/002/0001/0023</t>
  </si>
  <si>
    <t>004-CHHAPRI-IN/MP/017/002/0001/0034</t>
  </si>
  <si>
    <t>005-VATTHA-IN/MP/017/002/0001/0045</t>
  </si>
  <si>
    <t>006-THETHAM-IN/MP/017/002/0001/0056</t>
  </si>
  <si>
    <t>007-JHOSLI-IN/MP/017/002/0001/0066</t>
  </si>
  <si>
    <t>008-SAGWANI-IN/MP/017/002/0001/0067</t>
  </si>
  <si>
    <t>009-DEVKA-IN/MP/017/002/0001/0068</t>
  </si>
  <si>
    <t>010-BHEEMPURI-IN/MP/017/002/0001/0002</t>
  </si>
  <si>
    <t>011-VIHAR-IN/MP/017/002/0001/0003</t>
  </si>
  <si>
    <t>012-PLASDOR-IN/MP/017/002/0001/0004</t>
  </si>
  <si>
    <t>014-HEDAVA-IN/MP/017/002/0001/0006</t>
  </si>
  <si>
    <t>015-KAKANWANI-IN/MP/017/002/0001/0007</t>
  </si>
  <si>
    <t>016-PACHKHERIYA-IN/MP/017/002/0001/0008</t>
  </si>
  <si>
    <t>017-MORJHARI-IN/MP/017/002/0001/0009</t>
  </si>
  <si>
    <t>018-GORIYA KHANDAN-IN/MP/017/002/0001/0010</t>
  </si>
  <si>
    <t>019-AAMLI-IN/MP/017/002/0001/0011</t>
  </si>
  <si>
    <t>020-DOLATPURA-IN/MP/017/002/0001/0013</t>
  </si>
  <si>
    <t>023-PARVALIYA-IN/MP/017/002/0001/0016</t>
  </si>
  <si>
    <t>028-MIYATI-IN/MP/017/002/0001/0021</t>
  </si>
  <si>
    <t>029-KHOKHARRANDAN-IN/MP/017/002/0001/0022</t>
  </si>
  <si>
    <t>030-KHAJURI-IN/MP/017/002/0001/0024</t>
  </si>
  <si>
    <t>034-MACHHLAIMATA-IN/MP/017/002/0001/0028</t>
  </si>
  <si>
    <t>035-NAVAPADA KASBA-IN/MP/017/002/0001/0029</t>
  </si>
  <si>
    <t>036-SEMALPADA-IN/MP/017/002/0001/0030</t>
  </si>
  <si>
    <t>037-SEMALIYA-IN/MP/017/002/0001/0031</t>
  </si>
  <si>
    <t>038-DHAMNA CHHOTI-IN/MP/017/002/0001/0032</t>
  </si>
  <si>
    <t>046-KALDELA-IN/MP/017/002/0001/0041</t>
  </si>
  <si>
    <t>047-PADA DHAMANJAR-IN/MP/017/002/0001/0042</t>
  </si>
  <si>
    <t>048-BEDAVA-IN/MP/017/002/0001/0043</t>
  </si>
  <si>
    <t>049-MADALDA-IN/MP/017/002/0001/0044</t>
  </si>
  <si>
    <t>050-PARWADA-IN/MP/017/002/0001/0046</t>
  </si>
  <si>
    <t>051-RANNI-IN/MP/017/002/0001/0047</t>
  </si>
  <si>
    <t>052-NAUGAOVA NAGLA-IN/MP/017/002/0001/0048</t>
  </si>
  <si>
    <t>053-TALAVDA-IN/MP/017/002/0001/0049</t>
  </si>
  <si>
    <t>054-KUKDIPADA-IN/MP/017/002/0001/0050</t>
  </si>
  <si>
    <t>057-DHUMDAYA-IN/MP/017/002/0001/0053</t>
  </si>
  <si>
    <t>058-NARELA-IN/MP/017/002/0001/0054</t>
  </si>
  <si>
    <t>059-SEMALIYA NARELA-IN/MP/017/002/0001/0055</t>
  </si>
  <si>
    <t>060-KHAWASA-IN/MP/017/002/0001/0057</t>
  </si>
  <si>
    <t>061-MAKODIYA-IN/MP/017/002/0001/0058</t>
  </si>
  <si>
    <t>062-BHAMAL-IN/MP/017/002/0001/0059</t>
  </si>
  <si>
    <t>063-NARSINGHPADA-IN/MP/017/002/0001/0060</t>
  </si>
  <si>
    <t>064-DENGARH-IN/MP/017/002/0001/0061</t>
  </si>
  <si>
    <t>066-PATDI-IN/MP/017/002/0001/0063</t>
  </si>
  <si>
    <t>025-BHAGOR-IN/MP/017/001/0001/0018</t>
  </si>
  <si>
    <t>032-AAVLIPATHAR-IN/MP/017/001/0001/0026</t>
  </si>
  <si>
    <t>038-JULVANIYA-IN/MP/017/001/0001/0032</t>
  </si>
  <si>
    <t>069-SAJVANI CHHOTI-IN/MP/017/001/0001/0066</t>
  </si>
  <si>
    <t>078-PALEDI-IN/MP/017/001/0002/0034</t>
  </si>
  <si>
    <t>079-JHEERI-IN/MP/017/001/0002/0035</t>
  </si>
  <si>
    <t>080-GOPALPURA-IN/MP/017/001/0002/0036</t>
  </si>
  <si>
    <t>090-KALIDEVI-IN/MP/017/001/0002/0046</t>
  </si>
  <si>
    <t>096-NAVAPADA-IN/MP/017/001/0002/0052</t>
  </si>
  <si>
    <t>098-BOCHKA-IN/MP/017/001/0002/0054</t>
  </si>
  <si>
    <t>101-CHHAPRI RANWAS-IN/MP/017/001/0002/0002</t>
  </si>
  <si>
    <t>106-CHHAPRI-IN/MP/017/001/0002/0007</t>
  </si>
  <si>
    <t>107-GULABPURA-IN/MP/017/001/0002/0008</t>
  </si>
  <si>
    <t>108-MAHUDIPADA-IN/MP/017/001/0002/0009</t>
  </si>
  <si>
    <t>110-BALOLA-IN/MP/017/001/0002/0011</t>
  </si>
  <si>
    <t>111-SILKHODRI-IN/MP/017/001/0002/0012</t>
  </si>
  <si>
    <t>113-PARA-IN/MP/017/001/0002/0014</t>
  </si>
  <si>
    <t>117-PATHINPUR-IN/MP/017/001/0002/0018</t>
  </si>
  <si>
    <t>118-DHAMOI-IN/MP/017/001/0002/0019</t>
  </si>
  <si>
    <t>122-KALMODA-IN/MP/017/001/0002/0023</t>
  </si>
  <si>
    <t>020-JHAPADRA-IN/MP/017/004/0001/0013</t>
  </si>
  <si>
    <t>046-AGRAL-IN/MP/017/004/0001/0041</t>
  </si>
  <si>
    <t>047-GADWADA-IN/MP/017/004/0001/0042</t>
  </si>
  <si>
    <t>048-HATYADELI-IN/MP/017/004/0001/0043</t>
  </si>
  <si>
    <t>001-BAMNIYA-IN/MP/017/003/0001/0001</t>
  </si>
  <si>
    <t>002-MULTHANIYA-IN/MP/017/003/0001/0012</t>
  </si>
  <si>
    <t>004-AMARGARH-IN/MP/017/003/0001/0029</t>
  </si>
  <si>
    <t>007-NAGAR PANCHAYAT PETLAWAD-IN/MP/017/003/0001/0032</t>
  </si>
  <si>
    <t>009-KESHARPURA-IN/MP/017/003/0001/0034</t>
  </si>
  <si>
    <t>010-RAMGARH-IN/MP/017/003/0001/0002</t>
  </si>
  <si>
    <t>016-GANGAKHEDI-IN/MP/017/003/0001/0008</t>
  </si>
  <si>
    <t>017-MOR-IN/MP/017/003/0001/0009</t>
  </si>
  <si>
    <t>029-DABDI-IN/MP/017/003/0001/0022</t>
  </si>
  <si>
    <t>033-GAMDI-IN/MP/017/003/0001/0027</t>
  </si>
  <si>
    <t>035-KALIGHATI-IN/MP/017/003/0002/0001</t>
  </si>
  <si>
    <t>038-HAMIRGARH-IN/MP/017/003/0002/0004</t>
  </si>
  <si>
    <t>039-MAHUDIPADA KALA-IN/MP/017/003/0002/0005</t>
  </si>
  <si>
    <t>040-BARBET-IN/MP/017/003/0002/0006</t>
  </si>
  <si>
    <t>041-JAMLI-IN/MP/017/003/0002/0007</t>
  </si>
  <si>
    <t>042-ANANTKHEDI-IN/MP/017/003/0002/0008</t>
  </si>
  <si>
    <t>044-RUPGARH-IN/MP/017/003/0002/0010</t>
  </si>
  <si>
    <t>046-NAHARPURA-IN/MP/017/003/0002/0012</t>
  </si>
  <si>
    <t>047-UNNAI-IN/MP/017/003/0002/0013</t>
  </si>
  <si>
    <t>048-KODLI-IN/MP/017/003/0002/0014</t>
  </si>
  <si>
    <t>049-JHOSAR-IN/MP/017/003/0002/0015</t>
  </si>
  <si>
    <t>050-MOIVAGLI-IN/MP/017/003/0002/0016</t>
  </si>
  <si>
    <t>051-GOPALPURA-IN/MP/017/003/0002/0017</t>
  </si>
  <si>
    <t>052-KUDWAS-IN/MP/017/003/0002/0018</t>
  </si>
  <si>
    <t>053-BEDDA-IN/MP/017/003/0002/0019</t>
  </si>
  <si>
    <t>054-JHAVLIYA-IN/MP/017/003/0002/0020</t>
  </si>
  <si>
    <t>056-MOHANKOT-IN/MP/017/003/0002/0022</t>
  </si>
  <si>
    <t>058-ALASYAKHEDI-IN/MP/017/003/0002/0024</t>
  </si>
  <si>
    <t>059-RAIPURIYA-IN/MP/017/003/0002/0025</t>
  </si>
  <si>
    <t>060-KAJBEE-IN/MP/017/003/0002/0026</t>
  </si>
  <si>
    <t>061-BANI-IN/MP/017/003/0002/0027</t>
  </si>
  <si>
    <t>062-KACHRAKHADAAN-IN/MP/017/003/0002/0028</t>
  </si>
  <si>
    <t>063-SAMLEE-IN/MP/017/003/0002/0029</t>
  </si>
  <si>
    <t>064-SALUNYA BADA-IN/MP/017/003/0002/0030</t>
  </si>
  <si>
    <t>067-PEETHDEE-IN/MP/017/003/0002/0033</t>
  </si>
  <si>
    <t>068-BOLASA-IN/MP/017/003/0002/0034</t>
  </si>
  <si>
    <t>069-MOHKAMPURA-IN/MP/017/003/0002/0035</t>
  </si>
  <si>
    <t>070-TARKHEDI-IN/MP/017/003/0002/0036</t>
  </si>
  <si>
    <t>071-KUMBHAKHEDI-IN/MP/017/003/0002/0037</t>
  </si>
  <si>
    <t>074-JHAKNAVAD-IN/MP/017/003/0002/0040</t>
  </si>
  <si>
    <t>075-BAKHATPURA-IN/MP/017/003/0002/0041</t>
  </si>
  <si>
    <t>078-BHERUPADA-IN/MP/017/003/0002/0044</t>
  </si>
  <si>
    <t>025-ANDHARVAD-IN/MP/017/005/0001/0018</t>
  </si>
  <si>
    <t>042-BHODLI-IN/MP/017/005/0001/0037</t>
  </si>
  <si>
    <t>046-DIGGI-IN/MP/017/005/0001/0041</t>
  </si>
  <si>
    <t>047-MOHANPURA BHURKA-IN/MP/017/005/0001/0042</t>
  </si>
  <si>
    <t>032-JULVANIYA BADA-IN/MP/017/002/0001/0026</t>
  </si>
  <si>
    <t>033-THANDLA-IN/MP/017/002/0001/0027</t>
  </si>
  <si>
    <t>042-SUJAPURA-IN/MP/017/002/0001/0037</t>
  </si>
  <si>
    <t>045-MUJAL-IN/MP/017/002/0001/0040</t>
  </si>
  <si>
    <t>065-JHOSARPADA-IN/MP/017/002/0001/0062</t>
  </si>
  <si>
    <t>067-RATNALI-IN/MP/017/002/0001/0064</t>
  </si>
  <si>
    <t>068-CHAPANER-IN/MP/017/002/0001/0065</t>
  </si>
  <si>
    <t>KATNI-IN/MP/042</t>
  </si>
  <si>
    <t>KHANDWA-IN/MP/011</t>
  </si>
  <si>
    <t>HARSUD-IN/MP/011/002</t>
  </si>
  <si>
    <t>KHALWA-IN/MP/011/005</t>
  </si>
  <si>
    <t>KHANDWA-IN/MP/011/001</t>
  </si>
  <si>
    <t>PANDHANA-IN/MP/011/003</t>
  </si>
  <si>
    <t>PUNASA-IN/MP/011/004</t>
  </si>
  <si>
    <t>CHHANERA-IN/MP/011/002/0003</t>
  </si>
  <si>
    <t>034-TORNIYA-IN/MP/011/002/0003/0001</t>
  </si>
  <si>
    <t>035-RAMPURI-IN/MP/011/002/0003/0002</t>
  </si>
  <si>
    <t>036-NISHANIYA-IN/MP/011/002/0003/0003</t>
  </si>
  <si>
    <t>037-BHAVANIYA-IN/MP/011/002/0003/0004</t>
  </si>
  <si>
    <t>038-DOTKHEDA-IN/MP/011/002/0003/0005</t>
  </si>
  <si>
    <t>039-BARUD MAAL-IN/MP/011/002/0003/0006</t>
  </si>
  <si>
    <t>040-KASRAWAD-IN/MP/011/002/0003/0007</t>
  </si>
  <si>
    <t>041-BEDIYAV-IN/MP/011/002/0003/0008</t>
  </si>
  <si>
    <t>042-MANDLA-IN/MP/011/002/0003/0009</t>
  </si>
  <si>
    <t>043-UNDEL RAIYAT-IN/MP/011/002/0003/0010</t>
  </si>
  <si>
    <t>044-SELDA-IN/MP/011/002/0003/0011</t>
  </si>
  <si>
    <t>045-CHARKHEDA POLICE AA.-IN/MP/011/002/0003/0012</t>
  </si>
  <si>
    <t>046-PRATAPPURA-IN/MP/011/002/0003/0013</t>
  </si>
  <si>
    <t>047-DEVALDI-IN/MP/011/002/0003/0014</t>
  </si>
  <si>
    <t>048-CHHANERA-IN/MP/011/002/0003/0015</t>
  </si>
  <si>
    <t>049-SADIYAPANI PU. AA.-IN/MP/011/002/0003/0016</t>
  </si>
  <si>
    <t>050-SADIYAPANI SAR.-IN/MP/011/002/0003/0017</t>
  </si>
  <si>
    <t>HARSUD-IN/MP/011/002/0002</t>
  </si>
  <si>
    <t>017-BHAVARLI-IN/MP/011/002/0002/0001</t>
  </si>
  <si>
    <t>018-PIPLANI-IN/MP/011/002/0002/0002</t>
  </si>
  <si>
    <t>019-DHANORA-IN/MP/011/002/0002/0003</t>
  </si>
  <si>
    <t>020-BAHEDI-IN/MP/011/002/0002/0004</t>
  </si>
  <si>
    <t>021-DAGADKHEDI-IN/MP/011/002/0002/0005</t>
  </si>
  <si>
    <t>022-MUGAL RAIYAT-IN/MP/011/002/0002/0006</t>
  </si>
  <si>
    <t>023-BADKHALIYA-IN/MP/011/002/0002/0007</t>
  </si>
  <si>
    <t>024-BHARADI RAIYAT-IN/MP/011/002/0002/0008</t>
  </si>
  <si>
    <t>025-REWAPUR-IN/MP/011/002/0002/0009</t>
  </si>
  <si>
    <t>026-MOJWADI MAAL-IN/MP/011/002/0002/0010</t>
  </si>
  <si>
    <t>027-SHAHPURA MAAL-IN/MP/011/002/0002/0011</t>
  </si>
  <si>
    <t>028-PALANI MAAL-IN/MP/011/002/0002/0012</t>
  </si>
  <si>
    <t>029-BOTHIYA KHURD-IN/MP/011/002/0002/0013</t>
  </si>
  <si>
    <t>030-CHHAPA KUND-IN/MP/011/002/0002/0014</t>
  </si>
  <si>
    <t>031-SONKHEDI-IN/MP/011/002/0002/0015</t>
  </si>
  <si>
    <t>032-BORISARAY-IN/MP/011/002/0002/0016</t>
  </si>
  <si>
    <t>033-DHARUKHEDI-IN/MP/011/002/0002/0017</t>
  </si>
  <si>
    <t>KILLOD-IN/MP/011/002/0001</t>
  </si>
  <si>
    <t>001-JHAGRIYA-IN/MP/011/002/0001/0001</t>
  </si>
  <si>
    <t>002-JUNAPANI-IN/MP/011/002/0001/0009</t>
  </si>
  <si>
    <t>003-LACHHORA MAAL-IN/MP/011/002/0001/0010</t>
  </si>
  <si>
    <t>004-SEMRUD RAIYAT-IN/MP/011/002/0001/0011</t>
  </si>
  <si>
    <t>005-BARAMLAY-IN/MP/011/002/0001/0012</t>
  </si>
  <si>
    <t>006-GARBADI MAAL-IN/MP/011/002/0001/0013</t>
  </si>
  <si>
    <t>007-SOMGAOKHURD-IN/MP/011/002/0001/0014</t>
  </si>
  <si>
    <t>008-GAMBHIR UBHARI-IN/MP/011/002/0001/0015</t>
  </si>
  <si>
    <t>009-ROSAD MAAL-IN/MP/011/002/0001/0016</t>
  </si>
  <si>
    <t>010-KILLOD-IN/MP/011/002/0001/0002</t>
  </si>
  <si>
    <t>011-BILLOD-IN/MP/011/002/0001/0003</t>
  </si>
  <si>
    <t>012-KUKSI-IN/MP/011/002/0001/0004</t>
  </si>
  <si>
    <t>013-MALUD-IN/MP/011/002/0001/0005</t>
  </si>
  <si>
    <t>014-JAITAPUR KALA-IN/MP/011/002/0001/0006</t>
  </si>
  <si>
    <t>015-JHINGADAD-IN/MP/011/002/0001/0007</t>
  </si>
  <si>
    <t>016-LAHADPUR MAAL-IN/MP/011/002/0001/0008</t>
  </si>
  <si>
    <t>KHALWA-IN/MP/011/005/0001</t>
  </si>
  <si>
    <t>001-MADNI-IN/MP/011/005/0001/0001</t>
  </si>
  <si>
    <t>002-KHEDI-IN/MP/011/005/0001/0012</t>
  </si>
  <si>
    <t>003-RAJUR-IN/MP/011/005/0001/0023</t>
  </si>
  <si>
    <t>004-JOGIBEDA-IN/MP/011/005/0001/0034</t>
  </si>
  <si>
    <t>005-AASHAPUR-IN/MP/011/005/0001/0035</t>
  </si>
  <si>
    <t>006-KALAAM KALA-IN/MP/011/005/0001/0036</t>
  </si>
  <si>
    <t>007-KALAAM KHURD-IN/MP/011/005/0001/0037</t>
  </si>
  <si>
    <t>008-MIRPUR-IN/MP/011/005/0001/0038</t>
  </si>
  <si>
    <t>009-BHAGAWA-IN/MP/011/005/0001/0039</t>
  </si>
  <si>
    <t>010-SALYAKHEDI-IN/MP/011/005/0001/0002</t>
  </si>
  <si>
    <t>011-KUNDAI MAAL-IN/MP/011/005/0001/0003</t>
  </si>
  <si>
    <t>012-MALGAON-IN/MP/011/005/0001/0004</t>
  </si>
  <si>
    <t>013-BHADANYA-IN/MP/011/005/0001/0005</t>
  </si>
  <si>
    <t>014-SEERPUR-IN/MP/011/005/0001/0006</t>
  </si>
  <si>
    <t>015-MOHANYA BHAM-IN/MP/011/005/0001/0007</t>
  </si>
  <si>
    <t>016-SUKVI RAIYAT-IN/MP/011/005/0001/0008</t>
  </si>
  <si>
    <t>017-JUNAPANI-IN/MP/011/005/0001/0009</t>
  </si>
  <si>
    <t>018-MALHARGARH-IN/MP/011/005/0001/0010</t>
  </si>
  <si>
    <t>019-KHALWA PU. AA.-IN/MP/011/005/0001/0011</t>
  </si>
  <si>
    <t>020-SAWLI KHEDA-IN/MP/011/005/0001/0013</t>
  </si>
  <si>
    <t>021-KOTHA RAIYAT-IN/MP/011/005/0001/0014</t>
  </si>
  <si>
    <t>022-LAKHORA RAIYAT-IN/MP/011/005/0001/0015</t>
  </si>
  <si>
    <t>023-MOHNYA KHEDA-IN/MP/011/005/0001/0016</t>
  </si>
  <si>
    <t>024-KHAR KALA-IN/MP/011/005/0001/0017</t>
  </si>
  <si>
    <t>025-RAJPURA BAKHAR-IN/MP/011/005/0001/0018</t>
  </si>
  <si>
    <t>026-JAMNYA KALA-IN/MP/011/005/0001/0019</t>
  </si>
  <si>
    <t>027-JAMNYA KHURD-IN/MP/011/005/0001/0020</t>
  </si>
  <si>
    <t>028-NAMAPUR-IN/MP/011/005/0001/0021</t>
  </si>
  <si>
    <t>029-DONGALYA-IN/MP/011/005/0001/0022</t>
  </si>
  <si>
    <t>030-DEVLI KALA-IN/MP/011/005/0001/0024</t>
  </si>
  <si>
    <t>031-DEVLI KHURD-IN/MP/011/005/0001/0025</t>
  </si>
  <si>
    <t>032-KUMHAR KHEDA-IN/MP/011/005/0001/0026</t>
  </si>
  <si>
    <t>033-RAIPUR-IN/MP/011/005/0001/0027</t>
  </si>
  <si>
    <t>034-SENDHWA-IN/MP/011/005/0001/0028</t>
  </si>
  <si>
    <t>035-GHUTI GHAT-IN/MP/011/005/0001/0029</t>
  </si>
  <si>
    <t>036-BOOTI-IN/MP/011/005/0001/0030</t>
  </si>
  <si>
    <t>037-GULAI MAAL-IN/MP/011/005/0001/0031</t>
  </si>
  <si>
    <t>038-KARWANI-IN/MP/011/005/0001/0032</t>
  </si>
  <si>
    <t>039-KHUTWADIYA-IN/MP/011/005/0001/0033</t>
  </si>
  <si>
    <t>ROSHANI-IN/MP/011/005/0002</t>
  </si>
  <si>
    <t>040-DHAKOCHI-IN/MP/011/005/0002/0001</t>
  </si>
  <si>
    <t>041-GARBEDI RAIYAT-IN/MP/011/005/0002/0002</t>
  </si>
  <si>
    <t>042-MOJWADI-IN/MP/011/005/0002/0003</t>
  </si>
  <si>
    <t>043-JAMDHAD-IN/MP/011/005/0002/0004</t>
  </si>
  <si>
    <t>044-MATAPUR-IN/MP/011/005/0002/0005</t>
  </si>
  <si>
    <t>045-CHAINPUR SARKAR-IN/MP/011/005/0002/0006</t>
  </si>
  <si>
    <t>046-JAMNYA AASHAPUR-IN/MP/011/005/0002/0007</t>
  </si>
  <si>
    <t>047-FEFRI SARKAR-IN/MP/011/005/0002/0008</t>
  </si>
  <si>
    <t>048-KHOKHARIYA-IN/MP/011/005/0002/0009</t>
  </si>
  <si>
    <t>049-MENDAPANI-IN/MP/011/005/0002/0010</t>
  </si>
  <si>
    <t>050-DABHIYA-IN/MP/011/005/0002/0011</t>
  </si>
  <si>
    <t>051-PADLYA-IN/MP/011/005/0002/0012</t>
  </si>
  <si>
    <t>052-TIGARIYA-IN/MP/011/005/0002/0013</t>
  </si>
  <si>
    <t>053-JAMNYA SAR.-IN/MP/011/005/0002/0014</t>
  </si>
  <si>
    <t>054-RANHAI-IN/MP/011/005/0002/0015</t>
  </si>
  <si>
    <t>055-KHORDA-IN/MP/011/005/0002/0016</t>
  </si>
  <si>
    <t>056-PATAJAN-IN/MP/011/005/0002/0017</t>
  </si>
  <si>
    <t>057-LANGOTI-IN/MP/011/005/0002/0018</t>
  </si>
  <si>
    <t>058-UDIYAPUR RAIYAT-IN/MP/011/005/0002/0019</t>
  </si>
  <si>
    <t>059-PATALDA-IN/MP/011/005/0002/0020</t>
  </si>
  <si>
    <t>060-AMBADA-IN/MP/011/005/0002/0021</t>
  </si>
  <si>
    <t>061-MUHALKHARI-IN/MP/011/005/0002/0022</t>
  </si>
  <si>
    <t>062-ROSHNI-IN/MP/011/005/0002/0023</t>
  </si>
  <si>
    <t>063-DHAWDI-IN/MP/011/005/0002/0024</t>
  </si>
  <si>
    <t>064-BARA KUND-IN/MP/011/005/0002/0025</t>
  </si>
  <si>
    <t>065-BHOJUDHANA-IN/MP/011/005/0002/0026</t>
  </si>
  <si>
    <t>066-KHAMLAY-IN/MP/011/005/0002/0027</t>
  </si>
  <si>
    <t>067-TIMARNI-IN/MP/011/005/0002/0028</t>
  </si>
  <si>
    <t>068-LAKHANPUR RAIYAT-IN/MP/011/005/0002/0029</t>
  </si>
  <si>
    <t>069-CHABUTRA-IN/MP/011/005/0002/0030</t>
  </si>
  <si>
    <t>070-MEHLU-IN/MP/011/005/0002/0031</t>
  </si>
  <si>
    <t>071-KHATEGAON-IN/MP/011/005/0002/0032</t>
  </si>
  <si>
    <t>CHHEGAON-IN/MP/011/001/0002</t>
  </si>
  <si>
    <t>021-TEMI KALA-IN/MP/011/001/0002/0001</t>
  </si>
  <si>
    <t>022-TOKARKHEDA-IN/MP/011/001/0002/0002</t>
  </si>
  <si>
    <t>023-DESHGAON-IN/MP/011/001/0002/0003</t>
  </si>
  <si>
    <t>024-BARUD-IN/MP/011/001/0002/0004</t>
  </si>
  <si>
    <t>025-CHHIRVEL-IN/MP/011/001/0002/0005</t>
  </si>
  <si>
    <t>026-BILANKHEDA-IN/MP/011/001/0002/0006</t>
  </si>
  <si>
    <t>027-KALDAKHEDI-IN/MP/011/001/0002/0007</t>
  </si>
  <si>
    <t>028-BHOJAKHEDI-IN/MP/011/001/0002/0008</t>
  </si>
  <si>
    <t>029-BHIGAWA NANKARI-IN/MP/011/001/0002/0009</t>
  </si>
  <si>
    <t>030-MALGAON-IN/MP/011/001/0002/0010</t>
  </si>
  <si>
    <t>031-AHMADPUR KHAIGAON-IN/MP/011/001/0002/0011</t>
  </si>
  <si>
    <t>032-SURGAON JOSHI-IN/MP/011/001/0002/0012</t>
  </si>
  <si>
    <t>033-SONUD-IN/MP/011/001/0002/0013</t>
  </si>
  <si>
    <t>034-CHHEGAON MAKHAN-IN/MP/011/001/0002/0014</t>
  </si>
  <si>
    <t>035-BHUIFAL-IN/MP/011/001/0002/0015</t>
  </si>
  <si>
    <t>036-SIRSOUD-IN/MP/011/001/0002/0016</t>
  </si>
  <si>
    <t>037-HARASWADA-IN/MP/011/001/0002/0017</t>
  </si>
  <si>
    <t>038-DONDWADA-IN/MP/011/001/0002/0018</t>
  </si>
  <si>
    <t>039-TAKLI MORI-IN/MP/011/001/0002/0019</t>
  </si>
  <si>
    <t>040-CHHEGAON DEVI-IN/MP/011/001/0002/0020</t>
  </si>
  <si>
    <t>CHICHGOHAN-IN/MP/011/001/0001</t>
  </si>
  <si>
    <t>001-DHANGAON-IN/MP/011/001/0001/0001</t>
  </si>
  <si>
    <t>002-DELGAON-IN/MP/011/001/0001/0012</t>
  </si>
  <si>
    <t>003-BEDIYAKHURD-IN/MP/011/001/0001/0014</t>
  </si>
  <si>
    <t>004-TALWADIYA-IN/MP/011/001/0001/0015</t>
  </si>
  <si>
    <t>005-KANKARIYA-IN/MP/011/001/0001/0016</t>
  </si>
  <si>
    <t>006-ATAR-IN/MP/011/001/0001/0017</t>
  </si>
  <si>
    <t>007-REWADA-IN/MP/011/001/0001/0018</t>
  </si>
  <si>
    <t>008-BAMJHAR-IN/MP/011/001/0001/0019</t>
  </si>
  <si>
    <t>009-SALAI-IN/MP/011/001/0001/0020</t>
  </si>
  <si>
    <t>010-KESUN-IN/MP/011/001/0001/0002</t>
  </si>
  <si>
    <t>011-LAKHANGAON-IN/MP/011/001/0001/0003</t>
  </si>
  <si>
    <t>012-JAMANYA-IN/MP/011/001/0001/0004</t>
  </si>
  <si>
    <t>013-CHICHGOHAN-IN/MP/011/001/0001/0005</t>
  </si>
  <si>
    <t>014-ROSHIYA-IN/MP/011/001/0001/0006</t>
  </si>
  <si>
    <t>015-ROHNAI-IN/MP/011/001/0001/0007</t>
  </si>
  <si>
    <t>016-NAAVLI-IN/MP/011/001/0001/0008</t>
  </si>
  <si>
    <t>017-SIRRA-IN/MP/011/001/0001/0009</t>
  </si>
  <si>
    <t>018-TITGAON-IN/MP/011/001/0001/0010</t>
  </si>
  <si>
    <t>019-DEVLA MAFI-IN/MP/011/001/0001/0011</t>
  </si>
  <si>
    <t>020-AJANTI-IN/MP/011/001/0001/0013</t>
  </si>
  <si>
    <t>JAWAR-IN/MP/011/001/0003</t>
  </si>
  <si>
    <t>041-KALESHWAR-IN/MP/011/001/0003/0001</t>
  </si>
  <si>
    <t>042-KOLGAON-IN/MP/011/001/0003/0002</t>
  </si>
  <si>
    <t>043-RANGAON-IN/MP/011/001/0003/0003</t>
  </si>
  <si>
    <t>044-JAMLI SAIYED-IN/MP/011/001/0003/0004</t>
  </si>
  <si>
    <t>045-BHAISAWA-IN/MP/011/001/0003/0005</t>
  </si>
  <si>
    <t>046-SAHEJLA-IN/MP/011/001/0003/0006</t>
  </si>
  <si>
    <t>047-PIPALKOTA-IN/MP/011/001/0003/0007</t>
  </si>
  <si>
    <t>048-KEHLARI-IN/MP/011/001/0003/0008</t>
  </si>
  <si>
    <t>049-JAMLI MUNDI-IN/MP/011/001/0003/0009</t>
  </si>
  <si>
    <t>050-DHORANI-IN/MP/011/001/0003/0010</t>
  </si>
  <si>
    <t>051-PIPALYAFUL-IN/MP/011/001/0003/0011</t>
  </si>
  <si>
    <t>052-KHEDI KITA-IN/MP/011/001/0003/0012</t>
  </si>
  <si>
    <t>053-BHAKRADA-IN/MP/011/001/0003/0013</t>
  </si>
  <si>
    <t>054-DHODWADA-IN/MP/011/001/0003/0014</t>
  </si>
  <si>
    <t>055-ATUT BHIKHARI-IN/MP/011/001/0003/0015</t>
  </si>
  <si>
    <t>056-TALWADIYA-IN/MP/011/001/0003/0016</t>
  </si>
  <si>
    <t>057-JAWAR-IN/MP/011/001/0003/0017</t>
  </si>
  <si>
    <t>058-PALAKNA-IN/MP/011/001/0003/0018</t>
  </si>
  <si>
    <t>059-DHANGAON-IN/MP/011/001/0003/0019</t>
  </si>
  <si>
    <t>060-ROHNI-IN/MP/011/001/0003/0020</t>
  </si>
  <si>
    <t>061-SURGAON BANJARI-IN/MP/011/001/0003/0021</t>
  </si>
  <si>
    <t>062-MATHNI BUJURG-IN/MP/011/001/0003/0022</t>
  </si>
  <si>
    <t>063-BENPURA KURWADA-IN/MP/011/001/0003/0023</t>
  </si>
  <si>
    <t>KHANDWA -1-IN/MP/011/001/0004</t>
  </si>
  <si>
    <t>064-RAI KHUTWAL-IN/MP/011/001/0004/0001</t>
  </si>
  <si>
    <t>065-MACHHONDI RE.-IN/MP/011/001/0004/0002</t>
  </si>
  <si>
    <t>066-SEEVNA-IN/MP/011/001/0004/0003</t>
  </si>
  <si>
    <t>067-SAVKHEDA-IN/MP/011/001/0004/0004</t>
  </si>
  <si>
    <t>068-SATWADA-IN/MP/011/001/0004/0005</t>
  </si>
  <si>
    <t>069-MUNDWADA-IN/MP/011/001/0004/0006</t>
  </si>
  <si>
    <t>070-SIHADA-IN/MP/011/001/0004/0007</t>
  </si>
  <si>
    <t>071-GOKULGAON-IN/MP/011/001/0004/0008</t>
  </si>
  <si>
    <t>072-PIPLYA TAHAR-IN/MP/011/001/0004/0009</t>
  </si>
  <si>
    <t>073-BIJORA BHEEL-IN/MP/011/001/0004/0010</t>
  </si>
  <si>
    <t>074-DONGARGAON-IN/MP/011/001/0004/0011</t>
  </si>
  <si>
    <t>075-KALMUKHI-IN/MP/011/001/0004/0012</t>
  </si>
  <si>
    <t>076-AMODA-IN/MP/011/001/0004/0013</t>
  </si>
  <si>
    <t>077-MATPUR-IN/MP/011/001/0004/0014</t>
  </si>
  <si>
    <t>078-PIPLYA PUNASA-IN/MP/011/001/0004/0015</t>
  </si>
  <si>
    <t>079-NAGCHUN-IN/MP/011/001/0004/0016</t>
  </si>
  <si>
    <t>080-KHANDWATARAFKUMBI-IN/MP/011/001/0004/0017</t>
  </si>
  <si>
    <t>081-KHANDWATARAFMALI-IN/MP/011/001/0004/0018</t>
  </si>
  <si>
    <t>082-SUJAPURKALA-IN/MP/011/001/0004/0019</t>
  </si>
  <si>
    <t>083-NAHALDA-IN/MP/011/001/0004/0020</t>
  </si>
  <si>
    <t>084-BADGAON MALI-IN/MP/011/001/0004/0021</t>
  </si>
  <si>
    <t>085-AMALPURA-IN/MP/011/001/0004/0022</t>
  </si>
  <si>
    <t>086-DHARAMPURI-IN/MP/011/001/0004/0023</t>
  </si>
  <si>
    <t>087-BHAMGARH (NAJUL)-IN/MP/011/001/0004/0024</t>
  </si>
  <si>
    <t>088-RAMPUR KALA-IN/MP/011/001/0004/0025</t>
  </si>
  <si>
    <t>089-BHAVSINGHPURA-IN/MP/011/001/0004/0026</t>
  </si>
  <si>
    <t>090-RUDHI-IN/MP/011/001/0004/0027</t>
  </si>
  <si>
    <t>KHANDWA -2-IN/MP/011/001/0005</t>
  </si>
  <si>
    <t>091-BEDIYAV-IN/MP/011/001/0005/0006</t>
  </si>
  <si>
    <t>092-JASWADI-IN/MP/011/001/0005/0007</t>
  </si>
  <si>
    <t>093-TIRANDAJPUR-IN/MP/011/001/0005/0008</t>
  </si>
  <si>
    <t>094-BAMANGAON AKHARI-IN/MP/011/001/0005/0009</t>
  </si>
  <si>
    <t>095-KHANDWATARAFMANKAR-IN/MP/011/001/0005/0010</t>
  </si>
  <si>
    <t>096-ROSHNAI-IN/MP/011/001/0005/0011</t>
  </si>
  <si>
    <t>097-KORGALA-IN/MP/011/001/0005/0012</t>
  </si>
  <si>
    <t>098-PANJARIYA-IN/MP/011/001/0005/0013</t>
  </si>
  <si>
    <t>099-BORGAON KHURD-IN/MP/011/001/0005/0014</t>
  </si>
  <si>
    <t>100-SEERPUR-IN/MP/011/001/0005/0001</t>
  </si>
  <si>
    <t>101-BADGAON GURJAR-IN/MP/011/001/0005/0002</t>
  </si>
  <si>
    <t>102-TIGRIYA-IN/MP/011/001/0005/0003</t>
  </si>
  <si>
    <t>103-LOHARI-IN/MP/011/001/0005/0004</t>
  </si>
  <si>
    <t>104-HAPLA-IN/MP/011/001/0005/0005</t>
  </si>
  <si>
    <t>PIPLOUD KHAS-IN/MP/011/001/0007</t>
  </si>
  <si>
    <t>126-PIPLOUD KHAS-IN/MP/011/001/0007/0001</t>
  </si>
  <si>
    <t>127-RAMPURI RAIYAT-IN/MP/011/001/0007/0002</t>
  </si>
  <si>
    <t>128-SARAY-IN/MP/011/001/0007/0003</t>
  </si>
  <si>
    <t>129-BHILKHEDI-IN/MP/011/001/0007/0004</t>
  </si>
  <si>
    <t>130-KUMTHA-IN/MP/011/001/0007/0005</t>
  </si>
  <si>
    <t>131-HIRAPUR-IN/MP/011/001/0007/0006</t>
  </si>
  <si>
    <t>132-NAHARMAL-IN/MP/011/001/0007/0007</t>
  </si>
  <si>
    <t>133-KARPUR-IN/MP/011/001/0007/0008</t>
  </si>
  <si>
    <t>134-CHANDPUR-IN/MP/011/001/0007/0009</t>
  </si>
  <si>
    <t>135-TAKAL KHEDA-IN/MP/011/001/0007/0010</t>
  </si>
  <si>
    <t>136-ITWA RAIYAT-IN/MP/011/001/0007/0011</t>
  </si>
  <si>
    <t>137-SEMLYA-IN/MP/011/001/0007/0012</t>
  </si>
  <si>
    <t>138-RAJGARH RAIYAT-IN/MP/011/001/0007/0013</t>
  </si>
  <si>
    <t>139-BARAR RAIYAT-IN/MP/011/001/0007/0014</t>
  </si>
  <si>
    <t>140-HANDIYA KHEDA-IN/MP/011/001/0007/0015</t>
  </si>
  <si>
    <t>141-GUDIKHEDA-IN/MP/011/001/0007/0016</t>
  </si>
  <si>
    <t>142-BHUTNI-IN/MP/011/001/0007/0017</t>
  </si>
  <si>
    <t>143-CHHIRWA-IN/MP/011/001/0007/0018</t>
  </si>
  <si>
    <t>144-GONDWADI-IN/MP/011/001/0007/0019</t>
  </si>
  <si>
    <t>145-GUJRIKHEDA-IN/MP/011/001/0007/0020</t>
  </si>
  <si>
    <t>146-BAMANDA-IN/MP/011/001/0007/0021</t>
  </si>
  <si>
    <t>147-BORKHEDA KHURD-IN/MP/011/001/0007/0022</t>
  </si>
  <si>
    <t>148-BHILAI KHEDA-IN/MP/011/001/0007/0023</t>
  </si>
  <si>
    <t>SINGOT-IN/MP/011/001/0006</t>
  </si>
  <si>
    <t>105-MORDAD-IN/MP/011/001/0006/0001</t>
  </si>
  <si>
    <t>106-KHIDGAON-IN/MP/011/001/0006/0002</t>
  </si>
  <si>
    <t>107-BADGAON PIPLAUD-IN/MP/011/001/0006/0003</t>
  </si>
  <si>
    <t>108-BEEHAR-IN/MP/011/001/0006/0004</t>
  </si>
  <si>
    <t>109-KOHDAD-IN/MP/011/001/0006/0005</t>
  </si>
  <si>
    <t>110-CHHANERA-IN/MP/011/001/0006/0006</t>
  </si>
  <si>
    <t>111-PADLYA-IN/MP/011/001/0006/0007</t>
  </si>
  <si>
    <t>112-LACHHORA KALA-IN/MP/011/001/0006/0008</t>
  </si>
  <si>
    <t>113-GANDHWA-IN/MP/011/001/0006/0009</t>
  </si>
  <si>
    <t>114-CHICHKHEDA-IN/MP/011/001/0006/0010</t>
  </si>
  <si>
    <t>115-JIRVAN (CHARKHEDA)-IN/MP/011/001/0006/0011</t>
  </si>
  <si>
    <t>116-SINGOT-IN/MP/011/001/0006/0012</t>
  </si>
  <si>
    <t>117-JALKUA-IN/MP/011/001/0006/0013</t>
  </si>
  <si>
    <t>118-SUTARKHEDA-IN/MP/011/001/0006/0014</t>
  </si>
  <si>
    <t>119-GARANGAON-IN/MP/011/001/0006/0015</t>
  </si>
  <si>
    <t>120-BHAGWANPURA-IN/MP/011/001/0006/0016</t>
  </si>
  <si>
    <t>121-RANJNI-IN/MP/011/001/0006/0017</t>
  </si>
  <si>
    <t>122-POKHARKALA-IN/MP/011/001/0006/0018</t>
  </si>
  <si>
    <t>123-PANGRA-IN/MP/011/001/0006/0019</t>
  </si>
  <si>
    <t>124-AMBAPAT-IN/MP/011/001/0006/0020</t>
  </si>
  <si>
    <t>125-BALWADA-IN/MP/011/001/0006/0021</t>
  </si>
  <si>
    <t>BORGAON BU.-IN/MP/011/003/0003</t>
  </si>
  <si>
    <t>041-MAKARLA-IN/MP/011/003/0003/0001</t>
  </si>
  <si>
    <t>042-BALRAMPUR-IN/MP/011/003/0003/0002</t>
  </si>
  <si>
    <t>043-DHANORA-IN/MP/011/003/0003/0003</t>
  </si>
  <si>
    <t>044-BAGMALA-IN/MP/011/003/0003/0004</t>
  </si>
  <si>
    <t>045-KHIRALA-IN/MP/011/003/0003/0005</t>
  </si>
  <si>
    <t>046-ISHLAMPUR-IN/MP/011/003/0003/0006</t>
  </si>
  <si>
    <t>047-SULTANPUR-IN/MP/011/003/0003/0007</t>
  </si>
  <si>
    <t>048-PACHAMBA-IN/MP/011/003/0003/0008</t>
  </si>
  <si>
    <t>049-SHAHPURA-IN/MP/011/003/0003/0009</t>
  </si>
  <si>
    <t>050-JAMLI KALA-IN/MP/011/003/0003/0010</t>
  </si>
  <si>
    <t>051-SHEKHPURA-IN/MP/011/003/0003/0011</t>
  </si>
  <si>
    <t>052-SEGWAL-IN/MP/011/003/0003/0012</t>
  </si>
  <si>
    <t>053-TEMI KHURD-IN/MP/011/003/0003/0013</t>
  </si>
  <si>
    <t>054-SAROLA-IN/MP/011/003/0003/0014</t>
  </si>
  <si>
    <t>055-BAGMAR-IN/MP/011/003/0003/0015</t>
  </si>
  <si>
    <t>056-TAKLIKALA-IN/MP/011/003/0003/0016</t>
  </si>
  <si>
    <t>057-PIPARAHATTI-IN/MP/011/003/0003/0017</t>
  </si>
  <si>
    <t>058-BORGAON BU.-IN/MP/011/003/0003/0018</t>
  </si>
  <si>
    <t>059-RAJORA-IN/MP/011/003/0003/0019</t>
  </si>
  <si>
    <t>060-DONGARGAON-IN/MP/011/003/0003/0020</t>
  </si>
  <si>
    <t>DULHAR-IN/MP/011/003/0001</t>
  </si>
  <si>
    <t>001-MIRJAPUR BHONDWA-IN/MP/011/003/0001/0001</t>
  </si>
  <si>
    <t>002-BHILKHEDI TULAI-IN/MP/011/003/0001/0012</t>
  </si>
  <si>
    <t>003-POKHARKALA-IN/MP/011/003/0001/0013</t>
  </si>
  <si>
    <t>004-DABHI-IN/MP/011/003/0001/0014</t>
  </si>
  <si>
    <t>005-NEEHALWADI-IN/MP/011/003/0001/0015</t>
  </si>
  <si>
    <t>006-BARKHEDI-IN/MP/011/003/0001/0016</t>
  </si>
  <si>
    <t>007-KHARWA-IN/MP/011/003/0001/0017</t>
  </si>
  <si>
    <t>008-AAVLYA KHARWA-IN/MP/011/003/0001/0018</t>
  </si>
  <si>
    <t>009-KOLADIT-IN/MP/011/003/0001/0019</t>
  </si>
  <si>
    <t>010-SANGWADA-IN/MP/011/003/0001/0002</t>
  </si>
  <si>
    <t>011-BADIYA GYASUR-IN/MP/011/003/0001/0003</t>
  </si>
  <si>
    <t>012-KONDAWAT-IN/MP/011/003/0001/0004</t>
  </si>
  <si>
    <t>013-MOKALGAON-IN/MP/011/003/0001/0005</t>
  </si>
  <si>
    <t>014-CHAMATI-IN/MP/011/003/0001/0006</t>
  </si>
  <si>
    <t>015-SONGIR-IN/MP/011/003/0001/0007</t>
  </si>
  <si>
    <t>016-AABUD-IN/MP/011/003/0001/0008</t>
  </si>
  <si>
    <t>017-SILOUDA-IN/MP/011/003/0001/0009</t>
  </si>
  <si>
    <t>018-SAIYEDPUR-IN/MP/011/003/0001/0010</t>
  </si>
  <si>
    <t>019-DULHAR-IN/MP/011/003/0001/0011</t>
  </si>
  <si>
    <t>PANDHANA-IN/MP/011/003/0002</t>
  </si>
  <si>
    <t>020-PIPLOUDA KHURD-IN/MP/011/003/0002/0001</t>
  </si>
  <si>
    <t>021-RUSTAMPUR-IN/MP/011/003/0002/0002</t>
  </si>
  <si>
    <t>022-PANDHANA-IN/MP/011/003/0002/0003</t>
  </si>
  <si>
    <t>023-BALKHAD GHATI-IN/MP/011/003/0002/0004</t>
  </si>
  <si>
    <t>024-POKHARKHURD-IN/MP/011/003/0002/0005</t>
  </si>
  <si>
    <t>025-MOHANPUR-IN/MP/011/003/0002/0006</t>
  </si>
  <si>
    <t>026-GORADIYA-IN/MP/011/003/0002/0007</t>
  </si>
  <si>
    <t>027-BABLI-IN/MP/011/003/0002/0008</t>
  </si>
  <si>
    <t>028-KHEDI TAPEGHATI-IN/MP/011/003/0002/0009</t>
  </si>
  <si>
    <t>029-RAJPURA-IN/MP/011/003/0002/0010</t>
  </si>
  <si>
    <t>030-UMARDA-IN/MP/011/003/0002/0011</t>
  </si>
  <si>
    <t>031-PABAI KHURD-IN/MP/011/003/0002/0012</t>
  </si>
  <si>
    <t>032-BEELUD-IN/MP/011/003/0002/0013</t>
  </si>
  <si>
    <t>033-MANDWA-IN/MP/011/003/0002/0014</t>
  </si>
  <si>
    <t>034-JAMLI RAJGARH-IN/MP/011/003/0002/0015</t>
  </si>
  <si>
    <t>035-RAJGARH-IN/MP/011/003/0002/0016</t>
  </si>
  <si>
    <t>036-DEEWAL-IN/MP/011/003/0002/0017</t>
  </si>
  <si>
    <t>037-GHATIKHAS-IN/MP/011/003/0002/0018</t>
  </si>
  <si>
    <t>038-NANKHEDA (KALANKA)-IN/MP/011/003/0002/0019</t>
  </si>
  <si>
    <t>039-ANJANGAON-IN/MP/011/003/0002/0020</t>
  </si>
  <si>
    <t>040-ARUD-IN/MP/011/003/0002/0021</t>
  </si>
  <si>
    <t>MANDHATA-IN/MP/011/004/0001</t>
  </si>
  <si>
    <t>001-MORTAKKA MAFI-IN/MP/011/004/0001/0001</t>
  </si>
  <si>
    <t>002-MORGHADI-IN/MP/011/004/0001/0010</t>
  </si>
  <si>
    <t>003-BHOGAWA-IN/MP/011/004/0001/0011</t>
  </si>
  <si>
    <t>004-BILLORABUJURG-IN/MP/011/004/0001/0012</t>
  </si>
  <si>
    <t>005-GODADPURA-IN/MP/011/004/0001/0013</t>
  </si>
  <si>
    <t>006-SAILANI-IN/MP/011/004/0001/0014</t>
  </si>
  <si>
    <t>007-KOTHI-IN/MP/011/004/0001/0015</t>
  </si>
  <si>
    <t>008-BILAYA-IN/MP/011/004/0001/0016</t>
  </si>
  <si>
    <t>009-GUNJALI-IN/MP/011/004/0001/0017</t>
  </si>
  <si>
    <t>010-SULGAON-IN/MP/011/004/0001/0002</t>
  </si>
  <si>
    <t>011-KHEDI BUJURG-IN/MP/011/004/0001/0003</t>
  </si>
  <si>
    <t>012-MATHELA-IN/MP/011/004/0001/0004</t>
  </si>
  <si>
    <t>013-NETAN GAON-IN/MP/011/004/0001/0005</t>
  </si>
  <si>
    <t>014-NARLAY-IN/MP/011/004/0001/0006</t>
  </si>
  <si>
    <t>015-KAROLI-IN/MP/011/004/0001/0007</t>
  </si>
  <si>
    <t>016-GHOGHALPUR-IN/MP/011/004/0001/0008</t>
  </si>
  <si>
    <t>017-AKHAND-IN/MP/011/004/0001/0009</t>
  </si>
  <si>
    <t>MOHNA-IN/MP/011/004/0002</t>
  </si>
  <si>
    <t>018-SAKTAPUR-IN/MP/011/004/0002/0001</t>
  </si>
  <si>
    <t>019-KELWA KHURD-IN/MP/011/004/0002/0002</t>
  </si>
  <si>
    <t>020-INDHAWDI-IN/MP/011/004/0002/0003</t>
  </si>
  <si>
    <t>021-GURJARKHEDI-IN/MP/011/004/0002/0004</t>
  </si>
  <si>
    <t>022-RICHHFAL-IN/MP/011/004/0002/0005</t>
  </si>
  <si>
    <t>023-MOHNA-IN/MP/011/004/0002/0006</t>
  </si>
  <si>
    <t>024-GOL SAILANI-IN/MP/011/004/0002/0007</t>
  </si>
  <si>
    <t>025-HARVANSHPURA-IN/MP/011/004/0002/0008</t>
  </si>
  <si>
    <t>026-BORADI MAAL-IN/MP/011/004/0002/0009</t>
  </si>
  <si>
    <t>027-DIYANATPURA-IN/MP/011/004/0002/0010</t>
  </si>
  <si>
    <t>028-ATUT KHAS-IN/MP/011/004/0002/0011</t>
  </si>
  <si>
    <t>029-DUDGAON-IN/MP/011/004/0002/0012</t>
  </si>
  <si>
    <t>030-FIFRAD-IN/MP/011/004/0002/0013</t>
  </si>
  <si>
    <t>031-BHAGWANPURA-IN/MP/011/004/0002/0014</t>
  </si>
  <si>
    <t>032-DEVLA RAIYAT-IN/MP/011/004/0002/0015</t>
  </si>
  <si>
    <t>033-KHUTLA KALA-IN/MP/011/004/0002/0016</t>
  </si>
  <si>
    <t>034-JALWA BUJURG-IN/MP/011/004/0002/0017</t>
  </si>
  <si>
    <t>035-KODWAR-IN/MP/011/004/0002/0018</t>
  </si>
  <si>
    <t>036-NAVAL GAON-IN/MP/011/004/0002/0019</t>
  </si>
  <si>
    <t>037-BADNAGAR RAIYAT-IN/MP/011/004/0002/0020</t>
  </si>
  <si>
    <t>MUNDI-IN/MP/011/004/0004</t>
  </si>
  <si>
    <t>060-DAWRI-IN/MP/011/004/0004/0001</t>
  </si>
  <si>
    <t>061-BHAGWANPURA-IN/MP/011/004/0004/0002</t>
  </si>
  <si>
    <t>062-FEFARIYA KALA-IN/MP/011/004/0004/0003</t>
  </si>
  <si>
    <t>063-MOHNYAKALA-IN/MP/011/004/0004/0004</t>
  </si>
  <si>
    <t>064-SIVARIYA-IN/MP/011/004/0004/0005</t>
  </si>
  <si>
    <t>065-DINKARPURA-IN/MP/011/004/0004/0006</t>
  </si>
  <si>
    <t>066-DOHAD-IN/MP/011/004/0004/0007</t>
  </si>
  <si>
    <t>067-SATMOHNI-IN/MP/011/004/0004/0008</t>
  </si>
  <si>
    <t>068-PIPALKOTA-IN/MP/011/004/0004/0009</t>
  </si>
  <si>
    <t>069-CHICHLI KHURD-IN/MP/011/004/0004/0010</t>
  </si>
  <si>
    <t>070-INJALWADA-IN/MP/011/004/0004/0011</t>
  </si>
  <si>
    <t>071-JAMNYA-IN/MP/011/004/0004/0012</t>
  </si>
  <si>
    <t>072-GUYDA-IN/MP/011/004/0004/0013</t>
  </si>
  <si>
    <t>073-KHAIGAON-IN/MP/011/004/0004/0014</t>
  </si>
  <si>
    <t>074-DHUDHWAS-IN/MP/011/004/0004/0015</t>
  </si>
  <si>
    <t>075-MUNDI-IN/MP/011/004/0004/0016</t>
  </si>
  <si>
    <t>076-MOHAD-IN/MP/011/004/0004/0017</t>
  </si>
  <si>
    <t>077-BEED-IN/MP/011/004/0004/0018</t>
  </si>
  <si>
    <t>078-GORADIYA-IN/MP/011/004/0004/0019</t>
  </si>
  <si>
    <t>079-KODYA KHEDA-IN/MP/011/004/0004/0020</t>
  </si>
  <si>
    <t>080-CHHALPIKHURD-IN/MP/011/004/0004/0021</t>
  </si>
  <si>
    <t>081-SOMGAON-IN/MP/011/004/0004/0022</t>
  </si>
  <si>
    <t>082-SINGAJI-IN/MP/011/004/0004/0023</t>
  </si>
  <si>
    <t>PUNASA-IN/MP/011/004/0003</t>
  </si>
  <si>
    <t>038-MAKADKATCHH-IN/MP/011/004/0003/0001</t>
  </si>
  <si>
    <t>039-DHAMANGAON-IN/MP/011/004/0003/0002</t>
  </si>
  <si>
    <t>040-NANDKHEDA MA.-IN/MP/011/004/0003/0003</t>
  </si>
  <si>
    <t>041-FIFRI MAAL-IN/MP/011/004/0003/0004</t>
  </si>
  <si>
    <t>042-DOLATPURA-IN/MP/011/004/0003/0005</t>
  </si>
  <si>
    <t>043-DAMKHEDA KALA-IN/MP/011/004/0003/0006</t>
  </si>
  <si>
    <t>044-PUNASA-IN/MP/011/004/0003/0007</t>
  </si>
  <si>
    <t>045-REECHHI-IN/MP/011/004/0003/0008</t>
  </si>
  <si>
    <t>046-SARALYA-IN/MP/011/004/0003/0009</t>
  </si>
  <si>
    <t>047-ANJANIYA KHURD-IN/MP/011/004/0003/0010</t>
  </si>
  <si>
    <t>048-ANJANIYA KALA-IN/MP/011/004/0003/0011</t>
  </si>
  <si>
    <t>049-PALSUD RAIYAT-IN/MP/011/004/0003/0012</t>
  </si>
  <si>
    <t>050-ROHNI-IN/MP/011/004/0003/0013</t>
  </si>
  <si>
    <t>051-UTAWAD-IN/MP/011/004/0003/0014</t>
  </si>
  <si>
    <t>052-JAMKOTA-IN/MP/011/004/0003/0015</t>
  </si>
  <si>
    <t>053-GULGAON RAIYAT-IN/MP/011/004/0003/0016</t>
  </si>
  <si>
    <t>054-JALKUA-IN/MP/011/004/0003/0017</t>
  </si>
  <si>
    <t>055-BIJORA MAFI-IN/MP/011/004/0003/0018</t>
  </si>
  <si>
    <t>056-BANGARDA-IN/MP/011/004/0003/0019</t>
  </si>
  <si>
    <t>057-CHIKTIKHAL-IN/MP/011/004/0003/0020</t>
  </si>
  <si>
    <t>058-PAMA KHEDI-IN/MP/011/004/0003/0021</t>
  </si>
  <si>
    <t>059-DANTHA-IN/MP/011/004/0003/0022</t>
  </si>
  <si>
    <t>KHARGONE-IN/MP/038</t>
  </si>
  <si>
    <t>BARWAHA-IN/MP/038/005</t>
  </si>
  <si>
    <t>BHAGWANPURA-IN/MP/038/008</t>
  </si>
  <si>
    <t>BHIKANGAON-IN/MP/038/004</t>
  </si>
  <si>
    <t>GOGAWAN-IN/MP/038/009</t>
  </si>
  <si>
    <t>JHIRNYA-IN/MP/038/006</t>
  </si>
  <si>
    <t>KASRAWAD-IN/MP/038/002</t>
  </si>
  <si>
    <t>KHARGONE-IN/MP/038/003</t>
  </si>
  <si>
    <t>MAHESHWAR-IN/MP/038/001</t>
  </si>
  <si>
    <t>SANAWAD-IN/MP/038/010</t>
  </si>
  <si>
    <t>SEGAON-IN/MP/038/007</t>
  </si>
  <si>
    <t>BARWAHA-IN/MP/038/005/0002</t>
  </si>
  <si>
    <t>041-LAUNDI BEE-IN/MP/038/005/0002/0013</t>
  </si>
  <si>
    <t>BHAGWANPURA-IN/MP/038/008/0001</t>
  </si>
  <si>
    <t>006-DHULKOT-IN/MP/038/008/0001/0029</t>
  </si>
  <si>
    <t>014-BHAGWANPURA-IN/MP/038/008/0001/0006</t>
  </si>
  <si>
    <t>023-BANHER-IN/MP/038/008/0001/0036</t>
  </si>
  <si>
    <t>024-BHATUD-IN/MP/038/008/0001/0037</t>
  </si>
  <si>
    <t>027-DHABLA-IN/MP/038/008/0001/0045</t>
  </si>
  <si>
    <t>029-GARHI-IN/MP/038/008/0001/0044</t>
  </si>
  <si>
    <t>032-RASGANGLI-IN/MP/038/008/0001/0040</t>
  </si>
  <si>
    <t>034-MANDVKHEDA-IN/MP/038/008/0001/0041</t>
  </si>
  <si>
    <t>BHIKANGAON-IN/MP/038/004/0002</t>
  </si>
  <si>
    <t>013-DAUDWA-IN/MP/038/004/0002/0025</t>
  </si>
  <si>
    <t>034-EKTASA-IN/MP/038/004/0002/0031</t>
  </si>
  <si>
    <t>039-BIRUL-IN/MP/038/004/0002/0036</t>
  </si>
  <si>
    <t>040-LALKHEDA-IN/MP/038/004/0002/0037</t>
  </si>
  <si>
    <t>049-SAGAR-IN/MP/038/004/0002/0056</t>
  </si>
  <si>
    <t>050-POI-IN/MP/038/004/0002/0014</t>
  </si>
  <si>
    <t>066-SANDAIL-IN/MP/038/004/0002/0060</t>
  </si>
  <si>
    <t>GOGAWAN-IN/MP/038/009/0001</t>
  </si>
  <si>
    <t>006-MOHAMMADPUR-IN/MP/038/009/0001/0025</t>
  </si>
  <si>
    <t>025-RAJPURA-IN/MP/038/009/0001/0040</t>
  </si>
  <si>
    <t>029-DEVLI-IN/MP/038/009/0001/0029</t>
  </si>
  <si>
    <t>034-JAGNNATHPURA-IN/MP/038/009/0001/0037</t>
  </si>
  <si>
    <t>037-BALGAON-IN/MP/038/009/0001/0038</t>
  </si>
  <si>
    <t>038-RUPKHEDA-IN/MP/038/009/0001/0014</t>
  </si>
  <si>
    <t>039-SOLNA-IN/MP/038/009/0001/0015</t>
  </si>
  <si>
    <t>JHIRNYA-IN/MP/038/006/0001</t>
  </si>
  <si>
    <t>010-MORVA-IN/MP/038/006/0001/0040</t>
  </si>
  <si>
    <t>011-DEVIT BU-IN/MP/038/006/0001/0029</t>
  </si>
  <si>
    <t>014- CHAINPUR-IN/MP/038/006/0001/0027</t>
  </si>
  <si>
    <t>017-SHIVNA-IN/MP/038/006/0001/0031</t>
  </si>
  <si>
    <t>034-SONKHEDI-IN/MP/038/006/0001/0009</t>
  </si>
  <si>
    <t>035-AA. NANKODI-IN/MP/038/006/0001/0010</t>
  </si>
  <si>
    <t>038-DHASALGAON-IN/MP/038/006/0001/0013</t>
  </si>
  <si>
    <t>045-BADI-IN/MP/038/006/0001/0020</t>
  </si>
  <si>
    <t>049-DEHRIYA-IN/MP/038/006/0001/0024</t>
  </si>
  <si>
    <t>MALTHAN-IN/MP/038/002/0004</t>
  </si>
  <si>
    <t>036-MALTAR-IN/MP/038/002/0004/0036</t>
  </si>
  <si>
    <t>KHARGONE-IN/MP/038/003/0002</t>
  </si>
  <si>
    <t>001-BAGWA-IN/MP/038/003/0002/0044</t>
  </si>
  <si>
    <t>002-DASANGA-IN/MP/038/003/0002/0043</t>
  </si>
  <si>
    <t>006-SAIKHEDA-IN/MP/038/003/0002/0037</t>
  </si>
  <si>
    <t>007-LIKKHI-IN/MP/038/003/0002/0031</t>
  </si>
  <si>
    <t>008-MOTHAPURA-IN/MP/038/003/0002/0038</t>
  </si>
  <si>
    <t>026-RANGAON-IN/MP/038/003/0002/0012</t>
  </si>
  <si>
    <t>030-UNBU-IN/MP/038/003/0002/0034</t>
  </si>
  <si>
    <t>031-UN KHU-IN/MP/038/003/0002/0035</t>
  </si>
  <si>
    <t>032-RAIBID-IN/MP/038/003/0002/0041</t>
  </si>
  <si>
    <t>036-BARUD-IN/MP/038/003/0002/0015</t>
  </si>
  <si>
    <t>038-BAIJAPURA-IN/MP/038/003/0002/0017</t>
  </si>
  <si>
    <t>039-DONGARCHICHLI-IN/MP/038/003/0002/0018</t>
  </si>
  <si>
    <t>040-RAHIMPURA-IN/MP/038/003/0002/0019</t>
  </si>
  <si>
    <t>049-JAMLI-IN/MP/038/003/0002/0028</t>
  </si>
  <si>
    <t>KARHI-IN/MP/038/001/0003</t>
  </si>
  <si>
    <t>046-BAHEGAON-IN/MP/038/001/0003/0001</t>
  </si>
  <si>
    <t>049-BILBAVDI-IN/MP/038/001/0003/0004</t>
  </si>
  <si>
    <t>050-HODADIYA-IN/MP/038/001/0003/0005</t>
  </si>
  <si>
    <t>053-BALASGAON-IN/MP/038/001/0003/0008</t>
  </si>
  <si>
    <t>057-KARHI-IN/MP/038/001/0003/0012</t>
  </si>
  <si>
    <t>064-SEJGAON-IN/MP/038/001/0003/0019</t>
  </si>
  <si>
    <t>MAHESHWAR-IN/MP/038/001/0001</t>
  </si>
  <si>
    <t>002-KUSUBHYA-IN/MP/038/001/0001/0012</t>
  </si>
  <si>
    <t>003-BAKANER-IN/MP/038/001/0001/0018</t>
  </si>
  <si>
    <t>004-AASHAPUR-IN/MP/038/001/0001/0019</t>
  </si>
  <si>
    <t>005-SEL-IN/MP/038/001/0001/0020</t>
  </si>
  <si>
    <t>006-MAKSHI-IN/MP/038/001/0001/0021</t>
  </si>
  <si>
    <t>007-MELKHEDI-IN/MP/038/001/0001/0022</t>
  </si>
  <si>
    <t>009-ITAVDI-IN/MP/038/001/0001/0024</t>
  </si>
  <si>
    <t>011-MOHNA-IN/MP/038/001/0001/0003</t>
  </si>
  <si>
    <t>012-BADVEL-IN/MP/038/001/0001/0004</t>
  </si>
  <si>
    <t>013-TEKWA-IN/MP/038/001/0001/0005</t>
  </si>
  <si>
    <t>014-GUJARMOHNA-IN/MP/038/001/0001/0006</t>
  </si>
  <si>
    <t>016-SIRSYA-IN/MP/038/001/0001/0008</t>
  </si>
  <si>
    <t>017-CHOLI-IN/MP/038/001/0001/0009</t>
  </si>
  <si>
    <t>018-THANGAON-IN/MP/038/001/0001/0010</t>
  </si>
  <si>
    <t>019-MAHETWADA-IN/MP/038/001/0001/0011</t>
  </si>
  <si>
    <t>024-LADVEE-IN/MP/038/001/0001/0017</t>
  </si>
  <si>
    <t>033-BHAKLAY-IN/MP/038/001/0001/0043</t>
  </si>
  <si>
    <t>034-BAGDARA-IN/MP/038/001/0001/0042</t>
  </si>
  <si>
    <t>SEGAON-IN/MP/038/007/0001</t>
  </si>
  <si>
    <t>001-KHAULGAON-IN/MP/038/007/0001/0001</t>
  </si>
  <si>
    <t>002-SEGAON-IN/MP/038/007/0001/0012</t>
  </si>
  <si>
    <t>003-RASGAON-IN/MP/038/007/0001/0021</t>
  </si>
  <si>
    <t>005-DASNAVAL-IN/MP/038/007/0001/0023</t>
  </si>
  <si>
    <t>007-KAMAUDWADA-IN/MP/038/007/0001/0025</t>
  </si>
  <si>
    <t>008-GADHAVAD-IN/MP/038/007/0001/0026</t>
  </si>
  <si>
    <t>010-JALGONE-IN/MP/038/007/0001/0002</t>
  </si>
  <si>
    <t>013-DOMWADA-IN/MP/038/007/0001/0005</t>
  </si>
  <si>
    <t>015-GOLWADI-IN/MP/038/007/0001/0007</t>
  </si>
  <si>
    <t>018-CHICHGARH-IN/MP/038/007/0001/0010</t>
  </si>
  <si>
    <t>019-ACHHALWADI-IN/MP/038/007/0001/0011</t>
  </si>
  <si>
    <t>021-KELI-IN/MP/038/007/0001/0014</t>
  </si>
  <si>
    <t>023-LEHKU-IN/MP/038/007/0001/0016</t>
  </si>
  <si>
    <t>026-PANALI-IN/MP/038/007/0001/0019</t>
  </si>
  <si>
    <t>031-PANWADA-IN/MP/038/007/0001/0030</t>
  </si>
  <si>
    <t>034-DALKI-IN/MP/038/007/0001/0033</t>
  </si>
  <si>
    <t>036-SHRIKHANDI-IN/MP/038/007/0001/0035</t>
  </si>
  <si>
    <t>001-BADKI CHAUKI-IN/MP/038/005/0002/0046</t>
  </si>
  <si>
    <t>002-RAMTHAN-IN/MP/038/005/0002/0047</t>
  </si>
  <si>
    <t>003-BAGOD-IN/MP/038/005/0002/0052</t>
  </si>
  <si>
    <t>004-TEMLA-IN/MP/038/005/0002/0045</t>
  </si>
  <si>
    <t>005-DHANPADA-IN/MP/038/005/0002/0038</t>
  </si>
  <si>
    <t>006-RUPALA-IN/MP/038/005/0002/0056</t>
  </si>
  <si>
    <t>007-SURPALA-IN/MP/038/005/0002/0039</t>
  </si>
  <si>
    <t>012-JETHVAY-IN/MP/038/005/0002/0002</t>
  </si>
  <si>
    <t>019-RAMANA-IN/MP/038/005/0002/0042</t>
  </si>
  <si>
    <t>023-MUKHTYARA-IN/MP/038/005/0002/0031</t>
  </si>
  <si>
    <t>024-BALWADA-IN/MP/038/005/0002/0032</t>
  </si>
  <si>
    <t>026-THARWAR-IN/MP/038/005/0002/0034</t>
  </si>
  <si>
    <t>027-AAKYA-IN/MP/038/005/0002/0043</t>
  </si>
  <si>
    <t>029-KATKUT-IN/MP/038/005/0002/0035</t>
  </si>
  <si>
    <t>036-LIMBI BU.-IN/MP/038/005/0002/0037</t>
  </si>
  <si>
    <t>037-SAURUTHI BARUL-IN/MP/038/005/0002/0044</t>
  </si>
  <si>
    <t>040-PADALIKHURD-IN/MP/038/005/0002/0055</t>
  </si>
  <si>
    <t>042-JAGATPURA-IN/MP/038/005/0002/0014</t>
  </si>
  <si>
    <t>053-BAFALGAON-IN/MP/038/005/0002/0025</t>
  </si>
  <si>
    <t>SANAWAD-IN/MP/038/005/0003</t>
  </si>
  <si>
    <t>061-PEETNAGAR-IN/MP/038/005/0003/0019</t>
  </si>
  <si>
    <t>063-BHOGAWA-IN/MP/038/005/0003/0034</t>
  </si>
  <si>
    <t>065-BHOGAWANIPANI-IN/MP/038/005/0003/0035</t>
  </si>
  <si>
    <t>067-KHEDI-IN/MP/038/005/0003/0037</t>
  </si>
  <si>
    <t>068-BAKAWA-IN/MP/038/005/0003/0038</t>
  </si>
  <si>
    <t>069-MARDANA-IN/MP/038/005/0003/0039</t>
  </si>
  <si>
    <t>072-KANAPUR-IN/MP/038/005/0003/0041</t>
  </si>
  <si>
    <t>075-KATORA-IN/MP/038/005/0003/0042</t>
  </si>
  <si>
    <t>082-BAIDIYA-IN/MP/038/005/0003/0049</t>
  </si>
  <si>
    <t>089-BADOOD-IN/MP/038/005/0003/0022</t>
  </si>
  <si>
    <t>100-BASWA-IN/MP/038/005/0003/0001</t>
  </si>
  <si>
    <t>107-BAMANGAON-IN/MP/038/005/0003/0008</t>
  </si>
  <si>
    <t>003-MOHNA-IN/MP/038/008/0001/0011</t>
  </si>
  <si>
    <t>004-MADNIKHURD-IN/MP/038/008/0001/0012</t>
  </si>
  <si>
    <t>005-BAHADARPURA-IN/MP/038/008/0001/0021</t>
  </si>
  <si>
    <t>007-KABRI-IN/MP/038/008/0001/0030</t>
  </si>
  <si>
    <t>015-KARHI-IN/MP/038/008/0001/0007</t>
  </si>
  <si>
    <t>018-BADIKHURD-IN/MP/038/008/0001/0033</t>
  </si>
  <si>
    <t>019-JAMUNIYAPANI-IN/MP/038/008/0001/0046</t>
  </si>
  <si>
    <t>020-ANAKWADI-IN/MP/038/008/0001/0034</t>
  </si>
  <si>
    <t>021-DAMKHEDA-IN/MP/038/008/0001/0035</t>
  </si>
  <si>
    <t>026-BAGDARA-IN/MP/038/008/0001/0038</t>
  </si>
  <si>
    <t>031-MOGARGAON-IN/MP/038/008/0001/0039</t>
  </si>
  <si>
    <t>039-MOHANPURA-IN/MP/038/008/0001/0043</t>
  </si>
  <si>
    <t>040-BALKHAD KHURD-IN/MP/038/008/0001/0051</t>
  </si>
  <si>
    <t>045-GOPALPURA-IN/MP/038/008/0001/0016</t>
  </si>
  <si>
    <t>046-PIPALJHOPA-IN/MP/038/008/0001/0017</t>
  </si>
  <si>
    <t>051-SIRVEL-IN/MP/038/008/0001/0023</t>
  </si>
  <si>
    <t>052-UMARIYA-IN/MP/038/008/0001/0024</t>
  </si>
  <si>
    <t>056-KUMHAR BEDI-IN/MP/038/008/0001/0028</t>
  </si>
  <si>
    <t>002-BITNERA-IN/MP/038/004/0002/0043</t>
  </si>
  <si>
    <t>006-NIMONI-IN/MP/038/004/0002/0045</t>
  </si>
  <si>
    <t>014-KHERDA-IN/MP/038/004/0002/0026</t>
  </si>
  <si>
    <t>017-AMAN KHEDI-IN/MP/038/004/0002/0061</t>
  </si>
  <si>
    <t>018-POKAR GU-IN/MP/038/004/0002/0063</t>
  </si>
  <si>
    <t>019-CHHIRWA-IN/MP/038/004/0002/0028</t>
  </si>
  <si>
    <t>020-BHAGWANPURA-IN/MP/038/004/0002/0049</t>
  </si>
  <si>
    <t>021-ANJANGAON-IN/MP/038/004/0002/0050</t>
  </si>
  <si>
    <t>024-MACHHALGAON-IN/MP/038/004/0002/0053</t>
  </si>
  <si>
    <t>026-KHUDGAON-IN/MP/038/004/0002/0029</t>
  </si>
  <si>
    <t>027-DEVLA-IN/MP/038/004/0002/0030</t>
  </si>
  <si>
    <t>029-SUNDREL-IN/MP/038/004/0002/0002</t>
  </si>
  <si>
    <t>030-PALASI-IN/MP/038/004/0002/0003</t>
  </si>
  <si>
    <t>031-GODARIYA-IN/MP/038/004/0002/0004</t>
  </si>
  <si>
    <t>032-POKHARBUJURG-IN/MP/038/004/0002/0005</t>
  </si>
  <si>
    <t>033-KANJHAR-IN/MP/038/004/0002/0006</t>
  </si>
  <si>
    <t>036-RAMPURA-IN/MP/038/004/0002/0033</t>
  </si>
  <si>
    <t>037-BANJHAR-IN/MP/038/004/0002/0034</t>
  </si>
  <si>
    <t>038-CHIRAGPURA-IN/MP/038/004/0002/0035</t>
  </si>
  <si>
    <t>041-PIPRAD-IN/MP/038/004/0002/0007</t>
  </si>
  <si>
    <t>042-TEMLA-IN/MP/038/004/0002/0008</t>
  </si>
  <si>
    <t>047-SHAKARGAON-IN/MP/038/004/0002/0013</t>
  </si>
  <si>
    <t>048-BALKHADIYA-IN/MP/038/004/0002/0055</t>
  </si>
  <si>
    <t>053-BAMNALA-IN/MP/038/004/0002/0017</t>
  </si>
  <si>
    <t>054-VALFA-IN/MP/038/004/0002/0018</t>
  </si>
  <si>
    <t>055-SELDA-IN/MP/038/004/0002/0019</t>
  </si>
  <si>
    <t>056-SURWAKOYDA-IN/MP/038/004/0002/0020</t>
  </si>
  <si>
    <t>057-SATWADA-IN/MP/038/004/0002/0021</t>
  </si>
  <si>
    <t>058-POKHRABAD-IN/MP/038/004/0002/0022</t>
  </si>
  <si>
    <t>060-JAMANYA B-IN/MP/038/004/0002/0057</t>
  </si>
  <si>
    <t>061-GAURADIYA JAGIR-IN/MP/038/004/0002/0039</t>
  </si>
  <si>
    <t>062-KALYAKHEDI-IN/MP/038/004/0002/0040</t>
  </si>
  <si>
    <t>064-BADIYA-IN/MP/038/004/0002/0058</t>
  </si>
  <si>
    <t>065-PALASI-IN/MP/038/004/0002/0059</t>
  </si>
  <si>
    <t>005-DAYALPURA-IN/MP/038/009/0001/0024</t>
  </si>
  <si>
    <t>007-BAIJAPUR-IN/MP/038/009/0001/0026</t>
  </si>
  <si>
    <t>014-GUVADI-IN/MP/038/009/0001/0006</t>
  </si>
  <si>
    <t>015-MAGRIYA-IN/MP/038/009/0001/0039</t>
  </si>
  <si>
    <t>017-MEHARJA-IN/MP/038/009/0001/0030</t>
  </si>
  <si>
    <t>021-BAIHRAMPURA-IN/MP/038/009/0001/0010</t>
  </si>
  <si>
    <t>023-GHUGHARIYA KHEDI-IN/MP/038/009/0001/0012</t>
  </si>
  <si>
    <t>036-GHATTI-IN/MP/038/009/0001/0041</t>
  </si>
  <si>
    <t>041-DASNAVAL-IN/MP/038/009/0001/0018</t>
  </si>
  <si>
    <t>043-HIRAPUR-IN/MP/038/009/0001/0020</t>
  </si>
  <si>
    <t>001-KOTHDA-IN/MP/038/006/0001/0041</t>
  </si>
  <si>
    <t>002-GHODIKHURD-IN/MP/038/006/0001/0026</t>
  </si>
  <si>
    <t>005-KANKRIYA-IN/MP/038/006/0001/0047</t>
  </si>
  <si>
    <t>006-PAKHRIYA-IN/MP/038/006/0001/0036</t>
  </si>
  <si>
    <t>008-MORDHAD-IN/MP/038/006/0001/0037</t>
  </si>
  <si>
    <t>009-JAMLI-IN/MP/038/006/0001/0049</t>
  </si>
  <si>
    <t>010-MORWA-IN/MP/038/006/0001/0042</t>
  </si>
  <si>
    <t>012-KHARWA-IN/MP/038/006/0001/0043</t>
  </si>
  <si>
    <t>013-ARDALA-IN/MP/038/006/0001/0044</t>
  </si>
  <si>
    <t>015-KHOI-IN/MP/038/006/0001/0045</t>
  </si>
  <si>
    <t>016-BAITHNYA BU.-IN/MP/038/006/0001/0030</t>
  </si>
  <si>
    <t>018-THOKANBEDHA-IN/MP/038/006/0001/0052</t>
  </si>
  <si>
    <t>019-PUNASALA-IN/MP/038/006/0001/0032</t>
  </si>
  <si>
    <t>020-BAIDCHHA-IN/MP/038/006/0001/0033</t>
  </si>
  <si>
    <t>022-NEEMSETHI-IN/MP/038/006/0001/0050</t>
  </si>
  <si>
    <t>023-BHADLED-IN/MP/038/006/0001/0051</t>
  </si>
  <si>
    <t>024-TED-IN/MP/038/006/0001/0034</t>
  </si>
  <si>
    <t>025-SAKA-IN/MP/038/006/0001/0035</t>
  </si>
  <si>
    <t>026-ABHAPURI-IN/MP/038/006/0001/0001</t>
  </si>
  <si>
    <t>027-CHHEDIYA-IN/MP/038/006/0001/0002</t>
  </si>
  <si>
    <t>028-GAVLA-IN/MP/038/006/0001/0003</t>
  </si>
  <si>
    <t>029-MITAVAL-IN/MP/038/006/0001/0004</t>
  </si>
  <si>
    <t>030-BHAVSIGPURA-IN/MP/038/006/0001/0005</t>
  </si>
  <si>
    <t>031-AMBADOCHAR-IN/MP/038/006/0001/0006</t>
  </si>
  <si>
    <t>032-TIGRIYA-IN/MP/038/006/0001/0007</t>
  </si>
  <si>
    <t>033-REHATFAL-IN/MP/038/006/0001/0008</t>
  </si>
  <si>
    <t>036-PIPRI-IN/MP/038/006/0001/0011</t>
  </si>
  <si>
    <t>037-GORAKHPUR-IN/MP/038/006/0001/0012</t>
  </si>
  <si>
    <t>039-SAIKHEDA-IN/MP/038/006/0001/0014</t>
  </si>
  <si>
    <t>040-BAYKHEDA-IN/MP/038/006/0001/0015</t>
  </si>
  <si>
    <t>041-JHIRNYA-IN/MP/038/006/0001/0016</t>
  </si>
  <si>
    <t>042-MARUGARH-IN/MP/038/006/0001/0017</t>
  </si>
  <si>
    <t>043-MANIKERA-IN/MP/038/006/0001/0018</t>
  </si>
  <si>
    <t>044-RATLI-IN/MP/038/006/0001/0019</t>
  </si>
  <si>
    <t>046-RATANPUR-IN/MP/038/006/0001/0021</t>
  </si>
  <si>
    <t>047-PUTLA-IN/MP/038/006/0001/0022</t>
  </si>
  <si>
    <t>048-RAJPURA-IN/MP/038/006/0001/0023</t>
  </si>
  <si>
    <t>050-MADVEE-IN/MP/038/006/0001/0025</t>
  </si>
  <si>
    <t>051-NAHALDARI-IN/MP/038/006/0001/0053</t>
  </si>
  <si>
    <t>053-00053-IN/MP/038/006/0001/0039</t>
  </si>
  <si>
    <t>KASRAWAD-IN/MP/038/002/0003</t>
  </si>
  <si>
    <t>001-BHOINDA-IN/MP/038/002/0003/0025</t>
  </si>
  <si>
    <t>002-CHICHLI-IN/MP/038/002/0003/0026</t>
  </si>
  <si>
    <t>005-BALSAMUND-IN/MP/038/002/0003/0039</t>
  </si>
  <si>
    <t>010-MOGAONVA-IN/MP/038/002/0003/0001</t>
  </si>
  <si>
    <t>011-DOGAONVA-IN/MP/038/002/0003/0002</t>
  </si>
  <si>
    <t>012-KASRAVAD KHURD-IN/MP/038/002/0003/0003</t>
  </si>
  <si>
    <t>013-KASRAVAD BUJURG-IN/MP/038/002/0003/0004</t>
  </si>
  <si>
    <t>015-00015-IN/MP/038/002/0003/0042</t>
  </si>
  <si>
    <t>020-JALKHA-IN/MP/038/002/0003/0027</t>
  </si>
  <si>
    <t>023-PATHAURA-IN/MP/038/002/0003/0028</t>
  </si>
  <si>
    <t>024-REGAWA-IN/MP/038/002/0003/0029</t>
  </si>
  <si>
    <t>042-TEMARNI-IN/MP/038/002/0003/0030</t>
  </si>
  <si>
    <t>052-LAUHARI-IN/MP/038/002/0003/0008</t>
  </si>
  <si>
    <t>062-BORAVA-IN/MP/038/002/0003/0019</t>
  </si>
  <si>
    <t>030-MAKANDPURA-IN/MP/038/002/0004/0032</t>
  </si>
  <si>
    <t>037-BAINGDI-IN/MP/038/002/0004/0026</t>
  </si>
  <si>
    <t>066-LEPA-IN/MP/038/002/0004/0002</t>
  </si>
  <si>
    <t>067-AMLATHA-IN/MP/038/002/0004/0003</t>
  </si>
  <si>
    <t>068-BHAGYAPURA-IN/MP/038/002/0004/0004</t>
  </si>
  <si>
    <t>070-PIPALGON-IN/MP/038/002/0004/0006</t>
  </si>
  <si>
    <t>074-DURGAPUR-IN/MP/038/002/0004/0010</t>
  </si>
  <si>
    <t>084-KHEDI BUJURG-IN/MP/038/002/0004/0020</t>
  </si>
  <si>
    <t>005-DONGARGAON-IN/MP/038/003/0002/0036</t>
  </si>
  <si>
    <t>010-AKWA LYA-IN/MP/038/003/0002/0033</t>
  </si>
  <si>
    <t>011-NANDGAON-IN/MP/038/003/0002/0048</t>
  </si>
  <si>
    <t>012-ICHAPUR-IN/MP/038/003/0002/0039</t>
  </si>
  <si>
    <t>013-PIPRI-IN/MP/038/003/0002/0040</t>
  </si>
  <si>
    <t>014-UBDI-IN/MP/038/003/0002/0049</t>
  </si>
  <si>
    <t>015-ADHAVAN-IN/MP/038/003/0002/0001</t>
  </si>
  <si>
    <t>016-PANDHANYA-IN/MP/038/003/0002/0002</t>
  </si>
  <si>
    <t>017-IDARATPUR-IN/MP/038/003/0002/0003</t>
  </si>
  <si>
    <t>019-ASANGAON-IN/MP/038/003/0002/0046</t>
  </si>
  <si>
    <t>025-TEMLA-IN/MP/038/003/0002/0011</t>
  </si>
  <si>
    <t>027-SURPALA-IN/MP/038/003/0002/0050</t>
  </si>
  <si>
    <t>028-NANDGAON ROD-IN/MP/038/003/0002/0042</t>
  </si>
  <si>
    <t>029-GHOTAYA-IN/MP/038/003/0002/0029</t>
  </si>
  <si>
    <t>033-DHALKA-IN/MP/038/003/0002/0047</t>
  </si>
  <si>
    <t>035-GAVSAN-IN/MP/038/003/0002/0014</t>
  </si>
  <si>
    <t>044-BALWADI-IN/MP/038/003/0002/0023</t>
  </si>
  <si>
    <t>045-SONIPURA-IN/MP/038/003/0002/0024</t>
  </si>
  <si>
    <t>047-KATARGAON-IN/MP/038/001/0003/0002</t>
  </si>
  <si>
    <t>048-BANDERA-IN/MP/038/001/0003/0003</t>
  </si>
  <si>
    <t>051-KARODIYA KHURD-IN/MP/038/001/0003/0006</t>
  </si>
  <si>
    <t>052-PEMPURA-IN/MP/038/001/0003/0007</t>
  </si>
  <si>
    <t>054-GHATYABAIDI-IN/MP/038/001/0003/0009</t>
  </si>
  <si>
    <t>055-KAVANA-IN/MP/038/001/0003/0010</t>
  </si>
  <si>
    <t>058-NAGJHIRI-IN/MP/038/001/0003/0013</t>
  </si>
  <si>
    <t>059-VANEE-IN/MP/038/001/0003/0014</t>
  </si>
  <si>
    <t>060-KODLAKHEDI-IN/MP/038/001/0003/0015</t>
  </si>
  <si>
    <t>061-KOGAONVA-IN/MP/038/001/0003/0016</t>
  </si>
  <si>
    <t>062-PIPLYA BUJURG-IN/MP/038/001/0003/0017</t>
  </si>
  <si>
    <t>063-PIPLYA KHURD-IN/MP/038/001/0003/0018</t>
  </si>
  <si>
    <t>065-PITAMLI-IN/MP/038/001/0003/0020</t>
  </si>
  <si>
    <t>066-SITOKA-IN/MP/038/001/0003/0021</t>
  </si>
  <si>
    <t>067-BHAMPURA-IN/MP/038/001/0003/0022</t>
  </si>
  <si>
    <t>068-PALSOOD-IN/MP/038/001/0003/0023</t>
  </si>
  <si>
    <t>069-MACHALPUR-IN/MP/038/001/0003/0024</t>
  </si>
  <si>
    <t>070-BARLAY-IN/MP/038/001/0003/0025</t>
  </si>
  <si>
    <t>071-BANJARI-IN/MP/038/001/0003/0026</t>
  </si>
  <si>
    <t>072-BADATIYA SURTA-IN/MP/038/001/0003/0027</t>
  </si>
  <si>
    <t>073-BADHAULI-IN/MP/038/001/0003/0028</t>
  </si>
  <si>
    <t>008-KAKRIYA-IN/MP/038/001/0001/0023</t>
  </si>
  <si>
    <t>020-MATMOOR-IN/MP/038/001/0001/0013</t>
  </si>
  <si>
    <t>021-JALKOTA-IN/MP/038/001/0001/0014</t>
  </si>
  <si>
    <t>022-KHARADI-IN/MP/038/001/0001/0015</t>
  </si>
  <si>
    <t>023-MAHESHWAR-IN/MP/038/001/0001/0016</t>
  </si>
  <si>
    <t>025-MANDLESHWAR-IN/MP/038/001/0001/0025</t>
  </si>
  <si>
    <t>026-JALUD-IN/MP/038/001/0001/0026</t>
  </si>
  <si>
    <t>027-KARODIYA-IN/MP/038/001/0001/0036</t>
  </si>
  <si>
    <t>028-SAMRAJ-IN/MP/038/001/0001/0039</t>
  </si>
  <si>
    <t>029-CHINDDIYA-IN/MP/038/001/0001/0027</t>
  </si>
  <si>
    <t>030-MOGAWA-IN/MP/038/001/0001/0040</t>
  </si>
  <si>
    <t>031-MOHAD-IN/MP/038/001/0001/0041</t>
  </si>
  <si>
    <t>032-SOMAKHEDI-IN/MP/038/001/0001/0031</t>
  </si>
  <si>
    <t>035-BHADURI-IN/MP/038/001/0001/0044</t>
  </si>
  <si>
    <t>036-GULAWAD-IN/MP/038/001/0001/0032</t>
  </si>
  <si>
    <t>038-KAWADIYA-IN/MP/038/001/0001/0033</t>
  </si>
  <si>
    <t>039-JHAPDI-IN/MP/038/001/0001/0045</t>
  </si>
  <si>
    <t>040-DEV PIPALYA-IN/MP/038/001/0001/0037</t>
  </si>
  <si>
    <t>041-NANDRA-IN/MP/038/001/0001/0028</t>
  </si>
  <si>
    <t>042-DHARGAON-IN/MP/038/001/0001/0029</t>
  </si>
  <si>
    <t>043-CHHOTIKHARGONE-IN/MP/038/001/0001/0034</t>
  </si>
  <si>
    <t>044-SULGOAN-IN/MP/038/001/0001/0035</t>
  </si>
  <si>
    <t>045-PATHRADKHURD-IN/MP/038/001/0001/0030</t>
  </si>
  <si>
    <t>012-BIRLA-IN/MP/038/007/0001/0004</t>
  </si>
  <si>
    <t>MANDLA-IN/MP/018</t>
  </si>
  <si>
    <t>MORENA-IN/MP/020</t>
  </si>
  <si>
    <t>NARSINGHPUR-IN/MP/021</t>
  </si>
  <si>
    <t>RAISEN-IN/MP/023</t>
  </si>
  <si>
    <t>RAJGARH-IN/MP/024</t>
  </si>
  <si>
    <t>REWA-IN/MP/026</t>
  </si>
  <si>
    <t>SATNA-IN/MP/028</t>
  </si>
  <si>
    <t>SEHORE-IN/MP/029</t>
  </si>
  <si>
    <t>SEONI-IN/MP/030</t>
  </si>
  <si>
    <t>SHEOPUR-IN/MP/044</t>
  </si>
  <si>
    <t>SIDHI-IN/MP/034</t>
  </si>
  <si>
    <t>SINGROLI-IN/MP/050</t>
  </si>
  <si>
    <t>VIDISHA-IN/MP/037</t>
  </si>
  <si>
    <t>PTHLKA</t>
  </si>
  <si>
    <t>DISTR</t>
  </si>
  <si>
    <t>TEHSL</t>
  </si>
  <si>
    <t>AGAR MALWA-IN/MP/051</t>
  </si>
  <si>
    <t>ANUPPUR-IN/MP/047</t>
  </si>
  <si>
    <t>ASHOKNAGAR-IN/MP/046</t>
  </si>
  <si>
    <t>CHHATTARPUR-IN/MP/005</t>
  </si>
  <si>
    <t>DAMOH-IN/MP/007</t>
  </si>
  <si>
    <t>DATIA-IN/MP/008</t>
  </si>
  <si>
    <t>DEWAS-IN/MP/009</t>
  </si>
  <si>
    <t>GUNA-IN/MP/012</t>
  </si>
  <si>
    <t>GWALIOR-IN/MP/013</t>
  </si>
  <si>
    <t>MANDSAUR-IN/MP/019</t>
  </si>
  <si>
    <t>NEEMUCH-IN/MP/043</t>
  </si>
  <si>
    <t>PANNA-IN/MP/022</t>
  </si>
  <si>
    <t>RATLAM-IN/MP/025</t>
  </si>
  <si>
    <t>SAGAR-IN/MP/027</t>
  </si>
  <si>
    <t>SHAHDOL-IN/MP/031</t>
  </si>
  <si>
    <t>SHAJAPUR-IN/MP/032</t>
  </si>
  <si>
    <t>SHIVPURI-IN/MP/033</t>
  </si>
  <si>
    <t>TIKAMGARH-IN/MP/035</t>
  </si>
  <si>
    <t>UJJAIN-IN/MP/036</t>
  </si>
  <si>
    <t>UMARIYA-IN/MP/045</t>
  </si>
  <si>
    <t>*^Tehsil</t>
  </si>
  <si>
    <t>*^Patwar Halka</t>
  </si>
  <si>
    <t>R.O. BHOPAL</t>
  </si>
  <si>
    <t>Kwality Globus, 1st Floor, Opp. RBI, NH-12, Hoshangabad Road, Bhopal - 462011, Madhya Pradesh</t>
  </si>
  <si>
    <t>TEL: 0755-4026105</t>
  </si>
  <si>
    <t>FAX: 0755 - 4026104</t>
  </si>
  <si>
    <t>PADDY -UNIR</t>
  </si>
  <si>
    <t>KODO-KUTKI</t>
  </si>
  <si>
    <t>PADDY -IRRI</t>
  </si>
  <si>
    <t>State : MADHYA PRADESH</t>
  </si>
  <si>
    <t>ALIRAJPUR-IN/MP/049_BLACK GRAM (URAD)-401</t>
  </si>
  <si>
    <t>ALIRAJPUR-IN/MP/049_COTTON-601</t>
  </si>
  <si>
    <t>ALIRAJPUR-IN/MP/049_GREEN GRAM (MUNG)-405</t>
  </si>
  <si>
    <t>ALIRAJPUR-IN/MP/049_GROUNDNUT-501</t>
  </si>
  <si>
    <t>ALIRAJPUR-IN/MP/049_JOWAR-310</t>
  </si>
  <si>
    <t>ALIRAJPUR-IN/MP/049_MAIZE-330</t>
  </si>
  <si>
    <t>ALIRAJPUR-IN/MP/049_PADDY -UNIR-102</t>
  </si>
  <si>
    <t>ALIRAJPUR-IN/MP/049_SOYABEAN-530</t>
  </si>
  <si>
    <t>BALAGHAT-IN/MP/001_BLACK GRAM (URAD)-401</t>
  </si>
  <si>
    <t>BALAGHAT-IN/MP/001_KODO-KUTKI-360</t>
  </si>
  <si>
    <t>BALAGHAT-IN/MP/001_PADDY -IRRI-101</t>
  </si>
  <si>
    <t>BALAGHAT-IN/MP/001_PADDY -UNIR-102</t>
  </si>
  <si>
    <t>BARWANI-IN/MP/039_BLACK GRAM (URAD)-401</t>
  </si>
  <si>
    <t>BARWANI-IN/MP/039_COTTON-601</t>
  </si>
  <si>
    <t>BARWANI-IN/MP/039_GREEN GRAM (MUNG)-405</t>
  </si>
  <si>
    <t>BARWANI-IN/MP/039_GROUNDNUT-501</t>
  </si>
  <si>
    <t>BARWANI-IN/MP/039_JOWAR-310</t>
  </si>
  <si>
    <t>BARWANI-IN/MP/039_MAIZE-330</t>
  </si>
  <si>
    <t>BARWANI-IN/MP/039_SOYABEAN-530</t>
  </si>
  <si>
    <t>BETUL-IN/MP/002_BLACK GRAM (URAD)-401</t>
  </si>
  <si>
    <t>BETUL-IN/MP/002_GREEN GRAM (MUNG)-405</t>
  </si>
  <si>
    <t>BETUL-IN/MP/002_GROUNDNUT-501</t>
  </si>
  <si>
    <t>BETUL-IN/MP/002_JOWAR-310</t>
  </si>
  <si>
    <t>BETUL-IN/MP/002_KODO-KUTKI-360</t>
  </si>
  <si>
    <t>BETUL-IN/MP/002_MAIZE-330</t>
  </si>
  <si>
    <t>BETUL-IN/MP/002_PADDY -IRRI-101</t>
  </si>
  <si>
    <t>BETUL-IN/MP/002_PADDY -UNIR-102</t>
  </si>
  <si>
    <t>BETUL-IN/MP/002_RED GRAM(TUR/ARHAR/PPEA)-410</t>
  </si>
  <si>
    <t>BETUL-IN/MP/002_SOYABEAN-530</t>
  </si>
  <si>
    <t>BHIND-IN/MP/003_BAJRA-320</t>
  </si>
  <si>
    <t>BHIND-IN/MP/003_BLACK GRAM (URAD)-401</t>
  </si>
  <si>
    <t>BHIND-IN/MP/003_GREEN GRAM (MUNG)-405</t>
  </si>
  <si>
    <t>BHIND-IN/MP/003_SEASAMUM/ TIL-525</t>
  </si>
  <si>
    <t>BHOPAL-IN/MP/004_BLACK GRAM (URAD)-401</t>
  </si>
  <si>
    <t>BHOPAL-IN/MP/004_GREEN GRAM (MUNG)-405</t>
  </si>
  <si>
    <t>BHOPAL-IN/MP/004_SOYABEAN-530</t>
  </si>
  <si>
    <t>BURHANPUR-IN/MP/048_BLACK GRAM (URAD)-401</t>
  </si>
  <si>
    <t>BURHANPUR-IN/MP/048_COTTON-601</t>
  </si>
  <si>
    <t>BURHANPUR-IN/MP/048_GREEN GRAM (MUNG)-405</t>
  </si>
  <si>
    <t>BURHANPUR-IN/MP/048_JOWAR-310</t>
  </si>
  <si>
    <t>BURHANPUR-IN/MP/048_MAIZE-330</t>
  </si>
  <si>
    <t>BURHANPUR-IN/MP/048_SOYABEAN-530</t>
  </si>
  <si>
    <t>CHHINDWARA-IN/MP/006_BLACK GRAM (URAD)-401</t>
  </si>
  <si>
    <t>CHHINDWARA-IN/MP/006_COTTON-601</t>
  </si>
  <si>
    <t>CHHINDWARA-IN/MP/006_GREEN GRAM (MUNG)-405</t>
  </si>
  <si>
    <t>CHHINDWARA-IN/MP/006_GROUNDNUT-501</t>
  </si>
  <si>
    <t>CHHINDWARA-IN/MP/006_JOWAR-310</t>
  </si>
  <si>
    <t>CHHINDWARA-IN/MP/006_KODO-KUTKI-360</t>
  </si>
  <si>
    <t>CHHINDWARA-IN/MP/006_MAIZE-330</t>
  </si>
  <si>
    <t>CHHINDWARA-IN/MP/006_PADDY -UNIR-102</t>
  </si>
  <si>
    <t>CHHINDWARA-IN/MP/006_RED GRAM(TUR/ARHAR/PPEA)-410</t>
  </si>
  <si>
    <t>CHHINDWARA-IN/MP/006_SOYABEAN-530</t>
  </si>
  <si>
    <t>DHAR-IN/MP/010_BLACK GRAM (URAD)-401</t>
  </si>
  <si>
    <t>DHAR-IN/MP/010_COTTON-601</t>
  </si>
  <si>
    <t>DHAR-IN/MP/010_GROUNDNUT-501</t>
  </si>
  <si>
    <t>DHAR-IN/MP/010_JOWAR-310</t>
  </si>
  <si>
    <t>DHAR-IN/MP/010_MAIZE-330</t>
  </si>
  <si>
    <t>DHAR-IN/MP/010_SOYABEAN-530</t>
  </si>
  <si>
    <t>DINDORI-IN/MP/040_BLACK GRAM (URAD)-401</t>
  </si>
  <si>
    <t>DINDORI-IN/MP/040_KODO-KUTKI-360</t>
  </si>
  <si>
    <t>DINDORI-IN/MP/040_MAIZE-330</t>
  </si>
  <si>
    <t>DINDORI-IN/MP/040_PADDY -UNIR-102</t>
  </si>
  <si>
    <t>DINDORI-IN/MP/040_SOYABEAN-530</t>
  </si>
  <si>
    <t>HARDA-IN/MP/041_BLACK GRAM (URAD)-401</t>
  </si>
  <si>
    <t>HARDA-IN/MP/041_GREEN GRAM (MUNG)-405</t>
  </si>
  <si>
    <t>HARDA-IN/MP/041_SOYABEAN-530</t>
  </si>
  <si>
    <t>HOSHANGABAD-IN/MP/014_BLACK GRAM (URAD)-401</t>
  </si>
  <si>
    <t>HOSHANGABAD-IN/MP/014_GREEN GRAM (MUNG)-405</t>
  </si>
  <si>
    <t>HOSHANGABAD-IN/MP/014_MAIZE-330</t>
  </si>
  <si>
    <t>HOSHANGABAD-IN/MP/014_PADDY -IRRI-101</t>
  </si>
  <si>
    <t>HOSHANGABAD-IN/MP/014_PADDY -UNIR-102</t>
  </si>
  <si>
    <t>HOSHANGABAD-IN/MP/014_RED GRAM(TUR/ARHAR/PPEA)-410</t>
  </si>
  <si>
    <t>HOSHANGABAD-IN/MP/014_SOYABEAN-530</t>
  </si>
  <si>
    <t>INDORE-IN/MP/015_SOYABEAN-530</t>
  </si>
  <si>
    <t>JABALPUR-IN/MP/016_BLACK GRAM (URAD)-401</t>
  </si>
  <si>
    <t>JABALPUR-IN/MP/016_GREEN GRAM (MUNG)-405</t>
  </si>
  <si>
    <t>JABALPUR-IN/MP/016_KODO-KUTKI-360</t>
  </si>
  <si>
    <t>JABALPUR-IN/MP/016_MAIZE-330</t>
  </si>
  <si>
    <t>JABALPUR-IN/MP/016_PADDY -IRRI-101</t>
  </si>
  <si>
    <t>JABALPUR-IN/MP/016_PADDY -UNIR-102</t>
  </si>
  <si>
    <t>JABALPUR-IN/MP/016_RED GRAM(TUR/ARHAR/PPEA)-410</t>
  </si>
  <si>
    <t>JABALPUR-IN/MP/016_SOYABEAN-530</t>
  </si>
  <si>
    <t>JHABUA-IN/MP/017_BLACK GRAM (URAD)-401</t>
  </si>
  <si>
    <t>JHABUA-IN/MP/017_COTTON-601</t>
  </si>
  <si>
    <t>JHABUA-IN/MP/017_GROUNDNUT-501</t>
  </si>
  <si>
    <t>JHABUA-IN/MP/017_JOWAR-310</t>
  </si>
  <si>
    <t>JHABUA-IN/MP/017_MAIZE-330</t>
  </si>
  <si>
    <t>JHABUA-IN/MP/017_PADDY -UNIR-102</t>
  </si>
  <si>
    <t>JHABUA-IN/MP/017_SOYABEAN-530</t>
  </si>
  <si>
    <t>KATNI-IN/MP/042_BLACK GRAM (URAD)-401</t>
  </si>
  <si>
    <t>KATNI-IN/MP/042_PADDY -IRRI-101</t>
  </si>
  <si>
    <t>KATNI-IN/MP/042_PADDY -UNIR-102</t>
  </si>
  <si>
    <t>KATNI-IN/MP/042_SEASAMUM/ TIL-525</t>
  </si>
  <si>
    <t>KHANDWA-IN/MP/011_BLACK GRAM (URAD)-401</t>
  </si>
  <si>
    <t>KHANDWA-IN/MP/011_COTTON-601</t>
  </si>
  <si>
    <t>KHANDWA-IN/MP/011_GREEN GRAM (MUNG)-405</t>
  </si>
  <si>
    <t>KHANDWA-IN/MP/011_GROUNDNUT-501</t>
  </si>
  <si>
    <t>KHANDWA-IN/MP/011_JOWAR-310</t>
  </si>
  <si>
    <t>KHANDWA-IN/MP/011_SEASAMUM/ TIL-525</t>
  </si>
  <si>
    <t>KHANDWA-IN/MP/011_SOYABEAN-530</t>
  </si>
  <si>
    <t>KHARGONE-IN/MP/038_BLACK GRAM (URAD)-401</t>
  </si>
  <si>
    <t>KHARGONE-IN/MP/038_COTTON-601</t>
  </si>
  <si>
    <t>KHARGONE-IN/MP/038_GREEN GRAM (MUNG)-405</t>
  </si>
  <si>
    <t>KHARGONE-IN/MP/038_GROUNDNUT-501</t>
  </si>
  <si>
    <t>KHARGONE-IN/MP/038_JOWAR-310</t>
  </si>
  <si>
    <t>KHARGONE-IN/MP/038_MAIZE-330</t>
  </si>
  <si>
    <t>KHARGONE-IN/MP/038_SOYABEAN-530</t>
  </si>
  <si>
    <t>MANDLA-IN/MP/018_BLACK GRAM (URAD)-401</t>
  </si>
  <si>
    <t>MANDLA-IN/MP/018_KODO-KUTKI-360</t>
  </si>
  <si>
    <t>MANDLA-IN/MP/018_MAIZE-330</t>
  </si>
  <si>
    <t>MANDLA-IN/MP/018_PADDY -IRRI-101</t>
  </si>
  <si>
    <t>MANDLA-IN/MP/018_PADDY -UNIR-102</t>
  </si>
  <si>
    <t>MORENA-IN/MP/020_BAJRA-320</t>
  </si>
  <si>
    <t>MORENA-IN/MP/020_BLACK GRAM (URAD)-401</t>
  </si>
  <si>
    <t>MORENA-IN/MP/020_GREEN GRAM (MUNG)-405</t>
  </si>
  <si>
    <t>MORENA-IN/MP/020_PADDY -IRRI-101</t>
  </si>
  <si>
    <t>MORENA-IN/MP/020_RED GRAM(TUR/ARHAR/PPEA)-410</t>
  </si>
  <si>
    <t>MORENA-IN/MP/020_SEASAMUM/ TIL-525</t>
  </si>
  <si>
    <t>MORENA-IN/MP/020_SOYABEAN-530</t>
  </si>
  <si>
    <t>NARSINGHPUR-IN/MP/021_BLACK GRAM (URAD)-401</t>
  </si>
  <si>
    <t>NARSINGHPUR-IN/MP/021_GREEN GRAM (MUNG)-405</t>
  </si>
  <si>
    <t>NARSINGHPUR-IN/MP/021_PADDY -IRRI-101</t>
  </si>
  <si>
    <t>NARSINGHPUR-IN/MP/021_RED GRAM(TUR/ARHAR/PPEA)-410</t>
  </si>
  <si>
    <t>NARSINGHPUR-IN/MP/021_SOYABEAN-530</t>
  </si>
  <si>
    <t>RAISEN-IN/MP/023_BLACK GRAM (URAD)-401</t>
  </si>
  <si>
    <t>RAISEN-IN/MP/023_GREEN GRAM (MUNG)-405</t>
  </si>
  <si>
    <t>RAISEN-IN/MP/023_MAIZE-330</t>
  </si>
  <si>
    <t>RAISEN-IN/MP/023_PADDY -IRRI-101</t>
  </si>
  <si>
    <t>RAISEN-IN/MP/023_RED GRAM(TUR/ARHAR/PPEA)-410</t>
  </si>
  <si>
    <t>RAISEN-IN/MP/023_SOYABEAN-530</t>
  </si>
  <si>
    <t>RAJGARH-IN/MP/024_BLACK GRAM (URAD)-401</t>
  </si>
  <si>
    <t>RAJGARH-IN/MP/024_GREEN GRAM (MUNG)-405</t>
  </si>
  <si>
    <t>RAJGARH-IN/MP/024_MAIZE-330</t>
  </si>
  <si>
    <t>RAJGARH-IN/MP/024_SOYABEAN-530</t>
  </si>
  <si>
    <t>REWA-IN/MP/026_BLACK GRAM (URAD)-401</t>
  </si>
  <si>
    <t>REWA-IN/MP/026_GREEN GRAM (MUNG)-405</t>
  </si>
  <si>
    <t>REWA-IN/MP/026_JOWAR-310</t>
  </si>
  <si>
    <t>REWA-IN/MP/026_KODO-KUTKI-360</t>
  </si>
  <si>
    <t>REWA-IN/MP/026_MAIZE-330</t>
  </si>
  <si>
    <t>REWA-IN/MP/026_PADDY -IRRI-101</t>
  </si>
  <si>
    <t>REWA-IN/MP/026_PADDY -UNIR-102</t>
  </si>
  <si>
    <t>REWA-IN/MP/026_RED GRAM(TUR/ARHAR/PPEA)-410</t>
  </si>
  <si>
    <t>REWA-IN/MP/026_SEASAMUM/ TIL-525</t>
  </si>
  <si>
    <t>REWA-IN/MP/026_SOYABEAN-530</t>
  </si>
  <si>
    <t>SATNA-IN/MP/028_BLACK GRAM (URAD)-401</t>
  </si>
  <si>
    <t>SATNA-IN/MP/028_GREEN GRAM (MUNG)-405</t>
  </si>
  <si>
    <t>SATNA-IN/MP/028_JOWAR-310</t>
  </si>
  <si>
    <t>SATNA-IN/MP/028_PADDY -IRRI-101</t>
  </si>
  <si>
    <t>SATNA-IN/MP/028_PADDY -UNIR-102</t>
  </si>
  <si>
    <t>SATNA-IN/MP/028_RED GRAM(TUR/ARHAR/PPEA)-410</t>
  </si>
  <si>
    <t>SATNA-IN/MP/028_SEASAMUM/ TIL-525</t>
  </si>
  <si>
    <t>SATNA-IN/MP/028_SOYABEAN-530</t>
  </si>
  <si>
    <t>SEHORE-IN/MP/029_BLACK GRAM (URAD)-401</t>
  </si>
  <si>
    <t>SEHORE-IN/MP/029_GREEN GRAM (MUNG)-405</t>
  </si>
  <si>
    <t>SEHORE-IN/MP/029_MAIZE-330</t>
  </si>
  <si>
    <t>SEHORE-IN/MP/029_PADDY -IRRI-101</t>
  </si>
  <si>
    <t>SEHORE-IN/MP/029_RED GRAM(TUR/ARHAR/PPEA)-410</t>
  </si>
  <si>
    <t>SEHORE-IN/MP/029_SOYABEAN-530</t>
  </si>
  <si>
    <t>SEONI-IN/MP/030_BLACK GRAM (URAD)-401</t>
  </si>
  <si>
    <t>SEONI-IN/MP/030_GROUNDNUT-501</t>
  </si>
  <si>
    <t>SEONI-IN/MP/030_KODO-KUTKI-360</t>
  </si>
  <si>
    <t>SEONI-IN/MP/030_MAIZE-330</t>
  </si>
  <si>
    <t>SEONI-IN/MP/030_PADDY -IRRI-101</t>
  </si>
  <si>
    <t>SEONI-IN/MP/030_PADDY -UNIR-102</t>
  </si>
  <si>
    <t>SEONI-IN/MP/030_RED GRAM(TUR/ARHAR/PPEA)-410</t>
  </si>
  <si>
    <t>SEONI-IN/MP/030_SEASAMUM/ TIL-525</t>
  </si>
  <si>
    <t>SEONI-IN/MP/030_SOYABEAN-530</t>
  </si>
  <si>
    <t>SHEOPUR-IN/MP/044_BAJRA-320</t>
  </si>
  <si>
    <t>SHEOPUR-IN/MP/044_BLACK GRAM (URAD)-401</t>
  </si>
  <si>
    <t>SHEOPUR-IN/MP/044_MAIZE-330</t>
  </si>
  <si>
    <t>SHEOPUR-IN/MP/044_PADDY -IRRI-101</t>
  </si>
  <si>
    <t>SHEOPUR-IN/MP/044_RED GRAM(TUR/ARHAR/PPEA)-410</t>
  </si>
  <si>
    <t>SHEOPUR-IN/MP/044_SEASAMUM/ TIL-525</t>
  </si>
  <si>
    <t>SHEOPUR-IN/MP/044_SOYABEAN-530</t>
  </si>
  <si>
    <t>SIDHI-IN/MP/034_BLACK GRAM (URAD)-401</t>
  </si>
  <si>
    <t>SIDHI-IN/MP/034_GREEN GRAM (MUNG)-405</t>
  </si>
  <si>
    <t>SIDHI-IN/MP/034_JOWAR-310</t>
  </si>
  <si>
    <t>SIDHI-IN/MP/034_KODO-KUTKI-360</t>
  </si>
  <si>
    <t>SIDHI-IN/MP/034_MAIZE-330</t>
  </si>
  <si>
    <t>SIDHI-IN/MP/034_PADDY -IRRI-101</t>
  </si>
  <si>
    <t>SIDHI-IN/MP/034_PADDY -UNIR-102</t>
  </si>
  <si>
    <t>SIDHI-IN/MP/034_RED GRAM(TUR/ARHAR/PPEA)-410</t>
  </si>
  <si>
    <t>SIDHI-IN/MP/034_SEASAMUM/ TIL-525</t>
  </si>
  <si>
    <t>SINGROLI-IN/MP/050_BLACK GRAM (URAD)-401</t>
  </si>
  <si>
    <t>SINGROLI-IN/MP/050_GREEN GRAM (MUNG)-405</t>
  </si>
  <si>
    <t>SINGROLI-IN/MP/050_JOWAR-310</t>
  </si>
  <si>
    <t>SINGROLI-IN/MP/050_KODO-KUTKI-360</t>
  </si>
  <si>
    <t>SINGROLI-IN/MP/050_MAIZE-330</t>
  </si>
  <si>
    <t>SINGROLI-IN/MP/050_PADDY -IRRI-101</t>
  </si>
  <si>
    <t>SINGROLI-IN/MP/050_PADDY -UNIR-102</t>
  </si>
  <si>
    <t>SINGROLI-IN/MP/050_RED GRAM(TUR/ARHAR/PPEA)-410</t>
  </si>
  <si>
    <t>SINGROLI-IN/MP/050_SEASAMUM/ TIL-525</t>
  </si>
  <si>
    <t>VIDISHA-IN/MP/037_BLACK GRAM (URAD)-401</t>
  </si>
  <si>
    <t>VIDISHA-IN/MP/037_GREEN GRAM (MUNG)-405</t>
  </si>
  <si>
    <t>VIDISHA-IN/MP/037_SOYABEAN-530</t>
  </si>
  <si>
    <t>ALIRAJPUR-IN/MP/049_BAJRA-320</t>
  </si>
  <si>
    <t>DHAR-IN/MP/010_GREEN GRAM (MUNG)-405</t>
  </si>
  <si>
    <t>ALIRAJPUR-IN/MP/049BAJRA-320ALIRAJPUR-IN/MP/049/001ALIRAJPUR-IN/MP/049/001/0002071-GIRALA-IN/MP/049/001/0002/0026</t>
  </si>
  <si>
    <t>ALIRAJPUR-IN/MP/049BAJRA-320ALIRAJPUR-IN/MP/049/001ALIRAJPUR-IN/MP/049/001/0002072-LAXMANI-IN/MP/049/001/0002/0027</t>
  </si>
  <si>
    <t>ALIRAJPUR-IN/MP/049BAJRA-320ALIRAJPUR-IN/MP/049/001ALIRAJPUR-IN/MP/049/001/0002073-CHAUGAN VAT-IN/MP/049/001/0002/0028</t>
  </si>
  <si>
    <t>ALIRAJPUR-IN/MP/049BAJRA-320ALIRAJPUR-IN/MP/049/001ALIRAJPUR-IN/MP/049/001/0002074-BHANA RAVAT-IN/MP/049/001/0002/0029</t>
  </si>
  <si>
    <t>ALIRAJPUR-IN/MP/049BAJRA-320ALIRAJPUR-IN/MP/049/001ALIRAJPUR-IN/MP/049/001/0002075-KHANDALA-IN/MP/049/001/0002/0030</t>
  </si>
  <si>
    <t>ALIRAJPUR-IN/MP/049BAJRA-320ALIRAJPUR-IN/MP/049/001ALIRAJPUR-IN/MP/049/001/0002076-PALASDA-IN/MP/049/001/0002/0031</t>
  </si>
  <si>
    <t>ALIRAJPUR-IN/MP/049BAJRA-320ALIRAJPUR-IN/MP/049/001ALIRAJPUR-IN/MP/049/001/0002079-KHARKUA-IN/MP/049/001/0002/0034</t>
  </si>
  <si>
    <t>ALIRAJPUR-IN/MP/049BAJRA-320ALIRAJPUR-IN/MP/049/001ALIRAJPUR-IN/MP/049/001/0002080-BEGDI-IN/MP/049/001/0002/0035</t>
  </si>
  <si>
    <t>ALIRAJPUR-IN/MP/049BAJRA-320ALIRAJPUR-IN/MP/049/001ALIRAJPUR-IN/MP/049/001/0002082-MAYALA-IN/MP/049/001/0002/0037</t>
  </si>
  <si>
    <t>ALIRAJPUR-IN/MP/049BAJRA-320ALIRAJPUR-IN/MP/049/001ALIRAJPUR-IN/MP/049/001/0002083-NANPUR-IN/MP/049/001/0002/0038</t>
  </si>
  <si>
    <t>ALIRAJPUR-IN/MP/049BAJRA-320ALIRAJPUR-IN/MP/049/001ALIRAJPUR-IN/MP/049/001/0002084-TEETI-IN/MP/049/001/0002/0039</t>
  </si>
  <si>
    <t>ALIRAJPUR-IN/MP/049BAJRA-320ALIRAJPUR-IN/MP/049/001ALIRAJPUR-IN/MP/049/001/0002086-FATA-IN/MP/049/001/0002/0041</t>
  </si>
  <si>
    <t>ALIRAJPUR-IN/MP/049BAJRA-320ALIRAJPUR-IN/MP/049/001ALIRAJPUR-IN/MP/049/001/0002087-MORASA-IN/MP/049/001/0002/0042</t>
  </si>
  <si>
    <t>ALIRAJPUR-IN/MP/049BAJRA-320ALIRAJPUR-IN/MP/049/001ALIRAJPUR-IN/MP/049/001/0002088-SEJGAON-IN/MP/049/001/0002/0043</t>
  </si>
  <si>
    <t>ALIRAJPUR-IN/MP/049BAJRA-320ALIRAJPUR-IN/MP/049/001ALIRAJPUR-IN/MP/049/001/0002089-AJANDA-IN/MP/049/001/0002/0044</t>
  </si>
  <si>
    <t>ALIRAJPUR-IN/MP/049BAJRA-320ALIRAJPUR-IN/MP/049/001ALIRAJPUR-IN/MP/049/001/0002090-KHARPAI-IN/MP/049/001/0002/0045</t>
  </si>
  <si>
    <t>ALIRAJPUR-IN/MP/049BAJRA-320ALIRAJPUR-IN/MP/049/001ALIRAJPUR-IN/MP/049/001/0002091-KANPUR-IN/MP/049/001/0002/0046</t>
  </si>
  <si>
    <t>ALIRAJPUR-IN/MP/049BAJRA-320ALIRAJPUR-IN/MP/049/001ALIRAJPUR-IN/MP/049/001/0002092-JAVANIYA-IN/MP/049/001/0002/0047</t>
  </si>
  <si>
    <t>ALIRAJPUR-IN/MP/049BAJRA-320ALIRAJPUR-IN/MP/049/001ALIRAJPUR-IN/MP/049/001/0002093-AALI-IN/MP/049/001/0002/0048</t>
  </si>
  <si>
    <t>ALIRAJPUR-IN/MP/049BAJRA-320ALIRAJPUR-IN/MP/049/001ALIRAJPUR-IN/MP/049/001/0002094-THOD SINDI-IN/MP/049/001/0002/0049</t>
  </si>
  <si>
    <t>ALIRAJPUR-IN/MP/049BAJRA-320ALIRAJPUR-IN/MP/049/001ALIRAJPUR-IN/MP/049/001/0002095-BORKUA-IN/MP/049/001/0002/0050</t>
  </si>
  <si>
    <t>ALIRAJPUR-IN/MP/049BAJRA-320ALIRAJPUR-IN/MP/049/001ALIRAJPUR-IN/MP/049/001/0002096-SUKHI BAVDI-IN/MP/049/001/0002/0051</t>
  </si>
  <si>
    <t>ALIRAJPUR-IN/MP/049BAJRA-320ALIRAJPUR-IN/MP/049/001ALIRAJPUR-IN/MP/049/001/0002097-MALVAI-IN/MP/049/001/0002/0052</t>
  </si>
  <si>
    <t>ALIRAJPUR-IN/MP/049BAJRA-320SONDWA-IN/MP/049/005SONDWA-IN/MP/049/005/0001122-DHANOTA-IN/MP/049/005/0001/0031</t>
  </si>
  <si>
    <t>ALIRAJPUR-IN/MP/049BAJRA-320SONDWA-IN/MP/049/005SONDWA-IN/MP/049/005/0001125-UMRALI-IN/MP/049/005/0001/0003</t>
  </si>
  <si>
    <t>ALIRAJPUR-IN/MP/049BAJRA-320SONDWA-IN/MP/049/005SONDWA-IN/MP/049/005/0001126-OJHAD-IN/MP/049/005/0001/0004</t>
  </si>
  <si>
    <t>ALIRAJPUR-IN/MP/049BAJRA-320SONDWA-IN/MP/049/005SONDWA-IN/MP/049/005/0001127-MORAJI-IN/MP/049/005/0001/0042</t>
  </si>
  <si>
    <t>ALIRAJPUR-IN/MP/049BAJRA-320SONDWA-IN/MP/049/005SONDWA-IN/MP/049/005/0001153-SIRKHADI BADI-IN/MP/049/005/0001/0032</t>
  </si>
  <si>
    <t>ALIRAJPUR-IN/MP/049BAJRA-320SONDWA-IN/MP/049/005SONDWA-IN/MP/049/005/0001154-VEJDA-IN/MP/049/005/0001/0011</t>
  </si>
  <si>
    <t>ALIRAJPUR-IN/MP/049BAJRA-320SONDWA-IN/MP/049/005SONDWA-IN/MP/049/005/0001155-UMRAT-IN/MP/049/005/0001/0012</t>
  </si>
  <si>
    <t>ALIRAJPUR-IN/MP/049BAJRA-320SONDWA-IN/MP/049/005SONDWA-IN/MP/049/005/0001156-SAKDI-IN/MP/049/005/0001/0013</t>
  </si>
  <si>
    <t>ALIRAJPUR-IN/MP/049BAJRA-320SONDWA-IN/MP/049/005SONDWA-IN/MP/049/005/0001157-GULVAT-IN/MP/049/005/0001/0014</t>
  </si>
  <si>
    <t>ALIRAJPUR-IN/MP/049BAJRA-320SONDWA-IN/MP/049/005SONDWA-IN/MP/049/005/0001159-KUKDIYA-IN/MP/049/005/0001/0016</t>
  </si>
  <si>
    <t>ALIRAJPUR-IN/MP/049BAJRA-320SONDWA-IN/MP/049/005SONDWA-IN/MP/049/005/0001160-TEMLA-IN/MP/049/005/0001/0017</t>
  </si>
  <si>
    <t>ALIRAJPUR-IN/MP/049BAJRA-320SONDWA-IN/MP/049/005SONDWA-IN/MP/049/005/0001161-SONDWA-IN/MP/049/005/0001/0018</t>
  </si>
  <si>
    <t>ALIRAJPUR-IN/MP/049BAJRA-320SONDWA-IN/MP/049/005SONDWA-IN/MP/049/005/0001162-BAYDIYA-IN/MP/049/005/0001/0019</t>
  </si>
  <si>
    <t>ALIRAJPUR-IN/MP/049BAJRA-320SONDWA-IN/MP/049/005SONDWA-IN/MP/049/005/0001163-DARKALI-IN/MP/049/005/0001/0033</t>
  </si>
  <si>
    <t>ALIRAJPUR-IN/MP/049BAJRA-320SONDWA-IN/MP/049/005SONDWA-IN/MP/049/005/0001164-BODGAON-IN/MP/049/005/0001/0020</t>
  </si>
  <si>
    <t>ALIRAJPUR-IN/MP/049BAJRA-320SONDWA-IN/MP/049/005SONDWA-IN/MP/049/005/0001165-KHAMAT-IN/MP/049/005/0001/0021</t>
  </si>
  <si>
    <t>ALIRAJPUR-IN/MP/049BAJRA-320SONDWA-IN/MP/049/005SONDWA-IN/MP/049/005/0001166-WALPUR-IN/MP/049/005/0001/0022</t>
  </si>
  <si>
    <t>ALIRAJPUR-IN/MP/049BAJRA-320SONDWA-IN/MP/049/005SONDWA-IN/MP/049/005/0001167-PHADTALA-IN/MP/049/005/0001/0023</t>
  </si>
  <si>
    <t>ALIRAJPUR-IN/MP/049BAJRA-320SONDWA-IN/MP/049/005SONDWA-IN/MP/049/005/0001168-GANERI-IN/MP/049/005/0001/0044</t>
  </si>
  <si>
    <t>ALIRAJPUR-IN/MP/049BAJRA-320SONDWA-IN/MP/049/005SONDWA-IN/MP/049/005/0001171-SOLIYA-IN/MP/049/005/0001/0024</t>
  </si>
  <si>
    <t>ALIRAJPUR-IN/MP/049BAJRA-320SONDWA-IN/MP/049/005SONDWA-IN/MP/049/005/0001172-CHHOTI HATHVI-IN/MP/049/005/0001/0025</t>
  </si>
  <si>
    <t>ALIRAJPUR-IN/MP/049BAJRA-320SONDWA-IN/MP/049/005SONDWA-IN/MP/049/005/0001173-UNHALA-IN/MP/049/005/0001/0034</t>
  </si>
  <si>
    <t>ALIRAJPUR-IN/MP/049BAJRA-320SONDWA-IN/MP/049/005SONDWA-IN/MP/049/005/0001174-TIKHOLA-IN/MP/049/005/0001/0026</t>
  </si>
  <si>
    <t>ALIRAJPUR-IN/MP/049BAJRA-320SONDWA-IN/MP/049/005SONDWA-IN/MP/049/005/0001175-KULVAT-IN/MP/049/005/0001/0027</t>
  </si>
  <si>
    <t>ALIRAJPUR-IN/MP/049BAJRA-320SONDWA-IN/MP/049/005SONDWA-IN/MP/049/005/0001176-SEMLANI-IN/MP/049/005/0001/0028</t>
  </si>
  <si>
    <t>ALIRAJPUR-IN/MP/049BAJRA-320SONDWA-IN/MP/049/005SONDWA-IN/MP/049/005/0001177-KAKRANA-IN/MP/049/005/0001/0029</t>
  </si>
  <si>
    <t>ALIRAJPUR-IN/MP/049BLACK GRAM (URAD)-401</t>
  </si>
  <si>
    <t>ALIRAJPUR-IN/MP/049COTTON-601ALIRAJPUR-IN/MP/049/001</t>
  </si>
  <si>
    <t>ALIRAJPUR-IN/MP/049COTTON-601CHANDRA SHEKHAR AZAD-IN/MP/049/006</t>
  </si>
  <si>
    <t>ALIRAJPUR-IN/MP/049COTTON-601JOBAT-IN/MP/049/002</t>
  </si>
  <si>
    <t>ALIRAJPUR-IN/MP/049COTTON-601KATTHIWADA-IN/MP/049/004</t>
  </si>
  <si>
    <t>ALIRAJPUR-IN/MP/049COTTON-601SONDWA-IN/MP/049/005</t>
  </si>
  <si>
    <t>ALIRAJPUR-IN/MP/049GREEN GRAM (MUNG)-405</t>
  </si>
  <si>
    <t>ALIRAJPUR-IN/MP/049GROUNDNUT-501ALIRAJPUR-IN/MP/049/001</t>
  </si>
  <si>
    <t>ALIRAJPUR-IN/MP/049GROUNDNUT-501JOBAT-IN/MP/049/002</t>
  </si>
  <si>
    <t>ALIRAJPUR-IN/MP/049GROUNDNUT-501KATTHIWADA-IN/MP/049/004</t>
  </si>
  <si>
    <t>ALIRAJPUR-IN/MP/049GROUNDNUT-501SONDWA-IN/MP/049/005</t>
  </si>
  <si>
    <t>ALIRAJPUR-IN/MP/049JOWAR-310ALIRAJPUR-IN/MP/049/001</t>
  </si>
  <si>
    <t>ALIRAJPUR-IN/MP/049JOWAR-310JOBAT-IN/MP/049/002</t>
  </si>
  <si>
    <t>ALIRAJPUR-IN/MP/049JOWAR-310KATTHIWADA-IN/MP/049/004</t>
  </si>
  <si>
    <t>ALIRAJPUR-IN/MP/049JOWAR-310SONDWA-IN/MP/049/005</t>
  </si>
  <si>
    <t>ALIRAJPUR-IN/MP/049MAIZE-330ALIRAJPUR-IN/MP/049/001ALIRAJPUR-IN/MP/049/001/0002053-CHICHAL GUDA-IN/MP/049/001/0002/0008</t>
  </si>
  <si>
    <t>ALIRAJPUR-IN/MP/049MAIZE-330ALIRAJPUR-IN/MP/049/001ALIRAJPUR-IN/MP/049/001/0002054-ALIRAJPUR-IN/MP/049/001/0002/0009</t>
  </si>
  <si>
    <t>ALIRAJPUR-IN/MP/049MAIZE-330ALIRAJPUR-IN/MP/049/001ALIRAJPUR-IN/MP/049/001/0002055-GHONGHSA-IN/MP/049/001/0002/0010</t>
  </si>
  <si>
    <t>ALIRAJPUR-IN/MP/049MAIZE-330ALIRAJPUR-IN/MP/049/001ALIRAJPUR-IN/MP/049/001/0002056-HARAS VAT-IN/MP/049/001/0002/0011</t>
  </si>
  <si>
    <t>ALIRAJPUR-IN/MP/049MAIZE-330ALIRAJPUR-IN/MP/049/001ALIRAJPUR-IN/MP/049/001/0002057-BADI-IN/MP/049/001/0002/0012</t>
  </si>
  <si>
    <t>ALIRAJPUR-IN/MP/049MAIZE-330ALIRAJPUR-IN/MP/049/001ALIRAJPUR-IN/MP/049/001/0002058-BADA UNDWA-IN/MP/049/001/0002/0013</t>
  </si>
  <si>
    <t>ALIRAJPUR-IN/MP/049MAIZE-330ALIRAJPUR-IN/MP/049/001ALIRAJPUR-IN/MP/049/001/0002060-INDARSINGH KI CHAUKI-IN/MP/049/001/0002/0015</t>
  </si>
  <si>
    <t>ALIRAJPUR-IN/MP/049MAIZE-330ALIRAJPUR-IN/MP/049/001ALIRAJPUR-IN/MP/049/001/0002061-RAMSINGH KI CHAUKI-IN/MP/049/001/0002/0016</t>
  </si>
  <si>
    <t>ALIRAJPUR-IN/MP/049MAIZE-330ALIRAJPUR-IN/MP/049/001ALIRAJPUR-IN/MP/049/001/0002063-BAND-IN/MP/049/001/0002/0018</t>
  </si>
  <si>
    <t>ALIRAJPUR-IN/MP/049MAIZE-330ALIRAJPUR-IN/MP/049/001ALIRAJPUR-IN/MP/049/001/0002064-AAMBUA-IN/MP/049/001/0002/0019</t>
  </si>
  <si>
    <t>ALIRAJPUR-IN/MP/049MAIZE-330ALIRAJPUR-IN/MP/049/001ALIRAJPUR-IN/MP/049/001/0002065-BHORDU-IN/MP/049/001/0002/0020</t>
  </si>
  <si>
    <t>ALIRAJPUR-IN/MP/049MAIZE-330ALIRAJPUR-IN/MP/049/001ALIRAJPUR-IN/MP/049/001/0002066-CHICHLANA-IN/MP/049/001/0002/0021</t>
  </si>
  <si>
    <t>ALIRAJPUR-IN/MP/049MAIZE-330ALIRAJPUR-IN/MP/049/001ALIRAJPUR-IN/MP/049/001/0002067-ADWADA-IN/MP/049/001/0002/0022</t>
  </si>
  <si>
    <t>ALIRAJPUR-IN/MP/049MAIZE-330ALIRAJPUR-IN/MP/049/001ALIRAJPUR-IN/MP/049/001/0002068-KOTBOO-IN/MP/049/001/0002/0023</t>
  </si>
  <si>
    <t>ALIRAJPUR-IN/MP/049MAIZE-330ALIRAJPUR-IN/MP/049/001ALIRAJPUR-IN/MP/049/001/0002069-KAVTHU-IN/MP/049/001/0002/0024</t>
  </si>
  <si>
    <t>ALIRAJPUR-IN/MP/049MAIZE-330ALIRAJPUR-IN/MP/049/001ALIRAJPUR-IN/MP/049/001/0002071-GIRALA-IN/MP/049/001/0002/0026</t>
  </si>
  <si>
    <t>ALIRAJPUR-IN/MP/049MAIZE-330ALIRAJPUR-IN/MP/049/001ALIRAJPUR-IN/MP/049/001/0002075-KHANDALA-IN/MP/049/001/0002/0030</t>
  </si>
  <si>
    <t>ALIRAJPUR-IN/MP/049MAIZE-330ALIRAJPUR-IN/MP/049/001ALIRAJPUR-IN/MP/049/001/0002080-BEGDI-IN/MP/049/001/0002/0035</t>
  </si>
  <si>
    <t>ALIRAJPUR-IN/MP/049MAIZE-330ALIRAJPUR-IN/MP/049/001ALIRAJPUR-IN/MP/049/001/0002084-TEETI-IN/MP/049/001/0002/0039</t>
  </si>
  <si>
    <t>ALIRAJPUR-IN/MP/049MAIZE-330ALIRAJPUR-IN/MP/049/001ALIRAJPUR-IN/MP/049/001/0002086-FATA-IN/MP/049/001/0002/0041</t>
  </si>
  <si>
    <t>ALIRAJPUR-IN/MP/049MAIZE-330ALIRAJPUR-IN/MP/049/001ALIRAJPUR-IN/MP/049/001/0002101-KHAIRBAD-IN/MP/049/001/0002/0002</t>
  </si>
  <si>
    <t>ALIRAJPUR-IN/MP/049MAIZE-330ALIRAJPUR-IN/MP/049/001ALIRAJPUR-IN/MP/049/001/0002102-BADDALA-IN/MP/049/001/0002/0003</t>
  </si>
  <si>
    <t>ALIRAJPUR-IN/MP/049MAIZE-330CHANDRA SHEKHAR AZAD-IN/MP/049/006CHANDRA SHEKHAR AZAD-IN/MP/049/006/0001001-BARJHAR-IN/MP/049/006/0001/0001</t>
  </si>
  <si>
    <t>ALIRAJPUR-IN/MP/049MAIZE-330CHANDRA SHEKHAR AZAD-IN/MP/049/006CHANDRA SHEKHAR AZAD-IN/MP/049/006/0001002-BADGAON-IN/MP/049/006/0001/0002</t>
  </si>
  <si>
    <t>ALIRAJPUR-IN/MP/049MAIZE-330CHANDRA SHEKHAR AZAD-IN/MP/049/006CHANDRA SHEKHAR AZAD-IN/MP/049/006/0001003-BORKUNDIYA-IN/MP/049/006/0001/0003</t>
  </si>
  <si>
    <t>ALIRAJPUR-IN/MP/049MAIZE-330CHANDRA SHEKHAR AZAD-IN/MP/049/006CHANDRA SHEKHAR AZAD-IN/MP/049/006/0001004-MAHENDRA-IN/MP/049/006/0001/0004</t>
  </si>
  <si>
    <t>ALIRAJPUR-IN/MP/049MAIZE-330CHANDRA SHEKHAR AZAD-IN/MP/049/006CHANDRA SHEKHAR AZAD-IN/MP/049/006/0001005-BADA KHUTAJA-IN/MP/049/006/0001/0005</t>
  </si>
  <si>
    <t>ALIRAJPUR-IN/MP/049MAIZE-330CHANDRA SHEKHAR AZAD-IN/MP/049/006CHANDRA SHEKHAR AZAD-IN/MP/049/006/0001006-RIGOL-IN/MP/049/006/0001/0006</t>
  </si>
  <si>
    <t>ALIRAJPUR-IN/MP/049MAIZE-330CHANDRA SHEKHAR AZAD-IN/MP/049/006CHANDRA SHEKHAR AZAD-IN/MP/049/006/0001008-SEJAWADA-IN/MP/049/006/0001/0008</t>
  </si>
  <si>
    <t>ALIRAJPUR-IN/MP/049MAIZE-330CHANDRA SHEKHAR AZAD-IN/MP/049/006CHANDRA SHEKHAR AZAD-IN/MP/049/006/0001009-AMNEKUA-IN/MP/049/006/0001/0009</t>
  </si>
  <si>
    <t>ALIRAJPUR-IN/MP/049MAIZE-330CHANDRA SHEKHAR AZAD-IN/MP/049/006CHANDRA SHEKHAR AZAD-IN/MP/049/006/0001010-DUGALWANI-IN/MP/049/006/0001/0010</t>
  </si>
  <si>
    <t>ALIRAJPUR-IN/MP/049MAIZE-330CHANDRA SHEKHAR AZAD-IN/MP/049/006CHANDRA SHEKHAR AZAD-IN/MP/049/006/0001011-RASNDA-IN/MP/049/006/0001/0011</t>
  </si>
  <si>
    <t>ALIRAJPUR-IN/MP/049MAIZE-330CHANDRA SHEKHAR AZAD-IN/MP/049/006CHANDRA SHEKHAR AZAD-IN/MP/049/006/0001014-MATHNA-IN/MP/049/006/0001/0014</t>
  </si>
  <si>
    <t>ALIRAJPUR-IN/MP/049MAIZE-330CHANDRA SHEKHAR AZAD-IN/MP/049/006CHANDRA SHEKHAR AZAD-IN/MP/049/006/0001015-MEDHA-IN/MP/049/006/0001/0015</t>
  </si>
  <si>
    <t>ALIRAJPUR-IN/MP/049MAIZE-330CHANDRA SHEKHAR AZAD-IN/MP/049/006CHANDRA SHEKHAR AZAD-IN/MP/049/006/0001016-KALYAVA-IN/MP/049/006/0001/0016</t>
  </si>
  <si>
    <t>ALIRAJPUR-IN/MP/049MAIZE-330CHANDRA SHEKHAR AZAD-IN/MP/049/006CHANDRA SHEKHAR AZAD-IN/MP/049/006/0001017-KORIYAPAN-IN/MP/049/006/0001/0017</t>
  </si>
  <si>
    <t>ALIRAJPUR-IN/MP/049MAIZE-330CHANDRA SHEKHAR AZAD-IN/MP/049/006CHANDRA SHEKHAR AZAD-IN/MP/049/006/0001018-CHHOTAKHUTAJA-IN/MP/049/006/0001/0018</t>
  </si>
  <si>
    <t>ALIRAJPUR-IN/MP/049MAIZE-330CHANDRA SHEKHAR AZAD-IN/MP/049/006CHANDRA SHEKHAR AZAD-IN/MP/049/006/0001021-CHHOTI POL-IN/MP/049/006/0001/0021</t>
  </si>
  <si>
    <t>ALIRAJPUR-IN/MP/049MAIZE-330CHANDRA SHEKHAR AZAD-IN/MP/049/006CHANDRA SHEKHAR AZAD-IN/MP/049/006/0001022- BADI POL-IN/MP/049/006/0001/0022</t>
  </si>
  <si>
    <t>ALIRAJPUR-IN/MP/049MAIZE-330CHANDRA SHEKHAR AZAD-IN/MP/049/006CHANDRA SHEKHAR AZAD-IN/MP/049/006/0001023-ROLIGAON-IN/MP/049/006/0001/0023</t>
  </si>
  <si>
    <t>ALIRAJPUR-IN/MP/049MAIZE-330CHANDRA SHEKHAR AZAD-IN/MP/049/006CHANDRA SHEKHAR AZAD-IN/MP/049/006/0001024- BHAVRA-IN/MP/049/006/0001/0024</t>
  </si>
  <si>
    <t>ALIRAJPUR-IN/MP/049MAIZE-330CHANDRA SHEKHAR AZAD-IN/MP/049/006CHANDRA SHEKHAR AZAD-IN/MP/049/006/0001025-CHHOTI PHATA-IN/MP/049/006/0001/0025</t>
  </si>
  <si>
    <t>ALIRAJPUR-IN/MP/049MAIZE-330CHANDRA SHEKHAR AZAD-IN/MP/049/006CHANDRA SHEKHAR AZAD-IN/MP/049/006/0001027-GIRDHA-IN/MP/049/006/0001/0027</t>
  </si>
  <si>
    <t>ALIRAJPUR-IN/MP/049MAIZE-330CHANDRA SHEKHAR AZAD-IN/MP/049/006CHANDRA SHEKHAR AZAD-IN/MP/049/006/0001028-BADI MIRIYAWAT-IN/MP/049/006/0001/0028</t>
  </si>
  <si>
    <t>ALIRAJPUR-IN/MP/049MAIZE-330CHANDRA SHEKHAR AZAD-IN/MP/049/006CHANDRA SHEKHAR AZAD-IN/MP/049/006/0001030-GERUGHATI-IN/MP/049/006/0001/0030</t>
  </si>
  <si>
    <t>ALIRAJPUR-IN/MP/049MAIZE-330CHANDRA SHEKHAR AZAD-IN/MP/049/006CHANDRA SHEKHAR AZAD-IN/MP/049/006/0001031-JAWANIYA-IN/MP/049/006/0001/0031</t>
  </si>
  <si>
    <t>ALIRAJPUR-IN/MP/049MAIZE-330CHANDRA SHEKHAR AZAD-IN/MP/049/006CHANDRA SHEKHAR AZAD-IN/MP/049/006/0001033-KILANA-IN/MP/049/006/0001/0033</t>
  </si>
  <si>
    <t>ALIRAJPUR-IN/MP/049MAIZE-330CHANDRA SHEKHAR AZAD-IN/MP/049/006CHANDRA SHEKHAR AZAD-IN/MP/049/006/0001034-JHIRAN-IN/MP/049/006/0001/0034</t>
  </si>
  <si>
    <t>ALIRAJPUR-IN/MP/049MAIZE-330CHANDRA SHEKHAR AZAD-IN/MP/049/006CHANDRA SHEKHAR AZAD-IN/MP/049/006/0001035-MAYAWAT-IN/MP/049/006/0001/0035</t>
  </si>
  <si>
    <t>ALIRAJPUR-IN/MP/049MAIZE-330JOBAT-IN/MP/049/002JOBAT-IN/MP/049/002/0002041-DEKAKUND-IN/MP/049/002/0002/0001</t>
  </si>
  <si>
    <t>ALIRAJPUR-IN/MP/049MAIZE-330JOBAT-IN/MP/049/002JOBAT-IN/MP/049/002/0002042-THAPLI-IN/MP/049/002/0002/0002</t>
  </si>
  <si>
    <t>ALIRAJPUR-IN/MP/049MAIZE-330JOBAT-IN/MP/049/002JOBAT-IN/MP/049/002/0002043-RANJEETGARH-IN/MP/049/002/0002/0003</t>
  </si>
  <si>
    <t>ALIRAJPUR-IN/MP/049MAIZE-330JOBAT-IN/MP/049/002JOBAT-IN/MP/049/002/0002044-DEVLAI-IN/MP/049/002/0002/0004</t>
  </si>
  <si>
    <t>ALIRAJPUR-IN/MP/049MAIZE-330JOBAT-IN/MP/049/002JOBAT-IN/MP/049/002/0002045-KANWADA-IN/MP/049/002/0002/0005</t>
  </si>
  <si>
    <t>ALIRAJPUR-IN/MP/049MAIZE-330JOBAT-IN/MP/049/002JOBAT-IN/MP/049/002/0002046-PAHADWA-IN/MP/049/002/0002/0006</t>
  </si>
  <si>
    <t>ALIRAJPUR-IN/MP/049MAIZE-330JOBAT-IN/MP/049/002JOBAT-IN/MP/049/002/0002047-BALEDI-IN/MP/049/002/0002/0007</t>
  </si>
  <si>
    <t>ALIRAJPUR-IN/MP/049MAIZE-330JOBAT-IN/MP/049/002JOBAT-IN/MP/049/002/0002048-KOSDUNA-IN/MP/049/002/0002/0008</t>
  </si>
  <si>
    <t>ALIRAJPUR-IN/MP/049MAIZE-330JOBAT-IN/MP/049/002JOBAT-IN/MP/049/002/0002049-BETWASA-IN/MP/049/002/0002/0009</t>
  </si>
  <si>
    <t>ALIRAJPUR-IN/MP/049MAIZE-330JOBAT-IN/MP/049/002JOBAT-IN/MP/049/002/0002050-BHEELKHEDI-IN/MP/049/002/0002/0010</t>
  </si>
  <si>
    <t>ALIRAJPUR-IN/MP/049MAIZE-330JOBAT-IN/MP/049/002JOBAT-IN/MP/049/002/0002051-UNDARI-IN/MP/049/002/0002/0011</t>
  </si>
  <si>
    <t>ALIRAJPUR-IN/MP/049MAIZE-330JOBAT-IN/MP/049/002JOBAT-IN/MP/049/002/0002052-BILASA-IN/MP/049/002/0002/0012</t>
  </si>
  <si>
    <t>ALIRAJPUR-IN/MP/049MAIZE-330JOBAT-IN/MP/049/002JOBAT-IN/MP/049/002/0002054-GHOGHSYA-IN/MP/049/002/0002/0014</t>
  </si>
  <si>
    <t>ALIRAJPUR-IN/MP/049MAIZE-330JOBAT-IN/MP/049/002JOBAT-IN/MP/049/002/0002055-JALI-IN/MP/049/002/0002/0015</t>
  </si>
  <si>
    <t>ALIRAJPUR-IN/MP/049MAIZE-330JOBAT-IN/MP/049/002JOBAT-IN/MP/049/002/0002056-BADAGUDA-IN/MP/049/002/0002/0016</t>
  </si>
  <si>
    <t>ALIRAJPUR-IN/MP/049MAIZE-330JOBAT-IN/MP/049/002JOBAT-IN/MP/049/002/0002057-SEMLAYA-IN/MP/049/002/0002/0017</t>
  </si>
  <si>
    <t>ALIRAJPUR-IN/MP/049MAIZE-330JOBAT-IN/MP/049/002JOBAT-IN/MP/049/002/0002058-UBLAD-IN/MP/049/002/0002/0018</t>
  </si>
  <si>
    <t>ALIRAJPUR-IN/MP/049MAIZE-330JOBAT-IN/MP/049/002JOBAT-IN/MP/049/002/0002059-KHUTAJA-IN/MP/049/002/0002/0019</t>
  </si>
  <si>
    <t>ALIRAJPUR-IN/MP/049MAIZE-330JOBAT-IN/MP/049/002JOBAT-IN/MP/049/002/0002060-BALADMUNG-IN/MP/049/002/0002/0020</t>
  </si>
  <si>
    <t>ALIRAJPUR-IN/MP/049MAIZE-330JOBAT-IN/MP/049/002JOBAT-IN/MP/049/002/0002061-HIRAPURBADI-IN/MP/049/002/0002/0021</t>
  </si>
  <si>
    <t>ALIRAJPUR-IN/MP/049MAIZE-330JOBAT-IN/MP/049/002JOBAT-IN/MP/049/002/0002062-BADIKHATTALI-IN/MP/049/002/0002/0022</t>
  </si>
  <si>
    <t>ALIRAJPUR-IN/MP/049MAIZE-330JOBAT-IN/MP/049/002JOBAT-IN/MP/049/002/0002063-CHHOTIKHATTALI-IN/MP/049/002/0002/0023</t>
  </si>
  <si>
    <t>ALIRAJPUR-IN/MP/049MAIZE-330JOBAT-IN/MP/049/002JOBAT-IN/MP/049/002/0002064-CHAMARBEGDA-IN/MP/049/002/0002/0024</t>
  </si>
  <si>
    <t>ALIRAJPUR-IN/MP/049MAIZE-330JOBAT-IN/MP/049/002JOBAT-IN/MP/049/002/0002065-KANDA-IN/MP/049/002/0002/0025</t>
  </si>
  <si>
    <t>ALIRAJPUR-IN/MP/049MAIZE-330JOBAT-IN/MP/049/002JOBAT-IN/MP/049/002/0002066-DEHADLA-IN/MP/049/002/0002/0026</t>
  </si>
  <si>
    <t>ALIRAJPUR-IN/MP/049MAIZE-330JOBAT-IN/MP/049/002JOBAT-IN/MP/049/002/0002067-KASBAJOBAT-IN/MP/049/002/0002/0027</t>
  </si>
  <si>
    <t>ALIRAJPUR-IN/MP/049MAIZE-330JOBAT-IN/MP/049/002JOBAT-IN/MP/049/002/0002069-NEHATDA-IN/MP/049/002/0002/0029</t>
  </si>
  <si>
    <t>ALIRAJPUR-IN/MP/049MAIZE-330JOBAT-IN/MP/049/002JOBAT-IN/MP/049/002/0002070-JAMNI-IN/MP/049/002/0002/0030</t>
  </si>
  <si>
    <t>ALIRAJPUR-IN/MP/049MAIZE-330JOBAT-IN/MP/049/002JOBAT-IN/MP/049/002/0002071-BANJHABAYDA-IN/MP/049/002/0002/0031</t>
  </si>
  <si>
    <t>ALIRAJPUR-IN/MP/049MAIZE-330JOBAT-IN/MP/049/002JOBAT-IN/MP/049/002/0002072-UMRI-IN/MP/049/002/0002/0032</t>
  </si>
  <si>
    <t>ALIRAJPUR-IN/MP/049MAIZE-330JOBAT-IN/MP/049/002JOBAT-IN/MP/049/002/0002073-SEVARIYA-IN/MP/049/002/0002/0033</t>
  </si>
  <si>
    <t>ALIRAJPUR-IN/MP/049MAIZE-330JOBAT-IN/MP/049/002JOBAT-IN/MP/049/002/0002074-VAGDI-IN/MP/049/002/0002/0034</t>
  </si>
  <si>
    <t>ALIRAJPUR-IN/MP/049MAIZE-330JOBAT-IN/MP/049/002JOBAT-IN/MP/049/002/0002075-SINDHI-IN/MP/049/002/0002/0035</t>
  </si>
  <si>
    <t>ALIRAJPUR-IN/MP/049MAIZE-330JOBAT-IN/MP/049/002JOBAT-IN/MP/049/002/0002076-UMDA-IN/MP/049/002/0002/0036</t>
  </si>
  <si>
    <t>ALIRAJPUR-IN/MP/049MAIZE-330JOBAT-IN/MP/049/002JOBAT-IN/MP/049/002/0002077-SALKHEDA-IN/MP/049/002/0002/0037</t>
  </si>
  <si>
    <t>ALIRAJPUR-IN/MP/049MAIZE-330JOBAT-IN/MP/049/002JOBAT-IN/MP/049/002/0002078-DABDI-IN/MP/049/002/0002/0038</t>
  </si>
  <si>
    <t>ALIRAJPUR-IN/MP/049MAIZE-330JOBAT-IN/MP/049/002JOBAT-IN/MP/049/002/0002079-INDVAN-IN/MP/049/002/0002/0039</t>
  </si>
  <si>
    <t>ALIRAJPUR-IN/MP/049MAIZE-330JOBAT-IN/MP/049/002UDAYGARH-IN/MP/049/002/0001001-TOKRAYINJHIRAN-IN/MP/049/002/0001/0001</t>
  </si>
  <si>
    <t>ALIRAJPUR-IN/MP/049MAIZE-330JOBAT-IN/MP/049/002UDAYGARH-IN/MP/049/002/0001002-KALUKHEDA-IN/MP/049/002/0001/0012</t>
  </si>
  <si>
    <t>ALIRAJPUR-IN/MP/049MAIZE-330JOBAT-IN/MP/049/002UDAYGARH-IN/MP/049/002/0001003-SAGOTA-IN/MP/049/002/0001/0023</t>
  </si>
  <si>
    <t>ALIRAJPUR-IN/MP/049MAIZE-330JOBAT-IN/MP/049/002UDAYGARH-IN/MP/049/002/0001004-TEMACHI-IN/MP/049/002/0001/0034</t>
  </si>
  <si>
    <t>ALIRAJPUR-IN/MP/049MAIZE-330JOBAT-IN/MP/049/002UDAYGARH-IN/MP/049/002/0001006-HARDASPUR-IN/MP/049/002/0001/0037</t>
  </si>
  <si>
    <t>ALIRAJPUR-IN/MP/049MAIZE-330JOBAT-IN/MP/049/002UDAYGARH-IN/MP/049/002/0001007-BADAITARA-IN/MP/049/002/0001/0038</t>
  </si>
  <si>
    <t>ALIRAJPUR-IN/MP/049MAIZE-330JOBAT-IN/MP/049/002UDAYGARH-IN/MP/049/002/0001008-BORJHAD-IN/MP/049/002/0001/0039</t>
  </si>
  <si>
    <t>ALIRAJPUR-IN/MP/049MAIZE-330JOBAT-IN/MP/049/002UDAYGARH-IN/MP/049/002/0001009-MOTAUMAR-IN/MP/049/002/0001/0040</t>
  </si>
  <si>
    <t>ALIRAJPUR-IN/MP/049MAIZE-330JOBAT-IN/MP/049/002UDAYGARH-IN/MP/049/002/0001010-DEKALKUA-IN/MP/049/002/0001/0002</t>
  </si>
  <si>
    <t>ALIRAJPUR-IN/MP/049MAIZE-330JOBAT-IN/MP/049/002UDAYGARH-IN/MP/049/002/0001011-JUARICHHOTI-IN/MP/049/002/0001/0003</t>
  </si>
  <si>
    <t>ALIRAJPUR-IN/MP/049MAIZE-330JOBAT-IN/MP/049/002UDAYGARH-IN/MP/049/002/0001012-KANAKAKAD-IN/MP/049/002/0001/0004</t>
  </si>
  <si>
    <t>ALIRAJPUR-IN/MP/049MAIZE-330JOBAT-IN/MP/049/002UDAYGARH-IN/MP/049/002/0001021-THANDLA-IN/MP/049/002/0001/0014</t>
  </si>
  <si>
    <t>ALIRAJPUR-IN/MP/049MAIZE-330JOBAT-IN/MP/049/002UDAYGARH-IN/MP/049/002/0001022-TERKA-IN/MP/049/002/0001/0015</t>
  </si>
  <si>
    <t>ALIRAJPUR-IN/MP/049MAIZE-330JOBAT-IN/MP/049/002UDAYGARH-IN/MP/049/002/0001024-ARANDIFALIYA-IN/MP/049/002/0001/0017</t>
  </si>
  <si>
    <t>ALIRAJPUR-IN/MP/049MAIZE-330JOBAT-IN/MP/049/002UDAYGARH-IN/MP/049/002/0001026-VEKALGAON BADI-IN/MP/049/002/0001/0019</t>
  </si>
  <si>
    <t>ALIRAJPUR-IN/MP/049MAIZE-330KATTHIWADA-IN/MP/049/004KATTHIWADA-IN/MP/049/004/0001002-AMBAR-IN/MP/049/004/0001/0002</t>
  </si>
  <si>
    <t>ALIRAJPUR-IN/MP/049MAIZE-330KATTHIWADA-IN/MP/049/004KATTHIWADA-IN/MP/049/004/0001003-KHAMDKA-IN/MP/049/004/0001/0003</t>
  </si>
  <si>
    <t>ALIRAJPUR-IN/MP/049MAIZE-330KATTHIWADA-IN/MP/049/004KATTHIWADA-IN/MP/049/004/0001004-KHEDABADA-IN/MP/049/004/0001/0004</t>
  </si>
  <si>
    <t>ALIRAJPUR-IN/MP/049MAIZE-330KATTHIWADA-IN/MP/049/004KATTHIWADA-IN/MP/049/004/0001005-MOTI BADOI-IN/MP/049/004/0001/0005</t>
  </si>
  <si>
    <t>ALIRAJPUR-IN/MP/049MAIZE-330KATTHIWADA-IN/MP/049/004KATTHIWADA-IN/MP/049/004/0001006-SAJANPUR-IN/MP/049/004/0001/0006</t>
  </si>
  <si>
    <t>ALIRAJPUR-IN/MP/049MAIZE-330KATTHIWADA-IN/MP/049/004KATTHIWADA-IN/MP/049/004/0001012-KARELI MAHUDI-IN/MP/049/004/0001/0012</t>
  </si>
  <si>
    <t>ALIRAJPUR-IN/MP/049MAIZE-330KATTHIWADA-IN/MP/049/004KATTHIWADA-IN/MP/049/004/0001018-AAMKHUT-IN/MP/049/004/0001/0018</t>
  </si>
  <si>
    <t>ALIRAJPUR-IN/MP/049MAIZE-330KATTHIWADA-IN/MP/049/004KATTHIWADA-IN/MP/049/004/0001019-PUNIYAWAT-IN/MP/049/004/0001/0019</t>
  </si>
  <si>
    <t>ALIRAJPUR-IN/MP/049MAIZE-330KATTHIWADA-IN/MP/049/004KATTHIWADA-IN/MP/049/004/0001020-PASTAR-IN/MP/049/004/0001/0020</t>
  </si>
  <si>
    <t>ALIRAJPUR-IN/MP/049MAIZE-330KATTHIWADA-IN/MP/049/004KATTHIWADA-IN/MP/049/004/0001021-AMBI-IN/MP/049/004/0001/0021</t>
  </si>
  <si>
    <t>ALIRAJPUR-IN/MP/049MAIZE-330KATTHIWADA-IN/MP/049/004KATTHIWADA-IN/MP/049/004/0001022-BADI SARDI-IN/MP/049/004/0001/0022</t>
  </si>
  <si>
    <t>ALIRAJPUR-IN/MP/049MAIZE-330KATTHIWADA-IN/MP/049/004KATTHIWADA-IN/MP/049/004/0001023-KUHA-IN/MP/049/004/0001/0023</t>
  </si>
  <si>
    <t>ALIRAJPUR-IN/MP/049MAIZE-330KATTHIWADA-IN/MP/049/004KATTHIWADA-IN/MP/049/004/0001025-DUNDARGAON-IN/MP/049/004/0001/0025</t>
  </si>
  <si>
    <t>ALIRAJPUR-IN/MP/049MAIZE-330KATTHIWADA-IN/MP/049/004KATTHIWADA-IN/MP/049/004/0001027-GUDA-IN/MP/049/004/0001/0027</t>
  </si>
  <si>
    <t>ALIRAJPUR-IN/MP/049MAIZE-330KATTHIWADA-IN/MP/049/004KATTHIWADA-IN/MP/049/004/0001028-AKOLA-IN/MP/049/004/0001/0028</t>
  </si>
  <si>
    <t>ALIRAJPUR-IN/MP/049MAIZE-330KATTHIWADA-IN/MP/049/004KATTHIWADA-IN/MP/049/004/0001029-AAGLGOTA-IN/MP/049/004/0001/0029</t>
  </si>
  <si>
    <t>ALIRAJPUR-IN/MP/049MAIZE-330KATTHIWADA-IN/MP/049/004KATTHIWADA-IN/MP/049/004/0001030-CHANDPUR-IN/MP/049/004/0001/0030</t>
  </si>
  <si>
    <t>ALIRAJPUR-IN/MP/049MAIZE-330KATTHIWADA-IN/MP/049/004KATTHIWADA-IN/MP/049/004/0001031-MORDHI-IN/MP/049/004/0001/0031</t>
  </si>
  <si>
    <t>ALIRAJPUR-IN/MP/049MAIZE-330KATTHIWADA-IN/MP/049/004KATTHIWADA-IN/MP/049/004/0001032-BOKDIYA-IN/MP/049/004/0001/0032</t>
  </si>
  <si>
    <t>ALIRAJPUR-IN/MP/049MAIZE-330KATTHIWADA-IN/MP/049/004KATTHIWADA-IN/MP/049/004/0001033-JHIJHNA-IN/MP/049/004/0001/0033</t>
  </si>
  <si>
    <t>ALIRAJPUR-IN/MP/049MAIZE-330KATTHIWADA-IN/MP/049/004KATTHIWADA-IN/MP/049/004/0001035-MORIYAGAON-IN/MP/049/004/0001/0035</t>
  </si>
  <si>
    <t>ALIRAJPUR-IN/MP/049MAIZE-330KATTHIWADA-IN/MP/049/004KATTHIWADA-IN/MP/049/004/0001039-KHUNDAR-IN/MP/049/004/0001/0039</t>
  </si>
  <si>
    <t>ALIRAJPUR-IN/MP/049MAIZE-330KATTHIWADA-IN/MP/049/004KATTHIWADA-IN/MP/049/004/0001040-KHEDA-IN/MP/049/004/0001/0040</t>
  </si>
  <si>
    <t>ALIRAJPUR-IN/MP/049MAIZE-330KATTHIWADA-IN/MP/049/004KATTHIWADA-IN/MP/049/004/0001041-ANDHARKHANCH-IN/MP/049/004/0001/0041</t>
  </si>
  <si>
    <t>ALIRAJPUR-IN/MP/049MAIZE-330KATTHIWADA-IN/MP/049/004KATTHIWADA-IN/MP/049/004/0001042-AKLWA-IN/MP/049/004/0001/0042</t>
  </si>
  <si>
    <t>ALIRAJPUR-IN/MP/049MAIZE-330KATTHIWADA-IN/MP/049/004KATTHIWADA-IN/MP/049/004/0001044-KALIBEL-IN/MP/049/004/0001/0044</t>
  </si>
  <si>
    <t>ALIRAJPUR-IN/MP/049MAIZE-330KATTHIWADA-IN/MP/049/004KATTHIWADA-IN/MP/049/004/0001045-SORWA-IN/MP/049/004/0001/0045</t>
  </si>
  <si>
    <t>ALIRAJPUR-IN/MP/049MAIZE-330KATTHIWADA-IN/MP/049/004KATTHIWADA-IN/MP/049/004/0001046-DARKHAD-IN/MP/049/004/0001/0046</t>
  </si>
  <si>
    <t>ALIRAJPUR-IN/MP/049MAIZE-330KATTHIWADA-IN/MP/049/004KATTHIWADA-IN/MP/049/004/0001047-SUMNYAWAT-IN/MP/049/004/0001/0047</t>
  </si>
  <si>
    <t>ALIRAJPUR-IN/MP/049MAIZE-330KATTHIWADA-IN/MP/049/004KATTHIWADA-IN/MP/049/004/0001048-MEHNI-IN/MP/049/004/0001/0048</t>
  </si>
  <si>
    <t>ALIRAJPUR-IN/MP/049MAIZE-330SONDWA-IN/MP/049/005SONDWA-IN/MP/049/005/0001108-PIPLIYAVAT-IN/MP/049/005/0001/0035</t>
  </si>
  <si>
    <t>ALIRAJPUR-IN/MP/049MAIZE-330SONDWA-IN/MP/049/005SONDWA-IN/MP/049/005/0001110-BAYDIYA-IN/MP/049/005/0001/0001</t>
  </si>
  <si>
    <t>ALIRAJPUR-IN/MP/049MAIZE-330SONDWA-IN/MP/049/005SONDWA-IN/MP/049/005/0001111-DHORAT-IN/MP/049/005/0001/0002</t>
  </si>
  <si>
    <t>ALIRAJPUR-IN/MP/049MAIZE-330SONDWA-IN/MP/049/005SONDWA-IN/MP/049/005/0001114-PIKHODA-IN/MP/049/005/0001/0036</t>
  </si>
  <si>
    <t>ALIRAJPUR-IN/MP/049MAIZE-330SONDWA-IN/MP/049/005SONDWA-IN/MP/049/005/0001115-ROSHIYA-IN/MP/049/005/0001/0037</t>
  </si>
  <si>
    <t>ALIRAJPUR-IN/MP/049MAIZE-330SONDWA-IN/MP/049/005SONDWA-IN/MP/049/005/0001116-BADI UTAVLI-IN/MP/049/005/0001/0038</t>
  </si>
  <si>
    <t>ALIRAJPUR-IN/MP/049MAIZE-330SONDWA-IN/MP/049/005SONDWA-IN/MP/049/005/0001130-IN/MP/049/005/0001/0046</t>
  </si>
  <si>
    <t>ALIRAJPUR-IN/MP/049MAIZE-330SONDWA-IN/MP/049/005SONDWA-IN/MP/049/005/0001138-ADHPAI-IN/MP/049/005/0001/0040</t>
  </si>
  <si>
    <t>ALIRAJPUR-IN/MP/049MAIZE-330SONDWA-IN/MP/049/005SONDWA-IN/MP/049/005/0001141-KHERWADA-IN/MP/049/005/0001/0008</t>
  </si>
  <si>
    <t>ALIRAJPUR-IN/MP/049MAIZE-330SONDWA-IN/MP/049/005SONDWA-IN/MP/049/005/0001142-UMARKHAD-IN/MP/049/005/0001/0009</t>
  </si>
  <si>
    <t>ALIRAJPUR-IN/MP/049MAIZE-330SONDWA-IN/MP/049/005SONDWA-IN/MP/049/005/0001146-MATHWAD-IN/MP/049/005/0001/0010</t>
  </si>
  <si>
    <t>ALIRAJPUR-IN/MP/049PADDY -UNIR-102CHANDRA SHEKHAR AZAD-IN/MP/049/006CHANDRA SHEKHAR AZAD-IN/MP/049/006/0001001-BARJHAR-IN/MP/049/006/0001/0001</t>
  </si>
  <si>
    <t>ALIRAJPUR-IN/MP/049PADDY -UNIR-102CHANDRA SHEKHAR AZAD-IN/MP/049/006CHANDRA SHEKHAR AZAD-IN/MP/049/006/0001005-BADA KHUTAJA-IN/MP/049/006/0001/0005</t>
  </si>
  <si>
    <t>ALIRAJPUR-IN/MP/049PADDY -UNIR-102CHANDRA SHEKHAR AZAD-IN/MP/049/006CHANDRA SHEKHAR AZAD-IN/MP/049/006/0001006-RIGOL-IN/MP/049/006/0001/0006</t>
  </si>
  <si>
    <t>ALIRAJPUR-IN/MP/049PADDY -UNIR-102CHANDRA SHEKHAR AZAD-IN/MP/049/006CHANDRA SHEKHAR AZAD-IN/MP/049/006/0001008-SEJAWADA-IN/MP/049/006/0001/0008</t>
  </si>
  <si>
    <t>ALIRAJPUR-IN/MP/049PADDY -UNIR-102KATTHIWADA-IN/MP/049/004KATTHIWADA-IN/MP/049/004/0001002-AMBAR-IN/MP/049/004/0001/0002</t>
  </si>
  <si>
    <t>ALIRAJPUR-IN/MP/049PADDY -UNIR-102KATTHIWADA-IN/MP/049/004KATTHIWADA-IN/MP/049/004/0001003-KHAMDKA-IN/MP/049/004/0001/0003</t>
  </si>
  <si>
    <t>ALIRAJPUR-IN/MP/049PADDY -UNIR-102KATTHIWADA-IN/MP/049/004KATTHIWADA-IN/MP/049/004/0001004-KHEDABADA-IN/MP/049/004/0001/0004</t>
  </si>
  <si>
    <t>ALIRAJPUR-IN/MP/049PADDY -UNIR-102KATTHIWADA-IN/MP/049/004KATTHIWADA-IN/MP/049/004/0001006-SAJANPUR-IN/MP/049/004/0001/0006</t>
  </si>
  <si>
    <t>ALIRAJPUR-IN/MP/049PADDY -UNIR-102KATTHIWADA-IN/MP/049/004KATTHIWADA-IN/MP/049/004/0001007-DHYANA-IN/MP/049/004/0001/0007</t>
  </si>
  <si>
    <t>ALIRAJPUR-IN/MP/049PADDY -UNIR-102KATTHIWADA-IN/MP/049/004KATTHIWADA-IN/MP/049/004/0001009-HAVELIKHEDA-IN/MP/049/004/0001/0009</t>
  </si>
  <si>
    <t>ALIRAJPUR-IN/MP/049PADDY -UNIR-102KATTHIWADA-IN/MP/049/004KATTHIWADA-IN/MP/049/004/0001011-INDALWAT-IN/MP/049/004/0001/0011</t>
  </si>
  <si>
    <t>ALIRAJPUR-IN/MP/049PADDY -UNIR-102KATTHIWADA-IN/MP/049/004KATTHIWADA-IN/MP/049/004/0001034-AMBADBERI-IN/MP/049/004/0001/0034</t>
  </si>
  <si>
    <t>ALIRAJPUR-IN/MP/049PADDY -UNIR-102KATTHIWADA-IN/MP/049/004KATTHIWADA-IN/MP/049/004/0001036-KALYAMAD-IN/MP/049/004/0001/0036</t>
  </si>
  <si>
    <t>ALIRAJPUR-IN/MP/049PADDY -UNIR-102KATTHIWADA-IN/MP/049/004KATTHIWADA-IN/MP/049/004/0001040-KHEDA-IN/MP/049/004/0001/0040</t>
  </si>
  <si>
    <t>ALIRAJPUR-IN/MP/049PADDY -UNIR-102KATTHIWADA-IN/MP/049/004KATTHIWADA-IN/MP/049/004/0001041-ANDHARKHANCH-IN/MP/049/004/0001/0041</t>
  </si>
  <si>
    <t>ALIRAJPUR-IN/MP/049PADDY -UNIR-102SONDWA-IN/MP/049/005SONDWA-IN/MP/049/005/0001110-BAYDIYA-IN/MP/049/005/0001/0001</t>
  </si>
  <si>
    <t>ALIRAJPUR-IN/MP/049PADDY -UNIR-102SONDWA-IN/MP/049/005SONDWA-IN/MP/049/005/0001131-MADHUPALLI-IN/MP/049/005/0001/0006</t>
  </si>
  <si>
    <t>ALIRAJPUR-IN/MP/049PADDY -UNIR-102SONDWA-IN/MP/049/005SONDWA-IN/MP/049/005/0001133-KOSARIYA-IN/MP/049/005/0001/0039</t>
  </si>
  <si>
    <t>ALIRAJPUR-IN/MP/049PADDY -UNIR-102SONDWA-IN/MP/049/005SONDWA-IN/MP/049/005/0001136-KATWAD-IN/MP/049/005/0001/0041</t>
  </si>
  <si>
    <t>ALIRAJPUR-IN/MP/049SOYABEAN-530ALIRAJPUR-IN/MP/049/001ALIRAJPUR-IN/MP/049/001/0002064-AAMBUA-IN/MP/049/001/0002/0019</t>
  </si>
  <si>
    <t>ALIRAJPUR-IN/MP/049SOYABEAN-530ALIRAJPUR-IN/MP/049/001ALIRAJPUR-IN/MP/049/001/0002065-BHORDU-IN/MP/049/001/0002/0020</t>
  </si>
  <si>
    <t>ALIRAJPUR-IN/MP/049SOYABEAN-530ALIRAJPUR-IN/MP/049/001ALIRAJPUR-IN/MP/049/001/0002067-ADWADA-IN/MP/049/001/0002/0022</t>
  </si>
  <si>
    <t>ALIRAJPUR-IN/MP/049SOYABEAN-530ALIRAJPUR-IN/MP/049/001ALIRAJPUR-IN/MP/049/001/0002068-KOTBOO-IN/MP/049/001/0002/0023</t>
  </si>
  <si>
    <t>ALIRAJPUR-IN/MP/049SOYABEAN-530ALIRAJPUR-IN/MP/049/001ALIRAJPUR-IN/MP/049/001/0002070-BORANA-IN/MP/049/001/0002/0025</t>
  </si>
  <si>
    <t>ALIRAJPUR-IN/MP/049SOYABEAN-530ALIRAJPUR-IN/MP/049/001ALIRAJPUR-IN/MP/049/001/0002071-GIRALA-IN/MP/049/001/0002/0026</t>
  </si>
  <si>
    <t>ALIRAJPUR-IN/MP/049SOYABEAN-530CHANDRA SHEKHAR AZAD-IN/MP/049/006CHANDRA SHEKHAR AZAD-IN/MP/049/006/0001008-SEJAWADA-IN/MP/049/006/0001/0008</t>
  </si>
  <si>
    <t>ALIRAJPUR-IN/MP/049SOYABEAN-530CHANDRA SHEKHAR AZAD-IN/MP/049/006CHANDRA SHEKHAR AZAD-IN/MP/049/006/0001009-AMNEKUA-IN/MP/049/006/0001/0009</t>
  </si>
  <si>
    <t>ALIRAJPUR-IN/MP/049SOYABEAN-530CHANDRA SHEKHAR AZAD-IN/MP/049/006CHANDRA SHEKHAR AZAD-IN/MP/049/006/0001010-DUGALWANI-IN/MP/049/006/0001/0010</t>
  </si>
  <si>
    <t>ALIRAJPUR-IN/MP/049SOYABEAN-530CHANDRA SHEKHAR AZAD-IN/MP/049/006CHANDRA SHEKHAR AZAD-IN/MP/049/006/0001011-RASNDA-IN/MP/049/006/0001/0011</t>
  </si>
  <si>
    <t>ALIRAJPUR-IN/MP/049SOYABEAN-530CHANDRA SHEKHAR AZAD-IN/MP/049/006CHANDRA SHEKHAR AZAD-IN/MP/049/006/0001032-DEVLI-IN/MP/049/006/0001/0032</t>
  </si>
  <si>
    <t>ALIRAJPUR-IN/MP/049SOYABEAN-530JOBAT-IN/MP/049/002JOBAT-IN/MP/049/002/0002041-DEKAKUND-IN/MP/049/002/0002/0001</t>
  </si>
  <si>
    <t>ALIRAJPUR-IN/MP/049SOYABEAN-530JOBAT-IN/MP/049/002JOBAT-IN/MP/049/002/0002042-THAPLI-IN/MP/049/002/0002/0002</t>
  </si>
  <si>
    <t>ALIRAJPUR-IN/MP/049SOYABEAN-530JOBAT-IN/MP/049/002JOBAT-IN/MP/049/002/0002043-RANJEETGARH-IN/MP/049/002/0002/0003</t>
  </si>
  <si>
    <t>ALIRAJPUR-IN/MP/049SOYABEAN-530JOBAT-IN/MP/049/002JOBAT-IN/MP/049/002/0002048-KOSDUNA-IN/MP/049/002/0002/0008</t>
  </si>
  <si>
    <t>ALIRAJPUR-IN/MP/049SOYABEAN-530JOBAT-IN/MP/049/002JOBAT-IN/MP/049/002/0002050-BHEELKHEDI-IN/MP/049/002/0002/0010</t>
  </si>
  <si>
    <t>ALIRAJPUR-IN/MP/049SOYABEAN-530JOBAT-IN/MP/049/002JOBAT-IN/MP/049/002/0002053-KILAJOBAT-IN/MP/049/002/0002/0013</t>
  </si>
  <si>
    <t>ALIRAJPUR-IN/MP/049SOYABEAN-530JOBAT-IN/MP/049/002JOBAT-IN/MP/049/002/0002054-GHOGHSYA-IN/MP/049/002/0002/0014</t>
  </si>
  <si>
    <t>ALIRAJPUR-IN/MP/049SOYABEAN-530JOBAT-IN/MP/049/002JOBAT-IN/MP/049/002/0002055-JALI-IN/MP/049/002/0002/0015</t>
  </si>
  <si>
    <t>ALIRAJPUR-IN/MP/049SOYABEAN-530JOBAT-IN/MP/049/002JOBAT-IN/MP/049/002/0002057-SEMLAYA-IN/MP/049/002/0002/0017</t>
  </si>
  <si>
    <t>ALIRAJPUR-IN/MP/049SOYABEAN-530JOBAT-IN/MP/049/002JOBAT-IN/MP/049/002/0002061-HIRAPURBADI-IN/MP/049/002/0002/0021</t>
  </si>
  <si>
    <t>ALIRAJPUR-IN/MP/049SOYABEAN-530JOBAT-IN/MP/049/002JOBAT-IN/MP/049/002/0002063-CHHOTIKHATTALI-IN/MP/049/002/0002/0023</t>
  </si>
  <si>
    <t>ALIRAJPUR-IN/MP/049SOYABEAN-530JOBAT-IN/MP/049/002JOBAT-IN/MP/049/002/0002065-KANDA-IN/MP/049/002/0002/0025</t>
  </si>
  <si>
    <t>ALIRAJPUR-IN/MP/049SOYABEAN-530JOBAT-IN/MP/049/002JOBAT-IN/MP/049/002/0002072-UMRI-IN/MP/049/002/0002/0032</t>
  </si>
  <si>
    <t>ALIRAJPUR-IN/MP/049SOYABEAN-530JOBAT-IN/MP/049/002JOBAT-IN/MP/049/002/0002073-SEVARIYA-IN/MP/049/002/0002/0033</t>
  </si>
  <si>
    <t>ALIRAJPUR-IN/MP/049SOYABEAN-530JOBAT-IN/MP/049/002JOBAT-IN/MP/049/002/0002074-VAGDI-IN/MP/049/002/0002/0034</t>
  </si>
  <si>
    <t>ALIRAJPUR-IN/MP/049SOYABEAN-530JOBAT-IN/MP/049/002JOBAT-IN/MP/049/002/0002075-SINDHI-IN/MP/049/002/0002/0035</t>
  </si>
  <si>
    <t>ALIRAJPUR-IN/MP/049SOYABEAN-530JOBAT-IN/MP/049/002JOBAT-IN/MP/049/002/0002076-UMDA-IN/MP/049/002/0002/0036</t>
  </si>
  <si>
    <t>ALIRAJPUR-IN/MP/049SOYABEAN-530JOBAT-IN/MP/049/002JOBAT-IN/MP/049/002/0002077-SALKHEDA-IN/MP/049/002/0002/0037</t>
  </si>
  <si>
    <t>ALIRAJPUR-IN/MP/049SOYABEAN-530JOBAT-IN/MP/049/002JOBAT-IN/MP/049/002/0002078-DABDI-IN/MP/049/002/0002/0038</t>
  </si>
  <si>
    <t>ALIRAJPUR-IN/MP/049SOYABEAN-530JOBAT-IN/MP/049/002JOBAT-IN/MP/049/002/0002079-INDVAN-IN/MP/049/002/0002/0039</t>
  </si>
  <si>
    <t>ALIRAJPUR-IN/MP/049SOYABEAN-530JOBAT-IN/MP/049/002UDAYGARH-IN/MP/049/002/0001005-CHHOTAITARA-IN/MP/049/002/0001/0036</t>
  </si>
  <si>
    <t>ALIRAJPUR-IN/MP/049SOYABEAN-530JOBAT-IN/MP/049/002UDAYGARH-IN/MP/049/002/0001012-KANAKAKAD-IN/MP/049/002/0001/0004</t>
  </si>
  <si>
    <t>ALIRAJPUR-IN/MP/049SOYABEAN-530JOBAT-IN/MP/049/002UDAYGARH-IN/MP/049/002/0001013-AAMBI-IN/MP/049/002/0001/0005</t>
  </si>
  <si>
    <t>ALIRAJPUR-IN/MP/049SOYABEAN-530JOBAT-IN/MP/049/002UDAYGARH-IN/MP/049/002/0001014-JAMBUKHEDA-IN/MP/049/002/0001/0006</t>
  </si>
  <si>
    <t>ALIRAJPUR-IN/MP/049SOYABEAN-530JOBAT-IN/MP/049/002UDAYGARH-IN/MP/049/002/0001015-TALAVAD-IN/MP/049/002/0001/0007</t>
  </si>
  <si>
    <t>ALIRAJPUR-IN/MP/049SOYABEAN-530JOBAT-IN/MP/049/002UDAYGARH-IN/MP/049/002/0001016-DHAMANDA-IN/MP/049/002/0001/0008</t>
  </si>
  <si>
    <t>ALIRAJPUR-IN/MP/049SOYABEAN-530JOBAT-IN/MP/049/002UDAYGARH-IN/MP/049/002/0001017-UDAYGARH-IN/MP/049/002/0001/0009</t>
  </si>
  <si>
    <t>ALIRAJPUR-IN/MP/049SOYABEAN-530JOBAT-IN/MP/049/002UDAYGARH-IN/MP/049/002/0001018-BAVDIKHURD-IN/MP/049/002/0001/0010</t>
  </si>
  <si>
    <t>ALIRAJPUR-IN/MP/049SOYABEAN-530JOBAT-IN/MP/049/002UDAYGARH-IN/MP/049/002/0001019-KHANDALARAO-IN/MP/049/002/0001/0011</t>
  </si>
  <si>
    <t>ALIRAJPUR-IN/MP/049SOYABEAN-530JOBAT-IN/MP/049/002UDAYGARH-IN/MP/049/002/0001020-JAMLIBADI-IN/MP/049/002/0001/0013</t>
  </si>
  <si>
    <t>ALIRAJPUR-IN/MP/049SOYABEAN-530JOBAT-IN/MP/049/002UDAYGARH-IN/MP/049/002/0001021-THANDLA-IN/MP/049/002/0001/0014</t>
  </si>
  <si>
    <t>ALIRAJPUR-IN/MP/049SOYABEAN-530JOBAT-IN/MP/049/002UDAYGARH-IN/MP/049/002/0001022-TERKA-IN/MP/049/002/0001/0015</t>
  </si>
  <si>
    <t>ALIRAJPUR-IN/MP/049SOYABEAN-530JOBAT-IN/MP/049/002UDAYGARH-IN/MP/049/002/0001023-PANGOLA-IN/MP/049/002/0001/0016</t>
  </si>
  <si>
    <t>ALIRAJPUR-IN/MP/049SOYABEAN-530JOBAT-IN/MP/049/002UDAYGARH-IN/MP/049/002/0001025-BAYDA-IN/MP/049/002/0001/0018</t>
  </si>
  <si>
    <t>ALIRAJPUR-IN/MP/049SOYABEAN-530JOBAT-IN/MP/049/002UDAYGARH-IN/MP/049/002/0001027-UTTI-IN/MP/049/002/0001/0020</t>
  </si>
  <si>
    <t>ALIRAJPUR-IN/MP/049SOYABEAN-530JOBAT-IN/MP/049/002UDAYGARH-IN/MP/049/002/0001028-SIYALI-IN/MP/049/002/0001/0021</t>
  </si>
  <si>
    <t>ALIRAJPUR-IN/MP/049SOYABEAN-530JOBAT-IN/MP/049/002UDAYGARH-IN/MP/049/002/0001029-KUNDALWASA-IN/MP/049/002/0001/0022</t>
  </si>
  <si>
    <t>ALIRAJPUR-IN/MP/049SOYABEAN-530JOBAT-IN/MP/049/002UDAYGARH-IN/MP/049/002/0001030-KOLYABARDA-IN/MP/049/002/0001/0024</t>
  </si>
  <si>
    <t>ALIRAJPUR-IN/MP/049SOYABEAN-530JOBAT-IN/MP/049/002UDAYGARH-IN/MP/049/002/0001031-SOODIBADI-IN/MP/049/002/0001/0025</t>
  </si>
  <si>
    <t>ALIRAJPUR-IN/MP/049SOYABEAN-530JOBAT-IN/MP/049/002UDAYGARH-IN/MP/049/002/0001032-KOTDA-IN/MP/049/002/0001/0026</t>
  </si>
  <si>
    <t>ALIRAJPUR-IN/MP/049SOYABEAN-530JOBAT-IN/MP/049/002UDAYGARH-IN/MP/049/002/0001033-DEDARWASA-IN/MP/049/002/0001/0027</t>
  </si>
  <si>
    <t>ALIRAJPUR-IN/MP/049SOYABEAN-530JOBAT-IN/MP/049/002UDAYGARH-IN/MP/049/002/0001034-FUTTALAB BADA-IN/MP/049/002/0001/0028</t>
  </si>
  <si>
    <t>ALIRAJPUR-IN/MP/049SOYABEAN-530JOBAT-IN/MP/049/002UDAYGARH-IN/MP/049/002/0001035-AAMBAKHEDI-IN/MP/049/002/0001/0029</t>
  </si>
  <si>
    <t>ALIRAJPUR-IN/MP/049SOYABEAN-530JOBAT-IN/MP/049/002UDAYGARH-IN/MP/049/002/0001036-BADKUIBADI-IN/MP/049/002/0001/0030</t>
  </si>
  <si>
    <t>ALIRAJPUR-IN/MP/049SOYABEAN-530JOBAT-IN/MP/049/002UDAYGARH-IN/MP/049/002/0001037-PATBARDI-IN/MP/049/002/0001/0031</t>
  </si>
  <si>
    <t>ALIRAJPUR-IN/MP/049SOYABEAN-530JOBAT-IN/MP/049/002UDAYGARH-IN/MP/049/002/0001038-RATANPURA-IN/MP/049/002/0001/0032</t>
  </si>
  <si>
    <t>ALIRAJPUR-IN/MP/049SOYABEAN-530JOBAT-IN/MP/049/002UDAYGARH-IN/MP/049/002/0001039-BORI-IN/MP/049/002/0001/0033</t>
  </si>
  <si>
    <t>ALIRAJPUR-IN/MP/049SOYABEAN-530JOBAT-IN/MP/049/002UDAYGARH-IN/MP/049/002/0001040-CHULIYA-IN/MP/049/002/0001/0035</t>
  </si>
  <si>
    <t>ALIRAJPUR-IN/MP/049SOYABEAN-530KATTHIWADA-IN/MP/049/004KATTHIWADA-IN/MP/049/004/0001022-BADI SARDI-IN/MP/049/004/0001/0022</t>
  </si>
  <si>
    <t>ALIRAJPUR-IN/MP/049SOYABEAN-530SONDWA-IN/MP/049/005SONDWA-IN/MP/049/005/0001132-MUNDLA-IN/MP/049/005/0001/0007</t>
  </si>
  <si>
    <t>ALIRAJPUR-IN/MP/049SOYABEAN-530SONDWA-IN/MP/049/005SONDWA-IN/MP/049/005/0001137-CHHAKTALA-IN/MP/049/005/0001/0045</t>
  </si>
  <si>
    <t>BARWANI-IN/MP/039BLACK GRAM (URAD)-401</t>
  </si>
  <si>
    <t>BARWANI-IN/MP/039COTTON-601ANJAR-IN/MP/039/009</t>
  </si>
  <si>
    <t>BARWANI-IN/MP/039COTTON-601BARLA-IN/MP/039/006</t>
  </si>
  <si>
    <t>BARWANI-IN/MP/039COTTON-601BARWANI-IN/MP/039/001</t>
  </si>
  <si>
    <t>BARWANI-IN/MP/039COTTON-601NIWALI-IN/MP/039/002</t>
  </si>
  <si>
    <t>BARWANI-IN/MP/039COTTON-601PANSEMAL-IN/MP/039/003</t>
  </si>
  <si>
    <t>BARWANI-IN/MP/039COTTON-601PATI-IN/MP/039/008</t>
  </si>
  <si>
    <t>BARWANI-IN/MP/039COTTON-601RAJPUR-IN/MP/039/004</t>
  </si>
  <si>
    <t>BARWANI-IN/MP/039COTTON-601SENDHWA-IN/MP/039/005</t>
  </si>
  <si>
    <t>BARWANI-IN/MP/039COTTON-601THEEKRI-IN/MP/039/007</t>
  </si>
  <si>
    <t>BARWANI-IN/MP/039GREEN GRAM (MUNG)-405</t>
  </si>
  <si>
    <t>BARWANI-IN/MP/039GROUNDNUT-501BARWANI-IN/MP/039/001</t>
  </si>
  <si>
    <t>BARWANI-IN/MP/039GROUNDNUT-501NIWALI-IN/MP/039/002</t>
  </si>
  <si>
    <t>BARWANI-IN/MP/039GROUNDNUT-501PANSEMAL-IN/MP/039/003</t>
  </si>
  <si>
    <t>BARWANI-IN/MP/039GROUNDNUT-501PATI-IN/MP/039/008</t>
  </si>
  <si>
    <t>BARWANI-IN/MP/039GROUNDNUT-501RAJPUR-IN/MP/039/004</t>
  </si>
  <si>
    <t>BARWANI-IN/MP/039GROUNDNUT-501SENDHWA-IN/MP/039/005</t>
  </si>
  <si>
    <t>BARWANI-IN/MP/039JOWAR-310BARLA-IN/MP/039/006</t>
  </si>
  <si>
    <t>BARWANI-IN/MP/039JOWAR-310BARWANI-IN/MP/039/001</t>
  </si>
  <si>
    <t>BARWANI-IN/MP/039JOWAR-310NIWALI-IN/MP/039/002</t>
  </si>
  <si>
    <t>BARWANI-IN/MP/039JOWAR-310PANSEMAL-IN/MP/039/003</t>
  </si>
  <si>
    <t>BARWANI-IN/MP/039JOWAR-310PATI-IN/MP/039/008</t>
  </si>
  <si>
    <t>BARWANI-IN/MP/039JOWAR-310RAJPUR-IN/MP/039/004</t>
  </si>
  <si>
    <t>BARWANI-IN/MP/039JOWAR-310SENDHWA-IN/MP/039/005</t>
  </si>
  <si>
    <t>BARWANI-IN/MP/039MAIZE-330ANJAR-IN/MP/039/009ANJAR-IN/MP/039/009/0002001-BARDA-IN/MP/039/009/0002/0001</t>
  </si>
  <si>
    <t>BARWANI-IN/MP/039MAIZE-330ANJAR-IN/MP/039/009ANJAR-IN/MP/039/009/0002002-ANJAR-IN/MP/039/009/0002/0002</t>
  </si>
  <si>
    <t>BARWANI-IN/MP/039MAIZE-330ANJAR-IN/MP/039/009ANJAR-IN/MP/039/009/0002003-BILWA ROAD-IN/MP/039/009/0002/0005</t>
  </si>
  <si>
    <t>BARWANI-IN/MP/039MAIZE-330ANJAR-IN/MP/039/009ANJAR-IN/MP/039/009/0002004-SURANA-IN/MP/039/009/0002/0006</t>
  </si>
  <si>
    <t>BARWANI-IN/MP/039MAIZE-330ANJAR-IN/MP/039/009ANJAR-IN/MP/039/009/0002005-MOHIPURA-IN/MP/039/009/0002/0003</t>
  </si>
  <si>
    <t>BARWANI-IN/MP/039MAIZE-330ANJAR-IN/MP/039/009ANJAR-IN/MP/039/009/0002006-MANDWADA-IN/MP/039/009/0002/0007</t>
  </si>
  <si>
    <t>BARWANI-IN/MP/039MAIZE-330ANJAR-IN/MP/039/009ANJAR-IN/MP/039/009/0002007-TALWADA DEB-IN/MP/039/009/0002/0008</t>
  </si>
  <si>
    <t>BARWANI-IN/MP/039MAIZE-330ANJAR-IN/MP/039/009ANJAR-IN/MP/039/009/0002008-UCHAWAD-IN/MP/039/009/0002/0009</t>
  </si>
  <si>
    <t>BARWANI-IN/MP/039MAIZE-330ANJAR-IN/MP/039/009ANJAR-IN/MP/039/009/0002009-BILWA DEB-IN/MP/039/009/0002/0010</t>
  </si>
  <si>
    <t>BARWANI-IN/MP/039MAIZE-330ANJAR-IN/MP/039/009ANJAR-IN/MP/039/009/0002010-RANGAON DEB-IN/MP/039/009/0002/0004</t>
  </si>
  <si>
    <t>BARWANI-IN/MP/039MAIZE-330BARLA-IN/MP/039/006BARLA-IN/MP/039/006/0002014-MALVAN-IN/MP/039/006/0002/0001</t>
  </si>
  <si>
    <t>BARWANI-IN/MP/039MAIZE-330BARLA-IN/MP/039/006BARLA-IN/MP/039/006/0002015-BAKHRALI-IN/MP/039/006/0002/0007</t>
  </si>
  <si>
    <t>BARWANI-IN/MP/039MAIZE-330BARLA-IN/MP/039/006BARLA-IN/MP/039/006/0002016-BARLA-IN/MP/039/006/0002/0006</t>
  </si>
  <si>
    <t>BARWANI-IN/MP/039MAIZE-330BARLA-IN/MP/039/006BARLA-IN/MP/039/006/0002017-BALWADI-IN/MP/039/006/0002/0002</t>
  </si>
  <si>
    <t>BARWANI-IN/MP/039MAIZE-330BARLA-IN/MP/039/006BARLA-IN/MP/039/006/0002018-DUGANI-IN/MP/039/006/0002/0003</t>
  </si>
  <si>
    <t>BARWANI-IN/MP/039MAIZE-330BARLA-IN/MP/039/006BARLA-IN/MP/039/006/0002019-GERUGHATI-IN/MP/039/006/0002/0004</t>
  </si>
  <si>
    <t>BARWANI-IN/MP/039MAIZE-330BARLA-IN/MP/039/006BARLA-IN/MP/039/006/0002020-DHAVLI-IN/MP/039/006/0002/0005</t>
  </si>
  <si>
    <t>BARWANI-IN/MP/039MAIZE-330BARWANI-IN/MP/039/001BARWANI-IN/MP/039/001/0002001-BHAVTI-IN/MP/039/001/0002/0001</t>
  </si>
  <si>
    <t>BARWANI-IN/MP/039MAIZE-330BARWANI-IN/MP/039/001BARWANI-IN/MP/039/001/0002002-SONDUL-IN/MP/039/001/0002/0004</t>
  </si>
  <si>
    <t>BARWANI-IN/MP/039MAIZE-330BARWANI-IN/MP/039/001BARWANI-IN/MP/039/001/0002003-BARWANI KHURD-IN/MP/039/001/0002/0005</t>
  </si>
  <si>
    <t>BARWANI-IN/MP/039MAIZE-330BARWANI-IN/MP/039/001BARWANI-IN/MP/039/001/0002004-K. BARWANI-IN/MP/039/001/0002/0006</t>
  </si>
  <si>
    <t>BARWANI-IN/MP/039MAIZE-330BARWANI-IN/MP/039/001BARWANI-IN/MP/039/001/0002005-KASRAWAD-IN/MP/039/001/0002/0007</t>
  </si>
  <si>
    <t>BARWANI-IN/MP/039MAIZE-330BARWANI-IN/MP/039/001BARWANI-IN/MP/039/001/0002006-BAGUD-IN/MP/039/001/0002/0008</t>
  </si>
  <si>
    <t>BARWANI-IN/MP/039MAIZE-330BARWANI-IN/MP/039/001BARWANI-IN/MP/039/001/0002007-BORLAY-IN/MP/039/001/0002/0002</t>
  </si>
  <si>
    <t>BARWANI-IN/MP/039MAIZE-330BARWANI-IN/MP/039/001BARWANI-IN/MP/039/001/0002008-TALOON-IN/MP/039/001/0002/0016</t>
  </si>
  <si>
    <t>BARWANI-IN/MP/039MAIZE-330BARWANI-IN/MP/039/001BARWANI-IN/MP/039/001/0002009-TALWADA-IN/MP/039/001/0002/0011</t>
  </si>
  <si>
    <t>BARWANI-IN/MP/039MAIZE-330BARWANI-IN/MP/039/001BARWANI-IN/MP/039/001/0002010-SAJWANI-IN/MP/039/001/0002/0009</t>
  </si>
  <si>
    <t>BARWANI-IN/MP/039MAIZE-330BARWANI-IN/MP/039/001BARWANI-IN/MP/039/001/0002011-PANCHPULA UTTAR-IN/MP/039/001/0002/0010</t>
  </si>
  <si>
    <t>BARWANI-IN/MP/039MAIZE-330BARWANI-IN/MP/039/001BARWANI-IN/MP/039/001/0002012-SILAWAD-IN/MP/039/001/0002/0012</t>
  </si>
  <si>
    <t>BARWANI-IN/MP/039MAIZE-330BARWANI-IN/MP/039/001BARWANI-IN/MP/039/001/0002013-HIRAKRAI-IN/MP/039/001/0002/0013</t>
  </si>
  <si>
    <t>BARWANI-IN/MP/039MAIZE-330BARWANI-IN/MP/039/001BARWANI-IN/MP/039/001/0002014-KELI-IN/MP/039/001/0002/0014</t>
  </si>
  <si>
    <t>BARWANI-IN/MP/039MAIZE-330BARWANI-IN/MP/039/001BARWANI-IN/MP/039/001/0002015-MENIMATA-IN/MP/039/001/0002/0015</t>
  </si>
  <si>
    <t>BARWANI-IN/MP/039MAIZE-330BARWANI-IN/MP/039/001BARWANI-IN/MP/039/001/0002016-CHIKLYA-IN/MP/039/001/0002/0003</t>
  </si>
  <si>
    <t>BARWANI-IN/MP/039MAIZE-330NIWALI-IN/MP/039/002NIWALI-IN/MP/039/002/0002001-NIWALI-IN/MP/039/002/0002/0001</t>
  </si>
  <si>
    <t>BARWANI-IN/MP/039MAIZE-330NIWALI-IN/MP/039/002NIWALI-IN/MP/039/002/0002002-BAJHAR-IN/MP/039/002/0002/0002</t>
  </si>
  <si>
    <t>BARWANI-IN/MP/039MAIZE-330NIWALI-IN/MP/039/002NIWALI-IN/MP/039/002/0002003-PHULJWARI-IN/MP/039/002/0002/0003</t>
  </si>
  <si>
    <t>BARWANI-IN/MP/039MAIZE-330NIWALI-IN/MP/039/002NIWALI-IN/MP/039/002/0002004-PURUSHKHEDA-IN/MP/039/002/0002/0004</t>
  </si>
  <si>
    <t>BARWANI-IN/MP/039MAIZE-330NIWALI-IN/MP/039/002NIWALI-IN/MP/039/002/0002005-KHEDI-IN/MP/039/002/0002/0005</t>
  </si>
  <si>
    <t>BARWANI-IN/MP/039MAIZE-330NIWALI-IN/MP/039/002NIWALI-IN/MP/039/002/0002006-DONDWADA-IN/MP/039/002/0002/0006</t>
  </si>
  <si>
    <t>BARWANI-IN/MP/039MAIZE-330NIWALI-IN/MP/039/002NIWALI-IN/MP/039/002/0002007-JOGWADA-IN/MP/039/002/0002/0007</t>
  </si>
  <si>
    <t>BARWANI-IN/MP/039MAIZE-330NIWALI-IN/MP/039/002NIWALI-IN/MP/039/002/0002008-CHATLI-IN/MP/039/002/0002/0008</t>
  </si>
  <si>
    <t>BARWANI-IN/MP/039MAIZE-330NIWALI-IN/MP/039/002NIWALI-IN/MP/039/002/0002009-KUNJRI-IN/MP/039/002/0002/0009</t>
  </si>
  <si>
    <t>BARWANI-IN/MP/039MAIZE-330NIWALI-IN/MP/039/002NIWALI-IN/MP/039/002/0002010-GAWADI-IN/MP/039/002/0002/0010</t>
  </si>
  <si>
    <t>BARWANI-IN/MP/039MAIZE-330PANSEMAL-IN/MP/039/003PANSEMAL-IN/MP/039/003/0002001-DHABDI-IN/MP/039/003/0002/0001</t>
  </si>
  <si>
    <t>BARWANI-IN/MP/039MAIZE-330PANSEMAL-IN/MP/039/003PANSEMAL-IN/MP/039/003/0002002-BHATKI-IN/MP/039/003/0002/0003</t>
  </si>
  <si>
    <t>BARWANI-IN/MP/039MAIZE-330PANSEMAL-IN/MP/039/003PANSEMAL-IN/MP/039/003/0002003-KHETIYA-IN/MP/039/003/0002/0002</t>
  </si>
  <si>
    <t>BARWANI-IN/MP/039MAIZE-330PANSEMAL-IN/MP/039/003PANSEMAL-IN/MP/039/003/0002004-BHADGON-IN/MP/039/003/0002/0004</t>
  </si>
  <si>
    <t>BARWANI-IN/MP/039MAIZE-330PANSEMAL-IN/MP/039/003PANSEMAL-IN/MP/039/003/0002005-JHAHUR-IN/MP/039/003/0002/0005</t>
  </si>
  <si>
    <t>BARWANI-IN/MP/039MAIZE-330PANSEMAL-IN/MP/039/003PANSEMAL-IN/MP/039/003/0002006-AMDA-IN/MP/039/003/0002/0006</t>
  </si>
  <si>
    <t>BARWANI-IN/MP/039MAIZE-330PANSEMAL-IN/MP/039/003PANSEMAL-IN/MP/039/003/0002007-PANSEMAL-IN/MP/039/003/0002/0007</t>
  </si>
  <si>
    <t>BARWANI-IN/MP/039MAIZE-330PANSEMAL-IN/MP/039/003PANSEMAL-IN/MP/039/003/0002008-JALGON-IN/MP/039/003/0002/0008</t>
  </si>
  <si>
    <t>BARWANI-IN/MP/039MAIZE-330PANSEMAL-IN/MP/039/003PANSEMAL-IN/MP/039/003/0002009-MANKUI-IN/MP/039/003/0002/0009</t>
  </si>
  <si>
    <t>BARWANI-IN/MP/039MAIZE-330PANSEMAL-IN/MP/039/003PANSEMAL-IN/MP/039/003/0002010-SAKRALI-IN/MP/039/003/0002/0010</t>
  </si>
  <si>
    <t>BARWANI-IN/MP/039MAIZE-330PANSEMAL-IN/MP/039/003PANSEMAL-IN/MP/039/003/0002011-DONDWADA-IN/MP/039/003/0002/0011</t>
  </si>
  <si>
    <t>BARWANI-IN/MP/039MAIZE-330PANSEMAL-IN/MP/039/003PANSEMAL-IN/MP/039/003/0002012-MOYDA-IN/MP/039/003/0002/0012</t>
  </si>
  <si>
    <t>BARWANI-IN/MP/039MAIZE-330PATI-IN/MP/039/008PATI-IN/MP/039/008/0002001-GUDI-IN/MP/039/008/0002/0001</t>
  </si>
  <si>
    <t>BARWANI-IN/MP/039MAIZE-330PATI-IN/MP/039/008PATI-IN/MP/039/008/0002002-PATI-IN/MP/039/008/0002/0002</t>
  </si>
  <si>
    <t>BARWANI-IN/MP/039MAIZE-330PATI-IN/MP/039/008PATI-IN/MP/039/008/0002003-BOKRATA-IN/MP/039/008/0002/0003</t>
  </si>
  <si>
    <t>BARWANI-IN/MP/039MAIZE-330PATI-IN/MP/039/008PATI-IN/MP/039/008/0002004-GANDHAWAL-IN/MP/039/008/0002/0004</t>
  </si>
  <si>
    <t>BARWANI-IN/MP/039MAIZE-330PATI-IN/MP/039/008PATI-IN/MP/039/008/0002005-DOGARGAON-IN/MP/039/008/0002/0005</t>
  </si>
  <si>
    <t>BARWANI-IN/MP/039MAIZE-330PATI-IN/MP/039/008PATI-IN/MP/039/008/0002007-PAKHALYA-IN/MP/039/008/0002/0007</t>
  </si>
  <si>
    <t>BARWANI-IN/MP/039MAIZE-330RAJPUR-IN/MP/039/004RAJPUR-IN/MP/039/004/0002001-BHAGSUR-IN/MP/039/004/0002/0001</t>
  </si>
  <si>
    <t>BARWANI-IN/MP/039MAIZE-330RAJPUR-IN/MP/039/004RAJPUR-IN/MP/039/004/0002002-KANSEL-IN/MP/039/004/0002/0002</t>
  </si>
  <si>
    <t>BARWANI-IN/MP/039MAIZE-330RAJPUR-IN/MP/039/004RAJPUR-IN/MP/039/004/0002003-KHADKI-IN/MP/039/004/0002/0003</t>
  </si>
  <si>
    <t>BARWANI-IN/MP/039MAIZE-330RAJPUR-IN/MP/039/004RAJPUR-IN/MP/039/004/0002004-DANOD-IN/MP/039/004/0002/0004</t>
  </si>
  <si>
    <t>BARWANI-IN/MP/039MAIZE-330RAJPUR-IN/MP/039/004RAJPUR-IN/MP/039/004/0002005-INDRAPUR-IN/MP/039/004/0002/0005</t>
  </si>
  <si>
    <t>BARWANI-IN/MP/039MAIZE-330RAJPUR-IN/MP/039/004RAJPUR-IN/MP/039/004/0002006-UPLA-IN/MP/039/004/0002/0006</t>
  </si>
  <si>
    <t>BARWANI-IN/MP/039MAIZE-330RAJPUR-IN/MP/039/004RAJPUR-IN/MP/039/004/0002007-PALSUD-IN/MP/039/004/0002/0007</t>
  </si>
  <si>
    <t>BARWANI-IN/MP/039MAIZE-330RAJPUR-IN/MP/039/004RAJPUR-IN/MP/039/004/0002008-REVJA-IN/MP/039/004/0002/0008</t>
  </si>
  <si>
    <t>BARWANI-IN/MP/039MAIZE-330RAJPUR-IN/MP/039/004RAJPUR-IN/MP/039/004/0002009-MATLI-IN/MP/039/004/0002/0009</t>
  </si>
  <si>
    <t>BARWANI-IN/MP/039MAIZE-330RAJPUR-IN/MP/039/004RAJPUR-IN/MP/039/004/0002010-JODAI-IN/MP/039/004/0002/0010</t>
  </si>
  <si>
    <t>BARWANI-IN/MP/039MAIZE-330RAJPUR-IN/MP/039/004RAJPUR-IN/MP/039/004/0002011-PANWA-IN/MP/039/004/0002/0011</t>
  </si>
  <si>
    <t>BARWANI-IN/MP/039MAIZE-330RAJPUR-IN/MP/039/004RAJPUR-IN/MP/039/004/0002012-JULWANIYA-IN/MP/039/004/0002/0012</t>
  </si>
  <si>
    <t>BARWANI-IN/MP/039MAIZE-330RAJPUR-IN/MP/039/004RAJPUR-IN/MP/039/004/0002013-JALGON-IN/MP/039/004/0002/0013</t>
  </si>
  <si>
    <t>BARWANI-IN/MP/039MAIZE-330RAJPUR-IN/MP/039/004RAJPUR-IN/MP/039/004/0002014-RAJPUR-IN/MP/039/004/0002/0014</t>
  </si>
  <si>
    <t>BARWANI-IN/MP/039MAIZE-330RAJPUR-IN/MP/039/004RAJPUR-IN/MP/039/004/0002015-SANGAON-IN/MP/039/004/0002/0015</t>
  </si>
  <si>
    <t>BARWANI-IN/MP/039MAIZE-330RAJPUR-IN/MP/039/004RAJPUR-IN/MP/039/004/0002016-PIPRI BU.-IN/MP/039/004/0002/0016</t>
  </si>
  <si>
    <t>BARWANI-IN/MP/039MAIZE-330RAJPUR-IN/MP/039/004RAJPUR-IN/MP/039/004/0002017-BAKWADI-IN/MP/039/004/0002/0017</t>
  </si>
  <si>
    <t>BARWANI-IN/MP/039MAIZE-330RAJPUR-IN/MP/039/004RAJPUR-IN/MP/039/004/0002018-KHAJURI-IN/MP/039/004/0002/0018</t>
  </si>
  <si>
    <t>BARWANI-IN/MP/039MAIZE-330RAJPUR-IN/MP/039/004RAJPUR-IN/MP/039/004/0002019-CHITAWAL-IN/MP/039/004/0002/0019</t>
  </si>
  <si>
    <t>BARWANI-IN/MP/039MAIZE-330RAJPUR-IN/MP/039/004RAJPUR-IN/MP/039/004/0002020-RUI-IN/MP/039/004/0002/0020</t>
  </si>
  <si>
    <t>BARWANI-IN/MP/039MAIZE-330RAJPUR-IN/MP/039/004RAJPUR-IN/MP/039/004/0002021-GHUSGAON-IN/MP/039/004/0002/0021</t>
  </si>
  <si>
    <t>BARWANI-IN/MP/039MAIZE-330RAJPUR-IN/MP/039/004RAJPUR-IN/MP/039/004/0002022-OJHAR-IN/MP/039/004/0002/0022</t>
  </si>
  <si>
    <t>BARWANI-IN/MP/039MAIZE-330RAJPUR-IN/MP/039/004RAJPUR-IN/MP/039/004/0002023-BALSAMUD-IN/MP/039/004/0002/0023</t>
  </si>
  <si>
    <t>BARWANI-IN/MP/039MAIZE-330RAJPUR-IN/MP/039/004RAJPUR-IN/MP/039/004/0002024-SALIKALAN-IN/MP/039/004/0002/0024</t>
  </si>
  <si>
    <t>BARWANI-IN/MP/039MAIZE-330RAJPUR-IN/MP/039/004RAJPUR-IN/MP/039/004/0002025-NAGALWADI-IN/MP/039/004/0002/0025</t>
  </si>
  <si>
    <t>BARWANI-IN/MP/039MAIZE-330SENDHWA-IN/MP/039/005SENDHWA-IN/MP/039/005/0002001-JHOPALI-IN/MP/039/005/0002/0001</t>
  </si>
  <si>
    <t>BARWANI-IN/MP/039MAIZE-330SENDHWA-IN/MP/039/005SENDHWA-IN/MP/039/005/0002002-VAKI (GOI)-IN/MP/039/005/0002/0002</t>
  </si>
  <si>
    <t>BARWANI-IN/MP/039MAIZE-330SENDHWA-IN/MP/039/005SENDHWA-IN/MP/039/005/0002003-PISNAWAL-IN/MP/039/005/0002/0003</t>
  </si>
  <si>
    <t>BARWANI-IN/MP/039MAIZE-330SENDHWA-IN/MP/039/005SENDHWA-IN/MP/039/005/0002004-SENDHWA-IN/MP/039/005/0002/0004</t>
  </si>
  <si>
    <t>BARWANI-IN/MP/039MAIZE-330SENDHWA-IN/MP/039/005SENDHWA-IN/MP/039/005/0002005-AVLI-IN/MP/039/005/0002/0005</t>
  </si>
  <si>
    <t>BARWANI-IN/MP/039MAIZE-330SENDHWA-IN/MP/039/005SENDHWA-IN/MP/039/005/0002006-BABDAD-IN/MP/039/005/0002/0006</t>
  </si>
  <si>
    <t>BARWANI-IN/MP/039MAIZE-330SENDHWA-IN/MP/039/005SENDHWA-IN/MP/039/005/0002007-JHAPDI PADLA-IN/MP/039/005/0002/0007</t>
  </si>
  <si>
    <t>BARWANI-IN/MP/039MAIZE-330SENDHWA-IN/MP/039/005SENDHWA-IN/MP/039/005/0002008-KALAPAT-IN/MP/039/005/0002/0008</t>
  </si>
  <si>
    <t>BARWANI-IN/MP/039MAIZE-330SENDHWA-IN/MP/039/005SENDHWA-IN/MP/039/005/0002009-JHIRI JAMLI-IN/MP/039/005/0002/0009</t>
  </si>
  <si>
    <t>BARWANI-IN/MP/039MAIZE-330SENDHWA-IN/MP/039/005SENDHWA-IN/MP/039/005/0002010-DHANORA-IN/MP/039/005/0002/0010</t>
  </si>
  <si>
    <t>BARWANI-IN/MP/039MAIZE-330SENDHWA-IN/MP/039/005SENDHWA-IN/MP/039/005/0002011-PADCHHA-IN/MP/039/005/0002/0011</t>
  </si>
  <si>
    <t>BARWANI-IN/MP/039MAIZE-330SENDHWA-IN/MP/039/005SENDHWA-IN/MP/039/005/0002012-CHACHRIYA-IN/MP/039/005/0002/0012</t>
  </si>
  <si>
    <t>BARWANI-IN/MP/039MAIZE-330SENDHWA-IN/MP/039/005SENDHWA-IN/MP/039/005/0002013-SIRVEL-IN/MP/039/005/0002/0013</t>
  </si>
  <si>
    <t>BARWANI-IN/MP/039MAIZE-330THEEKRI-IN/MP/039/007THEEKRI-IN/MP/039/007/0002001-CHICHLI-IN/MP/039/007/0002/0001</t>
  </si>
  <si>
    <t>BARWANI-IN/MP/039MAIZE-330THEEKRI-IN/MP/039/007THEEKRI-IN/MP/039/007/0002002-BRAHMANGAON-IN/MP/039/007/0002/0004</t>
  </si>
  <si>
    <t>BARWANI-IN/MP/039MAIZE-330THEEKRI-IN/MP/039/007THEEKRI-IN/MP/039/007/0002003-GHATWA-IN/MP/039/007/0002/0006</t>
  </si>
  <si>
    <t>BARWANI-IN/MP/039MAIZE-330THEEKRI-IN/MP/039/007THEEKRI-IN/MP/039/007/0002004-DAWANA-IN/MP/039/007/0002/0007</t>
  </si>
  <si>
    <t>BARWANI-IN/MP/039MAIZE-330THEEKRI-IN/MP/039/007THEEKRI-IN/MP/039/007/0002005-HATOLA-IN/MP/039/007/0002/0011</t>
  </si>
  <si>
    <t>BARWANI-IN/MP/039MAIZE-330THEEKRI-IN/MP/039/007THEEKRI-IN/MP/039/007/0002006-BAGHADI-IN/MP/039/007/0002/0002</t>
  </si>
  <si>
    <t>BARWANI-IN/MP/039MAIZE-330THEEKRI-IN/MP/039/007THEEKRI-IN/MP/039/007/0002007-BADSALAY-IN/MP/039/007/0002/0008</t>
  </si>
  <si>
    <t>BARWANI-IN/MP/039MAIZE-330THEEKRI-IN/MP/039/007THEEKRI-IN/MP/039/007/0002008-BALGAON-IN/MP/039/007/0002/0005</t>
  </si>
  <si>
    <t>BARWANI-IN/MP/039MAIZE-330THEEKRI-IN/MP/039/007THEEKRI-IN/MP/039/007/0002009-SEGWAL-IN/MP/039/007/0002/0003</t>
  </si>
  <si>
    <t>BARWANI-IN/MP/039MAIZE-330THEEKRI-IN/MP/039/007THEEKRI-IN/MP/039/007/0002010-KHURAMPURA-IN/MP/039/007/0002/0009</t>
  </si>
  <si>
    <t>BARWANI-IN/MP/039MAIZE-330THEEKRI-IN/MP/039/007THEEKRI-IN/MP/039/007/0002011-THEEKRI-IN/MP/039/007/0002/0010</t>
  </si>
  <si>
    <t>BARWANI-IN/MP/039SOYABEAN-530BARLA-IN/MP/039/006BARLA-IN/MP/039/006/0002014-MALVAN-IN/MP/039/006/0002/0001</t>
  </si>
  <si>
    <t>BARWANI-IN/MP/039SOYABEAN-530BARLA-IN/MP/039/006BARLA-IN/MP/039/006/0002015-BAKHRALI-IN/MP/039/006/0002/0007</t>
  </si>
  <si>
    <t>BARWANI-IN/MP/039SOYABEAN-530BARLA-IN/MP/039/006BARLA-IN/MP/039/006/0002016-BARLA-IN/MP/039/006/0002/0006</t>
  </si>
  <si>
    <t>BARWANI-IN/MP/039SOYABEAN-530BARLA-IN/MP/039/006BARLA-IN/MP/039/006/0002017-BALWADI-IN/MP/039/006/0002/0002</t>
  </si>
  <si>
    <t>BARWANI-IN/MP/039SOYABEAN-530BARLA-IN/MP/039/006BARLA-IN/MP/039/006/0002018-DUGANI-IN/MP/039/006/0002/0003</t>
  </si>
  <si>
    <t>BARWANI-IN/MP/039SOYABEAN-530BARLA-IN/MP/039/006BARLA-IN/MP/039/006/0002019-GERUGHATI-IN/MP/039/006/0002/0004</t>
  </si>
  <si>
    <t>BARWANI-IN/MP/039SOYABEAN-530BARLA-IN/MP/039/006BARLA-IN/MP/039/006/0002020-DHAVLI-IN/MP/039/006/0002/0005</t>
  </si>
  <si>
    <t>BARWANI-IN/MP/039SOYABEAN-530BARWANI-IN/MP/039/001BARWANI-IN/MP/039/001/0002001-BHAVTI-IN/MP/039/001/0002/0001</t>
  </si>
  <si>
    <t>BARWANI-IN/MP/039SOYABEAN-530BARWANI-IN/MP/039/001BARWANI-IN/MP/039/001/0002002-SONDUL-IN/MP/039/001/0002/0004</t>
  </si>
  <si>
    <t>BARWANI-IN/MP/039SOYABEAN-530BARWANI-IN/MP/039/001BARWANI-IN/MP/039/001/0002003-BARWANI KHURD-IN/MP/039/001/0002/0005</t>
  </si>
  <si>
    <t>BARWANI-IN/MP/039SOYABEAN-530BARWANI-IN/MP/039/001BARWANI-IN/MP/039/001/0002007-BORLAY-IN/MP/039/001/0002/0002</t>
  </si>
  <si>
    <t>BARWANI-IN/MP/039SOYABEAN-530BARWANI-IN/MP/039/001BARWANI-IN/MP/039/001/0002008-TALOON-IN/MP/039/001/0002/0016</t>
  </si>
  <si>
    <t>BARWANI-IN/MP/039SOYABEAN-530BARWANI-IN/MP/039/001BARWANI-IN/MP/039/001/0002009-TALWADA-IN/MP/039/001/0002/0011</t>
  </si>
  <si>
    <t>BARWANI-IN/MP/039SOYABEAN-530BARWANI-IN/MP/039/001BARWANI-IN/MP/039/001/0002011-PANCHPULA UTTAR-IN/MP/039/001/0002/0010</t>
  </si>
  <si>
    <t>BARWANI-IN/MP/039SOYABEAN-530BARWANI-IN/MP/039/001BARWANI-IN/MP/039/001/0002012-SILAWAD-IN/MP/039/001/0002/0012</t>
  </si>
  <si>
    <t>BARWANI-IN/MP/039SOYABEAN-530BARWANI-IN/MP/039/001BARWANI-IN/MP/039/001/0002013-HIRAKRAI-IN/MP/039/001/0002/0013</t>
  </si>
  <si>
    <t>BARWANI-IN/MP/039SOYABEAN-530BARWANI-IN/MP/039/001BARWANI-IN/MP/039/001/0002014-KELI-IN/MP/039/001/0002/0014</t>
  </si>
  <si>
    <t>BARWANI-IN/MP/039SOYABEAN-530NIWALI-IN/MP/039/002NIWALI-IN/MP/039/002/0002001-NIWALI-IN/MP/039/002/0002/0001</t>
  </si>
  <si>
    <t>BARWANI-IN/MP/039SOYABEAN-530NIWALI-IN/MP/039/002NIWALI-IN/MP/039/002/0002002-BAJHAR-IN/MP/039/002/0002/0002</t>
  </si>
  <si>
    <t>BARWANI-IN/MP/039SOYABEAN-530NIWALI-IN/MP/039/002NIWALI-IN/MP/039/002/0002003-PHULJWARI-IN/MP/039/002/0002/0003</t>
  </si>
  <si>
    <t>BARWANI-IN/MP/039SOYABEAN-530NIWALI-IN/MP/039/002NIWALI-IN/MP/039/002/0002004-PURUSHKHEDA-IN/MP/039/002/0002/0004</t>
  </si>
  <si>
    <t>BARWANI-IN/MP/039SOYABEAN-530NIWALI-IN/MP/039/002NIWALI-IN/MP/039/002/0002005-KHEDI-IN/MP/039/002/0002/0005</t>
  </si>
  <si>
    <t>BARWANI-IN/MP/039SOYABEAN-530NIWALI-IN/MP/039/002NIWALI-IN/MP/039/002/0002006-DONDWADA-IN/MP/039/002/0002/0006</t>
  </si>
  <si>
    <t>BARWANI-IN/MP/039SOYABEAN-530NIWALI-IN/MP/039/002NIWALI-IN/MP/039/002/0002007-JOGWADA-IN/MP/039/002/0002/0007</t>
  </si>
  <si>
    <t>BARWANI-IN/MP/039SOYABEAN-530NIWALI-IN/MP/039/002NIWALI-IN/MP/039/002/0002008-CHATLI-IN/MP/039/002/0002/0008</t>
  </si>
  <si>
    <t>BARWANI-IN/MP/039SOYABEAN-530NIWALI-IN/MP/039/002NIWALI-IN/MP/039/002/0002009-KUNJRI-IN/MP/039/002/0002/0009</t>
  </si>
  <si>
    <t>BARWANI-IN/MP/039SOYABEAN-530NIWALI-IN/MP/039/002NIWALI-IN/MP/039/002/0002010-GAWADI-IN/MP/039/002/0002/0010</t>
  </si>
  <si>
    <t>BARWANI-IN/MP/039SOYABEAN-530PANSEMAL-IN/MP/039/003PANSEMAL-IN/MP/039/003/0002001-DHABDI-IN/MP/039/003/0002/0001</t>
  </si>
  <si>
    <t>BARWANI-IN/MP/039SOYABEAN-530PANSEMAL-IN/MP/039/003PANSEMAL-IN/MP/039/003/0002002-BHATKI-IN/MP/039/003/0002/0003</t>
  </si>
  <si>
    <t>BARWANI-IN/MP/039SOYABEAN-530PANSEMAL-IN/MP/039/003PANSEMAL-IN/MP/039/003/0002003-KHETIYA-IN/MP/039/003/0002/0002</t>
  </si>
  <si>
    <t>BARWANI-IN/MP/039SOYABEAN-530PANSEMAL-IN/MP/039/003PANSEMAL-IN/MP/039/003/0002004-BHADGON-IN/MP/039/003/0002/0004</t>
  </si>
  <si>
    <t>BARWANI-IN/MP/039SOYABEAN-530PANSEMAL-IN/MP/039/003PANSEMAL-IN/MP/039/003/0002005-JHAHUR-IN/MP/039/003/0002/0005</t>
  </si>
  <si>
    <t>BARWANI-IN/MP/039SOYABEAN-530PANSEMAL-IN/MP/039/003PANSEMAL-IN/MP/039/003/0002006-AMDA-IN/MP/039/003/0002/0006</t>
  </si>
  <si>
    <t>BARWANI-IN/MP/039SOYABEAN-530PANSEMAL-IN/MP/039/003PANSEMAL-IN/MP/039/003/0002007-PANSEMAL-IN/MP/039/003/0002/0007</t>
  </si>
  <si>
    <t>BARWANI-IN/MP/039SOYABEAN-530PANSEMAL-IN/MP/039/003PANSEMAL-IN/MP/039/003/0002008-JALGON-IN/MP/039/003/0002/0008</t>
  </si>
  <si>
    <t>BARWANI-IN/MP/039SOYABEAN-530PANSEMAL-IN/MP/039/003PANSEMAL-IN/MP/039/003/0002009-MANKUI-IN/MP/039/003/0002/0009</t>
  </si>
  <si>
    <t>BARWANI-IN/MP/039SOYABEAN-530PANSEMAL-IN/MP/039/003PANSEMAL-IN/MP/039/003/0002010-SAKRALI-IN/MP/039/003/0002/0010</t>
  </si>
  <si>
    <t>BARWANI-IN/MP/039SOYABEAN-530PANSEMAL-IN/MP/039/003PANSEMAL-IN/MP/039/003/0002011-DONDWADA-IN/MP/039/003/0002/0011</t>
  </si>
  <si>
    <t>BARWANI-IN/MP/039SOYABEAN-530PANSEMAL-IN/MP/039/003PANSEMAL-IN/MP/039/003/0002012-MOYDA-IN/MP/039/003/0002/0012</t>
  </si>
  <si>
    <t>BARWANI-IN/MP/039SOYABEAN-530RAJPUR-IN/MP/039/004RAJPUR-IN/MP/039/004/0002001-BHAGSUR-IN/MP/039/004/0002/0001</t>
  </si>
  <si>
    <t>BARWANI-IN/MP/039SOYABEAN-530RAJPUR-IN/MP/039/004RAJPUR-IN/MP/039/004/0002002-KANSEL-IN/MP/039/004/0002/0002</t>
  </si>
  <si>
    <t>BARWANI-IN/MP/039SOYABEAN-530RAJPUR-IN/MP/039/004RAJPUR-IN/MP/039/004/0002003-KHADKI-IN/MP/039/004/0002/0003</t>
  </si>
  <si>
    <t>BARWANI-IN/MP/039SOYABEAN-530RAJPUR-IN/MP/039/004RAJPUR-IN/MP/039/004/0002004-DANOD-IN/MP/039/004/0002/0004</t>
  </si>
  <si>
    <t>BARWANI-IN/MP/039SOYABEAN-530RAJPUR-IN/MP/039/004RAJPUR-IN/MP/039/004/0002005-INDRAPUR-IN/MP/039/004/0002/0005</t>
  </si>
  <si>
    <t>BARWANI-IN/MP/039SOYABEAN-530RAJPUR-IN/MP/039/004RAJPUR-IN/MP/039/004/0002006-UPLA-IN/MP/039/004/0002/0006</t>
  </si>
  <si>
    <t>BARWANI-IN/MP/039SOYABEAN-530RAJPUR-IN/MP/039/004RAJPUR-IN/MP/039/004/0002007-PALSUD-IN/MP/039/004/0002/0007</t>
  </si>
  <si>
    <t>BARWANI-IN/MP/039SOYABEAN-530RAJPUR-IN/MP/039/004RAJPUR-IN/MP/039/004/0002008-REVJA-IN/MP/039/004/0002/0008</t>
  </si>
  <si>
    <t>BARWANI-IN/MP/039SOYABEAN-530RAJPUR-IN/MP/039/004RAJPUR-IN/MP/039/004/0002009-MATLI-IN/MP/039/004/0002/0009</t>
  </si>
  <si>
    <t>BARWANI-IN/MP/039SOYABEAN-530RAJPUR-IN/MP/039/004RAJPUR-IN/MP/039/004/0002010-JODAI-IN/MP/039/004/0002/0010</t>
  </si>
  <si>
    <t>BARWANI-IN/MP/039SOYABEAN-530RAJPUR-IN/MP/039/004RAJPUR-IN/MP/039/004/0002011-PANWA-IN/MP/039/004/0002/0011</t>
  </si>
  <si>
    <t>BARWANI-IN/MP/039SOYABEAN-530RAJPUR-IN/MP/039/004RAJPUR-IN/MP/039/004/0002012-JULWANIYA-IN/MP/039/004/0002/0012</t>
  </si>
  <si>
    <t>BARWANI-IN/MP/039SOYABEAN-530RAJPUR-IN/MP/039/004RAJPUR-IN/MP/039/004/0002013-JALGON-IN/MP/039/004/0002/0013</t>
  </si>
  <si>
    <t>BARWANI-IN/MP/039SOYABEAN-530RAJPUR-IN/MP/039/004RAJPUR-IN/MP/039/004/0002014-RAJPUR-IN/MP/039/004/0002/0014</t>
  </si>
  <si>
    <t>BARWANI-IN/MP/039SOYABEAN-530RAJPUR-IN/MP/039/004RAJPUR-IN/MP/039/004/0002015-SANGAON-IN/MP/039/004/0002/0015</t>
  </si>
  <si>
    <t>BARWANI-IN/MP/039SOYABEAN-530RAJPUR-IN/MP/039/004RAJPUR-IN/MP/039/004/0002016-PIPRI BU.-IN/MP/039/004/0002/0016</t>
  </si>
  <si>
    <t>BARWANI-IN/MP/039SOYABEAN-530RAJPUR-IN/MP/039/004RAJPUR-IN/MP/039/004/0002017-BAKWADI-IN/MP/039/004/0002/0017</t>
  </si>
  <si>
    <t>BARWANI-IN/MP/039SOYABEAN-530RAJPUR-IN/MP/039/004RAJPUR-IN/MP/039/004/0002018-KHAJURI-IN/MP/039/004/0002/0018</t>
  </si>
  <si>
    <t>BARWANI-IN/MP/039SOYABEAN-530RAJPUR-IN/MP/039/004RAJPUR-IN/MP/039/004/0002019-CHITAWAL-IN/MP/039/004/0002/0019</t>
  </si>
  <si>
    <t>BARWANI-IN/MP/039SOYABEAN-530RAJPUR-IN/MP/039/004RAJPUR-IN/MP/039/004/0002020-RUI-IN/MP/039/004/0002/0020</t>
  </si>
  <si>
    <t>BARWANI-IN/MP/039SOYABEAN-530RAJPUR-IN/MP/039/004RAJPUR-IN/MP/039/004/0002021-GHUSGAON-IN/MP/039/004/0002/0021</t>
  </si>
  <si>
    <t>BARWANI-IN/MP/039SOYABEAN-530RAJPUR-IN/MP/039/004RAJPUR-IN/MP/039/004/0002022-OJHAR-IN/MP/039/004/0002/0022</t>
  </si>
  <si>
    <t>BARWANI-IN/MP/039SOYABEAN-530RAJPUR-IN/MP/039/004RAJPUR-IN/MP/039/004/0002023-BALSAMUD-IN/MP/039/004/0002/0023</t>
  </si>
  <si>
    <t>BARWANI-IN/MP/039SOYABEAN-530RAJPUR-IN/MP/039/004RAJPUR-IN/MP/039/004/0002024-SALIKALAN-IN/MP/039/004/0002/0024</t>
  </si>
  <si>
    <t>BARWANI-IN/MP/039SOYABEAN-530RAJPUR-IN/MP/039/004RAJPUR-IN/MP/039/004/0002025-NAGALWADI-IN/MP/039/004/0002/0025</t>
  </si>
  <si>
    <t>BARWANI-IN/MP/039SOYABEAN-530SENDHWA-IN/MP/039/005SENDHWA-IN/MP/039/005/0002001-JHOPALI-IN/MP/039/005/0002/0001</t>
  </si>
  <si>
    <t>BARWANI-IN/MP/039SOYABEAN-530SENDHWA-IN/MP/039/005SENDHWA-IN/MP/039/005/0002002-VAKI (GOI)-IN/MP/039/005/0002/0002</t>
  </si>
  <si>
    <t>BARWANI-IN/MP/039SOYABEAN-530SENDHWA-IN/MP/039/005SENDHWA-IN/MP/039/005/0002003-PISNAWAL-IN/MP/039/005/0002/0003</t>
  </si>
  <si>
    <t>BARWANI-IN/MP/039SOYABEAN-530SENDHWA-IN/MP/039/005SENDHWA-IN/MP/039/005/0002004-SENDHWA-IN/MP/039/005/0002/0004</t>
  </si>
  <si>
    <t>BARWANI-IN/MP/039SOYABEAN-530SENDHWA-IN/MP/039/005SENDHWA-IN/MP/039/005/0002005-AVLI-IN/MP/039/005/0002/0005</t>
  </si>
  <si>
    <t>BARWANI-IN/MP/039SOYABEAN-530SENDHWA-IN/MP/039/005SENDHWA-IN/MP/039/005/0002006-BABDAD-IN/MP/039/005/0002/0006</t>
  </si>
  <si>
    <t>BARWANI-IN/MP/039SOYABEAN-530SENDHWA-IN/MP/039/005SENDHWA-IN/MP/039/005/0002007-JHAPDI PADLA-IN/MP/039/005/0002/0007</t>
  </si>
  <si>
    <t>BARWANI-IN/MP/039SOYABEAN-530SENDHWA-IN/MP/039/005SENDHWA-IN/MP/039/005/0002008-KALAPAT-IN/MP/039/005/0002/0008</t>
  </si>
  <si>
    <t>BARWANI-IN/MP/039SOYABEAN-530SENDHWA-IN/MP/039/005SENDHWA-IN/MP/039/005/0002009-JHIRI JAMLI-IN/MP/039/005/0002/0009</t>
  </si>
  <si>
    <t>BARWANI-IN/MP/039SOYABEAN-530SENDHWA-IN/MP/039/005SENDHWA-IN/MP/039/005/0002010-DHANORA-IN/MP/039/005/0002/0010</t>
  </si>
  <si>
    <t>BARWANI-IN/MP/039SOYABEAN-530SENDHWA-IN/MP/039/005SENDHWA-IN/MP/039/005/0002011-PADCHHA-IN/MP/039/005/0002/0011</t>
  </si>
  <si>
    <t>BARWANI-IN/MP/039SOYABEAN-530SENDHWA-IN/MP/039/005SENDHWA-IN/MP/039/005/0002012-CHACHRIYA-IN/MP/039/005/0002/0012</t>
  </si>
  <si>
    <t>BARWANI-IN/MP/039SOYABEAN-530SENDHWA-IN/MP/039/005SENDHWA-IN/MP/039/005/0002013-SIRVEL-IN/MP/039/005/0002/0013</t>
  </si>
  <si>
    <t>BARWANI-IN/MP/039SOYABEAN-530THEEKRI-IN/MP/039/007THEEKRI-IN/MP/039/007/0002006-BAGHADI-IN/MP/039/007/0002/0002</t>
  </si>
  <si>
    <t>BARWANI-IN/MP/039SOYABEAN-530THEEKRI-IN/MP/039/007THEEKRI-IN/MP/039/007/0002008-BALGAON-IN/MP/039/007/0002/0005</t>
  </si>
  <si>
    <t>BARWANI-IN/MP/039SOYABEAN-530THEEKRI-IN/MP/039/007THEEKRI-IN/MP/039/007/0002009-SEGWAL-IN/MP/039/007/0002/0003</t>
  </si>
  <si>
    <t>BARWANI-IN/MP/039SOYABEAN-530THEEKRI-IN/MP/039/007THEEKRI-IN/MP/039/007/0002010-KHURAMPURA-IN/MP/039/007/0002/0009</t>
  </si>
  <si>
    <t>BARWANI-IN/MP/039SOYABEAN-530THEEKRI-IN/MP/039/007THEEKRI-IN/MP/039/007/0002011-THEEKRI-IN/MP/039/007/0002/0010</t>
  </si>
  <si>
    <t>BETUL-IN/MP/002BLACK GRAM (URAD)-401</t>
  </si>
  <si>
    <t>BETUL-IN/MP/002GREEN GRAM (MUNG)-405</t>
  </si>
  <si>
    <t>BETUL-IN/MP/002GROUNDNUT-501AATHNER-IN/MP/002/008</t>
  </si>
  <si>
    <t>BETUL-IN/MP/002GROUNDNUT-501AMLA-IN/MP/002/005</t>
  </si>
  <si>
    <t>BETUL-IN/MP/002GROUNDNUT-501BHAINSDEHI-IN/MP/002/001</t>
  </si>
  <si>
    <t>BETUL-IN/MP/002GROUNDNUT-501MULTAI-IN/MP/002/003</t>
  </si>
  <si>
    <t>BETUL-IN/MP/002JOWAR-310AATHNER-IN/MP/002/008</t>
  </si>
  <si>
    <t>BETUL-IN/MP/002JOWAR-310BETUL-IN/MP/002/002</t>
  </si>
  <si>
    <t>BETUL-IN/MP/002JOWAR-310BHAINSDEHI-IN/MP/002/001</t>
  </si>
  <si>
    <t>BETUL-IN/MP/002JOWAR-310GHODADONGRI-IN/MP/002/006</t>
  </si>
  <si>
    <t>BETUL-IN/MP/002JOWAR-310MULTAI-IN/MP/002/003</t>
  </si>
  <si>
    <t>BETUL-IN/MP/002KODO-KUTKI-360BETUL-IN/MP/002/002</t>
  </si>
  <si>
    <t>BETUL-IN/MP/002KODO-KUTKI-360BHAINSDEHI-IN/MP/002/001</t>
  </si>
  <si>
    <t>BETUL-IN/MP/002KODO-KUTKI-360CHICHOLI-IN/MP/002/007</t>
  </si>
  <si>
    <t>BETUL-IN/MP/002MAIZE-330AMLA-IN/MP/002/005AMLA-IN/MP/002/005/0001001-THANI-IN/MP/002/005/0001/0001</t>
  </si>
  <si>
    <t>BETUL-IN/MP/002MAIZE-330AMLA-IN/MP/002/005AMLA-IN/MP/002/005/0001002-AAVARIYA-IN/MP/002/005/0001/0012</t>
  </si>
  <si>
    <t>BETUL-IN/MP/002MAIZE-330AMLA-IN/MP/002/005AMLA-IN/MP/002/005/0001003-PARSODI-IN/MP/002/005/0001/0023</t>
  </si>
  <si>
    <t>BETUL-IN/MP/002MAIZE-330AMLA-IN/MP/002/005AMLA-IN/MP/002/005/0001004-TORANWADA-IN/MP/002/005/0001/0031</t>
  </si>
  <si>
    <t>BETUL-IN/MP/002MAIZE-330AMLA-IN/MP/002/005AMLA-IN/MP/002/005/0001008-SASAWAD-IN/MP/002/005/0001/0035</t>
  </si>
  <si>
    <t>BETUL-IN/MP/002MAIZE-330AMLA-IN/MP/002/005AMLA-IN/MP/002/005/0001009-ANDHARIYA-IN/MP/002/005/0001/0036</t>
  </si>
  <si>
    <t>BETUL-IN/MP/002MAIZE-330AMLA-IN/MP/002/005AMLA-IN/MP/002/005/0001010-AMBADA-IN/MP/002/005/0001/0002</t>
  </si>
  <si>
    <t>BETUL-IN/MP/002MAIZE-330AMLA-IN/MP/002/005AMLA-IN/MP/002/005/0001011-BOTHIYA-IN/MP/002/005/0001/0003</t>
  </si>
  <si>
    <t>BETUL-IN/MP/002MAIZE-330AMLA-IN/MP/002/005AMLA-IN/MP/002/005/0001012-SASUNDRA-IN/MP/002/005/0001/0004</t>
  </si>
  <si>
    <t>BETUL-IN/MP/002MAIZE-330AMLA-IN/MP/002/005AMLA-IN/MP/002/005/0001013-NANDPUR-IN/MP/002/005/0001/0005</t>
  </si>
  <si>
    <t>BETUL-IN/MP/002MAIZE-330AMLA-IN/MP/002/005AMLA-IN/MP/002/005/0001014-RAMLI-IN/MP/002/005/0001/0006</t>
  </si>
  <si>
    <t>BETUL-IN/MP/002MAIZE-330AMLA-IN/MP/002/005AMLA-IN/MP/002/005/0001015-PARSODA-IN/MP/002/005/0001/0007</t>
  </si>
  <si>
    <t>BETUL-IN/MP/002MAIZE-330AMLA-IN/MP/002/005AMLA-IN/MP/002/005/0001016-RAMBHAKHEDI-IN/MP/002/005/0001/0008</t>
  </si>
  <si>
    <t>BETUL-IN/MP/002MAIZE-330AMLA-IN/MP/002/005AMLA-IN/MP/002/005/0001017-LALAWADI-IN/MP/002/005/0001/0009</t>
  </si>
  <si>
    <t>BETUL-IN/MP/002MAIZE-330AMLA-IN/MP/002/005AMLA-IN/MP/002/005/0001018-KANOJIYA-IN/MP/002/005/0001/0010</t>
  </si>
  <si>
    <t>BETUL-IN/MP/002MAIZE-330AMLA-IN/MP/002/005AMLA-IN/MP/002/005/0001019-KHAPAKHATEDA-IN/MP/002/005/0001/0011</t>
  </si>
  <si>
    <t>BETUL-IN/MP/002MAIZE-330AMLA-IN/MP/002/005AMLA-IN/MP/002/005/0001020-BORIKHURD-IN/MP/002/005/0001/0013</t>
  </si>
  <si>
    <t>BETUL-IN/MP/002MAIZE-330AMLA-IN/MP/002/005AMLA-IN/MP/002/005/0001021-RATEDAKALA-IN/MP/002/005/0001/0014</t>
  </si>
  <si>
    <t>BETUL-IN/MP/002MAIZE-330AMLA-IN/MP/002/005AMLA-IN/MP/002/005/0001022-LADI VANGRAM-IN/MP/002/005/0001/0015</t>
  </si>
  <si>
    <t>BETUL-IN/MP/002MAIZE-330AMLA-IN/MP/002/005AMLA-IN/MP/002/005/0001023-JAMDEHI KALA-IN/MP/002/005/0001/0016</t>
  </si>
  <si>
    <t>BETUL-IN/MP/002MAIZE-330AMLA-IN/MP/002/005AMLA-IN/MP/002/005/0001024-BARANGWADI-IN/MP/002/005/0001/0017</t>
  </si>
  <si>
    <t>BETUL-IN/MP/002MAIZE-330AMLA-IN/MP/002/005AMLA-IN/MP/002/005/0001025-LIKHDI-IN/MP/002/005/0001/0018</t>
  </si>
  <si>
    <t>BETUL-IN/MP/002MAIZE-330AMLA-IN/MP/002/005AMLA-IN/MP/002/005/0001026-CHHIPNIYA PIPARIYA-IN/MP/002/005/0001/0019</t>
  </si>
  <si>
    <t>BETUL-IN/MP/002MAIZE-330AMLA-IN/MP/002/005AMLA-IN/MP/002/005/0001027-NARERA-IN/MP/002/005/0001/0020</t>
  </si>
  <si>
    <t>BETUL-IN/MP/002MAIZE-330AMLA-IN/MP/002/005AMLA-IN/MP/002/005/0001028-JAMDEHIKHURD-IN/MP/002/005/0001/0021</t>
  </si>
  <si>
    <t>BETUL-IN/MP/002MAIZE-330AMLA-IN/MP/002/005AMLA-IN/MP/002/005/0001029-PIPARIYADEU-IN/MP/002/005/0001/0022</t>
  </si>
  <si>
    <t>BETUL-IN/MP/002MAIZE-330AMLA-IN/MP/002/005AMLA-IN/MP/002/005/0001030-RANIDONGRI-IN/MP/002/005/0001/0024</t>
  </si>
  <si>
    <t>BETUL-IN/MP/002MAIZE-330AMLA-IN/MP/002/005AMLA-IN/MP/002/005/0001031-CHHAWAL-IN/MP/002/005/0001/0025</t>
  </si>
  <si>
    <t>BETUL-IN/MP/002MAIZE-330AMLA-IN/MP/002/005AMLA-IN/MP/002/005/0001032-DEVGAON-IN/MP/002/005/0001/0026</t>
  </si>
  <si>
    <t>BETUL-IN/MP/002MAIZE-330AMLA-IN/MP/002/005AMLA-IN/MP/002/005/0001033-JAMBADA BU.-IN/MP/002/005/0001/0027</t>
  </si>
  <si>
    <t>BETUL-IN/MP/002MAIZE-330AMLA-IN/MP/002/005AMLA-IN/MP/002/005/0001034-JAMBADAKHURD-IN/MP/002/005/0001/0028</t>
  </si>
  <si>
    <t>BETUL-IN/MP/002MAIZE-330AMLA-IN/MP/002/005AMLA-IN/MP/002/005/0001035-TIRMAHU-IN/MP/002/005/0001/0029</t>
  </si>
  <si>
    <t>BETUL-IN/MP/002MAIZE-330AMLA-IN/MP/002/005AMLA-IN/MP/002/005/0001036-HARDOULI-IN/MP/002/005/0001/0030</t>
  </si>
  <si>
    <t>BETUL-IN/MP/002MAIZE-330AMLA-IN/MP/002/005BORDEHI-IN/MP/002/005/0002042-BARCHHI-IN/MP/002/005/0002/0006</t>
  </si>
  <si>
    <t>BETUL-IN/MP/002MAIZE-330AMLA-IN/MP/002/005BORDEHI-IN/MP/002/005/0002043-SOMLAPUR-IN/MP/002/005/0002/0007</t>
  </si>
  <si>
    <t>BETUL-IN/MP/002MAIZE-330AMLA-IN/MP/002/005BORDEHI-IN/MP/002/005/0002044-KUTKHEDI-IN/MP/002/005/0002/0008</t>
  </si>
  <si>
    <t>BETUL-IN/MP/002MAIZE-330AMLA-IN/MP/002/005BORDEHI-IN/MP/002/005/0002045-MALEGAON-IN/MP/002/005/0002/0009</t>
  </si>
  <si>
    <t>BETUL-IN/MP/002MAIZE-330AMLA-IN/MP/002/005BORDEHI-IN/MP/002/005/0002046-HARANYA-IN/MP/002/005/0002/0010</t>
  </si>
  <si>
    <t>BETUL-IN/MP/002MAIZE-330AMLA-IN/MP/002/005BORDEHI-IN/MP/002/005/0002047-BAMLA-IN/MP/002/005/0002/0011</t>
  </si>
  <si>
    <t>BETUL-IN/MP/002MAIZE-330AMLA-IN/MP/002/005BORDEHI-IN/MP/002/005/0002048-JAMUNBICHHWA MA.-IN/MP/002/005/0002/0012</t>
  </si>
  <si>
    <t>BETUL-IN/MP/002MAIZE-330AMLA-IN/MP/002/005BORDEHI-IN/MP/002/005/0002049-KOTHIYA-IN/MP/002/005/0002/0013</t>
  </si>
  <si>
    <t>BETUL-IN/MP/002MAIZE-330AMLA-IN/MP/002/005BORDEHI-IN/MP/002/005/0002050-KALMESHWARA-IN/MP/002/005/0002/0014</t>
  </si>
  <si>
    <t>BETUL-IN/MP/002MAIZE-330AMLA-IN/MP/002/005BORDEHI-IN/MP/002/005/0002052-DEEPAMANDAI-IN/MP/002/005/0002/0016</t>
  </si>
  <si>
    <t>BETUL-IN/MP/002MAIZE-330AMLA-IN/MP/002/005BORDEHI-IN/MP/002/005/0002053-BORDEHI-IN/MP/002/005/0002/0017</t>
  </si>
  <si>
    <t>BETUL-IN/MP/002MAIZE-330AMLA-IN/MP/002/005BORDEHI-IN/MP/002/005/0002054-ITAWA-IN/MP/002/005/0002/0018</t>
  </si>
  <si>
    <t>BETUL-IN/MP/002MAIZE-330AMLA-IN/MP/002/005BORDEHI-IN/MP/002/005/0002055-GHATAWADIKALA-IN/MP/002/005/0002/0019</t>
  </si>
  <si>
    <t>BETUL-IN/MP/002MAIZE-330AMLA-IN/MP/002/005BORDEHI-IN/MP/002/005/0002056-HATHNORA-IN/MP/002/005/0002/0020</t>
  </si>
  <si>
    <t>BETUL-IN/MP/002MAIZE-330AMLA-IN/MP/002/005BORDEHI-IN/MP/002/005/0002057-TARODAKALA-IN/MP/002/005/0002/0021</t>
  </si>
  <si>
    <t>BETUL-IN/MP/002MAIZE-330AMLA-IN/MP/002/005BORDEHI-IN/MP/002/005/0002059-DEHARI-IN/MP/002/005/0002/0023</t>
  </si>
  <si>
    <t>BETUL-IN/MP/002MAIZE-330AMLA-IN/MP/002/005BORDEHI-IN/MP/002/005/0002060-KUJWA-IN/MP/002/005/0002/0024</t>
  </si>
  <si>
    <t>BETUL-IN/MP/002MAIZE-330AMLA-IN/MP/002/005BORDEHI-IN/MP/002/005/0002061-KHEDLIBAZAR-IN/MP/002/005/0002/0025</t>
  </si>
  <si>
    <t>BETUL-IN/MP/002MAIZE-330BETUL-IN/MP/002/002BETUL - 1-IN/MP/002/002/0003039-BAGHWAD-IN/MP/002/002/0003/0006</t>
  </si>
  <si>
    <t>BETUL-IN/MP/002MAIZE-330BETUL-IN/MP/002/002KHEDISAWLIGARH-IN/MP/002/002/0001001-BORGAON-IN/MP/002/002/0001/0001</t>
  </si>
  <si>
    <t>BETUL-IN/MP/002MAIZE-330BETUL-IN/MP/002/002KHEDISAWLIGARH-IN/MP/002/002/0001010-KALYANPUR-IN/MP/002/002/0001/0002</t>
  </si>
  <si>
    <t>BETUL-IN/MP/002MAIZE-330BETUL-IN/MP/002/002KHEDISAWLIGARH-IN/MP/002/002/0001011-SAKADEHI-IN/MP/002/002/0001/0003</t>
  </si>
  <si>
    <t>BETUL-IN/MP/002MAIZE-330BETUL-IN/MP/002/002KHEDISAWLIGARH-IN/MP/002/002/0001012-BASPANI-IN/MP/002/002/0001/0004</t>
  </si>
  <si>
    <t>BETUL-IN/MP/002MAIZE-330BETUL-IN/MP/002/002KHEDISAWLIGARH-IN/MP/002/002/0001017-MANDAIKHURD-IN/MP/002/002/0001/0009</t>
  </si>
  <si>
    <t>BETUL-IN/MP/002MAIZE-330BETUL-IN/MP/002/002KHEDISAWLIGARH-IN/MP/002/002/0001018-MANDAI BUJURG-IN/MP/002/002/0001/0010</t>
  </si>
  <si>
    <t>BETUL-IN/MP/002MAIZE-330BHAINSDEHI-IN/MP/002/001BHIMPUR-IN/MP/002/001/0002029-BELA-IN/MP/002/001/0002/0001</t>
  </si>
  <si>
    <t>BETUL-IN/MP/002MAIZE-330BHAINSDEHI-IN/MP/002/001BHIMPUR-IN/MP/002/001/0002031-JHAPAL-IN/MP/002/001/0002/0003</t>
  </si>
  <si>
    <t>BETUL-IN/MP/002MAIZE-330BHAINSDEHI-IN/MP/002/001BHIMPUR-IN/MP/002/001/0002032-BHADWA-IN/MP/002/001/0002/0004</t>
  </si>
  <si>
    <t>BETUL-IN/MP/002MAIZE-330BHAINSDEHI-IN/MP/002/001BHIMPUR-IN/MP/002/001/0002033-SINGARCHAWDI-IN/MP/002/001/0002/0005</t>
  </si>
  <si>
    <t>BETUL-IN/MP/002MAIZE-330BHAINSDEHI-IN/MP/002/001BHIMPUR-IN/MP/002/001/0002034-RATANPUR-IN/MP/002/001/0002/0006</t>
  </si>
  <si>
    <t>BETUL-IN/MP/002MAIZE-330BHAINSDEHI-IN/MP/002/001BHIMPUR-IN/MP/002/001/0002035-KUTANGA-IN/MP/002/001/0002/0007</t>
  </si>
  <si>
    <t>BETUL-IN/MP/002MAIZE-330BHAINSDEHI-IN/MP/002/001BHIMPUR-IN/MP/002/001/0002036-LAKKADJAM-IN/MP/002/001/0002/0008</t>
  </si>
  <si>
    <t>BETUL-IN/MP/002MAIZE-330BHAINSDEHI-IN/MP/002/001BHIMPUR-IN/MP/002/001/0002037-AADARSH DANORA-IN/MP/002/001/0002/0009</t>
  </si>
  <si>
    <t>BETUL-IN/MP/002MAIZE-330BHAINSDEHI-IN/MP/002/001BHIMPUR-IN/MP/002/001/0002038-PALASPANI-IN/MP/002/001/0002/0010</t>
  </si>
  <si>
    <t>BETUL-IN/MP/002MAIZE-330BHAINSDEHI-IN/MP/002/001BHIMPUR-IN/MP/002/001/0002039-BHEEMPUR-IN/MP/002/001/0002/0011</t>
  </si>
  <si>
    <t>BETUL-IN/MP/002MAIZE-330BHAINSDEHI-IN/MP/002/001BHIMPUR-IN/MP/002/001/0002040-AADARSH PIPARIYA-IN/MP/002/001/0002/0012</t>
  </si>
  <si>
    <t>BETUL-IN/MP/002MAIZE-330BHAINSDEHI-IN/MP/002/001BHIMPUR-IN/MP/002/001/0002041-KUND BAKAJAN-IN/MP/002/001/0002/0013</t>
  </si>
  <si>
    <t>BETUL-IN/MP/002MAIZE-330BHAINSDEHI-IN/MP/002/001BHIMPUR-IN/MP/002/001/0002042-CHIKHLI-IN/MP/002/001/0002/0014</t>
  </si>
  <si>
    <t>BETUL-IN/MP/002MAIZE-330BHAINSDEHI-IN/MP/002/001BHIMPUR-IN/MP/002/001/0002043-RATAMATI-IN/MP/002/001/0002/0015</t>
  </si>
  <si>
    <t>BETUL-IN/MP/002MAIZE-330BHAINSDEHI-IN/MP/002/001BHIMPUR-IN/MP/002/001/0002044-SIMORI-IN/MP/002/001/0002/0016</t>
  </si>
  <si>
    <t>BETUL-IN/MP/002MAIZE-330BHAINSDEHI-IN/MP/002/001BHIMPUR-IN/MP/002/001/0002045-CHUNALOHMA-IN/MP/002/001/0002/0017</t>
  </si>
  <si>
    <t>BETUL-IN/MP/002MAIZE-330BHAINSDEHI-IN/MP/002/001BHIMPUR-IN/MP/002/001/0002047-JAMANYA-IN/MP/002/001/0002/0019</t>
  </si>
  <si>
    <t>BETUL-IN/MP/002MAIZE-330BHAINSDEHI-IN/MP/002/001BHIMPUR-IN/MP/002/001/0002048-DHAMANYA-IN/MP/002/001/0002/0020</t>
  </si>
  <si>
    <t>BETUL-IN/MP/002MAIZE-330BHAINSDEHI-IN/MP/002/001BHIMPUR-IN/MP/002/001/0002049-UTEE-IN/MP/002/001/0002/0021</t>
  </si>
  <si>
    <t>BETUL-IN/MP/002MAIZE-330BHAINSDEHI-IN/MP/002/001BHIMPUR-IN/MP/002/001/0002054-CHANDOO-IN/MP/002/001/0002/0026</t>
  </si>
  <si>
    <t>BETUL-IN/MP/002MAIZE-330BHAINSDEHI-IN/MP/002/001CHILLOUR-IN/MP/002/001/0001001-KASAMSAR KHANDI-IN/MP/002/001/0001/0001</t>
  </si>
  <si>
    <t>BETUL-IN/MP/002MAIZE-330BHAINSDEHI-IN/MP/002/001CHILLOUR-IN/MP/002/001/0001002-PIPARIYA-IN/MP/002/001/0001/0012</t>
  </si>
  <si>
    <t>BETUL-IN/MP/002MAIZE-330BHAINSDEHI-IN/MP/002/001CHILLOUR-IN/MP/002/001/0001003-GURWA-IN/MP/002/001/0001/0022</t>
  </si>
  <si>
    <t>BETUL-IN/MP/002MAIZE-330BHAINSDEHI-IN/MP/002/001CHILLOUR-IN/MP/002/001/0001004-KAWRA-IN/MP/002/001/0001/0023</t>
  </si>
  <si>
    <t>BETUL-IN/MP/002MAIZE-330BHAINSDEHI-IN/MP/002/001CHILLOUR-IN/MP/002/001/0001005-PATRI-IN/MP/002/001/0001/0024</t>
  </si>
  <si>
    <t>BETUL-IN/MP/002MAIZE-330BHAINSDEHI-IN/MP/002/001CHILLOUR-IN/MP/002/001/0001006-CHAKDHANA-IN/MP/002/001/0001/0025</t>
  </si>
  <si>
    <t>BETUL-IN/MP/002MAIZE-330BHAINSDEHI-IN/MP/002/001CHILLOUR-IN/MP/002/001/0001007-BASINDA-IN/MP/002/001/0001/0026</t>
  </si>
  <si>
    <t>BETUL-IN/MP/002MAIZE-330BHAINSDEHI-IN/MP/002/001CHILLOUR-IN/MP/002/001/0001008-CHILLOUR-IN/MP/002/001/0001/0027</t>
  </si>
  <si>
    <t>BETUL-IN/MP/002MAIZE-330BHAINSDEHI-IN/MP/002/001CHILLOUR-IN/MP/002/001/0001010-DASLI-IN/MP/002/001/0001/0002</t>
  </si>
  <si>
    <t>BETUL-IN/MP/002MAIZE-330BHAINSDEHI-IN/MP/002/001CHILLOUR-IN/MP/002/001/0001011-MAHATPUR JAWRA-IN/MP/002/001/0001/0003</t>
  </si>
  <si>
    <t>BETUL-IN/MP/002MAIZE-330BHAINSDEHI-IN/MP/002/001CHILLOUR-IN/MP/002/001/0001012-DULARIYA-IN/MP/002/001/0001/0004</t>
  </si>
  <si>
    <t>BETUL-IN/MP/002MAIZE-330BHAINSDEHI-IN/MP/002/001CHILLOUR-IN/MP/002/001/0001021-TITVI-IN/MP/002/001/0001/0014</t>
  </si>
  <si>
    <t>BETUL-IN/MP/002MAIZE-330BHAINSDEHI-IN/MP/002/001CHILLOUR-IN/MP/002/001/0001022-KAMOD-IN/MP/002/001/0001/0015</t>
  </si>
  <si>
    <t>BETUL-IN/MP/002MAIZE-330BHAINSDEHI-IN/MP/002/001CHILLOUR-IN/MP/002/001/0001023-KHAIRA-IN/MP/002/001/0001/0016</t>
  </si>
  <si>
    <t>BETUL-IN/MP/002MAIZE-330BHAINSDEHI-IN/MP/002/001CHILLOUR-IN/MP/002/001/0001024-DODAJAM-IN/MP/002/001/0001/0017</t>
  </si>
  <si>
    <t>BETUL-IN/MP/002MAIZE-330BHAINSDEHI-IN/MP/002/001CHILLOUR-IN/MP/002/001/0001025-KUNKHEDI-IN/MP/002/001/0001/0018</t>
  </si>
  <si>
    <t>BETUL-IN/MP/002MAIZE-330BHAINSDEHI-IN/MP/002/001CHILLOUR-IN/MP/002/001/0001026-GADAKHAR-IN/MP/002/001/0001/0019</t>
  </si>
  <si>
    <t>BETUL-IN/MP/002MAIZE-330BHAINSDEHI-IN/MP/002/001CHILLOUR-IN/MP/002/001/0001027-NANDA-IN/MP/002/001/0001/0020</t>
  </si>
  <si>
    <t>BETUL-IN/MP/002MAIZE-330BHAINSDEHI-IN/MP/002/001CHILLOUR-IN/MP/002/001/0001028-PAT RE.-IN/MP/002/001/0001/0021</t>
  </si>
  <si>
    <t>BETUL-IN/MP/002MAIZE-330CHICHOLI-IN/MP/002/007CHICHOLI-IN/MP/002/007/0001004-KHAPARIYA URF PASARDA-IN/MP/002/007/0001/0029</t>
  </si>
  <si>
    <t>BETUL-IN/MP/002MAIZE-330CHICHOLI-IN/MP/002/007CHICHOLI-IN/MP/002/007/0001006-BOD RE.-IN/MP/002/007/0001/0031</t>
  </si>
  <si>
    <t>BETUL-IN/MP/002MAIZE-330CHICHOLI-IN/MP/002/007CHICHOLI-IN/MP/002/007/0001008-CHIRAPATLA-IN/MP/002/007/0001/0033</t>
  </si>
  <si>
    <t>BETUL-IN/MP/002MAIZE-330CHICHOLI-IN/MP/002/007CHICHOLI-IN/MP/002/007/0001009-CHURNI-IN/MP/002/007/0001/0034</t>
  </si>
  <si>
    <t>BETUL-IN/MP/002MAIZE-330CHICHOLI-IN/MP/002/007CHICHOLI-IN/MP/002/007/0001010-KAMTHA MAAL-IN/MP/002/007/0001/0002</t>
  </si>
  <si>
    <t>BETUL-IN/MP/002MAIZE-330CHICHOLI-IN/MP/002/007CHICHOLI-IN/MP/002/007/0001011-BELA-IN/MP/002/007/0001/0003</t>
  </si>
  <si>
    <t>BETUL-IN/MP/002MAIZE-330CHICHOLI-IN/MP/002/007CHICHOLI-IN/MP/002/007/0001012-PATHAKHEDA-IN/MP/002/007/0001/0004</t>
  </si>
  <si>
    <t>BETUL-IN/MP/002MAIZE-330CHICHOLI-IN/MP/002/007CHICHOLI-IN/MP/002/007/0001014-CHUNAGOSAI-IN/MP/002/007/0001/0006</t>
  </si>
  <si>
    <t>BETUL-IN/MP/002MAIZE-330CHICHOLI-IN/MP/002/007CHICHOLI-IN/MP/002/007/0001015-CHUNAHAJURI-IN/MP/002/007/0001/0007</t>
  </si>
  <si>
    <t>BETUL-IN/MP/002MAIZE-330CHICHOLI-IN/MP/002/007CHICHOLI-IN/MP/002/007/0001017-HARDU-IN/MP/002/007/0001/0009</t>
  </si>
  <si>
    <t>BETUL-IN/MP/002MAIZE-330CHICHOLI-IN/MP/002/007CHICHOLI-IN/MP/002/007/0001018-CHUDIYA-IN/MP/002/007/0001/0010</t>
  </si>
  <si>
    <t>BETUL-IN/MP/002MAIZE-330CHICHOLI-IN/MP/002/007CHICHOLI-IN/MP/002/007/0001020-GONDHNA-IN/MP/002/007/0001/0013</t>
  </si>
  <si>
    <t>BETUL-IN/MP/002MAIZE-330CHICHOLI-IN/MP/002/007CHICHOLI-IN/MP/002/007/0001021-HARRAWADI-IN/MP/002/007/0001/0014</t>
  </si>
  <si>
    <t>BETUL-IN/MP/002MAIZE-330CHICHOLI-IN/MP/002/007CHICHOLI-IN/MP/002/007/0001025-DEVPURKOTMI-IN/MP/002/007/0001/0018</t>
  </si>
  <si>
    <t>BETUL-IN/MP/002MAIZE-330CHICHOLI-IN/MP/002/007CHICHOLI-IN/MP/002/007/0001026-BIGHWA-IN/MP/002/007/0001/0019</t>
  </si>
  <si>
    <t>BETUL-IN/MP/002MAIZE-330CHICHOLI-IN/MP/002/007CHICHOLI-IN/MP/002/007/0001029-NIWARI-IN/MP/002/007/0001/0022</t>
  </si>
  <si>
    <t>BETUL-IN/MP/002MAIZE-330CHICHOLI-IN/MP/002/007CHICHOLI-IN/MP/002/007/0001031-MALAJPUR-IN/MP/002/007/0001/0025</t>
  </si>
  <si>
    <t>BETUL-IN/MP/002MAIZE-330CHICHOLI-IN/MP/002/007CHICHOLI-IN/MP/002/007/0001032-KATKUHI-IN/MP/002/007/0001/0026</t>
  </si>
  <si>
    <t>BETUL-IN/MP/002MAIZE-330CHICHOLI-IN/MP/002/007CHICHOLI-IN/MP/002/007/0001033-JOGLI-IN/MP/002/007/0001/0027</t>
  </si>
  <si>
    <t>BETUL-IN/MP/002MAIZE-330CHICHOLI-IN/MP/002/007CHICHOLI-IN/MP/002/007/0001034-BORI-IN/MP/002/007/0001/0028</t>
  </si>
  <si>
    <t>BETUL-IN/MP/002MAIZE-330GHODADONGRI-IN/MP/002/006CHOPNA-IN/MP/002/006/0001001-KHAPA-IN/MP/002/006/0001/0001</t>
  </si>
  <si>
    <t>BETUL-IN/MP/002MAIZE-330GHODADONGRI-IN/MP/002/006CHOPNA-IN/MP/002/006/0001002-BAJARIDHAL-IN/MP/002/006/0001/0010</t>
  </si>
  <si>
    <t>BETUL-IN/MP/002MAIZE-330GHODADONGRI-IN/MP/002/006CHOPNA-IN/MP/002/006/0001006-BHOGAIKHAPA-IN/MP/002/006/0001/0014</t>
  </si>
  <si>
    <t>BETUL-IN/MP/002MAIZE-330GHODADONGRI-IN/MP/002/006CHOPNA-IN/MP/002/006/0001007-AAMDHANA RE.-IN/MP/002/006/0001/0015</t>
  </si>
  <si>
    <t>BETUL-IN/MP/002MAIZE-330GHODADONGRI-IN/MP/002/006GHODADONGRI-IN/MP/002/006/0002018-BAANSPUR-IN/MP/002/006/0002/0001</t>
  </si>
  <si>
    <t>BETUL-IN/MP/002MAIZE-330GHODADONGRI-IN/MP/002/006GHODADONGRI-IN/MP/002/006/0002019-RATAMATI-IN/MP/002/006/0002/0002</t>
  </si>
  <si>
    <t>BETUL-IN/MP/002MAIZE-330GHODADONGRI-IN/MP/002/006GHODADONGRI-IN/MP/002/006/0002020-GHODADONGRI-IN/MP/002/006/0002/0003</t>
  </si>
  <si>
    <t>BETUL-IN/MP/002MAIZE-330GHODADONGRI-IN/MP/002/006GHODADONGRI-IN/MP/002/006/0002021-KANHAWADI-IN/MP/002/006/0002/0004</t>
  </si>
  <si>
    <t>BETUL-IN/MP/002MAIZE-330GHODADONGRI-IN/MP/002/006GHODADONGRI-IN/MP/002/006/0002022-PACHAMA-IN/MP/002/006/0002/0005</t>
  </si>
  <si>
    <t>BETUL-IN/MP/002MAIZE-330GHODADONGRI-IN/MP/002/006GHODADONGRI-IN/MP/002/006/0002023-KHARI-IN/MP/002/006/0002/0006</t>
  </si>
  <si>
    <t>BETUL-IN/MP/002MAIZE-330GHODADONGRI-IN/MP/002/006GHODADONGRI-IN/MP/002/006/0002024-KHADARA-IN/MP/002/006/0002/0007</t>
  </si>
  <si>
    <t>BETUL-IN/MP/002MAIZE-330GHODADONGRI-IN/MP/002/006GHODADONGRI-IN/MP/002/006/0002025-NEEMPANI-IN/MP/002/006/0002/0008</t>
  </si>
  <si>
    <t>BETUL-IN/MP/002MAIZE-330GHODADONGRI-IN/MP/002/006GHODADONGRI-IN/MP/002/006/0002026-CHIKHLI-IN/MP/002/006/0002/0009</t>
  </si>
  <si>
    <t>BETUL-IN/MP/002MAIZE-330GHODADONGRI-IN/MP/002/006GHODADONGRI-IN/MP/002/006/0002027-JHADKUND-IN/MP/002/006/0002/0010</t>
  </si>
  <si>
    <t>BETUL-IN/MP/002MAIZE-330GHODADONGRI-IN/MP/002/006GHODADONGRI-IN/MP/002/006/0002028-JAKHLI-IN/MP/002/006/0002/0011</t>
  </si>
  <si>
    <t>BETUL-IN/MP/002MAIZE-330GHODADONGRI-IN/MP/002/006GHODADONGRI-IN/MP/002/006/0002029-PADARBUJURG-IN/MP/002/006/0002/0012</t>
  </si>
  <si>
    <t>BETUL-IN/MP/002MAIZE-330GHODADONGRI-IN/MP/002/006GHODADONGRI-IN/MP/002/006/0002030-PEESAJHODI-IN/MP/002/006/0002/0013</t>
  </si>
  <si>
    <t>BETUL-IN/MP/002MAIZE-330GHODADONGRI-IN/MP/002/006GHODADONGRI-IN/MP/002/006/0002031-MEDAPANI-IN/MP/002/006/0002/0014</t>
  </si>
  <si>
    <t>BETUL-IN/MP/002MAIZE-330GHODADONGRI-IN/MP/002/006GHODADONGRI-IN/MP/002/006/0002032-DOLIDHANA-IN/MP/002/006/0002/0015</t>
  </si>
  <si>
    <t>BETUL-IN/MP/002MAIZE-330GHODADONGRI-IN/MP/002/006GHODADONGRI-IN/MP/002/006/0002035-MAHENDWADI-IN/MP/002/006/0002/0018</t>
  </si>
  <si>
    <t>BETUL-IN/MP/002MAIZE-330GHODADONGRI-IN/MP/002/006GHODADONGRI-IN/MP/002/006/0002044-BAKUD-IN/MP/002/006/0002/0027</t>
  </si>
  <si>
    <t>BETUL-IN/MP/002MAIZE-330GHODADONGRI-IN/MP/002/006GHODADONGRI-IN/MP/002/006/0002052-JUWADI-IN/MP/002/006/0002/0035</t>
  </si>
  <si>
    <t>BETUL-IN/MP/002MAIZE-330MULTAI-IN/MP/002/003DUNAWA-IN/MP/002/003/0002041-KARPA-IN/MP/002/003/0002/0001</t>
  </si>
  <si>
    <t>BETUL-IN/MP/002MAIZE-330MULTAI-IN/MP/002/003DUNAWA-IN/MP/002/003/0002042-BARAI-IN/MP/002/003/0002/0002</t>
  </si>
  <si>
    <t>BETUL-IN/MP/002MAIZE-330MULTAI-IN/MP/002/003DUNAWA-IN/MP/002/003/0002043-MAHATPUR-IN/MP/002/003/0002/0003</t>
  </si>
  <si>
    <t>BETUL-IN/MP/002MAIZE-330MULTAI-IN/MP/002/003DUNAWA-IN/MP/002/003/0002044-MATHNI-IN/MP/002/003/0002/0004</t>
  </si>
  <si>
    <t>BETUL-IN/MP/002MAIZE-330MULTAI-IN/MP/002/003DUNAWA-IN/MP/002/003/0002047-KHADAKWAR-IN/MP/002/003/0002/0007</t>
  </si>
  <si>
    <t>BETUL-IN/MP/002MAIZE-330MULTAI-IN/MP/002/003DUNAWA-IN/MP/002/003/0002048-PARASTHANI-IN/MP/002/003/0002/0008</t>
  </si>
  <si>
    <t>BETUL-IN/MP/002MAIZE-330MULTAI-IN/MP/002/003DUNAWA-IN/MP/002/003/0002052-MALEGAON-IN/MP/002/003/0002/0012</t>
  </si>
  <si>
    <t>BETUL-IN/MP/002MAIZE-330MULTAI-IN/MP/002/003DUNAWA-IN/MP/002/003/0002055-SEMRYAPADRI-IN/MP/002/003/0002/0015</t>
  </si>
  <si>
    <t>BETUL-IN/MP/002MAIZE-330MULTAI-IN/MP/002/003DUNAWA-IN/MP/002/003/0002056-BARKHED-IN/MP/002/003/0002/0016</t>
  </si>
  <si>
    <t>BETUL-IN/MP/002MAIZE-330MULTAI-IN/MP/002/003DUNAWA-IN/MP/002/003/0002060-RIDHORA-IN/MP/002/003/0002/0020</t>
  </si>
  <si>
    <t>BETUL-IN/MP/002MAIZE-330MULTAI-IN/MP/002/003DUNAWA-IN/MP/002/003/0002063-GHATPIPARIYA-IN/MP/002/003/0002/0023</t>
  </si>
  <si>
    <t>BETUL-IN/MP/002MAIZE-330MULTAI-IN/MP/002/003DUNAWA-IN/MP/002/003/0002064-SARRAI-IN/MP/002/003/0002/0024</t>
  </si>
  <si>
    <t>BETUL-IN/MP/002MAIZE-330MULTAI-IN/MP/002/003DUNAWA-IN/MP/002/003/0002067-BHAISADAND-IN/MP/002/003/0002/0027</t>
  </si>
  <si>
    <t>BETUL-IN/MP/002MAIZE-330MULTAI-IN/MP/002/003DUNAWA-IN/MP/002/003/0002068-CHIKHLIKALA-IN/MP/002/003/0002/0028</t>
  </si>
  <si>
    <t>BETUL-IN/MP/002MAIZE-330MULTAI-IN/MP/002/003DUNAWA-IN/MP/002/003/0002069-LENDAGON-IN/MP/002/003/0002/0029</t>
  </si>
  <si>
    <t>BETUL-IN/MP/002MAIZE-330MULTAI-IN/MP/002/003MASOD-IN/MP/002/003/0004106-BALEGAON-IN/MP/002/003/0004/0007</t>
  </si>
  <si>
    <t>BETUL-IN/MP/002MAIZE-330MULTAI-IN/MP/002/003PRABHAT PATTAN-IN/MP/002/003/0003072-GHATBIROLI-IN/MP/002/003/0003/0002</t>
  </si>
  <si>
    <t>BETUL-IN/MP/002MAIZE-330MULTAI-IN/MP/002/003PRABHAT PATTAN-IN/MP/002/003/0003080-PRABHATPATTAN-IN/MP/002/003/0003/0010</t>
  </si>
  <si>
    <t>BETUL-IN/MP/002MAIZE-330SHAHPUR-IN/MP/002/004SHAHPUR-IN/MP/002/004/0001002-DHODRAMAU-IN/MP/002/004/0001/0012</t>
  </si>
  <si>
    <t>BETUL-IN/MP/002MAIZE-330SHAHPUR-IN/MP/002/004SHAHPUR-IN/MP/002/004/0001003-DABRI-IN/MP/002/004/0001/0023</t>
  </si>
  <si>
    <t>BETUL-IN/MP/002MAIZE-330SHAHPUR-IN/MP/002/004SHAHPUR-IN/MP/002/004/0001004-DHANWAR-IN/MP/002/004/0001/0034</t>
  </si>
  <si>
    <t>BETUL-IN/MP/002MAIZE-330SHAHPUR-IN/MP/002/004SHAHPUR-IN/MP/002/004/0001005-KHAPA-IN/MP/002/004/0001/0036</t>
  </si>
  <si>
    <t>BETUL-IN/MP/002MAIZE-330SHAHPUR-IN/MP/002/004SHAHPUR-IN/MP/002/004/0001006-JHAPDI-IN/MP/002/004/0001/0037</t>
  </si>
  <si>
    <t>BETUL-IN/MP/002MAIZE-330SHAHPUR-IN/MP/002/004SHAHPUR-IN/MP/002/004/0001007-KACHHAR-IN/MP/002/004/0001/0038</t>
  </si>
  <si>
    <t>BETUL-IN/MP/002MAIZE-330SHAHPUR-IN/MP/002/004SHAHPUR-IN/MP/002/004/0001008-SALIMET-IN/MP/002/004/0001/0039</t>
  </si>
  <si>
    <t>BETUL-IN/MP/002MAIZE-330SHAHPUR-IN/MP/002/004SHAHPUR-IN/MP/002/004/0001009-BANABAHEDA-IN/MP/002/004/0001/0040</t>
  </si>
  <si>
    <t>BETUL-IN/MP/002MAIZE-330SHAHPUR-IN/MP/002/004SHAHPUR-IN/MP/002/004/0001010-HADIPANI-IN/MP/002/004/0001/0002</t>
  </si>
  <si>
    <t>BETUL-IN/MP/002MAIZE-330SHAHPUR-IN/MP/002/004SHAHPUR-IN/MP/002/004/0001011-MUDA-IN/MP/002/004/0001/0003</t>
  </si>
  <si>
    <t>BETUL-IN/MP/002MAIZE-330SHAHPUR-IN/MP/002/004SHAHPUR-IN/MP/002/004/0001012-KAJLI-IN/MP/002/004/0001/0004</t>
  </si>
  <si>
    <t>BETUL-IN/MP/002MAIZE-330SHAHPUR-IN/MP/002/004SHAHPUR-IN/MP/002/004/0001013-BEEJADEHI-IN/MP/002/004/0001/0005</t>
  </si>
  <si>
    <t>BETUL-IN/MP/002MAIZE-330SHAHPUR-IN/MP/002/004SHAHPUR-IN/MP/002/004/0001014-TANGNAMAAL-IN/MP/002/004/0001/0006</t>
  </si>
  <si>
    <t>BETUL-IN/MP/002MAIZE-330SHAHPUR-IN/MP/002/004SHAHPUR-IN/MP/002/004/0001015-FOFLYA RE.-IN/MP/002/004/0001/0007</t>
  </si>
  <si>
    <t>BETUL-IN/MP/002MAIZE-330SHAHPUR-IN/MP/002/004SHAHPUR-IN/MP/002/004/0001016-CHIKHLI RE.-IN/MP/002/004/0001/0008</t>
  </si>
  <si>
    <t>BETUL-IN/MP/002MAIZE-330SHAHPUR-IN/MP/002/004SHAHPUR-IN/MP/002/004/0001017-DUMKA RE.-IN/MP/002/004/0001/0009</t>
  </si>
  <si>
    <t>BETUL-IN/MP/002MAIZE-330SHAHPUR-IN/MP/002/004SHAHPUR-IN/MP/002/004/0001018-TARA-IN/MP/002/004/0001/0010</t>
  </si>
  <si>
    <t>BETUL-IN/MP/002MAIZE-330SHAHPUR-IN/MP/002/004SHAHPUR-IN/MP/002/004/0001019-AAVARIYA-IN/MP/002/004/0001/0011</t>
  </si>
  <si>
    <t>BETUL-IN/MP/002MAIZE-330SHAHPUR-IN/MP/002/004SHAHPUR-IN/MP/002/004/0001020-KANHEGAON-IN/MP/002/004/0001/0013</t>
  </si>
  <si>
    <t>BETUL-IN/MP/002MAIZE-330SHAHPUR-IN/MP/002/004SHAHPUR-IN/MP/002/004/0001021-KESIYA-IN/MP/002/004/0001/0014</t>
  </si>
  <si>
    <t>BETUL-IN/MP/002MAIZE-330SHAHPUR-IN/MP/002/004SHAHPUR-IN/MP/002/004/0001022-SEHRA-IN/MP/002/004/0001/0015</t>
  </si>
  <si>
    <t>BETUL-IN/MP/002MAIZE-330SHAHPUR-IN/MP/002/004SHAHPUR-IN/MP/002/004/0001023-SEETALJHIRI-IN/MP/002/004/0001/0016</t>
  </si>
  <si>
    <t>BETUL-IN/MP/002MAIZE-330SHAHPUR-IN/MP/002/004SHAHPUR-IN/MP/002/004/0001024-RAMPUR MAAL-IN/MP/002/004/0001/0017</t>
  </si>
  <si>
    <t>BETUL-IN/MP/002MAIZE-330SHAHPUR-IN/MP/002/004SHAHPUR-IN/MP/002/004/0001025-KHOKHRA RAIYAT-IN/MP/002/004/0001/0018</t>
  </si>
  <si>
    <t>BETUL-IN/MP/002MAIZE-330SHAHPUR-IN/MP/002/004SHAHPUR-IN/MP/002/004/0001027-PAWERJHANDA-IN/MP/002/004/0001/0020</t>
  </si>
  <si>
    <t>BETUL-IN/MP/002MAIZE-330SHAHPUR-IN/MP/002/004SHAHPUR-IN/MP/002/004/0001028-RAIPUR-IN/MP/002/004/0001/0021</t>
  </si>
  <si>
    <t>BETUL-IN/MP/002MAIZE-330SHAHPUR-IN/MP/002/004SHAHPUR-IN/MP/002/004/0001030-GUWADI-IN/MP/002/004/0001/0024</t>
  </si>
  <si>
    <t>BETUL-IN/MP/002MAIZE-330SHAHPUR-IN/MP/002/004SHAHPUR-IN/MP/002/004/0001031-DHAPODAMAL-IN/MP/002/004/0001/0025</t>
  </si>
  <si>
    <t>BETUL-IN/MP/002MAIZE-330SHAHPUR-IN/MP/002/004SHAHPUR-IN/MP/002/004/0001032-KUNDI-IN/MP/002/004/0001/0026</t>
  </si>
  <si>
    <t>BETUL-IN/MP/002MAIZE-330SHAHPUR-IN/MP/002/004SHAHPUR-IN/MP/002/004/0001033-PAHAWADI-IN/MP/002/004/0001/0027</t>
  </si>
  <si>
    <t>BETUL-IN/MP/002MAIZE-330SHAHPUR-IN/MP/002/004SHAHPUR-IN/MP/002/004/0001034-PATHAI-IN/MP/002/004/0001/0028</t>
  </si>
  <si>
    <t>BETUL-IN/MP/002MAIZE-330SHAHPUR-IN/MP/002/004SHAHPUR-IN/MP/002/004/0001035-DESHAWADI-IN/MP/002/004/0001/0029</t>
  </si>
  <si>
    <t>BETUL-IN/MP/002MAIZE-330SHAHPUR-IN/MP/002/004SHAHPUR-IN/MP/002/004/0001036-MOKHAMAL-IN/MP/002/004/0001/0030</t>
  </si>
  <si>
    <t>BETUL-IN/MP/002MAIZE-330SHAHPUR-IN/MP/002/004SHAHPUR-IN/MP/002/004/0001037-SHAHPUR-IN/MP/002/004/0001/0031</t>
  </si>
  <si>
    <t>BETUL-IN/MP/002MAIZE-330SHAHPUR-IN/MP/002/004SHAHPUR-IN/MP/002/004/0001038-KOTMI-IN/MP/002/004/0001/0032</t>
  </si>
  <si>
    <t>BETUL-IN/MP/002MAIZE-330SHAHPUR-IN/MP/002/004SHAHPUR-IN/MP/002/004/0001039-SILPATI-IN/MP/002/004/0001/0033</t>
  </si>
  <si>
    <t>BETUL-IN/MP/002MAIZE-330SHAHPUR-IN/MP/002/004SHAHPUR-IN/MP/002/004/0001040-BHAYAWADI-IN/MP/002/004/0001/0035</t>
  </si>
  <si>
    <t>BETUL-IN/MP/002PADDY -IRRI-101BHAINSDEHI-IN/MP/002/001BHIMPUR-IN/MP/002/001/0002031-JHAPAL-IN/MP/002/001/0002/0003</t>
  </si>
  <si>
    <t>BETUL-IN/MP/002PADDY -IRRI-101BHAINSDEHI-IN/MP/002/001BHIMPUR-IN/MP/002/001/0002033-SINGARCHAWDI-IN/MP/002/001/0002/0005</t>
  </si>
  <si>
    <t>BETUL-IN/MP/002PADDY -IRRI-101BHAINSDEHI-IN/MP/002/001BHIMPUR-IN/MP/002/001/0002034-RATANPUR-IN/MP/002/001/0002/0006</t>
  </si>
  <si>
    <t>BETUL-IN/MP/002PADDY -IRRI-101BHAINSDEHI-IN/MP/002/001BHIMPUR-IN/MP/002/001/0002035-KUTANGA-IN/MP/002/001/0002/0007</t>
  </si>
  <si>
    <t>BETUL-IN/MP/002PADDY -IRRI-101BHAINSDEHI-IN/MP/002/001BHIMPUR-IN/MP/002/001/0002036-LAKKADJAM-IN/MP/002/001/0002/0008</t>
  </si>
  <si>
    <t>BETUL-IN/MP/002PADDY -IRRI-101BHAINSDEHI-IN/MP/002/001BHIMPUR-IN/MP/002/001/0002037-AADARSH DANORA-IN/MP/002/001/0002/0009</t>
  </si>
  <si>
    <t>BETUL-IN/MP/002PADDY -IRRI-101BHAINSDEHI-IN/MP/002/001BHIMPUR-IN/MP/002/001/0002038-PALASPANI-IN/MP/002/001/0002/0010</t>
  </si>
  <si>
    <t>BETUL-IN/MP/002PADDY -IRRI-101BHAINSDEHI-IN/MP/002/001BHIMPUR-IN/MP/002/001/0002039-BHEEMPUR-IN/MP/002/001/0002/0011</t>
  </si>
  <si>
    <t>BETUL-IN/MP/002PADDY -IRRI-101BHAINSDEHI-IN/MP/002/001BHIMPUR-IN/MP/002/001/0002040-AADARSH PIPARIYA-IN/MP/002/001/0002/0012</t>
  </si>
  <si>
    <t>BETUL-IN/MP/002PADDY -IRRI-101BHAINSDEHI-IN/MP/002/001BHIMPUR-IN/MP/002/001/0002041-KUND BAKAJAN-IN/MP/002/001/0002/0013</t>
  </si>
  <si>
    <t>BETUL-IN/MP/002PADDY -IRRI-101BHAINSDEHI-IN/MP/002/001BHIMPUR-IN/MP/002/001/0002042-CHIKHLI-IN/MP/002/001/0002/0014</t>
  </si>
  <si>
    <t>BETUL-IN/MP/002PADDY -IRRI-101BHAINSDEHI-IN/MP/002/001BHIMPUR-IN/MP/002/001/0002045-CHUNALOHMA-IN/MP/002/001/0002/0017</t>
  </si>
  <si>
    <t>BETUL-IN/MP/002PADDY -IRRI-101BHAINSDEHI-IN/MP/002/001BHIMPUR-IN/MP/002/001/0002046-DOKYA-IN/MP/002/001/0002/0018</t>
  </si>
  <si>
    <t>BETUL-IN/MP/002PADDY -IRRI-101BHAINSDEHI-IN/MP/002/001BHIMPUR-IN/MP/002/001/0002047-JAMANYA-IN/MP/002/001/0002/0019</t>
  </si>
  <si>
    <t>BETUL-IN/MP/002PADDY -IRRI-101BHAINSDEHI-IN/MP/002/001BHIMPUR-IN/MP/002/001/0002048-DHAMANYA-IN/MP/002/001/0002/0020</t>
  </si>
  <si>
    <t>BETUL-IN/MP/002PADDY -IRRI-101BHAINSDEHI-IN/MP/002/001BHIMPUR-IN/MP/002/001/0002050-JAMU-IN/MP/002/001/0002/0022</t>
  </si>
  <si>
    <t>BETUL-IN/MP/002PADDY -IRRI-101BHAINSDEHI-IN/MP/002/001BHIMPUR-IN/MP/002/001/0002051-CHOHTAPOPTI-IN/MP/002/001/0002/0023</t>
  </si>
  <si>
    <t>BETUL-IN/MP/002PADDY -IRRI-101BHAINSDEHI-IN/MP/002/001BHIMPUR-IN/MP/002/001/0002052-PALSHYA-IN/MP/002/001/0002/0024</t>
  </si>
  <si>
    <t>BETUL-IN/MP/002PADDY -IRRI-101BHAINSDEHI-IN/MP/002/001BHIMPUR-IN/MP/002/001/0002053-RAMBHA-IN/MP/002/001/0002/0025</t>
  </si>
  <si>
    <t>BETUL-IN/MP/002PADDY -IRRI-101BHAINSDEHI-IN/MP/002/001BHIMPUR-IN/MP/002/001/0002054-CHANDOO-IN/MP/002/001/0002/0026</t>
  </si>
  <si>
    <t>BETUL-IN/MP/002PADDY -IRRI-101BHAINSDEHI-IN/MP/002/001CHILLOUR-IN/MP/002/001/0001001-KASAMSAR KHANDI-IN/MP/002/001/0001/0001</t>
  </si>
  <si>
    <t>BETUL-IN/MP/002PADDY -IRRI-101BHAINSDEHI-IN/MP/002/001CHILLOUR-IN/MP/002/001/0001002-PIPARIYA-IN/MP/002/001/0001/0012</t>
  </si>
  <si>
    <t>BETUL-IN/MP/002PADDY -IRRI-101BHAINSDEHI-IN/MP/002/001CHILLOUR-IN/MP/002/001/0001003-GURWA-IN/MP/002/001/0001/0022</t>
  </si>
  <si>
    <t>BETUL-IN/MP/002PADDY -IRRI-101BHAINSDEHI-IN/MP/002/001CHILLOUR-IN/MP/002/001/0001004-KAWRA-IN/MP/002/001/0001/0023</t>
  </si>
  <si>
    <t>BETUL-IN/MP/002PADDY -IRRI-101BHAINSDEHI-IN/MP/002/001CHILLOUR-IN/MP/002/001/0001005-PATRI-IN/MP/002/001/0001/0024</t>
  </si>
  <si>
    <t>BETUL-IN/MP/002PADDY -IRRI-101BHAINSDEHI-IN/MP/002/001CHILLOUR-IN/MP/002/001/0001006-CHAKDHANA-IN/MP/002/001/0001/0025</t>
  </si>
  <si>
    <t>BETUL-IN/MP/002PADDY -IRRI-101BHAINSDEHI-IN/MP/002/001CHILLOUR-IN/MP/002/001/0001007-BASINDA-IN/MP/002/001/0001/0026</t>
  </si>
  <si>
    <t>BETUL-IN/MP/002PADDY -IRRI-101BHAINSDEHI-IN/MP/002/001CHILLOUR-IN/MP/002/001/0001008-CHILLOUR-IN/MP/002/001/0001/0027</t>
  </si>
  <si>
    <t>BETUL-IN/MP/002PADDY -IRRI-101BHAINSDEHI-IN/MP/002/001CHILLOUR-IN/MP/002/001/0001009-BATLAKHURD-IN/MP/002/001/0001/0028</t>
  </si>
  <si>
    <t>BETUL-IN/MP/002PADDY -IRRI-101BHAINSDEHI-IN/MP/002/001CHILLOUR-IN/MP/002/001/0001010-DASLI-IN/MP/002/001/0001/0002</t>
  </si>
  <si>
    <t>BETUL-IN/MP/002PADDY -IRRI-101BHAINSDEHI-IN/MP/002/001CHILLOUR-IN/MP/002/001/0001011-MAHATPUR JAWRA-IN/MP/002/001/0001/0003</t>
  </si>
  <si>
    <t>BETUL-IN/MP/002PADDY -IRRI-101BHAINSDEHI-IN/MP/002/001CHILLOUR-IN/MP/002/001/0001012-DULARIYA-IN/MP/002/001/0001/0004</t>
  </si>
  <si>
    <t>BETUL-IN/MP/002PADDY -IRRI-101BHAINSDEHI-IN/MP/002/001CHILLOUR-IN/MP/002/001/0001013-KAIKADIYA KALA-IN/MP/002/001/0001/0005</t>
  </si>
  <si>
    <t>BETUL-IN/MP/002PADDY -IRRI-101BHAINSDEHI-IN/MP/002/001CHILLOUR-IN/MP/002/001/0001014-BATLAKALA-IN/MP/002/001/0001/0006</t>
  </si>
  <si>
    <t>BETUL-IN/MP/002PADDY -IRRI-101BHAINSDEHI-IN/MP/002/001CHILLOUR-IN/MP/002/001/0001015-JHAKAS-IN/MP/002/001/0001/0007</t>
  </si>
  <si>
    <t>BETUL-IN/MP/002PADDY -IRRI-101BHAINSDEHI-IN/MP/002/001CHILLOUR-IN/MP/002/001/0001016-BORKUND-IN/MP/002/001/0001/0008</t>
  </si>
  <si>
    <t>BETUL-IN/MP/002PADDY -IRRI-101BHAINSDEHI-IN/MP/002/001CHILLOUR-IN/MP/002/001/0001017-DAMJIPURA-IN/MP/002/001/0001/0009</t>
  </si>
  <si>
    <t>BETUL-IN/MP/002PADDY -IRRI-101BHAINSDEHI-IN/MP/002/001CHILLOUR-IN/MP/002/001/0001019-PALANGA-IN/MP/002/001/0001/0011</t>
  </si>
  <si>
    <t>BETUL-IN/MP/002PADDY -IRRI-101BHAINSDEHI-IN/MP/002/001CHILLOUR-IN/MP/002/001/0001022-KAMOD-IN/MP/002/001/0001/0015</t>
  </si>
  <si>
    <t>BETUL-IN/MP/002PADDY -IRRI-101BHAINSDEHI-IN/MP/002/001CHILLOUR-IN/MP/002/001/0001023-KHAIRA-IN/MP/002/001/0001/0016</t>
  </si>
  <si>
    <t>BETUL-IN/MP/002PADDY -IRRI-101BHAINSDEHI-IN/MP/002/001CHILLOUR-IN/MP/002/001/0001024-DODAJAM-IN/MP/002/001/0001/0017</t>
  </si>
  <si>
    <t>BETUL-IN/MP/002PADDY -IRRI-101BHAINSDEHI-IN/MP/002/001CHILLOUR-IN/MP/002/001/0001025-KUNKHEDI-IN/MP/002/001/0001/0018</t>
  </si>
  <si>
    <t>BETUL-IN/MP/002PADDY -IRRI-101BHAINSDEHI-IN/MP/002/001CHILLOUR-IN/MP/002/001/0001027-NANDA-IN/MP/002/001/0001/0020</t>
  </si>
  <si>
    <t>BETUL-IN/MP/002PADDY -IRRI-101BHAINSDEHI-IN/MP/002/001CHILLOUR-IN/MP/002/001/0001028-PAT RE.-IN/MP/002/001/0001/0021</t>
  </si>
  <si>
    <t>BETUL-IN/MP/002PADDY -IRRI-101GHODADONGRI-IN/MP/002/006CHOPNA-IN/MP/002/006/0001001-KHAPA-IN/MP/002/006/0001/0001</t>
  </si>
  <si>
    <t>BETUL-IN/MP/002PADDY -IRRI-101GHODADONGRI-IN/MP/002/006CHOPNA-IN/MP/002/006/0001002-BAJARIDHAL-IN/MP/002/006/0001/0010</t>
  </si>
  <si>
    <t>BETUL-IN/MP/002PADDY -IRRI-101GHODADONGRI-IN/MP/002/006CHOPNA-IN/MP/002/006/0001003-SATALDEHI-IN/MP/002/006/0001/0011</t>
  </si>
  <si>
    <t>BETUL-IN/MP/002PADDY -IRRI-101GHODADONGRI-IN/MP/002/006CHOPNA-IN/MP/002/006/0001005-SHAKTIGARH-IN/MP/002/006/0001/0013</t>
  </si>
  <si>
    <t>BETUL-IN/MP/002PADDY -IRRI-101GHODADONGRI-IN/MP/002/006CHOPNA-IN/MP/002/006/0001006-BHOGAIKHAPA-IN/MP/002/006/0001/0014</t>
  </si>
  <si>
    <t>BETUL-IN/MP/002PADDY -IRRI-101GHODADONGRI-IN/MP/002/006CHOPNA-IN/MP/002/006/0001007-AAMDHANA RE.-IN/MP/002/006/0001/0015</t>
  </si>
  <si>
    <t>BETUL-IN/MP/002PADDY -IRRI-101GHODADONGRI-IN/MP/002/006CHOPNA-IN/MP/002/006/0001008-NUTANDANGA-IN/MP/002/006/0001/0016</t>
  </si>
  <si>
    <t>BETUL-IN/MP/002PADDY -IRRI-101GHODADONGRI-IN/MP/002/006CHOPNA-IN/MP/002/006/0001009-JHOLI-IN/MP/002/006/0001/0017</t>
  </si>
  <si>
    <t>BETUL-IN/MP/002PADDY -IRRI-101GHODADONGRI-IN/MP/002/006CHOPNA-IN/MP/002/006/0001010-CHOPNA - 1-IN/MP/002/006/0001/0002</t>
  </si>
  <si>
    <t>BETUL-IN/MP/002PADDY -IRRI-101GHODADONGRI-IN/MP/002/006CHOPNA-IN/MP/002/006/0001011-AAMDOH-IN/MP/002/006/0001/0003</t>
  </si>
  <si>
    <t>BETUL-IN/MP/002PADDY -IRRI-101GHODADONGRI-IN/MP/002/006CHOPNA-IN/MP/002/006/0001012-BATKIDOH-IN/MP/002/006/0001/0004</t>
  </si>
  <si>
    <t>BETUL-IN/MP/002PADDY -IRRI-101GHODADONGRI-IN/MP/002/006CHOPNA-IN/MP/002/006/0001013-HEERAPUR-IN/MP/002/006/0001/0005</t>
  </si>
  <si>
    <t>BETUL-IN/MP/002PADDY -IRRI-101GHODADONGRI-IN/MP/002/006CHOPNA-IN/MP/002/006/0001014-GOLHAI BU.-IN/MP/002/006/0001/0006</t>
  </si>
  <si>
    <t>BETUL-IN/MP/002PADDY -IRRI-101GHODADONGRI-IN/MP/002/006CHOPNA-IN/MP/002/006/0001015-GOPINATHPUR-IN/MP/002/006/0001/0007</t>
  </si>
  <si>
    <t>BETUL-IN/MP/002PADDY -IRRI-101GHODADONGRI-IN/MP/002/006CHOPNA-IN/MP/002/006/0001016-BADALPUR-IN/MP/002/006/0001/0008</t>
  </si>
  <si>
    <t>BETUL-IN/MP/002PADDY -IRRI-101GHODADONGRI-IN/MP/002/006CHOPNA-IN/MP/002/006/0001017-SEEVANPAT-IN/MP/002/006/0001/0009</t>
  </si>
  <si>
    <t>BETUL-IN/MP/002PADDY -IRRI-101GHODADONGRI-IN/MP/002/006GHODADONGRI-IN/MP/002/006/0002020-GHODADONGRI-IN/MP/002/006/0002/0003</t>
  </si>
  <si>
    <t>BETUL-IN/MP/002PADDY -IRRI-101GHODADONGRI-IN/MP/002/006GHODADONGRI-IN/MP/002/006/0002021-KANHAWADI-IN/MP/002/006/0002/0004</t>
  </si>
  <si>
    <t>BETUL-IN/MP/002PADDY -IRRI-101GHODADONGRI-IN/MP/002/006GHODADONGRI-IN/MP/002/006/0002022-PACHAMA-IN/MP/002/006/0002/0005</t>
  </si>
  <si>
    <t>BETUL-IN/MP/002PADDY -IRRI-101GHODADONGRI-IN/MP/002/006GHODADONGRI-IN/MP/002/006/0002026-CHIKHLI-IN/MP/002/006/0002/0009</t>
  </si>
  <si>
    <t>BETUL-IN/MP/002PADDY -IRRI-101GHODADONGRI-IN/MP/002/006GHODADONGRI-IN/MP/002/006/0002029-PADARBUJURG-IN/MP/002/006/0002/0012</t>
  </si>
  <si>
    <t>BETUL-IN/MP/002PADDY -IRRI-101GHODADONGRI-IN/MP/002/006GHODADONGRI-IN/MP/002/006/0002030-PEESAJHODI-IN/MP/002/006/0002/0013</t>
  </si>
  <si>
    <t>BETUL-IN/MP/002PADDY -IRRI-101GHODADONGRI-IN/MP/002/006GHODADONGRI-IN/MP/002/006/0002032-DOLIDHANA-IN/MP/002/006/0002/0015</t>
  </si>
  <si>
    <t>BETUL-IN/MP/002PADDY -IRRI-101GHODADONGRI-IN/MP/002/006GHODADONGRI-IN/MP/002/006/0002033-DUDHAWANI-IN/MP/002/006/0002/0016</t>
  </si>
  <si>
    <t>BETUL-IN/MP/002PADDY -IRRI-101GHODADONGRI-IN/MP/002/006GHODADONGRI-IN/MP/002/006/0002035-MAHENDWADI-IN/MP/002/006/0002/0018</t>
  </si>
  <si>
    <t>BETUL-IN/MP/002PADDY -IRRI-101GHODADONGRI-IN/MP/002/006GHODADONGRI-IN/MP/002/006/0002036-PANDARA-IN/MP/002/006/0002/0019</t>
  </si>
  <si>
    <t>BETUL-IN/MP/002PADDY -IRRI-101GHODADONGRI-IN/MP/002/006GHODADONGRI-IN/MP/002/006/0002037-SUKHADHANA-IN/MP/002/006/0002/0020</t>
  </si>
  <si>
    <t>BETUL-IN/MP/002PADDY -IRRI-101GHODADONGRI-IN/MP/002/006GHODADONGRI-IN/MP/002/006/0002038-SALAIYA-IN/MP/002/006/0002/0021</t>
  </si>
  <si>
    <t>BETUL-IN/MP/002PADDY -IRRI-101GHODADONGRI-IN/MP/002/006GHODADONGRI-IN/MP/002/006/0002039-CHHATARPUR-IN/MP/002/006/0002/0022</t>
  </si>
  <si>
    <t>BETUL-IN/MP/002PADDY -IRRI-101GHODADONGRI-IN/MP/002/006GHODADONGRI-IN/MP/002/006/0002044-BAKUD-IN/MP/002/006/0002/0027</t>
  </si>
  <si>
    <t>BETUL-IN/MP/002PADDY -IRRI-101GHODADONGRI-IN/MP/002/006GHODADONGRI-IN/MP/002/006/0002046-VIKRAMPUR-IN/MP/002/006/0002/0029</t>
  </si>
  <si>
    <t>BETUL-IN/MP/002PADDY -IRRI-101GHODADONGRI-IN/MP/002/006GHODADONGRI-IN/MP/002/006/0002047-DHASED-IN/MP/002/006/0002/0030</t>
  </si>
  <si>
    <t>BETUL-IN/MP/002PADDY -IRRI-101GHODADONGRI-IN/MP/002/006GHODADONGRI-IN/MP/002/006/0002049-KOLGAON-IN/MP/002/006/0002/0032</t>
  </si>
  <si>
    <t>BETUL-IN/MP/002PADDY -IRRI-101GHODADONGRI-IN/MP/002/006GHODADONGRI-IN/MP/002/006/0002050-SEETAKAMATH-IN/MP/002/006/0002/0033</t>
  </si>
  <si>
    <t>BETUL-IN/MP/002PADDY -IRRI-101GHODADONGRI-IN/MP/002/006GHODADONGRI-IN/MP/002/006/0002051-CHHURI-IN/MP/002/006/0002/0034</t>
  </si>
  <si>
    <t>BETUL-IN/MP/002PADDY -IRRI-101GHODADONGRI-IN/MP/002/006GHODADONGRI-IN/MP/002/006/0002052-JUWADI-IN/MP/002/006/0002/0035</t>
  </si>
  <si>
    <t>BETUL-IN/MP/002PADDY -IRRI-101GHODADONGRI-IN/MP/002/006GHODADONGRI-IN/MP/002/006/0002053-RATANPUR-IN/MP/002/006/0002/0036</t>
  </si>
  <si>
    <t>BETUL-IN/MP/002PADDY -IRRI-101GHODADONGRI-IN/MP/002/006GHODADONGRI-IN/MP/002/006/0002054-MEHKAR-IN/MP/002/006/0002/0037</t>
  </si>
  <si>
    <t>BETUL-IN/MP/002PADDY -IRRI-101GHODADONGRI-IN/MP/002/006GHODADONGRI-IN/MP/002/006/0002055-KUHI-IN/MP/002/006/0002/0038</t>
  </si>
  <si>
    <t>BETUL-IN/MP/002PADDY -IRRI-101GHODADONGRI-IN/MP/002/006GHODADONGRI-IN/MP/002/006/0002056-RANIPUR-IN/MP/002/006/0002/0039</t>
  </si>
  <si>
    <t>BETUL-IN/MP/002PADDY -IRRI-101GHODADONGRI-IN/MP/002/006GHODADONGRI-IN/MP/002/006/0002057-ANKAWADI-IN/MP/002/006/0002/0040</t>
  </si>
  <si>
    <t>BETUL-IN/MP/002PADDY -IRRI-101GHODADONGRI-IN/MP/002/006GHODADONGRI-IN/MP/002/006/0002058-CHIKHLI AAMDANA-IN/MP/002/006/0002/0041</t>
  </si>
  <si>
    <t>BETUL-IN/MP/002PADDY -IRRI-101SHAHPUR-IN/MP/002/004SHAHPUR-IN/MP/002/004/0001006-JHAPDI-IN/MP/002/004/0001/0037</t>
  </si>
  <si>
    <t>BETUL-IN/MP/002PADDY -IRRI-101SHAHPUR-IN/MP/002/004SHAHPUR-IN/MP/002/004/0001007-KACHHAR-IN/MP/002/004/0001/0038</t>
  </si>
  <si>
    <t>BETUL-IN/MP/002PADDY -IRRI-101SHAHPUR-IN/MP/002/004SHAHPUR-IN/MP/002/004/0001008-SALIMET-IN/MP/002/004/0001/0039</t>
  </si>
  <si>
    <t>BETUL-IN/MP/002PADDY -IRRI-101SHAHPUR-IN/MP/002/004SHAHPUR-IN/MP/002/004/0001009-BANABAHEDA-IN/MP/002/004/0001/0040</t>
  </si>
  <si>
    <t>BETUL-IN/MP/002PADDY -IRRI-101SHAHPUR-IN/MP/002/004SHAHPUR-IN/MP/002/004/0001010-HADIPANI-IN/MP/002/004/0001/0002</t>
  </si>
  <si>
    <t>BETUL-IN/MP/002PADDY -IRRI-101SHAHPUR-IN/MP/002/004SHAHPUR-IN/MP/002/004/0001011-MUDA-IN/MP/002/004/0001/0003</t>
  </si>
  <si>
    <t>BETUL-IN/MP/002PADDY -IRRI-101SHAHPUR-IN/MP/002/004SHAHPUR-IN/MP/002/004/0001015-FOFLYA RE.-IN/MP/002/004/0001/0007</t>
  </si>
  <si>
    <t>BETUL-IN/MP/002PADDY -IRRI-101SHAHPUR-IN/MP/002/004SHAHPUR-IN/MP/002/004/0001022-SEHRA-IN/MP/002/004/0001/0015</t>
  </si>
  <si>
    <t>BETUL-IN/MP/002PADDY -IRRI-101SHAHPUR-IN/MP/002/004SHAHPUR-IN/MP/002/004/0001030-GUWADI-IN/MP/002/004/0001/0024</t>
  </si>
  <si>
    <t>BETUL-IN/MP/002PADDY -IRRI-101SHAHPUR-IN/MP/002/004SHAHPUR-IN/MP/002/004/0001031-DHAPODAMAL-IN/MP/002/004/0001/0025</t>
  </si>
  <si>
    <t>BETUL-IN/MP/002PADDY -IRRI-101SHAHPUR-IN/MP/002/004SHAHPUR-IN/MP/002/004/0001032-KUNDI-IN/MP/002/004/0001/0026</t>
  </si>
  <si>
    <t>BETUL-IN/MP/002PADDY -IRRI-101SHAHPUR-IN/MP/002/004SHAHPUR-IN/MP/002/004/0001035-DESHAWADI-IN/MP/002/004/0001/0029</t>
  </si>
  <si>
    <t>BETUL-IN/MP/002PADDY -IRRI-101SHAHPUR-IN/MP/002/004SHAHPUR-IN/MP/002/004/0001037-SHAHPUR-IN/MP/002/004/0001/0031</t>
  </si>
  <si>
    <t>BETUL-IN/MP/002PADDY -IRRI-101SHAHPUR-IN/MP/002/004SHAHPUR-IN/MP/002/004/0001038-KOTMI-IN/MP/002/004/0001/0032</t>
  </si>
  <si>
    <t>BETUL-IN/MP/002PADDY -IRRI-101SHAHPUR-IN/MP/002/004SHAHPUR-IN/MP/002/004/0001039-SILPATI-IN/MP/002/004/0001/0033</t>
  </si>
  <si>
    <t>BETUL-IN/MP/002PADDY -IRRI-101SHAHPUR-IN/MP/002/004SHAHPUR-IN/MP/002/004/0001040-BHAYAWADI-IN/MP/002/004/0001/0035</t>
  </si>
  <si>
    <t>BETUL-IN/MP/002PADDY -UNIR-102BETUL-IN/MP/002/002BETUL - 1-IN/MP/002/002/0003060-GORAKHAR-IN/MP/002/002/0003/0027</t>
  </si>
  <si>
    <t>BETUL-IN/MP/002PADDY -UNIR-102BETUL-IN/MP/002/002KHEDISAWLIGARH-IN/MP/002/002/0001001-BORGAON-IN/MP/002/002/0001/0001</t>
  </si>
  <si>
    <t>BETUL-IN/MP/002PADDY -UNIR-102BETUL-IN/MP/002/002KHEDISAWLIGARH-IN/MP/002/002/0001009-SILLOT-IN/MP/002/002/0001/0027</t>
  </si>
  <si>
    <t>BETUL-IN/MP/002PADDY -UNIR-102BETUL-IN/MP/002/002KHEDISAWLIGARH-IN/MP/002/002/0001010-KALYANPUR-IN/MP/002/002/0001/0002</t>
  </si>
  <si>
    <t>BETUL-IN/MP/002PADDY -UNIR-102BETUL-IN/MP/002/002KHEDISAWLIGARH-IN/MP/002/002/0001011-SAKADEHI-IN/MP/002/002/0001/0003</t>
  </si>
  <si>
    <t>BETUL-IN/MP/002PADDY -UNIR-102BETUL-IN/MP/002/002KHEDISAWLIGARH-IN/MP/002/002/0001012-BASPANI-IN/MP/002/002/0001/0004</t>
  </si>
  <si>
    <t>BETUL-IN/MP/002PADDY -UNIR-102BETUL-IN/MP/002/002KHEDISAWLIGARH-IN/MP/002/002/0001017-MANDAIKHURD-IN/MP/002/002/0001/0009</t>
  </si>
  <si>
    <t>BETUL-IN/MP/002PADDY -UNIR-102CHICHOLI-IN/MP/002/007CHICHOLI-IN/MP/002/007/0001004-KHAPARIYA URF PASARDA-IN/MP/002/007/0001/0029</t>
  </si>
  <si>
    <t>BETUL-IN/MP/002PADDY -UNIR-102CHICHOLI-IN/MP/002/007CHICHOLI-IN/MP/002/007/0001005-BALLOUR-IN/MP/002/007/0001/0030</t>
  </si>
  <si>
    <t>BETUL-IN/MP/002PADDY -UNIR-102CHICHOLI-IN/MP/002/007CHICHOLI-IN/MP/002/007/0001010-KAMTHA MAAL-IN/MP/002/007/0001/0002</t>
  </si>
  <si>
    <t>BETUL-IN/MP/002PADDY -UNIR-102CHICHOLI-IN/MP/002/007CHICHOLI-IN/MP/002/007/0001011-BELA-IN/MP/002/007/0001/0003</t>
  </si>
  <si>
    <t>BETUL-IN/MP/002PADDY -UNIR-102CHICHOLI-IN/MP/002/007CHICHOLI-IN/MP/002/007/0001012-PATHAKHEDA-IN/MP/002/007/0001/0004</t>
  </si>
  <si>
    <t>BETUL-IN/MP/002PADDY -UNIR-102CHICHOLI-IN/MP/002/007CHICHOLI-IN/MP/002/007/0001014-CHUNAGOSAI-IN/MP/002/007/0001/0006</t>
  </si>
  <si>
    <t>BETUL-IN/MP/002PADDY -UNIR-102CHICHOLI-IN/MP/002/007CHICHOLI-IN/MP/002/007/0001018-CHUDIYA-IN/MP/002/007/0001/0010</t>
  </si>
  <si>
    <t>BETUL-IN/MP/002PADDY -UNIR-102CHICHOLI-IN/MP/002/007CHICHOLI-IN/MP/002/007/0001019-AALAMPUR-IN/MP/002/007/0001/0011</t>
  </si>
  <si>
    <t>BETUL-IN/MP/002PADDY -UNIR-102CHICHOLI-IN/MP/002/007CHICHOLI-IN/MP/002/007/0001020-GONDHNA-IN/MP/002/007/0001/0013</t>
  </si>
  <si>
    <t>BETUL-IN/MP/002PADDY -UNIR-102CHICHOLI-IN/MP/002/007CHICHOLI-IN/MP/002/007/0001021-HARRAWADI-IN/MP/002/007/0001/0014</t>
  </si>
  <si>
    <t>BETUL-IN/MP/002PADDY -UNIR-102CHICHOLI-IN/MP/002/007CHICHOLI-IN/MP/002/007/0001024-ASAADI-IN/MP/002/007/0001/0017</t>
  </si>
  <si>
    <t>BETUL-IN/MP/002PADDY -UNIR-102CHICHOLI-IN/MP/002/007CHICHOLI-IN/MP/002/007/0001025-DEVPURKOTMI-IN/MP/002/007/0001/0018</t>
  </si>
  <si>
    <t>BETUL-IN/MP/002PADDY -UNIR-102CHICHOLI-IN/MP/002/007CHICHOLI-IN/MP/002/007/0001031-MALAJPUR-IN/MP/002/007/0001/0025</t>
  </si>
  <si>
    <t>BETUL-IN/MP/002PADDY -UNIR-102CHICHOLI-IN/MP/002/007CHICHOLI-IN/MP/002/007/0001032-KATKUHI-IN/MP/002/007/0001/0026</t>
  </si>
  <si>
    <t>BETUL-IN/MP/002RED GRAM(TUR/ARHAR/PPEA)-410AATHNER-IN/MP/002/008ATHNER-IN/MP/002/008/0002044-PANBEHRA-IN/MP/002/008/0002/0025</t>
  </si>
  <si>
    <t>BETUL-IN/MP/002RED GRAM(TUR/ARHAR/PPEA)-410AATHNER-IN/MP/002/008SATNER-IN/MP/002/008/0001001-RAJOLA-IN/MP/002/008/0001/0001</t>
  </si>
  <si>
    <t>BETUL-IN/MP/002RED GRAM(TUR/ARHAR/PPEA)-410AATHNER-IN/MP/002/008SATNER-IN/MP/002/008/0001002-PANDURNA-IN/MP/002/008/0001/0012</t>
  </si>
  <si>
    <t>BETUL-IN/MP/002RED GRAM(TUR/ARHAR/PPEA)-410AATHNER-IN/MP/002/008SATNER-IN/MP/002/008/0001019-MANI-IN/MP/002/008/0001/0011</t>
  </si>
  <si>
    <t>BETUL-IN/MP/002RED GRAM(TUR/ARHAR/PPEA)-410BHAINSDEHI-IN/MP/002/001BHAINSDEHI-IN/MP/002/001/0004086-DHUDIYA NAI-IN/MP/002/001/0004/0019</t>
  </si>
  <si>
    <t>BETUL-IN/MP/002RED GRAM(TUR/ARHAR/PPEA)-410BHAINSDEHI-IN/MP/002/001BHAINSDEHI-IN/MP/002/001/0004102-PIPALNAKALA-IN/MP/002/001/0004/0003</t>
  </si>
  <si>
    <t>BETUL-IN/MP/002RED GRAM(TUR/ARHAR/PPEA)-410BHAINSDEHI-IN/MP/002/001BHAINSDEHI-IN/MP/002/001/0004103-KHOMAI-IN/MP/002/001/0004/0004</t>
  </si>
  <si>
    <t>BETUL-IN/MP/002RED GRAM(TUR/ARHAR/PPEA)-410BHAINSDEHI-IN/MP/002/001BHIMPUR-IN/MP/002/001/0002031-JHAPAL-IN/MP/002/001/0002/0003</t>
  </si>
  <si>
    <t>BETUL-IN/MP/002RED GRAM(TUR/ARHAR/PPEA)-410BHAINSDEHI-IN/MP/002/001BHIMPUR-IN/MP/002/001/0002039-BHEEMPUR-IN/MP/002/001/0002/0011</t>
  </si>
  <si>
    <t>BETUL-IN/MP/002RED GRAM(TUR/ARHAR/PPEA)-410BHAINSDEHI-IN/MP/002/001BHIMPUR-IN/MP/002/001/0002045-CHUNALOHMA-IN/MP/002/001/0002/0017</t>
  </si>
  <si>
    <t>BETUL-IN/MP/002RED GRAM(TUR/ARHAR/PPEA)-410BHAINSDEHI-IN/MP/002/001BHIMPUR-IN/MP/002/001/0002047-JAMANYA-IN/MP/002/001/0002/0019</t>
  </si>
  <si>
    <t>BETUL-IN/MP/002RED GRAM(TUR/ARHAR/PPEA)-410BHAINSDEHI-IN/MP/002/001BHIMPUR-IN/MP/002/001/0002053-RAMBHA-IN/MP/002/001/0002/0025</t>
  </si>
  <si>
    <t>BETUL-IN/MP/002RED GRAM(TUR/ARHAR/PPEA)-410BHAINSDEHI-IN/MP/002/001BHIMPUR-IN/MP/002/001/0002054-CHANDOO-IN/MP/002/001/0002/0026</t>
  </si>
  <si>
    <t>BETUL-IN/MP/002RED GRAM(TUR/ARHAR/PPEA)-410BHAINSDEHI-IN/MP/002/001CHILLOUR-IN/MP/002/001/0001014-BATLAKALA-IN/MP/002/001/0001/0006</t>
  </si>
  <si>
    <t>BETUL-IN/MP/002RED GRAM(TUR/ARHAR/PPEA)-410BHAINSDEHI-IN/MP/002/001JHALLAR-IN/MP/002/001/0003057-RAXI-IN/MP/002/001/0003/0003</t>
  </si>
  <si>
    <t>BETUL-IN/MP/002RED GRAM(TUR/ARHAR/PPEA)-410BHAINSDEHI-IN/MP/002/001JHALLAR-IN/MP/002/001/0003071-KALDONGARI-IN/MP/002/001/0003/0017</t>
  </si>
  <si>
    <t>BETUL-IN/MP/002RED GRAM(TUR/ARHAR/PPEA)-410BHAINSDEHI-IN/MP/002/001JHALLAR-IN/MP/002/001/0003072-DHAMANGAON-IN/MP/002/001/0003/0018</t>
  </si>
  <si>
    <t>BETUL-IN/MP/002RED GRAM(TUR/ARHAR/PPEA)-410BHAINSDEHI-IN/MP/002/001JHALLAR-IN/MP/002/001/0003074-PIPARIYA-IN/MP/002/001/0003/0020</t>
  </si>
  <si>
    <t>BETUL-IN/MP/002SOYABEAN-530AATHNER-IN/MP/002/008ATHNER-IN/MP/002/008/0002020-KAWLA RE.-IN/MP/002/008/0002/0001</t>
  </si>
  <si>
    <t>BETUL-IN/MP/002SOYABEAN-530AATHNER-IN/MP/002/008ATHNER-IN/MP/002/008/0002021-SATKUND-IN/MP/002/008/0002/0002</t>
  </si>
  <si>
    <t>BETUL-IN/MP/002SOYABEAN-530AATHNER-IN/MP/002/008ATHNER-IN/MP/002/008/0002022-GARGUD RE.-IN/MP/002/008/0002/0003</t>
  </si>
  <si>
    <t>BETUL-IN/MP/002SOYABEAN-530AATHNER-IN/MP/002/008ATHNER-IN/MP/002/008/0002023-VADALI-IN/MP/002/008/0002/0004</t>
  </si>
  <si>
    <t>BETUL-IN/MP/002SOYABEAN-530AATHNER-IN/MP/002/008ATHNER-IN/MP/002/008/0002024-MEDACHHINDWAD-IN/MP/002/008/0002/0005</t>
  </si>
  <si>
    <t>BETUL-IN/MP/002SOYABEAN-530AATHNER-IN/MP/002/008ATHNER-IN/MP/002/008/0002025-BARKHED-IN/MP/002/008/0002/0006</t>
  </si>
  <si>
    <t>BETUL-IN/MP/002SOYABEAN-530AATHNER-IN/MP/002/008ATHNER-IN/MP/002/008/0002026-DHAMORI-IN/MP/002/008/0002/0007</t>
  </si>
  <si>
    <t>BETUL-IN/MP/002SOYABEAN-530AATHNER-IN/MP/002/008ATHNER-IN/MP/002/008/0002027-SAWANGI-IN/MP/002/008/0002/0008</t>
  </si>
  <si>
    <t>BETUL-IN/MP/002SOYABEAN-530AATHNER-IN/MP/002/008ATHNER-IN/MP/002/008/0002028-GUNKHED-IN/MP/002/008/0002/0009</t>
  </si>
  <si>
    <t>BETUL-IN/MP/002SOYABEAN-530AATHNER-IN/MP/002/008ATHNER-IN/MP/002/008/0002029-MONDHVI-IN/MP/002/008/0002/0010</t>
  </si>
  <si>
    <t>BETUL-IN/MP/002SOYABEAN-530AATHNER-IN/MP/002/008ATHNER-IN/MP/002/008/0002030-BORPANI-IN/MP/002/008/0002/0011</t>
  </si>
  <si>
    <t>BETUL-IN/MP/002SOYABEAN-530AATHNER-IN/MP/002/008ATHNER-IN/MP/002/008/0002031-MUSAKHEDI-IN/MP/002/008/0002/0012</t>
  </si>
  <si>
    <t>BETUL-IN/MP/002SOYABEAN-530AATHNER-IN/MP/002/008ATHNER-IN/MP/002/008/0002032-JAWRA-IN/MP/002/008/0002/0013</t>
  </si>
  <si>
    <t>BETUL-IN/MP/002SOYABEAN-530AATHNER-IN/MP/002/008ATHNER-IN/MP/002/008/0002033-DHANORI-IN/MP/002/008/0002/0014</t>
  </si>
  <si>
    <t>BETUL-IN/MP/002SOYABEAN-530AATHNER-IN/MP/002/008ATHNER-IN/MP/002/008/0002034-DHANORA-IN/MP/002/008/0002/0015</t>
  </si>
  <si>
    <t>BETUL-IN/MP/002SOYABEAN-530AATHNER-IN/MP/002/008ATHNER-IN/MP/002/008/0002035-PUSLI-IN/MP/002/008/0002/0016</t>
  </si>
  <si>
    <t>BETUL-IN/MP/002SOYABEAN-530AATHNER-IN/MP/002/008ATHNER-IN/MP/002/008/0002036-TEMURNI-IN/MP/002/008/0002/0017</t>
  </si>
  <si>
    <t>BETUL-IN/MP/002SOYABEAN-530AATHNER-IN/MP/002/008ATHNER-IN/MP/002/008/0002037-ENKHEDA-IN/MP/002/008/0002/0018</t>
  </si>
  <si>
    <t>BETUL-IN/MP/002SOYABEAN-530AATHNER-IN/MP/002/008ATHNER-IN/MP/002/008/0002038-GUJARMAL-IN/MP/002/008/0002/0019</t>
  </si>
  <si>
    <t>BETUL-IN/MP/002SOYABEAN-530AATHNER-IN/MP/002/008ATHNER-IN/MP/002/008/0002039-AATHNER-IN/MP/002/008/0002/0020</t>
  </si>
  <si>
    <t>BETUL-IN/MP/002SOYABEAN-530AATHNER-IN/MP/002/008ATHNER-IN/MP/002/008/0002040-GONDI GHOGHRA-IN/MP/002/008/0002/0021</t>
  </si>
  <si>
    <t>BETUL-IN/MP/002SOYABEAN-530AATHNER-IN/MP/002/008ATHNER-IN/MP/002/008/0002041-SUFI-IN/MP/002/008/0002/0022</t>
  </si>
  <si>
    <t>BETUL-IN/MP/002SOYABEAN-530AATHNER-IN/MP/002/008ATHNER-IN/MP/002/008/0002042-AASTHI-IN/MP/002/008/0002/0023</t>
  </si>
  <si>
    <t>BETUL-IN/MP/002SOYABEAN-530AATHNER-IN/MP/002/008ATHNER-IN/MP/002/008/0002043-HIDLI-IN/MP/002/008/0002/0024</t>
  </si>
  <si>
    <t>BETUL-IN/MP/002SOYABEAN-530AATHNER-IN/MP/002/008ATHNER-IN/MP/002/008/0002044-PANBEHRA-IN/MP/002/008/0002/0025</t>
  </si>
  <si>
    <t>BETUL-IN/MP/002SOYABEAN-530AATHNER-IN/MP/002/008ATHNER-IN/MP/002/008/0002045-MORUDHANA-IN/MP/002/008/0002/0026</t>
  </si>
  <si>
    <t>BETUL-IN/MP/002SOYABEAN-530AATHNER-IN/MP/002/008SATNER-IN/MP/002/008/0001001-RAJOLA-IN/MP/002/008/0001/0001</t>
  </si>
  <si>
    <t>BETUL-IN/MP/002SOYABEAN-530AATHNER-IN/MP/002/008SATNER-IN/MP/002/008/0001002-PANDURNA-IN/MP/002/008/0001/0012</t>
  </si>
  <si>
    <t>BETUL-IN/MP/002SOYABEAN-530AATHNER-IN/MP/002/008SATNER-IN/MP/002/008/0001003-HIWRA-IN/MP/002/008/0001/0013</t>
  </si>
  <si>
    <t>BETUL-IN/MP/002SOYABEAN-530AATHNER-IN/MP/002/008SATNER-IN/MP/002/008/0001004-DEHGUD-IN/MP/002/008/0001/0014</t>
  </si>
  <si>
    <t>BETUL-IN/MP/002SOYABEAN-530AATHNER-IN/MP/002/008SATNER-IN/MP/002/008/0001005-AKKALWADI-IN/MP/002/008/0001/0015</t>
  </si>
  <si>
    <t>BETUL-IN/MP/002SOYABEAN-530AATHNER-IN/MP/002/008SATNER-IN/MP/002/008/0001006-UMARI-IN/MP/002/008/0001/0016</t>
  </si>
  <si>
    <t>BETUL-IN/MP/002SOYABEAN-530AATHNER-IN/MP/002/008SATNER-IN/MP/002/008/0001007-BAKUD-IN/MP/002/008/0001/0017</t>
  </si>
  <si>
    <t>BETUL-IN/MP/002SOYABEAN-530AATHNER-IN/MP/002/008SATNER-IN/MP/002/008/0001008-SATNER-IN/MP/002/008/0001/0018</t>
  </si>
  <si>
    <t>BETUL-IN/MP/002SOYABEAN-530AATHNER-IN/MP/002/008SATNER-IN/MP/002/008/0001009-KOYLARI-IN/MP/002/008/0001/0019</t>
  </si>
  <si>
    <t>BETUL-IN/MP/002SOYABEAN-530AATHNER-IN/MP/002/008SATNER-IN/MP/002/008/0001010-KHAIRWADA-IN/MP/002/008/0001/0002</t>
  </si>
  <si>
    <t>BETUL-IN/MP/002SOYABEAN-530AATHNER-IN/MP/002/008SATNER-IN/MP/002/008/0001011-BATHI-IN/MP/002/008/0001/0003</t>
  </si>
  <si>
    <t>BETUL-IN/MP/002SOYABEAN-530AATHNER-IN/MP/002/008SATNER-IN/MP/002/008/0001012-AMBADA-IN/MP/002/008/0001/0004</t>
  </si>
  <si>
    <t>BETUL-IN/MP/002SOYABEAN-530AATHNER-IN/MP/002/008SATNER-IN/MP/002/008/0001013-TEMNI-IN/MP/002/008/0001/0005</t>
  </si>
  <si>
    <t>BETUL-IN/MP/002SOYABEAN-530AATHNER-IN/MP/002/008SATNER-IN/MP/002/008/0001014-DHAYWANI VANGRAM-IN/MP/002/008/0001/0006</t>
  </si>
  <si>
    <t>BETUL-IN/MP/002SOYABEAN-530AATHNER-IN/MP/002/008SATNER-IN/MP/002/008/0001015-ANDHERBAWDI-IN/MP/002/008/0001/0007</t>
  </si>
  <si>
    <t>BETUL-IN/MP/002SOYABEAN-530AATHNER-IN/MP/002/008SATNER-IN/MP/002/008/0001016-DABHONA-IN/MP/002/008/0001/0008</t>
  </si>
  <si>
    <t>BETUL-IN/MP/002SOYABEAN-530AATHNER-IN/MP/002/008SATNER-IN/MP/002/008/0001017-BELKUND-IN/MP/002/008/0001/0009</t>
  </si>
  <si>
    <t>BETUL-IN/MP/002SOYABEAN-530AATHNER-IN/MP/002/008SATNER-IN/MP/002/008/0001018-KELBEHRA-IN/MP/002/008/0001/0010</t>
  </si>
  <si>
    <t>BETUL-IN/MP/002SOYABEAN-530AATHNER-IN/MP/002/008SATNER-IN/MP/002/008/0001019-MANI-IN/MP/002/008/0001/0011</t>
  </si>
  <si>
    <t>BETUL-IN/MP/002SOYABEAN-530AMLA-IN/MP/002/005AMLA-IN/MP/002/005/0001001-THANI-IN/MP/002/005/0001/0001</t>
  </si>
  <si>
    <t>BETUL-IN/MP/002SOYABEAN-530AMLA-IN/MP/002/005AMLA-IN/MP/002/005/0001002-AAVARIYA-IN/MP/002/005/0001/0012</t>
  </si>
  <si>
    <t>BETUL-IN/MP/002SOYABEAN-530AMLA-IN/MP/002/005AMLA-IN/MP/002/005/0001003-PARSODI-IN/MP/002/005/0001/0023</t>
  </si>
  <si>
    <t>BETUL-IN/MP/002SOYABEAN-530AMLA-IN/MP/002/005AMLA-IN/MP/002/005/0001004-TORANWADA-IN/MP/002/005/0001/0031</t>
  </si>
  <si>
    <t>BETUL-IN/MP/002SOYABEAN-530AMLA-IN/MP/002/005AMLA-IN/MP/002/005/0001005-AMLA-IN/MP/002/005/0001/0032</t>
  </si>
  <si>
    <t>BETUL-IN/MP/002SOYABEAN-530AMLA-IN/MP/002/005AMLA-IN/MP/002/005/0001006-BORKHI-IN/MP/002/005/0001/0033</t>
  </si>
  <si>
    <t>BETUL-IN/MP/002SOYABEAN-530AMLA-IN/MP/002/005AMLA-IN/MP/002/005/0001007-HASALPUR-IN/MP/002/005/0001/0034</t>
  </si>
  <si>
    <t>BETUL-IN/MP/002SOYABEAN-530AMLA-IN/MP/002/005AMLA-IN/MP/002/005/0001008-SASAWAD-IN/MP/002/005/0001/0035</t>
  </si>
  <si>
    <t>BETUL-IN/MP/002SOYABEAN-530AMLA-IN/MP/002/005AMLA-IN/MP/002/005/0001009-ANDHARIYA-IN/MP/002/005/0001/0036</t>
  </si>
  <si>
    <t>BETUL-IN/MP/002SOYABEAN-530AMLA-IN/MP/002/005AMLA-IN/MP/002/005/0001010-AMBADA-IN/MP/002/005/0001/0002</t>
  </si>
  <si>
    <t>BETUL-IN/MP/002SOYABEAN-530AMLA-IN/MP/002/005AMLA-IN/MP/002/005/0001011-BOTHIYA-IN/MP/002/005/0001/0003</t>
  </si>
  <si>
    <t>BETUL-IN/MP/002SOYABEAN-530AMLA-IN/MP/002/005AMLA-IN/MP/002/005/0001012-SASUNDRA-IN/MP/002/005/0001/0004</t>
  </si>
  <si>
    <t>BETUL-IN/MP/002SOYABEAN-530AMLA-IN/MP/002/005AMLA-IN/MP/002/005/0001013-NANDPUR-IN/MP/002/005/0001/0005</t>
  </si>
  <si>
    <t>BETUL-IN/MP/002SOYABEAN-530AMLA-IN/MP/002/005AMLA-IN/MP/002/005/0001014-RAMLI-IN/MP/002/005/0001/0006</t>
  </si>
  <si>
    <t>BETUL-IN/MP/002SOYABEAN-530AMLA-IN/MP/002/005AMLA-IN/MP/002/005/0001015-PARSODA-IN/MP/002/005/0001/0007</t>
  </si>
  <si>
    <t>BETUL-IN/MP/002SOYABEAN-530AMLA-IN/MP/002/005AMLA-IN/MP/002/005/0001016-RAMBHAKHEDI-IN/MP/002/005/0001/0008</t>
  </si>
  <si>
    <t>BETUL-IN/MP/002SOYABEAN-530AMLA-IN/MP/002/005AMLA-IN/MP/002/005/0001017-LALAWADI-IN/MP/002/005/0001/0009</t>
  </si>
  <si>
    <t>BETUL-IN/MP/002SOYABEAN-530AMLA-IN/MP/002/005AMLA-IN/MP/002/005/0001018-KANOJIYA-IN/MP/002/005/0001/0010</t>
  </si>
  <si>
    <t>BETUL-IN/MP/002SOYABEAN-530AMLA-IN/MP/002/005AMLA-IN/MP/002/005/0001019-KHAPAKHATEDA-IN/MP/002/005/0001/0011</t>
  </si>
  <si>
    <t>BETUL-IN/MP/002SOYABEAN-530AMLA-IN/MP/002/005AMLA-IN/MP/002/005/0001020-BORIKHURD-IN/MP/002/005/0001/0013</t>
  </si>
  <si>
    <t>BETUL-IN/MP/002SOYABEAN-530AMLA-IN/MP/002/005AMLA-IN/MP/002/005/0001021-RATEDAKALA-IN/MP/002/005/0001/0014</t>
  </si>
  <si>
    <t>BETUL-IN/MP/002SOYABEAN-530AMLA-IN/MP/002/005AMLA-IN/MP/002/005/0001025-LIKHDI-IN/MP/002/005/0001/0018</t>
  </si>
  <si>
    <t>BETUL-IN/MP/002SOYABEAN-530AMLA-IN/MP/002/005AMLA-IN/MP/002/005/0001026-CHHIPNIYA PIPARIYA-IN/MP/002/005/0001/0019</t>
  </si>
  <si>
    <t>BETUL-IN/MP/002SOYABEAN-530AMLA-IN/MP/002/005AMLA-IN/MP/002/005/0001027-NARERA-IN/MP/002/005/0001/0020</t>
  </si>
  <si>
    <t>BETUL-IN/MP/002SOYABEAN-530AMLA-IN/MP/002/005AMLA-IN/MP/002/005/0001028-JAMDEHIKHURD-IN/MP/002/005/0001/0021</t>
  </si>
  <si>
    <t>BETUL-IN/MP/002SOYABEAN-530AMLA-IN/MP/002/005AMLA-IN/MP/002/005/0001029-PIPARIYADEU-IN/MP/002/005/0001/0022</t>
  </si>
  <si>
    <t>BETUL-IN/MP/002SOYABEAN-530AMLA-IN/MP/002/005AMLA-IN/MP/002/005/0001030-RANIDONGRI-IN/MP/002/005/0001/0024</t>
  </si>
  <si>
    <t>BETUL-IN/MP/002SOYABEAN-530AMLA-IN/MP/002/005AMLA-IN/MP/002/005/0001031-CHHAWAL-IN/MP/002/005/0001/0025</t>
  </si>
  <si>
    <t>BETUL-IN/MP/002SOYABEAN-530AMLA-IN/MP/002/005AMLA-IN/MP/002/005/0001032-DEVGAON-IN/MP/002/005/0001/0026</t>
  </si>
  <si>
    <t>BETUL-IN/MP/002SOYABEAN-530AMLA-IN/MP/002/005AMLA-IN/MP/002/005/0001033-JAMBADA BU.-IN/MP/002/005/0001/0027</t>
  </si>
  <si>
    <t>BETUL-IN/MP/002SOYABEAN-530AMLA-IN/MP/002/005AMLA-IN/MP/002/005/0001034-JAMBADAKHURD-IN/MP/002/005/0001/0028</t>
  </si>
  <si>
    <t>BETUL-IN/MP/002SOYABEAN-530AMLA-IN/MP/002/005AMLA-IN/MP/002/005/0001035-TIRMAHU-IN/MP/002/005/0001/0029</t>
  </si>
  <si>
    <t>BETUL-IN/MP/002SOYABEAN-530AMLA-IN/MP/002/005AMLA-IN/MP/002/005/0001036-HARDOULI-IN/MP/002/005/0001/0030</t>
  </si>
  <si>
    <t>BETUL-IN/MP/002SOYABEAN-530AMLA-IN/MP/002/005BORDEHI-IN/MP/002/005/0002037-UMARIYA-IN/MP/002/005/0002/0001</t>
  </si>
  <si>
    <t>BETUL-IN/MP/002SOYABEAN-530AMLA-IN/MP/002/005BORDEHI-IN/MP/002/005/0002038-BABARBOH-IN/MP/002/005/0002/0002</t>
  </si>
  <si>
    <t>BETUL-IN/MP/002SOYABEAN-530AMLA-IN/MP/002/005BORDEHI-IN/MP/002/005/0002039-SONEGAON-IN/MP/002/005/0002/0003</t>
  </si>
  <si>
    <t>BETUL-IN/MP/002SOYABEAN-530AMLA-IN/MP/002/005BORDEHI-IN/MP/002/005/0002040-RAJEGAON-IN/MP/002/005/0002/0004</t>
  </si>
  <si>
    <t>BETUL-IN/MP/002SOYABEAN-530AMLA-IN/MP/002/005BORDEHI-IN/MP/002/005/0002041-KONDHAR KHAPA-IN/MP/002/005/0002/0005</t>
  </si>
  <si>
    <t>BETUL-IN/MP/002SOYABEAN-530AMLA-IN/MP/002/005BORDEHI-IN/MP/002/005/0002042-BARCHHI-IN/MP/002/005/0002/0006</t>
  </si>
  <si>
    <t>BETUL-IN/MP/002SOYABEAN-530AMLA-IN/MP/002/005BORDEHI-IN/MP/002/005/0002043-SOMLAPUR-IN/MP/002/005/0002/0007</t>
  </si>
  <si>
    <t>BETUL-IN/MP/002SOYABEAN-530AMLA-IN/MP/002/005BORDEHI-IN/MP/002/005/0002044-KUTKHEDI-IN/MP/002/005/0002/0008</t>
  </si>
  <si>
    <t>BETUL-IN/MP/002SOYABEAN-530AMLA-IN/MP/002/005BORDEHI-IN/MP/002/005/0002045-MALEGAON-IN/MP/002/005/0002/0009</t>
  </si>
  <si>
    <t>BETUL-IN/MP/002SOYABEAN-530AMLA-IN/MP/002/005BORDEHI-IN/MP/002/005/0002046-HARANYA-IN/MP/002/005/0002/0010</t>
  </si>
  <si>
    <t>BETUL-IN/MP/002SOYABEAN-530AMLA-IN/MP/002/005BORDEHI-IN/MP/002/005/0002047-BAMLA-IN/MP/002/005/0002/0011</t>
  </si>
  <si>
    <t>BETUL-IN/MP/002SOYABEAN-530AMLA-IN/MP/002/005BORDEHI-IN/MP/002/005/0002048-JAMUNBICHHWA MA.-IN/MP/002/005/0002/0012</t>
  </si>
  <si>
    <t>BETUL-IN/MP/002SOYABEAN-530AMLA-IN/MP/002/005BORDEHI-IN/MP/002/005/0002049-KOTHIYA-IN/MP/002/005/0002/0013</t>
  </si>
  <si>
    <t>BETUL-IN/MP/002SOYABEAN-530AMLA-IN/MP/002/005BORDEHI-IN/MP/002/005/0002050-KALMESHWARA-IN/MP/002/005/0002/0014</t>
  </si>
  <si>
    <t>BETUL-IN/MP/002SOYABEAN-530AMLA-IN/MP/002/005BORDEHI-IN/MP/002/005/0002051-KHANDEPIPARIYA-IN/MP/002/005/0002/0015</t>
  </si>
  <si>
    <t>BETUL-IN/MP/002SOYABEAN-530AMLA-IN/MP/002/005BORDEHI-IN/MP/002/005/0002052-DEEPAMANDAI-IN/MP/002/005/0002/0016</t>
  </si>
  <si>
    <t>BETUL-IN/MP/002SOYABEAN-530AMLA-IN/MP/002/005BORDEHI-IN/MP/002/005/0002053-BORDEHI-IN/MP/002/005/0002/0017</t>
  </si>
  <si>
    <t>BETUL-IN/MP/002SOYABEAN-530AMLA-IN/MP/002/005BORDEHI-IN/MP/002/005/0002054-ITAWA-IN/MP/002/005/0002/0018</t>
  </si>
  <si>
    <t>BETUL-IN/MP/002SOYABEAN-530AMLA-IN/MP/002/005BORDEHI-IN/MP/002/005/0002055-GHATAWADIKALA-IN/MP/002/005/0002/0019</t>
  </si>
  <si>
    <t>BETUL-IN/MP/002SOYABEAN-530AMLA-IN/MP/002/005BORDEHI-IN/MP/002/005/0002056-HATHNORA-IN/MP/002/005/0002/0020</t>
  </si>
  <si>
    <t>BETUL-IN/MP/002SOYABEAN-530AMLA-IN/MP/002/005BORDEHI-IN/MP/002/005/0002057-TARODAKALA-IN/MP/002/005/0002/0021</t>
  </si>
  <si>
    <t>BETUL-IN/MP/002SOYABEAN-530AMLA-IN/MP/002/005BORDEHI-IN/MP/002/005/0002058-DANGARIYA-IN/MP/002/005/0002/0022</t>
  </si>
  <si>
    <t>BETUL-IN/MP/002SOYABEAN-530AMLA-IN/MP/002/005BORDEHI-IN/MP/002/005/0002059-DEHARI-IN/MP/002/005/0002/0023</t>
  </si>
  <si>
    <t>BETUL-IN/MP/002SOYABEAN-530AMLA-IN/MP/002/005BORDEHI-IN/MP/002/005/0002060-KUJWA-IN/MP/002/005/0002/0024</t>
  </si>
  <si>
    <t>BETUL-IN/MP/002SOYABEAN-530AMLA-IN/MP/002/005BORDEHI-IN/MP/002/005/0002061-KHEDLIBAZAR-IN/MP/002/005/0002/0025</t>
  </si>
  <si>
    <t>BETUL-IN/MP/002SOYABEAN-530AMLA-IN/MP/002/005BORDEHI-IN/MP/002/005/0002062-BRAHMANBADA-IN/MP/002/005/0002/0026</t>
  </si>
  <si>
    <t>BETUL-IN/MP/002SOYABEAN-530AMLA-IN/MP/002/005BORDEHI-IN/MP/002/005/0002063-BICHHWA-IN/MP/002/005/0002/0027</t>
  </si>
  <si>
    <t>BETUL-IN/MP/002SOYABEAN-530AMLA-IN/MP/002/005BORDEHI-IN/MP/002/005/0002064-MORKHA-IN/MP/002/005/0002/0028</t>
  </si>
  <si>
    <t>BETUL-IN/MP/002SOYABEAN-530AMLA-IN/MP/002/005BORDEHI-IN/MP/002/005/0002065-TARODABUJURG-IN/MP/002/005/0002/0029</t>
  </si>
  <si>
    <t>BETUL-IN/MP/002SOYABEAN-530AMLA-IN/MP/002/005BORDEHI-IN/MP/002/005/0002066-DUDARIYA-IN/MP/002/005/0002/0030</t>
  </si>
  <si>
    <t>BETUL-IN/MP/002SOYABEAN-530AMLA-IN/MP/002/005BORDEHI-IN/MP/002/005/0002067-BISKHAN-IN/MP/002/005/0002/0031</t>
  </si>
  <si>
    <t>BETUL-IN/MP/002SOYABEAN-530AMLA-IN/MP/002/005BORDEHI-IN/MP/002/005/0002068-GUBREL-IN/MP/002/005/0002/0032</t>
  </si>
  <si>
    <t>BETUL-IN/MP/002SOYABEAN-530AMLA-IN/MP/002/005BORDEHI-IN/MP/002/005/0002069-LEELAJHAR-IN/MP/002/005/0002/0033</t>
  </si>
  <si>
    <t>BETUL-IN/MP/002SOYABEAN-530AMLA-IN/MP/002/005BORDEHI-IN/MP/002/005/0002070-KATHI-IN/MP/002/005/0002/0034</t>
  </si>
  <si>
    <t>BETUL-IN/MP/002SOYABEAN-530BETUL-IN/MP/002/002BETUL - 1-IN/MP/002/002/0003037-KHEDLA-IN/MP/002/002/0003/0004</t>
  </si>
  <si>
    <t>BETUL-IN/MP/002SOYABEAN-530BETUL-IN/MP/002/002BETUL - 1-IN/MP/002/002/0003038-KUMHARTEK-IN/MP/002/002/0003/0005</t>
  </si>
  <si>
    <t>BETUL-IN/MP/002SOYABEAN-530BETUL-IN/MP/002/002BETUL - 1-IN/MP/002/002/0003039-BAGHWAD-IN/MP/002/002/0003/0006</t>
  </si>
  <si>
    <t>BETUL-IN/MP/002SOYABEAN-530BETUL-IN/MP/002/002BETUL - 1-IN/MP/002/002/0003040-NEEMJHIRI-IN/MP/002/002/0003/0007</t>
  </si>
  <si>
    <t>BETUL-IN/MP/002SOYABEAN-530BETUL-IN/MP/002/002BETUL - 1-IN/MP/002/002/0003041-MOWAD-IN/MP/002/002/0003/0008</t>
  </si>
  <si>
    <t>BETUL-IN/MP/002SOYABEAN-530BETUL-IN/MP/002/002BETUL - 1-IN/MP/002/002/0003042-KANHADGAON-IN/MP/002/002/0003/0009</t>
  </si>
  <si>
    <t>BETUL-IN/MP/002SOYABEAN-530BETUL-IN/MP/002/002BETUL - 1-IN/MP/002/002/0003043-LAKHAPUR-IN/MP/002/002/0003/0010</t>
  </si>
  <si>
    <t>BETUL-IN/MP/002SOYABEAN-530BETUL-IN/MP/002/002BETUL - 1-IN/MP/002/002/0003044-BARSALI-IN/MP/002/002/0003/0011</t>
  </si>
  <si>
    <t>BETUL-IN/MP/002SOYABEAN-530BETUL-IN/MP/002/002BETUL - 1-IN/MP/002/002/0003045-MALKAPUR-IN/MP/002/002/0003/0012</t>
  </si>
  <si>
    <t>BETUL-IN/MP/002SOYABEAN-530BETUL-IN/MP/002/002BETUL - 1-IN/MP/002/002/0003047-BHAISDEHI-IN/MP/002/002/0003/0014</t>
  </si>
  <si>
    <t>BETUL-IN/MP/002SOYABEAN-530BETUL-IN/MP/002/002BETUL - 1-IN/MP/002/002/0003048-KHEDLI-IN/MP/002/002/0003/0015</t>
  </si>
  <si>
    <t>BETUL-IN/MP/002SOYABEAN-530BETUL-IN/MP/002/002BETUL - 1-IN/MP/002/002/0003050-BAAJPUR-IN/MP/002/002/0003/0017</t>
  </si>
  <si>
    <t>BETUL-IN/MP/002SOYABEAN-530BETUL-IN/MP/002/002BETUL - 1-IN/MP/002/002/0003051-RODA-IN/MP/002/002/0003/0018</t>
  </si>
  <si>
    <t>BETUL-IN/MP/002SOYABEAN-530BETUL-IN/MP/002/002BETUL - 1-IN/MP/002/002/0003052-KHADLA-IN/MP/002/002/0003/0019</t>
  </si>
  <si>
    <t>BETUL-IN/MP/002SOYABEAN-530BETUL-IN/MP/002/002BETUL - 1-IN/MP/002/002/0003053-SAWANGA-IN/MP/002/002/0003/0020</t>
  </si>
  <si>
    <t>BETUL-IN/MP/002SOYABEAN-530BETUL-IN/MP/002/002BETUL - 1-IN/MP/002/002/0003054-PIPLA-IN/MP/002/002/0003/0021</t>
  </si>
  <si>
    <t>BETUL-IN/MP/002SOYABEAN-530BETUL-IN/MP/002/002BETUL - 1-IN/MP/002/002/0003055-SEHRA-IN/MP/002/002/0003/0022</t>
  </si>
  <si>
    <t>BETUL-IN/MP/002SOYABEAN-530BETUL-IN/MP/002/002BETUL - 1-IN/MP/002/002/0003056-HATHNAJHIRI-IN/MP/002/002/0003/0023</t>
  </si>
  <si>
    <t>BETUL-IN/MP/002SOYABEAN-530BETUL-IN/MP/002/002BETUL - 1-IN/MP/002/002/0003057-BORIKASH-IN/MP/002/002/0003/0024</t>
  </si>
  <si>
    <t>BETUL-IN/MP/002SOYABEAN-530BETUL-IN/MP/002/002BETUL - 1-IN/MP/002/002/0003058-DIWANCHARSI-IN/MP/002/002/0003/0025</t>
  </si>
  <si>
    <t>BETUL-IN/MP/002SOYABEAN-530BETUL-IN/MP/002/002BETUL - 1-IN/MP/002/002/0003059-KOLGAON-IN/MP/002/002/0003/0026</t>
  </si>
  <si>
    <t>BETUL-IN/MP/002SOYABEAN-530BETUL-IN/MP/002/002BETUL - 1-IN/MP/002/002/0003060-GORAKHAR-IN/MP/002/002/0003/0027</t>
  </si>
  <si>
    <t>BETUL-IN/MP/002SOYABEAN-530BETUL-IN/MP/002/002BETUL - 2-IN/MP/002/002/0002028-DODHWADA-IN/MP/002/002/0002/0001</t>
  </si>
  <si>
    <t>BETUL-IN/MP/002SOYABEAN-530BETUL-IN/MP/002/002BETUL - 2-IN/MP/002/002/0002029-BHADUS-IN/MP/002/002/0002/0002</t>
  </si>
  <si>
    <t>BETUL-IN/MP/002SOYABEAN-530BETUL-IN/MP/002/002BETUL - 2-IN/MP/002/002/0002030-TEMNI-IN/MP/002/002/0002/0003</t>
  </si>
  <si>
    <t>BETUL-IN/MP/002SOYABEAN-530BETUL-IN/MP/002/002BETUL - 2-IN/MP/002/002/0002031-DANORA-IN/MP/002/002/0002/0004</t>
  </si>
  <si>
    <t>BETUL-IN/MP/002SOYABEAN-530BETUL-IN/MP/002/002BETUL - 2-IN/MP/002/002/0002032-BHOGITEDA-IN/MP/002/002/0002/0005</t>
  </si>
  <si>
    <t>BETUL-IN/MP/002SOYABEAN-530BETUL-IN/MP/002/002BETUL - 2-IN/MP/002/002/0002033-BADORA-IN/MP/002/002/0002/0006</t>
  </si>
  <si>
    <t>BETUL-IN/MP/002SOYABEAN-530BETUL-IN/MP/002/002BETUL BAZAR-IN/MP/002/002/0004061-JASONDI-IN/MP/002/002/0004/0001</t>
  </si>
  <si>
    <t>BETUL-IN/MP/002SOYABEAN-530BETUL-IN/MP/002/002BETUL BAZAR-IN/MP/002/002/0004062-CHARBAN-IN/MP/002/002/0004/0002</t>
  </si>
  <si>
    <t>BETUL-IN/MP/002SOYABEAN-530BETUL-IN/MP/002/002BETUL BAZAR-IN/MP/002/002/0004063-GODIGOULA-IN/MP/002/002/0004/0003</t>
  </si>
  <si>
    <t>BETUL-IN/MP/002SOYABEAN-530BETUL-IN/MP/002/002BETUL BAZAR-IN/MP/002/002/0004064-BADHOLI-IN/MP/002/002/0004/0004</t>
  </si>
  <si>
    <t>BETUL-IN/MP/002SOYABEAN-530BETUL-IN/MP/002/002BETUL BAZAR-IN/MP/002/002/0004065-AMDAR-IN/MP/002/002/0004/0005</t>
  </si>
  <si>
    <t>BETUL-IN/MP/002SOYABEAN-530BETUL-IN/MP/002/002BETUL BAZAR-IN/MP/002/002/0004066-SURGAON-IN/MP/002/002/0004/0006</t>
  </si>
  <si>
    <t>BETUL-IN/MP/002SOYABEAN-530BETUL-IN/MP/002/002BETUL BAZAR-IN/MP/002/002/0004067-BHARKAWADI-IN/MP/002/002/0004/0007</t>
  </si>
  <si>
    <t>BETUL-IN/MP/002SOYABEAN-530BETUL-IN/MP/002/002BETUL BAZAR-IN/MP/002/002/0004068-BETULBAZAR-IN/MP/002/002/0004/0008</t>
  </si>
  <si>
    <t>BETUL-IN/MP/002SOYABEAN-530BETUL-IN/MP/002/002BETUL BAZAR-IN/MP/002/002/0004069-AARUL-IN/MP/002/002/0004/0009</t>
  </si>
  <si>
    <t>BETUL-IN/MP/002SOYABEAN-530BETUL-IN/MP/002/002BETUL BAZAR-IN/MP/002/002/0004070-JAITAPUR-IN/MP/002/002/0004/0010</t>
  </si>
  <si>
    <t>BETUL-IN/MP/002SOYABEAN-530BETUL-IN/MP/002/002BETUL BAZAR-IN/MP/002/002/0004071-NAHIYA-IN/MP/002/002/0004/0011</t>
  </si>
  <si>
    <t>BETUL-IN/MP/002SOYABEAN-530BETUL-IN/MP/002/002BETUL BAZAR-IN/MP/002/002/0004072-SOHAGPUR-IN/MP/002/002/0004/0012</t>
  </si>
  <si>
    <t>BETUL-IN/MP/002SOYABEAN-530BETUL-IN/MP/002/002BETUL BAZAR-IN/MP/002/002/0004073-MILANPUR-IN/MP/002/002/0004/0013</t>
  </si>
  <si>
    <t>BETUL-IN/MP/002SOYABEAN-530BETUL-IN/MP/002/002BETUL BAZAR-IN/MP/002/002/0004074-BAYAWADI-IN/MP/002/002/0004/0014</t>
  </si>
  <si>
    <t>BETUL-IN/MP/002SOYABEAN-530BETUL-IN/MP/002/002BETUL BAZAR-IN/MP/002/002/0004075-SAIKHANDARA-IN/MP/002/002/0004/0015</t>
  </si>
  <si>
    <t>BETUL-IN/MP/002SOYABEAN-530BETUL-IN/MP/002/002BETUL BAZAR-IN/MP/002/002/0004076-JAWRA-IN/MP/002/002/0004/0016</t>
  </si>
  <si>
    <t>BETUL-IN/MP/002SOYABEAN-530BETUL-IN/MP/002/002BETUL BAZAR-IN/MP/002/002/0004077-DHAWDI-IN/MP/002/002/0004/0017</t>
  </si>
  <si>
    <t>BETUL-IN/MP/002SOYABEAN-530BETUL-IN/MP/002/002BETUL BAZAR-IN/MP/002/002/0004078-REDWA-IN/MP/002/002/0004/0018</t>
  </si>
  <si>
    <t>BETUL-IN/MP/002SOYABEAN-530BETUL-IN/MP/002/002BETUL BAZAR-IN/MP/002/002/0004079-SELGAON-IN/MP/002/002/0004/0019</t>
  </si>
  <si>
    <t>BETUL-IN/MP/002SOYABEAN-530BETUL-IN/MP/002/002BETUL BAZAR-IN/MP/002/002/0004080-GUDI-IN/MP/002/002/0004/0020</t>
  </si>
  <si>
    <t>BETUL-IN/MP/002SOYABEAN-530BETUL-IN/MP/002/002BETUL BAZAR-IN/MP/002/002/0004081-BARVHI-IN/MP/002/002/0004/0021</t>
  </si>
  <si>
    <t>BETUL-IN/MP/002SOYABEAN-530BETUL-IN/MP/002/002KHEDISAWLIGARH-IN/MP/002/002/0001001-BORGAON-IN/MP/002/002/0001/0001</t>
  </si>
  <si>
    <t>BETUL-IN/MP/002SOYABEAN-530BETUL-IN/MP/002/002KHEDISAWLIGARH-IN/MP/002/002/0001002-JEEN-IN/MP/002/002/0001/0012</t>
  </si>
  <si>
    <t>BETUL-IN/MP/002SOYABEAN-530BETUL-IN/MP/002/002KHEDISAWLIGARH-IN/MP/002/002/0001003-DANORA-IN/MP/002/002/0001/0021</t>
  </si>
  <si>
    <t>BETUL-IN/MP/002SOYABEAN-530BETUL-IN/MP/002/002KHEDISAWLIGARH-IN/MP/002/002/0001004-KUMHALI-IN/MP/002/002/0001/0022</t>
  </si>
  <si>
    <t>BETUL-IN/MP/002SOYABEAN-530BETUL-IN/MP/002/002KHEDISAWLIGARH-IN/MP/002/002/0001005-TAHLI-IN/MP/002/002/0001/0023</t>
  </si>
  <si>
    <t>BETUL-IN/MP/002SOYABEAN-530BETUL-IN/MP/002/002KHEDISAWLIGARH-IN/MP/002/002/0001007-RATAMATI BUJURG-IN/MP/002/002/0001/0025</t>
  </si>
  <si>
    <t>BETUL-IN/MP/002SOYABEAN-530BETUL-IN/MP/002/002KHEDISAWLIGARH-IN/MP/002/002/0001008-LAVANYA-IN/MP/002/002/0001/0026</t>
  </si>
  <si>
    <t>BETUL-IN/MP/002SOYABEAN-530BETUL-IN/MP/002/002KHEDISAWLIGARH-IN/MP/002/002/0001009-SILLOT-IN/MP/002/002/0001/0027</t>
  </si>
  <si>
    <t>BETUL-IN/MP/002SOYABEAN-530BETUL-IN/MP/002/002KHEDISAWLIGARH-IN/MP/002/002/0001010-KALYANPUR-IN/MP/002/002/0001/0002</t>
  </si>
  <si>
    <t>BETUL-IN/MP/002SOYABEAN-530BETUL-IN/MP/002/002KHEDISAWLIGARH-IN/MP/002/002/0001011-SAKADEHI-IN/MP/002/002/0001/0003</t>
  </si>
  <si>
    <t>BETUL-IN/MP/002SOYABEAN-530BETUL-IN/MP/002/002KHEDISAWLIGARH-IN/MP/002/002/0001012-BASPANI-IN/MP/002/002/0001/0004</t>
  </si>
  <si>
    <t>BETUL-IN/MP/002SOYABEAN-530BETUL-IN/MP/002/002KHEDISAWLIGARH-IN/MP/002/002/0001013-JAMTHI-IN/MP/002/002/0001/0005</t>
  </si>
  <si>
    <t>BETUL-IN/MP/002SOYABEAN-530BETUL-IN/MP/002/002KHEDISAWLIGARH-IN/MP/002/002/0001014-KADHAI-IN/MP/002/002/0001/0006</t>
  </si>
  <si>
    <t>BETUL-IN/MP/002SOYABEAN-530BETUL-IN/MP/002/002KHEDISAWLIGARH-IN/MP/002/002/0001015-LAPAJHIRI-IN/MP/002/002/0001/0007</t>
  </si>
  <si>
    <t>BETUL-IN/MP/002SOYABEAN-530BETUL-IN/MP/002/002KHEDISAWLIGARH-IN/MP/002/002/0001016-MATHNI-IN/MP/002/002/0001/0008</t>
  </si>
  <si>
    <t>BETUL-IN/MP/002SOYABEAN-530BETUL-IN/MP/002/002KHEDISAWLIGARH-IN/MP/002/002/0001017-MANDAIKHURD-IN/MP/002/002/0001/0009</t>
  </si>
  <si>
    <t>BETUL-IN/MP/002SOYABEAN-530BETUL-IN/MP/002/002KHEDISAWLIGARH-IN/MP/002/002/0001018-MANDAI BUJURG-IN/MP/002/002/0001/0010</t>
  </si>
  <si>
    <t>BETUL-IN/MP/002SOYABEAN-530BHAINSDEHI-IN/MP/002/001BHAINSDEHI-IN/MP/002/001/0004075-JHAMJHIRI-IN/MP/002/001/0004/0008</t>
  </si>
  <si>
    <t>BETUL-IN/MP/002SOYABEAN-530BHAINSDEHI-IN/MP/002/001BHAINSDEHI-IN/MP/002/001/0004076-BARHAPUR-IN/MP/002/001/0004/0009</t>
  </si>
  <si>
    <t>BETUL-IN/MP/002SOYABEAN-530BHAINSDEHI-IN/MP/002/001BHAINSDEHI-IN/MP/002/001/0004077-PARDI-IN/MP/002/001/0004/0010</t>
  </si>
  <si>
    <t>BETUL-IN/MP/002SOYABEAN-530BHAINSDEHI-IN/MP/002/001BHAINSDEHI-IN/MP/002/001/0004078-CHICHOLIDHANA-IN/MP/002/001/0004/0011</t>
  </si>
  <si>
    <t>BETUL-IN/MP/002SOYABEAN-530BHAINSDEHI-IN/MP/002/001BHAINSDEHI-IN/MP/002/001/0004079-BAGDARA-IN/MP/002/001/0004/0012</t>
  </si>
  <si>
    <t>BETUL-IN/MP/002SOYABEAN-530BHAINSDEHI-IN/MP/002/001BHAINSDEHI-IN/MP/002/001/0004080-BHAISDEHI-IN/MP/002/001/0004/0013</t>
  </si>
  <si>
    <t>BETUL-IN/MP/002SOYABEAN-530BHAINSDEHI-IN/MP/002/001BHAINSDEHI-IN/MP/002/001/0004081-NAVAPURA-IN/MP/002/001/0004/0014</t>
  </si>
  <si>
    <t>BETUL-IN/MP/002SOYABEAN-530BHAINSDEHI-IN/MP/002/001BHAINSDEHI-IN/MP/002/001/0004082-KATOL-IN/MP/002/001/0004/0015</t>
  </si>
  <si>
    <t>BETUL-IN/MP/002SOYABEAN-530BHAINSDEHI-IN/MP/002/001BHAINSDEHI-IN/MP/002/001/0004083-POHAR-IN/MP/002/001/0004/0016</t>
  </si>
  <si>
    <t>BETUL-IN/MP/002SOYABEAN-530BHAINSDEHI-IN/MP/002/001BHAINSDEHI-IN/MP/002/001/0004084-SEONI-IN/MP/002/001/0004/0017</t>
  </si>
  <si>
    <t>BETUL-IN/MP/002SOYABEAN-530BHAINSDEHI-IN/MP/002/001BHAINSDEHI-IN/MP/002/001/0004085-BHIVKUND-IN/MP/002/001/0004/0018</t>
  </si>
  <si>
    <t>BETUL-IN/MP/002SOYABEAN-530BHAINSDEHI-IN/MP/002/001BHAINSDEHI-IN/MP/002/001/0004086-DHUDIYA NAI-IN/MP/002/001/0004/0019</t>
  </si>
  <si>
    <t>BETUL-IN/MP/002SOYABEAN-530BHAINSDEHI-IN/MP/002/001BHAINSDEHI-IN/MP/002/001/0004087-KODI-IN/MP/002/001/0004/0020</t>
  </si>
  <si>
    <t>BETUL-IN/MP/002SOYABEAN-530BHAINSDEHI-IN/MP/002/001BHAINSDEHI-IN/MP/002/001/0004088-RAMGHATI-IN/MP/002/001/0004/0021</t>
  </si>
  <si>
    <t>BETUL-IN/MP/002SOYABEAN-530BHAINSDEHI-IN/MP/002/001BHAINSDEHI-IN/MP/002/001/0004089-GADRAJHIRI RE.-IN/MP/002/001/0004/0022</t>
  </si>
  <si>
    <t>BETUL-IN/MP/002SOYABEAN-530BHAINSDEHI-IN/MP/002/001BHAINSDEHI-IN/MP/002/001/0004090-GHUGHRI-IN/MP/002/001/0004/0023</t>
  </si>
  <si>
    <t>BETUL-IN/MP/002SOYABEAN-530BHAINSDEHI-IN/MP/002/001BHAINSDEHI-IN/MP/002/001/0004091-PALASPANI RE-IN/MP/002/001/0004/0024</t>
  </si>
  <si>
    <t>BETUL-IN/MP/002SOYABEAN-530BHAINSDEHI-IN/MP/002/001BHAINSDEHI-IN/MP/002/001/0004092-KORDI-IN/MP/002/001/0004/0025</t>
  </si>
  <si>
    <t>BETUL-IN/MP/002SOYABEAN-530BHAINSDEHI-IN/MP/002/001BHAINSDEHI-IN/MP/002/001/0004093-DEDPANI-IN/MP/002/001/0004/0026</t>
  </si>
  <si>
    <t>BETUL-IN/MP/002SOYABEAN-530BHAINSDEHI-IN/MP/002/001BHAINSDEHI-IN/MP/002/001/0004094-KHAMLA-IN/MP/002/001/0004/0027</t>
  </si>
  <si>
    <t>BETUL-IN/MP/002SOYABEAN-530BHAINSDEHI-IN/MP/002/001BHAINSDEHI-IN/MP/002/001/0004095-KUKRU-IN/MP/002/001/0004/0028</t>
  </si>
  <si>
    <t>BETUL-IN/MP/002SOYABEAN-530BHAINSDEHI-IN/MP/002/001BHAINSDEHI-IN/MP/002/001/0004096-BANUR-IN/MP/002/001/0004/0029</t>
  </si>
  <si>
    <t>BETUL-IN/MP/002SOYABEAN-530BHAINSDEHI-IN/MP/002/001BHAINSDEHI-IN/MP/002/001/0004097-JAMULNI-IN/MP/002/001/0004/0030</t>
  </si>
  <si>
    <t>BETUL-IN/MP/002SOYABEAN-530BHAINSDEHI-IN/MP/002/001BHAINSDEHI-IN/MP/002/001/0004098-DHAR-IN/MP/002/001/0004/0031</t>
  </si>
  <si>
    <t>BETUL-IN/MP/002SOYABEAN-530BHAINSDEHI-IN/MP/002/001BHAINSDEHI-IN/MP/002/001/0004099-UDAMA-IN/MP/002/001/0004/0032</t>
  </si>
  <si>
    <t>BETUL-IN/MP/002SOYABEAN-530BHAINSDEHI-IN/MP/002/001BHAINSDEHI-IN/MP/002/001/0004100-KOTHALKUND-IN/MP/002/001/0004/0001</t>
  </si>
  <si>
    <t>BETUL-IN/MP/002SOYABEAN-530BHAINSDEHI-IN/MP/002/001BHAINSDEHI-IN/MP/002/001/0004101-SAWALMEDA-IN/MP/002/001/0004/0002</t>
  </si>
  <si>
    <t>BETUL-IN/MP/002SOYABEAN-530BHAINSDEHI-IN/MP/002/001BHAINSDEHI-IN/MP/002/001/0004102-PIPALNAKALA-IN/MP/002/001/0004/0003</t>
  </si>
  <si>
    <t>BETUL-IN/MP/002SOYABEAN-530BHAINSDEHI-IN/MP/002/001BHAINSDEHI-IN/MP/002/001/0004103-KHOMAI-IN/MP/002/001/0004/0004</t>
  </si>
  <si>
    <t>BETUL-IN/MP/002SOYABEAN-530BHAINSDEHI-IN/MP/002/001BHAINSDEHI-IN/MP/002/001/0004104-DHABA-IN/MP/002/001/0004/0005</t>
  </si>
  <si>
    <t>BETUL-IN/MP/002SOYABEAN-530BHAINSDEHI-IN/MP/002/001BHAINSDEHI-IN/MP/002/001/0004105-DEDWA KUND-IN/MP/002/001/0004/0006</t>
  </si>
  <si>
    <t>BETUL-IN/MP/002SOYABEAN-530BHAINSDEHI-IN/MP/002/001BHAINSDEHI-IN/MP/002/001/0004106-THAPODA-IN/MP/002/001/0004/0007</t>
  </si>
  <si>
    <t>BETUL-IN/MP/002SOYABEAN-530BHAINSDEHI-IN/MP/002/001BHIMPUR-IN/MP/002/001/0002030-KHAMAPUR-IN/MP/002/001/0002/0002</t>
  </si>
  <si>
    <t>BETUL-IN/MP/002SOYABEAN-530BHAINSDEHI-IN/MP/002/001BHIMPUR-IN/MP/002/001/0002031-JHAPAL-IN/MP/002/001/0002/0003</t>
  </si>
  <si>
    <t>BETUL-IN/MP/002SOYABEAN-530BHAINSDEHI-IN/MP/002/001BHIMPUR-IN/MP/002/001/0002032-BHADWA-IN/MP/002/001/0002/0004</t>
  </si>
  <si>
    <t>BETUL-IN/MP/002SOYABEAN-530BHAINSDEHI-IN/MP/002/001BHIMPUR-IN/MP/002/001/0002033-SINGARCHAWDI-IN/MP/002/001/0002/0005</t>
  </si>
  <si>
    <t>BETUL-IN/MP/002SOYABEAN-530BHAINSDEHI-IN/MP/002/001BHIMPUR-IN/MP/002/001/0002034-RATANPUR-IN/MP/002/001/0002/0006</t>
  </si>
  <si>
    <t>BETUL-IN/MP/002SOYABEAN-530BHAINSDEHI-IN/MP/002/001BHIMPUR-IN/MP/002/001/0002035-KUTANGA-IN/MP/002/001/0002/0007</t>
  </si>
  <si>
    <t>BETUL-IN/MP/002SOYABEAN-530BHAINSDEHI-IN/MP/002/001BHIMPUR-IN/MP/002/001/0002036-LAKKADJAM-IN/MP/002/001/0002/0008</t>
  </si>
  <si>
    <t>BETUL-IN/MP/002SOYABEAN-530BHAINSDEHI-IN/MP/002/001BHIMPUR-IN/MP/002/001/0002037-AADARSH DANORA-IN/MP/002/001/0002/0009</t>
  </si>
  <si>
    <t>BETUL-IN/MP/002SOYABEAN-530BHAINSDEHI-IN/MP/002/001BHIMPUR-IN/MP/002/001/0002038-PALASPANI-IN/MP/002/001/0002/0010</t>
  </si>
  <si>
    <t>BETUL-IN/MP/002SOYABEAN-530BHAINSDEHI-IN/MP/002/001BHIMPUR-IN/MP/002/001/0002039-BHEEMPUR-IN/MP/002/001/0002/0011</t>
  </si>
  <si>
    <t>BETUL-IN/MP/002SOYABEAN-530BHAINSDEHI-IN/MP/002/001BHIMPUR-IN/MP/002/001/0002040-AADARSH PIPARIYA-IN/MP/002/001/0002/0012</t>
  </si>
  <si>
    <t>BETUL-IN/MP/002SOYABEAN-530BHAINSDEHI-IN/MP/002/001BHIMPUR-IN/MP/002/001/0002041-KUND BAKAJAN-IN/MP/002/001/0002/0013</t>
  </si>
  <si>
    <t>BETUL-IN/MP/002SOYABEAN-530BHAINSDEHI-IN/MP/002/001BHIMPUR-IN/MP/002/001/0002042-CHIKHLI-IN/MP/002/001/0002/0014</t>
  </si>
  <si>
    <t>BETUL-IN/MP/002SOYABEAN-530BHAINSDEHI-IN/MP/002/001BHIMPUR-IN/MP/002/001/0002043-RATAMATI-IN/MP/002/001/0002/0015</t>
  </si>
  <si>
    <t>BETUL-IN/MP/002SOYABEAN-530BHAINSDEHI-IN/MP/002/001BHIMPUR-IN/MP/002/001/0002044-SIMORI-IN/MP/002/001/0002/0016</t>
  </si>
  <si>
    <t>BETUL-IN/MP/002SOYABEAN-530BHAINSDEHI-IN/MP/002/001BHIMPUR-IN/MP/002/001/0002045-CHUNALOHMA-IN/MP/002/001/0002/0017</t>
  </si>
  <si>
    <t>BETUL-IN/MP/002SOYABEAN-530BHAINSDEHI-IN/MP/002/001BHIMPUR-IN/MP/002/001/0002047-JAMANYA-IN/MP/002/001/0002/0019</t>
  </si>
  <si>
    <t>BETUL-IN/MP/002SOYABEAN-530BHAINSDEHI-IN/MP/002/001BHIMPUR-IN/MP/002/001/0002048-DHAMANYA-IN/MP/002/001/0002/0020</t>
  </si>
  <si>
    <t>BETUL-IN/MP/002SOYABEAN-530BHAINSDEHI-IN/MP/002/001BHIMPUR-IN/MP/002/001/0002049-UTEE-IN/MP/002/001/0002/0021</t>
  </si>
  <si>
    <t>BETUL-IN/MP/002SOYABEAN-530BHAINSDEHI-IN/MP/002/001BHIMPUR-IN/MP/002/001/0002053-RAMBHA-IN/MP/002/001/0002/0025</t>
  </si>
  <si>
    <t>BETUL-IN/MP/002SOYABEAN-530BHAINSDEHI-IN/MP/002/001BHIMPUR-IN/MP/002/001/0002054-CHANDOO-IN/MP/002/001/0002/0026</t>
  </si>
  <si>
    <t>BETUL-IN/MP/002SOYABEAN-530BHAINSDEHI-IN/MP/002/001CHILLOUR-IN/MP/002/001/0001001-KASAMSAR KHANDI-IN/MP/002/001/0001/0001</t>
  </si>
  <si>
    <t>BETUL-IN/MP/002SOYABEAN-530BHAINSDEHI-IN/MP/002/001CHILLOUR-IN/MP/002/001/0001002-PIPARIYA-IN/MP/002/001/0001/0012</t>
  </si>
  <si>
    <t>BETUL-IN/MP/002SOYABEAN-530BHAINSDEHI-IN/MP/002/001CHILLOUR-IN/MP/002/001/0001003-GURWA-IN/MP/002/001/0001/0022</t>
  </si>
  <si>
    <t>BETUL-IN/MP/002SOYABEAN-530BHAINSDEHI-IN/MP/002/001CHILLOUR-IN/MP/002/001/0001008-CHILLOUR-IN/MP/002/001/0001/0027</t>
  </si>
  <si>
    <t>BETUL-IN/MP/002SOYABEAN-530BHAINSDEHI-IN/MP/002/001CHILLOUR-IN/MP/002/001/0001012-DULARIYA-IN/MP/002/001/0001/0004</t>
  </si>
  <si>
    <t>BETUL-IN/MP/002SOYABEAN-530BHAINSDEHI-IN/MP/002/001CHILLOUR-IN/MP/002/001/0001013-KAIKADIYA KALA-IN/MP/002/001/0001/0005</t>
  </si>
  <si>
    <t>BETUL-IN/MP/002SOYABEAN-530BHAINSDEHI-IN/MP/002/001CHILLOUR-IN/MP/002/001/0001014-BATLAKALA-IN/MP/002/001/0001/0006</t>
  </si>
  <si>
    <t>BETUL-IN/MP/002SOYABEAN-530BHAINSDEHI-IN/MP/002/001CHILLOUR-IN/MP/002/001/0001015-JHAKAS-IN/MP/002/001/0001/0007</t>
  </si>
  <si>
    <t>BETUL-IN/MP/002SOYABEAN-530BHAINSDEHI-IN/MP/002/001CHILLOUR-IN/MP/002/001/0001016-BORKUND-IN/MP/002/001/0001/0008</t>
  </si>
  <si>
    <t>BETUL-IN/MP/002SOYABEAN-530BHAINSDEHI-IN/MP/002/001CHILLOUR-IN/MP/002/001/0001017-DAMJIPURA-IN/MP/002/001/0001/0009</t>
  </si>
  <si>
    <t>BETUL-IN/MP/002SOYABEAN-530BHAINSDEHI-IN/MP/002/001CHILLOUR-IN/MP/002/001/0001018-BATKI-IN/MP/002/001/0001/0010</t>
  </si>
  <si>
    <t>BETUL-IN/MP/002SOYABEAN-530BHAINSDEHI-IN/MP/002/001CHILLOUR-IN/MP/002/001/0001027-NANDA-IN/MP/002/001/0001/0020</t>
  </si>
  <si>
    <t>BETUL-IN/MP/002SOYABEAN-530BHAINSDEHI-IN/MP/002/001JHALLAR-IN/MP/002/001/0003055-CHOPNIKHURD-IN/MP/002/001/0003/0001</t>
  </si>
  <si>
    <t>BETUL-IN/MP/002SOYABEAN-530BHAINSDEHI-IN/MP/002/001JHALLAR-IN/MP/002/001/0003056-MAJARWANI-IN/MP/002/001/0003/0002</t>
  </si>
  <si>
    <t>BETUL-IN/MP/002SOYABEAN-530BHAINSDEHI-IN/MP/002/001JHALLAR-IN/MP/002/001/0003057-RAXI-IN/MP/002/001/0003/0003</t>
  </si>
  <si>
    <t>BETUL-IN/MP/002SOYABEAN-530BHAINSDEHI-IN/MP/002/001JHALLAR-IN/MP/002/001/0003058-GOREGAON-IN/MP/002/001/0003/0004</t>
  </si>
  <si>
    <t>BETUL-IN/MP/002SOYABEAN-530BHAINSDEHI-IN/MP/002/001JHALLAR-IN/MP/002/001/0003059-AMLA-IN/MP/002/001/0003/0005</t>
  </si>
  <si>
    <t>BETUL-IN/MP/002SOYABEAN-530BHAINSDEHI-IN/MP/002/001JHALLAR-IN/MP/002/001/0003060-MACHCHHI-IN/MP/002/001/0003/0006</t>
  </si>
  <si>
    <t>BETUL-IN/MP/002SOYABEAN-530BHAINSDEHI-IN/MP/002/001JHALLAR-IN/MP/002/001/0003061-KERPANI-IN/MP/002/001/0003/0007</t>
  </si>
  <si>
    <t>BETUL-IN/MP/002SOYABEAN-530BHAINSDEHI-IN/MP/002/001JHALLAR-IN/MP/002/001/0003062-BORGAON-IN/MP/002/001/0003/0008</t>
  </si>
  <si>
    <t>BETUL-IN/MP/002SOYABEAN-530BHAINSDEHI-IN/MP/002/001JHALLAR-IN/MP/002/001/0003063-TEMURNI-IN/MP/002/001/0003/0009</t>
  </si>
  <si>
    <t>BETUL-IN/MP/002SOYABEAN-530BHAINSDEHI-IN/MP/002/001JHALLAR-IN/MP/002/001/0003064-JHALLAR-IN/MP/002/001/0003/0010</t>
  </si>
  <si>
    <t>BETUL-IN/MP/002SOYABEAN-530BHAINSDEHI-IN/MP/002/001JHALLAR-IN/MP/002/001/0003065-BOTHIYA-IN/MP/002/001/0003/0011</t>
  </si>
  <si>
    <t>BETUL-IN/MP/002SOYABEAN-530BHAINSDEHI-IN/MP/002/001JHALLAR-IN/MP/002/001/0003066-BASNERKHURD-IN/MP/002/001/0003/0012</t>
  </si>
  <si>
    <t>BETUL-IN/MP/002SOYABEAN-530BHAINSDEHI-IN/MP/002/001JHALLAR-IN/MP/002/001/0003067-MALEGAON-IN/MP/002/001/0003/0013</t>
  </si>
  <si>
    <t>BETUL-IN/MP/002SOYABEAN-530BHAINSDEHI-IN/MP/002/001JHALLAR-IN/MP/002/001/0003068-BASNERKALA-IN/MP/002/001/0003/0014</t>
  </si>
  <si>
    <t>BETUL-IN/MP/002SOYABEAN-530BHAINSDEHI-IN/MP/002/001JHALLAR-IN/MP/002/001/0003069-VIJAYGRAM-IN/MP/002/001/0003/0015</t>
  </si>
  <si>
    <t>BETUL-IN/MP/002SOYABEAN-530BHAINSDEHI-IN/MP/002/001JHALLAR-IN/MP/002/001/0003070-NIPANYA-IN/MP/002/001/0003/0016</t>
  </si>
  <si>
    <t>BETUL-IN/MP/002SOYABEAN-530BHAINSDEHI-IN/MP/002/001JHALLAR-IN/MP/002/001/0003071-KALDONGARI-IN/MP/002/001/0003/0017</t>
  </si>
  <si>
    <t>BETUL-IN/MP/002SOYABEAN-530BHAINSDEHI-IN/MP/002/001JHALLAR-IN/MP/002/001/0003072-DHAMANGAON-IN/MP/002/001/0003/0018</t>
  </si>
  <si>
    <t>BETUL-IN/MP/002SOYABEAN-530BHAINSDEHI-IN/MP/002/001JHALLAR-IN/MP/002/001/0003073-CHILKAPUR-IN/MP/002/001/0003/0019</t>
  </si>
  <si>
    <t>BETUL-IN/MP/002SOYABEAN-530BHAINSDEHI-IN/MP/002/001JHALLAR-IN/MP/002/001/0003074-PIPARIYA-IN/MP/002/001/0003/0020</t>
  </si>
  <si>
    <t>BETUL-IN/MP/002SOYABEAN-530CHICHOLI-IN/MP/002/007CHICHOLI-IN/MP/002/007/0001001-GAVASEN VANGRAM-IN/MP/002/007/0001/0001</t>
  </si>
  <si>
    <t>BETUL-IN/MP/002SOYABEAN-530CHICHOLI-IN/MP/002/007CHICHOLI-IN/MP/002/007/0001004-KHAPARIYA URF PASARDA-IN/MP/002/007/0001/0029</t>
  </si>
  <si>
    <t>BETUL-IN/MP/002SOYABEAN-530CHICHOLI-IN/MP/002/007CHICHOLI-IN/MP/002/007/0001005-BALLOUR-IN/MP/002/007/0001/0030</t>
  </si>
  <si>
    <t>BETUL-IN/MP/002SOYABEAN-530CHICHOLI-IN/MP/002/007CHICHOLI-IN/MP/002/007/0001007-KURASNA VANGRAM-IN/MP/002/007/0001/0032</t>
  </si>
  <si>
    <t>BETUL-IN/MP/002SOYABEAN-530CHICHOLI-IN/MP/002/007CHICHOLI-IN/MP/002/007/0001008-CHIRAPATLA-IN/MP/002/007/0001/0033</t>
  </si>
  <si>
    <t>BETUL-IN/MP/002SOYABEAN-530CHICHOLI-IN/MP/002/007CHICHOLI-IN/MP/002/007/0001009-CHURNI-IN/MP/002/007/0001/0034</t>
  </si>
  <si>
    <t>BETUL-IN/MP/002SOYABEAN-530CHICHOLI-IN/MP/002/007CHICHOLI-IN/MP/002/007/0001010-KAMTHA MAAL-IN/MP/002/007/0001/0002</t>
  </si>
  <si>
    <t>BETUL-IN/MP/002SOYABEAN-530CHICHOLI-IN/MP/002/007CHICHOLI-IN/MP/002/007/0001011-BELA-IN/MP/002/007/0001/0003</t>
  </si>
  <si>
    <t>BETUL-IN/MP/002SOYABEAN-530CHICHOLI-IN/MP/002/007CHICHOLI-IN/MP/002/007/0001012-PATHAKHEDA-IN/MP/002/007/0001/0004</t>
  </si>
  <si>
    <t>BETUL-IN/MP/002SOYABEAN-530CHICHOLI-IN/MP/002/007CHICHOLI-IN/MP/002/007/0001013-DHANIYA JAM-IN/MP/002/007/0001/0005</t>
  </si>
  <si>
    <t>BETUL-IN/MP/002SOYABEAN-530CHICHOLI-IN/MP/002/007CHICHOLI-IN/MP/002/007/0001014-CHUNAGOSAI-IN/MP/002/007/0001/0006</t>
  </si>
  <si>
    <t>BETUL-IN/MP/002SOYABEAN-530CHICHOLI-IN/MP/002/007CHICHOLI-IN/MP/002/007/0001015-CHUNAHAJURI-IN/MP/002/007/0001/0007</t>
  </si>
  <si>
    <t>BETUL-IN/MP/002SOYABEAN-530CHICHOLI-IN/MP/002/007CHICHOLI-IN/MP/002/007/0001016-UNCHAGOHAN-IN/MP/002/007/0001/0008</t>
  </si>
  <si>
    <t>BETUL-IN/MP/002SOYABEAN-530CHICHOLI-IN/MP/002/007CHICHOLI-IN/MP/002/007/0001017-HARDU-IN/MP/002/007/0001/0009</t>
  </si>
  <si>
    <t>BETUL-IN/MP/002SOYABEAN-530CHICHOLI-IN/MP/002/007CHICHOLI-IN/MP/002/007/0001018-CHUDIYA-IN/MP/002/007/0001/0010</t>
  </si>
  <si>
    <t>BETUL-IN/MP/002SOYABEAN-530CHICHOLI-IN/MP/002/007CHICHOLI-IN/MP/002/007/0001019-AALAMPUR-IN/MP/002/007/0001/0011</t>
  </si>
  <si>
    <t>BETUL-IN/MP/002SOYABEAN-530CHICHOLI-IN/MP/002/007CHICHOLI-IN/MP/002/007/0001020-GONDHNA-IN/MP/002/007/0001/0013</t>
  </si>
  <si>
    <t>BETUL-IN/MP/002SOYABEAN-530CHICHOLI-IN/MP/002/007CHICHOLI-IN/MP/002/007/0001021-HARRAWADI-IN/MP/002/007/0001/0014</t>
  </si>
  <si>
    <t>BETUL-IN/MP/002SOYABEAN-530CHICHOLI-IN/MP/002/007CHICHOLI-IN/MP/002/007/0001022-GONDUMANDAI-IN/MP/002/007/0001/0015</t>
  </si>
  <si>
    <t>BETUL-IN/MP/002SOYABEAN-530CHICHOLI-IN/MP/002/007CHICHOLI-IN/MP/002/007/0001023-DUDHIYA-IN/MP/002/007/0001/0016</t>
  </si>
  <si>
    <t>BETUL-IN/MP/002SOYABEAN-530CHICHOLI-IN/MP/002/007CHICHOLI-IN/MP/002/007/0001024-ASAADI-IN/MP/002/007/0001/0017</t>
  </si>
  <si>
    <t>BETUL-IN/MP/002SOYABEAN-530CHICHOLI-IN/MP/002/007CHICHOLI-IN/MP/002/007/0001025-DEVPURKOTMI-IN/MP/002/007/0001/0018</t>
  </si>
  <si>
    <t>BETUL-IN/MP/002SOYABEAN-530CHICHOLI-IN/MP/002/007CHICHOLI-IN/MP/002/007/0001026-BIGHWA-IN/MP/002/007/0001/0019</t>
  </si>
  <si>
    <t>BETUL-IN/MP/002SOYABEAN-530CHICHOLI-IN/MP/002/007CHICHOLI-IN/MP/002/007/0001027-NASIRABAD-IN/MP/002/007/0001/0020</t>
  </si>
  <si>
    <t>BETUL-IN/MP/002SOYABEAN-530CHICHOLI-IN/MP/002/007CHICHOLI-IN/MP/002/007/0001028-CHICHOLI-IN/MP/002/007/0001/0021</t>
  </si>
  <si>
    <t>BETUL-IN/MP/002SOYABEAN-530CHICHOLI-IN/MP/002/007CHICHOLI-IN/MP/002/007/0001029-NIWARI-IN/MP/002/007/0001/0022</t>
  </si>
  <si>
    <t>BETUL-IN/MP/002SOYABEAN-530CHICHOLI-IN/MP/002/007CHICHOLI-IN/MP/002/007/0001030-ROJHDA-IN/MP/002/007/0001/0024</t>
  </si>
  <si>
    <t>BETUL-IN/MP/002SOYABEAN-530CHICHOLI-IN/MP/002/007CHICHOLI-IN/MP/002/007/0001031-MALAJPUR-IN/MP/002/007/0001/0025</t>
  </si>
  <si>
    <t>BETUL-IN/MP/002SOYABEAN-530CHICHOLI-IN/MP/002/007CHICHOLI-IN/MP/002/007/0001032-KATKUHI-IN/MP/002/007/0001/0026</t>
  </si>
  <si>
    <t>BETUL-IN/MP/002SOYABEAN-530CHICHOLI-IN/MP/002/007CHICHOLI-IN/MP/002/007/0001033-JOGLI-IN/MP/002/007/0001/0027</t>
  </si>
  <si>
    <t>BETUL-IN/MP/002SOYABEAN-530CHICHOLI-IN/MP/002/007CHICHOLI-IN/MP/002/007/0001034-BORI-IN/MP/002/007/0001/0028</t>
  </si>
  <si>
    <t>BETUL-IN/MP/002SOYABEAN-530GHODADONGRI-IN/MP/002/006GHODADONGRI-IN/MP/002/006/0002020-GHODADONGRI-IN/MP/002/006/0002/0003</t>
  </si>
  <si>
    <t>BETUL-IN/MP/002SOYABEAN-530GHODADONGRI-IN/MP/002/006GHODADONGRI-IN/MP/002/006/0002027-JHADKUND-IN/MP/002/006/0002/0010</t>
  </si>
  <si>
    <t>BETUL-IN/MP/002SOYABEAN-530GHODADONGRI-IN/MP/002/006GHODADONGRI-IN/MP/002/006/0002028-JAKHLI-IN/MP/002/006/0002/0011</t>
  </si>
  <si>
    <t>BETUL-IN/MP/002SOYABEAN-530GHODADONGRI-IN/MP/002/006GHODADONGRI-IN/MP/002/006/0002036-PANDARA-IN/MP/002/006/0002/0019</t>
  </si>
  <si>
    <t>BETUL-IN/MP/002SOYABEAN-530GHODADONGRI-IN/MP/002/006GHODADONGRI-IN/MP/002/006/0002037-SUKHADHANA-IN/MP/002/006/0002/0020</t>
  </si>
  <si>
    <t>BETUL-IN/MP/002SOYABEAN-530GHODADONGRI-IN/MP/002/006GHODADONGRI-IN/MP/002/006/0002038-SALAIYA-IN/MP/002/006/0002/0021</t>
  </si>
  <si>
    <t>BETUL-IN/MP/002SOYABEAN-530GHODADONGRI-IN/MP/002/006GHODADONGRI-IN/MP/002/006/0002044-BAKUD-IN/MP/002/006/0002/0027</t>
  </si>
  <si>
    <t>BETUL-IN/MP/002SOYABEAN-530GHODADONGRI-IN/MP/002/006GHODADONGRI-IN/MP/002/006/0002049-KOLGAON-IN/MP/002/006/0002/0032</t>
  </si>
  <si>
    <t>BETUL-IN/MP/002SOYABEAN-530GHODADONGRI-IN/MP/002/006GHODADONGRI-IN/MP/002/006/0002050-SEETAKAMATH-IN/MP/002/006/0002/0033</t>
  </si>
  <si>
    <t>BETUL-IN/MP/002SOYABEAN-530GHODADONGRI-IN/MP/002/006GHODADONGRI-IN/MP/002/006/0002051-CHHURI-IN/MP/002/006/0002/0034</t>
  </si>
  <si>
    <t>BETUL-IN/MP/002SOYABEAN-530GHODADONGRI-IN/MP/002/006GHODADONGRI-IN/MP/002/006/0002052-JUWADI-IN/MP/002/006/0002/0035</t>
  </si>
  <si>
    <t>BETUL-IN/MP/002SOYABEAN-530GHODADONGRI-IN/MP/002/006GHODADONGRI-IN/MP/002/006/0002053-RATANPUR-IN/MP/002/006/0002/0036</t>
  </si>
  <si>
    <t>BETUL-IN/MP/002SOYABEAN-530GHODADONGRI-IN/MP/002/006GHODADONGRI-IN/MP/002/006/0002054-MEHKAR-IN/MP/002/006/0002/0037</t>
  </si>
  <si>
    <t>BETUL-IN/MP/002SOYABEAN-530GHODADONGRI-IN/MP/002/006GHODADONGRI-IN/MP/002/006/0002055-KUHI-IN/MP/002/006/0002/0038</t>
  </si>
  <si>
    <t>BETUL-IN/MP/002SOYABEAN-530GHODADONGRI-IN/MP/002/006GHODADONGRI-IN/MP/002/006/0002057-ANKAWADI-IN/MP/002/006/0002/0040</t>
  </si>
  <si>
    <t>BETUL-IN/MP/002SOYABEAN-530GHODADONGRI-IN/MP/002/006GHODADONGRI-IN/MP/002/006/0002058-CHIKHLI AAMDANA-IN/MP/002/006/0002/0041</t>
  </si>
  <si>
    <t>BETUL-IN/MP/002SOYABEAN-530MULTAI-IN/MP/002/003DUNAWA-IN/MP/002/003/0002041-KARPA-IN/MP/002/003/0002/0001</t>
  </si>
  <si>
    <t>BETUL-IN/MP/002SOYABEAN-530MULTAI-IN/MP/002/003DUNAWA-IN/MP/002/003/0002042-BARAI-IN/MP/002/003/0002/0002</t>
  </si>
  <si>
    <t>BETUL-IN/MP/002SOYABEAN-530MULTAI-IN/MP/002/003DUNAWA-IN/MP/002/003/0002043-MAHATPUR-IN/MP/002/003/0002/0003</t>
  </si>
  <si>
    <t>BETUL-IN/MP/002SOYABEAN-530MULTAI-IN/MP/002/003DUNAWA-IN/MP/002/003/0002044-MATHNI-IN/MP/002/003/0002/0004</t>
  </si>
  <si>
    <t>BETUL-IN/MP/002SOYABEAN-530MULTAI-IN/MP/002/003DUNAWA-IN/MP/002/003/0002045-CHHINDI-IN/MP/002/003/0002/0005</t>
  </si>
  <si>
    <t>BETUL-IN/MP/002SOYABEAN-530MULTAI-IN/MP/002/003DUNAWA-IN/MP/002/003/0002046-KHAIRWANI-IN/MP/002/003/0002/0006</t>
  </si>
  <si>
    <t>BETUL-IN/MP/002SOYABEAN-530MULTAI-IN/MP/002/003DUNAWA-IN/MP/002/003/0002047-KHADAKWAR-IN/MP/002/003/0002/0007</t>
  </si>
  <si>
    <t>BETUL-IN/MP/002SOYABEAN-530MULTAI-IN/MP/002/003DUNAWA-IN/MP/002/003/0002048-PARASTHANI-IN/MP/002/003/0002/0008</t>
  </si>
  <si>
    <t>BETUL-IN/MP/002SOYABEAN-530MULTAI-IN/MP/002/003DUNAWA-IN/MP/002/003/0002049-DAHUA-IN/MP/002/003/0002/0009</t>
  </si>
  <si>
    <t>BETUL-IN/MP/002SOYABEAN-530MULTAI-IN/MP/002/003DUNAWA-IN/MP/002/003/0002050-BAGHOLIBUJURG-IN/MP/002/003/0002/0010</t>
  </si>
  <si>
    <t>BETUL-IN/MP/002SOYABEAN-530MULTAI-IN/MP/002/003DUNAWA-IN/MP/002/003/0002051-PARADSINGA-IN/MP/002/003/0002/0011</t>
  </si>
  <si>
    <t>BETUL-IN/MP/002SOYABEAN-530MULTAI-IN/MP/002/003DUNAWA-IN/MP/002/003/0002052-MALEGAON-IN/MP/002/003/0002/0012</t>
  </si>
  <si>
    <t>BETUL-IN/MP/002SOYABEAN-530MULTAI-IN/MP/002/003DUNAWA-IN/MP/002/003/0002053-HATNAPUR-IN/MP/002/003/0002/0013</t>
  </si>
  <si>
    <t>BETUL-IN/MP/002SOYABEAN-530MULTAI-IN/MP/002/003DUNAWA-IN/MP/002/003/0002054-BANDYAKHAPA-IN/MP/002/003/0002/0014</t>
  </si>
  <si>
    <t>BETUL-IN/MP/002SOYABEAN-530MULTAI-IN/MP/002/003DUNAWA-IN/MP/002/003/0002055-SEMRYAPADRI-IN/MP/002/003/0002/0015</t>
  </si>
  <si>
    <t>BETUL-IN/MP/002SOYABEAN-530MULTAI-IN/MP/002/003DUNAWA-IN/MP/002/003/0002056-BARKHED-IN/MP/002/003/0002/0016</t>
  </si>
  <si>
    <t>BETUL-IN/MP/002SOYABEAN-530MULTAI-IN/MP/002/003DUNAWA-IN/MP/002/003/0002057-PIPARIYA-IN/MP/002/003/0002/0017</t>
  </si>
  <si>
    <t>BETUL-IN/MP/002SOYABEAN-530MULTAI-IN/MP/002/003DUNAWA-IN/MP/002/003/0002058-SAWRI-IN/MP/002/003/0002/0018</t>
  </si>
  <si>
    <t>BETUL-IN/MP/002SOYABEAN-530MULTAI-IN/MP/002/003DUNAWA-IN/MP/002/003/0002059-KAPASHYA-IN/MP/002/003/0002/0019</t>
  </si>
  <si>
    <t>BETUL-IN/MP/002SOYABEAN-530MULTAI-IN/MP/002/003DUNAWA-IN/MP/002/003/0002060-RIDHORA-IN/MP/002/003/0002/0020</t>
  </si>
  <si>
    <t>BETUL-IN/MP/002SOYABEAN-530MULTAI-IN/MP/002/003DUNAWA-IN/MP/002/003/0002061-MYAWADI-IN/MP/002/003/0002/0021</t>
  </si>
  <si>
    <t>BETUL-IN/MP/002SOYABEAN-530MULTAI-IN/MP/002/003DUNAWA-IN/MP/002/003/0002062-DUNAVA-IN/MP/002/003/0002/0022</t>
  </si>
  <si>
    <t>BETUL-IN/MP/002SOYABEAN-530MULTAI-IN/MP/002/003DUNAWA-IN/MP/002/003/0002063-GHATPIPARIYA-IN/MP/002/003/0002/0023</t>
  </si>
  <si>
    <t>BETUL-IN/MP/002SOYABEAN-530MULTAI-IN/MP/002/003DUNAWA-IN/MP/002/003/0002064-SARRAI-IN/MP/002/003/0002/0024</t>
  </si>
  <si>
    <t>BETUL-IN/MP/002SOYABEAN-530MULTAI-IN/MP/002/003DUNAWA-IN/MP/002/003/0002065-SONEGAON-IN/MP/002/003/0002/0025</t>
  </si>
  <si>
    <t>BETUL-IN/MP/002SOYABEAN-530MULTAI-IN/MP/002/003DUNAWA-IN/MP/002/003/0002066-SIPAVA-IN/MP/002/003/0002/0026</t>
  </si>
  <si>
    <t>BETUL-IN/MP/002SOYABEAN-530MULTAI-IN/MP/002/003DUNAWA-IN/MP/002/003/0002067-BHAISADAND-IN/MP/002/003/0002/0027</t>
  </si>
  <si>
    <t>BETUL-IN/MP/002SOYABEAN-530MULTAI-IN/MP/002/003DUNAWA-IN/MP/002/003/0002068-CHIKHLIKALA-IN/MP/002/003/0002/0028</t>
  </si>
  <si>
    <t>BETUL-IN/MP/002SOYABEAN-530MULTAI-IN/MP/002/003DUNAWA-IN/MP/002/003/0002069-LENDAGON-IN/MP/002/003/0002/0029</t>
  </si>
  <si>
    <t>BETUL-IN/MP/002SOYABEAN-530MULTAI-IN/MP/002/003DUNAWA-IN/MP/002/003/0002070-JAM-IN/MP/002/003/0002/0030</t>
  </si>
  <si>
    <t>BETUL-IN/MP/002SOYABEAN-530MULTAI-IN/MP/002/003MASOD-IN/MP/002/003/0004098-MASOD-IN/MP/002/003/0004/0037</t>
  </si>
  <si>
    <t>BETUL-IN/MP/002SOYABEAN-530MULTAI-IN/MP/002/003MASOD-IN/MP/002/003/0004099-BAIGAON-IN/MP/002/003/0004/0038</t>
  </si>
  <si>
    <t>BETUL-IN/MP/002SOYABEAN-530MULTAI-IN/MP/002/003MASOD-IN/MP/002/003/0004100-SAHANGAON-IN/MP/002/003/0004/0001</t>
  </si>
  <si>
    <t>BETUL-IN/MP/002SOYABEAN-530MULTAI-IN/MP/002/003MASOD-IN/MP/002/003/0004101-HIWARKHED-IN/MP/002/003/0004/0002</t>
  </si>
  <si>
    <t>BETUL-IN/MP/002SOYABEAN-530MULTAI-IN/MP/002/003MASOD-IN/MP/002/003/0004102-SAWANGI-IN/MP/002/003/0004/0003</t>
  </si>
  <si>
    <t>BETUL-IN/MP/002SOYABEAN-530MULTAI-IN/MP/002/003MASOD-IN/MP/002/003/0004103-AASHTA-IN/MP/002/003/0004/0004</t>
  </si>
  <si>
    <t>BETUL-IN/MP/002SOYABEAN-530MULTAI-IN/MP/002/003MASOD-IN/MP/002/003/0004104-RAIAMLA-IN/MP/002/003/0004/0005</t>
  </si>
  <si>
    <t>BETUL-IN/MP/002SOYABEAN-530MULTAI-IN/MP/002/003MASOD-IN/MP/002/003/0004105-TAIKHEDA-IN/MP/002/003/0004/0006</t>
  </si>
  <si>
    <t>BETUL-IN/MP/002SOYABEAN-530MULTAI-IN/MP/002/003MASOD-IN/MP/002/003/0004106-BALEGAON-IN/MP/002/003/0004/0007</t>
  </si>
  <si>
    <t>BETUL-IN/MP/002SOYABEAN-530MULTAI-IN/MP/002/003MASOD-IN/MP/002/003/0004107-BADEGAON-IN/MP/002/003/0004/0008</t>
  </si>
  <si>
    <t>BETUL-IN/MP/002SOYABEAN-530MULTAI-IN/MP/002/003MASOD-IN/MP/002/003/0004108-BIRULBAZAR-IN/MP/002/003/0004/0009</t>
  </si>
  <si>
    <t>BETUL-IN/MP/002SOYABEAN-530MULTAI-IN/MP/002/003MASOD-IN/MP/002/003/0004109-SENDURJANA-IN/MP/002/003/0004/0010</t>
  </si>
  <si>
    <t>BETUL-IN/MP/002SOYABEAN-530MULTAI-IN/MP/002/003MASOD-IN/MP/002/003/0004110-CHHINDKHEDA-IN/MP/002/003/0004/0011</t>
  </si>
  <si>
    <t>BETUL-IN/MP/002SOYABEAN-530MULTAI-IN/MP/002/003MASOD-IN/MP/002/003/0004111-BIHARGAON-IN/MP/002/003/0004/0012</t>
  </si>
  <si>
    <t>BETUL-IN/MP/002SOYABEAN-530MULTAI-IN/MP/002/003MASOD-IN/MP/002/003/0004112-DOHLAN-IN/MP/002/003/0004/0013</t>
  </si>
  <si>
    <t>BETUL-IN/MP/002SOYABEAN-530MULTAI-IN/MP/002/003MASOD-IN/MP/002/003/0004113-DHAWLA-IN/MP/002/003/0004/0014</t>
  </si>
  <si>
    <t>BETUL-IN/MP/002SOYABEAN-530MULTAI-IN/MP/002/003MASOD-IN/MP/002/003/0004114-HIRDI-IN/MP/002/003/0004/0015</t>
  </si>
  <si>
    <t>BETUL-IN/MP/002SOYABEAN-530MULTAI-IN/MP/002/003MASOD-IN/MP/002/003/0004115-BORGAON-IN/MP/002/003/0004/0016</t>
  </si>
  <si>
    <t>BETUL-IN/MP/002SOYABEAN-530MULTAI-IN/MP/002/003MASOD-IN/MP/002/003/0004116-KAJLI-IN/MP/002/003/0004/0017</t>
  </si>
  <si>
    <t>BETUL-IN/MP/002SOYABEAN-530MULTAI-IN/MP/002/003MASOD-IN/MP/002/003/0004117-NANDKUNDI-IN/MP/002/003/0004/0018</t>
  </si>
  <si>
    <t>BETUL-IN/MP/002SOYABEAN-530MULTAI-IN/MP/002/003MASOD-IN/MP/002/003/0004118-PACHDHAR-IN/MP/002/003/0004/0019</t>
  </si>
  <si>
    <t>BETUL-IN/MP/002SOYABEAN-530MULTAI-IN/MP/002/003MASOD-IN/MP/002/003/0004119-BISNOOR-IN/MP/002/003/0004/0020</t>
  </si>
  <si>
    <t>BETUL-IN/MP/002SOYABEAN-530MULTAI-IN/MP/002/003MASOD-IN/MP/002/003/0004120-JAMTHISAWASAN-IN/MP/002/003/0004/0021</t>
  </si>
  <si>
    <t>BETUL-IN/MP/002SOYABEAN-530MULTAI-IN/MP/002/003MASOD-IN/MP/002/003/0004121-SIRDI-IN/MP/002/003/0004/0022</t>
  </si>
  <si>
    <t>BETUL-IN/MP/002SOYABEAN-530MULTAI-IN/MP/002/003MASOD-IN/MP/002/003/0004122-SAIKHEDAKHURD-IN/MP/002/003/0004/0023</t>
  </si>
  <si>
    <t>BETUL-IN/MP/002SOYABEAN-530MULTAI-IN/MP/002/003MASOD-IN/MP/002/003/0004123-CHAKORA-IN/MP/002/003/0004/0024</t>
  </si>
  <si>
    <t>BETUL-IN/MP/002SOYABEAN-530MULTAI-IN/MP/002/003MASOD-IN/MP/002/003/0004124-RAGADGAON-IN/MP/002/003/0004/0025</t>
  </si>
  <si>
    <t>BETUL-IN/MP/002SOYABEAN-530MULTAI-IN/MP/002/003MASOD-IN/MP/002/003/0004125-VALNI-IN/MP/002/003/0004/0026</t>
  </si>
  <si>
    <t>BETUL-IN/MP/002SOYABEAN-530MULTAI-IN/MP/002/003MASOD-IN/MP/002/003/0004126-MORAND-IN/MP/002/003/0004/0027</t>
  </si>
  <si>
    <t>BETUL-IN/MP/002SOYABEAN-530MULTAI-IN/MP/002/003MASOD-IN/MP/002/003/0004127-CHARSI-IN/MP/002/003/0004/0028</t>
  </si>
  <si>
    <t>BETUL-IN/MP/002SOYABEAN-530MULTAI-IN/MP/002/003MASOD-IN/MP/002/003/0004128-BORPEND-IN/MP/002/003/0004/0029</t>
  </si>
  <si>
    <t>BETUL-IN/MP/002SOYABEAN-530MULTAI-IN/MP/002/003MASOD-IN/MP/002/003/0004129-SALBARDI-IN/MP/002/003/0004/0030</t>
  </si>
  <si>
    <t>BETUL-IN/MP/002SOYABEAN-530MULTAI-IN/MP/002/003MASOD-IN/MP/002/003/0004130-RAJAPUR RE.-IN/MP/002/003/0004/0031</t>
  </si>
  <si>
    <t>BETUL-IN/MP/002SOYABEAN-530MULTAI-IN/MP/002/003MASOD-IN/MP/002/003/0004131-GEHUBARSA-IN/MP/002/003/0004/0032</t>
  </si>
  <si>
    <t>BETUL-IN/MP/002SOYABEAN-530MULTAI-IN/MP/002/003MASOD-IN/MP/002/003/0004132-CHIKHLIMAL-IN/MP/002/003/0004/0033</t>
  </si>
  <si>
    <t>BETUL-IN/MP/002SOYABEAN-530MULTAI-IN/MP/002/003MASOD-IN/MP/002/003/0004133-ITAWA-IN/MP/002/003/0004/0034</t>
  </si>
  <si>
    <t>BETUL-IN/MP/002SOYABEAN-530MULTAI-IN/MP/002/003MASOD-IN/MP/002/003/0004134-MAJRI-IN/MP/002/003/0004/0035</t>
  </si>
  <si>
    <t>BETUL-IN/MP/002SOYABEAN-530MULTAI-IN/MP/002/003MASOD-IN/MP/002/003/0004135-DAWKA-IN/MP/002/003/0004/0036</t>
  </si>
  <si>
    <t>BETUL-IN/MP/002SOYABEAN-530MULTAI-IN/MP/002/003MULTAI-IN/MP/002/003/0001001-SAWDI-IN/MP/002/003/0001/0001</t>
  </si>
  <si>
    <t>BETUL-IN/MP/002SOYABEAN-530MULTAI-IN/MP/002/003MULTAI-IN/MP/002/003/0001002-TEMJHIRA-IN/MP/002/003/0001/0012</t>
  </si>
  <si>
    <t>BETUL-IN/MP/002SOYABEAN-530MULTAI-IN/MP/002/003MULTAI-IN/MP/002/003/0001003-KANHAKHAP-IN/MP/002/003/0001/0023</t>
  </si>
  <si>
    <t>BETUL-IN/MP/002SOYABEAN-530MULTAI-IN/MP/002/003MULTAI-IN/MP/002/003/0001004-KHEDIKOT-IN/MP/002/003/0001/0034</t>
  </si>
  <si>
    <t>BETUL-IN/MP/002SOYABEAN-530MULTAI-IN/MP/002/003MULTAI-IN/MP/002/003/0001005-ENKHEDA-IN/MP/002/003/0001/0036</t>
  </si>
  <si>
    <t>BETUL-IN/MP/002SOYABEAN-530MULTAI-IN/MP/002/003MULTAI-IN/MP/002/003/0001006-NIMANWADA-IN/MP/002/003/0001/0037</t>
  </si>
  <si>
    <t>BETUL-IN/MP/002SOYABEAN-530MULTAI-IN/MP/002/003MULTAI-IN/MP/002/003/0001007-GOULA-IN/MP/002/003/0001/0038</t>
  </si>
  <si>
    <t>BETUL-IN/MP/002SOYABEAN-530MULTAI-IN/MP/002/003MULTAI-IN/MP/002/003/0001008-POUNI-IN/MP/002/003/0001/0039</t>
  </si>
  <si>
    <t>BETUL-IN/MP/002SOYABEAN-530MULTAI-IN/MP/002/003MULTAI-IN/MP/002/003/0001009-LIHDA-IN/MP/002/003/0001/0040</t>
  </si>
  <si>
    <t>BETUL-IN/MP/002SOYABEAN-530MULTAI-IN/MP/002/003MULTAI-IN/MP/002/003/0001010-MOHARKHEDA-IN/MP/002/003/0001/0002</t>
  </si>
  <si>
    <t>BETUL-IN/MP/002SOYABEAN-530MULTAI-IN/MP/002/003MULTAI-IN/MP/002/003/0001011-DATORA-IN/MP/002/003/0001/0003</t>
  </si>
  <si>
    <t>BETUL-IN/MP/002SOYABEAN-530MULTAI-IN/MP/002/003MULTAI-IN/MP/002/003/0001012-PISATA-IN/MP/002/003/0001/0004</t>
  </si>
  <si>
    <t>BETUL-IN/MP/002SOYABEAN-530MULTAI-IN/MP/002/003MULTAI-IN/MP/002/003/0001013-POHAR-IN/MP/002/003/0001/0005</t>
  </si>
  <si>
    <t>BETUL-IN/MP/002SOYABEAN-530MULTAI-IN/MP/002/003MULTAI-IN/MP/002/003/0001014-SAIKHEDA-IN/MP/002/003/0001/0006</t>
  </si>
  <si>
    <t>BETUL-IN/MP/002SOYABEAN-530MULTAI-IN/MP/002/003MULTAI-IN/MP/002/003/0001015-BANOOR-IN/MP/002/003/0001/0007</t>
  </si>
  <si>
    <t>BETUL-IN/MP/002SOYABEAN-530MULTAI-IN/MP/002/003MULTAI-IN/MP/002/003/0001016-JUNAPANI-IN/MP/002/003/0001/0008</t>
  </si>
  <si>
    <t>BETUL-IN/MP/002SOYABEAN-530MULTAI-IN/MP/002/003MULTAI-IN/MP/002/003/0001017-BOTHIYA-IN/MP/002/003/0001/0009</t>
  </si>
  <si>
    <t>BETUL-IN/MP/002SOYABEAN-530MULTAI-IN/MP/002/003MULTAI-IN/MP/002/003/0001018-ENAS-IN/MP/002/003/0001/0010</t>
  </si>
  <si>
    <t>BETUL-IN/MP/002SOYABEAN-530MULTAI-IN/MP/002/003MULTAI-IN/MP/002/003/0001019-UBHARIYA-IN/MP/002/003/0001/0011</t>
  </si>
  <si>
    <t>BETUL-IN/MP/002SOYABEAN-530MULTAI-IN/MP/002/003MULTAI-IN/MP/002/003/0001020-SEMJHIRA-IN/MP/002/003/0001/0013</t>
  </si>
  <si>
    <t>BETUL-IN/MP/002SOYABEAN-530MULTAI-IN/MP/002/003MULTAI-IN/MP/002/003/0001021-JAMBADI-IN/MP/002/003/0001/0014</t>
  </si>
  <si>
    <t>BETUL-IN/MP/002SOYABEAN-530MULTAI-IN/MP/002/003MULTAI-IN/MP/002/003/0001022-SONORA-IN/MP/002/003/0001/0015</t>
  </si>
  <si>
    <t>BETUL-IN/MP/002SOYABEAN-530MULTAI-IN/MP/002/003MULTAI-IN/MP/002/003/0001023-SANDIYA-IN/MP/002/003/0001/0016</t>
  </si>
  <si>
    <t>BETUL-IN/MP/002SOYABEAN-530MULTAI-IN/MP/002/003MULTAI-IN/MP/002/003/0001024-JAMGAON-IN/MP/002/003/0001/0017</t>
  </si>
  <si>
    <t>BETUL-IN/MP/002SOYABEAN-530MULTAI-IN/MP/002/003MULTAI-IN/MP/002/003/0001025-CHOUTHIYA-IN/MP/002/003/0001/0018</t>
  </si>
  <si>
    <t>BETUL-IN/MP/002SOYABEAN-530MULTAI-IN/MP/002/003MULTAI-IN/MP/002/003/0001026-MULTAI-IN/MP/002/003/0001/0019</t>
  </si>
  <si>
    <t>BETUL-IN/MP/002SOYABEAN-530MULTAI-IN/MP/002/003MULTAI-IN/MP/002/003/0001027-KAMATH-IN/MP/002/003/0001/0020</t>
  </si>
  <si>
    <t>BETUL-IN/MP/002SOYABEAN-530MULTAI-IN/MP/002/003MULTAI-IN/MP/002/003/0001028-DEVRI-IN/MP/002/003/0001/0021</t>
  </si>
  <si>
    <t>BETUL-IN/MP/002SOYABEAN-530MULTAI-IN/MP/002/003MULTAI-IN/MP/002/003/0001029-PARMANDAL-IN/MP/002/003/0001/0022</t>
  </si>
  <si>
    <t>BETUL-IN/MP/002SOYABEAN-530MULTAI-IN/MP/002/003MULTAI-IN/MP/002/003/0001030-VALNI-IN/MP/002/003/0001/0024</t>
  </si>
  <si>
    <t>BETUL-IN/MP/002SOYABEAN-530MULTAI-IN/MP/002/003MULTAI-IN/MP/002/003/0001031-BHILAI-IN/MP/002/003/0001/0025</t>
  </si>
  <si>
    <t>BETUL-IN/MP/002SOYABEAN-530MULTAI-IN/MP/002/003MULTAI-IN/MP/002/003/0001032-MOHI-IN/MP/002/003/0001/0026</t>
  </si>
  <si>
    <t>BETUL-IN/MP/002SOYABEAN-530MULTAI-IN/MP/002/003MULTAI-IN/MP/002/003/0001033-NIRGUD-IN/MP/002/003/0001/0027</t>
  </si>
  <si>
    <t>BETUL-IN/MP/002SOYABEAN-530MULTAI-IN/MP/002/003MULTAI-IN/MP/002/003/0001034-DIVATIYA-IN/MP/002/003/0001/0028</t>
  </si>
  <si>
    <t>BETUL-IN/MP/002SOYABEAN-530MULTAI-IN/MP/002/003MULTAI-IN/MP/002/003/0001035-JOULKHEDA-IN/MP/002/003/0001/0029</t>
  </si>
  <si>
    <t>BETUL-IN/MP/002SOYABEAN-530MULTAI-IN/MP/002/003MULTAI-IN/MP/002/003/0001036-HETI-IN/MP/002/003/0001/0030</t>
  </si>
  <si>
    <t>BETUL-IN/MP/002SOYABEAN-530MULTAI-IN/MP/002/003MULTAI-IN/MP/002/003/0001037-KHATEDAKALA-IN/MP/002/003/0001/0031</t>
  </si>
  <si>
    <t>BETUL-IN/MP/002SOYABEAN-530MULTAI-IN/MP/002/003MULTAI-IN/MP/002/003/0001038-SARRA-IN/MP/002/003/0001/0032</t>
  </si>
  <si>
    <t>BETUL-IN/MP/002SOYABEAN-530MULTAI-IN/MP/002/003MULTAI-IN/MP/002/003/0001039-TEMJHIRA-IN/MP/002/003/0001/0033</t>
  </si>
  <si>
    <t>BETUL-IN/MP/002SOYABEAN-530MULTAI-IN/MP/002/003MULTAI-IN/MP/002/003/0001040-CHANDORAKHURD-IN/MP/002/003/0001/0035</t>
  </si>
  <si>
    <t>BETUL-IN/MP/002SOYABEAN-530MULTAI-IN/MP/002/003PRABHAT PATTAN-IN/MP/002/003/0003071-KHEDIDEVNALA-IN/MP/002/003/0003/0001</t>
  </si>
  <si>
    <t>BETUL-IN/MP/002SOYABEAN-530MULTAI-IN/MP/002/003PRABHAT PATTAN-IN/MP/002/003/0003072-GHATBIROLI-IN/MP/002/003/0003/0002</t>
  </si>
  <si>
    <t>BETUL-IN/MP/002SOYABEAN-530MULTAI-IN/MP/002/003PRABHAT PATTAN-IN/MP/002/003/0003073-KHAMBARA-IN/MP/002/003/0003/0003</t>
  </si>
  <si>
    <t>BETUL-IN/MP/002SOYABEAN-530MULTAI-IN/MP/002/003PRABHAT PATTAN-IN/MP/002/003/0003074-NIBONTI-IN/MP/002/003/0003/0004</t>
  </si>
  <si>
    <t>BETUL-IN/MP/002SOYABEAN-530MULTAI-IN/MP/002/003PRABHAT PATTAN-IN/MP/002/003/0003075-CHICHANDA-IN/MP/002/003/0003/0005</t>
  </si>
  <si>
    <t>BETUL-IN/MP/002SOYABEAN-530MULTAI-IN/MP/002/003PRABHAT PATTAN-IN/MP/002/003/0003076-CHILHATI-IN/MP/002/003/0003/0006</t>
  </si>
  <si>
    <t>BETUL-IN/MP/002SOYABEAN-530MULTAI-IN/MP/002/003PRABHAT PATTAN-IN/MP/002/003/0003077-GADRA-IN/MP/002/003/0003/0007</t>
  </si>
  <si>
    <t>BETUL-IN/MP/002SOYABEAN-530MULTAI-IN/MP/002/003PRABHAT PATTAN-IN/MP/002/003/0003078-KHADKI-IN/MP/002/003/0003/0008</t>
  </si>
  <si>
    <t>BETUL-IN/MP/002SOYABEAN-530MULTAI-IN/MP/002/003PRABHAT PATTAN-IN/MP/002/003/0003079-PAWAL-IN/MP/002/003/0003/0009</t>
  </si>
  <si>
    <t>BETUL-IN/MP/002SOYABEAN-530MULTAI-IN/MP/002/003PRABHAT PATTAN-IN/MP/002/003/0003080-PRABHATPATTAN-IN/MP/002/003/0003/0010</t>
  </si>
  <si>
    <t>BETUL-IN/MP/002SOYABEAN-530MULTAI-IN/MP/002/003PRABHAT PATTAN-IN/MP/002/003/0003081-MANGONAKALA-IN/MP/002/003/0003/0011</t>
  </si>
  <si>
    <t>BETUL-IN/MP/002SOYABEAN-530MULTAI-IN/MP/002/003PRABHAT PATTAN-IN/MP/002/003/0003082-SOMGARH-IN/MP/002/003/0003/0012</t>
  </si>
  <si>
    <t>BETUL-IN/MP/002SOYABEAN-530MULTAI-IN/MP/002/003PRABHAT PATTAN-IN/MP/002/003/0003083-BIROLIJHILPA-IN/MP/002/003/0003/0013</t>
  </si>
  <si>
    <t>BETUL-IN/MP/002SOYABEAN-530MULTAI-IN/MP/002/003PRABHAT PATTAN-IN/MP/002/003/0003084-BORGAO URF SHERGARH-IN/MP/002/003/0003/0014</t>
  </si>
  <si>
    <t>BETUL-IN/MP/002SOYABEAN-530MULTAI-IN/MP/002/003PRABHAT PATTAN-IN/MP/002/003/0003085-NARKHED-IN/MP/002/003/0003/0015</t>
  </si>
  <si>
    <t>BETUL-IN/MP/002SOYABEAN-530MULTAI-IN/MP/002/003PRABHAT PATTAN-IN/MP/002/003/0003086-SIRSAWADI-IN/MP/002/003/0003/0016</t>
  </si>
  <si>
    <t>BETUL-IN/MP/002SOYABEAN-530MULTAI-IN/MP/002/003PRABHAT PATTAN-IN/MP/002/003/0003087-DEVGAON-IN/MP/002/003/0003/0017</t>
  </si>
  <si>
    <t>BETUL-IN/MP/002SOYABEAN-530MULTAI-IN/MP/002/003PRABHAT PATTAN-IN/MP/002/003/0003088-BAGHODA-IN/MP/002/003/0003/0018</t>
  </si>
  <si>
    <t>BETUL-IN/MP/002SOYABEAN-530MULTAI-IN/MP/002/003PRABHAT PATTAN-IN/MP/002/003/0003089-AMRAWATI-IN/MP/002/003/0003/0019</t>
  </si>
  <si>
    <t>BETUL-IN/MP/002SOYABEAN-530MULTAI-IN/MP/002/003PRABHAT PATTAN-IN/MP/002/003/0003090-MANGONAKHURD-IN/MP/002/003/0003/0020</t>
  </si>
  <si>
    <t>BETUL-IN/MP/002SOYABEAN-530MULTAI-IN/MP/002/003PRABHAT PATTAN-IN/MP/002/003/0003091-GODNI-IN/MP/002/003/0003/0021</t>
  </si>
  <si>
    <t>BETUL-IN/MP/002SOYABEAN-530MULTAI-IN/MP/002/003PRABHAT PATTAN-IN/MP/002/003/0003092-MALEGAON-IN/MP/002/003/0003/0022</t>
  </si>
  <si>
    <t>BETUL-IN/MP/002SOYABEAN-530MULTAI-IN/MP/002/003PRABHAT PATTAN-IN/MP/002/003/0003093-TIWARKHED-IN/MP/002/003/0003/0023</t>
  </si>
  <si>
    <t>BETUL-IN/MP/002SOYABEAN-530MULTAI-IN/MP/002/003PRABHAT PATTAN-IN/MP/002/003/0003094-GANGAPUR-IN/MP/002/003/0003/0024</t>
  </si>
  <si>
    <t>BETUL-IN/MP/002SOYABEAN-530MULTAI-IN/MP/002/003PRABHAT PATTAN-IN/MP/002/003/0003095-VANDLI-IN/MP/002/003/0003/0025</t>
  </si>
  <si>
    <t>BETUL-IN/MP/002SOYABEAN-530MULTAI-IN/MP/002/003PRABHAT PATTAN-IN/MP/002/003/0003096-KHEDI RAMO-IN/MP/002/003/0003/0026</t>
  </si>
  <si>
    <t>BETUL-IN/MP/002SOYABEAN-530MULTAI-IN/MP/002/003PRABHAT PATTAN-IN/MP/002/003/0003097-DATORA-IN/MP/002/003/0003/0027</t>
  </si>
  <si>
    <t>BETUL-IN/MP/002SOYABEAN-530SHAHPUR-IN/MP/002/004SHAHPUR-IN/MP/002/004/0001002-DHODRAMAU-IN/MP/002/004/0001/0012</t>
  </si>
  <si>
    <t>BETUL-IN/MP/002SOYABEAN-530SHAHPUR-IN/MP/002/004SHAHPUR-IN/MP/002/004/0001003-DABRI-IN/MP/002/004/0001/0023</t>
  </si>
  <si>
    <t>BETUL-IN/MP/002SOYABEAN-530SHAHPUR-IN/MP/002/004SHAHPUR-IN/MP/002/004/0001014-TANGNAMAAL-IN/MP/002/004/0001/0006</t>
  </si>
  <si>
    <t>BETUL-IN/MP/002SOYABEAN-530SHAHPUR-IN/MP/002/004SHAHPUR-IN/MP/002/004/0001015-FOFLYA RE.-IN/MP/002/004/0001/0007</t>
  </si>
  <si>
    <t>BETUL-IN/MP/002SOYABEAN-530SHAHPUR-IN/MP/002/004SHAHPUR-IN/MP/002/004/0001016-CHIKHLI RE.-IN/MP/002/004/0001/0008</t>
  </si>
  <si>
    <t>BETUL-IN/MP/002SOYABEAN-530SHAHPUR-IN/MP/002/004SHAHPUR-IN/MP/002/004/0001017-DUMKA RE.-IN/MP/002/004/0001/0009</t>
  </si>
  <si>
    <t>BETUL-IN/MP/002SOYABEAN-530SHAHPUR-IN/MP/002/004SHAHPUR-IN/MP/002/004/0001018-TARA-IN/MP/002/004/0001/0010</t>
  </si>
  <si>
    <t>BETUL-IN/MP/002SOYABEAN-530SHAHPUR-IN/MP/002/004SHAHPUR-IN/MP/002/004/0001023-SEETALJHIRI-IN/MP/002/004/0001/0016</t>
  </si>
  <si>
    <t>BETUL-IN/MP/002SOYABEAN-530SHAHPUR-IN/MP/002/004SHAHPUR-IN/MP/002/004/0001024-RAMPUR MAAL-IN/MP/002/004/0001/0017</t>
  </si>
  <si>
    <t>BETUL-IN/MP/002SOYABEAN-530SHAHPUR-IN/MP/002/004SHAHPUR-IN/MP/002/004/0001025-KHOKHRA RAIYAT-IN/MP/002/004/0001/0018</t>
  </si>
  <si>
    <t>BETUL-IN/MP/002SOYABEAN-530SHAHPUR-IN/MP/002/004SHAHPUR-IN/MP/002/004/0001028-RAIPUR-IN/MP/002/004/0001/0021</t>
  </si>
  <si>
    <t>BETUL-IN/MP/002SOYABEAN-530SHAHPUR-IN/MP/002/004SHAHPUR-IN/MP/002/004/0001032-KUNDI-IN/MP/002/004/0001/0026</t>
  </si>
  <si>
    <t>BETUL-IN/MP/002SOYABEAN-530SHAHPUR-IN/MP/002/004SHAHPUR-IN/MP/002/004/0001033-PAHAWADI-IN/MP/002/004/0001/0027</t>
  </si>
  <si>
    <t>BETUL-IN/MP/002SOYABEAN-530SHAHPUR-IN/MP/002/004SHAHPUR-IN/MP/002/004/0001036-MOKHAMAL-IN/MP/002/004/0001/0030</t>
  </si>
  <si>
    <t>BETUL-IN/MP/002SOYABEAN-530SHAHPUR-IN/MP/002/004SHAHPUR-IN/MP/002/004/0001037-SHAHPUR-IN/MP/002/004/0001/0031</t>
  </si>
  <si>
    <t>BETUL-IN/MP/002SOYABEAN-530SHAHPUR-IN/MP/002/004SHAHPUR-IN/MP/002/004/0001039-SILPATI-IN/MP/002/004/0001/0033</t>
  </si>
  <si>
    <t>BETUL-IN/MP/002SOYABEAN-530SHAHPUR-IN/MP/002/004SHAHPUR-IN/MP/002/004/0001040-BHAYAWADI-IN/MP/002/004/0001/0035</t>
  </si>
  <si>
    <t>BURHANPUR-IN/MP/048BLACK GRAM (URAD)-401</t>
  </si>
  <si>
    <t>BURHANPUR-IN/MP/048COTTON-601BURHANPUR-IN/MP/048/001</t>
  </si>
  <si>
    <t>BURHANPUR-IN/MP/048COTTON-601KHAKNAR-IN/MP/048/003</t>
  </si>
  <si>
    <t>BURHANPUR-IN/MP/048COTTON-601NEPANAGAR-IN/MP/048/002</t>
  </si>
  <si>
    <t>BURHANPUR-IN/MP/048GREEN GRAM (MUNG)-405</t>
  </si>
  <si>
    <t>BURHANPUR-IN/MP/048JOWAR-310BURHANPUR-IN/MP/048/001</t>
  </si>
  <si>
    <t>BURHANPUR-IN/MP/048JOWAR-310KHAKNAR-IN/MP/048/003</t>
  </si>
  <si>
    <t>BURHANPUR-IN/MP/048JOWAR-310NEPANAGAR-IN/MP/048/002</t>
  </si>
  <si>
    <t>BURHANPUR-IN/MP/048MAIZE-330BURHANPUR-IN/MP/048/001BURHANPUR-IN/MP/048/001/0001001-BIRODA-IN/MP/048/001/0001/0001</t>
  </si>
  <si>
    <t>BURHANPUR-IN/MP/048MAIZE-330BURHANPUR-IN/MP/048/001BURHANPUR-IN/MP/048/001/0001002-LONI-IN/MP/048/001/0001/0012</t>
  </si>
  <si>
    <t>BURHANPUR-IN/MP/048MAIZE-330BURHANPUR-IN/MP/048/001SHAHPUR-IN/MP/048/001/0002040-ICHCHAPUR-IN/MP/048/001/0002/0050</t>
  </si>
  <si>
    <t>BURHANPUR-IN/MP/048MAIZE-330KHAKNAR-IN/MP/048/003KHAKNAR-IN/MP/048/003/0001014-SAIKHEDAKALA-IN/MP/048/003/0001/0006</t>
  </si>
  <si>
    <t>BURHANPUR-IN/MP/048MAIZE-330KHAKNAR-IN/MP/048/003KHAKNAR-IN/MP/048/003/0001015-KARKHEDA-IN/MP/048/003/0001/0007</t>
  </si>
  <si>
    <t>BURHANPUR-IN/MP/048MAIZE-330KHAKNAR-IN/MP/048/003KHAKNAR-IN/MP/048/003/0001016-DHABA-IN/MP/048/003/0001/0008</t>
  </si>
  <si>
    <t>BURHANPUR-IN/MP/048MAIZE-330KHAKNAR-IN/MP/048/003KHAKNAR-IN/MP/048/003/0001020-KHAKNARKHURD-IN/MP/048/003/0001/0013</t>
  </si>
  <si>
    <t>BURHANPUR-IN/MP/048MAIZE-330KHAKNAR-IN/MP/048/003TUKAITHAD-IN/MP/048/003/0002041-BALAPAT-IN/MP/048/003/0002/0013</t>
  </si>
  <si>
    <t>BURHANPUR-IN/MP/048MAIZE-330KHAKNAR-IN/MP/048/003TUKAITHAD-IN/MP/048/003/0002046-TELIYATHAD-IN/MP/048/003/0002/0018</t>
  </si>
  <si>
    <t>BURHANPUR-IN/MP/048SOYABEAN-530BURHANPUR-IN/MP/048/001BURHANPUR-IN/MP/048/001/0001016-JAINABAD-IN/MP/048/001/0001/0008</t>
  </si>
  <si>
    <t>BURHANPUR-IN/MP/048SOYABEAN-530BURHANPUR-IN/MP/048/001BURHANPUR-IN/MP/048/001/0001020-DARYAPURKALA-IN/MP/048/001/0001/0013</t>
  </si>
  <si>
    <t>BURHANPUR-IN/MP/048SOYABEAN-530BURHANPUR-IN/MP/048/001BURHANPUR-IN/MP/048/001/0001029-BADGAON-IN/MP/048/001/0001/0025</t>
  </si>
  <si>
    <t>BURHANPUR-IN/MP/048SOYABEAN-530KHAKNAR-IN/MP/048/003KHAKNAR-IN/MP/048/003/0001001-SINDHKHEDA-IN/MP/048/003/0001/0001</t>
  </si>
  <si>
    <t>BURHANPUR-IN/MP/048SOYABEAN-530KHAKNAR-IN/MP/048/003KHAKNAR-IN/MP/048/003/0001002-GULAI-IN/MP/048/003/0001/0012</t>
  </si>
  <si>
    <t>BURHANPUR-IN/MP/048SOYABEAN-530KHAKNAR-IN/MP/048/003KHAKNAR-IN/MP/048/003/0001004-CHAKBARA-IN/MP/048/003/0001/0023</t>
  </si>
  <si>
    <t>BURHANPUR-IN/MP/048SOYABEAN-530KHAKNAR-IN/MP/048/003KHAKNAR-IN/MP/048/003/0001006-SIRPUR-IN/MP/048/003/0001/0025</t>
  </si>
  <si>
    <t>BURHANPUR-IN/MP/048SOYABEAN-530KHAKNAR-IN/MP/048/003KHAKNAR-IN/MP/048/003/0001007-KHAIRKHEDA-IN/MP/048/003/0001/0026</t>
  </si>
  <si>
    <t>BURHANPUR-IN/MP/048SOYABEAN-530KHAKNAR-IN/MP/048/003KHAKNAR-IN/MP/048/003/0001009-TAJNAPUR-IN/MP/048/003/0001/0028</t>
  </si>
  <si>
    <t>BURHANPUR-IN/MP/048SOYABEAN-530KHAKNAR-IN/MP/048/003KHAKNAR-IN/MP/048/003/0001010-DOIFODIYA-IN/MP/048/003/0001/0002</t>
  </si>
  <si>
    <t>BURHANPUR-IN/MP/048SOYABEAN-530KHAKNAR-IN/MP/048/003KHAKNAR-IN/MP/048/003/0001014-SAIKHEDAKALA-IN/MP/048/003/0001/0006</t>
  </si>
  <si>
    <t>BURHANPUR-IN/MP/048SOYABEAN-530KHAKNAR-IN/MP/048/003KHAKNAR-IN/MP/048/003/0001015-KARKHEDA-IN/MP/048/003/0001/0007</t>
  </si>
  <si>
    <t>BURHANPUR-IN/MP/048SOYABEAN-530KHAKNAR-IN/MP/048/003KHAKNAR-IN/MP/048/003/0001017-BASALI-IN/MP/048/003/0001/0009</t>
  </si>
  <si>
    <t>BURHANPUR-IN/MP/048SOYABEAN-530KHAKNAR-IN/MP/048/003KHAKNAR-IN/MP/048/003/0001019-PANGRI-IN/MP/048/003/0001/0011</t>
  </si>
  <si>
    <t>BURHANPUR-IN/MP/048SOYABEAN-530KHAKNAR-IN/MP/048/003KHAKNAR-IN/MP/048/003/0001026-SHEKHAPUR RE.-IN/MP/048/003/0001/0019</t>
  </si>
  <si>
    <t>BURHANPUR-IN/MP/048SOYABEAN-530KHAKNAR-IN/MP/048/003KHAKNAR-IN/MP/048/003/0001027-RANGAI-IN/MP/048/003/0001/0020</t>
  </si>
  <si>
    <t>BURHANPUR-IN/MP/048SOYABEAN-530KHAKNAR-IN/MP/048/003TUKAITHAD-IN/MP/048/003/0002033-CHIDIYAMAL-IN/MP/048/003/0002/0005</t>
  </si>
  <si>
    <t>BURHANPUR-IN/MP/048SOYABEAN-530KHAKNAR-IN/MP/048/003TUKAITHAD-IN/MP/048/003/0002034-TUKAITHAD-IN/MP/048/003/0002/0006</t>
  </si>
  <si>
    <t>BURHANPUR-IN/MP/048SOYABEAN-530KHAKNAR-IN/MP/048/003TUKAITHAD-IN/MP/048/003/0002035-JHIRMITI-IN/MP/048/003/0002/0007</t>
  </si>
  <si>
    <t>BURHANPUR-IN/MP/048SOYABEAN-530KHAKNAR-IN/MP/048/003TUKAITHAD-IN/MP/048/003/0002036-RAITALAI-IN/MP/048/003/0002/0008</t>
  </si>
  <si>
    <t>BURHANPUR-IN/MP/048SOYABEAN-530KHAKNAR-IN/MP/048/003TUKAITHAD-IN/MP/048/003/0002037-MONDRA-IN/MP/048/003/0002/0009</t>
  </si>
  <si>
    <t>BURHANPUR-IN/MP/048SOYABEAN-530KHAKNAR-IN/MP/048/003TUKAITHAD-IN/MP/048/003/0002038-PIPALPANI-IN/MP/048/003/0002/0010</t>
  </si>
  <si>
    <t>BURHANPUR-IN/MP/048SOYABEAN-530KHAKNAR-IN/MP/048/003TUKAITHAD-IN/MP/048/003/0002043-DAIYAT-IN/MP/048/003/0002/0015</t>
  </si>
  <si>
    <t>BURHANPUR-IN/MP/048SOYABEAN-530KHAKNAR-IN/MP/048/003TUKAITHAD-IN/MP/048/003/0002044-PARETHA-IN/MP/048/003/0002/0016</t>
  </si>
  <si>
    <t>BURHANPUR-IN/MP/048SOYABEAN-530KHAKNAR-IN/MP/048/003TUKAITHAD-IN/MP/048/003/0002045-GONDRI-IN/MP/048/003/0002/0017</t>
  </si>
  <si>
    <t>BURHANPUR-IN/MP/048SOYABEAN-530NEPANAGAR-IN/MP/048/002AASER-IN/MP/048/002/0001001-ITARIYA-IN/MP/048/002/0001/0001</t>
  </si>
  <si>
    <t>BURHANPUR-IN/MP/048SOYABEAN-530NEPANAGAR-IN/MP/048/002AASER-IN/MP/048/002/0001002-SUKTAKHURD-IN/MP/048/002/0001/0009</t>
  </si>
  <si>
    <t>BURHANPUR-IN/MP/048SOYABEAN-530NEPANAGAR-IN/MP/048/002AASER-IN/MP/048/002/0001003-JHIRPANJRIYA-IN/MP/048/002/0001/0010</t>
  </si>
  <si>
    <t>BURHANPUR-IN/MP/048SOYABEAN-530NEPANAGAR-IN/MP/048/002AASER-IN/MP/048/002/0001004-DHOND-IN/MP/048/002/0001/0011</t>
  </si>
  <si>
    <t>BURHANPUR-IN/MP/048SOYABEAN-530NEPANAGAR-IN/MP/048/002AASER-IN/MP/048/002/0001005-BORIBUJURG-IN/MP/048/002/0001/0012</t>
  </si>
  <si>
    <t>BURHANPUR-IN/MP/048SOYABEAN-530NEPANAGAR-IN/MP/048/002AASER-IN/MP/048/002/0001006-BAGVANIYA-IN/MP/048/002/0001/0013</t>
  </si>
  <si>
    <t>BURHANPUR-IN/MP/048SOYABEAN-530NEPANAGAR-IN/MP/048/002AASER-IN/MP/048/002/0001007-DHULKOT-IN/MP/048/002/0001/0014</t>
  </si>
  <si>
    <t>BURHANPUR-IN/MP/048SOYABEAN-530NEPANAGAR-IN/MP/048/002AASER-IN/MP/048/002/0001008-HARDA-IN/MP/048/002/0001/0015</t>
  </si>
  <si>
    <t>BURHANPUR-IN/MP/048SOYABEAN-530NEPANAGAR-IN/MP/048/002AASER-IN/MP/048/002/0001009-KHATLA-IN/MP/048/002/0001/0016</t>
  </si>
  <si>
    <t>BURHANPUR-IN/MP/048SOYABEAN-530NEPANAGAR-IN/MP/048/002AASER-IN/MP/048/002/0001010-JALANDRA-IN/MP/048/002/0001/0002</t>
  </si>
  <si>
    <t>BURHANPUR-IN/MP/048SOYABEAN-530NEPANAGAR-IN/MP/048/002AASER-IN/MP/048/002/0001016-TITGAONKALA-IN/MP/048/002/0001/0008</t>
  </si>
  <si>
    <t>BURHANPUR-IN/MP/048SOYABEAN-530NEPANAGAR-IN/MP/048/002NEPANAGAR-IN/MP/048/002/0002017-SAROLA-IN/MP/048/002/0002/0001</t>
  </si>
  <si>
    <t>BURHANPUR-IN/MP/048SOYABEAN-530NEPANAGAR-IN/MP/048/002NEPANAGAR-IN/MP/048/002/0002019-MAHALGURADA-IN/MP/048/002/0002/0003</t>
  </si>
  <si>
    <t>BURHANPUR-IN/MP/048SOYABEAN-530NEPANAGAR-IN/MP/048/002NEPANAGAR-IN/MP/048/002/0002020-SAANDASKALA-IN/MP/048/002/0002/0004</t>
  </si>
  <si>
    <t>BURHANPUR-IN/MP/048SOYABEAN-530NEPANAGAR-IN/MP/048/002NEPANAGAR-IN/MP/048/002/0002021-HINGNA RE.-IN/MP/048/002/0002/0005</t>
  </si>
  <si>
    <t>BURHANPUR-IN/MP/048SOYABEAN-530NEPANAGAR-IN/MP/048/002NEPANAGAR-IN/MP/048/002/0002022-DEVRI MAAL-IN/MP/048/002/0002/0006</t>
  </si>
  <si>
    <t>BURHANPUR-IN/MP/048SOYABEAN-530NEPANAGAR-IN/MP/048/002NEPANAGAR-IN/MP/048/002/0002024-DAWALIKHURD-IN/MP/048/002/0002/0008</t>
  </si>
  <si>
    <t>BURHANPUR-IN/MP/048SOYABEAN-530NEPANAGAR-IN/MP/048/002NEPANAGAR-IN/MP/048/002/0002029-SEEVAL-IN/MP/048/002/0002/0013</t>
  </si>
  <si>
    <t>BURHANPUR-IN/MP/048SOYABEAN-530NEPANAGAR-IN/MP/048/002NEPANAGAR-IN/MP/048/002/0002030-SAIKHEDAKHURD-IN/MP/048/002/0002/0014</t>
  </si>
  <si>
    <t>BURHANPUR-IN/MP/048SOYABEAN-530NEPANAGAR-IN/MP/048/002NEPANAGAR-IN/MP/048/002/0002032-BADIKHEDA-IN/MP/048/002/0002/0016</t>
  </si>
  <si>
    <t>BURHANPUR-IN/MP/048SOYABEAN-530NEPANAGAR-IN/MP/048/002NEPANAGAR-IN/MP/048/002/0002033-DABHIYAKHEDA-IN/MP/048/002/0002/0017</t>
  </si>
  <si>
    <t>BURHANPUR-IN/MP/048SOYABEAN-530NEPANAGAR-IN/MP/048/002NEPANAGAR-IN/MP/048/002/0002034-HAIDARPUR-IN/MP/048/002/0002/0018</t>
  </si>
  <si>
    <t>BURHANPUR-IN/MP/048SOYABEAN-530NEPANAGAR-IN/MP/048/002NEPANAGAR-IN/MP/048/002/0002035-GHAGHARLA-IN/MP/048/002/0002/0019</t>
  </si>
  <si>
    <t>BURHANPUR-IN/MP/048SOYABEAN-530NEPANAGAR-IN/MP/048/002NEPANAGAR-IN/MP/048/002/0002036-NAVRA-IN/MP/048/002/0002/0020</t>
  </si>
  <si>
    <t>DHAR-IN/MP/010BLACK GRAM (URAD)-401</t>
  </si>
  <si>
    <t>DHAR-IN/MP/010COTTON-601BADNAWAR-IN/MP/010/001</t>
  </si>
  <si>
    <t>DHAR-IN/MP/010COTTON-601DAHI-IN/MP/010/008</t>
  </si>
  <si>
    <t>DHAR-IN/MP/010COTTON-601DHARAMPURI-IN/MP/010/007</t>
  </si>
  <si>
    <t>DHAR-IN/MP/010COTTON-601GANDHWANI-IN/MP/010/006</t>
  </si>
  <si>
    <t>DHAR-IN/MP/010COTTON-601KUKSHI-IN/MP/010/004</t>
  </si>
  <si>
    <t>DHAR-IN/MP/010COTTON-601MANAWAR-IN/MP/010/005</t>
  </si>
  <si>
    <t>DHAR-IN/MP/010COTTON-601SARDARPUR-IN/MP/010/002</t>
  </si>
  <si>
    <t>DHAR-IN/MP/010GROUNDNUT-501KUKSHI-IN/MP/010/004</t>
  </si>
  <si>
    <t>DHAR-IN/MP/010JOWAR-310DAHI-IN/MP/010/008</t>
  </si>
  <si>
    <t>DHAR-IN/MP/010JOWAR-310KUKSHI-IN/MP/010/004</t>
  </si>
  <si>
    <t>DHAR-IN/MP/010MAIZE-330BADNAWAR-IN/MP/010/001BADNAWAR-IN/MP/010/001/0001002-BORDI-IN/MP/010/001/0001/0012</t>
  </si>
  <si>
    <t>DHAR-IN/MP/010MAIZE-330BADNAWAR-IN/MP/010/001BADNAWAR-IN/MP/010/001/0001004-TILGARA-IN/MP/010/001/0001/0034</t>
  </si>
  <si>
    <t>DHAR-IN/MP/010MAIZE-330BADNAWAR-IN/MP/010/001BADNAWAR-IN/MP/010/001/0001005-KARANPURA-IN/MP/010/001/0001/0043</t>
  </si>
  <si>
    <t>DHAR-IN/MP/010MAIZE-330BADNAWAR-IN/MP/010/001BADNAWAR-IN/MP/010/001/0001028-BADNAVAR-IN/MP/010/001/0001/0021</t>
  </si>
  <si>
    <t>DHAR-IN/MP/010MAIZE-330BADNAWAR-IN/MP/010/001BADNAWAR-IN/MP/010/001/0001031-KHEDA-IN/MP/010/001/0001/0025</t>
  </si>
  <si>
    <t>DHAR-IN/MP/010MAIZE-330BADNAWAR-IN/MP/010/001BADNAWAR-IN/MP/010/001/0001032-CHANDWADIYAKALA-IN/MP/010/001/0001/0026</t>
  </si>
  <si>
    <t>DHAR-IN/MP/010MAIZE-330BADNAWAR-IN/MP/010/001BADNAWAR-IN/MP/010/001/0001034-DOTRIYA-IN/MP/010/001/0001/0028</t>
  </si>
  <si>
    <t>DHAR-IN/MP/010MAIZE-330BADNAWAR-IN/MP/010/001BADNAWAR-IN/MP/010/001/0001036-BHAISOLA-IN/MP/010/001/0001/0030</t>
  </si>
  <si>
    <t>DHAR-IN/MP/010MAIZE-330DAHI-IN/MP/010/008DAHI-IN/MP/010/008/0001002-ARADA-IN/MP/010/008/0001/0012</t>
  </si>
  <si>
    <t>DHAR-IN/MP/010MAIZE-330DAHI-IN/MP/010/008DAHI-IN/MP/010/008/0001003-UMRALI-IN/MP/010/008/0001/0023</t>
  </si>
  <si>
    <t>DHAR-IN/MP/010MAIZE-330DAHI-IN/MP/010/008DAHI-IN/MP/010/008/0001004-KALMI-IN/MP/010/008/0001/0034</t>
  </si>
  <si>
    <t>DHAR-IN/MP/010MAIZE-330DAHI-IN/MP/010/008DAHI-IN/MP/010/008/0001009-FIFEDA-IN/MP/010/008/0001/0046</t>
  </si>
  <si>
    <t>DHAR-IN/MP/010MAIZE-330DAHI-IN/MP/010/008DAHI-IN/MP/010/008/0001010-RANGAON-IN/MP/010/008/0001/0002</t>
  </si>
  <si>
    <t>DHAR-IN/MP/010MAIZE-330DAHI-IN/MP/010/008DAHI-IN/MP/010/008/0001016-GAJGOTA-IN/MP/010/008/0001/0008</t>
  </si>
  <si>
    <t>DHAR-IN/MP/010MAIZE-330DAHI-IN/MP/010/008DAHI-IN/MP/010/008/0001017-NARJHALI-IN/MP/010/008/0001/0009</t>
  </si>
  <si>
    <t>DHAR-IN/MP/010MAIZE-330DAHI-IN/MP/010/008DAHI-IN/MP/010/008/0001018-BAVLIKHURD-IN/MP/010/008/0001/0010</t>
  </si>
  <si>
    <t>DHAR-IN/MP/010MAIZE-330DAHI-IN/MP/010/008DAHI-IN/MP/010/008/0001019-BADDA-IN/MP/010/008/0001/0011</t>
  </si>
  <si>
    <t>DHAR-IN/MP/010MAIZE-330DAHI-IN/MP/010/008DAHI-IN/MP/010/008/0001020-SILKUA-IN/MP/010/008/0001/0013</t>
  </si>
  <si>
    <t>DHAR-IN/MP/010MAIZE-330DAHI-IN/MP/010/008DAHI-IN/MP/010/008/0001021-AMLAL-IN/MP/010/008/0001/0014</t>
  </si>
  <si>
    <t>DHAR-IN/MP/010MAIZE-330DAHI-IN/MP/010/008DAHI-IN/MP/010/008/0001022-PADIYAL-IN/MP/010/008/0001/0015</t>
  </si>
  <si>
    <t>DHAR-IN/MP/010MAIZE-330DAHI-IN/MP/010/008DAHI-IN/MP/010/008/0001024-REBADDA-IN/MP/010/008/0001/0017</t>
  </si>
  <si>
    <t>DHAR-IN/MP/010MAIZE-330DAHI-IN/MP/010/008DAHI-IN/MP/010/008/0001032-GANGPUR-IN/MP/010/008/0001/0026</t>
  </si>
  <si>
    <t>DHAR-IN/MP/010MAIZE-330DAHI-IN/MP/010/008DAHI-IN/MP/010/008/0001033-KAVDA-IN/MP/010/008/0001/0027</t>
  </si>
  <si>
    <t>DHAR-IN/MP/010MAIZE-330DAHI-IN/MP/010/008DAHI-IN/MP/010/008/0001038-DAHI-IN/MP/010/008/0001/0032</t>
  </si>
  <si>
    <t>DHAR-IN/MP/010MAIZE-330DAHI-IN/MP/010/008DAHI-IN/MP/010/008/0001040-SIDARI-IN/MP/010/008/0001/0035</t>
  </si>
  <si>
    <t>DHAR-IN/MP/010MAIZE-330DAHI-IN/MP/010/008DAHI-IN/MP/010/008/0001044-DEVDHA-IN/MP/010/008/0001/0039</t>
  </si>
  <si>
    <t>DHAR-IN/MP/010MAIZE-330DHARAMPURI-IN/MP/010/007DHARAMPURI-IN/MP/010/007/0001003-TARAPUR-IN/MP/010/007/0001/0023</t>
  </si>
  <si>
    <t>DHAR-IN/MP/010MAIZE-330DHARAMPURI-IN/MP/010/007DHARAMPURI-IN/MP/010/007/0001005-UMARIYA-IN/MP/010/007/0001/0045</t>
  </si>
  <si>
    <t>DHAR-IN/MP/010MAIZE-330DHARAMPURI-IN/MP/010/007DHARAMPURI-IN/MP/010/007/0001006-BAGVANYA-IN/MP/010/007/0001/0050</t>
  </si>
  <si>
    <t>DHAR-IN/MP/010MAIZE-330DHARAMPURI-IN/MP/010/007DHARAMPURI-IN/MP/010/007/0001009-FARASPURA-IN/MP/010/007/0001/0053</t>
  </si>
  <si>
    <t>DHAR-IN/MP/010MAIZE-330DHARAMPURI-IN/MP/010/007DHARAMPURI-IN/MP/010/007/0001012-KOTHIDA-IN/MP/010/007/0001/0004</t>
  </si>
  <si>
    <t>DHAR-IN/MP/010MAIZE-330DHARAMPURI-IN/MP/010/007DHARAMPURI-IN/MP/010/007/0001014-SIRSODIYA-IN/MP/010/007/0001/0006</t>
  </si>
  <si>
    <t>DHAR-IN/MP/010MAIZE-330DHARAMPURI-IN/MP/010/007DHARAMPURI-IN/MP/010/007/0001015-CHIKTYABAD-IN/MP/010/007/0001/0007</t>
  </si>
  <si>
    <t>DHAR-IN/MP/010MAIZE-330DHARAMPURI-IN/MP/010/007DHARAMPURI-IN/MP/010/007/0001022-BALWARI-IN/MP/010/007/0001/0015</t>
  </si>
  <si>
    <t>DHAR-IN/MP/010MAIZE-330DHARAMPURI-IN/MP/010/007DHARAMPURI-IN/MP/010/007/0001040-DONGRIDASODA-IN/MP/010/007/0001/0035</t>
  </si>
  <si>
    <t>DHAR-IN/MP/010MAIZE-330DHARAMPURI-IN/MP/010/007DHARAMPURI-IN/MP/010/007/0001041-PAGARA-IN/MP/010/007/0001/0036</t>
  </si>
  <si>
    <t>DHAR-IN/MP/010MAIZE-330DHARAMPURI-IN/MP/010/007DHARAMPURI-IN/MP/010/007/0001042-AKALRABUJURG-IN/MP/010/007/0001/0037</t>
  </si>
  <si>
    <t>DHAR-IN/MP/010MAIZE-330DHARAMPURI-IN/MP/010/007DHARAMPURI-IN/MP/010/007/0001052-BEGANDA-IN/MP/010/007/0001/0048</t>
  </si>
  <si>
    <t>DHAR-IN/MP/010MAIZE-330GANDHWANI-IN/MP/010/006GANDHWANI-IN/MP/010/006/0001012-DEDLI-IN/MP/010/006/0001/0004</t>
  </si>
  <si>
    <t>DHAR-IN/MP/010MAIZE-330GANDHWANI-IN/MP/010/006GANDHWANI-IN/MP/010/006/0001013-KHEDIBALVARI-IN/MP/010/006/0001/0005</t>
  </si>
  <si>
    <t>DHAR-IN/MP/010MAIZE-330GANDHWANI-IN/MP/010/006GANDHWANI-IN/MP/010/006/0001018-KHARBARDI-IN/MP/010/006/0001/0010</t>
  </si>
  <si>
    <t>DHAR-IN/MP/010MAIZE-330GANDHWANI-IN/MP/010/006GANDHWANI-IN/MP/010/006/0001019-JAMLI-IN/MP/010/006/0001/0011</t>
  </si>
  <si>
    <t>DHAR-IN/MP/010MAIZE-330GANDHWANI-IN/MP/010/006GANDHWANI-IN/MP/010/006/0001022-KHEDLIHANUMAN-IN/MP/010/006/0001/0015</t>
  </si>
  <si>
    <t>DHAR-IN/MP/010MAIZE-330GANDHWANI-IN/MP/010/006GANDHWANI-IN/MP/010/006/0001027-BILDA-IN/MP/010/006/0001/0020</t>
  </si>
  <si>
    <t>DHAR-IN/MP/010MAIZE-330GANDHWANI-IN/MP/010/006GANDHWANI-IN/MP/010/006/0001029-SHADI-IN/MP/010/006/0001/0022</t>
  </si>
  <si>
    <t>DHAR-IN/MP/010MAIZE-330GANDHWANI-IN/MP/010/006GANDHWANI-IN/MP/010/006/0001030-BALVARIKALA-IN/MP/010/006/0001/0024</t>
  </si>
  <si>
    <t>DHAR-IN/MP/010MAIZE-330GANDHWANI-IN/MP/010/006GANDHWANI-IN/MP/010/006/0001035-BEKALYA-IN/MP/010/006/0001/0029</t>
  </si>
  <si>
    <t>DHAR-IN/MP/010MAIZE-330GANDHWANI-IN/MP/010/006GANDHWANI-IN/MP/010/006/0001039-SOYLA-IN/MP/010/006/0001/0033</t>
  </si>
  <si>
    <t>DHAR-IN/MP/010MAIZE-330GANDHWANI-IN/MP/010/006GANDHWANI-IN/MP/010/006/0001040-CHIKLI-IN/MP/010/006/0001/0035</t>
  </si>
  <si>
    <t>DHAR-IN/MP/010MAIZE-330GANDHWANI-IN/MP/010/006GANDHWANI-IN/MP/010/006/0001041-KHOD-IN/MP/010/006/0001/0036</t>
  </si>
  <si>
    <t>DHAR-IN/MP/010MAIZE-330GANDHWANI-IN/MP/010/006GANDHWANI-IN/MP/010/006/0001042-MOHANPURA-IN/MP/010/006/0001/0037</t>
  </si>
  <si>
    <t>DHAR-IN/MP/010MAIZE-330GANDHWANI-IN/MP/010/006GANDHWANI-IN/MP/010/006/0001043-BAKHTALA-IN/MP/010/006/0001/0038</t>
  </si>
  <si>
    <t>DHAR-IN/MP/010MAIZE-330GANDHWANI-IN/MP/010/006GANDHWANI-IN/MP/010/006/0001044-REHADDA-IN/MP/010/006/0001/0039</t>
  </si>
  <si>
    <t>DHAR-IN/MP/010MAIZE-330GANDHWANI-IN/MP/010/006GANDHWANI-IN/MP/010/006/0001045-KHOJAKUA-IN/MP/010/006/0001/0040</t>
  </si>
  <si>
    <t>DHAR-IN/MP/010MAIZE-330GANDHWANI-IN/MP/010/006GANDHWANI-IN/MP/010/006/0001046-MORIPURA-IN/MP/010/006/0001/0041</t>
  </si>
  <si>
    <t>DHAR-IN/MP/010MAIZE-330GANDHWANI-IN/MP/010/006GANDHWANI-IN/MP/010/006/0001047-MALHERA-IN/MP/010/006/0001/0042</t>
  </si>
  <si>
    <t>DHAR-IN/MP/010MAIZE-330GANDHWANI-IN/MP/010/006GANDHWANI-IN/MP/010/006/0001049-SALI-IN/MP/010/006/0001/0044</t>
  </si>
  <si>
    <t>DHAR-IN/MP/010MAIZE-330GANDHWANI-IN/MP/010/006GANDHWANI-IN/MP/010/006/0001052-GANDHWANI-IN/MP/010/006/0001/0048</t>
  </si>
  <si>
    <t>DHAR-IN/MP/010MAIZE-330GANDHWANI-IN/MP/010/006GANDHWANI-IN/MP/010/006/0001053-KOSDANA-IN/MP/010/006/0001/0049</t>
  </si>
  <si>
    <t>DHAR-IN/MP/010MAIZE-330GANDHWANI-IN/MP/010/006GANDHWANI-IN/MP/010/006/0001054-ANJANTAD-IN/MP/010/006/0001/0050</t>
  </si>
  <si>
    <t>DHAR-IN/MP/010MAIZE-330GANDHWANI-IN/MP/010/006GANDHWANI-IN/MP/010/006/0001055-JHEGDA-IN/MP/010/006/0001/0051</t>
  </si>
  <si>
    <t>DHAR-IN/MP/010MAIZE-330GANDHWANI-IN/MP/010/006GANDHWANI-IN/MP/010/006/0001056-SONGAON-IN/MP/010/006/0001/0052</t>
  </si>
  <si>
    <t>DHAR-IN/MP/010MAIZE-330GANDHWANI-IN/MP/010/006GANDHWANI-IN/MP/010/006/0001057-PIPLI-IN/MP/010/006/0001/0053</t>
  </si>
  <si>
    <t>DHAR-IN/MP/010MAIZE-330GANDHWANI-IN/MP/010/006GANDHWANI-IN/MP/010/006/0001059-KABARVA-IN/MP/010/006/0001/0055</t>
  </si>
  <si>
    <t>DHAR-IN/MP/010MAIZE-330GANDHWANI-IN/MP/010/006GANDHWANI-IN/MP/010/006/0001060-DEDLI BI-IN/MP/010/006/0001/0057</t>
  </si>
  <si>
    <t>DHAR-IN/MP/010MAIZE-330GANDHWANI-IN/MP/010/006GANDHWANI-IN/MP/010/006/0001062-PANVA-IN/MP/010/006/0001/0059</t>
  </si>
  <si>
    <t>DHAR-IN/MP/010MAIZE-330GANDHWANI-IN/MP/010/006GANDHWANI-IN/MP/010/006/0001064-JAHEDI-IN/MP/010/006/0001/0061</t>
  </si>
  <si>
    <t>DHAR-IN/MP/010MAIZE-330GANDHWANI-IN/MP/010/006GANDHWANI-IN/MP/010/006/0001066-AVALDAMAN-IN/MP/010/006/0001/0063</t>
  </si>
  <si>
    <t>DHAR-IN/MP/010MAIZE-330KUKSHI-IN/MP/010/004BAG-IN/MP/010/004/0001001-KAKADKUA-IN/MP/010/004/0001/0001</t>
  </si>
  <si>
    <t>DHAR-IN/MP/010MAIZE-330KUKSHI-IN/MP/010/004BAG-IN/MP/010/004/0001004-NARWALI-IN/MP/010/004/0001/0034</t>
  </si>
  <si>
    <t>DHAR-IN/MP/010MAIZE-330KUKSHI-IN/MP/010/004BAG-IN/MP/010/004/0001005-AALI-IN/MP/010/004/0001/0044</t>
  </si>
  <si>
    <t>DHAR-IN/MP/010MAIZE-330KUKSHI-IN/MP/010/004BAG-IN/MP/010/004/0001006-AMBASATI-IN/MP/010/004/0001/0045</t>
  </si>
  <si>
    <t>DHAR-IN/MP/010MAIZE-330KUKSHI-IN/MP/010/004BAG-IN/MP/010/004/0001009-MAGDI-IN/MP/010/004/0001/0048</t>
  </si>
  <si>
    <t>DHAR-IN/MP/010MAIZE-330KUKSHI-IN/MP/010/004BAG-IN/MP/010/004/0001016-KAKADWA-IN/MP/010/004/0001/0008</t>
  </si>
  <si>
    <t>DHAR-IN/MP/010MAIZE-330KUKSHI-IN/MP/010/004BAG-IN/MP/010/004/0001017-JHAI-IN/MP/010/004/0001/0009</t>
  </si>
  <si>
    <t>DHAR-IN/MP/010MAIZE-330KUKSHI-IN/MP/010/004BAG-IN/MP/010/004/0001018-CHAMJHAR-IN/MP/010/004/0001/0010</t>
  </si>
  <si>
    <t>DHAR-IN/MP/010MAIZE-330KUKSHI-IN/MP/010/004BAG-IN/MP/010/004/0001019-KANTHI-IN/MP/010/004/0001/0011</t>
  </si>
  <si>
    <t>DHAR-IN/MP/010MAIZE-330KUKSHI-IN/MP/010/004BAG-IN/MP/010/004/0001020-CHIJVA-IN/MP/010/004/0001/0013</t>
  </si>
  <si>
    <t>DHAR-IN/MP/010MAIZE-330KUKSHI-IN/MP/010/004BAG-IN/MP/010/004/0001021-THANA-IN/MP/010/004/0001/0014</t>
  </si>
  <si>
    <t>DHAR-IN/MP/010MAIZE-330KUKSHI-IN/MP/010/004BAG-IN/MP/010/004/0001022-BANDA-IN/MP/010/004/0001/0015</t>
  </si>
  <si>
    <t>DHAR-IN/MP/010MAIZE-330KUKSHI-IN/MP/010/004BAG-IN/MP/010/004/0001023-GHATBORI-IN/MP/010/004/0001/0016</t>
  </si>
  <si>
    <t>DHAR-IN/MP/010MAIZE-330KUKSHI-IN/MP/010/004BAG-IN/MP/010/004/0001024-GHOTIADEV-IN/MP/010/004/0001/0017</t>
  </si>
  <si>
    <t>DHAR-IN/MP/010MAIZE-330KUKSHI-IN/MP/010/004BAG-IN/MP/010/004/0001025-JHIRPANYA-IN/MP/010/004/0001/0018</t>
  </si>
  <si>
    <t>DHAR-IN/MP/010MAIZE-330KUKSHI-IN/MP/010/004BAG-IN/MP/010/004/0001026-AKHADA-IN/MP/010/004/0001/0019</t>
  </si>
  <si>
    <t>DHAR-IN/MP/010MAIZE-330KUKSHI-IN/MP/010/004BAG-IN/MP/010/004/0001027-PIPARIYAPANI-IN/MP/010/004/0001/0020</t>
  </si>
  <si>
    <t>DHAR-IN/MP/010MAIZE-330KUKSHI-IN/MP/010/004BAG-IN/MP/010/004/0001028-CHIKAPOTI-IN/MP/010/004/0001/0021</t>
  </si>
  <si>
    <t>DHAR-IN/MP/010MAIZE-330KUKSHI-IN/MP/010/004BAG-IN/MP/010/004/0001029-TAKARI-IN/MP/010/004/0001/0022</t>
  </si>
  <si>
    <t>DHAR-IN/MP/010MAIZE-330KUKSHI-IN/MP/010/004BAG-IN/MP/010/004/0001030-KARKADA-IN/MP/010/004/0001/0024</t>
  </si>
  <si>
    <t>DHAR-IN/MP/010MAIZE-330KUKSHI-IN/MP/010/004BAG-IN/MP/010/004/0001031-JHABA-IN/MP/010/004/0001/0025</t>
  </si>
  <si>
    <t>DHAR-IN/MP/010MAIZE-330KUKSHI-IN/MP/010/004BAG-IN/MP/010/004/0001032-JHAMANYAPURA-IN/MP/010/004/0001/0026</t>
  </si>
  <si>
    <t>DHAR-IN/MP/010MAIZE-330KUKSHI-IN/MP/010/004BAG-IN/MP/010/004/0001033-PADLYA-IN/MP/010/004/0001/0027</t>
  </si>
  <si>
    <t>DHAR-IN/MP/010MAIZE-330KUKSHI-IN/MP/010/004BAG-IN/MP/010/004/0001034-BAG-IN/MP/010/004/0001/0028</t>
  </si>
  <si>
    <t>DHAR-IN/MP/010MAIZE-330KUKSHI-IN/MP/010/004BAG-IN/MP/010/004/0001035-MAHAKALPURA-IN/MP/010/004/0001/0029</t>
  </si>
  <si>
    <t>DHAR-IN/MP/010MAIZE-330KUKSHI-IN/MP/010/004BAG-IN/MP/010/004/0001036-AAGAR-IN/MP/010/004/0001/0030</t>
  </si>
  <si>
    <t>DHAR-IN/MP/010MAIZE-330KUKSHI-IN/MP/010/004BAG-IN/MP/010/004/0001037-NEEMKHEDA-IN/MP/010/004/0001/0031</t>
  </si>
  <si>
    <t>DHAR-IN/MP/010MAIZE-330KUKSHI-IN/MP/010/004BAG-IN/MP/010/004/0001038-KURDUJETA-IN/MP/010/004/0001/0032</t>
  </si>
  <si>
    <t>DHAR-IN/MP/010MAIZE-330KUKSHI-IN/MP/010/004BAG-IN/MP/010/004/0001039-NAYVEL-IN/MP/010/004/0001/0033</t>
  </si>
  <si>
    <t>DHAR-IN/MP/010MAIZE-330KUKSHI-IN/MP/010/004BAG-IN/MP/010/004/0001040-BANGIBAG-IN/MP/010/004/0001/0035</t>
  </si>
  <si>
    <t>DHAR-IN/MP/010MAIZE-330KUKSHI-IN/MP/010/004BAG-IN/MP/010/004/0001041-BANDHANIYA-IN/MP/010/004/0001/0036</t>
  </si>
  <si>
    <t>DHAR-IN/MP/010MAIZE-330KUKSHI-IN/MP/010/004BAG-IN/MP/010/004/0001042-PIPRI-IN/MP/010/004/0001/0037</t>
  </si>
  <si>
    <t>DHAR-IN/MP/010MAIZE-330KUKSHI-IN/MP/010/004BAG-IN/MP/010/004/0001043-BARKHEDA-IN/MP/010/004/0001/0038</t>
  </si>
  <si>
    <t>DHAR-IN/MP/010MAIZE-330KUKSHI-IN/MP/010/004BAG-IN/MP/010/004/0001044-KANHERI SUJANPUR-IN/MP/010/004/0001/0039</t>
  </si>
  <si>
    <t>DHAR-IN/MP/010MAIZE-330KUKSHI-IN/MP/010/004BAG-IN/MP/010/004/0001045-MERTI-IN/MP/010/004/0001/0040</t>
  </si>
  <si>
    <t>DHAR-IN/MP/010MAIZE-330KUKSHI-IN/MP/010/004BAG-IN/MP/010/004/0001046-BHAMORI-IN/MP/010/004/0001/0041</t>
  </si>
  <si>
    <t>DHAR-IN/MP/010MAIZE-330KUKSHI-IN/MP/010/004BAG-IN/MP/010/004/0001047-DEVDHA-IN/MP/010/004/0001/0042</t>
  </si>
  <si>
    <t>DHAR-IN/MP/010MAIZE-330KUKSHI-IN/MP/010/004BAG-IN/MP/010/004/0001048-JAMLA BAG-IN/MP/010/004/0001/0043</t>
  </si>
  <si>
    <t>DHAR-IN/MP/010MAIZE-330KUKSHI-IN/MP/010/004KUKSHI-IN/MP/010/004/0002060-JHADDA-IN/MP/010/004/0002/0012</t>
  </si>
  <si>
    <t>DHAR-IN/MP/010MAIZE-330KUKSHI-IN/MP/010/004KUKSHI-IN/MP/010/004/0002061-BADGYAR-IN/MP/010/004/0002/0013</t>
  </si>
  <si>
    <t>DHAR-IN/MP/010MAIZE-330KUKSHI-IN/MP/010/004KUKSHI-IN/MP/010/004/0002064-NAINGAON-IN/MP/010/004/0002/0016</t>
  </si>
  <si>
    <t>DHAR-IN/MP/010MAIZE-330KUKSHI-IN/MP/010/004KUKSHI-IN/MP/010/004/0002066-BIRLAI-IN/MP/010/004/0002/0018</t>
  </si>
  <si>
    <t>DHAR-IN/MP/010MAIZE-330KUKSHI-IN/MP/010/004KUKSHI-IN/MP/010/004/0002068-KHANDLAI-IN/MP/010/004/0002/0020</t>
  </si>
  <si>
    <t>DHAR-IN/MP/010MAIZE-330KUKSHI-IN/MP/010/004KUKSHI-IN/MP/010/004/0002071-TALAVADI-IN/MP/010/004/0002/0023</t>
  </si>
  <si>
    <t>DHAR-IN/MP/010MAIZE-330KUKSHI-IN/MP/010/004KUKSHI-IN/MP/010/004/0002072-KHEDLI-IN/MP/010/004/0002/0024</t>
  </si>
  <si>
    <t>DHAR-IN/MP/010MAIZE-330KUKSHI-IN/MP/010/004KUKSHI-IN/MP/010/004/0002074-AAVLI-IN/MP/010/004/0002/0026</t>
  </si>
  <si>
    <t>DHAR-IN/MP/010MAIZE-330KUKSHI-IN/MP/010/004KUKSHI-IN/MP/010/004/0002075-KUDDIGPURA-IN/MP/010/004/0002/0027</t>
  </si>
  <si>
    <t>DHAR-IN/MP/010MAIZE-330KUKSHI-IN/MP/010/004KUKSHI-IN/MP/010/004/0002077-KAPSI-IN/MP/010/004/0002/0029</t>
  </si>
  <si>
    <t>DHAR-IN/MP/010MAIZE-330KUKSHI-IN/MP/010/004KUKSHI-IN/MP/010/004/0002078-KUKSHI-IN/MP/010/004/0002/0030</t>
  </si>
  <si>
    <t>DHAR-IN/MP/010MAIZE-330KUKSHI-IN/MP/010/004KUKSHI-IN/MP/010/004/0002079-AALI-IN/MP/010/004/0002/0031</t>
  </si>
  <si>
    <t>DHAR-IN/MP/010MAIZE-330KUKSHI-IN/MP/010/004KUKSHI-IN/MP/010/004/0002080-TALANPUR-IN/MP/010/004/0002/0032</t>
  </si>
  <si>
    <t>DHAR-IN/MP/010MAIZE-330KUKSHI-IN/MP/010/004KUKSHI-IN/MP/010/004/0002081-GIRVANYA-IN/MP/010/004/0002/0033</t>
  </si>
  <si>
    <t>DHAR-IN/MP/010MAIZE-330KUKSHI-IN/MP/010/004KUKSHI-IN/MP/010/004/0002082-RAJA-IN/MP/010/004/0002/0034</t>
  </si>
  <si>
    <t>DHAR-IN/MP/010MAIZE-330KUKSHI-IN/MP/010/004KUKSHI-IN/MP/010/004/0002083-HALDI-IN/MP/010/004/0002/0035</t>
  </si>
  <si>
    <t>DHAR-IN/MP/010MAIZE-330KUKSHI-IN/MP/010/004KUKSHI-IN/MP/010/004/0002085-DHOLYA-IN/MP/010/004/0002/0037</t>
  </si>
  <si>
    <t>DHAR-IN/MP/010MAIZE-330KUKSHI-IN/MP/010/004KUKSHI-IN/MP/010/004/0002086-CHIKLEE-IN/MP/010/004/0002/0038</t>
  </si>
  <si>
    <t>DHAR-IN/MP/010MAIZE-330KUKSHI-IN/MP/010/004NISARPUR-IN/MP/010/004/0003087-SUSARI-IN/MP/010/004/0003/0035</t>
  </si>
  <si>
    <t>DHAR-IN/MP/010MAIZE-330KUKSHI-IN/MP/010/004NISARPUR-IN/MP/010/004/0003089-LONI-IN/MP/010/004/0003/0061</t>
  </si>
  <si>
    <t>DHAR-IN/MP/010MAIZE-330KUKSHI-IN/MP/010/004NISARPUR-IN/MP/010/004/0003095-BADGAON-IN/MP/010/004/0003/0037</t>
  </si>
  <si>
    <t>DHAR-IN/MP/010MAIZE-330KUKSHI-IN/MP/010/004NISARPUR-IN/MP/010/004/0003096-LOHARI-IN/MP/010/004/0003/0038</t>
  </si>
  <si>
    <t>DHAR-IN/MP/010MAIZE-330KUKSHI-IN/MP/010/004NISARPUR-IN/MP/010/004/0003100-LIMBOL-IN/MP/010/004/0003/0067</t>
  </si>
  <si>
    <t>DHAR-IN/MP/010MAIZE-330KUKSHI-IN/MP/010/004NISARPUR-IN/MP/010/004/0003101-BEDWALYA-IN/MP/010/004/0003/0039</t>
  </si>
  <si>
    <t>DHAR-IN/MP/010MAIZE-330KUKSHI-IN/MP/010/004NISARPUR-IN/MP/010/004/0003106-RASWA-IN/MP/010/004/0003/0041</t>
  </si>
  <si>
    <t>DHAR-IN/MP/010MAIZE-330KUKSHI-IN/MP/010/004NISARPUR-IN/MP/010/004/0003107-BHAVRIYA-IN/MP/010/004/0003/0042</t>
  </si>
  <si>
    <t>DHAR-IN/MP/010MAIZE-330KUKSHI-IN/MP/010/004NISARPUR-IN/MP/010/004/0003108-AMALJHUMA-IN/MP/010/004/0003/0063</t>
  </si>
  <si>
    <t>DHAR-IN/MP/010MAIZE-330KUKSHI-IN/MP/010/004NISARPUR-IN/MP/010/004/0003110-KONDA-IN/MP/010/004/0003/0043</t>
  </si>
  <si>
    <t>DHAR-IN/MP/010MAIZE-330MANAWAR-IN/MP/010/005BAKANER-IN/MP/010/005/0002066-PADLA-IN/MP/010/005/0002/0001</t>
  </si>
  <si>
    <t>DHAR-IN/MP/010MAIZE-330MANAWAR-IN/MP/010/005BAKANER-IN/MP/010/005/0002067-AAMSI-IN/MP/010/005/0002/0002</t>
  </si>
  <si>
    <t>DHAR-IN/MP/010MAIZE-330MANAWAR-IN/MP/010/005BAKANER-IN/MP/010/005/0002068-MANDLAVDA-IN/MP/010/005/0002/0004</t>
  </si>
  <si>
    <t>DHAR-IN/MP/010MAIZE-330MANAWAR-IN/MP/010/005BAKANER-IN/MP/010/005/0002069-PIPLYA MOTA-IN/MP/010/005/0002/0005</t>
  </si>
  <si>
    <t>DHAR-IN/MP/010MAIZE-330MANAWAR-IN/MP/010/005BAKANER-IN/MP/010/005/0002070-UMARBAN KHURD-IN/MP/010/005/0002/0003</t>
  </si>
  <si>
    <t>DHAR-IN/MP/010MAIZE-330MANAWAR-IN/MP/010/005BAKANER-IN/MP/010/005/0002071-KARODIYA KHURD-IN/MP/010/005/0002/0051</t>
  </si>
  <si>
    <t>DHAR-IN/MP/010MAIZE-330MANAWAR-IN/MP/010/005BAKANER-IN/MP/010/005/0002072-PATHAMOTI-IN/MP/010/005/0002/0006</t>
  </si>
  <si>
    <t>DHAR-IN/MP/010MAIZE-330MANAWAR-IN/MP/010/005BAKANER-IN/MP/010/005/0002075-LAVANI-IN/MP/010/005/0002/0007</t>
  </si>
  <si>
    <t>DHAR-IN/MP/010MAIZE-330MANAWAR-IN/MP/010/005BAKANER-IN/MP/010/005/0002076-SAKLDA-IN/MP/010/005/0002/0031</t>
  </si>
  <si>
    <t>DHAR-IN/MP/010MAIZE-330MANAWAR-IN/MP/010/005BAKANER-IN/MP/010/005/0002077-UKHALDA-IN/MP/010/005/0002/0008</t>
  </si>
  <si>
    <t>DHAR-IN/MP/010MAIZE-330MANAWAR-IN/MP/010/005BAKANER-IN/MP/010/005/0002078-UMARBAN KALA-IN/MP/010/005/0002/0054</t>
  </si>
  <si>
    <t>DHAR-IN/MP/010MAIZE-330MANAWAR-IN/MP/010/005BAKANER-IN/MP/010/005/0002079-BADIYA-IN/MP/010/005/0002/0009</t>
  </si>
  <si>
    <t>DHAR-IN/MP/010MAIZE-330MANAWAR-IN/MP/010/005BAKANER-IN/MP/010/005/0002080-CHOKI-IN/MP/010/005/0002/0032</t>
  </si>
  <si>
    <t>DHAR-IN/MP/010MAIZE-330MANAWAR-IN/MP/010/005BAKANER-IN/MP/010/005/0002081-BOHARLA-IN/MP/010/005/0002/0050</t>
  </si>
  <si>
    <t>DHAR-IN/MP/010MAIZE-330MANAWAR-IN/MP/010/005BAKANER-IN/MP/010/005/0002082-DASAI-IN/MP/010/005/0002/0033</t>
  </si>
  <si>
    <t>DHAR-IN/MP/010MAIZE-330MANAWAR-IN/MP/010/005BAKANER-IN/MP/010/005/0002085-DHONOWA-IN/MP/010/005/0002/0057</t>
  </si>
  <si>
    <t>DHAR-IN/MP/010MAIZE-330MANAWAR-IN/MP/010/005BAKANER-IN/MP/010/005/0002086-KALALDA-IN/MP/010/005/0002/0036</t>
  </si>
  <si>
    <t>DHAR-IN/MP/010MAIZE-330MANAWAR-IN/MP/010/005BAKANER-IN/MP/010/005/0002087-KUWAD-IN/MP/010/005/0002/0037</t>
  </si>
  <si>
    <t>DHAR-IN/MP/010MAIZE-330MANAWAR-IN/MP/010/005BAKANER-IN/MP/010/005/0002089-RALAMANDAL-IN/MP/010/005/0002/0053</t>
  </si>
  <si>
    <t>DHAR-IN/MP/010MAIZE-330MANAWAR-IN/MP/010/005BAKANER-IN/MP/010/005/0002090-UTAWAD-IN/MP/010/005/0002/0038</t>
  </si>
  <si>
    <t>DHAR-IN/MP/010MAIZE-330MANAWAR-IN/MP/010/005BAKANER-IN/MP/010/005/0002091-KACHADAD-IN/MP/010/005/0002/0010</t>
  </si>
  <si>
    <t>DHAR-IN/MP/010MAIZE-330MANAWAR-IN/MP/010/005BAKANER-IN/MP/010/005/0002092-KAKRODIYA MOTA-IN/MP/010/005/0002/0011</t>
  </si>
  <si>
    <t>DHAR-IN/MP/010MAIZE-330MANAWAR-IN/MP/010/005BAKANER-IN/MP/010/005/0002094-PARTAPPUR DABHYA-IN/MP/010/005/0002/0012</t>
  </si>
  <si>
    <t>DHAR-IN/MP/010MAIZE-330MANAWAR-IN/MP/010/005BAKANER-IN/MP/010/005/0002095-KALIBAVDI-IN/MP/010/005/0002/0013</t>
  </si>
  <si>
    <t>DHAR-IN/MP/010MAIZE-330MANAWAR-IN/MP/010/005BAKANER-IN/MP/010/005/0002096-AHERWAS-IN/MP/010/005/0002/0014</t>
  </si>
  <si>
    <t>DHAR-IN/MP/010MAIZE-330MANAWAR-IN/MP/010/005BAKANER-IN/MP/010/005/0002097-BALIPUR BUJURG-IN/MP/010/005/0002/0015</t>
  </si>
  <si>
    <t>DHAR-IN/MP/010MAIZE-330MANAWAR-IN/MP/010/005BAKANER-IN/MP/010/005/0002098-RAMADHAMA-IN/MP/010/005/0002/0016</t>
  </si>
  <si>
    <t>DHAR-IN/MP/010MAIZE-330MANAWAR-IN/MP/010/005BAKANER-IN/MP/010/005/0002099-DHABHAD-IN/MP/010/005/0002/0017</t>
  </si>
  <si>
    <t>DHAR-IN/MP/010MAIZE-330MANAWAR-IN/MP/010/005BAKANER-IN/MP/010/005/0002100-LUNHERA BUJURG-IN/MP/010/005/0002/0018</t>
  </si>
  <si>
    <t>DHAR-IN/MP/010MAIZE-330MANAWAR-IN/MP/010/005BAKANER-IN/MP/010/005/0002102-DHANKHEDI-IN/MP/010/005/0002/0041</t>
  </si>
  <si>
    <t>DHAR-IN/MP/010MAIZE-330MANAWAR-IN/MP/010/005BAKANER-IN/MP/010/005/0002105-BAKANER-IN/MP/010/005/0002/0043</t>
  </si>
  <si>
    <t>DHAR-IN/MP/010MAIZE-330MANAWAR-IN/MP/010/005BAKANER-IN/MP/010/005/0002106-RANGAON-IN/MP/010/005/0002/0019</t>
  </si>
  <si>
    <t>DHAR-IN/MP/010MAIZE-330MANAWAR-IN/MP/010/005BAKANER-IN/MP/010/005/0002108-BAYKHEDA-IN/MP/010/005/0002/0020</t>
  </si>
  <si>
    <t>DHAR-IN/MP/010MAIZE-330MANAWAR-IN/MP/010/005BAKANER-IN/MP/010/005/0002110-DEDGAON-IN/MP/010/005/0002/0021</t>
  </si>
  <si>
    <t>DHAR-IN/MP/010MAIZE-330MANAWAR-IN/MP/010/005BAKANER-IN/MP/010/005/0002111-JAMNIYA-IN/MP/010/005/0002/0061</t>
  </si>
  <si>
    <t>DHAR-IN/MP/010MAIZE-330MANAWAR-IN/MP/010/005BAKANER-IN/MP/010/005/0002113-DEVLARA-IN/MP/010/005/0002/0022</t>
  </si>
  <si>
    <t>DHAR-IN/MP/010MAIZE-330MANAWAR-IN/MP/010/005BAKANER-IN/MP/010/005/0002114-TABLAI BUJURG-IN/MP/010/005/0002/0023</t>
  </si>
  <si>
    <t>DHAR-IN/MP/010MAIZE-330MANAWAR-IN/MP/010/005BAKANER-IN/MP/010/005/0002115-JHIVI-IN/MP/010/005/0002/0024</t>
  </si>
  <si>
    <t>DHAR-IN/MP/010MAIZE-330MANAWAR-IN/MP/010/005BAKANER-IN/MP/010/005/0002116-AMLATHA-IN/MP/010/005/0002/0025</t>
  </si>
  <si>
    <t>DHAR-IN/MP/010MAIZE-330MANAWAR-IN/MP/010/005MANAWAR-IN/MP/010/005/0001001-CHIRAKHAN-IN/MP/010/005/0001/0001</t>
  </si>
  <si>
    <t>DHAR-IN/MP/010MAIZE-330MANAWAR-IN/MP/010/005MANAWAR-IN/MP/010/005/0001002-RAJUKHEDI-IN/MP/010/005/0001/0039</t>
  </si>
  <si>
    <t>DHAR-IN/MP/010MAIZE-330MANAWAR-IN/MP/010/005MANAWAR-IN/MP/010/005/0001005-SITAPURI-IN/MP/010/005/0001/0072</t>
  </si>
  <si>
    <t>DHAR-IN/MP/010MAIZE-330MANAWAR-IN/MP/010/005MANAWAR-IN/MP/010/005/0001008-JALKHA-IN/MP/010/005/0001/0105</t>
  </si>
  <si>
    <t>DHAR-IN/MP/010MAIZE-330MANAWAR-IN/MP/010/005MANAWAR-IN/MP/010/005/0001009-TEMARNI-IN/MP/010/005/0001/0116</t>
  </si>
  <si>
    <t>DHAR-IN/MP/010MAIZE-330MANAWAR-IN/MP/010/005MANAWAR-IN/MP/010/005/0001010-MORAD-IN/MP/010/005/0001/0002</t>
  </si>
  <si>
    <t>DHAR-IN/MP/010MAIZE-330MANAWAR-IN/MP/010/005MANAWAR-IN/MP/010/005/0001018-BHAGYAPUR-IN/MP/010/005/0001/0037</t>
  </si>
  <si>
    <t>DHAR-IN/MP/010MAIZE-330MANAWAR-IN/MP/010/005MANAWAR-IN/MP/010/005/0001020-BALIPUR-IN/MP/010/005/0001/0040</t>
  </si>
  <si>
    <t>DHAR-IN/MP/010MAIZE-330MANAWAR-IN/MP/010/005MANAWAR-IN/MP/010/005/0001021-BIDPUR-IN/MP/010/005/0001/0041</t>
  </si>
  <si>
    <t>DHAR-IN/MP/010MAIZE-330MANAWAR-IN/MP/010/005MANAWAR-IN/MP/010/005/0001022-TONKI-IN/MP/010/005/0001/0042</t>
  </si>
  <si>
    <t>DHAR-IN/MP/010MAIZE-330MANAWAR-IN/MP/010/005MANAWAR-IN/MP/010/005/0001023-SONDUL-IN/MP/010/005/0001/0043</t>
  </si>
  <si>
    <t>DHAR-IN/MP/010MAIZE-330MANAWAR-IN/MP/010/005MANAWAR-IN/MP/010/005/0001025-BADGAON-IN/MP/010/005/0001/0045</t>
  </si>
  <si>
    <t>DHAR-IN/MP/010MAIZE-330MANAWAR-IN/MP/010/005MANAWAR-IN/MP/010/005/0001026-PIPLYA-IN/MP/010/005/0001/0046</t>
  </si>
  <si>
    <t>DHAR-IN/MP/010MAIZE-330MANAWAR-IN/MP/010/005MANAWAR-IN/MP/010/005/0001027-MANAWAR-IN/MP/010/005/0001/0047</t>
  </si>
  <si>
    <t>DHAR-IN/MP/010MAIZE-330MANAWAR-IN/MP/010/005MANAWAR-IN/MP/010/005/0001030-DASVEE-IN/MP/010/005/0001/0051</t>
  </si>
  <si>
    <t>DHAR-IN/MP/010MAIZE-330MANAWAR-IN/MP/010/005MANAWAR-IN/MP/010/005/0001031-RANATLAV-IN/MP/010/005/0001/0052</t>
  </si>
  <si>
    <t>DHAR-IN/MP/010MAIZE-330MANAWAR-IN/MP/010/005MANAWAR-IN/MP/010/005/0001032-ANJANIYA-IN/MP/010/005/0001/0053</t>
  </si>
  <si>
    <t>DHAR-IN/MP/010MAIZE-330MANAWAR-IN/MP/010/005MANAWAR-IN/MP/010/005/0001033-SINGHANA-IN/MP/010/005/0001/0054</t>
  </si>
  <si>
    <t>DHAR-IN/MP/010MAIZE-330MANAWAR-IN/MP/010/005MANAWAR-IN/MP/010/005/0001034-BORUD-IN/MP/010/005/0001/0055</t>
  </si>
  <si>
    <t>DHAR-IN/MP/010MAIZE-330MANAWAR-IN/MP/010/005MANAWAR-IN/MP/010/005/0001035-DEDLA-IN/MP/010/005/0001/0056</t>
  </si>
  <si>
    <t>DHAR-IN/MP/010MAIZE-330MANAWAR-IN/MP/010/005MANAWAR-IN/MP/010/005/0001037-DEVLA-IN/MP/010/005/0001/0058</t>
  </si>
  <si>
    <t>DHAR-IN/MP/010MAIZE-330MANAWAR-IN/MP/010/005MANAWAR-IN/MP/010/005/0001041-LIMBEE-IN/MP/010/005/0001/0063</t>
  </si>
  <si>
    <t>DHAR-IN/MP/010MAIZE-330MANAWAR-IN/MP/010/005MANAWAR-IN/MP/010/005/0001043-BAGLYA-IN/MP/010/005/0001/0065</t>
  </si>
  <si>
    <t>DHAR-IN/MP/010MAIZE-330MANAWAR-IN/MP/010/005MANAWAR-IN/MP/010/005/0001048-KOSWADA-IN/MP/010/005/0001/0070</t>
  </si>
  <si>
    <t>DHAR-IN/MP/010MAIZE-330MANAWAR-IN/MP/010/005MANAWAR-IN/MP/010/005/0001052-AJANDIKOT-IN/MP/010/005/0001/0075</t>
  </si>
  <si>
    <t>DHAR-IN/MP/010MAIZE-330MANAWAR-IN/MP/010/005MANAWAR-IN/MP/010/005/0001057-LANGUR-IN/MP/010/005/0001/0080</t>
  </si>
  <si>
    <t>DHAR-IN/MP/010MAIZE-330MANAWAR-IN/MP/010/005MANAWAR-IN/MP/010/005/0001058-SIRSALA-IN/MP/010/005/0001/0081</t>
  </si>
  <si>
    <t>DHAR-IN/MP/010SOYABEAN-530BADNAWAR-IN/MP/010/001BADNAWAR-IN/MP/010/001/0001001-BORDA-IN/MP/010/001/0001/0001</t>
  </si>
  <si>
    <t>DHAR-IN/MP/010SOYABEAN-530BADNAWAR-IN/MP/010/001BADNAWAR-IN/MP/010/001/0001002-BORDI-IN/MP/010/001/0001/0012</t>
  </si>
  <si>
    <t>DHAR-IN/MP/010SOYABEAN-530BADNAWAR-IN/MP/010/001BADNAWAR-IN/MP/010/001/0001003-JAWDA-IN/MP/010/001/0001/0023</t>
  </si>
  <si>
    <t>DHAR-IN/MP/010SOYABEAN-530BADNAWAR-IN/MP/010/001BADNAWAR-IN/MP/010/001/0001004-TILGARA-IN/MP/010/001/0001/0034</t>
  </si>
  <si>
    <t>DHAR-IN/MP/010SOYABEAN-530BADNAWAR-IN/MP/010/001BADNAWAR-IN/MP/010/001/0001005-KARANPURA-IN/MP/010/001/0001/0043</t>
  </si>
  <si>
    <t>DHAR-IN/MP/010SOYABEAN-530BADNAWAR-IN/MP/010/001BADNAWAR-IN/MP/010/001/0001006-RUPAKHEDA-IN/MP/010/001/0001/0044</t>
  </si>
  <si>
    <t>DHAR-IN/MP/010SOYABEAN-530BADNAWAR-IN/MP/010/001BADNAWAR-IN/MP/010/001/0001007-MULTHAN-IN/MP/010/001/0001/0045</t>
  </si>
  <si>
    <t>DHAR-IN/MP/010SOYABEAN-530BADNAWAR-IN/MP/010/001BADNAWAR-IN/MP/010/001/0001008-BHUVANIKHEDA-IN/MP/010/001/0001/0046</t>
  </si>
  <si>
    <t>DHAR-IN/MP/010SOYABEAN-530BADNAWAR-IN/MP/010/001BADNAWAR-IN/MP/010/001/0001009-KHERWAS-IN/MP/010/001/0001/0047</t>
  </si>
  <si>
    <t>DHAR-IN/MP/010SOYABEAN-530BADNAWAR-IN/MP/010/001BADNAWAR-IN/MP/010/001/0001010-DHAMANA-IN/MP/010/001/0001/0002</t>
  </si>
  <si>
    <t>DHAR-IN/MP/010SOYABEAN-530BADNAWAR-IN/MP/010/001BADNAWAR-IN/MP/010/001/0001011-KACHHIBADODA-IN/MP/010/001/0001/0003</t>
  </si>
  <si>
    <t>DHAR-IN/MP/010SOYABEAN-530BADNAWAR-IN/MP/010/001BADNAWAR-IN/MP/010/001/0001012-KARODA-IN/MP/010/001/0001/0004</t>
  </si>
  <si>
    <t>DHAR-IN/MP/010SOYABEAN-530BADNAWAR-IN/MP/010/001BADNAWAR-IN/MP/010/001/0001013-JAWASIYA-IN/MP/010/001/0001/0005</t>
  </si>
  <si>
    <t>DHAR-IN/MP/010SOYABEAN-530BADNAWAR-IN/MP/010/001BADNAWAR-IN/MP/010/001/0001014-PALIBADODA-IN/MP/010/001/0001/0006</t>
  </si>
  <si>
    <t>DHAR-IN/MP/010SOYABEAN-530BADNAWAR-IN/MP/010/001BADNAWAR-IN/MP/010/001/0001015-DHOLANA-IN/MP/010/001/0001/0007</t>
  </si>
  <si>
    <t>DHAR-IN/MP/010SOYABEAN-530BADNAWAR-IN/MP/010/001BADNAWAR-IN/MP/010/001/0001016-PANCHAKWASA-IN/MP/010/001/0001/0008</t>
  </si>
  <si>
    <t>DHAR-IN/MP/010SOYABEAN-530BADNAWAR-IN/MP/010/001BADNAWAR-IN/MP/010/001/0001017-KANKRAJ-IN/MP/010/001/0001/0009</t>
  </si>
  <si>
    <t>DHAR-IN/MP/010SOYABEAN-530BADNAWAR-IN/MP/010/001BADNAWAR-IN/MP/010/001/0001018-PITGARA-IN/MP/010/001/0001/0010</t>
  </si>
  <si>
    <t>DHAR-IN/MP/010SOYABEAN-530BADNAWAR-IN/MP/010/001BADNAWAR-IN/MP/010/001/0001019-GHATGARA-IN/MP/010/001/0001/0011</t>
  </si>
  <si>
    <t>DHAR-IN/MP/010SOYABEAN-530BADNAWAR-IN/MP/010/001BADNAWAR-IN/MP/010/001/0001020-BALODA-IN/MP/010/001/0001/0013</t>
  </si>
  <si>
    <t>DHAR-IN/MP/010SOYABEAN-530BADNAWAR-IN/MP/010/001BADNAWAR-IN/MP/010/001/0001021-KATHODIYABADA-IN/MP/010/001/0001/0014</t>
  </si>
  <si>
    <t>DHAR-IN/MP/010SOYABEAN-530BADNAWAR-IN/MP/010/001BADNAWAR-IN/MP/010/001/0001022-PADUNYA-IN/MP/010/001/0001/0015</t>
  </si>
  <si>
    <t>DHAR-IN/MP/010SOYABEAN-530BADNAWAR-IN/MP/010/001BADNAWAR-IN/MP/010/001/0001023-KANWASA-IN/MP/010/001/0001/0016</t>
  </si>
  <si>
    <t>DHAR-IN/MP/010SOYABEAN-530BADNAWAR-IN/MP/010/001BADNAWAR-IN/MP/010/001/0001024-CHHOKHURD-IN/MP/010/001/0001/0017</t>
  </si>
  <si>
    <t>DHAR-IN/MP/010SOYABEAN-530BADNAWAR-IN/MP/010/001BADNAWAR-IN/MP/010/001/0001025-BORALI-IN/MP/010/001/0001/0018</t>
  </si>
  <si>
    <t>DHAR-IN/MP/010SOYABEAN-530BADNAWAR-IN/MP/010/001BADNAWAR-IN/MP/010/001/0001026-SAKATALI-IN/MP/010/001/0001/0019</t>
  </si>
  <si>
    <t>DHAR-IN/MP/010SOYABEAN-530BADNAWAR-IN/MP/010/001BADNAWAR-IN/MP/010/001/0001027-MANGLYA-IN/MP/010/001/0001/0020</t>
  </si>
  <si>
    <t>DHAR-IN/MP/010SOYABEAN-530BADNAWAR-IN/MP/010/001BADNAWAR-IN/MP/010/001/0001028-BADNAVAR-IN/MP/010/001/0001/0021</t>
  </si>
  <si>
    <t>DHAR-IN/MP/010SOYABEAN-530BADNAWAR-IN/MP/010/001BADNAWAR-IN/MP/010/001/0001031-KHEDA-IN/MP/010/001/0001/0025</t>
  </si>
  <si>
    <t>DHAR-IN/MP/010SOYABEAN-530BADNAWAR-IN/MP/010/001BADNAWAR-IN/MP/010/001/0001032-CHANDWADIYAKALA-IN/MP/010/001/0001/0026</t>
  </si>
  <si>
    <t>DHAR-IN/MP/010SOYABEAN-530BADNAWAR-IN/MP/010/001BADNAWAR-IN/MP/010/001/0001033-SANDLA-IN/MP/010/001/0001/0027</t>
  </si>
  <si>
    <t>DHAR-IN/MP/010SOYABEAN-530BADNAWAR-IN/MP/010/001BADNAWAR-IN/MP/010/001/0001034-DOTRIYA-IN/MP/010/001/0001/0028</t>
  </si>
  <si>
    <t>DHAR-IN/MP/010SOYABEAN-530BADNAWAR-IN/MP/010/001BADNAWAR-IN/MP/010/001/0001035-BAKHATPURA-IN/MP/010/001/0001/0029</t>
  </si>
  <si>
    <t>DHAR-IN/MP/010SOYABEAN-530BADNAWAR-IN/MP/010/001BADNAWAR-IN/MP/010/001/0001036-BHAISOLA-IN/MP/010/001/0001/0030</t>
  </si>
  <si>
    <t>DHAR-IN/MP/010SOYABEAN-530BADNAWAR-IN/MP/010/001BADNAWAR-IN/MP/010/001/0001037-DHARSIKHEDA-IN/MP/010/001/0001/0031</t>
  </si>
  <si>
    <t>DHAR-IN/MP/010SOYABEAN-530BADNAWAR-IN/MP/010/001BADNAWAR-IN/MP/010/001/0001038-MUNGELA-IN/MP/010/001/0001/0032</t>
  </si>
  <si>
    <t>DHAR-IN/MP/010SOYABEAN-530BADNAWAR-IN/MP/010/001BADNAWAR-IN/MP/010/001/0001039-SEMALKHEDA-IN/MP/010/001/0001/0033</t>
  </si>
  <si>
    <t>DHAR-IN/MP/010SOYABEAN-530BADNAWAR-IN/MP/010/001BADNAWAR-IN/MP/010/001/0001040-LEELIKHEDI-IN/MP/010/001/0001/0035</t>
  </si>
  <si>
    <t>DHAR-IN/MP/010SOYABEAN-530BADNAWAR-IN/MP/010/001BADNAWAR-IN/MP/010/001/0001041-CHHAYAN-IN/MP/010/001/0001/0036</t>
  </si>
  <si>
    <t>DHAR-IN/MP/010SOYABEAN-530BADNAWAR-IN/MP/010/001BADNAWAR-IN/MP/010/001/0001042-SANGVEE-IN/MP/010/001/0001/0037</t>
  </si>
  <si>
    <t>DHAR-IN/MP/010SOYABEAN-530BADNAWAR-IN/MP/010/001BADNAWAR-IN/MP/010/001/0001043-HANUMANTYA-IN/MP/010/001/0001/0038</t>
  </si>
  <si>
    <t>DHAR-IN/MP/010SOYABEAN-530BADNAWAR-IN/MP/010/001BADNAWAR-IN/MP/010/001/0001044-DELCHI-IN/MP/010/001/0001/0039</t>
  </si>
  <si>
    <t>DHAR-IN/MP/010SOYABEAN-530BADNAWAR-IN/MP/010/001BADNAWAR-IN/MP/010/001/0001045-DERKHA-IN/MP/010/001/0001/0040</t>
  </si>
  <si>
    <t>DHAR-IN/MP/010SOYABEAN-530BADNAWAR-IN/MP/010/001BADNAWAR-IN/MP/010/001/0001046-NINDVANIYA-IN/MP/010/001/0001/0041</t>
  </si>
  <si>
    <t>DHAR-IN/MP/010SOYABEAN-530BADNAWAR-IN/MP/010/001BADNAWAR-IN/MP/010/001/0001047-BAKHATGARH-IN/MP/010/001/0001/0042</t>
  </si>
  <si>
    <t>DHAR-IN/MP/010SOYABEAN-530BADNAWAR-IN/MP/010/001KANVAN-IN/MP/010/001/0002048-RATANPURA-IN/MP/010/001/0002/0001</t>
  </si>
  <si>
    <t>DHAR-IN/MP/010SOYABEAN-530BADNAWAR-IN/MP/010/001KANVAN-IN/MP/010/001/0002049-RESHAMGARA-IN/MP/010/001/0002/0002</t>
  </si>
  <si>
    <t>DHAR-IN/MP/010SOYABEAN-530BADNAWAR-IN/MP/010/001KANVAN-IN/MP/010/001/0002050-JALODKHETA-IN/MP/010/001/0002/0003</t>
  </si>
  <si>
    <t>DHAR-IN/MP/010SOYABEAN-530BADNAWAR-IN/MP/010/001KANVAN-IN/MP/010/001/0002051-KUMEDI-IN/MP/010/001/0002/0004</t>
  </si>
  <si>
    <t>DHAR-IN/MP/010SOYABEAN-530BADNAWAR-IN/MP/010/001KANVAN-IN/MP/010/001/0002052-SHERGARH-IN/MP/010/001/0002/0005</t>
  </si>
  <si>
    <t>DHAR-IN/MP/010SOYABEAN-530BADNAWAR-IN/MP/010/001KANVAN-IN/MP/010/001/0002053-KISHANPURA-IN/MP/010/001/0002/0006</t>
  </si>
  <si>
    <t>DHAR-IN/MP/010SOYABEAN-530BADNAWAR-IN/MP/010/001KANVAN-IN/MP/010/001/0002054-CHIRAKHAN-IN/MP/010/001/0002/0007</t>
  </si>
  <si>
    <t>DHAR-IN/MP/010SOYABEAN-530BADNAWAR-IN/MP/010/001KANVAN-IN/MP/010/001/0002055-INDRAVAL-IN/MP/010/001/0002/0008</t>
  </si>
  <si>
    <t>DHAR-IN/MP/010SOYABEAN-530BADNAWAR-IN/MP/010/001KANVAN-IN/MP/010/001/0002056-FULEDI-IN/MP/010/001/0002/0009</t>
  </si>
  <si>
    <t>DHAR-IN/MP/010SOYABEAN-530BADNAWAR-IN/MP/010/001KANVAN-IN/MP/010/001/0002057-KHILEDI-IN/MP/010/001/0002/0010</t>
  </si>
  <si>
    <t>DHAR-IN/MP/010SOYABEAN-530BADNAWAR-IN/MP/010/001KANVAN-IN/MP/010/001/0002058-TAKRAVDA-IN/MP/010/001/0002/0011</t>
  </si>
  <si>
    <t>DHAR-IN/MP/010SOYABEAN-530BADNAWAR-IN/MP/010/001KANVAN-IN/MP/010/001/0002059-TAROD-IN/MP/010/001/0002/0012</t>
  </si>
  <si>
    <t>DHAR-IN/MP/010SOYABEAN-530BADNAWAR-IN/MP/010/001KANVAN-IN/MP/010/001/0002060-SILODAKHURD-IN/MP/010/001/0002/0013</t>
  </si>
  <si>
    <t>DHAR-IN/MP/010SOYABEAN-530BADNAWAR-IN/MP/010/001KANVAN-IN/MP/010/001/0002061-KADODKALA-IN/MP/010/001/0002/0014</t>
  </si>
  <si>
    <t>DHAR-IN/MP/010SOYABEAN-530BADNAWAR-IN/MP/010/001KANVAN-IN/MP/010/001/0002062-CHHAYANKHURD-IN/MP/010/001/0002/0015</t>
  </si>
  <si>
    <t>DHAR-IN/MP/010SOYABEAN-530BADNAWAR-IN/MP/010/001KANVAN-IN/MP/010/001/0002063-BAMANDAKALA-IN/MP/010/001/0002/0016</t>
  </si>
  <si>
    <t>DHAR-IN/MP/010SOYABEAN-530BADNAWAR-IN/MP/010/001KANVAN-IN/MP/010/001/0002064-DATTIGARA-IN/MP/010/001/0002/0017</t>
  </si>
  <si>
    <t>DHAR-IN/MP/010SOYABEAN-530BADNAWAR-IN/MP/010/001KANVAN-IN/MP/010/001/0002065-MAUSAR-IN/MP/010/001/0002/0018</t>
  </si>
  <si>
    <t>DHAR-IN/MP/010SOYABEAN-530BADNAWAR-IN/MP/010/001KANVAN-IN/MP/010/001/0002066-BIDWAL-IN/MP/010/001/0002/0019</t>
  </si>
  <si>
    <t>DHAR-IN/MP/010SOYABEAN-530BADNAWAR-IN/MP/010/001KANVAN-IN/MP/010/001/0002067-KOD-IN/MP/010/001/0002/0020</t>
  </si>
  <si>
    <t>DHAR-IN/MP/010SOYABEAN-530BADNAWAR-IN/MP/010/001KANVAN-IN/MP/010/001/0002068-GAJNOD-IN/MP/010/001/0002/0021</t>
  </si>
  <si>
    <t>DHAR-IN/MP/010SOYABEAN-530BADNAWAR-IN/MP/010/001KANVAN-IN/MP/010/001/0002069-SEMLYA-IN/MP/010/001/0002/0022</t>
  </si>
  <si>
    <t>DHAR-IN/MP/010SOYABEAN-530BADNAWAR-IN/MP/010/001KANVAN-IN/MP/010/001/0002070-RITODA-IN/MP/010/001/0002/0023</t>
  </si>
  <si>
    <t>DHAR-IN/MP/010SOYABEAN-530BADNAWAR-IN/MP/010/001KANVAN-IN/MP/010/001/0002071-BHATBAMANDA-IN/MP/010/001/0002/0024</t>
  </si>
  <si>
    <t>DHAR-IN/MP/010SOYABEAN-530BADNAWAR-IN/MP/010/001KANVAN-IN/MP/010/001/0002072-KACHNARIYA-IN/MP/010/001/0002/0025</t>
  </si>
  <si>
    <t>DHAR-IN/MP/010SOYABEAN-530BADNAWAR-IN/MP/010/001KANVAN-IN/MP/010/001/0002073-KANVAN-IN/MP/010/001/0002/0026</t>
  </si>
  <si>
    <t>DHAR-IN/MP/010SOYABEAN-530BADNAWAR-IN/MP/010/001KANVAN-IN/MP/010/001/0002074-DIVANIYA-IN/MP/010/001/0002/0027</t>
  </si>
  <si>
    <t>DHAR-IN/MP/010SOYABEAN-530BADNAWAR-IN/MP/010/001KANVAN-IN/MP/010/001/0002075-VARNASA-IN/MP/010/001/0002/0028</t>
  </si>
  <si>
    <t>DHAR-IN/MP/010SOYABEAN-530BADNAWAR-IN/MP/010/001KANVAN-IN/MP/010/001/0002076-KHADIGARA-IN/MP/010/001/0002/0029</t>
  </si>
  <si>
    <t>DHAR-IN/MP/010SOYABEAN-530BADNAWAR-IN/MP/010/001KANVAN-IN/MP/010/001/0002077-SANOLI-IN/MP/010/001/0002/0030</t>
  </si>
  <si>
    <t>DHAR-IN/MP/010SOYABEAN-530BADNAWAR-IN/MP/010/001KANVAN-IN/MP/010/001/0002078-JALOD-IN/MP/010/001/0002/0031</t>
  </si>
  <si>
    <t>DHAR-IN/MP/010SOYABEAN-530BADNAWAR-IN/MP/010/001KANVAN-IN/MP/010/001/0002079-NAGDA-IN/MP/010/001/0002/0032</t>
  </si>
  <si>
    <t>DHAR-IN/MP/010SOYABEAN-530BADNAWAR-IN/MP/010/001KANVAN-IN/MP/010/001/0002080-MAKNI-IN/MP/010/001/0002/0033</t>
  </si>
  <si>
    <t>DHAR-IN/MP/010SOYABEAN-530BADNAWAR-IN/MP/010/001KANVAN-IN/MP/010/001/0002081-MANASA-IN/MP/010/001/0002/0034</t>
  </si>
  <si>
    <t>DHAR-IN/MP/010SOYABEAN-530BADNAWAR-IN/MP/010/001KANVAN-IN/MP/010/001/0002082-KUSAVDA-IN/MP/010/001/0002/0035</t>
  </si>
  <si>
    <t>DHAR-IN/MP/010SOYABEAN-530BADNAWAR-IN/MP/010/001KANVAN-IN/MP/010/001/0002083-SILODABUJURG-IN/MP/010/001/0002/0036</t>
  </si>
  <si>
    <t>DHAR-IN/MP/010SOYABEAN-530BADNAWAR-IN/MP/010/001KANVAN-IN/MP/010/001/0002084-PALWADA-IN/MP/010/001/0002/0037</t>
  </si>
  <si>
    <t>DHAR-IN/MP/010SOYABEAN-530BADNAWAR-IN/MP/010/001KANVAN-IN/MP/010/001/0002085-NAGAURA-IN/MP/010/001/0002/0038</t>
  </si>
  <si>
    <t>DHAR-IN/MP/010SOYABEAN-530BADNAWAR-IN/MP/010/001KANVAN-IN/MP/010/001/0002086-MURDAKA-IN/MP/010/001/0002/0039</t>
  </si>
  <si>
    <t>DHAR-IN/MP/010SOYABEAN-530BADNAWAR-IN/MP/010/001KANVAN-IN/MP/010/001/0002087-DHAULANA KHURD-IN/MP/010/001/0002/0040</t>
  </si>
  <si>
    <t>DHAR-IN/MP/010SOYABEAN-530BADNAWAR-IN/MP/010/001KANVAN-IN/MP/010/001/0002088-PAYKUNDA-IN/MP/010/001/0002/0041</t>
  </si>
  <si>
    <t>DHAR-IN/MP/010SOYABEAN-530BADNAWAR-IN/MP/010/001KANVAN-IN/MP/010/001/0002089-KHACHRODA-IN/MP/010/001/0002/0042</t>
  </si>
  <si>
    <t>DHAR-IN/MP/010SOYABEAN-530BADNAWAR-IN/MP/010/001KANVAN-IN/MP/010/001/0002090-BABARDA-IN/MP/010/001/0002/0043</t>
  </si>
  <si>
    <t>DHAR-IN/MP/010SOYABEAN-530DHARAMPURI-IN/MP/010/007DHARAMPURI-IN/MP/010/007/0001003-TARAPUR-IN/MP/010/007/0001/0023</t>
  </si>
  <si>
    <t>DHAR-IN/MP/010SOYABEAN-530DHARAMPURI-IN/MP/010/007DHARAMPURI-IN/MP/010/007/0001006-BAGVANYA-IN/MP/010/007/0001/0050</t>
  </si>
  <si>
    <t>DHAR-IN/MP/010SOYABEAN-530DHARAMPURI-IN/MP/010/007DHARAMPURI-IN/MP/010/007/0001009-FARASPURA-IN/MP/010/007/0001/0053</t>
  </si>
  <si>
    <t>DHAR-IN/MP/010SOYABEAN-530DHARAMPURI-IN/MP/010/007DHARAMPURI-IN/MP/010/007/0001019-DUDHI-IN/MP/010/007/0001/0011</t>
  </si>
  <si>
    <t>DHAR-IN/MP/010SOYABEAN-530DHARAMPURI-IN/MP/010/007DHARAMPURI-IN/MP/010/007/0001020-KUNDA-IN/MP/010/007/0001/0013</t>
  </si>
  <si>
    <t>DHAR-IN/MP/010SOYABEAN-530DHARAMPURI-IN/MP/010/007DHARAMPURI-IN/MP/010/007/0001021-JETAPUR-IN/MP/010/007/0001/0014</t>
  </si>
  <si>
    <t>DHAR-IN/MP/010SOYABEAN-530DHARAMPURI-IN/MP/010/007DHARAMPURI-IN/MP/010/007/0001023-DAHIVAR-IN/MP/010/007/0001/0016</t>
  </si>
  <si>
    <t>DHAR-IN/MP/010SOYABEAN-530DHARAMPURI-IN/MP/010/007DHARAMPURI-IN/MP/010/007/0001024-PALASYA-IN/MP/010/007/0001/0017</t>
  </si>
  <si>
    <t>DHAR-IN/MP/010SOYABEAN-530DHARAMPURI-IN/MP/010/007DHARAMPURI-IN/MP/010/007/0001025-DHAMNOD-IN/MP/010/007/0001/0018</t>
  </si>
  <si>
    <t>DHAR-IN/MP/010SOYABEAN-530DHARAMPURI-IN/MP/010/007DHARAMPURI-IN/MP/010/007/0001026-BIKHRON-IN/MP/010/007/0001/0019</t>
  </si>
  <si>
    <t>DHAR-IN/MP/010SOYABEAN-530DHARAMPURI-IN/MP/010/007DHARAMPURI-IN/MP/010/007/0001027-PANDHRANYA-IN/MP/010/007/0001/0020</t>
  </si>
  <si>
    <t>DHAR-IN/MP/010SOYABEAN-530DHARAMPURI-IN/MP/010/007DHARAMPURI-IN/MP/010/007/0001030-DONGARGAON-IN/MP/010/007/0001/0024</t>
  </si>
  <si>
    <t>DHAR-IN/MP/010SOYABEAN-530DHARAMPURI-IN/MP/010/007DHARAMPURI-IN/MP/010/007/0001031-PATLAVAD-IN/MP/010/007/0001/0025</t>
  </si>
  <si>
    <t>DHAR-IN/MP/010SOYABEAN-530DHARAMPURI-IN/MP/010/007DHARAMPURI-IN/MP/010/007/0001032-JHAKRUD-IN/MP/010/007/0001/0026</t>
  </si>
  <si>
    <t>DHAR-IN/MP/010SOYABEAN-530DHARAMPURI-IN/MP/010/007DHARAMPURI-IN/MP/010/007/0001036-DHEGDA-IN/MP/010/007/0001/0030</t>
  </si>
  <si>
    <t>DHAR-IN/MP/010SOYABEAN-530DHARAMPURI-IN/MP/010/007DHARAMPURI-IN/MP/010/007/0001037-PEDVI-IN/MP/010/007/0001/0031</t>
  </si>
  <si>
    <t>DHAR-IN/MP/010SOYABEAN-530DHARAMPURI-IN/MP/010/007DHARAMPURI-IN/MP/010/007/0001041-PAGARA-IN/MP/010/007/0001/0036</t>
  </si>
  <si>
    <t>DHAR-IN/MP/010SOYABEAN-530DHARAMPURI-IN/MP/010/007DHARAMPURI-IN/MP/010/007/0001042-AKALRABUJURG-IN/MP/010/007/0001/0037</t>
  </si>
  <si>
    <t>DHAR-IN/MP/010SOYABEAN-530DHARAMPURI-IN/MP/010/007DHARAMPURI-IN/MP/010/007/0001047-SUNDREL-IN/MP/010/007/0001/0042</t>
  </si>
  <si>
    <t>DHAR-IN/MP/010SOYABEAN-530DHARAMPURI-IN/MP/010/007DHARAMPURI-IN/MP/010/007/0001048-PIPALDAGADI-IN/MP/010/007/0001/0043</t>
  </si>
  <si>
    <t>DHAR-IN/MP/010SOYABEAN-530DHARAMPURI-IN/MP/010/007DHARAMPURI-IN/MP/010/007/0001050-KHALBUJURG-IN/MP/010/007/0001/0046</t>
  </si>
  <si>
    <t>DHAR-IN/MP/010SOYABEAN-530DHARAMPURI-IN/MP/010/007DHARAMPURI-IN/MP/010/007/0001052-BEGANDA-IN/MP/010/007/0001/0048</t>
  </si>
  <si>
    <t>DHAR-IN/MP/010SOYABEAN-530DHARAMPURI-IN/MP/010/007DHARAMPURI-IN/MP/010/007/0001053-BALWADA-IN/MP/010/007/0001/0049</t>
  </si>
  <si>
    <t>DHAR-IN/MP/010SOYABEAN-530DHAR-IN/MP/010/003DHAR-IN/MP/010/003/0002054-DEDLA-IN/MP/010/003/0002/0011</t>
  </si>
  <si>
    <t>DHAR-IN/MP/010SOYABEAN-530DHAR-IN/MP/010/003DHAR-IN/MP/010/003/0002055-DHARAWRA-IN/MP/010/003/0002/0012</t>
  </si>
  <si>
    <t>DHAR-IN/MP/010SOYABEAN-530DHAR-IN/MP/010/003DHAR-IN/MP/010/003/0002056-DELMI-IN/MP/010/003/0002/0013</t>
  </si>
  <si>
    <t>DHAR-IN/MP/010SOYABEAN-530DHAR-IN/MP/010/003DHAR-IN/MP/010/003/0002057-BAGDITURK-IN/MP/010/003/0002/0014</t>
  </si>
  <si>
    <t>DHAR-IN/MP/010SOYABEAN-530DHAR-IN/MP/010/003DHAR-IN/MP/010/003/0002058-KALAMKHEDI-IN/MP/010/003/0002/0015</t>
  </si>
  <si>
    <t>DHAR-IN/MP/010SOYABEAN-530DHAR-IN/MP/010/003DHAR-IN/MP/010/003/0002059-BAYKHEDA-IN/MP/010/003/0002/0016</t>
  </si>
  <si>
    <t>DHAR-IN/MP/010SOYABEAN-530DHAR-IN/MP/010/003DHAR-IN/MP/010/003/0002060-BANEDIYA-IN/MP/010/003/0002/0017</t>
  </si>
  <si>
    <t>DHAR-IN/MP/010SOYABEAN-530DHAR-IN/MP/010/003DHAR-IN/MP/010/003/0002061-GUNAVAD-IN/MP/010/003/0002/0018</t>
  </si>
  <si>
    <t>DHAR-IN/MP/010SOYABEAN-530DHAR-IN/MP/010/003DHAR-IN/MP/010/003/0002062-UTAVAD-IN/MP/010/003/0002/0019</t>
  </si>
  <si>
    <t>DHAR-IN/MP/010SOYABEAN-530DHAR-IN/MP/010/003DHAR-IN/MP/010/003/0002063-JAMANDA-IN/MP/010/003/0002/0020</t>
  </si>
  <si>
    <t>DHAR-IN/MP/010SOYABEAN-530DHAR-IN/MP/010/003DHAR-IN/MP/010/003/0002064-SUNARKHEDI-IN/MP/010/003/0002/0021</t>
  </si>
  <si>
    <t>DHAR-IN/MP/010SOYABEAN-530DHAR-IN/MP/010/003DHAR-IN/MP/010/003/0002065-JAITPURA-IN/MP/010/003/0002/0022</t>
  </si>
  <si>
    <t>DHAR-IN/MP/010SOYABEAN-530DHAR-IN/MP/010/003DHAR-IN/MP/010/003/0002067-RATNAGRA N.PA. CHHETRA-IN/MP/010/003/0002/0024</t>
  </si>
  <si>
    <t>DHAR-IN/MP/010SOYABEAN-530DHAR-IN/MP/010/003DHAR-IN/MP/010/003/0002068-MALIVADI N.PA. CHHETRA-IN/MP/010/003/0002/0025</t>
  </si>
  <si>
    <t>DHAR-IN/MP/010SOYABEAN-530DHAR-IN/MP/010/003DHAR-IN/MP/010/003/0002069-NAUGAON BUJURG-IN/MP/010/003/0002/0026</t>
  </si>
  <si>
    <t>DHAR-IN/MP/010SOYABEAN-530DHAR-IN/MP/010/003DHAR-IN/MP/010/003/0002070-TORNOD-IN/MP/010/003/0002/0027</t>
  </si>
  <si>
    <t>DHAR-IN/MP/010SOYABEAN-530DHAR-IN/MP/010/003DHAR-IN/MP/010/003/0002071-LASUDIYA-IN/MP/010/003/0002/0028</t>
  </si>
  <si>
    <t>DHAR-IN/MP/010SOYABEAN-530DHAR-IN/MP/010/003DHAR-IN/MP/010/003/0002072-LABRAVDA-IN/MP/010/003/0002/0029</t>
  </si>
  <si>
    <t>DHAR-IN/MP/010SOYABEAN-530DHAR-IN/MP/010/003DHAR-IN/MP/010/003/0002073-PACHLANA-IN/MP/010/003/0002/0030</t>
  </si>
  <si>
    <t>DHAR-IN/MP/010SOYABEAN-530DHAR-IN/MP/010/003DHAR-IN/MP/010/003/0002074-GARDAVAD-IN/MP/010/003/0002/0031</t>
  </si>
  <si>
    <t>DHAR-IN/MP/010SOYABEAN-530DHAR-IN/MP/010/003DHAR-IN/MP/010/003/0002075-KHADI-IN/MP/010/003/0002/0032</t>
  </si>
  <si>
    <t>DHAR-IN/MP/010SOYABEAN-530DHAR-IN/MP/010/003DHAR-IN/MP/010/003/0002076-BILAUDA-IN/MP/010/003/0002/0033</t>
  </si>
  <si>
    <t>DHAR-IN/MP/010SOYABEAN-530DHAR-IN/MP/010/003DHAR-IN/MP/010/003/0002077-KARADIYA-IN/MP/010/003/0002/0034</t>
  </si>
  <si>
    <t>DHAR-IN/MP/010SOYABEAN-530DHAR-IN/MP/010/003DHAR-IN/MP/010/003/0002078-PINJRAYA-IN/MP/010/003/0002/0035</t>
  </si>
  <si>
    <t>DHAR-IN/MP/010SOYABEAN-530DHAR-IN/MP/010/003DHAR-IN/MP/010/003/0002079-KALSADA BUJURG-IN/MP/010/003/0002/0036</t>
  </si>
  <si>
    <t>DHAR-IN/MP/010SOYABEAN-530DHAR-IN/MP/010/003DHAR-IN/MP/010/003/0002080-PIPLYA-IN/MP/010/003/0002/0037</t>
  </si>
  <si>
    <t>DHAR-IN/MP/010SOYABEAN-530DHAR-IN/MP/010/003DHAR-IN/MP/010/003/0002081-KHEROD-IN/MP/010/003/0002/0038</t>
  </si>
  <si>
    <t>DHAR-IN/MP/010SOYABEAN-530DHAR-IN/MP/010/003DHAR-IN/MP/010/003/0002082-TEESGAON-IN/MP/010/003/0002/0039</t>
  </si>
  <si>
    <t>DHAR-IN/MP/010SOYABEAN-530DHAR-IN/MP/010/003DHAR-IN/MP/010/003/0002083-ANARAD-IN/MP/010/003/0002/0040</t>
  </si>
  <si>
    <t>DHAR-IN/MP/010SOYABEAN-530DHAR-IN/MP/010/003DHAR-IN/MP/010/003/0002084-UMARIYABADA-IN/MP/010/003/0002/0041</t>
  </si>
  <si>
    <t>DHAR-IN/MP/010SOYABEAN-530DHAR-IN/MP/010/003DHAR-IN/MP/010/003/0002085-SAMAR-IN/MP/010/003/0002/0042</t>
  </si>
  <si>
    <t>DHAR-IN/MP/010SOYABEAN-530DHAR-IN/MP/010/003DHAR-IN/MP/010/003/0002086-SAKTALI-IN/MP/010/003/0002/0043</t>
  </si>
  <si>
    <t>DHAR-IN/MP/010SOYABEAN-530DHAR-IN/MP/010/003DHAR-IN/MP/010/003/0002087-RAMPUR-IN/MP/010/003/0002/0044</t>
  </si>
  <si>
    <t>DHAR-IN/MP/010SOYABEAN-530DHAR-IN/MP/010/003DHAR-IN/MP/010/003/0002088-ANTRAY-IN/MP/010/003/0002/0045</t>
  </si>
  <si>
    <t>DHAR-IN/MP/010SOYABEAN-530DHAR-IN/MP/010/003DHAR-IN/MP/010/003/0002089-GOVINDPURA-IN/MP/010/003/0002/0046</t>
  </si>
  <si>
    <t>DHAR-IN/MP/010SOYABEAN-530DHAR-IN/MP/010/003DHAR-IN/MP/010/003/0002090-SADALPUR-IN/MP/010/003/0002/0047</t>
  </si>
  <si>
    <t>DHAR-IN/MP/010SOYABEAN-530DHAR-IN/MP/010/003DHAR-IN/MP/010/003/0002091-JUHAVDA-IN/MP/010/003/0002/0048</t>
  </si>
  <si>
    <t>DHAR-IN/MP/010SOYABEAN-530DHAR-IN/MP/010/003DHAR-IN/MP/010/003/0002092-BAGDITAJ-IN/MP/010/003/0002/0049</t>
  </si>
  <si>
    <t>DHAR-IN/MP/010SOYABEAN-530DHAR-IN/MP/010/003DHAR-IN/MP/010/003/0002093-KANDARIYA-IN/MP/010/003/0002/0050</t>
  </si>
  <si>
    <t>DHAR-IN/MP/010SOYABEAN-530DHAR-IN/MP/010/003DHAR-IN/MP/010/003/0002094-KAISUR-IN/MP/010/003/0002/0051</t>
  </si>
  <si>
    <t>DHAR-IN/MP/010SOYABEAN-530DHAR-IN/MP/010/003DHAR-IN/MP/010/003/0002095-BIJUR-IN/MP/010/003/0002/0052</t>
  </si>
  <si>
    <t>DHAR-IN/MP/010SOYABEAN-530DHAR-IN/MP/010/003DHAR-IN/MP/010/003/0002096-AKALDUNA DHAR-IN/MP/010/003/0002/0053</t>
  </si>
  <si>
    <t>DHAR-IN/MP/010SOYABEAN-530DHAR-IN/MP/010/003DHAR-IN/MP/010/003/0002097-BADCHHAPRA-IN/MP/010/003/0002/0054</t>
  </si>
  <si>
    <t>DHAR-IN/MP/010SOYABEAN-530DHAR-IN/MP/010/003DHAR-IN/MP/010/003/0002098-NAIKPUR-IN/MP/010/003/0002/0055</t>
  </si>
  <si>
    <t>DHAR-IN/MP/010SOYABEAN-530DHAR-IN/MP/010/003DHAR-IN/MP/010/003/0002099-BAGGAD-IN/MP/010/003/0002/0056</t>
  </si>
  <si>
    <t>DHAR-IN/MP/010SOYABEAN-530DHAR-IN/MP/010/003DHAR-IN/MP/010/003/0002100-LOHARI BUJURG-IN/MP/010/003/0002/0001</t>
  </si>
  <si>
    <t>DHAR-IN/MP/010SOYABEAN-530DHAR-IN/MP/010/003DHAR-IN/MP/010/003/0002101-NAVASA-IN/MP/010/003/0002/0002</t>
  </si>
  <si>
    <t>DHAR-IN/MP/010SOYABEAN-530DHAR-IN/MP/010/003DHAR-IN/MP/010/003/0002102-KOTBHIDOTA-IN/MP/010/003/0002/0003</t>
  </si>
  <si>
    <t>DHAR-IN/MP/010SOYABEAN-530DHAR-IN/MP/010/003DHAR-IN/MP/010/003/0002103-SIRSODA-IN/MP/010/003/0002/0004</t>
  </si>
  <si>
    <t>DHAR-IN/MP/010SOYABEAN-530DHAR-IN/MP/010/003DHAR-IN/MP/010/003/0002104-PIPALDA-IN/MP/010/003/0002/0005</t>
  </si>
  <si>
    <t>DHAR-IN/MP/010SOYABEAN-530DHAR-IN/MP/010/003DHAR-IN/MP/010/003/0002105-KALSADA KHURD-IN/MP/010/003/0002/0006</t>
  </si>
  <si>
    <t>DHAR-IN/MP/010SOYABEAN-530DHAR-IN/MP/010/003DHAR-IN/MP/010/003/0002106-LEBAD-IN/MP/010/003/0002/0007</t>
  </si>
  <si>
    <t>DHAR-IN/MP/010SOYABEAN-530DHAR-IN/MP/010/003DHAR-IN/MP/010/003/0002107-SEJVAYA-IN/MP/010/003/0002/0008</t>
  </si>
  <si>
    <t>DHAR-IN/MP/010SOYABEAN-530DHAR-IN/MP/010/003DHAR-IN/MP/010/003/0002108-DANGOTHA-IN/MP/010/003/0002/0009</t>
  </si>
  <si>
    <t>DHAR-IN/MP/010SOYABEAN-530DHAR-IN/MP/010/003DHAR-IN/MP/010/003/0002109-DEHRI-IN/MP/010/003/0002/0010</t>
  </si>
  <si>
    <t>DHAR-IN/MP/010SOYABEAN-530DHAR-IN/MP/010/003NALCHHA-IN/MP/010/003/0004139-GULWA-IN/MP/010/003/0004/0001</t>
  </si>
  <si>
    <t>DHAR-IN/MP/010SOYABEAN-530DHAR-IN/MP/010/003NALCHHA-IN/MP/010/003/0004140-DINGLAY-IN/MP/010/003/0004/0002</t>
  </si>
  <si>
    <t>DHAR-IN/MP/010SOYABEAN-530DHAR-IN/MP/010/003NALCHHA-IN/MP/010/003/0004141-RATWA-IN/MP/010/003/0004/0003</t>
  </si>
  <si>
    <t>DHAR-IN/MP/010SOYABEAN-530DHAR-IN/MP/010/003NALCHHA-IN/MP/010/003/0004142-BILAUDAKHURD-IN/MP/010/003/0004/0004</t>
  </si>
  <si>
    <t>DHAR-IN/MP/010SOYABEAN-530DHAR-IN/MP/010/003NALCHHA-IN/MP/010/003/0004143-KATHODIYA-IN/MP/010/003/0004/0005</t>
  </si>
  <si>
    <t>DHAR-IN/MP/010SOYABEAN-530DHAR-IN/MP/010/003NALCHHA-IN/MP/010/003/0004144-TALWADA-IN/MP/010/003/0004/0006</t>
  </si>
  <si>
    <t>DHAR-IN/MP/010SOYABEAN-530DHAR-IN/MP/010/003NALCHHA-IN/MP/010/003/0004145-MIYAPURA-IN/MP/010/003/0004/0007</t>
  </si>
  <si>
    <t>DHAR-IN/MP/010SOYABEAN-530DHAR-IN/MP/010/003NALCHHA-IN/MP/010/003/0004146-DUKNIMAFI-IN/MP/010/003/0004/0008</t>
  </si>
  <si>
    <t>DHAR-IN/MP/010SOYABEAN-530DHAR-IN/MP/010/003NALCHHA-IN/MP/010/003/0004147-MEGHAPURA-IN/MP/010/003/0004/0009</t>
  </si>
  <si>
    <t>DHAR-IN/MP/010SOYABEAN-530DHAR-IN/MP/010/003NALCHHA-IN/MP/010/003/0004148-SIKARPURA-IN/MP/010/003/0004/0010</t>
  </si>
  <si>
    <t>DHAR-IN/MP/010SOYABEAN-530DHAR-IN/MP/010/003NALCHHA-IN/MP/010/003/0004149-KACHHAL-IN/MP/010/003/0004/0011</t>
  </si>
  <si>
    <t>DHAR-IN/MP/010SOYABEAN-530DHAR-IN/MP/010/003NALCHHA-IN/MP/010/003/0004150-KARAMTALAI-IN/MP/010/003/0004/0012</t>
  </si>
  <si>
    <t>DHAR-IN/MP/010SOYABEAN-530DHAR-IN/MP/010/003NALCHHA-IN/MP/010/003/0004151-BHEELTALWADA-IN/MP/010/003/0004/0013</t>
  </si>
  <si>
    <t>DHAR-IN/MP/010SOYABEAN-530DHAR-IN/MP/010/003NALCHHA-IN/MP/010/003/0004152-MOGRABAV-IN/MP/010/003/0004/0014</t>
  </si>
  <si>
    <t>DHAR-IN/MP/010SOYABEAN-530DHAR-IN/MP/010/003NALCHHA-IN/MP/010/003/0004154-TITIPURA-IN/MP/010/003/0004/0016</t>
  </si>
  <si>
    <t>DHAR-IN/MP/010SOYABEAN-530DHAR-IN/MP/010/003NALCHHA-IN/MP/010/003/0004155-MANDAV-IN/MP/010/003/0004/0017</t>
  </si>
  <si>
    <t>DHAR-IN/MP/010SOYABEAN-530DHAR-IN/MP/010/003NALCHHA-IN/MP/010/003/0004156-MALIPURA-IN/MP/010/003/0004/0018</t>
  </si>
  <si>
    <t>DHAR-IN/MP/010SOYABEAN-530DHAR-IN/MP/010/003NALCHHA-IN/MP/010/003/0004157-UMARPURA-IN/MP/010/003/0004/0019</t>
  </si>
  <si>
    <t>DHAR-IN/MP/010SOYABEAN-530DHAR-IN/MP/010/003NALCHHA-IN/MP/010/003/0004158-PANALA-IN/MP/010/003/0004/0020</t>
  </si>
  <si>
    <t>DHAR-IN/MP/010SOYABEAN-530DHAR-IN/MP/010/003NALCHHA-IN/MP/010/003/0004160-BHILBARKHEDA-IN/MP/010/003/0004/0022</t>
  </si>
  <si>
    <t>DHAR-IN/MP/010SOYABEAN-530DHAR-IN/MP/010/003NALCHHA-IN/MP/010/003/0004161-AAMKHO-IN/MP/010/003/0004/0023</t>
  </si>
  <si>
    <t>DHAR-IN/MP/010SOYABEAN-530DHAR-IN/MP/010/003NALCHHA-IN/MP/010/003/0004162-SODPUR-IN/MP/010/003/0004/0024</t>
  </si>
  <si>
    <t>DHAR-IN/MP/010SOYABEAN-530DHAR-IN/MP/010/003NALCHHA-IN/MP/010/003/0004163-KANKALPURA-IN/MP/010/003/0004/0025</t>
  </si>
  <si>
    <t>DHAR-IN/MP/010SOYABEAN-530DHAR-IN/MP/010/003NALCHHA-IN/MP/010/003/0004164-NALCHHA-IN/MP/010/003/0004/0026</t>
  </si>
  <si>
    <t>DHAR-IN/MP/010SOYABEAN-530DHAR-IN/MP/010/003NALCHHA-IN/MP/010/003/0004165-JEERAPURA-IN/MP/010/003/0004/0027</t>
  </si>
  <si>
    <t>DHAR-IN/MP/010SOYABEAN-530DHAR-IN/MP/010/003NALCHHA-IN/MP/010/003/0004166-LUNHERA-IN/MP/010/003/0004/0028</t>
  </si>
  <si>
    <t>DHAR-IN/MP/010SOYABEAN-530DHAR-IN/MP/010/003NALCHHA-IN/MP/010/003/0004167-AALI-IN/MP/010/003/0004/0029</t>
  </si>
  <si>
    <t>DHAR-IN/MP/010SOYABEAN-530DHAR-IN/MP/010/003NALCHHA-IN/MP/010/003/0004168-BAGDI-IN/MP/010/003/0004/0030</t>
  </si>
  <si>
    <t>DHAR-IN/MP/010SOYABEAN-530DHAR-IN/MP/010/003NALCHHA-IN/MP/010/003/0004169-SAGDI-IN/MP/010/003/0004/0031</t>
  </si>
  <si>
    <t>DHAR-IN/MP/010SOYABEAN-530DHAR-IN/MP/010/003NALCHHA-IN/MP/010/003/0004172-KURADIYA-IN/MP/010/003/0004/0034</t>
  </si>
  <si>
    <t>DHAR-IN/MP/010SOYABEAN-530DHAR-IN/MP/010/003NALCHHA-IN/MP/010/003/0004173-BHADKYA-IN/MP/010/003/0004/0035</t>
  </si>
  <si>
    <t>DHAR-IN/MP/010SOYABEAN-530DHAR-IN/MP/010/003NALCHHA-IN/MP/010/003/0004174-SARAY TALAB-IN/MP/010/003/0004/0036</t>
  </si>
  <si>
    <t>DHAR-IN/MP/010SOYABEAN-530DHAR-IN/MP/010/003NALCHHA-IN/MP/010/003/0004175-MEWASJAMNYA-IN/MP/010/003/0004/0037</t>
  </si>
  <si>
    <t>DHAR-IN/MP/010SOYABEAN-530DHAR-IN/MP/010/003NALCHHA-IN/MP/010/003/0004176-BANJARIPURA-IN/MP/010/003/0004/0038</t>
  </si>
  <si>
    <t>DHAR-IN/MP/010SOYABEAN-530DHAR-IN/MP/010/003NALCHHA-IN/MP/010/003/0004178-CHORBAVDIPURA-IN/MP/010/003/0004/0040</t>
  </si>
  <si>
    <t>DHAR-IN/MP/010SOYABEAN-530DHAR-IN/MP/010/003NALCHHA-IN/MP/010/003/0004179-GULJHIRI-IN/MP/010/003/0004/0041</t>
  </si>
  <si>
    <t>DHAR-IN/MP/010SOYABEAN-530DHAR-IN/MP/010/003SAGAUR-IN/MP/010/003/0003110-SEJWANI-IN/MP/010/003/0003/0001</t>
  </si>
  <si>
    <t>DHAR-IN/MP/010SOYABEAN-530DHAR-IN/MP/010/003SAGAUR-IN/MP/010/003/0003111-AKALDUNA-IN/MP/010/003/0003/0002</t>
  </si>
  <si>
    <t>DHAR-IN/MP/010SOYABEAN-530DHAR-IN/MP/010/003SAGAUR-IN/MP/010/003/0003112-NARAYANPURA-IN/MP/010/003/0003/0003</t>
  </si>
  <si>
    <t>DHAR-IN/MP/010SOYABEAN-530DHAR-IN/MP/010/003SAGAUR-IN/MP/010/003/0003113-BAKSANA-IN/MP/010/003/0003/0004</t>
  </si>
  <si>
    <t>DHAR-IN/MP/010SOYABEAN-530DHAR-IN/MP/010/003SAGAUR-IN/MP/010/003/0003114-BACHHDAVDA-IN/MP/010/003/0003/0005</t>
  </si>
  <si>
    <t>DHAR-IN/MP/010SOYABEAN-530DHAR-IN/MP/010/003SAGAUR-IN/MP/010/003/0003115-CHAMBALBARODA-IN/MP/010/003/0003/0006</t>
  </si>
  <si>
    <t>DHAR-IN/MP/010SOYABEAN-530DHAR-IN/MP/010/003SAGAUR-IN/MP/010/003/0003116-SULAVAD-IN/MP/010/003/0003/0007</t>
  </si>
  <si>
    <t>DHAR-IN/MP/010SOYABEAN-530DHAR-IN/MP/010/003SAGAUR-IN/MP/010/003/0003117-MANDLAVDA-IN/MP/010/003/0003/0008</t>
  </si>
  <si>
    <t>DHAR-IN/MP/010SOYABEAN-530DHAR-IN/MP/010/003SAGAUR-IN/MP/010/003/0003118-SAGAUR-IN/MP/010/003/0003/0009</t>
  </si>
  <si>
    <t>DHAR-IN/MP/010SOYABEAN-530DHAR-IN/MP/010/003SAGAUR-IN/MP/010/003/0003119-KHEDA-IN/MP/010/003/0003/0010</t>
  </si>
  <si>
    <t>DHAR-IN/MP/010SOYABEAN-530DHAR-IN/MP/010/003SAGAUR-IN/MP/010/003/0003120-BARDARI-IN/MP/010/003/0003/0011</t>
  </si>
  <si>
    <t>DHAR-IN/MP/010SOYABEAN-530DHAR-IN/MP/010/003SAGAUR-IN/MP/010/003/0003121-GAVLA-IN/MP/010/003/0003/0012</t>
  </si>
  <si>
    <t>DHAR-IN/MP/010SOYABEAN-530DHAR-IN/MP/010/003SAGAUR-IN/MP/010/003/0003122-PITHAMPUR-IN/MP/010/003/0003/0013</t>
  </si>
  <si>
    <t>DHAR-IN/MP/010SOYABEAN-530DHAR-IN/MP/010/003SAGAUR-IN/MP/010/003/0003123-KHANDWA-IN/MP/010/003/0003/0014</t>
  </si>
  <si>
    <t>DHAR-IN/MP/010SOYABEAN-530DHAR-IN/MP/010/003SAGAUR-IN/MP/010/003/0003124-AANSUKHEDI-IN/MP/010/003/0003/0015</t>
  </si>
  <si>
    <t>DHAR-IN/MP/010SOYABEAN-530DHAR-IN/MP/010/003SAGAUR-IN/MP/010/003/0003125-CHANDANKHEDI-IN/MP/010/003/0003/0016</t>
  </si>
  <si>
    <t>DHAR-IN/MP/010SOYABEAN-530DHAR-IN/MP/010/003SAGAUR-IN/MP/010/003/0003126-JALWAAY-IN/MP/010/003/0003/0017</t>
  </si>
  <si>
    <t>DHAR-IN/MP/010SOYABEAN-530DHAR-IN/MP/010/003SAGAUR-IN/MP/010/003/0003127-JHADI BARODA-IN/MP/010/003/0003/0018</t>
  </si>
  <si>
    <t>DHAR-IN/MP/010SOYABEAN-530DHAR-IN/MP/010/003SAGAUR-IN/MP/010/003/0003128-KUNVARSI-IN/MP/010/003/0003/0019</t>
  </si>
  <si>
    <t>DHAR-IN/MP/010SOYABEAN-530DHAR-IN/MP/010/003SAGAUR-IN/MP/010/003/0003129-ACHANA-IN/MP/010/003/0003/0020</t>
  </si>
  <si>
    <t>DHAR-IN/MP/010SOYABEAN-530DHAR-IN/MP/010/003SAGAUR-IN/MP/010/003/0003130-RAYAN-IN/MP/010/003/0003/0021</t>
  </si>
  <si>
    <t>DHAR-IN/MP/010SOYABEAN-530DHAR-IN/MP/010/003SAGAUR-IN/MP/010/003/0003131-BILLOD-IN/MP/010/003/0003/0022</t>
  </si>
  <si>
    <t>DHAR-IN/MP/010SOYABEAN-530DHAR-IN/MP/010/003SAGAUR-IN/MP/010/003/0003132-NAIBARODA-IN/MP/010/003/0003/0023</t>
  </si>
  <si>
    <t>DHAR-IN/MP/010SOYABEAN-530DHAR-IN/MP/010/003SAGAUR-IN/MP/010/003/0003133-SILOTIYA-IN/MP/010/003/0003/0024</t>
  </si>
  <si>
    <t>DHAR-IN/MP/010SOYABEAN-530DHAR-IN/MP/010/003SAGAUR-IN/MP/010/003/0003134-BACHHANPUR-IN/MP/010/003/0003/0025</t>
  </si>
  <si>
    <t>DHAR-IN/MP/010SOYABEAN-530DHAR-IN/MP/010/003SAGAUR-IN/MP/010/003/0003135-MAHARAJKHEDI-IN/MP/010/003/0003/0026</t>
  </si>
  <si>
    <t>DHAR-IN/MP/010SOYABEAN-530DHAR-IN/MP/010/003SAGAUR-IN/MP/010/003/0003136-PIPLYA-IN/MP/010/003/0003/0027</t>
  </si>
  <si>
    <t>DHAR-IN/MP/010SOYABEAN-530DHAR-IN/MP/010/003SAGAUR-IN/MP/010/003/0003137-DIGTHAN-IN/MP/010/003/0003/0028</t>
  </si>
  <si>
    <t>DHAR-IN/MP/010SOYABEAN-530DHAR-IN/MP/010/003SAGAUR-IN/MP/010/003/0003138-UJJAINI-IN/MP/010/003/0003/0029</t>
  </si>
  <si>
    <t>DHAR-IN/MP/010SOYABEAN-530DHAR-IN/MP/010/003TIRLA-IN/MP/010/003/0001001-DHAMANDA-IN/MP/010/003/0001/0001</t>
  </si>
  <si>
    <t>DHAR-IN/MP/010SOYABEAN-530DHAR-IN/MP/010/003TIRLA-IN/MP/010/003/0001002-AKODA-IN/MP/010/003/0001/0012</t>
  </si>
  <si>
    <t>DHAR-IN/MP/010SOYABEAN-530DHAR-IN/MP/010/003TIRLA-IN/MP/010/003/0001003-KHARSODA-IN/MP/010/003/0001/0023</t>
  </si>
  <si>
    <t>DHAR-IN/MP/010SOYABEAN-530DHAR-IN/MP/010/003TIRLA-IN/MP/010/003/0001004-SIMLAVDA-IN/MP/010/003/0001/0034</t>
  </si>
  <si>
    <t>DHAR-IN/MP/010SOYABEAN-530DHAR-IN/MP/010/003TIRLA-IN/MP/010/003/0001005-AHOO-IN/MP/010/003/0001/0045</t>
  </si>
  <si>
    <t>DHAR-IN/MP/010SOYABEAN-530DHAR-IN/MP/010/003TIRLA-IN/MP/010/003/0001006-CHANDWADA-IN/MP/010/003/0001/0050</t>
  </si>
  <si>
    <t>DHAR-IN/MP/010SOYABEAN-530DHAR-IN/MP/010/003TIRLA-IN/MP/010/003/0001007-CHILOOR-IN/MP/010/003/0001/0051</t>
  </si>
  <si>
    <t>DHAR-IN/MP/010SOYABEAN-530DHAR-IN/MP/010/003TIRLA-IN/MP/010/003/0001008-BODHWADA-IN/MP/010/003/0001/0052</t>
  </si>
  <si>
    <t>DHAR-IN/MP/010SOYABEAN-530DHAR-IN/MP/010/003TIRLA-IN/MP/010/003/0001009-NALAVDA-IN/MP/010/003/0001/0053</t>
  </si>
  <si>
    <t>DHAR-IN/MP/010SOYABEAN-530DHAR-IN/MP/010/003TIRLA-IN/MP/010/003/0001010-NANDANKHEDA-IN/MP/010/003/0001/0002</t>
  </si>
  <si>
    <t>DHAR-IN/MP/010SOYABEAN-530DHAR-IN/MP/010/003TIRLA-IN/MP/010/003/0001011-KHARAMPUR-IN/MP/010/003/0001/0003</t>
  </si>
  <si>
    <t>DHAR-IN/MP/010SOYABEAN-530DHAR-IN/MP/010/003TIRLA-IN/MP/010/003/0001012-CHIKLYA-IN/MP/010/003/0001/0004</t>
  </si>
  <si>
    <t>DHAR-IN/MP/010SOYABEAN-530DHAR-IN/MP/010/003TIRLA-IN/MP/010/003/0001013-MATLABPURA-IN/MP/010/003/0001/0005</t>
  </si>
  <si>
    <t>DHAR-IN/MP/010SOYABEAN-530DHAR-IN/MP/010/003TIRLA-IN/MP/010/003/0001014-GYANPURA-IN/MP/010/003/0001/0006</t>
  </si>
  <si>
    <t>DHAR-IN/MP/010SOYABEAN-530DHAR-IN/MP/010/003TIRLA-IN/MP/010/003/0001015-TIRLA-IN/MP/010/003/0001/0007</t>
  </si>
  <si>
    <t>DHAR-IN/MP/010SOYABEAN-530DHAR-IN/MP/010/003TIRLA-IN/MP/010/003/0001016-GANGANAGAR-IN/MP/010/003/0001/0008</t>
  </si>
  <si>
    <t>DHAR-IN/MP/010SOYABEAN-530DHAR-IN/MP/010/003TIRLA-IN/MP/010/003/0001017-MAFIPURA-IN/MP/010/003/0001/0009</t>
  </si>
  <si>
    <t>DHAR-IN/MP/010SOYABEAN-530DHAR-IN/MP/010/003TIRLA-IN/MP/010/003/0001018-MUSAPURA-IN/MP/010/003/0001/0010</t>
  </si>
  <si>
    <t>DHAR-IN/MP/010SOYABEAN-530DHAR-IN/MP/010/003TIRLA-IN/MP/010/003/0001019-MOHANPURA-IN/MP/010/003/0001/0011</t>
  </si>
  <si>
    <t>DHAR-IN/MP/010SOYABEAN-530DHAR-IN/MP/010/003TIRLA-IN/MP/010/003/0001020-MAVDIPURA-IN/MP/010/003/0001/0013</t>
  </si>
  <si>
    <t>DHAR-IN/MP/010SOYABEAN-530DHAR-IN/MP/010/003TIRLA-IN/MP/010/003/0001021-CHAKLYA-IN/MP/010/003/0001/0014</t>
  </si>
  <si>
    <t>DHAR-IN/MP/010SOYABEAN-530DHAR-IN/MP/010/003TIRLA-IN/MP/010/003/0001022-BHUTIBAVDI-IN/MP/010/003/0001/0015</t>
  </si>
  <si>
    <t>DHAR-IN/MP/010SOYABEAN-530DHAR-IN/MP/010/003TIRLA-IN/MP/010/003/0001024-SIYARI-IN/MP/010/003/0001/0017</t>
  </si>
  <si>
    <t>DHAR-IN/MP/010SOYABEAN-530DHAR-IN/MP/010/003TIRLA-IN/MP/010/003/0001025-KHIDKYAKALA-IN/MP/010/003/0001/0018</t>
  </si>
  <si>
    <t>DHAR-IN/MP/010SOYABEAN-530DHAR-IN/MP/010/003TIRLA-IN/MP/010/003/0001026-SEMLIPURA-IN/MP/010/003/0001/0019</t>
  </si>
  <si>
    <t>DHAR-IN/MP/010SOYABEAN-530DHAR-IN/MP/010/003TIRLA-IN/MP/010/003/0001027-AMLA-IN/MP/010/003/0001/0020</t>
  </si>
  <si>
    <t>DHAR-IN/MP/010SOYABEAN-530DHAR-IN/MP/010/003TIRLA-IN/MP/010/003/0001028-SATIPURA-IN/MP/010/003/0001/0021</t>
  </si>
  <si>
    <t>DHAR-IN/MP/010SOYABEAN-530DHAR-IN/MP/010/003TIRLA-IN/MP/010/003/0001029-BADLIPURA KALA-IN/MP/010/003/0001/0022</t>
  </si>
  <si>
    <t>DHAR-IN/MP/010SOYABEAN-530DHAR-IN/MP/010/003TIRLA-IN/MP/010/003/0001030-KACHHAVDA-IN/MP/010/003/0001/0024</t>
  </si>
  <si>
    <t>DHAR-IN/MP/010SOYABEAN-530DHAR-IN/MP/010/003TIRLA-IN/MP/010/003/0001032-BHUVADA-IN/MP/010/003/0001/0026</t>
  </si>
  <si>
    <t>DHAR-IN/MP/010SOYABEAN-530DHAR-IN/MP/010/003TIRLA-IN/MP/010/003/0001034-SADADIYAKUA-IN/MP/010/003/0001/0028</t>
  </si>
  <si>
    <t>DHAR-IN/MP/010SOYABEAN-530DHAR-IN/MP/010/003TIRLA-IN/MP/010/003/0001035-KHEDI-IN/MP/010/003/0001/0029</t>
  </si>
  <si>
    <t>DHAR-IN/MP/010SOYABEAN-530DHAR-IN/MP/010/003TIRLA-IN/MP/010/003/0001036-UKALA-IN/MP/010/003/0001/0030</t>
  </si>
  <si>
    <t>DHAR-IN/MP/010SOYABEAN-530DHAR-IN/MP/010/003TIRLA-IN/MP/010/003/0001037-KUA-IN/MP/010/003/0001/0031</t>
  </si>
  <si>
    <t>DHAR-IN/MP/010SOYABEAN-530DHAR-IN/MP/010/003TIRLA-IN/MP/010/003/0001038-NIMKHEDA-IN/MP/010/003/0001/0032</t>
  </si>
  <si>
    <t>DHAR-IN/MP/010SOYABEAN-530DHAR-IN/MP/010/003TIRLA-IN/MP/010/003/0001039-ANJNAI-IN/MP/010/003/0001/0033</t>
  </si>
  <si>
    <t>DHAR-IN/MP/010SOYABEAN-530DHAR-IN/MP/010/003TIRLA-IN/MP/010/003/0001040-SEVSINGHPURA-IN/MP/010/003/0001/0035</t>
  </si>
  <si>
    <t>DHAR-IN/MP/010SOYABEAN-530DHAR-IN/MP/010/003TIRLA-IN/MP/010/003/0001041-BORI-IN/MP/010/003/0001/0036</t>
  </si>
  <si>
    <t>DHAR-IN/MP/010SOYABEAN-530DHAR-IN/MP/010/003TIRLA-IN/MP/010/003/0001042-AMBAPURA-IN/MP/010/003/0001/0037</t>
  </si>
  <si>
    <t>DHAR-IN/MP/010SOYABEAN-530DHAR-IN/MP/010/003TIRLA-IN/MP/010/003/0001043-CHHOTA UMARIYA-IN/MP/010/003/0001/0038</t>
  </si>
  <si>
    <t>DHAR-IN/MP/010SOYABEAN-530DHAR-IN/MP/010/003TIRLA-IN/MP/010/003/0001044-KOTHDA-IN/MP/010/003/0001/0039</t>
  </si>
  <si>
    <t>DHAR-IN/MP/010SOYABEAN-530DHAR-IN/MP/010/003TIRLA-IN/MP/010/003/0001045-BARDIPURA-IN/MP/010/003/0001/0040</t>
  </si>
  <si>
    <t>DHAR-IN/MP/010SOYABEAN-530DHAR-IN/MP/010/003TIRLA-IN/MP/010/003/0001046-KHANDAN BUJURG-IN/MP/010/003/0001/0041</t>
  </si>
  <si>
    <t>DHAR-IN/MP/010SOYABEAN-530DHAR-IN/MP/010/003TIRLA-IN/MP/010/003/0001047-SITAPAT-IN/MP/010/003/0001/0042</t>
  </si>
  <si>
    <t>DHAR-IN/MP/010SOYABEAN-530DHAR-IN/MP/010/003TIRLA-IN/MP/010/003/0001048-HIMMATGARH-IN/MP/010/003/0001/0043</t>
  </si>
  <si>
    <t>DHAR-IN/MP/010SOYABEAN-530DHAR-IN/MP/010/003TIRLA-IN/MP/010/003/0001049-PADLYA-IN/MP/010/003/0001/0044</t>
  </si>
  <si>
    <t>DHAR-IN/MP/010SOYABEAN-530DHAR-IN/MP/010/003TIRLA-IN/MP/010/003/0001050-BAGADIYA-IN/MP/010/003/0001/0046</t>
  </si>
  <si>
    <t>DHAR-IN/MP/010SOYABEAN-530DHAR-IN/MP/010/003TIRLA-IN/MP/010/003/0001051-DILAWRA-IN/MP/010/003/0001/0047</t>
  </si>
  <si>
    <t>DHAR-IN/MP/010SOYABEAN-530DHAR-IN/MP/010/003TIRLA-IN/MP/010/003/0001052-ADVI-IN/MP/010/003/0001/0048</t>
  </si>
  <si>
    <t>DHAR-IN/MP/010SOYABEAN-530DHAR-IN/MP/010/003TIRLA-IN/MP/010/003/0001053-SALKANPUR-IN/MP/010/003/0001/0049</t>
  </si>
  <si>
    <t>DHAR-IN/MP/010SOYABEAN-530GANDHWANI-IN/MP/010/006GANDHWANI-IN/MP/010/006/0001001-HOLIBAYDA-IN/MP/010/006/0001/0001</t>
  </si>
  <si>
    <t>DHAR-IN/MP/010SOYABEAN-530GANDHWANI-IN/MP/010/006GANDHWANI-IN/MP/010/006/0001002-KELIKALA-IN/MP/010/006/0001/0012</t>
  </si>
  <si>
    <t>DHAR-IN/MP/010SOYABEAN-530GANDHWANI-IN/MP/010/006GANDHWANI-IN/MP/010/006/0001003-PANTHA-IN/MP/010/006/0001/0023</t>
  </si>
  <si>
    <t>DHAR-IN/MP/010SOYABEAN-530GANDHWANI-IN/MP/010/006GANDHWANI-IN/MP/010/006/0001004-BALEDI-IN/MP/010/006/0001/0034</t>
  </si>
  <si>
    <t>DHAR-IN/MP/010SOYABEAN-530GANDHWANI-IN/MP/010/006GANDHWANI-IN/MP/010/006/0001005-PACHPIPLYA-IN/MP/010/006/0001/0045</t>
  </si>
  <si>
    <t>DHAR-IN/MP/010SOYABEAN-530GANDHWANI-IN/MP/010/006GANDHWANI-IN/MP/010/006/0001006-BAVDIKHODRA-IN/MP/010/006/0001/0056</t>
  </si>
  <si>
    <t>DHAR-IN/MP/010SOYABEAN-530GANDHWANI-IN/MP/010/006GANDHWANI-IN/MP/010/006/0001007-GUNGIDEVI-IN/MP/010/006/0001/0064</t>
  </si>
  <si>
    <t>DHAR-IN/MP/010SOYABEAN-530GANDHWANI-IN/MP/010/006GANDHWANI-IN/MP/010/006/0001008-JALOKHYA-IN/MP/010/006/0001/0065</t>
  </si>
  <si>
    <t>DHAR-IN/MP/010SOYABEAN-530GANDHWANI-IN/MP/010/006GANDHWANI-IN/MP/010/006/0001009-RATANPURA-IN/MP/010/006/0001/0066</t>
  </si>
  <si>
    <t>DHAR-IN/MP/010SOYABEAN-530GANDHWANI-IN/MP/010/006GANDHWANI-IN/MP/010/006/0001010-PIPLYA-IN/MP/010/006/0001/0002</t>
  </si>
  <si>
    <t>DHAR-IN/MP/010SOYABEAN-530GANDHWANI-IN/MP/010/006GANDHWANI-IN/MP/010/006/0001011-KESHVI-IN/MP/010/006/0001/0003</t>
  </si>
  <si>
    <t>DHAR-IN/MP/010SOYABEAN-530GANDHWANI-IN/MP/010/006GANDHWANI-IN/MP/010/006/0001012-DEDLI-IN/MP/010/006/0001/0004</t>
  </si>
  <si>
    <t>DHAR-IN/MP/010SOYABEAN-530GANDHWANI-IN/MP/010/006GANDHWANI-IN/MP/010/006/0001013-KHEDIBALVARI-IN/MP/010/006/0001/0005</t>
  </si>
  <si>
    <t>DHAR-IN/MP/010SOYABEAN-530GANDHWANI-IN/MP/010/006GANDHWANI-IN/MP/010/006/0001014-RODDA-IN/MP/010/006/0001/0006</t>
  </si>
  <si>
    <t>DHAR-IN/MP/010SOYABEAN-530GANDHWANI-IN/MP/010/006GANDHWANI-IN/MP/010/006/0001015-LEDGAON-IN/MP/010/006/0001/0007</t>
  </si>
  <si>
    <t>DHAR-IN/MP/010SOYABEAN-530GANDHWANI-IN/MP/010/006GANDHWANI-IN/MP/010/006/0001016-SIRONJ-IN/MP/010/006/0001/0008</t>
  </si>
  <si>
    <t>DHAR-IN/MP/010SOYABEAN-530GANDHWANI-IN/MP/010/006GANDHWANI-IN/MP/010/006/0001017-DHOLAHANUMAN-IN/MP/010/006/0001/0009</t>
  </si>
  <si>
    <t>DHAR-IN/MP/010SOYABEAN-530GANDHWANI-IN/MP/010/006GANDHWANI-IN/MP/010/006/0001018-KHARBARDI-IN/MP/010/006/0001/0010</t>
  </si>
  <si>
    <t>DHAR-IN/MP/010SOYABEAN-530GANDHWANI-IN/MP/010/006GANDHWANI-IN/MP/010/006/0001019-JAMLI-IN/MP/010/006/0001/0011</t>
  </si>
  <si>
    <t>DHAR-IN/MP/010SOYABEAN-530GANDHWANI-IN/MP/010/006GANDHWANI-IN/MP/010/006/0001020-PITHANPURA-IN/MP/010/006/0001/0013</t>
  </si>
  <si>
    <t>DHAR-IN/MP/010SOYABEAN-530GANDHWANI-IN/MP/010/006GANDHWANI-IN/MP/010/006/0001021-CHUNAPYA-IN/MP/010/006/0001/0014</t>
  </si>
  <si>
    <t>DHAR-IN/MP/010SOYABEAN-530GANDHWANI-IN/MP/010/006GANDHWANI-IN/MP/010/006/0001022-KHEDLIHANUMAN-IN/MP/010/006/0001/0015</t>
  </si>
  <si>
    <t>DHAR-IN/MP/010SOYABEAN-530GANDHWANI-IN/MP/010/006GANDHWANI-IN/MP/010/006/0001023-DHAYDI-IN/MP/010/006/0001/0016</t>
  </si>
  <si>
    <t>DHAR-IN/MP/010SOYABEAN-530GANDHWANI-IN/MP/010/006GANDHWANI-IN/MP/010/006/0001024-PURA-IN/MP/010/006/0001/0017</t>
  </si>
  <si>
    <t>DHAR-IN/MP/010SOYABEAN-530GANDHWANI-IN/MP/010/006GANDHWANI-IN/MP/010/006/0001025-KOTA-IN/MP/010/006/0001/0018</t>
  </si>
  <si>
    <t>DHAR-IN/MP/010SOYABEAN-530GANDHWANI-IN/MP/010/006GANDHWANI-IN/MP/010/006/0001026-DHAVADDA-IN/MP/010/006/0001/0019</t>
  </si>
  <si>
    <t>DHAR-IN/MP/010SOYABEAN-530GANDHWANI-IN/MP/010/006GANDHWANI-IN/MP/010/006/0001027-BILDA-IN/MP/010/006/0001/0020</t>
  </si>
  <si>
    <t>DHAR-IN/MP/010SOYABEAN-530GANDHWANI-IN/MP/010/006GANDHWANI-IN/MP/010/006/0001028-BILDARI-IN/MP/010/006/0001/0021</t>
  </si>
  <si>
    <t>DHAR-IN/MP/010SOYABEAN-530GANDHWANI-IN/MP/010/006GANDHWANI-IN/MP/010/006/0001029-SHADI-IN/MP/010/006/0001/0022</t>
  </si>
  <si>
    <t>DHAR-IN/MP/010SOYABEAN-530GANDHWANI-IN/MP/010/006GANDHWANI-IN/MP/010/006/0001030-BALVARIKALA-IN/MP/010/006/0001/0024</t>
  </si>
  <si>
    <t>DHAR-IN/MP/010SOYABEAN-530GANDHWANI-IN/MP/010/006GANDHWANI-IN/MP/010/006/0001031-BALVARIKHURD-IN/MP/010/006/0001/0025</t>
  </si>
  <si>
    <t>DHAR-IN/MP/010SOYABEAN-530GANDHWANI-IN/MP/010/006GANDHWANI-IN/MP/010/006/0001032-RAIPURIYA-IN/MP/010/006/0001/0026</t>
  </si>
  <si>
    <t>DHAR-IN/MP/010SOYABEAN-530GANDHWANI-IN/MP/010/006GANDHWANI-IN/MP/010/006/0001033-BEHADDA-IN/MP/010/006/0001/0027</t>
  </si>
  <si>
    <t>DHAR-IN/MP/010SOYABEAN-530GANDHWANI-IN/MP/010/006GANDHWANI-IN/MP/010/006/0001034-DHANORA-IN/MP/010/006/0001/0028</t>
  </si>
  <si>
    <t>DHAR-IN/MP/010SOYABEAN-530GANDHWANI-IN/MP/010/006GANDHWANI-IN/MP/010/006/0001035-BEKALYA-IN/MP/010/006/0001/0029</t>
  </si>
  <si>
    <t>DHAR-IN/MP/010SOYABEAN-530GANDHWANI-IN/MP/010/006GANDHWANI-IN/MP/010/006/0001036-DHURSAL-IN/MP/010/006/0001/0030</t>
  </si>
  <si>
    <t>DHAR-IN/MP/010SOYABEAN-530GANDHWANI-IN/MP/010/006GANDHWANI-IN/MP/010/006/0001037-JEERABAD-IN/MP/010/006/0001/0031</t>
  </si>
  <si>
    <t>DHAR-IN/MP/010SOYABEAN-530GANDHWANI-IN/MP/010/006GANDHWANI-IN/MP/010/006/0001038-KARONDIYA-IN/MP/010/006/0001/0032</t>
  </si>
  <si>
    <t>DHAR-IN/MP/010SOYABEAN-530GANDHWANI-IN/MP/010/006GANDHWANI-IN/MP/010/006/0001039-SOYLA-IN/MP/010/006/0001/0033</t>
  </si>
  <si>
    <t>DHAR-IN/MP/010SOYABEAN-530GANDHWANI-IN/MP/010/006GANDHWANI-IN/MP/010/006/0001040-CHIKLI-IN/MP/010/006/0001/0035</t>
  </si>
  <si>
    <t>DHAR-IN/MP/010SOYABEAN-530GANDHWANI-IN/MP/010/006GANDHWANI-IN/MP/010/006/0001041-KHOD-IN/MP/010/006/0001/0036</t>
  </si>
  <si>
    <t>DHAR-IN/MP/010SOYABEAN-530GANDHWANI-IN/MP/010/006GANDHWANI-IN/MP/010/006/0001042-MOHANPURA-IN/MP/010/006/0001/0037</t>
  </si>
  <si>
    <t>DHAR-IN/MP/010SOYABEAN-530GANDHWANI-IN/MP/010/006GANDHWANI-IN/MP/010/006/0001043-BAKHTALA-IN/MP/010/006/0001/0038</t>
  </si>
  <si>
    <t>DHAR-IN/MP/010SOYABEAN-530GANDHWANI-IN/MP/010/006GANDHWANI-IN/MP/010/006/0001044-REHADDA-IN/MP/010/006/0001/0039</t>
  </si>
  <si>
    <t>DHAR-IN/MP/010SOYABEAN-530GANDHWANI-IN/MP/010/006GANDHWANI-IN/MP/010/006/0001045-KHOJAKUA-IN/MP/010/006/0001/0040</t>
  </si>
  <si>
    <t>DHAR-IN/MP/010SOYABEAN-530GANDHWANI-IN/MP/010/006GANDHWANI-IN/MP/010/006/0001046-MORIPURA-IN/MP/010/006/0001/0041</t>
  </si>
  <si>
    <t>DHAR-IN/MP/010SOYABEAN-530GANDHWANI-IN/MP/010/006GANDHWANI-IN/MP/010/006/0001047-MALHERA-IN/MP/010/006/0001/0042</t>
  </si>
  <si>
    <t>DHAR-IN/MP/010SOYABEAN-530GANDHWANI-IN/MP/010/006GANDHWANI-IN/MP/010/006/0001048-SATUMARI-IN/MP/010/006/0001/0043</t>
  </si>
  <si>
    <t>DHAR-IN/MP/010SOYABEAN-530GANDHWANI-IN/MP/010/006GANDHWANI-IN/MP/010/006/0001049-SALI-IN/MP/010/006/0001/0044</t>
  </si>
  <si>
    <t>DHAR-IN/MP/010SOYABEAN-530GANDHWANI-IN/MP/010/006GANDHWANI-IN/MP/010/006/0001050-BADEEYA-IN/MP/010/006/0001/0046</t>
  </si>
  <si>
    <t>DHAR-IN/MP/010SOYABEAN-530GANDHWANI-IN/MP/010/006GANDHWANI-IN/MP/010/006/0001051-KHEDIBUJURG-IN/MP/010/006/0001/0047</t>
  </si>
  <si>
    <t>DHAR-IN/MP/010SOYABEAN-530GANDHWANI-IN/MP/010/006GANDHWANI-IN/MP/010/006/0001052-GANDHWANI-IN/MP/010/006/0001/0048</t>
  </si>
  <si>
    <t>DHAR-IN/MP/010SOYABEAN-530GANDHWANI-IN/MP/010/006GANDHWANI-IN/MP/010/006/0001053-KOSDANA-IN/MP/010/006/0001/0049</t>
  </si>
  <si>
    <t>DHAR-IN/MP/010SOYABEAN-530GANDHWANI-IN/MP/010/006GANDHWANI-IN/MP/010/006/0001054-ANJANTAD-IN/MP/010/006/0001/0050</t>
  </si>
  <si>
    <t>DHAR-IN/MP/010SOYABEAN-530GANDHWANI-IN/MP/010/006GANDHWANI-IN/MP/010/006/0001055-JHEGDA-IN/MP/010/006/0001/0051</t>
  </si>
  <si>
    <t>DHAR-IN/MP/010SOYABEAN-530GANDHWANI-IN/MP/010/006GANDHWANI-IN/MP/010/006/0001056-SONGAON-IN/MP/010/006/0001/0052</t>
  </si>
  <si>
    <t>DHAR-IN/MP/010SOYABEAN-530GANDHWANI-IN/MP/010/006GANDHWANI-IN/MP/010/006/0001057-PIPLI-IN/MP/010/006/0001/0053</t>
  </si>
  <si>
    <t>DHAR-IN/MP/010SOYABEAN-530GANDHWANI-IN/MP/010/006GANDHWANI-IN/MP/010/006/0001058-SENDLA-IN/MP/010/006/0001/0054</t>
  </si>
  <si>
    <t>DHAR-IN/MP/010SOYABEAN-530GANDHWANI-IN/MP/010/006GANDHWANI-IN/MP/010/006/0001059-KABARVA-IN/MP/010/006/0001/0055</t>
  </si>
  <si>
    <t>DHAR-IN/MP/010SOYABEAN-530GANDHWANI-IN/MP/010/006GANDHWANI-IN/MP/010/006/0001060-DEDLI BI-IN/MP/010/006/0001/0057</t>
  </si>
  <si>
    <t>DHAR-IN/MP/010SOYABEAN-530GANDHWANI-IN/MP/010/006GANDHWANI-IN/MP/010/006/0001062-PANVA-IN/MP/010/006/0001/0059</t>
  </si>
  <si>
    <t>DHAR-IN/MP/010SOYABEAN-530GANDHWANI-IN/MP/010/006GANDHWANI-IN/MP/010/006/0001063-BARIYA-IN/MP/010/006/0001/0060</t>
  </si>
  <si>
    <t>DHAR-IN/MP/010SOYABEAN-530GANDHWANI-IN/MP/010/006GANDHWANI-IN/MP/010/006/0001064-JAHEDI-IN/MP/010/006/0001/0061</t>
  </si>
  <si>
    <t>DHAR-IN/MP/010SOYABEAN-530GANDHWANI-IN/MP/010/006GANDHWANI-IN/MP/010/006/0001065-KHADKI-IN/MP/010/006/0001/0062</t>
  </si>
  <si>
    <t>DHAR-IN/MP/010SOYABEAN-530GANDHWANI-IN/MP/010/006GANDHWANI-IN/MP/010/006/0001066-AVALDAMAN-IN/MP/010/006/0001/0063</t>
  </si>
  <si>
    <t>DHAR-IN/MP/010SOYABEAN-530KUKSHI-IN/MP/010/004BAG-IN/MP/010/004/0001001-KAKADKUA-IN/MP/010/004/0001/0001</t>
  </si>
  <si>
    <t>DHAR-IN/MP/010SOYABEAN-530KUKSHI-IN/MP/010/004BAG-IN/MP/010/004/0001002-TARSINGHA-IN/MP/010/004/0001/0012</t>
  </si>
  <si>
    <t>DHAR-IN/MP/010SOYABEAN-530KUKSHI-IN/MP/010/004BAG-IN/MP/010/004/0001004-NARWALI-IN/MP/010/004/0001/0034</t>
  </si>
  <si>
    <t>DHAR-IN/MP/010SOYABEAN-530KUKSHI-IN/MP/010/004BAG-IN/MP/010/004/0001006-AMBASATI-IN/MP/010/004/0001/0045</t>
  </si>
  <si>
    <t>DHAR-IN/MP/010SOYABEAN-530KUKSHI-IN/MP/010/004BAG-IN/MP/010/004/0001008-BADDA TANDA-IN/MP/010/004/0001/0047</t>
  </si>
  <si>
    <t>DHAR-IN/MP/010SOYABEAN-530KUKSHI-IN/MP/010/004BAG-IN/MP/010/004/0001010-DOBNI-IN/MP/010/004/0001/0002</t>
  </si>
  <si>
    <t>DHAR-IN/MP/010SOYABEAN-530KUKSHI-IN/MP/010/004BAG-IN/MP/010/004/0001012-JATGARH-IN/MP/010/004/0001/0004</t>
  </si>
  <si>
    <t>DHAR-IN/MP/010SOYABEAN-530KUKSHI-IN/MP/010/004BAG-IN/MP/010/004/0001014-GADKATCHH-IN/MP/010/004/0001/0006</t>
  </si>
  <si>
    <t>DHAR-IN/MP/010SOYABEAN-530KUKSHI-IN/MP/010/004BAG-IN/MP/010/004/0001015-GHOR-IN/MP/010/004/0001/0007</t>
  </si>
  <si>
    <t>DHAR-IN/MP/010SOYABEAN-530KUKSHI-IN/MP/010/004BAG-IN/MP/010/004/0001023-GHATBORI-IN/MP/010/004/0001/0016</t>
  </si>
  <si>
    <t>DHAR-IN/MP/010SOYABEAN-530KUKSHI-IN/MP/010/004BAG-IN/MP/010/004/0001024-GHOTIADEV-IN/MP/010/004/0001/0017</t>
  </si>
  <si>
    <t>DHAR-IN/MP/010SOYABEAN-530KUKSHI-IN/MP/010/004BAG-IN/MP/010/004/0001025-JHIRPANYA-IN/MP/010/004/0001/0018</t>
  </si>
  <si>
    <t>DHAR-IN/MP/010SOYABEAN-530KUKSHI-IN/MP/010/004BAG-IN/MP/010/004/0001026-AKHADA-IN/MP/010/004/0001/0019</t>
  </si>
  <si>
    <t>DHAR-IN/MP/010SOYABEAN-530KUKSHI-IN/MP/010/004BAG-IN/MP/010/004/0001029-TAKARI-IN/MP/010/004/0001/0022</t>
  </si>
  <si>
    <t>DHAR-IN/MP/010SOYABEAN-530KUKSHI-IN/MP/010/004BAG-IN/MP/010/004/0001034-BAG-IN/MP/010/004/0001/0028</t>
  </si>
  <si>
    <t>DHAR-IN/MP/010SOYABEAN-530KUKSHI-IN/MP/010/004BAG-IN/MP/010/004/0001035-MAHAKALPURA-IN/MP/010/004/0001/0029</t>
  </si>
  <si>
    <t>DHAR-IN/MP/010SOYABEAN-530KUKSHI-IN/MP/010/004BAG-IN/MP/010/004/0001036-AAGAR-IN/MP/010/004/0001/0030</t>
  </si>
  <si>
    <t>DHAR-IN/MP/010SOYABEAN-530KUKSHI-IN/MP/010/004BAG-IN/MP/010/004/0001039-NAYVEL-IN/MP/010/004/0001/0033</t>
  </si>
  <si>
    <t>DHAR-IN/MP/010SOYABEAN-530KUKSHI-IN/MP/010/004BAG-IN/MP/010/004/0001041-BANDHANIYA-IN/MP/010/004/0001/0036</t>
  </si>
  <si>
    <t>DHAR-IN/MP/010SOYABEAN-530KUKSHI-IN/MP/010/004BAG-IN/MP/010/004/0001042-PIPRI-IN/MP/010/004/0001/0037</t>
  </si>
  <si>
    <t>DHAR-IN/MP/010SOYABEAN-530KUKSHI-IN/MP/010/004BAG-IN/MP/010/004/0001043-BARKHEDA-IN/MP/010/004/0001/0038</t>
  </si>
  <si>
    <t>DHAR-IN/MP/010SOYABEAN-530KUKSHI-IN/MP/010/004BAG-IN/MP/010/004/0001044-KANHERI SUJANPUR-IN/MP/010/004/0001/0039</t>
  </si>
  <si>
    <t>DHAR-IN/MP/010SOYABEAN-530KUKSHI-IN/MP/010/004BAG-IN/MP/010/004/0001045-MERTI-IN/MP/010/004/0001/0040</t>
  </si>
  <si>
    <t>DHAR-IN/MP/010SOYABEAN-530KUKSHI-IN/MP/010/004BAG-IN/MP/010/004/0001046-BHAMORI-IN/MP/010/004/0001/0041</t>
  </si>
  <si>
    <t>DHAR-IN/MP/010SOYABEAN-530KUKSHI-IN/MP/010/004BAG-IN/MP/010/004/0001047-DEVDHA-IN/MP/010/004/0001/0042</t>
  </si>
  <si>
    <t>DHAR-IN/MP/010SOYABEAN-530KUKSHI-IN/MP/010/004BAG-IN/MP/010/004/0001048-JAMLA BAG-IN/MP/010/004/0001/0043</t>
  </si>
  <si>
    <t>DHAR-IN/MP/010SOYABEAN-530KUKSHI-IN/MP/010/004KUKSHI-IN/MP/010/004/0002050-UMARI-IN/MP/010/004/0002/0002</t>
  </si>
  <si>
    <t>DHAR-IN/MP/010SOYABEAN-530KUKSHI-IN/MP/010/004KUKSHI-IN/MP/010/004/0002051-DAI-IN/MP/010/004/0002/0003</t>
  </si>
  <si>
    <t>DHAR-IN/MP/010SOYABEAN-530KUKSHI-IN/MP/010/004KUKSHI-IN/MP/010/004/0002054-KUTEDI-IN/MP/010/004/0002/0006</t>
  </si>
  <si>
    <t>DHAR-IN/MP/010SOYABEAN-530KUKSHI-IN/MP/010/004KUKSHI-IN/MP/010/004/0002077-KAPSI-IN/MP/010/004/0002/0029</t>
  </si>
  <si>
    <t>DHAR-IN/MP/010SOYABEAN-530KUKSHI-IN/MP/010/004KUKSHI-IN/MP/010/004/0002078-KUKSHI-IN/MP/010/004/0002/0030</t>
  </si>
  <si>
    <t>DHAR-IN/MP/010SOYABEAN-530KUKSHI-IN/MP/010/004KUKSHI-IN/MP/010/004/0002081-GIRVANYA-IN/MP/010/004/0002/0033</t>
  </si>
  <si>
    <t>DHAR-IN/MP/010SOYABEAN-530KUKSHI-IN/MP/010/004NISARPUR-IN/MP/010/004/0003102-LIGNWA-IN/MP/010/004/0003/0051</t>
  </si>
  <si>
    <t>DHAR-IN/MP/010SOYABEAN-530KUKSHI-IN/MP/010/004NISARPUR-IN/MP/010/004/0003103-DAHOD-IN/MP/010/004/0003/0040</t>
  </si>
  <si>
    <t>DHAR-IN/MP/010SOYABEAN-530KUKSHI-IN/MP/010/004NISARPUR-IN/MP/010/004/0003106-RASWA-IN/MP/010/004/0003/0041</t>
  </si>
  <si>
    <t>DHAR-IN/MP/010SOYABEAN-530KUKSHI-IN/MP/010/004NISARPUR-IN/MP/010/004/0003119-CHIKHLDA-IN/MP/010/004/0003/0045</t>
  </si>
  <si>
    <t>DHAR-IN/MP/010SOYABEAN-530KUKSHI-IN/MP/010/004NISARPUR-IN/MP/010/004/0003120-NARMADA NAGAR-IN/MP/010/004/0003/0046</t>
  </si>
  <si>
    <t>DHAR-IN/MP/010SOYABEAN-530MANAWAR-IN/MP/010/005BAKANER-IN/MP/010/005/0002067-AAMSI-IN/MP/010/005/0002/0002</t>
  </si>
  <si>
    <t>DHAR-IN/MP/010SOYABEAN-530MANAWAR-IN/MP/010/005BAKANER-IN/MP/010/005/0002076-SAKLDA-IN/MP/010/005/0002/0031</t>
  </si>
  <si>
    <t>DHAR-IN/MP/010SOYABEAN-530MANAWAR-IN/MP/010/005BAKANER-IN/MP/010/005/0002080-CHOKI-IN/MP/010/005/0002/0032</t>
  </si>
  <si>
    <t>DHAR-IN/MP/010SOYABEAN-530MANAWAR-IN/MP/010/005BAKANER-IN/MP/010/005/0002081-BOHARLA-IN/MP/010/005/0002/0050</t>
  </si>
  <si>
    <t>DHAR-IN/MP/010SOYABEAN-530MANAWAR-IN/MP/010/005BAKANER-IN/MP/010/005/0002082-DASAI-IN/MP/010/005/0002/0033</t>
  </si>
  <si>
    <t>DHAR-IN/MP/010SOYABEAN-530MANAWAR-IN/MP/010/005BAKANER-IN/MP/010/005/0002084-BHANPUR-IN/MP/010/005/0002/0035</t>
  </si>
  <si>
    <t>DHAR-IN/MP/010SOYABEAN-530MANAWAR-IN/MP/010/005BAKANER-IN/MP/010/005/0002086-KALALDA-IN/MP/010/005/0002/0036</t>
  </si>
  <si>
    <t>DHAR-IN/MP/010SOYABEAN-530MANAWAR-IN/MP/010/005BAKANER-IN/MP/010/005/0002087-KUWAD-IN/MP/010/005/0002/0037</t>
  </si>
  <si>
    <t>DHAR-IN/MP/010SOYABEAN-530MANAWAR-IN/MP/010/005BAKANER-IN/MP/010/005/0002090-UTAWAD-IN/MP/010/005/0002/0038</t>
  </si>
  <si>
    <t>DHAR-IN/MP/010SOYABEAN-530MANAWAR-IN/MP/010/005BAKANER-IN/MP/010/005/0002095-KALIBAVDI-IN/MP/010/005/0002/0013</t>
  </si>
  <si>
    <t>DHAR-IN/MP/010SOYABEAN-530MANAWAR-IN/MP/010/005BAKANER-IN/MP/010/005/0002096-AHERWAS-IN/MP/010/005/0002/0014</t>
  </si>
  <si>
    <t>DHAR-IN/MP/010SOYABEAN-530MANAWAR-IN/MP/010/005BAKANER-IN/MP/010/005/0002098-RAMADHAMA-IN/MP/010/005/0002/0016</t>
  </si>
  <si>
    <t>DHAR-IN/MP/010SOYABEAN-530MANAWAR-IN/MP/010/005BAKANER-IN/MP/010/005/0002099-DHABHAD-IN/MP/010/005/0002/0017</t>
  </si>
  <si>
    <t>DHAR-IN/MP/010SOYABEAN-530MANAWAR-IN/MP/010/005BAKANER-IN/MP/010/005/0002100-LUNHERA BUJURG-IN/MP/010/005/0002/0018</t>
  </si>
  <si>
    <t>DHAR-IN/MP/010SOYABEAN-530MANAWAR-IN/MP/010/005BAKANER-IN/MP/010/005/0002105-BAKANER-IN/MP/010/005/0002/0043</t>
  </si>
  <si>
    <t>DHAR-IN/MP/010SOYABEAN-530MANAWAR-IN/MP/010/005BAKANER-IN/MP/010/005/0002106-RANGAON-IN/MP/010/005/0002/0019</t>
  </si>
  <si>
    <t>DHAR-IN/MP/010SOYABEAN-530MANAWAR-IN/MP/010/005BAKANER-IN/MP/010/005/0002108-BAYKHEDA-IN/MP/010/005/0002/0020</t>
  </si>
  <si>
    <t>DHAR-IN/MP/010SOYABEAN-530MANAWAR-IN/MP/010/005BAKANER-IN/MP/010/005/0002110-DEDGAON-IN/MP/010/005/0002/0021</t>
  </si>
  <si>
    <t>DHAR-IN/MP/010SOYABEAN-530MANAWAR-IN/MP/010/005BAKANER-IN/MP/010/005/0002111-JAMNIYA-IN/MP/010/005/0002/0061</t>
  </si>
  <si>
    <t>DHAR-IN/MP/010SOYABEAN-530MANAWAR-IN/MP/010/005BAKANER-IN/MP/010/005/0002112-MOD KANAPUR-IN/MP/010/005/0002/0045</t>
  </si>
  <si>
    <t>DHAR-IN/MP/010SOYABEAN-530MANAWAR-IN/MP/010/005BAKANER-IN/MP/010/005/0002115-JHIVI-IN/MP/010/005/0002/0024</t>
  </si>
  <si>
    <t>DHAR-IN/MP/010SOYABEAN-530MANAWAR-IN/MP/010/005BAKANER-IN/MP/010/005/0002119-KUWALI-IN/MP/010/005/0002/0047</t>
  </si>
  <si>
    <t>DHAR-IN/MP/010SOYABEAN-530MANAWAR-IN/MP/010/005BAKANER-IN/MP/010/005/0002120-MIRJAPUR-IN/MP/010/005/0002/0026</t>
  </si>
  <si>
    <t>DHAR-IN/MP/010SOYABEAN-530MANAWAR-IN/MP/010/005BAKANER-IN/MP/010/005/0002121-BARDA-IN/MP/010/005/0002/0027</t>
  </si>
  <si>
    <t>DHAR-IN/MP/010SOYABEAN-530MANAWAR-IN/MP/010/005BAKANER-IN/MP/010/005/0002123-PATWAR-IN/MP/010/005/0002/0029</t>
  </si>
  <si>
    <t>DHAR-IN/MP/010SOYABEAN-530MANAWAR-IN/MP/010/005BAKANER-IN/MP/010/005/0002125-TAVLAI KHURD-IN/MP/010/005/0002/0049</t>
  </si>
  <si>
    <t>DHAR-IN/MP/010SOYABEAN-530MANAWAR-IN/MP/010/005MANAWAR-IN/MP/010/005/0001002-RAJUKHEDI-IN/MP/010/005/0001/0039</t>
  </si>
  <si>
    <t>DHAR-IN/MP/010SOYABEAN-530MANAWAR-IN/MP/010/005MANAWAR-IN/MP/010/005/0001003-TEMARIYA-IN/MP/010/005/0001/0050</t>
  </si>
  <si>
    <t>DHAR-IN/MP/010SOYABEAN-530MANAWAR-IN/MP/010/005MANAWAR-IN/MP/010/005/0001006-UDIYAPUR-IN/MP/010/005/0001/0083</t>
  </si>
  <si>
    <t>DHAR-IN/MP/010SOYABEAN-530MANAWAR-IN/MP/010/005MANAWAR-IN/MP/010/005/0001007-KHANDLAI-IN/MP/010/005/0001/0094</t>
  </si>
  <si>
    <t>DHAR-IN/MP/010SOYABEAN-530MANAWAR-IN/MP/010/005MANAWAR-IN/MP/010/005/0001008-JALKHA-IN/MP/010/005/0001/0105</t>
  </si>
  <si>
    <t>DHAR-IN/MP/010SOYABEAN-530MANAWAR-IN/MP/010/005MANAWAR-IN/MP/010/005/0001009-TEMARNI-IN/MP/010/005/0001/0116</t>
  </si>
  <si>
    <t>DHAR-IN/MP/010SOYABEAN-530MANAWAR-IN/MP/010/005MANAWAR-IN/MP/010/005/0001011-MUHALI-IN/MP/010/005/0001/0013</t>
  </si>
  <si>
    <t>DHAR-IN/MP/010SOYABEAN-530MANAWAR-IN/MP/010/005MANAWAR-IN/MP/010/005/0001012-DEVRA-IN/MP/010/005/0001/0024</t>
  </si>
  <si>
    <t>DHAR-IN/MP/010SOYABEAN-530MANAWAR-IN/MP/010/005MANAWAR-IN/MP/010/005/0001014-LUNHERA-IN/MP/010/005/0001/0033</t>
  </si>
  <si>
    <t>DHAR-IN/MP/010SOYABEAN-530MANAWAR-IN/MP/010/005MANAWAR-IN/MP/010/005/0001018-BHAGYAPUR-IN/MP/010/005/0001/0037</t>
  </si>
  <si>
    <t>DHAR-IN/MP/010SOYABEAN-530MANAWAR-IN/MP/010/005MANAWAR-IN/MP/010/005/0001019-BANEDIYA-IN/MP/010/005/0001/0038</t>
  </si>
  <si>
    <t>DHAR-IN/MP/010SOYABEAN-530MANAWAR-IN/MP/010/005MANAWAR-IN/MP/010/005/0001020-BALIPUR-IN/MP/010/005/0001/0040</t>
  </si>
  <si>
    <t>DHAR-IN/MP/010SOYABEAN-530MANAWAR-IN/MP/010/005MANAWAR-IN/MP/010/005/0001021-BIDPUR-IN/MP/010/005/0001/0041</t>
  </si>
  <si>
    <t>DHAR-IN/MP/010SOYABEAN-530MANAWAR-IN/MP/010/005MANAWAR-IN/MP/010/005/0001022-TONKI-IN/MP/010/005/0001/0042</t>
  </si>
  <si>
    <t>DHAR-IN/MP/010SOYABEAN-530MANAWAR-IN/MP/010/005MANAWAR-IN/MP/010/005/0001024-NIGARNI-IN/MP/010/005/0001/0044</t>
  </si>
  <si>
    <t>DHAR-IN/MP/010SOYABEAN-530MANAWAR-IN/MP/010/005MANAWAR-IN/MP/010/005/0001025-BADGAON-IN/MP/010/005/0001/0045</t>
  </si>
  <si>
    <t>DHAR-IN/MP/010SOYABEAN-530MANAWAR-IN/MP/010/005MANAWAR-IN/MP/010/005/0001026-PIPLYA-IN/MP/010/005/0001/0046</t>
  </si>
  <si>
    <t>DHAR-IN/MP/010SOYABEAN-530MANAWAR-IN/MP/010/005MANAWAR-IN/MP/010/005/0001027-MANAWAR-IN/MP/010/005/0001/0047</t>
  </si>
  <si>
    <t>DHAR-IN/MP/010SOYABEAN-530MANAWAR-IN/MP/010/005MANAWAR-IN/MP/010/005/0001030-DASVEE-IN/MP/010/005/0001/0051</t>
  </si>
  <si>
    <t>DHAR-IN/MP/010SOYABEAN-530MANAWAR-IN/MP/010/005MANAWAR-IN/MP/010/005/0001031-RANATLAV-IN/MP/010/005/0001/0052</t>
  </si>
  <si>
    <t>DHAR-IN/MP/010SOYABEAN-530MANAWAR-IN/MP/010/005MANAWAR-IN/MP/010/005/0001033-SINGHANA-IN/MP/010/005/0001/0054</t>
  </si>
  <si>
    <t>DHAR-IN/MP/010SOYABEAN-530MANAWAR-IN/MP/010/005MANAWAR-IN/MP/010/005/0001037-DEVLA-IN/MP/010/005/0001/0058</t>
  </si>
  <si>
    <t>DHAR-IN/MP/010SOYABEAN-530MANAWAR-IN/MP/010/005MANAWAR-IN/MP/010/005/0001039-JATPUR-IN/MP/010/005/0001/0060</t>
  </si>
  <si>
    <t>DHAR-IN/MP/010SOYABEAN-530MANAWAR-IN/MP/010/005MANAWAR-IN/MP/010/005/0001041-LIMBEE-IN/MP/010/005/0001/0063</t>
  </si>
  <si>
    <t>DHAR-IN/MP/010SOYABEAN-530MANAWAR-IN/MP/010/005MANAWAR-IN/MP/010/005/0001043-BAGLYA-IN/MP/010/005/0001/0065</t>
  </si>
  <si>
    <t>DHAR-IN/MP/010SOYABEAN-530MANAWAR-IN/MP/010/005MANAWAR-IN/MP/010/005/0001044-PANCHKHEDA-IN/MP/010/005/0001/0066</t>
  </si>
  <si>
    <t>DHAR-IN/MP/010SOYABEAN-530MANAWAR-IN/MP/010/005MANAWAR-IN/MP/010/005/0001047-DONGARGAON-IN/MP/010/005/0001/0069</t>
  </si>
  <si>
    <t>DHAR-IN/MP/010SOYABEAN-530MANAWAR-IN/MP/010/005MANAWAR-IN/MP/010/005/0001050-GANPUR-IN/MP/010/005/0001/0073</t>
  </si>
  <si>
    <t>DHAR-IN/MP/010SOYABEAN-530MANAWAR-IN/MP/010/005MANAWAR-IN/MP/010/005/0001052-AJANDIKOT-IN/MP/010/005/0001/0075</t>
  </si>
  <si>
    <t>DHAR-IN/MP/010SOYABEAN-530MANAWAR-IN/MP/010/005MANAWAR-IN/MP/010/005/0001053-DEVGARH-IN/MP/010/005/0001/0076</t>
  </si>
  <si>
    <t>DHAR-IN/MP/010SOYABEAN-530MANAWAR-IN/MP/010/005MANAWAR-IN/MP/010/005/0001054-GANGLI-IN/MP/010/005/0001/0077</t>
  </si>
  <si>
    <t>DHAR-IN/MP/010SOYABEAN-530MANAWAR-IN/MP/010/005MANAWAR-IN/MP/010/005/0001055-KAVTHI-IN/MP/010/005/0001/0078</t>
  </si>
  <si>
    <t>DHAR-IN/MP/010SOYABEAN-530MANAWAR-IN/MP/010/005MANAWAR-IN/MP/010/005/0001056-AKALBARA-IN/MP/010/005/0001/0079</t>
  </si>
  <si>
    <t>DHAR-IN/MP/010SOYABEAN-530MANAWAR-IN/MP/010/005MANAWAR-IN/MP/010/005/0001057-LANGUR-IN/MP/010/005/0001/0080</t>
  </si>
  <si>
    <t>DHAR-IN/MP/010SOYABEAN-530MANAWAR-IN/MP/010/005MANAWAR-IN/MP/010/005/0001058-SIRSALA-IN/MP/010/005/0001/0081</t>
  </si>
  <si>
    <t>DHAR-IN/MP/010SOYABEAN-530MANAWAR-IN/MP/010/005MANAWAR-IN/MP/010/005/0001063-AJANDA-IN/MP/010/005/0001/0087</t>
  </si>
  <si>
    <t>DHAR-IN/MP/010SOYABEAN-530SARDARPUR-IN/MP/010/002AMJHERA-IN/MP/010/002/0003077-UNDELI-IN/MP/010/002/0003/0001</t>
  </si>
  <si>
    <t>DHAR-IN/MP/010SOYABEAN-530SARDARPUR-IN/MP/010/002AMJHERA-IN/MP/010/002/0003078-KHARELI-IN/MP/010/002/0003/0002</t>
  </si>
  <si>
    <t>DHAR-IN/MP/010SOYABEAN-530SARDARPUR-IN/MP/010/002AMJHERA-IN/MP/010/002/0003079-GOLPURA-IN/MP/010/002/0003/0003</t>
  </si>
  <si>
    <t>DHAR-IN/MP/010SOYABEAN-530SARDARPUR-IN/MP/010/002AMJHERA-IN/MP/010/002/0003082-BORKHEDI-IN/MP/010/002/0003/0004</t>
  </si>
  <si>
    <t>DHAR-IN/MP/010SOYABEAN-530SARDARPUR-IN/MP/010/002AMJHERA-IN/MP/010/002/0003083-MINDA-IN/MP/010/002/0003/0005</t>
  </si>
  <si>
    <t>DHAR-IN/MP/010SOYABEAN-530SARDARPUR-IN/MP/010/002AMJHERA-IN/MP/010/002/0003084-HATOD-IN/MP/010/002/0003/0006</t>
  </si>
  <si>
    <t>DHAR-IN/MP/010SOYABEAN-530SARDARPUR-IN/MP/010/002AMJHERA-IN/MP/010/002/0003085-MORGAON-IN/MP/010/002/0003/0007</t>
  </si>
  <si>
    <t>DHAR-IN/MP/010SOYABEAN-530SARDARPUR-IN/MP/010/002AMJHERA-IN/MP/010/002/0003090-BANDEDI-IN/MP/010/002/0003/0012</t>
  </si>
  <si>
    <t>DHAR-IN/MP/010SOYABEAN-530SARDARPUR-IN/MP/010/002AMJHERA-IN/MP/010/002/0003091-KHANKEDI-IN/MP/010/002/0003/0013</t>
  </si>
  <si>
    <t>DHAR-IN/MP/010SOYABEAN-530SARDARPUR-IN/MP/010/002AMJHERA-IN/MP/010/002/0003092-CHALNI-IN/MP/010/002/0003/0014</t>
  </si>
  <si>
    <t>DHAR-IN/MP/010SOYABEAN-530SARDARPUR-IN/MP/010/002AMJHERA-IN/MP/010/002/0003093-AMJHERA-IN/MP/010/002/0003/0015</t>
  </si>
  <si>
    <t>DHAR-IN/MP/010SOYABEAN-530SARDARPUR-IN/MP/010/002AMJHERA-IN/MP/010/002/0003094-RAJPURA-IN/MP/010/002/0003/0016</t>
  </si>
  <si>
    <t>DHAR-IN/MP/010SOYABEAN-530SARDARPUR-IN/MP/010/002AMJHERA-IN/MP/010/002/0003095-MAROL-IN/MP/010/002/0003/0017</t>
  </si>
  <si>
    <t>DHAR-IN/MP/010SOYABEAN-530SARDARPUR-IN/MP/010/002AMJHERA-IN/MP/010/002/0003096-SULTANPUR-IN/MP/010/002/0003/0018</t>
  </si>
  <si>
    <t>DHAR-IN/MP/010SOYABEAN-530SARDARPUR-IN/MP/010/002BARMANDAL-IN/MP/010/002/0001001-KACHNARIYA-IN/MP/010/002/0001/0001</t>
  </si>
  <si>
    <t>DHAR-IN/MP/010SOYABEAN-530SARDARPUR-IN/MP/010/002BARMANDAL-IN/MP/010/002/0001002-RAJOD-IN/MP/010/002/0001/0012</t>
  </si>
  <si>
    <t>DHAR-IN/MP/010SOYABEAN-530SARDARPUR-IN/MP/010/002BARMANDAL-IN/MP/010/002/0001003-NIPAVALI-IN/MP/010/002/0001/0022</t>
  </si>
  <si>
    <t>DHAR-IN/MP/010SOYABEAN-530SARDARPUR-IN/MP/010/002BARMANDAL-IN/MP/010/002/0001004-SAJOD-IN/MP/010/002/0001/0033</t>
  </si>
  <si>
    <t>DHAR-IN/MP/010SOYABEAN-530SARDARPUR-IN/MP/010/002BARMANDAL-IN/MP/010/002/0001005-NANDLAI-IN/MP/010/002/0001/0044</t>
  </si>
  <si>
    <t>DHAR-IN/MP/010SOYABEAN-530SARDARPUR-IN/MP/010/002BARMANDAL-IN/MP/010/002/0001006-HANUMANTYA SAJOD-IN/MP/010/002/0001/0055</t>
  </si>
  <si>
    <t>DHAR-IN/MP/010SOYABEAN-530SARDARPUR-IN/MP/010/002BARMANDAL-IN/MP/010/002/0001007-BASLAI-IN/MP/010/002/0001/0059</t>
  </si>
  <si>
    <t>DHAR-IN/MP/010SOYABEAN-530SARDARPUR-IN/MP/010/002BARMANDAL-IN/MP/010/002/0001008-GODIKHEDA-IN/MP/010/002/0001/0064</t>
  </si>
  <si>
    <t>DHAR-IN/MP/010SOYABEAN-530SARDARPUR-IN/MP/010/002BARMANDAL-IN/MP/010/002/0001009-SANDLA-IN/MP/010/002/0001/0067</t>
  </si>
  <si>
    <t>DHAR-IN/MP/010SOYABEAN-530SARDARPUR-IN/MP/010/002BARMANDAL-IN/MP/010/002/0001010-DEVIKHEDA-IN/MP/010/002/0001/0002</t>
  </si>
  <si>
    <t>DHAR-IN/MP/010SOYABEAN-530SARDARPUR-IN/MP/010/002BARMANDAL-IN/MP/010/002/0001011-SALVA-IN/MP/010/002/0001/0003</t>
  </si>
  <si>
    <t>DHAR-IN/MP/010SOYABEAN-530SARDARPUR-IN/MP/010/002BARMANDAL-IN/MP/010/002/0001012-LABARIYA-IN/MP/010/002/0001/0004</t>
  </si>
  <si>
    <t>DHAR-IN/MP/010SOYABEAN-530SARDARPUR-IN/MP/010/002BARMANDAL-IN/MP/010/002/0001013-AKOLYA-IN/MP/010/002/0001/0005</t>
  </si>
  <si>
    <t>DHAR-IN/MP/010SOYABEAN-530SARDARPUR-IN/MP/010/002BARMANDAL-IN/MP/010/002/0001014-SINDURIYA-IN/MP/010/002/0001/0006</t>
  </si>
  <si>
    <t>DHAR-IN/MP/010SOYABEAN-530SARDARPUR-IN/MP/010/002BARMANDAL-IN/MP/010/002/0001015-PATOLIYA-IN/MP/010/002/0001/0007</t>
  </si>
  <si>
    <t>DHAR-IN/MP/010SOYABEAN-530SARDARPUR-IN/MP/010/002BARMANDAL-IN/MP/010/002/0001016-BARKHEDA-IN/MP/010/002/0001/0008</t>
  </si>
  <si>
    <t>DHAR-IN/MP/010SOYABEAN-530SARDARPUR-IN/MP/010/002BARMANDAL-IN/MP/010/002/0001017-BARMANDAL-IN/MP/010/002/0001/0009</t>
  </si>
  <si>
    <t>DHAR-IN/MP/010SOYABEAN-530SARDARPUR-IN/MP/010/002BARMANDAL-IN/MP/010/002/0001018-CHANDODIYA-IN/MP/010/002/0001/0010</t>
  </si>
  <si>
    <t>DHAR-IN/MP/010SOYABEAN-530SARDARPUR-IN/MP/010/002BARMANDAL-IN/MP/010/002/0001020-BARAMKHEDI-IN/MP/010/002/0001/0013</t>
  </si>
  <si>
    <t>DHAR-IN/MP/010SOYABEAN-530SARDARPUR-IN/MP/010/002BARMANDAL-IN/MP/010/002/0001021-BODIYA-IN/MP/010/002/0001/0014</t>
  </si>
  <si>
    <t>DHAR-IN/MP/010SOYABEAN-530SARDARPUR-IN/MP/010/002BARMANDAL-IN/MP/010/002/0001022-MAULANA-IN/MP/010/002/0001/0015</t>
  </si>
  <si>
    <t>DHAR-IN/MP/010SOYABEAN-530SARDARPUR-IN/MP/010/002BARMANDAL-IN/MP/010/002/0001023-JAULANA-IN/MP/010/002/0001/0016</t>
  </si>
  <si>
    <t>DHAR-IN/MP/010SOYABEAN-530SARDARPUR-IN/MP/010/002BARMANDAL-IN/MP/010/002/0001024-DEDLA-IN/MP/010/002/0001/0068</t>
  </si>
  <si>
    <t>DHAR-IN/MP/010SOYABEAN-530SARDARPUR-IN/MP/010/002DASAI-IN/MP/010/002/0002019-KHUTPALA-IN/MP/010/002/0002/0001</t>
  </si>
  <si>
    <t>DHAR-IN/MP/010SOYABEAN-530SARDARPUR-IN/MP/010/002DASAI-IN/MP/010/002/0002063-KOTHDA KALA-IN/MP/010/002/0002/0002</t>
  </si>
  <si>
    <t>DHAR-IN/MP/010SOYABEAN-530SARDARPUR-IN/MP/010/002DASAI-IN/MP/010/002/0002064-CHOTIYABALOD-IN/MP/010/002/0002/0003</t>
  </si>
  <si>
    <t>DHAR-IN/MP/010SOYABEAN-530SARDARPUR-IN/MP/010/002DASAI-IN/MP/010/002/0002065-HANUMANTYA-IN/MP/010/002/0002/0004</t>
  </si>
  <si>
    <t>DHAR-IN/MP/010SOYABEAN-530SARDARPUR-IN/MP/010/002DASAI-IN/MP/010/002/0002066-TANDAKHEDA-IN/MP/010/002/0002/0005</t>
  </si>
  <si>
    <t>DHAR-IN/MP/010SOYABEAN-530SARDARPUR-IN/MP/010/002DASAI-IN/MP/010/002/0002067-DASAI-IN/MP/010/002/0002/0006</t>
  </si>
  <si>
    <t>DHAR-IN/MP/010SOYABEAN-530SARDARPUR-IN/MP/010/002DASAI-IN/MP/010/002/0002068-BHARAVDA-IN/MP/010/002/0002/0007</t>
  </si>
  <si>
    <t>DHAR-IN/MP/010SOYABEAN-530SARDARPUR-IN/MP/010/002DASAI-IN/MP/010/002/0002069-GHATODA-IN/MP/010/002/0002/0008</t>
  </si>
  <si>
    <t>DHAR-IN/MP/010SOYABEAN-530SARDARPUR-IN/MP/010/002DASAI-IN/MP/010/002/0002070-DANTOLI-IN/MP/010/002/0002/0009</t>
  </si>
  <si>
    <t>DHAR-IN/MP/010SOYABEAN-530SARDARPUR-IN/MP/010/002DASAI-IN/MP/010/002/0002071-HANUMANTYA KAG-IN/MP/010/002/0002/0010</t>
  </si>
  <si>
    <t>DHAR-IN/MP/010SOYABEAN-530SARDARPUR-IN/MP/010/002DASAI-IN/MP/010/002/0002072-LEDGAON-IN/MP/010/002/0002/0011</t>
  </si>
  <si>
    <t>DHAR-IN/MP/010SOYABEAN-530SARDARPUR-IN/MP/010/002DASAI-IN/MP/010/002/0002086-KAPASTHAL-IN/MP/010/002/0002/0016</t>
  </si>
  <si>
    <t>DHAR-IN/MP/010SOYABEAN-530SARDARPUR-IN/MP/010/002DASAI-IN/MP/010/002/0002087-BALODA-IN/MP/010/002/0002/0017</t>
  </si>
  <si>
    <t>DHAR-IN/MP/010SOYABEAN-530SARDARPUR-IN/MP/010/002DASAI-IN/MP/010/002/0002088-KESHARPURATELI-IN/MP/010/002/0002/0018</t>
  </si>
  <si>
    <t>DHAR-IN/MP/010SOYABEAN-530SARDARPUR-IN/MP/010/002DASAI-IN/MP/010/002/0002089-SAGWAL-IN/MP/010/002/0002/0019</t>
  </si>
  <si>
    <t>DHAR-IN/MP/010SOYABEAN-530SARDARPUR-IN/MP/010/002SARDARPUR-IN/MP/010/002/0004025-BHANGARH-IN/MP/010/002/0001/0017</t>
  </si>
  <si>
    <t>DHAR-IN/MP/010SOYABEAN-530SARDARPUR-IN/MP/010/002SARDARPUR-IN/MP/010/002/0004026-TIMAYCHI-IN/MP/010/002/0004/0001</t>
  </si>
  <si>
    <t>DHAR-IN/MP/010SOYABEAN-530SARDARPUR-IN/MP/010/002SARDARPUR-IN/MP/010/002/0004027-SONGARH-IN/MP/010/002/0004/0002</t>
  </si>
  <si>
    <t>DHAR-IN/MP/010SOYABEAN-530SARDARPUR-IN/MP/010/002SARDARPUR-IN/MP/010/002/0004028-MAHAPURA-IN/MP/010/002/0004/0003</t>
  </si>
  <si>
    <t>DHAR-IN/MP/010SOYABEAN-530SARDARPUR-IN/MP/010/002SARDARPUR-IN/MP/010/002/0004029-DATIGAON-IN/MP/010/002/0004/0004</t>
  </si>
  <si>
    <t>DHAR-IN/MP/010SOYABEAN-530SARDARPUR-IN/MP/010/002SARDARPUR-IN/MP/010/002/0004030-JUNAPANI-IN/MP/010/002/0004/0005</t>
  </si>
  <si>
    <t>DHAR-IN/MP/010SOYABEAN-530SARDARPUR-IN/MP/010/002SARDARPUR-IN/MP/010/002/0004031-AAMBA-IN/MP/010/002/0004/0006</t>
  </si>
  <si>
    <t>DHAR-IN/MP/010SOYABEAN-530SARDARPUR-IN/MP/010/002SARDARPUR-IN/MP/010/002/0004032-KUSHALPURA-IN/MP/010/002/0004/0007</t>
  </si>
  <si>
    <t>DHAR-IN/MP/010SOYABEAN-530SARDARPUR-IN/MP/010/002SARDARPUR-IN/MP/010/002/0004033-MACHLIYA-IN/MP/010/002/0004/0043</t>
  </si>
  <si>
    <t>DHAR-IN/MP/010SOYABEAN-530SARDARPUR-IN/MP/010/002SARDARPUR-IN/MP/010/002/0004034-PIPLYABHAN-IN/MP/010/002/0004/0008</t>
  </si>
  <si>
    <t>DHAR-IN/MP/010SOYABEAN-530SARDARPUR-IN/MP/010/002SARDARPUR-IN/MP/010/002/0004035-AMJHAR-IN/MP/010/002/0004/0009</t>
  </si>
  <si>
    <t>DHAR-IN/MP/010SOYABEAN-530SARDARPUR-IN/MP/010/002SARDARPUR-IN/MP/010/002/0004036-BAYDIPADA-IN/MP/010/002/0004/0010</t>
  </si>
  <si>
    <t>DHAR-IN/MP/010SOYABEAN-530SARDARPUR-IN/MP/010/002SARDARPUR-IN/MP/010/002/0004037-KARNAWAD-IN/MP/010/002/0004/0011</t>
  </si>
  <si>
    <t>DHAR-IN/MP/010SOYABEAN-530SARDARPUR-IN/MP/010/002SARDARPUR-IN/MP/010/002/0004038-BHATIABADI-IN/MP/010/002/0004/0012</t>
  </si>
  <si>
    <t>DHAR-IN/MP/010SOYABEAN-530SARDARPUR-IN/MP/010/002SARDARPUR-IN/MP/010/002/0004039-SEMLYA-IN/MP/010/002/0004/0013</t>
  </si>
  <si>
    <t>DHAR-IN/MP/010SOYABEAN-530SARDARPUR-IN/MP/010/002SARDARPUR-IN/MP/010/002/0004040-CHALNIMATA-IN/MP/010/002/0004/0014</t>
  </si>
  <si>
    <t>DHAR-IN/MP/010SOYABEAN-530SARDARPUR-IN/MP/010/002SARDARPUR-IN/MP/010/002/0004041-UTAWA-IN/MP/010/002/0004/0015</t>
  </si>
  <si>
    <t>DHAR-IN/MP/010SOYABEAN-530SARDARPUR-IN/MP/010/002SARDARPUR-IN/MP/010/002/0004042-PHUTALAB-IN/MP/010/002/0004/0016</t>
  </si>
  <si>
    <t>DHAR-IN/MP/010SOYABEAN-530SARDARPUR-IN/MP/010/002SARDARPUR-IN/MP/010/002/0004043-BHERUPADA-IN/MP/010/002/0004/0017</t>
  </si>
  <si>
    <t>DHAR-IN/MP/010SOYABEAN-530SARDARPUR-IN/MP/010/002SARDARPUR-IN/MP/010/002/0004044-AMLYA KHURD-IN/MP/010/002/0004/0018</t>
  </si>
  <si>
    <t>DHAR-IN/MP/010SOYABEAN-530SARDARPUR-IN/MP/010/002SARDARPUR-IN/MP/010/002/0004045-BHILKHEDI-IN/MP/010/002/0004/0019</t>
  </si>
  <si>
    <t>DHAR-IN/MP/010SOYABEAN-530SARDARPUR-IN/MP/010/002SARDARPUR-IN/MP/010/002/0004046-GUMANPURA-IN/MP/010/002/0004/0020</t>
  </si>
  <si>
    <t>DHAR-IN/MP/010SOYABEAN-530SARDARPUR-IN/MP/010/002SARDARPUR-IN/MP/010/002/0004047-TIRLA-IN/MP/010/002/0004/0021</t>
  </si>
  <si>
    <t>DHAR-IN/MP/010SOYABEAN-530SARDARPUR-IN/MP/010/002SARDARPUR-IN/MP/010/002/0004048-CHADAWAD-IN/MP/010/002/0004/0022</t>
  </si>
  <si>
    <t>DHAR-IN/MP/010SOYABEAN-530SARDARPUR-IN/MP/010/002SARDARPUR-IN/MP/010/002/0004049-DHULET-IN/MP/010/002/0004/0023</t>
  </si>
  <si>
    <t>DHAR-IN/MP/010SOYABEAN-530SARDARPUR-IN/MP/010/002SARDARPUR-IN/MP/010/002/0004050-PIPRANI-IN/MP/010/002/0004/0024</t>
  </si>
  <si>
    <t>DHAR-IN/MP/010SOYABEAN-530SARDARPUR-IN/MP/010/002SARDARPUR-IN/MP/010/002/0004051-BIMROD-IN/MP/010/002/0004/0025</t>
  </si>
  <si>
    <t>DHAR-IN/MP/010SOYABEAN-530SARDARPUR-IN/MP/010/002SARDARPUR-IN/MP/010/002/0004052-KANJROTA-IN/MP/010/002/0004/0026</t>
  </si>
  <si>
    <t>DHAR-IN/MP/010SOYABEAN-530SARDARPUR-IN/MP/010/002SARDARPUR-IN/MP/010/002/0004053-RINGNOD-IN/MP/010/002/0004/0027</t>
  </si>
  <si>
    <t>DHAR-IN/MP/010SOYABEAN-530SARDARPUR-IN/MP/010/002SARDARPUR-IN/MP/010/002/0004054-NAYAPURA-IN/MP/010/002/0004/0028</t>
  </si>
  <si>
    <t>DHAR-IN/MP/010SOYABEAN-530SARDARPUR-IN/MP/010/002SARDARPUR-IN/MP/010/002/0004055-BICHIYA-IN/MP/010/002/0004/0029</t>
  </si>
  <si>
    <t>DHAR-IN/MP/010SOYABEAN-530SARDARPUR-IN/MP/010/002SARDARPUR-IN/MP/010/002/0004056-BHOPAWAR-IN/MP/010/002/0004/0030</t>
  </si>
  <si>
    <t>DHAR-IN/MP/010SOYABEAN-530SARDARPUR-IN/MP/010/002SARDARPUR-IN/MP/010/002/0004057-PATLAVADIYA-IN/MP/010/002/0004/0031</t>
  </si>
  <si>
    <t>DHAR-IN/MP/010SOYABEAN-530SARDARPUR-IN/MP/010/002SARDARPUR-IN/MP/010/002/0004058-SARDARPUR-IN/MP/010/002/0004/0032</t>
  </si>
  <si>
    <t>DHAR-IN/MP/010SOYABEAN-530SARDARPUR-IN/MP/010/002SARDARPUR-IN/MP/010/002/0004059-AMODIYA-IN/MP/010/002/0004/0033</t>
  </si>
  <si>
    <t>DHAR-IN/MP/010SOYABEAN-530SARDARPUR-IN/MP/010/002SARDARPUR-IN/MP/010/002/0004060-NARSINH DEVLA-IN/MP/010/002/0004/0034</t>
  </si>
  <si>
    <t>DHAR-IN/MP/010SOYABEAN-530SARDARPUR-IN/MP/010/002SARDARPUR-IN/MP/010/002/0004061-BOLA-IN/MP/010/002/0004/0035</t>
  </si>
  <si>
    <t>DHAR-IN/MP/010SOYABEAN-530SARDARPUR-IN/MP/010/002SARDARPUR-IN/MP/010/002/0004062-BODLI-IN/MP/010/002/0004/0036</t>
  </si>
  <si>
    <t>DHAR-IN/MP/010SOYABEAN-530SARDARPUR-IN/MP/010/002SARDARPUR-IN/MP/010/002/0004073-TANDAKHEDA-IN/MP/010/002/0004/0037</t>
  </si>
  <si>
    <t>DHAR-IN/MP/010SOYABEAN-530SARDARPUR-IN/MP/010/002SARDARPUR-IN/MP/010/002/0004074-BADVELI-IN/MP/010/002/0004/0038</t>
  </si>
  <si>
    <t>DHAR-IN/MP/010SOYABEAN-530SARDARPUR-IN/MP/010/002SARDARPUR-IN/MP/010/002/0004075-SHYAMPURA THAKUR-IN/MP/010/002/0004/0039</t>
  </si>
  <si>
    <t>DHAR-IN/MP/010SOYABEAN-530SARDARPUR-IN/MP/010/002SARDARPUR-IN/MP/010/002/0004076-PHULGAODI-IN/MP/010/002/0004/0040</t>
  </si>
  <si>
    <t>DHAR-IN/MP/010SOYABEAN-530SARDARPUR-IN/MP/010/002SARDARPUR-IN/MP/010/002/0004080-BARODIYA-IN/MP/010/002/0004/0041</t>
  </si>
  <si>
    <t>DHAR-IN/MP/010SOYABEAN-530SARDARPUR-IN/MP/010/002SARDARPUR-IN/MP/010/002/0004081-KHAMALIYA-IN/MP/010/002/0004/0042</t>
  </si>
  <si>
    <t>HARDA-IN/MP/041BLACK GRAM (URAD)-401</t>
  </si>
  <si>
    <t>HARDA-IN/MP/041GREEN GRAM (MUNG)-405</t>
  </si>
  <si>
    <t>HARDA-IN/MP/041SOYABEAN-530HANDIA-IN/MP/041/006ABGAONKALA-IN/MP/041/006/0001018-RELWA-IN/MP/041/006/0001/0001</t>
  </si>
  <si>
    <t>HARDA-IN/MP/041SOYABEAN-530HANDIA-IN/MP/041/006ABGAONKALA-IN/MP/041/006/0001019-DHANGAON-IN/MP/041/006/0001/0002</t>
  </si>
  <si>
    <t>HARDA-IN/MP/041SOYABEAN-530HANDIA-IN/MP/041/006ABGAONKALA-IN/MP/041/006/0001020-CHIDGAON-IN/MP/041/006/0001/0003</t>
  </si>
  <si>
    <t>HARDA-IN/MP/041SOYABEAN-530HANDIA-IN/MP/041/006ABGAONKALA-IN/MP/041/006/0001021-NIMGAON-IN/MP/041/006/0001/0004</t>
  </si>
  <si>
    <t>HARDA-IN/MP/041SOYABEAN-530HANDIA-IN/MP/041/006ABGAONKALA-IN/MP/041/006/0001022-KAYAGAON-IN/MP/041/006/0001/0005</t>
  </si>
  <si>
    <t>HARDA-IN/MP/041SOYABEAN-530HANDIA-IN/MP/041/006ABGAONKALA-IN/MP/041/006/0001023-BEDI-IN/MP/041/006/0001/0006</t>
  </si>
  <si>
    <t>HARDA-IN/MP/041SOYABEAN-530HANDIA-IN/MP/041/006ABGAONKALA-IN/MP/041/006/0001024-DEVTLAV-IN/MP/041/006/0001/0007</t>
  </si>
  <si>
    <t>HARDA-IN/MP/041SOYABEAN-530HANDIA-IN/MP/041/006ABGAONKALA-IN/MP/041/006/0001025-BHADUGAON-IN/MP/041/006/0001/0008</t>
  </si>
  <si>
    <t>HARDA-IN/MP/041SOYABEAN-530HANDIA-IN/MP/041/006ABGAONKALA-IN/MP/041/006/0001026-BANGRUL-IN/MP/041/006/0001/0009</t>
  </si>
  <si>
    <t>HARDA-IN/MP/041SOYABEAN-530HANDIA-IN/MP/041/006ABGAONKALA-IN/MP/041/006/0001028-KHEDINIMA-IN/MP/041/006/0001/0010</t>
  </si>
  <si>
    <t>HARDA-IN/MP/041SOYABEAN-530HANDIA-IN/MP/041/006ABGAONKALA-IN/MP/041/006/0001029-KOLIPURA-IN/MP/041/006/0001/0011</t>
  </si>
  <si>
    <t>HARDA-IN/MP/041SOYABEAN-530HANDIA-IN/MP/041/006ABGAONKALA-IN/MP/041/006/0001030-ABAGAOKALAN-IN/MP/041/006/0001/0012</t>
  </si>
  <si>
    <t>HARDA-IN/MP/041SOYABEAN-530HANDIA-IN/MP/041/006ABGAONKALA-IN/MP/041/006/0001031-RIJGAON-IN/MP/041/006/0001/0013</t>
  </si>
  <si>
    <t>HARDA-IN/MP/041SOYABEAN-530HANDIA-IN/MP/041/006ABGAONKALA-IN/MP/041/006/0001032-ADAMPUR-IN/MP/041/006/0001/0014</t>
  </si>
  <si>
    <t>HARDA-IN/MP/041SOYABEAN-530HANDIA-IN/MP/041/006ABGAONKALA-IN/MP/041/006/0001033-SURJANA-IN/MP/041/006/0001/0015</t>
  </si>
  <si>
    <t>HARDA-IN/MP/041SOYABEAN-530HANDIA-IN/MP/041/006ABGAONKALA-IN/MP/041/006/0001034-NANDRA-IN/MP/041/006/0001/0017</t>
  </si>
  <si>
    <t>HARDA-IN/MP/041SOYABEAN-530HANDIA-IN/MP/041/006ABGAONKALA-IN/MP/041/006/0001035-GOGIA-IN/MP/041/006/0001/0018</t>
  </si>
  <si>
    <t>HARDA-IN/MP/041SOYABEAN-530HANDIA-IN/MP/041/006HANDIYA-IN/MP/041/006/0002001-SAALYAKHEDI-IN/MP/041/006/0002/0001</t>
  </si>
  <si>
    <t>HARDA-IN/MP/041SOYABEAN-530HANDIA-IN/MP/041/006HANDIYA-IN/MP/041/006/0002002-NAYAPURA-IN/MP/041/006/0002/0012</t>
  </si>
  <si>
    <t>HARDA-IN/MP/041SOYABEAN-530HANDIA-IN/MP/041/006HANDIYA-IN/MP/041/006/0002003-UWA-IN/MP/041/006/0002/0023</t>
  </si>
  <si>
    <t>HARDA-IN/MP/041SOYABEAN-530HANDIA-IN/MP/041/006HANDIYA-IN/MP/041/006/0002005-KARANPURA-IN/MP/041/006/0002/0031</t>
  </si>
  <si>
    <t>HARDA-IN/MP/041SOYABEAN-530HANDIA-IN/MP/041/006HANDIYA-IN/MP/041/006/0002006-SONTALAI-IN/MP/041/006/0002/0032</t>
  </si>
  <si>
    <t>HARDA-IN/MP/041SOYABEAN-530HANDIA-IN/MP/041/006HANDIYA-IN/MP/041/006/0002007-PAANCHATALAI-IN/MP/041/006/0002/0033</t>
  </si>
  <si>
    <t>HARDA-IN/MP/041SOYABEAN-530HANDIA-IN/MP/041/006HANDIYA-IN/MP/041/006/0002008-KACHBEDI-IN/MP/041/006/0002/0034</t>
  </si>
  <si>
    <t>HARDA-IN/MP/041SOYABEAN-530HANDIA-IN/MP/041/006HANDIYA-IN/MP/041/006/0002009-BICHHOLA MAAL-IN/MP/041/006/0002/0035</t>
  </si>
  <si>
    <t>HARDA-IN/MP/041SOYABEAN-530HANDIA-IN/MP/041/006HANDIYA-IN/MP/041/006/0002010-PACHOLA-IN/MP/041/006/0002/0002</t>
  </si>
  <si>
    <t>HARDA-IN/MP/041SOYABEAN-530HANDIA-IN/MP/041/006HANDIYA-IN/MP/041/006/0002011-RATATALAI-IN/MP/041/006/0002/0003</t>
  </si>
  <si>
    <t>HARDA-IN/MP/041SOYABEAN-530HANDIA-IN/MP/041/006HANDIYA-IN/MP/041/006/0002012-SEEGON-IN/MP/041/006/0002/0004</t>
  </si>
  <si>
    <t>HARDA-IN/MP/041SOYABEAN-530HANDIA-IN/MP/041/006HANDIYA-IN/MP/041/006/0002013-MAANGRUL-IN/MP/041/006/0002/0018</t>
  </si>
  <si>
    <t>HARDA-IN/MP/041SOYABEAN-530HANDIA-IN/MP/041/006HANDIYA-IN/MP/041/006/0002014-BESWA-IN/MP/041/006/0002/0006</t>
  </si>
  <si>
    <t>HARDA-IN/MP/041SOYABEAN-530HANDIA-IN/MP/041/006HANDIYA-IN/MP/041/006/0002015-HEERAPUR-IN/MP/041/006/0002/0007</t>
  </si>
  <si>
    <t>HARDA-IN/MP/041SOYABEAN-530HANDIA-IN/MP/041/006HANDIYA-IN/MP/041/006/0002016-KHEDA-IN/MP/041/006/0002/0008</t>
  </si>
  <si>
    <t>HARDA-IN/MP/041SOYABEAN-530HANDIA-IN/MP/041/006HANDIYA-IN/MP/041/006/0002017-AJNAS RAIYAT-IN/MP/041/006/0002/0009</t>
  </si>
  <si>
    <t>HARDA-IN/MP/041SOYABEAN-530HANDIA-IN/MP/041/006HANDIYA-IN/MP/041/006/0002027-HANDIA-IN/MP/041/006/0002/0036</t>
  </si>
  <si>
    <t>HARDA-IN/MP/041SOYABEAN-530HARDA-IN/MP/041/001HARDA-IN/MP/041/001/0002001-BHUNNAS-IN/MP/041/001/0002/0001</t>
  </si>
  <si>
    <t>HARDA-IN/MP/041SOYABEAN-530HARDA-IN/MP/041/001HARDA-IN/MP/041/001/0002002-SONKHEDI-IN/MP/041/001/0002/0012</t>
  </si>
  <si>
    <t>HARDA-IN/MP/041SOYABEAN-530HARDA-IN/MP/041/001HARDA-IN/MP/041/001/0002003-DAGAWA NEEMA-IN/MP/041/001/0002/0023</t>
  </si>
  <si>
    <t>HARDA-IN/MP/041SOYABEAN-530HARDA-IN/MP/041/001HARDA-IN/MP/041/001/0002004-ABGAON KHURD-IN/MP/041/001/0002/0032</t>
  </si>
  <si>
    <t>HARDA-IN/MP/041SOYABEAN-530HARDA-IN/MP/041/001HARDA-IN/MP/041/001/0002005-PIDGAON-IN/MP/041/001/0002/0033</t>
  </si>
  <si>
    <t>HARDA-IN/MP/041SOYABEAN-530HARDA-IN/MP/041/001HARDA-IN/MP/041/001/0002006-HARDA KHURD-IN/MP/041/001/0002/0034</t>
  </si>
  <si>
    <t>HARDA-IN/MP/041SOYABEAN-530HARDA-IN/MP/041/001HARDA-IN/MP/041/001/0002007-JHADPA-IN/MP/041/001/0002/0035</t>
  </si>
  <si>
    <t>HARDA-IN/MP/041SOYABEAN-530HARDA-IN/MP/041/001HARDA-IN/MP/041/001/0002008-SAAMARDHA-IN/MP/041/001/0002/0036</t>
  </si>
  <si>
    <t>HARDA-IN/MP/041SOYABEAN-530HARDA-IN/MP/041/001HARDA-IN/MP/041/001/0002009-BAIRAGARH-IN/MP/041/001/0002/0037</t>
  </si>
  <si>
    <t>HARDA-IN/MP/041SOYABEAN-530HARDA-IN/MP/041/001HARDA-IN/MP/041/001/0002011-UDA-IN/MP/041/001/0002/0003</t>
  </si>
  <si>
    <t>HARDA-IN/MP/041SOYABEAN-530HARDA-IN/MP/041/001HARDA-IN/MP/041/001/0002012-BHAT PARETIYA-IN/MP/041/001/0002/0004</t>
  </si>
  <si>
    <t>HARDA-IN/MP/041SOYABEAN-530HARDA-IN/MP/041/001HARDA-IN/MP/041/001/0002013-RANHAIKALA-IN/MP/041/001/0002/0005</t>
  </si>
  <si>
    <t>HARDA-IN/MP/041SOYABEAN-530HARDA-IN/MP/041/001HARDA-IN/MP/041/001/0002014-KUKRAWAD-IN/MP/041/001/0002/0006</t>
  </si>
  <si>
    <t>HARDA-IN/MP/041SOYABEAN-530HARDA-IN/MP/041/001HARDA-IN/MP/041/001/0002015-RAHTA KHURD-IN/MP/041/001/0002/0007</t>
  </si>
  <si>
    <t>HARDA-IN/MP/041SOYABEAN-530HARDA-IN/MP/041/001HARDA-IN/MP/041/001/0002016-SUKHRAS-IN/MP/041/001/0002/0008</t>
  </si>
  <si>
    <t>HARDA-IN/MP/041SOYABEAN-530HARDA-IN/MP/041/001HARDA-IN/MP/041/001/0002017-KADOLA UWARI-IN/MP/041/001/0002/0009</t>
  </si>
  <si>
    <t>HARDA-IN/MP/041SOYABEAN-530HARDA-IN/MP/041/001HARDA-IN/MP/041/001/0002018-PALASNER-IN/MP/041/001/0002/0010</t>
  </si>
  <si>
    <t>HARDA-IN/MP/041SOYABEAN-530HARDA-IN/MP/041/001HARDA-IN/MP/041/001/0002019-MASANGAON-IN/MP/041/001/0002/0011</t>
  </si>
  <si>
    <t>HARDA-IN/MP/041SOYABEAN-530HARDA-IN/MP/041/001MAGARDHA-IN/MP/041/001/0003020-KAMTADA-IN/MP/041/001/0003/0001</t>
  </si>
  <si>
    <t>HARDA-IN/MP/041SOYABEAN-530HARDA-IN/MP/041/001MAGARDHA-IN/MP/041/001/0003021-ROLGAON-IN/MP/041/001/0003/0002</t>
  </si>
  <si>
    <t>HARDA-IN/MP/041SOYABEAN-530HARDA-IN/MP/041/001MAGARDHA-IN/MP/041/001/0003022-BEED-IN/MP/041/001/0003/0003</t>
  </si>
  <si>
    <t>HARDA-IN/MP/041SOYABEAN-530HARDA-IN/MP/041/001MAGARDHA-IN/MP/041/001/0003023-KELANPUR-IN/MP/041/001/0003/0004</t>
  </si>
  <si>
    <t>HARDA-IN/MP/041SOYABEAN-530HARDA-IN/MP/041/001MAGARDHA-IN/MP/041/001/0003024-KHAMAPADWA-IN/MP/041/001/0003/0005</t>
  </si>
  <si>
    <t>HARDA-IN/MP/041SOYABEAN-530HARDA-IN/MP/041/001MAGARDHA-IN/MP/041/001/0003025-DAGAWASHANKAR-IN/MP/041/001/0003/0006</t>
  </si>
  <si>
    <t>HARDA-IN/MP/041SOYABEAN-530HARDA-IN/MP/041/001MAGARDHA-IN/MP/041/001/0003026-GAHAL-IN/MP/041/001/0003/0007</t>
  </si>
  <si>
    <t>HARDA-IN/MP/041SOYABEAN-530HARDA-IN/MP/041/001MAGARDHA-IN/MP/041/001/0003027-DHURGADA-IN/MP/041/001/0003/0008</t>
  </si>
  <si>
    <t>HARDA-IN/MP/041SOYABEAN-530HARDA-IN/MP/041/001MAGARDHA-IN/MP/041/001/0003028-KANARDA-IN/MP/041/001/0003/0009</t>
  </si>
  <si>
    <t>HARDA-IN/MP/041SOYABEAN-530HARDA-IN/MP/041/001MAGARDHA-IN/MP/041/001/0003029-BUNDRA-IN/MP/041/001/0003/0010</t>
  </si>
  <si>
    <t>HARDA-IN/MP/041SOYABEAN-530HARDA-IN/MP/041/001MAGARDHA-IN/MP/041/001/0003030-BALAGAON-IN/MP/041/001/0003/0011</t>
  </si>
  <si>
    <t>HARDA-IN/MP/041SOYABEAN-530HARDA-IN/MP/041/001MAGARDHA-IN/MP/041/001/0003031-JIJGAON KHURD-IN/MP/041/001/0003/0012</t>
  </si>
  <si>
    <t>HARDA-IN/MP/041SOYABEAN-530HARDA-IN/MP/041/001MAGARDHA-IN/MP/041/001/0003032-NAKWADA-IN/MP/041/001/0003/0013</t>
  </si>
  <si>
    <t>HARDA-IN/MP/041SOYABEAN-530HARDA-IN/MP/041/001MAGARDHA-IN/MP/041/001/0003033-SIRKAMBA-IN/MP/041/001/0003/0014</t>
  </si>
  <si>
    <t>HARDA-IN/MP/041SOYABEAN-530HARDA-IN/MP/041/001MAGARDHA-IN/MP/041/001/0003034-MOHANPUR-IN/MP/041/001/0003/0015</t>
  </si>
  <si>
    <t>HARDA-IN/MP/041SOYABEAN-530HARDA-IN/MP/041/001MAGARDHA-IN/MP/041/001/0003035-MAGARDHA-IN/MP/041/001/0003/0016</t>
  </si>
  <si>
    <t>HARDA-IN/MP/041SOYABEAN-530HARDA-IN/MP/041/001MAGARDHA-IN/MP/041/001/0003036-JHADPA-IN/MP/041/001/0003/0017</t>
  </si>
  <si>
    <t>HARDA-IN/MP/041SOYABEAN-530HARDA-IN/MP/041/001MAGARDHA-IN/MP/041/001/0003037-RAISALPUR-IN/MP/041/001/0003/0018</t>
  </si>
  <si>
    <t>HARDA-IN/MP/041SOYABEAN-530KHIRKIYA-IN/MP/041/002CHARUWA-IN/MP/041/002/0002019-POKHARNI-IN/MP/041/002/0002/0001</t>
  </si>
  <si>
    <t>HARDA-IN/MP/041SOYABEAN-530KHIRKIYA-IN/MP/041/002CHARUWA-IN/MP/041/002/0002020-KAALDHAD-IN/MP/041/002/0002/0002</t>
  </si>
  <si>
    <t>HARDA-IN/MP/041SOYABEAN-530KHIRKIYA-IN/MP/041/002CHARUWA-IN/MP/041/002/0002021-PADWA-IN/MP/041/002/0002/0003</t>
  </si>
  <si>
    <t>HARDA-IN/MP/041SOYABEAN-530KHIRKIYA-IN/MP/041/002CHARUWA-IN/MP/041/002/0002022-CHARUWA KHAS-IN/MP/041/002/0002/0004</t>
  </si>
  <si>
    <t>HARDA-IN/MP/041SOYABEAN-530KHIRKIYA-IN/MP/041/002CHARUWA-IN/MP/041/002/0002023-SAARSUD-IN/MP/041/002/0002/0005</t>
  </si>
  <si>
    <t>HARDA-IN/MP/041SOYABEAN-530KHIRKIYA-IN/MP/041/002CHARUWA-IN/MP/041/002/0002024-JATPURA MAAL-IN/MP/041/002/0002/0006</t>
  </si>
  <si>
    <t>HARDA-IN/MP/041SOYABEAN-530KHIRKIYA-IN/MP/041/002CHARUWA-IN/MP/041/002/0002025-TEMLAWADI-IN/MP/041/002/0002/0007</t>
  </si>
  <si>
    <t>HARDA-IN/MP/041SOYABEAN-530KHIRKIYA-IN/MP/041/002CHARUWA-IN/MP/041/002/0002026-DEDGAO MAAL-IN/MP/041/002/0002/0008</t>
  </si>
  <si>
    <t>HARDA-IN/MP/041SOYABEAN-530KHIRKIYA-IN/MP/041/002CHARUWA-IN/MP/041/002/0002027-KANPURA-IN/MP/041/002/0002/0009</t>
  </si>
  <si>
    <t>HARDA-IN/MP/041SOYABEAN-530KHIRKIYA-IN/MP/041/002CHARUWA-IN/MP/041/002/0002028-JAIMALPURA-IN/MP/041/002/0002/0010</t>
  </si>
  <si>
    <t>HARDA-IN/MP/041SOYABEAN-530KHIRKIYA-IN/MP/041/002CHARUWA-IN/MP/041/002/0002029-PRATAPPURA-IN/MP/041/002/0002/0011</t>
  </si>
  <si>
    <t>HARDA-IN/MP/041SOYABEAN-530KHIRKIYA-IN/MP/041/002CHARUWA-IN/MP/041/002/0002030-JUNAPANI-IN/MP/041/002/0002/0012</t>
  </si>
  <si>
    <t>HARDA-IN/MP/041SOYABEAN-530KHIRKIYA-IN/MP/041/002CHARUWA-IN/MP/041/002/0002031-MAKTAPUR-IN/MP/041/002/0002/0013</t>
  </si>
  <si>
    <t>HARDA-IN/MP/041SOYABEAN-530KHIRKIYA-IN/MP/041/002CHARUWA-IN/MP/041/002/0002032-SANGWA MAAL-IN/MP/041/002/0002/0014</t>
  </si>
  <si>
    <t>HARDA-IN/MP/041SOYABEAN-530KHIRKIYA-IN/MP/041/002CHARUWA-IN/MP/041/002/0002033-CHHURIKHAL-IN/MP/041/002/0002/0015</t>
  </si>
  <si>
    <t>HARDA-IN/MP/041SOYABEAN-530KHIRKIYA-IN/MP/041/002CHARUWA-IN/MP/041/002/0002034-MORGADI-IN/MP/041/002/0002/0016</t>
  </si>
  <si>
    <t>HARDA-IN/MP/041SOYABEAN-530KHIRKIYA-IN/MP/041/002KHIRKIYA-IN/MP/041/002/0001001-KAALYAKHEDI-IN/MP/041/002/0001/0001</t>
  </si>
  <si>
    <t>HARDA-IN/MP/041SOYABEAN-530KHIRKIYA-IN/MP/041/002KHIRKIYA-IN/MP/041/002/0001002-BADNAGAR-IN/MP/041/002/0001/0011</t>
  </si>
  <si>
    <t>HARDA-IN/MP/041SOYABEAN-530KHIRKIYA-IN/MP/041/002KHIRKIYA-IN/MP/041/002/0001003-KHAMLAY-IN/MP/041/002/0001/0012</t>
  </si>
  <si>
    <t>HARDA-IN/MP/041SOYABEAN-530KHIRKIYA-IN/MP/041/002KHIRKIYA-IN/MP/041/002/0001004-BARANGA-IN/MP/041/002/0001/0013</t>
  </si>
  <si>
    <t>HARDA-IN/MP/041SOYABEAN-530KHIRKIYA-IN/MP/041/002KHIRKIYA-IN/MP/041/002/0001005-BAMHANGAO-IN/MP/041/002/0001/0014</t>
  </si>
  <si>
    <t>HARDA-IN/MP/041SOYABEAN-530KHIRKIYA-IN/MP/041/002KHIRKIYA-IN/MP/041/002/0001006-DHANWADA-IN/MP/041/002/0001/0015</t>
  </si>
  <si>
    <t>HARDA-IN/MP/041SOYABEAN-530KHIRKIYA-IN/MP/041/002KHIRKIYA-IN/MP/041/002/0001007-NAGAWA MAAL-IN/MP/041/002/0001/0016</t>
  </si>
  <si>
    <t>HARDA-IN/MP/041SOYABEAN-530KHIRKIYA-IN/MP/041/002KHIRKIYA-IN/MP/041/002/0001008-SARANGPUR-IN/MP/041/002/0001/0017</t>
  </si>
  <si>
    <t>HARDA-IN/MP/041SOYABEAN-530KHIRKIYA-IN/MP/041/002KHIRKIYA-IN/MP/041/002/0001009-PAHANPAT-IN/MP/041/002/0001/0018</t>
  </si>
  <si>
    <t>HARDA-IN/MP/041SOYABEAN-530KHIRKIYA-IN/MP/041/002KHIRKIYA-IN/MP/041/002/0001010-CHOUKDI-IN/MP/041/002/0001/0002</t>
  </si>
  <si>
    <t>HARDA-IN/MP/041SOYABEAN-530KHIRKIYA-IN/MP/041/002KHIRKIYA-IN/MP/041/002/0001011-KUDAWA-IN/MP/041/002/0001/0003</t>
  </si>
  <si>
    <t>HARDA-IN/MP/041SOYABEAN-530KHIRKIYA-IN/MP/041/002KHIRKIYA-IN/MP/041/002/0001012-MANDLA-IN/MP/041/002/0001/0004</t>
  </si>
  <si>
    <t>HARDA-IN/MP/041SOYABEAN-530KHIRKIYA-IN/MP/041/002KHIRKIYA-IN/MP/041/002/0001013-BARANGI-IN/MP/041/002/0001/0005</t>
  </si>
  <si>
    <t>HARDA-IN/MP/041SOYABEAN-530KHIRKIYA-IN/MP/041/002KHIRKIYA-IN/MP/041/002/0001014-SAKTAPUR-IN/MP/041/002/0001/0006</t>
  </si>
  <si>
    <t>HARDA-IN/MP/041SOYABEAN-530KHIRKIYA-IN/MP/041/002KHIRKIYA-IN/MP/041/002/0001015-PEEPLYA BHARAT-IN/MP/041/002/0001/0007</t>
  </si>
  <si>
    <t>HARDA-IN/MP/041SOYABEAN-530KHIRKIYA-IN/MP/041/002KHIRKIYA-IN/MP/041/002/0001016-MUHAL KALA-IN/MP/041/002/0001/0008</t>
  </si>
  <si>
    <t>HARDA-IN/MP/041SOYABEAN-530KHIRKIYA-IN/MP/041/002KHIRKIYA-IN/MP/041/002/0001017-CHEEPABAD-IN/MP/041/002/0001/0009</t>
  </si>
  <si>
    <t>HARDA-IN/MP/041SOYABEAN-530KHIRKIYA-IN/MP/041/002KHIRKIYA-IN/MP/041/002/0001018-KHIRKIYA-IN/MP/041/002/0001/0010</t>
  </si>
  <si>
    <t>HARDA-IN/MP/041SOYABEAN-530REHATGAON-IN/MP/041/005RAHATGAON-IN/MP/041/005/0002017-KHAMGAON-IN/MP/041/005/0002/0001</t>
  </si>
  <si>
    <t>HARDA-IN/MP/041SOYABEAN-530REHATGAON-IN/MP/041/005RAHATGAON-IN/MP/041/005/0002018-NARANPURA-IN/MP/041/005/0002/0002</t>
  </si>
  <si>
    <t>HARDA-IN/MP/041SOYABEAN-530REHATGAON-IN/MP/041/005RAHATGAON-IN/MP/041/005/0002019-KASARNI KALA-IN/MP/041/005/0002/0003</t>
  </si>
  <si>
    <t>HARDA-IN/MP/041SOYABEAN-530REHATGAON-IN/MP/041/005RAHATGAON-IN/MP/041/005/0002020-RAHATGAON-IN/MP/041/005/0002/0004</t>
  </si>
  <si>
    <t>HARDA-IN/MP/041SOYABEAN-530REHATGAON-IN/MP/041/005RAHATGAON-IN/MP/041/005/0002021-FULDI-IN/MP/041/005/0002/0005</t>
  </si>
  <si>
    <t>HARDA-IN/MP/041SOYABEAN-530REHATGAON-IN/MP/041/005RAHATGAON-IN/MP/041/005/0002022-NAJARPURA-IN/MP/041/005/0002/0006</t>
  </si>
  <si>
    <t>HARDA-IN/MP/041SOYABEAN-530REHATGAON-IN/MP/041/005RAHATGAON-IN/MP/041/005/0002023-CHHIRPURA-IN/MP/041/005/0002/0007</t>
  </si>
  <si>
    <t>HARDA-IN/MP/041SOYABEAN-530REHATGAON-IN/MP/041/005RAHATGAON-IN/MP/041/005/0002024-JHADBEEDA-IN/MP/041/005/0002/0008</t>
  </si>
  <si>
    <t>HARDA-IN/MP/041SOYABEAN-530REHATGAON-IN/MP/041/005RAHATGAON-IN/MP/041/005/0002025-KAPASI-IN/MP/041/005/0002/0009</t>
  </si>
  <si>
    <t>HARDA-IN/MP/041SOYABEAN-530REHATGAON-IN/MP/041/005RAHATGAON-IN/MP/041/005/0002026-RAJABARARI-IN/MP/041/005/0002/0010</t>
  </si>
  <si>
    <t>HARDA-IN/MP/041SOYABEAN-530REHATGAON-IN/MP/041/005RAHATGAON-IN/MP/041/005/0002027-TEMRU BAHAR-IN/MP/041/005/0002/0011</t>
  </si>
  <si>
    <t>HARDA-IN/MP/041SOYABEAN-530REHATGAON-IN/MP/041/005RAHATGAON-IN/MP/041/005/0002028-KELI-IN/MP/041/005/0002/0012</t>
  </si>
  <si>
    <t>HARDA-IN/MP/041SOYABEAN-530REHATGAON-IN/MP/041/005RAHATGAON-IN/MP/041/005/0002029-RAVANG-IN/MP/041/005/0002/0013</t>
  </si>
  <si>
    <t>HARDA-IN/MP/041SOYABEAN-530REHATGAON-IN/MP/041/005RAHATGAON-IN/MP/041/005/0002030-KACHNAR-IN/MP/041/005/0002/0014</t>
  </si>
  <si>
    <t>HARDA-IN/MP/041SOYABEAN-530REHATGAON-IN/MP/041/005SODALPUR-IN/MP/041/005/0001001-MANIYAKHEDI-IN/MP/041/005/0001/0001</t>
  </si>
  <si>
    <t>HARDA-IN/MP/041SOYABEAN-530REHATGAON-IN/MP/041/005SODALPUR-IN/MP/041/005/0001002-SOHAGPUR-IN/MP/041/005/0001/0009</t>
  </si>
  <si>
    <t>HARDA-IN/MP/041SOYABEAN-530REHATGAON-IN/MP/041/005SODALPUR-IN/MP/041/005/0001003-SODALPUR-IN/MP/041/005/0001/0010</t>
  </si>
  <si>
    <t>HARDA-IN/MP/041SOYABEAN-530REHATGAON-IN/MP/041/005SODALPUR-IN/MP/041/005/0001004-SOUTADA-IN/MP/041/005/0001/0011</t>
  </si>
  <si>
    <t>HARDA-IN/MP/041SOYABEAN-530REHATGAON-IN/MP/041/005SODALPUR-IN/MP/041/005/0001005-DHOULPUR KALA-IN/MP/041/005/0001/0012</t>
  </si>
  <si>
    <t>HARDA-IN/MP/041SOYABEAN-530REHATGAON-IN/MP/041/005SODALPUR-IN/MP/041/005/0001006-UNDRAKATCHH-IN/MP/041/005/0001/0013</t>
  </si>
  <si>
    <t>HARDA-IN/MP/041SOYABEAN-530REHATGAON-IN/MP/041/005SODALPUR-IN/MP/041/005/0001007-BHADUGAON-IN/MP/041/005/0001/0014</t>
  </si>
  <si>
    <t>HARDA-IN/MP/041SOYABEAN-530REHATGAON-IN/MP/041/005SODALPUR-IN/MP/041/005/0001008-TEMAGAO-IN/MP/041/005/0001/0015</t>
  </si>
  <si>
    <t>HARDA-IN/MP/041SOYABEAN-530REHATGAON-IN/MP/041/005SODALPUR-IN/MP/041/005/0001009-DOLARIYA-IN/MP/041/005/0001/0016</t>
  </si>
  <si>
    <t>HARDA-IN/MP/041SOYABEAN-530REHATGAON-IN/MP/041/005SODALPUR-IN/MP/041/005/0001010-NANDWA-IN/MP/041/005/0001/0002</t>
  </si>
  <si>
    <t>HARDA-IN/MP/041SOYABEAN-530REHATGAON-IN/MP/041/005SODALPUR-IN/MP/041/005/0001011-GADAMOD KHURD-IN/MP/041/005/0001/0003</t>
  </si>
  <si>
    <t>HARDA-IN/MP/041SOYABEAN-530REHATGAON-IN/MP/041/005SODALPUR-IN/MP/041/005/0001012-SIRKAMBA-IN/MP/041/005/0001/0004</t>
  </si>
  <si>
    <t>HARDA-IN/MP/041SOYABEAN-530REHATGAON-IN/MP/041/005SODALPUR-IN/MP/041/005/0001013-AALAMPUR-IN/MP/041/005/0001/0005</t>
  </si>
  <si>
    <t>HARDA-IN/MP/041SOYABEAN-530REHATGAON-IN/MP/041/005SODALPUR-IN/MP/041/005/0001014-DUDHKACHCHH KALA-IN/MP/041/005/0001/0006</t>
  </si>
  <si>
    <t>HARDA-IN/MP/041SOYABEAN-530REHATGAON-IN/MP/041/005SODALPUR-IN/MP/041/005/0001015-PANTALAI-IN/MP/041/005/0001/0007</t>
  </si>
  <si>
    <t>HARDA-IN/MP/041SOYABEAN-530REHATGAON-IN/MP/041/005SODALPUR-IN/MP/041/005/0001016-CHHIDGAO TAMOLI-IN/MP/041/005/0001/0008</t>
  </si>
  <si>
    <t>HARDA-IN/MP/041SOYABEAN-530SIRALI-IN/MP/041/004DEEPGAONKALA-IN/MP/041/004/0002019-BEDIYA KALA-IN/MP/041/004/0002/0001</t>
  </si>
  <si>
    <t>HARDA-IN/MP/041SOYABEAN-530SIRALI-IN/MP/041/004DEEPGAONKALA-IN/MP/041/004/0002020-DHOLGAON KALA-IN/MP/041/004/0002/0002</t>
  </si>
  <si>
    <t>HARDA-IN/MP/041SOYABEAN-530SIRALI-IN/MP/041/004DEEPGAONKALA-IN/MP/041/004/0002021-PAHATKALA-IN/MP/041/004/0002/0003</t>
  </si>
  <si>
    <t>HARDA-IN/MP/041SOYABEAN-530SIRALI-IN/MP/041/004DEEPGAONKALA-IN/MP/041/004/0002022-BAVADIYA-IN/MP/041/004/0002/0004</t>
  </si>
  <si>
    <t>HARDA-IN/MP/041SOYABEAN-530SIRALI-IN/MP/041/004DEEPGAONKALA-IN/MP/041/004/0002023-DEEPGAO KALA-IN/MP/041/004/0002/0005</t>
  </si>
  <si>
    <t>HARDA-IN/MP/041SOYABEAN-530SIRALI-IN/MP/041/004DEEPGAONKALA-IN/MP/041/004/0002024-KADOLA RADHAU-IN/MP/041/004/0002/0006</t>
  </si>
  <si>
    <t>HARDA-IN/MP/041SOYABEAN-530SIRALI-IN/MP/041/004DEEPGAONKALA-IN/MP/041/004/0002025-SOMGAO KALA-IN/MP/041/004/0002/0007</t>
  </si>
  <si>
    <t>HARDA-IN/MP/041SOYABEAN-530SIRALI-IN/MP/041/004DEEPGAONKALA-IN/MP/041/004/0002026-NAHALI KALA-IN/MP/041/004/0002/0008</t>
  </si>
  <si>
    <t>HARDA-IN/MP/041SOYABEAN-530SIRALI-IN/MP/041/004DEEPGAONKALA-IN/MP/041/004/0002027-BHAGWANPURA-IN/MP/041/004/0002/0009</t>
  </si>
  <si>
    <t>HARDA-IN/MP/041SOYABEAN-530SIRALI-IN/MP/041/004DEEPGAONKALA-IN/MP/041/004/0002028-JUNAPANI-IN/MP/041/004/0002/0010</t>
  </si>
  <si>
    <t>HARDA-IN/MP/041SOYABEAN-530SIRALI-IN/MP/041/004DEEPGAONKALA-IN/MP/041/004/0002029-HASANPURA-IN/MP/041/004/0002/0011</t>
  </si>
  <si>
    <t>HARDA-IN/MP/041SOYABEAN-530SIRALI-IN/MP/041/004DEEPGAONKALA-IN/MP/041/004/0002030-SANVALKHEDA-IN/MP/041/004/0002/0012</t>
  </si>
  <si>
    <t>HARDA-IN/MP/041SOYABEAN-530SIRALI-IN/MP/041/004DEEPGAONKALA-IN/MP/041/004/0002031-RAMTEK RAIYAT-IN/MP/041/004/0002/0013</t>
  </si>
  <si>
    <t>HARDA-IN/MP/041SOYABEAN-530SIRALI-IN/MP/041/004DEEPGAONKALA-IN/MP/041/004/0002032-KUKDAPANI-IN/MP/041/004/0002/0014</t>
  </si>
  <si>
    <t>HARDA-IN/MP/041SOYABEAN-530SIRALI-IN/MP/041/004DEEPGAONKALA-IN/MP/041/004/0002033-CHIKALPAT-IN/MP/041/004/0002/0015</t>
  </si>
  <si>
    <t>HARDA-IN/MP/041SOYABEAN-530SIRALI-IN/MP/041/004DEEPGAONKALA-IN/MP/041/004/0002034-JAMUNIYA KHURD-IN/MP/041/004/0002/0016</t>
  </si>
  <si>
    <t>HARDA-IN/MP/041SOYABEAN-530SIRALI-IN/MP/041/004DEEPGAONKALA-IN/MP/041/004/0002035-SANVRI-IN/MP/041/004/0002/0017</t>
  </si>
  <si>
    <t>HARDA-IN/MP/041SOYABEAN-530SIRALI-IN/MP/041/004SIRALI-IN/MP/041/004/0001001-MARDANPUR-IN/MP/041/004/0001/0001</t>
  </si>
  <si>
    <t>HARDA-IN/MP/041SOYABEAN-530SIRALI-IN/MP/041/004SIRALI-IN/MP/041/004/0001002-KALKUND-IN/MP/041/004/0001/0011</t>
  </si>
  <si>
    <t>HARDA-IN/MP/041SOYABEAN-530SIRALI-IN/MP/041/004SIRALI-IN/MP/041/004/0001003-RAHTA KALA-IN/MP/041/004/0001/0012</t>
  </si>
  <si>
    <t>HARDA-IN/MP/041SOYABEAN-530SIRALI-IN/MP/041/004SIRALI-IN/MP/041/004/0001004-MUHADIYA-IN/MP/041/004/0001/0013</t>
  </si>
  <si>
    <t>HARDA-IN/MP/041SOYABEAN-530SIRALI-IN/MP/041/004SIRALI-IN/MP/041/004/0001005-SIRALI-IN/MP/041/004/0001/0014</t>
  </si>
  <si>
    <t>HARDA-IN/MP/041SOYABEAN-530SIRALI-IN/MP/041/004SIRALI-IN/MP/041/004/0001006-RAMPURA-IN/MP/041/004/0001/0015</t>
  </si>
  <si>
    <t>HARDA-IN/MP/041SOYABEAN-530SIRALI-IN/MP/041/004SIRALI-IN/MP/041/004/0001007-DHANKAR-IN/MP/041/004/0001/0016</t>
  </si>
  <si>
    <t>HARDA-IN/MP/041SOYABEAN-530SIRALI-IN/MP/041/004SIRALI-IN/MP/041/004/0001008-MAHENDRA GAON-IN/MP/041/004/0001/0017</t>
  </si>
  <si>
    <t>HARDA-IN/MP/041SOYABEAN-530SIRALI-IN/MP/041/004SIRALI-IN/MP/041/004/0001009-AAMAKHAL-IN/MP/041/004/0001/0018</t>
  </si>
  <si>
    <t>HARDA-IN/MP/041SOYABEAN-530SIRALI-IN/MP/041/004SIRALI-IN/MP/041/004/0001010-JAAMUKHO-IN/MP/041/004/0001/0002</t>
  </si>
  <si>
    <t>HARDA-IN/MP/041SOYABEAN-530SIRALI-IN/MP/041/004SIRALI-IN/MP/041/004/0001011-PATALDA-IN/MP/041/004/0001/0003</t>
  </si>
  <si>
    <t>HARDA-IN/MP/041SOYABEAN-530SIRALI-IN/MP/041/004SIRALI-IN/MP/041/004/0001012-MAKDAI KILA-IN/MP/041/004/0001/0004</t>
  </si>
  <si>
    <t>HARDA-IN/MP/041SOYABEAN-530SIRALI-IN/MP/041/004SIRALI-IN/MP/041/004/0001013-GOMGAO-IN/MP/041/004/0001/0005</t>
  </si>
  <si>
    <t>HARDA-IN/MP/041SOYABEAN-530SIRALI-IN/MP/041/004SIRALI-IN/MP/041/004/0001014-PEEPLYA-IN/MP/041/004/0001/0006</t>
  </si>
  <si>
    <t>HARDA-IN/MP/041SOYABEAN-530SIRALI-IN/MP/041/004SIRALI-IN/MP/041/004/0001015-KHUDIYA-IN/MP/041/004/0001/0007</t>
  </si>
  <si>
    <t>HARDA-IN/MP/041SOYABEAN-530SIRALI-IN/MP/041/004SIRALI-IN/MP/041/004/0001016-JINVANIYA-IN/MP/041/004/0001/0008</t>
  </si>
  <si>
    <t>HARDA-IN/MP/041SOYABEAN-530SIRALI-IN/MP/041/004SIRALI-IN/MP/041/004/0001017-AAMASEL-IN/MP/041/004/0001/0009</t>
  </si>
  <si>
    <t>HARDA-IN/MP/041SOYABEAN-530SIRALI-IN/MP/041/004SIRALI-IN/MP/041/004/0001018-LOLANGRA-IN/MP/041/004/0001/0010</t>
  </si>
  <si>
    <t>HARDA-IN/MP/041SOYABEAN-530TIMARNI-IN/MP/041/003KARTANA-IN/MP/041/003/0001001-LACHHORA-IN/MP/041/003/0001/0001</t>
  </si>
  <si>
    <t>HARDA-IN/MP/041SOYABEAN-530TIMARNI-IN/MP/041/003KARTANA-IN/MP/041/003/0001002-CHEEPANER-IN/MP/041/003/0001/0008</t>
  </si>
  <si>
    <t>HARDA-IN/MP/041SOYABEAN-530TIMARNI-IN/MP/041/003KARTANA-IN/MP/041/003/0001003-KUHEE-IN/MP/041/003/0001/0009</t>
  </si>
  <si>
    <t>HARDA-IN/MP/041SOYABEAN-530TIMARNI-IN/MP/041/003KARTANA-IN/MP/041/003/0001004-GONDAGAO KHURD-IN/MP/041/003/0001/0010</t>
  </si>
  <si>
    <t>HARDA-IN/MP/041SOYABEAN-530TIMARNI-IN/MP/041/003KARTANA-IN/MP/041/003/0001005-GADAMOD KALA-IN/MP/041/003/0001/0011</t>
  </si>
  <si>
    <t>HARDA-IN/MP/041SOYABEAN-530TIMARNI-IN/MP/041/003KARTANA-IN/MP/041/003/0001006-NAYA GAON-IN/MP/041/003/0001/0012</t>
  </si>
  <si>
    <t>HARDA-IN/MP/041SOYABEAN-530TIMARNI-IN/MP/041/003KARTANA-IN/MP/041/003/0001007-GODRI-IN/MP/041/003/0001/0013</t>
  </si>
  <si>
    <t>HARDA-IN/MP/041SOYABEAN-530TIMARNI-IN/MP/041/003KARTANA-IN/MP/041/003/0001008-KARTANA-IN/MP/041/003/0001/0014</t>
  </si>
  <si>
    <t>HARDA-IN/MP/041SOYABEAN-530TIMARNI-IN/MP/041/003KARTANA-IN/MP/041/003/0001009-TAJPURA-IN/MP/041/003/0001/0015</t>
  </si>
  <si>
    <t>HARDA-IN/MP/041SOYABEAN-530TIMARNI-IN/MP/041/003KARTANA-IN/MP/041/003/0001010-BHAVRAS-IN/MP/041/003/0001/0002</t>
  </si>
  <si>
    <t>HARDA-IN/MP/041SOYABEAN-530TIMARNI-IN/MP/041/003KARTANA-IN/MP/041/003/0001011-GULLAS-IN/MP/041/003/0001/0003</t>
  </si>
  <si>
    <t>HARDA-IN/MP/041SOYABEAN-530TIMARNI-IN/MP/041/003KARTANA-IN/MP/041/003/0001012-RUNDLAY-IN/MP/041/003/0001/0004</t>
  </si>
  <si>
    <t>HARDA-IN/MP/041SOYABEAN-530TIMARNI-IN/MP/041/003KARTANA-IN/MP/041/003/0001013-SANYASYA-IN/MP/041/003/0001/0005</t>
  </si>
  <si>
    <t>HARDA-IN/MP/041SOYABEAN-530TIMARNI-IN/MP/041/003KARTANA-IN/MP/041/003/0001014-GONDAGAO KALA-IN/MP/041/003/0001/0006</t>
  </si>
  <si>
    <t>HARDA-IN/MP/041SOYABEAN-530TIMARNI-IN/MP/041/003KARTANA-IN/MP/041/003/0001015-NOUSAR-IN/MP/041/003/0001/0007</t>
  </si>
  <si>
    <t>HARDA-IN/MP/041SOYABEAN-530TIMARNI-IN/MP/041/003TIMARNI-IN/MP/041/003/0002016-BAAJANIYA-IN/MP/041/003/0002/0001</t>
  </si>
  <si>
    <t>HARDA-IN/MP/041SOYABEAN-530TIMARNI-IN/MP/041/003TIMARNI-IN/MP/041/003/0002017-BICHCHHAPUR-IN/MP/041/003/0002/0002</t>
  </si>
  <si>
    <t>HARDA-IN/MP/041SOYABEAN-530TIMARNI-IN/MP/041/003TIMARNI-IN/MP/041/003/0002018-BAGHVAD-IN/MP/041/003/0002/0003</t>
  </si>
  <si>
    <t>HARDA-IN/MP/041SOYABEAN-530TIMARNI-IN/MP/041/003TIMARNI-IN/MP/041/003/0002019-RAYBOR-IN/MP/041/003/0002/0004</t>
  </si>
  <si>
    <t>HARDA-IN/MP/041SOYABEAN-530TIMARNI-IN/MP/041/003TIMARNI-IN/MP/041/003/0002020-POKHARNI-IN/MP/041/003/0002/0005</t>
  </si>
  <si>
    <t>HARDA-IN/MP/041SOYABEAN-530TIMARNI-IN/MP/041/003TIMARNI-IN/MP/041/003/0002021-AHALWADA-IN/MP/041/003/0002/0006</t>
  </si>
  <si>
    <t>HARDA-IN/MP/041SOYABEAN-530TIMARNI-IN/MP/041/003TIMARNI-IN/MP/041/003/0002022-NIMACHAKHURD-IN/MP/041/003/0002/0007</t>
  </si>
  <si>
    <t>HARDA-IN/MP/041SOYABEAN-530TIMARNI-IN/MP/041/003TIMARNI-IN/MP/041/003/0002023-KHIDKI-IN/MP/041/003/0002/0008</t>
  </si>
  <si>
    <t>HARDA-IN/MP/041SOYABEAN-530TIMARNI-IN/MP/041/003TIMARNI-IN/MP/041/003/0002024-BARKALA-IN/MP/041/003/0002/0009</t>
  </si>
  <si>
    <t>HARDA-IN/MP/041SOYABEAN-530TIMARNI-IN/MP/041/003TIMARNI-IN/MP/041/003/0002025-CHARKHEDA-IN/MP/041/003/0002/0010</t>
  </si>
  <si>
    <t>HARDA-IN/MP/041SOYABEAN-530TIMARNI-IN/MP/041/003TIMARNI-IN/MP/041/003/0002026-TIMARNI-IN/MP/041/003/0002/0011</t>
  </si>
  <si>
    <t>HARDA-IN/MP/041SOYABEAN-530TIMARNI-IN/MP/041/003TIMARNI-IN/MP/041/003/0002027-SAMARDHA-IN/MP/041/003/0002/0012</t>
  </si>
  <si>
    <t>HARDA-IN/MP/041SOYABEAN-530TIMARNI-IN/MP/041/003TIMARNI-IN/MP/041/003/0002028-CHHIDGAO MEL-IN/MP/041/003/0002/0013</t>
  </si>
  <si>
    <t>HARDA-IN/MP/041SOYABEAN-530TIMARNI-IN/MP/041/003TIMARNI-IN/MP/041/003/0002029-PEEPLYA KALA-IN/MP/041/003/0002/0014</t>
  </si>
  <si>
    <t>HOSHANGABAD-IN/MP/014BLACK GRAM (URAD)-401</t>
  </si>
  <si>
    <t>HOSHANGABAD-IN/MP/014GREEN GRAM (MUNG)-405</t>
  </si>
  <si>
    <t>HOSHANGABAD-IN/MP/014MAIZE-330DOLRIYA-IN/MP/014/008DOLRIYA-2-IN/MP/014/008/0002018-AAMUPURA-IN/MP/014/008/0002/0005</t>
  </si>
  <si>
    <t>HOSHANGABAD-IN/MP/014MAIZE-330HOSHANGABAD-IN/MP/014/001HOSHANGABAD- 1-IN/MP/014/001/0001013-UNDRAKHEDI-IN/MP/014/001/0001/0005</t>
  </si>
  <si>
    <t>HOSHANGABAD-IN/MP/014MAIZE-330HOSHANGABAD-IN/MP/014/001HOSHANGABAD- 2-IN/MP/014/001/0002020-JASALPUR-IN/MP/014/001/0002/0006</t>
  </si>
  <si>
    <t>HOSHANGABAD-IN/MP/014MAIZE-330HOSHANGABAD-IN/MP/014/001HOSHANGABAD- 2-IN/MP/014/001/0002021-NIMSADIYA-IN/MP/014/001/0002/0007</t>
  </si>
  <si>
    <t>HOSHANGABAD-IN/MP/014MAIZE-330HOSHANGABAD-IN/MP/014/001HOSHANGABAD- 2-IN/MP/014/001/0002022-PANJRA KALA-IN/MP/014/001/0002/0008</t>
  </si>
  <si>
    <t>HOSHANGABAD-IN/MP/014MAIZE-330ITARSI-IN/MP/014/006ITARSI-IN/MP/014/006/0001008-DOBI URF TALPURA-IN/MP/014/006/0001/0014</t>
  </si>
  <si>
    <t>HOSHANGABAD-IN/MP/014MAIZE-330ITARSI-IN/MP/014/006KESLA-IN/MP/014/006/0003037-PATHROTA-IN/MP/014/006/0003/0001</t>
  </si>
  <si>
    <t>HOSHANGABAD-IN/MP/014MAIZE-330ITARSI-IN/MP/014/006KESLA-IN/MP/014/006/0003038-JUJHARPUR-IN/MP/014/006/0003/0002</t>
  </si>
  <si>
    <t>HOSHANGABAD-IN/MP/014MAIZE-330ITARSI-IN/MP/014/006KESLA-IN/MP/014/006/0003043-KESLA-IN/MP/014/006/0003/0007</t>
  </si>
  <si>
    <t>HOSHANGABAD-IN/MP/014MAIZE-330ITARSI-IN/MP/014/006KESLA-IN/MP/014/006/0003045-MORPANI-IN/MP/014/006/0003/0009</t>
  </si>
  <si>
    <t>HOSHANGABAD-IN/MP/014MAIZE-330ITARSI-IN/MP/014/006KESLA-IN/MP/014/006/0003047-GHOGHRA RAIYAT-IN/MP/014/006/0003/0011</t>
  </si>
  <si>
    <t>HOSHANGABAD-IN/MP/014MAIZE-330ITARSI-IN/MP/014/006KESLA-IN/MP/014/006/0003049-CHARTEKRA-IN/MP/014/006/0003/0013</t>
  </si>
  <si>
    <t>HOSHANGABAD-IN/MP/014MAIZE-330ITARSI-IN/MP/014/006KESLA-IN/MP/014/006/0003052-CHHITAPURA-IN/MP/014/006/0003/0016</t>
  </si>
  <si>
    <t>HOSHANGABAD-IN/MP/014MAIZE-330ITARSI-IN/MP/014/006KESLA-IN/MP/014/006/0003053-CHANDAKIYA-IN/MP/014/006/0003/0017</t>
  </si>
  <si>
    <t>HOSHANGABAD-IN/MP/014MAIZE-330ITARSI-IN/MP/014/006KESLA-IN/MP/014/006/0003058-DANDIWADA-IN/MP/014/006/0003/0022</t>
  </si>
  <si>
    <t>HOSHANGABAD-IN/MP/014MAIZE-330ITARSI-IN/MP/014/006RAMPUR-IN/MP/014/006/0002025-GAJPUR-IN/MP/014/006/0002/0010</t>
  </si>
  <si>
    <t>HOSHANGABAD-IN/MP/014MAIZE-330ITARSI-IN/MP/014/006RAMPUR-IN/MP/014/006/0002031-CHANDON-IN/MP/014/006/0002/0016</t>
  </si>
  <si>
    <t>HOSHANGABAD-IN/MP/014MAIZE-330ITARSI-IN/MP/014/006RAMPUR-IN/MP/014/006/0002034-NAGPUR KALA-IN/MP/014/006/0002/0019</t>
  </si>
  <si>
    <t>HOSHANGABAD-IN/MP/014MAIZE-330ITARSI-IN/MP/014/006RAMPUR-IN/MP/014/006/0002035-PANDUKHEDI-IN/MP/014/006/0002/0020</t>
  </si>
  <si>
    <t>HOSHANGABAD-IN/MP/014MAIZE-330SEONI - MALWA-IN/MP/014/003SHIVPUR-IN/MP/014/003/0001006-BHAISADEH-IN/MP/014/003/0001/0011</t>
  </si>
  <si>
    <t>HOSHANGABAD-IN/MP/014MAIZE-330SEONI - MALWA-IN/MP/014/003SHIVPUR-IN/MP/014/003/0001011-THUA-IN/MP/014/003/0001/0003</t>
  </si>
  <si>
    <t>HOSHANGABAD-IN/MP/014PADDY -IRRI-101BABAI-IN/MP/014/005AARI-IN/MP/014/005/0001001-GORA-IN/MP/014/005/0001/0001</t>
  </si>
  <si>
    <t>HOSHANGABAD-IN/MP/014PADDY -IRRI-101BABAI-IN/MP/014/005AARI-IN/MP/014/005/0001002-SHUKKARWADAKALA-IN/MP/014/005/0001/0012</t>
  </si>
  <si>
    <t>HOSHANGABAD-IN/MP/014PADDY -IRRI-101BABAI-IN/MP/014/005AARI-IN/MP/014/005/0001003-GUDLA-IN/MP/014/005/0001/0015</t>
  </si>
  <si>
    <t>HOSHANGABAD-IN/MP/014PADDY -IRRI-101BABAI-IN/MP/014/005AARI-IN/MP/014/005/0001004-KADAIYA-IN/MP/014/005/0001/0016</t>
  </si>
  <si>
    <t>HOSHANGABAD-IN/MP/014PADDY -IRRI-101BABAI-IN/MP/014/005AARI-IN/MP/014/005/0001005-MANGROL-IN/MP/014/005/0001/0017</t>
  </si>
  <si>
    <t>HOSHANGABAD-IN/MP/014PADDY -IRRI-101BABAI-IN/MP/014/005AARI-IN/MP/014/005/0001006-BUDHNI-IN/MP/014/005/0001/0018</t>
  </si>
  <si>
    <t>HOSHANGABAD-IN/MP/014PADDY -IRRI-101BABAI-IN/MP/014/005AARI-IN/MP/014/005/0001007-BEEKOR-IN/MP/014/005/0001/0019</t>
  </si>
  <si>
    <t>HOSHANGABAD-IN/MP/014PADDY -IRRI-101BABAI-IN/MP/014/005AARI-IN/MP/014/005/0001008-BEEKORI-IN/MP/014/005/0001/0020</t>
  </si>
  <si>
    <t>HOSHANGABAD-IN/MP/014PADDY -IRRI-101BABAI-IN/MP/014/005AARI-IN/MP/014/005/0001009-MAJOJALPUR-IN/MP/014/005/0001/0021</t>
  </si>
  <si>
    <t>HOSHANGABAD-IN/MP/014PADDY -IRRI-101BABAI-IN/MP/014/005AARI-IN/MP/014/005/0001010-MOHASA-IN/MP/014/005/0001/0002</t>
  </si>
  <si>
    <t>HOSHANGABAD-IN/MP/014PADDY -IRRI-101BABAI-IN/MP/014/005AARI-IN/MP/014/005/0001011-SANGAKHEDAKALA-IN/MP/014/005/0001/0003</t>
  </si>
  <si>
    <t>HOSHANGABAD-IN/MP/014PADDY -IRRI-101BABAI-IN/MP/014/005AARI-IN/MP/014/005/0001012-CHAPLASAR-IN/MP/014/005/0001/0004</t>
  </si>
  <si>
    <t>HOSHANGABAD-IN/MP/014PADDY -IRRI-101BABAI-IN/MP/014/005AARI-IN/MP/014/005/0001013-GURADIYA MOTI-IN/MP/014/005/0001/0005</t>
  </si>
  <si>
    <t>HOSHANGABAD-IN/MP/014PADDY -IRRI-101BABAI-IN/MP/014/005AARI-IN/MP/014/005/0001014-MADAWAN-IN/MP/014/005/0001/0006</t>
  </si>
  <si>
    <t>HOSHANGABAD-IN/MP/014PADDY -IRRI-101BABAI-IN/MP/014/005AARI-IN/MP/014/005/0001015-AARI-IN/MP/014/005/0001/0007</t>
  </si>
  <si>
    <t>HOSHANGABAD-IN/MP/014PADDY -IRRI-101BABAI-IN/MP/014/005AARI-IN/MP/014/005/0001016-BAJJARWADA-IN/MP/014/005/0001/0008</t>
  </si>
  <si>
    <t>HOSHANGABAD-IN/MP/014PADDY -IRRI-101BABAI-IN/MP/014/005AARI-IN/MP/014/005/0001017-MANWADA-IN/MP/014/005/0001/0009</t>
  </si>
  <si>
    <t>HOSHANGABAD-IN/MP/014PADDY -IRRI-101BABAI-IN/MP/014/005AARI-IN/MP/014/005/0001018-AANCHALKHEDA-IN/MP/014/005/0001/0010</t>
  </si>
  <si>
    <t>HOSHANGABAD-IN/MP/014PADDY -IRRI-101BABAI-IN/MP/014/005AARI-IN/MP/014/005/0001019-SUAKHEDI-IN/MP/014/005/0001/0011</t>
  </si>
  <si>
    <t>HOSHANGABAD-IN/MP/014PADDY -IRRI-101BABAI-IN/MP/014/005AARI-IN/MP/014/005/0001020-PAWARKHEDAKHURD-IN/MP/014/005/0001/0013</t>
  </si>
  <si>
    <t>HOSHANGABAD-IN/MP/014PADDY -IRRI-101BABAI-IN/MP/014/005AARI-IN/MP/014/005/0001021-JAVLI-IN/MP/014/005/0001/0014</t>
  </si>
  <si>
    <t>HOSHANGABAD-IN/MP/014PADDY -IRRI-101BABAI-IN/MP/014/005BABAI-IN/MP/014/005/0003042-SIRWAD-IN/MP/014/005/0003/0001</t>
  </si>
  <si>
    <t>HOSHANGABAD-IN/MP/014PADDY -IRRI-101BABAI-IN/MP/014/005BABAI-IN/MP/014/005/0003043-BUDHWADA-IN/MP/014/005/0003/0002</t>
  </si>
  <si>
    <t>HOSHANGABAD-IN/MP/014PADDY -IRRI-101BABAI-IN/MP/014/005BABAI-IN/MP/014/005/0003044-SHIVPUR-IN/MP/014/005/0003/0003</t>
  </si>
  <si>
    <t>HOSHANGABAD-IN/MP/014PADDY -IRRI-101BABAI-IN/MP/014/005BABAI-IN/MP/014/005/0003045-BAHARPUR-IN/MP/014/005/0003/0004</t>
  </si>
  <si>
    <t>HOSHANGABAD-IN/MP/014PADDY -IRRI-101BABAI-IN/MP/014/005BABAI-IN/MP/014/005/0003046-GOL-IN/MP/014/005/0003/0005</t>
  </si>
  <si>
    <t>HOSHANGABAD-IN/MP/014PADDY -IRRI-101BABAI-IN/MP/014/005BABAI-IN/MP/014/005/0003047-GURADIYA KALA-IN/MP/014/005/0003/0006</t>
  </si>
  <si>
    <t>HOSHANGABAD-IN/MP/014PADDY -IRRI-101BABAI-IN/MP/014/005BABAI-IN/MP/014/005/0003048-KAANSKHEDA-IN/MP/014/005/0003/0007</t>
  </si>
  <si>
    <t>HOSHANGABAD-IN/MP/014PADDY -IRRI-101BABAI-IN/MP/014/005BABAI-IN/MP/014/005/0003049-AANKHMAU-IN/MP/014/005/0003/0008</t>
  </si>
  <si>
    <t>HOSHANGABAD-IN/MP/014PADDY -IRRI-101BABAI-IN/MP/014/005BABAI-IN/MP/014/005/0003050-BABAI-IN/MP/014/005/0003/0009</t>
  </si>
  <si>
    <t>HOSHANGABAD-IN/MP/014PADDY -IRRI-101BABAI-IN/MP/014/005BABAI-IN/MP/014/005/0003051-RAJOUN-IN/MP/014/005/0003/0010</t>
  </si>
  <si>
    <t>HOSHANGABAD-IN/MP/014PADDY -IRRI-101BABAI-IN/MP/014/005BABAI-IN/MP/014/005/0003052-GUJARWADA-IN/MP/014/005/0003/0011</t>
  </si>
  <si>
    <t>HOSHANGABAD-IN/MP/014PADDY -IRRI-101BABAI-IN/MP/014/005BABAI-IN/MP/014/005/0003053-KOTGAON-IN/MP/014/005/0003/0012</t>
  </si>
  <si>
    <t>HOSHANGABAD-IN/MP/014PADDY -IRRI-101BABAI-IN/MP/014/005BABAI-IN/MP/014/005/0003054-BAGDA MANAGAON-IN/MP/014/005/0003/0013</t>
  </si>
  <si>
    <t>HOSHANGABAD-IN/MP/014PADDY -IRRI-101BABAI-IN/MP/014/005BABAI-IN/MP/014/005/0003055-MOHGAON-IN/MP/014/005/0003/0014</t>
  </si>
  <si>
    <t>HOSHANGABAD-IN/MP/014PADDY -IRRI-101BABAI-IN/MP/014/005BABAI-IN/MP/014/005/0003056-KAJALKHEDI-IN/MP/014/005/0003/0015</t>
  </si>
  <si>
    <t>HOSHANGABAD-IN/MP/014PADDY -IRRI-101BABAI-IN/MP/014/005BABAI-IN/MP/014/005/0003057-MAHENDRAWADI-IN/MP/014/005/0003/0016</t>
  </si>
  <si>
    <t>HOSHANGABAD-IN/MP/014PADDY -IRRI-101BABAI-IN/MP/014/005BABAI-IN/MP/014/005/0003058-GULOUN-IN/MP/014/005/0003/0017</t>
  </si>
  <si>
    <t>HOSHANGABAD-IN/MP/014PADDY -IRRI-101BABAI-IN/MP/014/005BABAI-IN/MP/014/005/0003059-JHALOUN-IN/MP/014/005/0003/0018</t>
  </si>
  <si>
    <t>HOSHANGABAD-IN/MP/014PADDY -IRRI-101BABAI-IN/MP/014/005BABAI-IN/MP/014/005/0003060-KHARDA-IN/MP/014/005/0003/0019</t>
  </si>
  <si>
    <t>HOSHANGABAD-IN/MP/014PADDY -IRRI-101BABAI-IN/MP/014/005GANERA-IN/MP/014/005/0002022-SAMOUN-IN/MP/014/005/0002/0001</t>
  </si>
  <si>
    <t>HOSHANGABAD-IN/MP/014PADDY -IRRI-101BABAI-IN/MP/014/005GANERA-IN/MP/014/005/0002023-BAGLOUN-IN/MP/014/005/0002/0002</t>
  </si>
  <si>
    <t>HOSHANGABAD-IN/MP/014PADDY -IRRI-101BABAI-IN/MP/014/005GANERA-IN/MP/014/005/0002024-BAGALKHEDI-IN/MP/014/005/0002/0003</t>
  </si>
  <si>
    <t>HOSHANGABAD-IN/MP/014PADDY -IRRI-101BABAI-IN/MP/014/005GANERA-IN/MP/014/005/0002025-KHARGAVALI-IN/MP/014/005/0002/0004</t>
  </si>
  <si>
    <t>HOSHANGABAD-IN/MP/014PADDY -IRRI-101BABAI-IN/MP/014/005GANERA-IN/MP/014/005/0002026-MUDIYAKHEDA-IN/MP/014/005/0002/0005</t>
  </si>
  <si>
    <t>HOSHANGABAD-IN/MP/014PADDY -IRRI-101BABAI-IN/MP/014/005GANERA-IN/MP/014/005/0002027-GANERA-IN/MP/014/005/0002/0006</t>
  </si>
  <si>
    <t>HOSHANGABAD-IN/MP/014PADDY -IRRI-101BABAI-IN/MP/014/005GANERA-IN/MP/014/005/0002028-NASIRABAD-IN/MP/014/005/0002/0007</t>
  </si>
  <si>
    <t>HOSHANGABAD-IN/MP/014PADDY -IRRI-101BABAI-IN/MP/014/005GANERA-IN/MP/014/005/0002029-BACHHWADA-IN/MP/014/005/0002/0008</t>
  </si>
  <si>
    <t>HOSHANGABAD-IN/MP/014PADDY -IRRI-101BABAI-IN/MP/014/005GANERA-IN/MP/014/005/0002030-KONDARWADA-IN/MP/014/005/0002/0009</t>
  </si>
  <si>
    <t>HOSHANGABAD-IN/MP/014PADDY -IRRI-101BABAI-IN/MP/014/005GANERA-IN/MP/014/005/0002031-MARAGAON-IN/MP/014/005/0002/0010</t>
  </si>
  <si>
    <t>HOSHANGABAD-IN/MP/014PADDY -IRRI-101BABAI-IN/MP/014/005GANERA-IN/MP/014/005/0002032-SANGAKHEDAKHURD-IN/MP/014/005/0002/0011</t>
  </si>
  <si>
    <t>HOSHANGABAD-IN/MP/014PADDY -IRRI-101BABAI-IN/MP/014/005GANERA-IN/MP/014/005/0002033-SATWASA-IN/MP/014/005/0002/0012</t>
  </si>
  <si>
    <t>HOSHANGABAD-IN/MP/014PADDY -IRRI-101BABAI-IN/MP/014/005GANERA-IN/MP/014/005/0002034-UMARKHEDI-IN/MP/014/005/0002/0013</t>
  </si>
  <si>
    <t>HOSHANGABAD-IN/MP/014PADDY -IRRI-101BABAI-IN/MP/014/005GANERA-IN/MP/014/005/0002035-CHOURAHET-IN/MP/014/005/0002/0014</t>
  </si>
  <si>
    <t>HOSHANGABAD-IN/MP/014PADDY -IRRI-101BABAI-IN/MP/014/005GANERA-IN/MP/014/005/0002036-TALKESRI-IN/MP/014/005/0002/0015</t>
  </si>
  <si>
    <t>HOSHANGABAD-IN/MP/014PADDY -IRRI-101BABAI-IN/MP/014/005GANERA-IN/MP/014/005/0002037-PATNI-IN/MP/014/005/0002/0016</t>
  </si>
  <si>
    <t>HOSHANGABAD-IN/MP/014PADDY -IRRI-101BABAI-IN/MP/014/005GANERA-IN/MP/014/005/0002038-FURTALA-IN/MP/014/005/0002/0017</t>
  </si>
  <si>
    <t>HOSHANGABAD-IN/MP/014PADDY -IRRI-101BABAI-IN/MP/014/005GANERA-IN/MP/014/005/0002039-GONDALWADA-IN/MP/014/005/0002/0018</t>
  </si>
  <si>
    <t>HOSHANGABAD-IN/MP/014PADDY -IRRI-101BABAI-IN/MP/014/005GANERA-IN/MP/014/005/0002040-RAIPURA-IN/MP/014/005/0002/0019</t>
  </si>
  <si>
    <t>HOSHANGABAD-IN/MP/014PADDY -IRRI-101BABAI-IN/MP/014/005GANERA-IN/MP/014/005/0002041-KHIDIYA-IN/MP/014/005/0002/0020</t>
  </si>
  <si>
    <t>HOSHANGABAD-IN/MP/014PADDY -IRRI-101BANKHEDI-IN/MP/014/007BANKHEDI-IN/MP/014/007/0003036-BACHAWANI-IN/MP/014/007/0003/0001</t>
  </si>
  <si>
    <t>HOSHANGABAD-IN/MP/014PADDY -IRRI-101BANKHEDI-IN/MP/014/007BANKHEDI-IN/MP/014/007/0003037-BANKHEDI-IN/MP/014/007/0003/0002</t>
  </si>
  <si>
    <t>HOSHANGABAD-IN/MP/014PADDY -IRRI-101BANKHEDI-IN/MP/014/007BANKHEDI-IN/MP/014/007/0003038-NAGWADA-IN/MP/014/007/0003/0003</t>
  </si>
  <si>
    <t>HOSHANGABAD-IN/MP/014PADDY -IRRI-101BANKHEDI-IN/MP/014/007BANKHEDI-IN/MP/014/007/0003039-JUNHETA-IN/MP/014/007/0003/0004</t>
  </si>
  <si>
    <t>HOSHANGABAD-IN/MP/014PADDY -IRRI-101BANKHEDI-IN/MP/014/007BANKHEDI-IN/MP/014/007/0003040-PATHARKUHI-IN/MP/014/007/0003/0005</t>
  </si>
  <si>
    <t>HOSHANGABAD-IN/MP/014PADDY -IRRI-101BANKHEDI-IN/MP/014/007BANKHEDI-IN/MP/014/007/0003041-RAHATWADA-IN/MP/014/007/0003/0006</t>
  </si>
  <si>
    <t>HOSHANGABAD-IN/MP/014PADDY -IRRI-101BANKHEDI-IN/MP/014/007BANKHEDI-IN/MP/014/007/0003042-DAHALWADAKALA-IN/MP/014/007/0003/0007</t>
  </si>
  <si>
    <t>HOSHANGABAD-IN/MP/014PADDY -IRRI-101BANKHEDI-IN/MP/014/007BANKHEDI-IN/MP/014/007/0003043-SINGHPUR-IN/MP/014/007/0003/0008</t>
  </si>
  <si>
    <t>HOSHANGABAD-IN/MP/014PADDY -IRRI-101BANKHEDI-IN/MP/014/007BANKHEDI-IN/MP/014/007/0003044-BICHHUA-IN/MP/014/007/0003/0009</t>
  </si>
  <si>
    <t>HOSHANGABAD-IN/MP/014PADDY -IRRI-101BANKHEDI-IN/MP/014/007BANKHEDI-IN/MP/014/007/0003045-PANJRA-IN/MP/014/007/0003/0010</t>
  </si>
  <si>
    <t>HOSHANGABAD-IN/MP/014PADDY -IRRI-101BANKHEDI-IN/MP/014/007BANKHEDI-IN/MP/014/007/0003046-KALKUHI-IN/MP/014/007/0003/0011</t>
  </si>
  <si>
    <t>HOSHANGABAD-IN/MP/014PADDY -IRRI-101BANKHEDI-IN/MP/014/007BANKHEDI-IN/MP/014/007/0003047-MAIDAKHEDA-IN/MP/014/007/0003/0012</t>
  </si>
  <si>
    <t>HOSHANGABAD-IN/MP/014PADDY -IRRI-101BANKHEDI-IN/MP/014/007BANKHEDI-IN/MP/014/007/0003048-NAYAGAON-IN/MP/014/007/0003/0013</t>
  </si>
  <si>
    <t>HOSHANGABAD-IN/MP/014PADDY -IRRI-101BANKHEDI-IN/MP/014/007BANKHEDI-IN/MP/014/007/0003049-MAHUAKHEDA-IN/MP/014/007/0003/0014</t>
  </si>
  <si>
    <t>HOSHANGABAD-IN/MP/014PADDY -IRRI-101BANKHEDI-IN/MP/014/007BANKHEDI-IN/MP/014/007/0003050-PADRAITHAKUR-IN/MP/014/007/0003/0015</t>
  </si>
  <si>
    <t>HOSHANGABAD-IN/MP/014PADDY -IRRI-101BANKHEDI-IN/MP/014/007BANKHEDI-IN/MP/014/007/0003051-JUNAWANI (DHANA)-IN/MP/014/007/0003/0016</t>
  </si>
  <si>
    <t>HOSHANGABAD-IN/MP/014PADDY -IRRI-101BANKHEDI-IN/MP/014/007BANKHEDI-IN/MP/014/007/0003052-PIPARPANI-IN/MP/014/007/0003/0017</t>
  </si>
  <si>
    <t>HOSHANGABAD-IN/MP/014PADDY -IRRI-101BANKHEDI-IN/MP/014/007BANKHEDI-IN/MP/014/007/0003053-KOTRI-IN/MP/014/007/0003/0018</t>
  </si>
  <si>
    <t>HOSHANGABAD-IN/MP/014PADDY -IRRI-101BANKHEDI-IN/MP/014/007BANKHEDI-IN/MP/014/007/0003054-KAMTI-IN/MP/014/007/0003/0019</t>
  </si>
  <si>
    <t>HOSHANGABAD-IN/MP/014PADDY -IRRI-101BANKHEDI-IN/MP/014/007BANKHEDI-IN/MP/014/007/0003055-MURGIDANA-IN/MP/014/007/0003/0020</t>
  </si>
  <si>
    <t>HOSHANGABAD-IN/MP/014PADDY -IRRI-101BANKHEDI-IN/MP/014/007BANKHEDI-IN/MP/014/007/0003056-DANGARHAI-IN/MP/014/007/0003/0021</t>
  </si>
  <si>
    <t>HOSHANGABAD-IN/MP/014PADDY -IRRI-101BANKHEDI-IN/MP/014/007BANKHEDI-IN/MP/014/007/0003057-GHADAVPADAV-IN/MP/014/007/0003/0022</t>
  </si>
  <si>
    <t>HOSHANGABAD-IN/MP/014PADDY -IRRI-101BANKHEDI-IN/MP/014/007CHADON-IN/MP/014/007/0002018-CHANDON-IN/MP/014/007/0002/0001</t>
  </si>
  <si>
    <t>HOSHANGABAD-IN/MP/014PADDY -IRRI-101BANKHEDI-IN/MP/014/007CHADON-IN/MP/014/007/0002019-BHAIROPUR-IN/MP/014/007/0002/0002</t>
  </si>
  <si>
    <t>HOSHANGABAD-IN/MP/014PADDY -IRRI-101BANKHEDI-IN/MP/014/007CHADON-IN/MP/014/007/0002020-DEVRI-IN/MP/014/007/0002/0003</t>
  </si>
  <si>
    <t>HOSHANGABAD-IN/MP/014PADDY -IRRI-101BANKHEDI-IN/MP/014/007CHADON-IN/MP/014/007/0002021-GONDALWADA-IN/MP/014/007/0002/0004</t>
  </si>
  <si>
    <t>HOSHANGABAD-IN/MP/014PADDY -IRRI-101BANKHEDI-IN/MP/014/007CHADON-IN/MP/014/007/0002022-KALGAWA-IN/MP/014/007/0002/0005</t>
  </si>
  <si>
    <t>HOSHANGABAD-IN/MP/014PADDY -IRRI-101BANKHEDI-IN/MP/014/007CHADON-IN/MP/014/007/0002023-MAHGAWA-IN/MP/014/007/0002/0006</t>
  </si>
  <si>
    <t>HOSHANGABAD-IN/MP/014PADDY -IRRI-101BANKHEDI-IN/MP/014/007CHADON-IN/MP/014/007/0002024-JASARWANI-IN/MP/014/007/0002/0007</t>
  </si>
  <si>
    <t>HOSHANGABAD-IN/MP/014PADDY -IRRI-101BANKHEDI-IN/MP/014/007CHADON-IN/MP/014/007/0002025-KAPURI-IN/MP/014/007/0002/0008</t>
  </si>
  <si>
    <t>HOSHANGABAD-IN/MP/014PADDY -IRRI-101BANKHEDI-IN/MP/014/007CHADON-IN/MP/014/007/0002026-MACHHERAKALA-IN/MP/014/007/0002/0009</t>
  </si>
  <si>
    <t>HOSHANGABAD-IN/MP/014PADDY -IRRI-101BANKHEDI-IN/MP/014/007CHADON-IN/MP/014/007/0002027-PARASWADA-IN/MP/014/007/0002/0010</t>
  </si>
  <si>
    <t>HOSHANGABAD-IN/MP/014PADDY -IRRI-101BANKHEDI-IN/MP/014/007CHADON-IN/MP/014/007/0002028-MAHALNWADA-IN/MP/014/007/0002/0011</t>
  </si>
  <si>
    <t>HOSHANGABAD-IN/MP/014PADDY -IRRI-101BANKHEDI-IN/MP/014/007CHADON-IN/MP/014/007/0002029-PALIYA PIPARIYA-IN/MP/014/007/0002/0012</t>
  </si>
  <si>
    <t>HOSHANGABAD-IN/MP/014PADDY -IRRI-101BANKHEDI-IN/MP/014/007CHADON-IN/MP/014/007/0002030-TIDWADA-IN/MP/014/007/0002/0013</t>
  </si>
  <si>
    <t>HOSHANGABAD-IN/MP/014PADDY -IRRI-101BANKHEDI-IN/MP/014/007CHADON-IN/MP/014/007/0002031-GARDHA-IN/MP/014/007/0002/0014</t>
  </si>
  <si>
    <t>HOSHANGABAD-IN/MP/014PADDY -IRRI-101BANKHEDI-IN/MP/014/007CHADON-IN/MP/014/007/0002032-ISHARPUR-IN/MP/014/007/0002/0015</t>
  </si>
  <si>
    <t>HOSHANGABAD-IN/MP/014PADDY -IRRI-101BANKHEDI-IN/MP/014/007CHADON-IN/MP/014/007/0002033-KHAPARIYA-IN/MP/014/007/0002/0016</t>
  </si>
  <si>
    <t>HOSHANGABAD-IN/MP/014PADDY -IRRI-101BANKHEDI-IN/MP/014/007CHADON-IN/MP/014/007/0002034-KESLA-IN/MP/014/007/0002/0017</t>
  </si>
  <si>
    <t>HOSHANGABAD-IN/MP/014PADDY -IRRI-101BANKHEDI-IN/MP/014/007CHADON-IN/MP/014/007/0002035-POUDI-IN/MP/014/007/0002/0018</t>
  </si>
  <si>
    <t>HOSHANGABAD-IN/MP/014PADDY -IRRI-101BANKHEDI-IN/MP/014/007UMARDHA-IN/MP/014/007/0001001-UMARDHA-IN/MP/014/007/0001/0001</t>
  </si>
  <si>
    <t>HOSHANGABAD-IN/MP/014PADDY -IRRI-101BANKHEDI-IN/MP/014/007UMARDHA-IN/MP/014/007/0001002-SAMNAPUR-IN/MP/014/007/0001/0010</t>
  </si>
  <si>
    <t>HOSHANGABAD-IN/MP/014PADDY -IRRI-101BANKHEDI-IN/MP/014/007UMARDHA-IN/MP/014/007/0001003-PARASWADA-IN/MP/014/007/0001/0011</t>
  </si>
  <si>
    <t>HOSHANGABAD-IN/MP/014PADDY -IRRI-101BANKHEDI-IN/MP/014/007UMARDHA-IN/MP/014/007/0001004-PURAINAKALA-IN/MP/014/007/0001/0012</t>
  </si>
  <si>
    <t>HOSHANGABAD-IN/MP/014PADDY -IRRI-101BANKHEDI-IN/MP/014/007UMARDHA-IN/MP/014/007/0001005-TINSARI-IN/MP/014/007/0001/0013</t>
  </si>
  <si>
    <t>HOSHANGABAD-IN/MP/014PADDY -IRRI-101BANKHEDI-IN/MP/014/007UMARDHA-IN/MP/014/007/0001006-SALAIYA KISHOR-IN/MP/014/007/0001/0014</t>
  </si>
  <si>
    <t>HOSHANGABAD-IN/MP/014PADDY -IRRI-101BANKHEDI-IN/MP/014/007UMARDHA-IN/MP/014/007/0001007-KARPA-IN/MP/014/007/0001/0015</t>
  </si>
  <si>
    <t>HOSHANGABAD-IN/MP/014PADDY -IRRI-101BANKHEDI-IN/MP/014/007UMARDHA-IN/MP/014/007/0001008-NIBHOURA-IN/MP/014/007/0001/0016</t>
  </si>
  <si>
    <t>HOSHANGABAD-IN/MP/014PADDY -IRRI-101BANKHEDI-IN/MP/014/007UMARDHA-IN/MP/014/007/0001009-SEMKHEDA-IN/MP/014/007/0001/0017</t>
  </si>
  <si>
    <t>HOSHANGABAD-IN/MP/014PADDY -IRRI-101BANKHEDI-IN/MP/014/007UMARDHA-IN/MP/014/007/0001010-BEDAR-IN/MP/014/007/0001/0002</t>
  </si>
  <si>
    <t>HOSHANGABAD-IN/MP/014PADDY -IRRI-101BANKHEDI-IN/MP/014/007UMARDHA-IN/MP/014/007/0001011-MALAKJARA-IN/MP/014/007/0001/0003</t>
  </si>
  <si>
    <t>HOSHANGABAD-IN/MP/014PADDY -IRRI-101BANKHEDI-IN/MP/014/007UMARDHA-IN/MP/014/007/0001012-DOOMAR-IN/MP/014/007/0001/0004</t>
  </si>
  <si>
    <t>HOSHANGABAD-IN/MP/014PADDY -IRRI-101BANKHEDI-IN/MP/014/007UMARDHA-IN/MP/014/007/0001013-PURAINARANDHIR-IN/MP/014/007/0001/0005</t>
  </si>
  <si>
    <t>HOSHANGABAD-IN/MP/014PADDY -IRRI-101BANKHEDI-IN/MP/014/007UMARDHA-IN/MP/014/007/0001014-BARCHHI-IN/MP/014/007/0001/0006</t>
  </si>
  <si>
    <t>HOSHANGABAD-IN/MP/014PADDY -IRRI-101BANKHEDI-IN/MP/014/007UMARDHA-IN/MP/014/007/0001015-ANHAI-IN/MP/014/007/0001/0007</t>
  </si>
  <si>
    <t>HOSHANGABAD-IN/MP/014PADDY -IRRI-101BANKHEDI-IN/MP/014/007UMARDHA-IN/MP/014/007/0001016-SURELARANDHIR-IN/MP/014/007/0001/0008</t>
  </si>
  <si>
    <t>HOSHANGABAD-IN/MP/014PADDY -IRRI-101BANKHEDI-IN/MP/014/007UMARDHA-IN/MP/014/007/0001017-JAMUNIARANDHIR-IN/MP/014/007/0001/0009</t>
  </si>
  <si>
    <t>HOSHANGABAD-IN/MP/014PADDY -IRRI-101DOLRIYA-IN/MP/014/008DOLRIYA-1-IN/MP/014/008/0001005-TEMLA KALA-IN/MP/014/008/0001/0009</t>
  </si>
  <si>
    <t>HOSHANGABAD-IN/MP/014PADDY -IRRI-101DOLRIYA-IN/MP/014/008DOLRIYA-1-IN/MP/014/008/0001009-CHANDWAD-IN/MP/014/008/0001/0013</t>
  </si>
  <si>
    <t>HOSHANGABAD-IN/MP/014PADDY -IRRI-101DOLRIYA-IN/MP/014/008DOLRIYA-2-IN/MP/014/008/0002016-KANDRAKHEDI-IN/MP/014/008/0002/0003</t>
  </si>
  <si>
    <t>HOSHANGABAD-IN/MP/014PADDY -IRRI-101DOLRIYA-IN/MP/014/008DOLRIYA-2-IN/MP/014/008/0002017-MOHARI-IN/MP/014/008/0002/0004</t>
  </si>
  <si>
    <t>HOSHANGABAD-IN/MP/014PADDY -IRRI-101DOLRIYA-IN/MP/014/008DOLRIYA-2-IN/MP/014/008/0002018-AAMUPURA-IN/MP/014/008/0002/0005</t>
  </si>
  <si>
    <t>HOSHANGABAD-IN/MP/014PADDY -IRRI-101DOLRIYA-IN/MP/014/008DOLRIYA-2-IN/MP/014/008/0002019-BEHRAKHEDI-IN/MP/014/008/0002/0006</t>
  </si>
  <si>
    <t>HOSHANGABAD-IN/MP/014PADDY -IRRI-101DOLRIYA-IN/MP/014/008DOLRIYA-2-IN/MP/014/008/0002020-BAIKHEDI-IN/MP/014/008/0002/0007</t>
  </si>
  <si>
    <t>HOSHANGABAD-IN/MP/014PADDY -IRRI-101DOLRIYA-IN/MP/014/008DOLRIYA-2-IN/MP/014/008/0002021-BHEELAKHEDI-IN/MP/014/008/0002/0008</t>
  </si>
  <si>
    <t>HOSHANGABAD-IN/MP/014PADDY -IRRI-101DOLRIYA-IN/MP/014/008DOLRIYA-2-IN/MP/014/008/0002022-SEMRI KHURD-IN/MP/014/008/0002/0009</t>
  </si>
  <si>
    <t>HOSHANGABAD-IN/MP/014PADDY -IRRI-101DOLRIYA-IN/MP/014/008DOLRIYA-2-IN/MP/014/008/0002024-DAABA KHURD-IN/MP/014/008/0002/0011</t>
  </si>
  <si>
    <t>HOSHANGABAD-IN/MP/014PADDY -IRRI-101HOSHANGABAD-IN/MP/014/001HOSHANGABAD- 1-IN/MP/014/001/0001001-TALNAGRI-IN/MP/014/001/0001/0001</t>
  </si>
  <si>
    <t>HOSHANGABAD-IN/MP/014PADDY -IRRI-101HOSHANGABAD-IN/MP/014/001HOSHANGABAD- 1-IN/MP/014/001/0001002-RADHAL-IN/MP/014/001/0001/0007</t>
  </si>
  <si>
    <t>HOSHANGABAD-IN/MP/014PADDY -IRRI-101HOSHANGABAD-IN/MP/014/001HOSHANGABAD- 1-IN/MP/014/001/0001003-PARRADEH-IN/MP/014/001/0001/0008</t>
  </si>
  <si>
    <t>HOSHANGABAD-IN/MP/014PADDY -IRRI-101HOSHANGABAD-IN/MP/014/001HOSHANGABAD- 1-IN/MP/014/001/0001004-BADODIYA KALA-IN/MP/014/001/0001/0009</t>
  </si>
  <si>
    <t>HOSHANGABAD-IN/MP/014PADDY -IRRI-101HOSHANGABAD-IN/MP/014/001HOSHANGABAD- 1-IN/MP/014/001/0001005-PALANPUR-IN/MP/014/001/0001/0010</t>
  </si>
  <si>
    <t>HOSHANGABAD-IN/MP/014PADDY -IRRI-101HOSHANGABAD-IN/MP/014/001HOSHANGABAD- 1-IN/MP/014/001/0001006-SAVALKHEDA-IN/MP/014/001/0001/0011</t>
  </si>
  <si>
    <t>HOSHANGABAD-IN/MP/014PADDY -IRRI-101HOSHANGABAD-IN/MP/014/001HOSHANGABAD- 1-IN/MP/014/001/0001007-ROHANA-IN/MP/014/001/0001/0012</t>
  </si>
  <si>
    <t>HOSHANGABAD-IN/MP/014PADDY -IRRI-101HOSHANGABAD-IN/MP/014/001HOSHANGABAD- 1-IN/MP/014/001/0001008-KHEDLA-IN/MP/014/001/0001/0013</t>
  </si>
  <si>
    <t>HOSHANGABAD-IN/MP/014PADDY -IRRI-101HOSHANGABAD-IN/MP/014/001HOSHANGABAD- 1-IN/MP/014/001/0001009-DOGARWADA-IN/MP/014/001/0001/0014</t>
  </si>
  <si>
    <t>HOSHANGABAD-IN/MP/014PADDY -IRRI-101HOSHANGABAD-IN/MP/014/001HOSHANGABAD- 1-IN/MP/014/001/0001010-RASULIYA-IN/MP/014/001/0001/0002</t>
  </si>
  <si>
    <t>HOSHANGABAD-IN/MP/014PADDY -IRRI-101HOSHANGABAD-IN/MP/014/001HOSHANGABAD- 1-IN/MP/014/001/0001011-MALAKHEDI-IN/MP/014/001/0001/0003</t>
  </si>
  <si>
    <t>HOSHANGABAD-IN/MP/014PADDY -IRRI-101HOSHANGABAD-IN/MP/014/001HOSHANGABAD- 1-IN/MP/014/001/0001012-BUGHWADA-IN/MP/014/001/0001/0004</t>
  </si>
  <si>
    <t>HOSHANGABAD-IN/MP/014PADDY -IRRI-101HOSHANGABAD-IN/MP/014/001HOSHANGABAD- 1-IN/MP/014/001/0001013-UNDRAKHEDI-IN/MP/014/001/0001/0005</t>
  </si>
  <si>
    <t>HOSHANGABAD-IN/MP/014PADDY -IRRI-101HOSHANGABAD-IN/MP/014/001HOSHANGABAD- 1-IN/MP/014/001/0001014-SAKET-IN/MP/014/001/0001/0006</t>
  </si>
  <si>
    <t>HOSHANGABAD-IN/MP/014PADDY -IRRI-101HOSHANGABAD-IN/MP/014/001HOSHANGABAD- 2-IN/MP/014/001/0002015-BIAORA-IN/MP/014/001/0002/0001</t>
  </si>
  <si>
    <t>HOSHANGABAD-IN/MP/014PADDY -IRRI-101HOSHANGABAD-IN/MP/014/001HOSHANGABAD- 2-IN/MP/014/001/0002016-NITAYA-IN/MP/014/001/0002/0002</t>
  </si>
  <si>
    <t>HOSHANGABAD-IN/MP/014PADDY -IRRI-101HOSHANGABAD-IN/MP/014/001HOSHANGABAD- 2-IN/MP/014/001/0002018-KULAMADI-IN/MP/014/001/0002/0004</t>
  </si>
  <si>
    <t>HOSHANGABAD-IN/MP/014PADDY -IRRI-101HOSHANGABAD-IN/MP/014/001HOSHANGABAD- 2-IN/MP/014/001/0002019-RAIPUR-IN/MP/014/001/0002/0005</t>
  </si>
  <si>
    <t>HOSHANGABAD-IN/MP/014PADDY -IRRI-101HOSHANGABAD-IN/MP/014/001HOSHANGABAD- 2-IN/MP/014/001/0002020-JASALPUR-IN/MP/014/001/0002/0006</t>
  </si>
  <si>
    <t>HOSHANGABAD-IN/MP/014PADDY -IRRI-101HOSHANGABAD-IN/MP/014/001HOSHANGABAD- 2-IN/MP/014/001/0002021-NIMSADIYA-IN/MP/014/001/0002/0007</t>
  </si>
  <si>
    <t>HOSHANGABAD-IN/MP/014PADDY -IRRI-101HOSHANGABAD-IN/MP/014/001HOSHANGABAD- 2-IN/MP/014/001/0002022-PANJRA KALA-IN/MP/014/001/0002/0008</t>
  </si>
  <si>
    <t>HOSHANGABAD-IN/MP/014PADDY -IRRI-101HOSHANGABAD-IN/MP/014/001HOSHANGABAD- 2-IN/MP/014/001/0002023-MEHRAGHAT-IN/MP/014/001/0002/0009</t>
  </si>
  <si>
    <t>HOSHANGABAD-IN/MP/014PADDY -IRRI-101ITARSI-IN/MP/014/006ITARSI-IN/MP/014/006/0001001-BEESARODA-IN/MP/014/006/0001/0001</t>
  </si>
  <si>
    <t>HOSHANGABAD-IN/MP/014PADDY -IRRI-101ITARSI-IN/MP/014/006ITARSI-IN/MP/014/006/0001002-BORTALAI-IN/MP/014/006/0001/0008</t>
  </si>
  <si>
    <t>HOSHANGABAD-IN/MP/014PADDY -IRRI-101ITARSI-IN/MP/014/006ITARSI-IN/MP/014/006/0001003-DHURPAN-IN/MP/014/006/0001/0009</t>
  </si>
  <si>
    <t>HOSHANGABAD-IN/MP/014PADDY -IRRI-101ITARSI-IN/MP/014/006ITARSI-IN/MP/014/006/0001004-NAYAGAON-IN/MP/014/006/0001/0010</t>
  </si>
  <si>
    <t>HOSHANGABAD-IN/MP/014PADDY -IRRI-101ITARSI-IN/MP/014/006ITARSI-IN/MP/014/006/0001005-TIKHAD-IN/MP/014/006/0001/0011</t>
  </si>
  <si>
    <t>HOSHANGABAD-IN/MP/014PADDY -IRRI-101ITARSI-IN/MP/014/006ITARSI-IN/MP/014/006/0001008-DOBI URF TALPURA-IN/MP/014/006/0001/0014</t>
  </si>
  <si>
    <t>HOSHANGABAD-IN/MP/014PADDY -IRRI-101ITARSI-IN/MP/014/006ITARSI-IN/MP/014/006/0001009-JAMANI-IN/MP/014/006/0001/0015</t>
  </si>
  <si>
    <t>HOSHANGABAD-IN/MP/014PADDY -IRRI-101ITARSI-IN/MP/014/006ITARSI-IN/MP/014/006/0001012-MEHRAGAON-IN/MP/014/006/0001/0004</t>
  </si>
  <si>
    <t>HOSHANGABAD-IN/MP/014PADDY -IRRI-101ITARSI-IN/MP/014/006ITARSI-IN/MP/014/006/0001013-ITARSI-IN/MP/014/006/0001/0005</t>
  </si>
  <si>
    <t>HOSHANGABAD-IN/MP/014PADDY -IRRI-101ITARSI-IN/MP/014/006ITARSI-IN/MP/014/006/0001014-SONASAVRI-IN/MP/014/006/0001/0006</t>
  </si>
  <si>
    <t>HOSHANGABAD-IN/MP/014PADDY -IRRI-101ITARSI-IN/MP/014/006ITARSI-IN/MP/014/006/0001015-RAISALPUR-IN/MP/014/006/0001/0007</t>
  </si>
  <si>
    <t>HOSHANGABAD-IN/MP/014PADDY -IRRI-101ITARSI-IN/MP/014/006KESLA-IN/MP/014/006/0003037-PATHROTA-IN/MP/014/006/0003/0001</t>
  </si>
  <si>
    <t>HOSHANGABAD-IN/MP/014PADDY -IRRI-101ITARSI-IN/MP/014/006KESLA-IN/MP/014/006/0003038-JUJHARPUR-IN/MP/014/006/0003/0002</t>
  </si>
  <si>
    <t>HOSHANGABAD-IN/MP/014PADDY -IRRI-101ITARSI-IN/MP/014/006KESLA-IN/MP/014/006/0003039-DEHRI-IN/MP/014/006/0003/0003</t>
  </si>
  <si>
    <t>HOSHANGABAD-IN/MP/014PADDY -IRRI-101ITARSI-IN/MP/014/006KESLA-IN/MP/014/006/0003040-GOCHITRONDA-IN/MP/014/006/0003/0004</t>
  </si>
  <si>
    <t>HOSHANGABAD-IN/MP/014PADDY -IRRI-101ITARSI-IN/MP/014/006KESLA-IN/MP/014/006/0003041-PEEPALDANA-IN/MP/014/006/0003/0005</t>
  </si>
  <si>
    <t>HOSHANGABAD-IN/MP/014PADDY -IRRI-101ITARSI-IN/MP/014/006KESLA-IN/MP/014/006/0003042-TAKU-IN/MP/014/006/0003/0006</t>
  </si>
  <si>
    <t>HOSHANGABAD-IN/MP/014PADDY -IRRI-101ITARSI-IN/MP/014/006KESLA-IN/MP/014/006/0003043-KESLA-IN/MP/014/006/0003/0007</t>
  </si>
  <si>
    <t>HOSHANGABAD-IN/MP/014PADDY -IRRI-101ITARSI-IN/MP/014/006KESLA-IN/MP/014/006/0003045-MORPANI-IN/MP/014/006/0003/0009</t>
  </si>
  <si>
    <t>HOSHANGABAD-IN/MP/014PADDY -IRRI-101ITARSI-IN/MP/014/006KESLA-IN/MP/014/006/0003046-BHARGADA-IN/MP/014/006/0003/0010</t>
  </si>
  <si>
    <t>HOSHANGABAD-IN/MP/014PADDY -IRRI-101ITARSI-IN/MP/014/006KESLA-IN/MP/014/006/0003048-SAHELI-IN/MP/014/006/0003/0012</t>
  </si>
  <si>
    <t>HOSHANGABAD-IN/MP/014PADDY -IRRI-101ITARSI-IN/MP/014/006KESLA-IN/MP/014/006/0003049-CHARTEKRA-IN/MP/014/006/0003/0013</t>
  </si>
  <si>
    <t>HOSHANGABAD-IN/MP/014PADDY -IRRI-101ITARSI-IN/MP/014/006KESLA-IN/MP/014/006/0003050-KOHDA-IN/MP/014/006/0003/0014</t>
  </si>
  <si>
    <t>HOSHANGABAD-IN/MP/014PADDY -IRRI-101ITARSI-IN/MP/014/006RAMPUR-IN/MP/014/006/0002016-TARARODA-IN/MP/014/006/0002/0001</t>
  </si>
  <si>
    <t>HOSHANGABAD-IN/MP/014PADDY -IRRI-101ITARSI-IN/MP/014/006RAMPUR-IN/MP/014/006/0002017-LOHARIYA KALA-IN/MP/014/006/0002/0002</t>
  </si>
  <si>
    <t>HOSHANGABAD-IN/MP/014PADDY -IRRI-101ITARSI-IN/MP/014/006RAMPUR-IN/MP/014/006/0002018-PAHANBARRY-IN/MP/014/006/0002/0003</t>
  </si>
  <si>
    <t>HOSHANGABAD-IN/MP/014PADDY -IRRI-101ITARSI-IN/MP/014/006RAMPUR-IN/MP/014/006/0002019-RAMPUR-IN/MP/014/006/0002/0004</t>
  </si>
  <si>
    <t>HOSHANGABAD-IN/MP/014PADDY -IRRI-101ITARSI-IN/MP/014/006RAMPUR-IN/MP/014/006/0002020-SILARI-IN/MP/014/006/0002/0005</t>
  </si>
  <si>
    <t>HOSHANGABAD-IN/MP/014PADDY -IRRI-101ITARSI-IN/MP/014/006RAMPUR-IN/MP/014/006/0002021-MARODA-IN/MP/014/006/0002/0006</t>
  </si>
  <si>
    <t>HOSHANGABAD-IN/MP/014PADDY -IRRI-101ITARSI-IN/MP/014/006RAMPUR-IN/MP/014/006/0002022-BICHHUA-IN/MP/014/006/0002/0007</t>
  </si>
  <si>
    <t>HOSHANGABAD-IN/MP/014PADDY -IRRI-101ITARSI-IN/MP/014/006RAMPUR-IN/MP/014/006/0002023-SONTALAI-IN/MP/014/006/0002/0008</t>
  </si>
  <si>
    <t>HOSHANGABAD-IN/MP/014PADDY -IRRI-101ITARSI-IN/MP/014/006RAMPUR-IN/MP/014/006/0002024-BELAWADA-IN/MP/014/006/0002/0009</t>
  </si>
  <si>
    <t>HOSHANGABAD-IN/MP/014PADDY -IRRI-101ITARSI-IN/MP/014/006RAMPUR-IN/MP/014/006/0002025-GAJPUR-IN/MP/014/006/0002/0010</t>
  </si>
  <si>
    <t>HOSHANGABAD-IN/MP/014PADDY -IRRI-101ITARSI-IN/MP/014/006RAMPUR-IN/MP/014/006/0002026-CHILLAI-IN/MP/014/006/0002/0011</t>
  </si>
  <si>
    <t>HOSHANGABAD-IN/MP/014PADDY -IRRI-101ITARSI-IN/MP/014/006RAMPUR-IN/MP/014/006/0002027-GURRA-IN/MP/014/006/0002/0012</t>
  </si>
  <si>
    <t>HOSHANGABAD-IN/MP/014PADDY -IRRI-101ITARSI-IN/MP/014/006RAMPUR-IN/MP/014/006/0002028-DAMDAM-IN/MP/014/006/0002/0013</t>
  </si>
  <si>
    <t>HOSHANGABAD-IN/MP/014PADDY -IRRI-101ITARSI-IN/MP/014/006RAMPUR-IN/MP/014/006/0002029-SANKHEDA-IN/MP/014/006/0002/0014</t>
  </si>
  <si>
    <t>HOSHANGABAD-IN/MP/014PADDY -IRRI-101ITARSI-IN/MP/014/006RAMPUR-IN/MP/014/006/0002030-SOMALWADA KHURD-IN/MP/014/006/0002/0015</t>
  </si>
  <si>
    <t>HOSHANGABAD-IN/MP/014PADDY -IRRI-101ITARSI-IN/MP/014/006RAMPUR-IN/MP/014/006/0002031-CHANDON-IN/MP/014/006/0002/0016</t>
  </si>
  <si>
    <t>HOSHANGABAD-IN/MP/014PADDY -IRRI-101ITARSI-IN/MP/014/006RAMPUR-IN/MP/014/006/0002032-KANDAI KALA-IN/MP/014/006/0002/0017</t>
  </si>
  <si>
    <t>HOSHANGABAD-IN/MP/014PADDY -IRRI-101ITARSI-IN/MP/014/006RAMPUR-IN/MP/014/006/0002034-NAGPUR KALA-IN/MP/014/006/0002/0019</t>
  </si>
  <si>
    <t>HOSHANGABAD-IN/MP/014PADDY -IRRI-101ITARSI-IN/MP/014/006RAMPUR-IN/MP/014/006/0002035-PANDUKHEDI-IN/MP/014/006/0002/0020</t>
  </si>
  <si>
    <t>HOSHANGABAD-IN/MP/014PADDY -IRRI-101ITARSI-IN/MP/014/006RAMPUR-IN/MP/014/006/0002036-GHATLI-IN/MP/014/006/0002/0021</t>
  </si>
  <si>
    <t>HOSHANGABAD-IN/MP/014PADDY -IRRI-101PIPARIYA-IN/MP/014/004PIPARIYA-IN/MP/014/004/0002017-KHIDIYA-IN/MP/014/004/0002/0001</t>
  </si>
  <si>
    <t>HOSHANGABAD-IN/MP/014PADDY -IRRI-101PIPARIYA-IN/MP/014/004PIPARIYA-IN/MP/014/004/0002018-SILARI-IN/MP/014/004/0002/0002</t>
  </si>
  <si>
    <t>HOSHANGABAD-IN/MP/014PADDY -IRRI-101PIPARIYA-IN/MP/014/004PIPARIYA-IN/MP/014/004/0002019-SURELAKALA-IN/MP/014/004/0002/0003</t>
  </si>
  <si>
    <t>HOSHANGABAD-IN/MP/014PADDY -IRRI-101PIPARIYA-IN/MP/014/004PIPARIYA-IN/MP/014/004/0002020-HATHWAS-IN/MP/014/004/0002/0004</t>
  </si>
  <si>
    <t>HOSHANGABAD-IN/MP/014PADDY -IRRI-101PIPARIYA-IN/MP/014/004PIPARIYA-IN/MP/014/004/0002021-DEVGAON PIPARIYA-IN/MP/014/004/0002/0005</t>
  </si>
  <si>
    <t>HOSHANGABAD-IN/MP/014PADDY -IRRI-101PIPARIYA-IN/MP/014/004PIPARIYA-IN/MP/014/004/0002022-RAMPUR-IN/MP/014/004/0002/0006</t>
  </si>
  <si>
    <t>HOSHANGABAD-IN/MP/014PADDY -IRRI-101PIPARIYA-IN/MP/014/004PIPARIYA-IN/MP/014/004/0002023-MAHALWADA-IN/MP/014/004/0002/0007</t>
  </si>
  <si>
    <t>HOSHANGABAD-IN/MP/014PADDY -IRRI-101PIPARIYA-IN/MP/014/004PIPARIYA-IN/MP/014/004/0002024-POUSERA-IN/MP/014/004/0002/0008</t>
  </si>
  <si>
    <t>HOSHANGABAD-IN/MP/014PADDY -IRRI-101PIPARIYA-IN/MP/014/004PIPARIYA-IN/MP/014/004/0002025-KHERUA-IN/MP/014/004/0002/0009</t>
  </si>
  <si>
    <t>HOSHANGABAD-IN/MP/014PADDY -IRRI-101PIPARIYA-IN/MP/014/004PIPARIYA-IN/MP/014/004/0002026-SIRPAN-IN/MP/014/004/0002/0010</t>
  </si>
  <si>
    <t>HOSHANGABAD-IN/MP/014PADDY -IRRI-101PIPARIYA-IN/MP/014/004PIPARIYA-IN/MP/014/004/0002027-PARKHI-IN/MP/014/004/0002/0011</t>
  </si>
  <si>
    <t>HOSHANGABAD-IN/MP/014PADDY -IRRI-101PIPARIYA-IN/MP/014/004PIPARIYA-IN/MP/014/004/0002028-KANHAWAR-IN/MP/014/004/0002/0012</t>
  </si>
  <si>
    <t>HOSHANGABAD-IN/MP/014PADDY -IRRI-101PIPARIYA-IN/MP/014/004PIPARIYA-IN/MP/014/004/0002029-BAANSKHEDA-IN/MP/014/004/0002/0013</t>
  </si>
  <si>
    <t>HOSHANGABAD-IN/MP/014PADDY -IRRI-101PIPARIYA-IN/MP/014/004PIPARIYA-IN/MP/014/004/0002030-SIGHOUDI-IN/MP/014/004/0002/0014</t>
  </si>
  <si>
    <t>HOSHANGABAD-IN/MP/014PADDY -IRRI-101PIPARIYA-IN/MP/014/004PIPARIYA-IN/MP/014/004/0002031-THUTHA DAHALWADA-IN/MP/014/004/0002/0015</t>
  </si>
  <si>
    <t>HOSHANGABAD-IN/MP/014PADDY -IRRI-101PIPARIYA-IN/MP/014/004PIPARIYA-IN/MP/014/004/0002032-PALI-IN/MP/014/004/0002/0016</t>
  </si>
  <si>
    <t>HOSHANGABAD-IN/MP/014PADDY -IRRI-101PIPARIYA-IN/MP/014/004SANDIYA-IN/MP/014/004/0001001-SAHALWADA-IN/MP/014/004/0001/0001</t>
  </si>
  <si>
    <t>HOSHANGABAD-IN/MP/014PADDY -IRRI-101PIPARIYA-IN/MP/014/004SANDIYA-IN/MP/014/004/0001002-SEONI-IN/MP/014/004/0001/0009</t>
  </si>
  <si>
    <t>HOSHANGABAD-IN/MP/014PADDY -IRRI-101PIPARIYA-IN/MP/014/004SANDIYA-IN/MP/014/004/0001003-SANDIYA-IN/MP/014/004/0001/0010</t>
  </si>
  <si>
    <t>HOSHANGABAD-IN/MP/014PADDY -IRRI-101PIPARIYA-IN/MP/014/004SANDIYA-IN/MP/014/004/0001004-SURELA KISHOR-IN/MP/014/004/0001/0011</t>
  </si>
  <si>
    <t>HOSHANGABAD-IN/MP/014PADDY -IRRI-101PIPARIYA-IN/MP/014/004SANDIYA-IN/MP/014/004/0001005-KHAIRA-IN/MP/014/004/0001/0012</t>
  </si>
  <si>
    <t>HOSHANGABAD-IN/MP/014PADDY -IRRI-101PIPARIYA-IN/MP/014/004SANDIYA-IN/MP/014/004/0001006-SEMRITALA-IN/MP/014/004/0001/0013</t>
  </si>
  <si>
    <t>HOSHANGABAD-IN/MP/014PADDY -IRRI-101PIPARIYA-IN/MP/014/004SANDIYA-IN/MP/014/004/0001007-MATHNI-IN/MP/014/004/0001/0014</t>
  </si>
  <si>
    <t>HOSHANGABAD-IN/MP/014PADDY -IRRI-101PIPARIYA-IN/MP/014/004SANDIYA-IN/MP/014/004/0001008-PACHLAWRA-IN/MP/014/004/0001/0015</t>
  </si>
  <si>
    <t>HOSHANGABAD-IN/MP/014PADDY -IRRI-101PIPARIYA-IN/MP/014/004SANDIYA-IN/MP/014/004/0001009-JHALON-IN/MP/014/004/0001/0016</t>
  </si>
  <si>
    <t>HOSHANGABAD-IN/MP/014PADDY -IRRI-101PIPARIYA-IN/MP/014/004SANDIYA-IN/MP/014/004/0001010-PUNOR-IN/MP/014/004/0001/0002</t>
  </si>
  <si>
    <t>HOSHANGABAD-IN/MP/014PADDY -IRRI-101PIPARIYA-IN/MP/014/004SANDIYA-IN/MP/014/004/0001011-DHANASARI-IN/MP/014/004/0001/0003</t>
  </si>
  <si>
    <t>HOSHANGABAD-IN/MP/014PADDY -IRRI-101PIPARIYA-IN/MP/014/004SANDIYA-IN/MP/014/004/0001012-GADAGHAT-IN/MP/014/004/0001/0004</t>
  </si>
  <si>
    <t>HOSHANGABAD-IN/MP/014PADDY -IRRI-101PIPARIYA-IN/MP/014/004SANDIYA-IN/MP/014/004/0001013-UTIYA KISHOR-IN/MP/014/004/0001/0005</t>
  </si>
  <si>
    <t>HOSHANGABAD-IN/MP/014PADDY -IRRI-101PIPARIYA-IN/MP/014/004SANDIYA-IN/MP/014/004/0001014-JAMARA-IN/MP/014/004/0001/0006</t>
  </si>
  <si>
    <t>HOSHANGABAD-IN/MP/014PADDY -IRRI-101PIPARIYA-IN/MP/014/004SANDIYA-IN/MP/014/004/0001015-KHAPARKHEDA-IN/MP/014/004/0001/0007</t>
  </si>
  <si>
    <t>HOSHANGABAD-IN/MP/014PADDY -IRRI-101PIPARIYA-IN/MP/014/004SANDIYA-IN/MP/014/004/0001016-MARKA DAANA-IN/MP/014/004/0001/0008</t>
  </si>
  <si>
    <t>HOSHANGABAD-IN/MP/014PADDY -IRRI-101PIPARIYA-IN/MP/014/004TARONKALA-IN/MP/014/004/0003033-RAIKHEDI-IN/MP/014/004/0003/0001</t>
  </si>
  <si>
    <t>HOSHANGABAD-IN/MP/014PADDY -IRRI-101PIPARIYA-IN/MP/014/004TARONKALA-IN/MP/014/004/0003038-TARON KALA-IN/MP/014/004/0003/0006</t>
  </si>
  <si>
    <t>HOSHANGABAD-IN/MP/014PADDY -IRRI-101PIPARIYA-IN/MP/014/004TARONKALA-IN/MP/014/004/0003039-KHAIRIKALA-IN/MP/014/004/0003/0007</t>
  </si>
  <si>
    <t>HOSHANGABAD-IN/MP/014PADDY -IRRI-101PIPARIYA-IN/MP/014/004TARONKALA-IN/MP/014/004/0003040-MUHARI KALA-IN/MP/014/004/0003/0008</t>
  </si>
  <si>
    <t>HOSHANGABAD-IN/MP/014PADDY -IRRI-101PIPARIYA-IN/MP/014/004TARONKALA-IN/MP/014/004/0003042-SIMARA-IN/MP/014/004/0003/0010</t>
  </si>
  <si>
    <t>HOSHANGABAD-IN/MP/014PADDY -IRRI-101PIPARIYA-IN/MP/014/004TARONKALA-IN/MP/014/004/0003043-SAMNAPUR-IN/MP/014/004/0003/0011</t>
  </si>
  <si>
    <t>HOSHANGABAD-IN/MP/014PADDY -IRRI-101PIPARIYA-IN/MP/014/004TARONKALA-IN/MP/014/004/0003044-PANARI-IN/MP/014/004/0003/0012</t>
  </si>
  <si>
    <t>HOSHANGABAD-IN/MP/014PADDY -IRRI-101PIPARIYA-IN/MP/014/004TARONKALA-IN/MP/014/004/0003045-RICHHEDA-IN/MP/014/004/0003/0013</t>
  </si>
  <si>
    <t>HOSHANGABAD-IN/MP/014PADDY -IRRI-101PIPARIYA-IN/MP/014/004TARONKALA-IN/MP/014/004/0003046-LONJHI-IN/MP/014/004/0003/0014</t>
  </si>
  <si>
    <t>HOSHANGABAD-IN/MP/014PADDY -IRRI-101PIPARIYA-IN/MP/014/004TARONKALA-IN/MP/014/004/0003047-NANDWADA-IN/MP/014/004/0003/0015</t>
  </si>
  <si>
    <t>HOSHANGABAD-IN/MP/014PADDY -IRRI-101SEONI - MALWA-IN/MP/014/003PAGDHAL-IN/MP/014/003/0002017-NIRKHI-IN/MP/014/003/0002/0003</t>
  </si>
  <si>
    <t>HOSHANGABAD-IN/MP/014PADDY -IRRI-101SEONI - MALWA-IN/MP/014/003PAGDHAL-IN/MP/014/003/0002026-BASNIYA KALA-IN/MP/014/003/0002/0012</t>
  </si>
  <si>
    <t>HOSHANGABAD-IN/MP/014PADDY -IRRI-101SEONI - MALWA-IN/MP/014/003SATWASA-IN/MP/014/003/0005068-RAJORAJAT-IN/MP/014/003/0005/0001</t>
  </si>
  <si>
    <t>HOSHANGABAD-IN/MP/014PADDY -IRRI-101SEONI - MALWA-IN/MP/014/003SATWASA-IN/MP/014/003/0005069-DHARAMKUNDI-IN/MP/014/003/0005/0002</t>
  </si>
  <si>
    <t>HOSHANGABAD-IN/MP/014PADDY -IRRI-101SEONI - MALWA-IN/MP/014/003SATWASA-IN/MP/014/003/0005070-SATWASA-IN/MP/014/003/0005/0003</t>
  </si>
  <si>
    <t>HOSHANGABAD-IN/MP/014PADDY -IRRI-101SEONI - MALWA-IN/MP/014/003SATWASA-IN/MP/014/003/0005071-KHUTWASA-IN/MP/014/003/0005/0004</t>
  </si>
  <si>
    <t>HOSHANGABAD-IN/MP/014PADDY -IRRI-101SEONI - MALWA-IN/MP/014/003SATWASA-IN/MP/014/003/0005072-HIRANKHEDA-IN/MP/014/003/0005/0005</t>
  </si>
  <si>
    <t>HOSHANGABAD-IN/MP/014PADDY -IRRI-101SEONI - MALWA-IN/MP/014/003SATWASA-IN/MP/014/003/0005073-BHADANG CHIKHLI-IN/MP/014/003/0005/0006</t>
  </si>
  <si>
    <t>HOSHANGABAD-IN/MP/014PADDY -IRRI-101SEONI - MALWA-IN/MP/014/003SATWASA-IN/MP/014/003/0005074-SOMALWADA-IN/MP/014/003/0005/0007</t>
  </si>
  <si>
    <t>HOSHANGABAD-IN/MP/014PADDY -IRRI-101SEONI - MALWA-IN/MP/014/003SATWASA-IN/MP/014/003/0005075-KHARDA-IN/MP/014/003/0005/0008</t>
  </si>
  <si>
    <t>HOSHANGABAD-IN/MP/014PADDY -IRRI-101SEONI - MALWA-IN/MP/014/003SATWASA-IN/MP/014/003/0005076-BHAMEDIDEV-IN/MP/014/003/0005/0009</t>
  </si>
  <si>
    <t>HOSHANGABAD-IN/MP/014PADDY -IRRI-101SEONI - MALWA-IN/MP/014/003SATWASA-IN/MP/014/003/0005077-GAAJANPUR-IN/MP/014/003/0005/0010</t>
  </si>
  <si>
    <t>HOSHANGABAD-IN/MP/014PADDY -IRRI-101SEONI - MALWA-IN/MP/014/003SATWASA-IN/MP/014/003/0005078-BHAMEDI-IN/MP/014/003/0005/0011</t>
  </si>
  <si>
    <t>HOSHANGABAD-IN/MP/014PADDY -IRRI-101SEONI - MALWA-IN/MP/014/003SATWASA-IN/MP/014/003/0005079-NAHARKOLA-IN/MP/014/003/0005/0012</t>
  </si>
  <si>
    <t>HOSHANGABAD-IN/MP/014PADDY -IRRI-101SEONI - MALWA-IN/MP/014/003SATWASA-IN/MP/014/003/0005081-BATKI URF IKLANI-IN/MP/014/003/0005/0014</t>
  </si>
  <si>
    <t>HOSHANGABAD-IN/MP/014PADDY -IRRI-101SEONI - MALWA-IN/MP/014/003SATWASA-IN/MP/014/003/0005082-SOTA CHIKHLI-IN/MP/014/003/0005/0015</t>
  </si>
  <si>
    <t>HOSHANGABAD-IN/MP/014PADDY -IRRI-101SEONI - MALWA-IN/MP/014/003SATWASA-IN/MP/014/003/0005083-NANDARWADA-IN/MP/014/003/0005/0016</t>
  </si>
  <si>
    <t>HOSHANGABAD-IN/MP/014PADDY -IRRI-101SEONI - MALWA-IN/MP/014/003SATWASA-IN/MP/014/003/0005084-MALAPAT-IN/MP/014/003/0005/0017</t>
  </si>
  <si>
    <t>HOSHANGABAD-IN/MP/014PADDY -IRRI-101SEONI - MALWA-IN/MP/014/003SATWASA-IN/MP/014/003/0005085-TILI AVARI-IN/MP/014/003/0005/0018</t>
  </si>
  <si>
    <t>HOSHANGABAD-IN/MP/014PADDY -IRRI-101SEONI - MALWA-IN/MP/014/003SEONI  MALWA-IN/MP/014/003/0003037-SURAJPUR-IN/MP/014/003/0003/0002</t>
  </si>
  <si>
    <t>HOSHANGABAD-IN/MP/014PADDY -IRRI-101SEONI - MALWA-IN/MP/014/003SEONI  MALWA-IN/MP/014/003/0003038-BAANKABEDI-IN/MP/014/003/0003/0003</t>
  </si>
  <si>
    <t>HOSHANGABAD-IN/MP/014PADDY -IRRI-101SEONI - MALWA-IN/MP/014/003SEONI  MALWA-IN/MP/014/003/0003039-TINSYA-IN/MP/014/003/0003/0004</t>
  </si>
  <si>
    <t>HOSHANGABAD-IN/MP/014PADDY -IRRI-101SEONI - MALWA-IN/MP/014/003SEONI  MALWA-IN/MP/014/003/0003040-KHARAR-IN/MP/014/003/0003/0005</t>
  </si>
  <si>
    <t>HOSHANGABAD-IN/MP/014PADDY -IRRI-101SEONI - MALWA-IN/MP/014/003SEONI  MALWA-IN/MP/014/003/0003041-JAMANI-IN/MP/014/003/0003/0006</t>
  </si>
  <si>
    <t>HOSHANGABAD-IN/MP/014PADDY -IRRI-101SEONI - MALWA-IN/MP/014/003SEONI  MALWA-IN/MP/014/003/0003048-JHAKLAAY-IN/MP/014/003/0003/0013</t>
  </si>
  <si>
    <t>HOSHANGABAD-IN/MP/014PADDY -IRRI-101SEONI - MALWA-IN/MP/014/003SEONI  MALWA-IN/MP/014/003/0003049-CHATARKHEDA-IN/MP/014/003/0003/0014</t>
  </si>
  <si>
    <t>HOSHANGABAD-IN/MP/014PADDY -IRRI-101SOHAGPUR-IN/MP/014/002DHAPADAKALA-IN/MP/014/002/0001001-REWA BANKHEDI-IN/MP/014/002/0001/0001</t>
  </si>
  <si>
    <t>HOSHANGABAD-IN/MP/014PADDY -IRRI-101SOHAGPUR-IN/MP/014/002DHAPADAKALA-IN/MP/014/002/0001002-SANKALA-IN/MP/014/002/0001/0011</t>
  </si>
  <si>
    <t>HOSHANGABAD-IN/MP/014PADDY -IRRI-101SOHAGPUR-IN/MP/014/002DHAPADAKALA-IN/MP/014/002/0001003-BHATGAON-IN/MP/014/002/0001/0012</t>
  </si>
  <si>
    <t>HOSHANGABAD-IN/MP/014PADDY -IRRI-101SOHAGPUR-IN/MP/014/002DHAPADAKALA-IN/MP/014/002/0001004-SOUNSARKHEDA-IN/MP/014/002/0001/0013</t>
  </si>
  <si>
    <t>HOSHANGABAD-IN/MP/014PADDY -IRRI-101SOHAGPUR-IN/MP/014/002DHAPADAKALA-IN/MP/014/002/0001005-MUDIYAKHEDA-IN/MP/014/002/0001/0014</t>
  </si>
  <si>
    <t>HOSHANGABAD-IN/MP/014PADDY -IRRI-101SOHAGPUR-IN/MP/014/002DHAPADAKALA-IN/MP/014/002/0001006-ISHARPUR-IN/MP/014/002/0001/0015</t>
  </si>
  <si>
    <t>HOSHANGABAD-IN/MP/014PADDY -IRRI-101SOHAGPUR-IN/MP/014/002DHAPADAKALA-IN/MP/014/002/0001007-LAKHANPUR-IN/MP/014/002/0001/0016</t>
  </si>
  <si>
    <t>HOSHANGABAD-IN/MP/014PADDY -IRRI-101SOHAGPUR-IN/MP/014/002DHAPADAKALA-IN/MP/014/002/0001008-KISHANPUR-IN/MP/014/002/0001/0017</t>
  </si>
  <si>
    <t>HOSHANGABAD-IN/MP/014PADDY -IRRI-101SOHAGPUR-IN/MP/014/002DHAPADAKALA-IN/MP/014/002/0001009-RANI GOHAN-IN/MP/014/002/0001/0018</t>
  </si>
  <si>
    <t>HOSHANGABAD-IN/MP/014PADDY -IRRI-101SOHAGPUR-IN/MP/014/002DHAPADAKALA-IN/MP/014/002/0001010-THIKRI-IN/MP/014/002/0001/0002</t>
  </si>
  <si>
    <t>HOSHANGABAD-IN/MP/014PADDY -IRRI-101SOHAGPUR-IN/MP/014/002DHAPADAKALA-IN/MP/014/002/0001011-BHILADIYA-IN/MP/014/002/0001/0003</t>
  </si>
  <si>
    <t>HOSHANGABAD-IN/MP/014PADDY -IRRI-101SOHAGPUR-IN/MP/014/002DHAPADAKALA-IN/MP/014/002/0001012-BHOUKHEDI KALA-IN/MP/014/002/0001/0004</t>
  </si>
  <si>
    <t>HOSHANGABAD-IN/MP/014PADDY -IRRI-101SOHAGPUR-IN/MP/014/002DHAPADAKALA-IN/MP/014/002/0001013-GUJARKHEDI-IN/MP/014/002/0001/0005</t>
  </si>
  <si>
    <t>HOSHANGABAD-IN/MP/014PADDY -IRRI-101SOHAGPUR-IN/MP/014/002DHAPADAKALA-IN/MP/014/002/0001014-AJABGAON-IN/MP/014/002/0001/0006</t>
  </si>
  <si>
    <t>HOSHANGABAD-IN/MP/014PADDY -IRRI-101SOHAGPUR-IN/MP/014/002DHAPADAKALA-IN/MP/014/002/0001015-TELSIR-IN/MP/014/002/0001/0007</t>
  </si>
  <si>
    <t>HOSHANGABAD-IN/MP/014PADDY -IRRI-101SOHAGPUR-IN/MP/014/002DHAPADAKALA-IN/MP/014/002/0001016-BODNA GUJAR-IN/MP/014/002/0001/0008</t>
  </si>
  <si>
    <t>HOSHANGABAD-IN/MP/014PADDY -IRRI-101SOHAGPUR-IN/MP/014/002DHAPADAKALA-IN/MP/014/002/0001017-PAMLI-IN/MP/014/002/0001/0009</t>
  </si>
  <si>
    <t>HOSHANGABAD-IN/MP/014PADDY -IRRI-101SOHAGPUR-IN/MP/014/002DHAPADAKALA-IN/MP/014/002/0001018-NAGTARA-IN/MP/014/002/0001/0010</t>
  </si>
  <si>
    <t>HOSHANGABAD-IN/MP/014PADDY -IRRI-101SOHAGPUR-IN/MP/014/002SHOBHAPUR-IN/MP/014/002/0003041-SOBHAPUR-IN/MP/014/002/0003/0001</t>
  </si>
  <si>
    <t>HOSHANGABAD-IN/MP/014PADDY -IRRI-101SOHAGPUR-IN/MP/014/002SHOBHAPUR-IN/MP/014/002/0003042-AKOLA-IN/MP/014/002/0003/0002</t>
  </si>
  <si>
    <t>HOSHANGABAD-IN/MP/014PADDY -IRRI-101SOHAGPUR-IN/MP/014/002SHOBHAPUR-IN/MP/014/002/0003043-NEEMANMUDA-IN/MP/014/002/0003/0003</t>
  </si>
  <si>
    <t>HOSHANGABAD-IN/MP/014PADDY -IRRI-101SOHAGPUR-IN/MP/014/002SHOBHAPUR-IN/MP/014/002/0003044-KOHANI-IN/MP/014/002/0003/0004</t>
  </si>
  <si>
    <t>HOSHANGABAD-IN/MP/014PADDY -IRRI-101SOHAGPUR-IN/MP/014/002SHOBHAPUR-IN/MP/014/002/0003045-GURARI-IN/MP/014/002/0003/0005</t>
  </si>
  <si>
    <t>HOSHANGABAD-IN/MP/014PADDY -IRRI-101SOHAGPUR-IN/MP/014/002SHOBHAPUR-IN/MP/014/002/0003046-CHANDIKHEDI-IN/MP/014/002/0003/0006</t>
  </si>
  <si>
    <t>HOSHANGABAD-IN/MP/014PADDY -IRRI-101SOHAGPUR-IN/MP/014/002SHOBHAPUR-IN/MP/014/002/0003047-MAHUAKHEDA-IN/MP/014/002/0003/0007</t>
  </si>
  <si>
    <t>HOSHANGABAD-IN/MP/014PADDY -IRRI-101SOHAGPUR-IN/MP/014/002SHOBHAPUR-IN/MP/014/002/0003048-UTIYASHANKAR-IN/MP/014/002/0003/0008</t>
  </si>
  <si>
    <t>HOSHANGABAD-IN/MP/014PADDY -IRRI-101SOHAGPUR-IN/MP/014/002SHOBHAPUR-IN/MP/014/002/0003049-GALCHA-IN/MP/014/002/0003/0009</t>
  </si>
  <si>
    <t>HOSHANGABAD-IN/MP/014PADDY -IRRI-101SOHAGPUR-IN/MP/014/002SHOBHAPUR-IN/MP/014/002/0003050-BHANPUR-IN/MP/014/002/0003/0010</t>
  </si>
  <si>
    <t>HOSHANGABAD-IN/MP/014PADDY -IRRI-101SOHAGPUR-IN/MP/014/002SHOBHAPUR-IN/MP/014/002/0003051-AJERA-IN/MP/014/002/0003/0011</t>
  </si>
  <si>
    <t>HOSHANGABAD-IN/MP/014PADDY -IRRI-101SOHAGPUR-IN/MP/014/002SHOBHAPUR-IN/MP/014/002/0003052-MACHHA-IN/MP/014/002/0003/0012</t>
  </si>
  <si>
    <t>HOSHANGABAD-IN/MP/014PADDY -IRRI-101SOHAGPUR-IN/MP/014/002SHOBHAPUR-IN/MP/014/002/0003053-TIGHDA-IN/MP/014/002/0003/0013</t>
  </si>
  <si>
    <t>HOSHANGABAD-IN/MP/014PADDY -IRRI-101SOHAGPUR-IN/MP/014/002SHOBHAPUR-IN/MP/014/002/0003054-KAJALKHEDI-IN/MP/014/002/0003/0014</t>
  </si>
  <si>
    <t>HOSHANGABAD-IN/MP/014PADDY -IRRI-101SOHAGPUR-IN/MP/014/002SHOBHAPUR-IN/MP/014/002/0003055-CHANDERI-IN/MP/014/002/0003/0015</t>
  </si>
  <si>
    <t>HOSHANGABAD-IN/MP/014PADDY -IRRI-101SOHAGPUR-IN/MP/014/002SHOBHAPUR-IN/MP/014/002/0003056-DIKWADA-IN/MP/014/002/0003/0016</t>
  </si>
  <si>
    <t>HOSHANGABAD-IN/MP/014PADDY -IRRI-101SOHAGPUR-IN/MP/014/002SHOBHAPUR-IN/MP/014/002/0003057-AJNERI-IN/MP/014/002/0003/0017</t>
  </si>
  <si>
    <t>HOSHANGABAD-IN/MP/014PADDY -IRRI-101SOHAGPUR-IN/MP/014/002SHOBHAPUR-IN/MP/014/002/0003058-RANI PIPARIYA-IN/MP/014/002/0003/0018</t>
  </si>
  <si>
    <t>HOSHANGABAD-IN/MP/014PADDY -IRRI-101SOHAGPUR-IN/MP/014/002SHOBHAPUR-IN/MP/014/002/0003059-MOKALWADI-IN/MP/014/002/0003/0019</t>
  </si>
  <si>
    <t>HOSHANGABAD-IN/MP/014PADDY -IRRI-101SOHAGPUR-IN/MP/014/002SHOBHAPUR-IN/MP/014/002/0003060-NIVARI-IN/MP/014/002/0003/0020</t>
  </si>
  <si>
    <t>HOSHANGABAD-IN/MP/014PADDY -IRRI-101SOHAGPUR-IN/MP/014/002SHOBHAPUR-IN/MP/014/002/0003061-BAMARI-IN/MP/014/002/0003/0021</t>
  </si>
  <si>
    <t>HOSHANGABAD-IN/MP/014PADDY -IRRI-101SOHAGPUR-IN/MP/014/002SHOBHAPUR-IN/MP/014/002/0003062-KALMESHRA-IN/MP/014/002/0003/0022</t>
  </si>
  <si>
    <t>HOSHANGABAD-IN/MP/014PADDY -IRRI-101SOHAGPUR-IN/MP/014/002SHOBHAPUR-IN/MP/014/002/0003063-BARUADANA-IN/MP/014/002/0003/0023</t>
  </si>
  <si>
    <t>HOSHANGABAD-IN/MP/014PADDY -IRRI-101SOHAGPUR-IN/MP/014/002SOHAGPUR-IN/MP/014/002/0002019-SOHAGPUR-IN/MP/014/002/0002/0001</t>
  </si>
  <si>
    <t>HOSHANGABAD-IN/MP/014PADDY -IRRI-101SOHAGPUR-IN/MP/014/002SOHAGPUR-IN/MP/014/002/0002020-BAMHORI KHURD-IN/MP/014/002/0002/0002</t>
  </si>
  <si>
    <t>HOSHANGABAD-IN/MP/014PADDY -IRRI-101SOHAGPUR-IN/MP/014/002SOHAGPUR-IN/MP/014/002/0002021-BARANGI-IN/MP/014/002/0002/0003</t>
  </si>
  <si>
    <t>HOSHANGABAD-IN/MP/014PADDY -IRRI-101SOHAGPUR-IN/MP/014/002SOHAGPUR-IN/MP/014/002/0002022-CHICHLI-IN/MP/014/002/0002/0004</t>
  </si>
  <si>
    <t>HOSHANGABAD-IN/MP/014PADDY -IRRI-101SOHAGPUR-IN/MP/014/002SOHAGPUR-IN/MP/014/002/0002023-PALADEVRI-IN/MP/014/002/0002/0005</t>
  </si>
  <si>
    <t>HOSHANGABAD-IN/MP/014PADDY -IRRI-101SOHAGPUR-IN/MP/014/002SOHAGPUR-IN/MP/014/002/0002024-SEMRI HARCHAND-IN/MP/014/002/0002/0006</t>
  </si>
  <si>
    <t>HOSHANGABAD-IN/MP/014PADDY -IRRI-101SOHAGPUR-IN/MP/014/002SOHAGPUR-IN/MP/014/002/0002026-GURAMKHEDI-IN/MP/014/002/0002/0008</t>
  </si>
  <si>
    <t>HOSHANGABAD-IN/MP/014PADDY -IRRI-101SOHAGPUR-IN/MP/014/002SOHAGPUR-IN/MP/014/002/0002027-PATHRAI-IN/MP/014/002/0002/0009</t>
  </si>
  <si>
    <t>HOSHANGABAD-IN/MP/014PADDY -IRRI-101SOHAGPUR-IN/MP/014/002SOHAGPUR-IN/MP/014/002/0002028-BAANSKHAPA-IN/MP/014/002/0002/0010</t>
  </si>
  <si>
    <t>HOSHANGABAD-IN/MP/014PADDY -IRRI-101SOHAGPUR-IN/MP/014/002SOHAGPUR-IN/MP/014/002/0002029-NIBHOURA-IN/MP/014/002/0002/0011</t>
  </si>
  <si>
    <t>HOSHANGABAD-IN/MP/014PADDY -IRRI-101SOHAGPUR-IN/MP/014/002SOHAGPUR-IN/MP/014/002/0002030-NAYAGAON-IN/MP/014/002/0002/0012</t>
  </si>
  <si>
    <t>HOSHANGABAD-IN/MP/014PADDY -IRRI-101SOHAGPUR-IN/MP/014/002SOHAGPUR-IN/MP/014/002/0002031-GONDI KHAIRI MAAL-IN/MP/014/002/0002/0013</t>
  </si>
  <si>
    <t>HOSHANGABAD-IN/MP/014PADDY -IRRI-101SOHAGPUR-IN/MP/014/002SOHAGPUR-IN/MP/014/002/0002037-GUNDRAI-IN/MP/014/002/0002/0019</t>
  </si>
  <si>
    <t>HOSHANGABAD-IN/MP/014PADDY -IRRI-101SOHAGPUR-IN/MP/014/002SOHAGPUR-IN/MP/014/002/0002038-CHARGAON-IN/MP/014/002/0002/0020</t>
  </si>
  <si>
    <t>HOSHANGABAD-IN/MP/014PADDY -IRRI-101SOHAGPUR-IN/MP/014/002SOHAGPUR-IN/MP/014/002/0002039-NAVALGAON-IN/MP/014/002/0002/0021</t>
  </si>
  <si>
    <t>HOSHANGABAD-IN/MP/014PADDY -IRRI-101SOHAGPUR-IN/MP/014/002SOHAGPUR-IN/MP/014/002/0002040-KARANPUR-IN/MP/014/002/0002/0022</t>
  </si>
  <si>
    <t>HOSHANGABAD-IN/MP/014PADDY -UNIR-102ITARSI-IN/MP/014/006KESLA-IN/MP/014/006/0003051-PIPARIYA KHURD-IN/MP/014/006/0003/0015</t>
  </si>
  <si>
    <t>HOSHANGABAD-IN/MP/014PADDY -UNIR-102ITARSI-IN/MP/014/006KESLA-IN/MP/014/006/0003052-CHHITAPURA-IN/MP/014/006/0003/0016</t>
  </si>
  <si>
    <t>HOSHANGABAD-IN/MP/014PADDY -UNIR-102ITARSI-IN/MP/014/006KESLA-IN/MP/014/006/0003053-CHANDAKIYA-IN/MP/014/006/0003/0017</t>
  </si>
  <si>
    <t>HOSHANGABAD-IN/MP/014PADDY -UNIR-102ITARSI-IN/MP/014/006KESLA-IN/MP/014/006/0003054-SADHPURA-IN/MP/014/006/0003/0018</t>
  </si>
  <si>
    <t>HOSHANGABAD-IN/MP/014PADDY -UNIR-102ITARSI-IN/MP/014/006KESLA-IN/MP/014/006/0003055-KALAAKHAR-IN/MP/014/006/0003/0019</t>
  </si>
  <si>
    <t>HOSHANGABAD-IN/MP/014PADDY -UNIR-102ITARSI-IN/MP/014/006KESLA-IN/MP/014/006/0003056-CHOUKIPURA-IN/MP/014/006/0003/0020</t>
  </si>
  <si>
    <t>HOSHANGABAD-IN/MP/014PADDY -UNIR-102ITARSI-IN/MP/014/006KESLA-IN/MP/014/006/0003057-SILWANI-IN/MP/014/006/0003/0021</t>
  </si>
  <si>
    <t>HOSHANGABAD-IN/MP/014PADDY -UNIR-102ITARSI-IN/MP/014/006KESLA-IN/MP/014/006/0003058-DANDIWADA-IN/MP/014/006/0003/0022</t>
  </si>
  <si>
    <t>HOSHANGABAD-IN/MP/014PADDY -UNIR-102SEONI - MALWA-IN/MP/014/003PAGDHAL-IN/MP/014/003/0002035-SAMARDHA-IN/MP/014/003/0002/0021</t>
  </si>
  <si>
    <t>HOSHANGABAD-IN/MP/014RED GRAM(TUR/ARHAR/PPEA)-410BABAI-IN/MP/014/005AARI-IN/MP/014/005/0001004-KADAIYA-IN/MP/014/005/0001/0016</t>
  </si>
  <si>
    <t>HOSHANGABAD-IN/MP/014RED GRAM(TUR/ARHAR/PPEA)-410BABAI-IN/MP/014/005AARI-IN/MP/014/005/0001006-BUDHNI-IN/MP/014/005/0001/0018</t>
  </si>
  <si>
    <t>HOSHANGABAD-IN/MP/014RED GRAM(TUR/ARHAR/PPEA)-410BABAI-IN/MP/014/005AARI-IN/MP/014/005/0001007-BEEKOR-IN/MP/014/005/0001/0019</t>
  </si>
  <si>
    <t>HOSHANGABAD-IN/MP/014RED GRAM(TUR/ARHAR/PPEA)-410BABAI-IN/MP/014/005GANERA-IN/MP/014/005/0002027-GANERA-IN/MP/014/005/0002/0006</t>
  </si>
  <si>
    <t>HOSHANGABAD-IN/MP/014RED GRAM(TUR/ARHAR/PPEA)-410BABAI-IN/MP/014/005GANERA-IN/MP/014/005/0002032-SANGAKHEDAKHURD-IN/MP/014/005/0002/0011</t>
  </si>
  <si>
    <t>HOSHANGABAD-IN/MP/014RED GRAM(TUR/ARHAR/PPEA)-410BABAI-IN/MP/014/005GANERA-IN/MP/014/005/0002033-SATWASA-IN/MP/014/005/0002/0012</t>
  </si>
  <si>
    <t>HOSHANGABAD-IN/MP/014RED GRAM(TUR/ARHAR/PPEA)-410BABAI-IN/MP/014/005GANERA-IN/MP/014/005/0002035-CHOURAHET-IN/MP/014/005/0002/0014</t>
  </si>
  <si>
    <t>HOSHANGABAD-IN/MP/014RED GRAM(TUR/ARHAR/PPEA)-410BABAI-IN/MP/014/005GANERA-IN/MP/014/005/0002038-FURTALA-IN/MP/014/005/0002/0017</t>
  </si>
  <si>
    <t>HOSHANGABAD-IN/MP/014RED GRAM(TUR/ARHAR/PPEA)-410BABAI-IN/MP/014/005GANERA-IN/MP/014/005/0002039-GONDALWADA-IN/MP/014/005/0002/0018</t>
  </si>
  <si>
    <t>HOSHANGABAD-IN/MP/014RED GRAM(TUR/ARHAR/PPEA)-410BANKHEDI-IN/MP/014/007BANKHEDI-IN/MP/014/007/0003050-PADRAITHAKUR-IN/MP/014/007/0003/0015</t>
  </si>
  <si>
    <t>HOSHANGABAD-IN/MP/014RED GRAM(TUR/ARHAR/PPEA)-410BANKHEDI-IN/MP/014/007BANKHEDI-IN/MP/014/007/0003051-JUNAWANI (DHANA)-IN/MP/014/007/0003/0016</t>
  </si>
  <si>
    <t>HOSHANGABAD-IN/MP/014RED GRAM(TUR/ARHAR/PPEA)-410BANKHEDI-IN/MP/014/007BANKHEDI-IN/MP/014/007/0003057-GHADAVPADAV-IN/MP/014/007/0003/0022</t>
  </si>
  <si>
    <t>HOSHANGABAD-IN/MP/014RED GRAM(TUR/ARHAR/PPEA)-410BANKHEDI-IN/MP/014/007UMARDHA-IN/MP/014/007/0001001-UMARDHA-IN/MP/014/007/0001/0001</t>
  </si>
  <si>
    <t>HOSHANGABAD-IN/MP/014RED GRAM(TUR/ARHAR/PPEA)-410BANKHEDI-IN/MP/014/007UMARDHA-IN/MP/014/007/0001010-BEDAR-IN/MP/014/007/0001/0002</t>
  </si>
  <si>
    <t>HOSHANGABAD-IN/MP/014RED GRAM(TUR/ARHAR/PPEA)-410HOSHANGABAD-IN/MP/014/001HOSHANGABAD- 1-IN/MP/014/001/0001001-TALNAGRI-IN/MP/014/001/0001/0001</t>
  </si>
  <si>
    <t>HOSHANGABAD-IN/MP/014RED GRAM(TUR/ARHAR/PPEA)-410HOSHANGABAD-IN/MP/014/001HOSHANGABAD- 1-IN/MP/014/001/0001002-RADHAL-IN/MP/014/001/0001/0007</t>
  </si>
  <si>
    <t>HOSHANGABAD-IN/MP/014RED GRAM(TUR/ARHAR/PPEA)-410HOSHANGABAD-IN/MP/014/001HOSHANGABAD- 2-IN/MP/014/001/0002022-PANJRA KALA-IN/MP/014/001/0002/0008</t>
  </si>
  <si>
    <t>HOSHANGABAD-IN/MP/014RED GRAM(TUR/ARHAR/PPEA)-410PIPARIYA-IN/MP/014/004PIPARIYA-IN/MP/014/004/0002017-KHIDIYA-IN/MP/014/004/0002/0001</t>
  </si>
  <si>
    <t>HOSHANGABAD-IN/MP/014RED GRAM(TUR/ARHAR/PPEA)-410PIPARIYA-IN/MP/014/004PIPARIYA-IN/MP/014/004/0002022-RAMPUR-IN/MP/014/004/0002/0006</t>
  </si>
  <si>
    <t>HOSHANGABAD-IN/MP/014RED GRAM(TUR/ARHAR/PPEA)-410PIPARIYA-IN/MP/014/004PIPARIYA-IN/MP/014/004/0002030-SIGHOUDI-IN/MP/014/004/0002/0014</t>
  </si>
  <si>
    <t>HOSHANGABAD-IN/MP/014RED GRAM(TUR/ARHAR/PPEA)-410PIPARIYA-IN/MP/014/004SANDIYA-IN/MP/014/004/0001001-SAHALWADA-IN/MP/014/004/0001/0001</t>
  </si>
  <si>
    <t>HOSHANGABAD-IN/MP/014RED GRAM(TUR/ARHAR/PPEA)-410PIPARIYA-IN/MP/014/004SANDIYA-IN/MP/014/004/0001008-PACHLAWRA-IN/MP/014/004/0001/0015</t>
  </si>
  <si>
    <t>HOSHANGABAD-IN/MP/014RED GRAM(TUR/ARHAR/PPEA)-410PIPARIYA-IN/MP/014/004SANDIYA-IN/MP/014/004/0001012-GADAGHAT-IN/MP/014/004/0001/0004</t>
  </si>
  <si>
    <t>HOSHANGABAD-IN/MP/014RED GRAM(TUR/ARHAR/PPEA)-410SOHAGPUR-IN/MP/014/002DHAPADAKALA-IN/MP/014/002/0001001-REWA BANKHEDI-IN/MP/014/002/0001/0001</t>
  </si>
  <si>
    <t>HOSHANGABAD-IN/MP/014RED GRAM(TUR/ARHAR/PPEA)-410SOHAGPUR-IN/MP/014/002DHAPADAKALA-IN/MP/014/002/0001002-SANKALA-IN/MP/014/002/0001/0011</t>
  </si>
  <si>
    <t>HOSHANGABAD-IN/MP/014RED GRAM(TUR/ARHAR/PPEA)-410SOHAGPUR-IN/MP/014/002DHAPADAKALA-IN/MP/014/002/0001003-BHATGAON-IN/MP/014/002/0001/0012</t>
  </si>
  <si>
    <t>HOSHANGABAD-IN/MP/014RED GRAM(TUR/ARHAR/PPEA)-410SOHAGPUR-IN/MP/014/002DHAPADAKALA-IN/MP/014/002/0001005-MUDIYAKHEDA-IN/MP/014/002/0001/0014</t>
  </si>
  <si>
    <t>HOSHANGABAD-IN/MP/014RED GRAM(TUR/ARHAR/PPEA)-410SOHAGPUR-IN/MP/014/002DHAPADAKALA-IN/MP/014/002/0001006-ISHARPUR-IN/MP/014/002/0001/0015</t>
  </si>
  <si>
    <t>HOSHANGABAD-IN/MP/014RED GRAM(TUR/ARHAR/PPEA)-410SOHAGPUR-IN/MP/014/002DHAPADAKALA-IN/MP/014/002/0001007-LAKHANPUR-IN/MP/014/002/0001/0016</t>
  </si>
  <si>
    <t>HOSHANGABAD-IN/MP/014RED GRAM(TUR/ARHAR/PPEA)-410SOHAGPUR-IN/MP/014/002DHAPADAKALA-IN/MP/014/002/0001009-RANI GOHAN-IN/MP/014/002/0001/0018</t>
  </si>
  <si>
    <t>HOSHANGABAD-IN/MP/014RED GRAM(TUR/ARHAR/PPEA)-410SOHAGPUR-IN/MP/014/002DHAPADAKALA-IN/MP/014/002/0001017-PAMLI-IN/MP/014/002/0001/0009</t>
  </si>
  <si>
    <t>HOSHANGABAD-IN/MP/014RED GRAM(TUR/ARHAR/PPEA)-410SOHAGPUR-IN/MP/014/002SHOBHAPUR-IN/MP/014/002/0003048-UTIYASHANKAR-IN/MP/014/002/0003/0008</t>
  </si>
  <si>
    <t>HOSHANGABAD-IN/MP/014RED GRAM(TUR/ARHAR/PPEA)-410SOHAGPUR-IN/MP/014/002SHOBHAPUR-IN/MP/014/002/0003049-GALCHA-IN/MP/014/002/0003/0009</t>
  </si>
  <si>
    <t>HOSHANGABAD-IN/MP/014RED GRAM(TUR/ARHAR/PPEA)-410SOHAGPUR-IN/MP/014/002SHOBHAPUR-IN/MP/014/002/0003051-AJERA-IN/MP/014/002/0003/0011</t>
  </si>
  <si>
    <t>HOSHANGABAD-IN/MP/014RED GRAM(TUR/ARHAR/PPEA)-410SOHAGPUR-IN/MP/014/002SHOBHAPUR-IN/MP/014/002/0003052-MACHHA-IN/MP/014/002/0003/0012</t>
  </si>
  <si>
    <t>HOSHANGABAD-IN/MP/014RED GRAM(TUR/ARHAR/PPEA)-410SOHAGPUR-IN/MP/014/002SOHAGPUR-IN/MP/014/002/0002021-BARANGI-IN/MP/014/002/0002/0003</t>
  </si>
  <si>
    <t>HOSHANGABAD-IN/MP/014RED GRAM(TUR/ARHAR/PPEA)-410SOHAGPUR-IN/MP/014/002SOHAGPUR-IN/MP/014/002/0002022-CHICHLI-IN/MP/014/002/0002/0004</t>
  </si>
  <si>
    <t>HOSHANGABAD-IN/MP/014RED GRAM(TUR/ARHAR/PPEA)-410SOHAGPUR-IN/MP/014/002SOHAGPUR-IN/MP/014/002/0002023-PALADEVRI-IN/MP/014/002/0002/0005</t>
  </si>
  <si>
    <t>HOSHANGABAD-IN/MP/014RED GRAM(TUR/ARHAR/PPEA)-410SOHAGPUR-IN/MP/014/002SOHAGPUR-IN/MP/014/002/0002024-SEMRI HARCHAND-IN/MP/014/002/0002/0006</t>
  </si>
  <si>
    <t>HOSHANGABAD-IN/MP/014RED GRAM(TUR/ARHAR/PPEA)-410SOHAGPUR-IN/MP/014/002SOHAGPUR-IN/MP/014/002/0002030-NAYAGAON-IN/MP/014/002/0002/0012</t>
  </si>
  <si>
    <t>HOSHANGABAD-IN/MP/014RED GRAM(TUR/ARHAR/PPEA)-410SOHAGPUR-IN/MP/014/002SOHAGPUR-IN/MP/014/002/0002031-GONDI KHAIRI MAAL-IN/MP/014/002/0002/0013</t>
  </si>
  <si>
    <t>HOSHANGABAD-IN/MP/014RED GRAM(TUR/ARHAR/PPEA)-410SOHAGPUR-IN/MP/014/002SOHAGPUR-IN/MP/014/002/0002032-BICHHUA-IN/MP/014/002/0002/0014</t>
  </si>
  <si>
    <t>HOSHANGABAD-IN/MP/014RED GRAM(TUR/ARHAR/PPEA)-410SOHAGPUR-IN/MP/014/002SOHAGPUR-IN/MP/014/002/0002037-GUNDRAI-IN/MP/014/002/0002/0019</t>
  </si>
  <si>
    <t>HOSHANGABAD-IN/MP/014RED GRAM(TUR/ARHAR/PPEA)-410SOHAGPUR-IN/MP/014/002SOHAGPUR-IN/MP/014/002/0002038-CHARGAON-IN/MP/014/002/0002/0020</t>
  </si>
  <si>
    <t>HOSHANGABAD-IN/MP/014RED GRAM(TUR/ARHAR/PPEA)-410SOHAGPUR-IN/MP/014/002SOHAGPUR-IN/MP/014/002/0002039-NAVALGAON-IN/MP/014/002/0002/0021</t>
  </si>
  <si>
    <t>HOSHANGABAD-IN/MP/014RED GRAM(TUR/ARHAR/PPEA)-410SOHAGPUR-IN/MP/014/002SOHAGPUR-IN/MP/014/002/0002040-KARANPUR-IN/MP/014/002/0002/0022</t>
  </si>
  <si>
    <t>HOSHANGABAD-IN/MP/014SOYABEAN-530BABAI-IN/MP/014/005BABAI-IN/MP/014/005/0003042-SIRWAD-IN/MP/014/005/0003/0001</t>
  </si>
  <si>
    <t>HOSHANGABAD-IN/MP/014SOYABEAN-530BABAI-IN/MP/014/005BABAI-IN/MP/014/005/0003043-BUDHWADA-IN/MP/014/005/0003/0002</t>
  </si>
  <si>
    <t>HOSHANGABAD-IN/MP/014SOYABEAN-530BABAI-IN/MP/014/005BABAI-IN/MP/014/005/0003056-KAJALKHEDI-IN/MP/014/005/0003/0015</t>
  </si>
  <si>
    <t>HOSHANGABAD-IN/MP/014SOYABEAN-530BABAI-IN/MP/014/005BABAI-IN/MP/014/005/0003060-KHARDA-IN/MP/014/005/0003/0019</t>
  </si>
  <si>
    <t>HOSHANGABAD-IN/MP/014SOYABEAN-530BABAI-IN/MP/014/005GANERA-IN/MP/014/005/0002024-BAGALKHEDI-IN/MP/014/005/0002/0003</t>
  </si>
  <si>
    <t>HOSHANGABAD-IN/MP/014SOYABEAN-530BABAI-IN/MP/014/005GANERA-IN/MP/014/005/0002036-TALKESRI-IN/MP/014/005/0002/0015</t>
  </si>
  <si>
    <t>HOSHANGABAD-IN/MP/014SOYABEAN-530BABAI-IN/MP/014/005GANERA-IN/MP/014/005/0002037-PATNI-IN/MP/014/005/0002/0016</t>
  </si>
  <si>
    <t>HOSHANGABAD-IN/MP/014SOYABEAN-530BABAI-IN/MP/014/005GANERA-IN/MP/014/005/0002038-FURTALA-IN/MP/014/005/0002/0017</t>
  </si>
  <si>
    <t>HOSHANGABAD-IN/MP/014SOYABEAN-530BABAI-IN/MP/014/005GANERA-IN/MP/014/005/0002040-RAIPURA-IN/MP/014/005/0002/0019</t>
  </si>
  <si>
    <t>HOSHANGABAD-IN/MP/014SOYABEAN-530BABAI-IN/MP/014/005GANERA-IN/MP/014/005/0002041-KHIDIYA-IN/MP/014/005/0002/0020</t>
  </si>
  <si>
    <t>HOSHANGABAD-IN/MP/014SOYABEAN-530DOLRIYA-IN/MP/014/008DOLRIYA-1-IN/MP/014/008/0001001-NANPA-IN/MP/014/008/0001/0001</t>
  </si>
  <si>
    <t>HOSHANGABAD-IN/MP/014SOYABEAN-530DOLRIYA-IN/MP/014/008DOLRIYA-1-IN/MP/014/008/0001004-MISROD-IN/MP/014/008/0001/0008</t>
  </si>
  <si>
    <t>HOSHANGABAD-IN/MP/014SOYABEAN-530DOLRIYA-IN/MP/014/008DOLRIYA-1-IN/MP/014/008/0001006-DATWASA-IN/MP/014/008/0001/0010</t>
  </si>
  <si>
    <t>HOSHANGABAD-IN/MP/014SOYABEAN-530DOLRIYA-IN/MP/014/008DOLRIYA-1-IN/MP/014/008/0001007-KOTLAKHEDI-IN/MP/014/008/0001/0011</t>
  </si>
  <si>
    <t>HOSHANGABAD-IN/MP/014SOYABEAN-530DOLRIYA-IN/MP/014/008DOLRIYA-1-IN/MP/014/008/0001008-BAGHWADA-IN/MP/014/008/0001/0012</t>
  </si>
  <si>
    <t>HOSHANGABAD-IN/MP/014SOYABEAN-530DOLRIYA-IN/MP/014/008DOLRIYA-1-IN/MP/014/008/0001009-CHANDWAD-IN/MP/014/008/0001/0013</t>
  </si>
  <si>
    <t>HOSHANGABAD-IN/MP/014SOYABEAN-530DOLRIYA-IN/MP/014/008DOLRIYA-1-IN/MP/014/008/0001010-RATWADA-IN/MP/014/008/0001/0002</t>
  </si>
  <si>
    <t>HOSHANGABAD-IN/MP/014SOYABEAN-530DOLRIYA-IN/MP/014/008DOLRIYA-1-IN/MP/014/008/0001011-SAIL-IN/MP/014/008/0001/0003</t>
  </si>
  <si>
    <t>HOSHANGABAD-IN/MP/014SOYABEAN-530DOLRIYA-IN/MP/014/008DOLRIYA-1-IN/MP/014/008/0001012-ROJHDA-IN/MP/014/008/0001/0004</t>
  </si>
  <si>
    <t>HOSHANGABAD-IN/MP/014SOYABEAN-530DOLRIYA-IN/MP/014/008DOLRIYA-1-IN/MP/014/008/0001013-BAMHANGAON KALA-IN/MP/014/008/0001/0005</t>
  </si>
  <si>
    <t>HOSHANGABAD-IN/MP/014SOYABEAN-530DOLRIYA-IN/MP/014/008DOLRIYA-2-IN/MP/014/008/0002014-KHARKHEDI-IN/MP/014/008/0002/0001</t>
  </si>
  <si>
    <t>HOSHANGABAD-IN/MP/014SOYABEAN-530DOLRIYA-IN/MP/014/008DOLRIYA-2-IN/MP/014/008/0002015-GUNOURA-IN/MP/014/008/0002/0002</t>
  </si>
  <si>
    <t>HOSHANGABAD-IN/MP/014SOYABEAN-530DOLRIYA-IN/MP/014/008DOLRIYA-2-IN/MP/014/008/0002016-KANDRAKHEDI-IN/MP/014/008/0002/0003</t>
  </si>
  <si>
    <t>HOSHANGABAD-IN/MP/014SOYABEAN-530DOLRIYA-IN/MP/014/008DOLRIYA-2-IN/MP/014/008/0002017-MOHARI-IN/MP/014/008/0002/0004</t>
  </si>
  <si>
    <t>HOSHANGABAD-IN/MP/014SOYABEAN-530DOLRIYA-IN/MP/014/008DOLRIYA-2-IN/MP/014/008/0002018-AAMUPURA-IN/MP/014/008/0002/0005</t>
  </si>
  <si>
    <t>HOSHANGABAD-IN/MP/014SOYABEAN-530DOLRIYA-IN/MP/014/008DOLRIYA-2-IN/MP/014/008/0002019-BEHRAKHEDI-IN/MP/014/008/0002/0006</t>
  </si>
  <si>
    <t>HOSHANGABAD-IN/MP/014SOYABEAN-530DOLRIYA-IN/MP/014/008DOLRIYA-2-IN/MP/014/008/0002021-BHEELAKHEDI-IN/MP/014/008/0002/0008</t>
  </si>
  <si>
    <t>HOSHANGABAD-IN/MP/014SOYABEAN-530DOLRIYA-IN/MP/014/008DOLRIYA-2-IN/MP/014/008/0002022-SEMRI KHURD-IN/MP/014/008/0002/0009</t>
  </si>
  <si>
    <t>HOSHANGABAD-IN/MP/014SOYABEAN-530DOLRIYA-IN/MP/014/008DOLRIYA-2-IN/MP/014/008/0002023-DOLRIYA-IN/MP/014/008/0002/0010</t>
  </si>
  <si>
    <t>HOSHANGABAD-IN/MP/014SOYABEAN-530DOLRIYA-IN/MP/014/008DOLRIYA-2-IN/MP/014/008/0002024-DAABA KHURD-IN/MP/014/008/0002/0011</t>
  </si>
  <si>
    <t>HOSHANGABAD-IN/MP/014SOYABEAN-530DOLRIYA-IN/MP/014/008DOLRIYA-2-IN/MP/014/008/0002025-DAABA KALA-IN/MP/014/008/0002/0012</t>
  </si>
  <si>
    <t>HOSHANGABAD-IN/MP/014SOYABEAN-530HOSHANGABAD-IN/MP/014/001HOSHANGABAD- 1-IN/MP/014/001/0001002-RADHAL-IN/MP/014/001/0001/0007</t>
  </si>
  <si>
    <t>HOSHANGABAD-IN/MP/014SOYABEAN-530HOSHANGABAD-IN/MP/014/001HOSHANGABAD- 1-IN/MP/014/001/0001003-PARRADEH-IN/MP/014/001/0001/0008</t>
  </si>
  <si>
    <t>HOSHANGABAD-IN/MP/014SOYABEAN-530HOSHANGABAD-IN/MP/014/001HOSHANGABAD- 1-IN/MP/014/001/0001004-BADODIYA KALA-IN/MP/014/001/0001/0009</t>
  </si>
  <si>
    <t>HOSHANGABAD-IN/MP/014SOYABEAN-530HOSHANGABAD-IN/MP/014/001HOSHANGABAD- 1-IN/MP/014/001/0001005-PALANPUR-IN/MP/014/001/0001/0010</t>
  </si>
  <si>
    <t>HOSHANGABAD-IN/MP/014SOYABEAN-530HOSHANGABAD-IN/MP/014/001HOSHANGABAD- 1-IN/MP/014/001/0001006-SAVALKHEDA-IN/MP/014/001/0001/0011</t>
  </si>
  <si>
    <t>HOSHANGABAD-IN/MP/014SOYABEAN-530HOSHANGABAD-IN/MP/014/001HOSHANGABAD- 1-IN/MP/014/001/0001007-ROHANA-IN/MP/014/001/0001/0012</t>
  </si>
  <si>
    <t>HOSHANGABAD-IN/MP/014SOYABEAN-530HOSHANGABAD-IN/MP/014/001HOSHANGABAD- 1-IN/MP/014/001/0001008-KHEDLA-IN/MP/014/001/0001/0013</t>
  </si>
  <si>
    <t>HOSHANGABAD-IN/MP/014SOYABEAN-530HOSHANGABAD-IN/MP/014/001HOSHANGABAD- 1-IN/MP/014/001/0001009-DOGARWADA-IN/MP/014/001/0001/0014</t>
  </si>
  <si>
    <t>HOSHANGABAD-IN/MP/014SOYABEAN-530HOSHANGABAD-IN/MP/014/001HOSHANGABAD- 1-IN/MP/014/001/0001010-RASULIYA-IN/MP/014/001/0001/0002</t>
  </si>
  <si>
    <t>HOSHANGABAD-IN/MP/014SOYABEAN-530HOSHANGABAD-IN/MP/014/001HOSHANGABAD- 1-IN/MP/014/001/0001012-BUGHWADA-IN/MP/014/001/0001/0004</t>
  </si>
  <si>
    <t>HOSHANGABAD-IN/MP/014SOYABEAN-530ITARSI-IN/MP/014/006ITARSI-IN/MP/014/006/0001002-BORTALAI-IN/MP/014/006/0001/0008</t>
  </si>
  <si>
    <t>HOSHANGABAD-IN/MP/014SOYABEAN-530ITARSI-IN/MP/014/006ITARSI-IN/MP/014/006/0001003-DHURPAN-IN/MP/014/006/0001/0009</t>
  </si>
  <si>
    <t>HOSHANGABAD-IN/MP/014SOYABEAN-530ITARSI-IN/MP/014/006ITARSI-IN/MP/014/006/0001004-NAYAGAON-IN/MP/014/006/0001/0010</t>
  </si>
  <si>
    <t>HOSHANGABAD-IN/MP/014SOYABEAN-530ITARSI-IN/MP/014/006ITARSI-IN/MP/014/006/0001005-TIKHAD-IN/MP/014/006/0001/0011</t>
  </si>
  <si>
    <t>HOSHANGABAD-IN/MP/014SOYABEAN-530ITARSI-IN/MP/014/006ITARSI-IN/MP/014/006/0001006-MALOTHAR-IN/MP/014/006/0001/0012</t>
  </si>
  <si>
    <t>HOSHANGABAD-IN/MP/014SOYABEAN-530ITARSI-IN/MP/014/006ITARSI-IN/MP/014/006/0001007-TANGNA-IN/MP/014/006/0001/0013</t>
  </si>
  <si>
    <t>HOSHANGABAD-IN/MP/014SOYABEAN-530ITARSI-IN/MP/014/006ITARSI-IN/MP/014/006/0001008-DOBI URF TALPURA-IN/MP/014/006/0001/0014</t>
  </si>
  <si>
    <t>HOSHANGABAD-IN/MP/014SOYABEAN-530ITARSI-IN/MP/014/006ITARSI-IN/MP/014/006/0001009-JAMANI-IN/MP/014/006/0001/0015</t>
  </si>
  <si>
    <t>HOSHANGABAD-IN/MP/014SOYABEAN-530ITARSI-IN/MP/014/006ITARSI-IN/MP/014/006/0001010-BABAI KHURD-IN/MP/014/006/0001/0002</t>
  </si>
  <si>
    <t>HOSHANGABAD-IN/MP/014SOYABEAN-530ITARSI-IN/MP/014/006ITARSI-IN/MP/014/006/0001011-BHATTI-IN/MP/014/006/0001/0003</t>
  </si>
  <si>
    <t>HOSHANGABAD-IN/MP/014SOYABEAN-530ITARSI-IN/MP/014/006ITARSI-IN/MP/014/006/0001012-MEHRAGAON-IN/MP/014/006/0001/0004</t>
  </si>
  <si>
    <t>HOSHANGABAD-IN/MP/014SOYABEAN-530ITARSI-IN/MP/014/006ITARSI-IN/MP/014/006/0001013-ITARSI-IN/MP/014/006/0001/0005</t>
  </si>
  <si>
    <t>HOSHANGABAD-IN/MP/014SOYABEAN-530ITARSI-IN/MP/014/006ITARSI-IN/MP/014/006/0001014-SONASAVRI-IN/MP/014/006/0001/0006</t>
  </si>
  <si>
    <t>HOSHANGABAD-IN/MP/014SOYABEAN-530ITARSI-IN/MP/014/006ITARSI-IN/MP/014/006/0001015-RAISALPUR-IN/MP/014/006/0001/0007</t>
  </si>
  <si>
    <t>HOSHANGABAD-IN/MP/014SOYABEAN-530ITARSI-IN/MP/014/006KESLA-IN/MP/014/006/0003037-PATHROTA-IN/MP/014/006/0003/0001</t>
  </si>
  <si>
    <t>HOSHANGABAD-IN/MP/014SOYABEAN-530ITARSI-IN/MP/014/006KESLA-IN/MP/014/006/0003038-JUJHARPUR-IN/MP/014/006/0003/0002</t>
  </si>
  <si>
    <t>HOSHANGABAD-IN/MP/014SOYABEAN-530ITARSI-IN/MP/014/006KESLA-IN/MP/014/006/0003039-DEHRI-IN/MP/014/006/0003/0003</t>
  </si>
  <si>
    <t>HOSHANGABAD-IN/MP/014SOYABEAN-530ITARSI-IN/MP/014/006KESLA-IN/MP/014/006/0003040-GOCHITRONDA-IN/MP/014/006/0003/0004</t>
  </si>
  <si>
    <t>HOSHANGABAD-IN/MP/014SOYABEAN-530ITARSI-IN/MP/014/006KESLA-IN/MP/014/006/0003041-PEEPALDANA-IN/MP/014/006/0003/0005</t>
  </si>
  <si>
    <t>HOSHANGABAD-IN/MP/014SOYABEAN-530ITARSI-IN/MP/014/006KESLA-IN/MP/014/006/0003043-KESLA-IN/MP/014/006/0003/0007</t>
  </si>
  <si>
    <t>HOSHANGABAD-IN/MP/014SOYABEAN-530ITARSI-IN/MP/014/006RAMPUR-IN/MP/014/006/0002017-LOHARIYA KALA-IN/MP/014/006/0002/0002</t>
  </si>
  <si>
    <t>HOSHANGABAD-IN/MP/014SOYABEAN-530ITARSI-IN/MP/014/006RAMPUR-IN/MP/014/006/0002025-GAJPUR-IN/MP/014/006/0002/0010</t>
  </si>
  <si>
    <t>HOSHANGABAD-IN/MP/014SOYABEAN-530ITARSI-IN/MP/014/006RAMPUR-IN/MP/014/006/0002030-SOMALWADA KHURD-IN/MP/014/006/0002/0015</t>
  </si>
  <si>
    <t>HOSHANGABAD-IN/MP/014SOYABEAN-530SEONI - MALWA-IN/MP/014/003KHAPRIYA-IN/MP/014/003/0004052-RAMPURA-IN/MP/014/003/0004/0001</t>
  </si>
  <si>
    <t>HOSHANGABAD-IN/MP/014SOYABEAN-530SEONI - MALWA-IN/MP/014/003KHAPRIYA-IN/MP/014/003/0004053-MUDIYAKHEDI-IN/MP/014/003/0004/0002</t>
  </si>
  <si>
    <t>HOSHANGABAD-IN/MP/014SOYABEAN-530SEONI - MALWA-IN/MP/014/003KHAPRIYA-IN/MP/014/003/0004054-LODHADI-IN/MP/014/003/0004/0003</t>
  </si>
  <si>
    <t>HOSHANGABAD-IN/MP/014SOYABEAN-530SEONI - MALWA-IN/MP/014/003KHAPRIYA-IN/MP/014/003/0004055-AMLADA DOGAR-IN/MP/014/003/0004/0004</t>
  </si>
  <si>
    <t>HOSHANGABAD-IN/MP/014SOYABEAN-530SEONI - MALWA-IN/MP/014/003KHAPRIYA-IN/MP/014/003/0004056-PATHADA-IN/MP/014/003/0004/0005</t>
  </si>
  <si>
    <t>HOSHANGABAD-IN/MP/014SOYABEAN-530SEONI - MALWA-IN/MP/014/003KHAPRIYA-IN/MP/014/003/0004057-MAKDAI-IN/MP/014/003/0004/0006</t>
  </si>
  <si>
    <t>HOSHANGABAD-IN/MP/014SOYABEAN-530SEONI - MALWA-IN/MP/014/003KHAPRIYA-IN/MP/014/003/0004058-GWADI-IN/MP/014/003/0004/0007</t>
  </si>
  <si>
    <t>HOSHANGABAD-IN/MP/014SOYABEAN-530SEONI - MALWA-IN/MP/014/003KHAPRIYA-IN/MP/014/003/0004059-CHOUTALAI-IN/MP/014/003/0004/0008</t>
  </si>
  <si>
    <t>HOSHANGABAD-IN/MP/014SOYABEAN-530SEONI - MALWA-IN/MP/014/003KHAPRIYA-IN/MP/014/003/0004060-SOYAT-IN/MP/014/003/0004/0009</t>
  </si>
  <si>
    <t>HOSHANGABAD-IN/MP/014SOYABEAN-530SEONI - MALWA-IN/MP/014/003KHAPRIYA-IN/MP/014/003/0004061-JHILLAY-IN/MP/014/003/0004/0010</t>
  </si>
  <si>
    <t>HOSHANGABAD-IN/MP/014SOYABEAN-530SEONI - MALWA-IN/MP/014/003KHAPRIYA-IN/MP/014/003/0004062-KHAPARIYA-IN/MP/014/003/0004/0011</t>
  </si>
  <si>
    <t>HOSHANGABAD-IN/MP/014SOYABEAN-530SEONI - MALWA-IN/MP/014/003KHAPRIYA-IN/MP/014/003/0004063-REHDA-IN/MP/014/003/0004/0012</t>
  </si>
  <si>
    <t>HOSHANGABAD-IN/MP/014SOYABEAN-530SEONI - MALWA-IN/MP/014/003KHAPRIYA-IN/MP/014/003/0004064-BHANGIYA-IN/MP/014/003/0004/0013</t>
  </si>
  <si>
    <t>HOSHANGABAD-IN/MP/014SOYABEAN-530SEONI - MALWA-IN/MP/014/003KHAPRIYA-IN/MP/014/003/0004065-HARPALPUR-IN/MP/014/003/0004/0014</t>
  </si>
  <si>
    <t>HOSHANGABAD-IN/MP/014SOYABEAN-530SEONI - MALWA-IN/MP/014/003KHAPRIYA-IN/MP/014/003/0004066-BHILADIYA KALA-IN/MP/014/003/0004/0015</t>
  </si>
  <si>
    <t>HOSHANGABAD-IN/MP/014SOYABEAN-530SEONI - MALWA-IN/MP/014/003KHAPRIYA-IN/MP/014/003/0004067-RAJORA KURMI-IN/MP/014/003/0004/0016</t>
  </si>
  <si>
    <t>HOSHANGABAD-IN/MP/014SOYABEAN-530SEONI - MALWA-IN/MP/014/003PAGDHAL-IN/MP/014/003/0002015-BISOUNI KALA-IN/MP/014/003/0002/0001</t>
  </si>
  <si>
    <t>HOSHANGABAD-IN/MP/014SOYABEAN-530SEONI - MALWA-IN/MP/014/003PAGDHAL-IN/MP/014/003/0002016-KOTHRA-IN/MP/014/003/0002/0002</t>
  </si>
  <si>
    <t>HOSHANGABAD-IN/MP/014SOYABEAN-530SEONI - MALWA-IN/MP/014/003PAGDHAL-IN/MP/014/003/0002017-NIRKHI-IN/MP/014/003/0002/0003</t>
  </si>
  <si>
    <t>HOSHANGABAD-IN/MP/014SOYABEAN-530SEONI - MALWA-IN/MP/014/003PAGDHAL-IN/MP/014/003/0002018-BHAIROPUR-IN/MP/014/003/0002/0004</t>
  </si>
  <si>
    <t>HOSHANGABAD-IN/MP/014SOYABEAN-530SEONI - MALWA-IN/MP/014/003PAGDHAL-IN/MP/014/003/0002019-BHARLAAY-IN/MP/014/003/0002/0005</t>
  </si>
  <si>
    <t>HOSHANGABAD-IN/MP/014SOYABEAN-530SEONI - MALWA-IN/MP/014/003PAGDHAL-IN/MP/014/003/0002020-CHOUKIGAVA-IN/MP/014/003/0002/0006</t>
  </si>
  <si>
    <t>HOSHANGABAD-IN/MP/014SOYABEAN-530SEONI - MALWA-IN/MP/014/003PAGDHAL-IN/MP/014/003/0002021-JEERABEH-IN/MP/014/003/0002/0007</t>
  </si>
  <si>
    <t>HOSHANGABAD-IN/MP/014SOYABEAN-530SEONI - MALWA-IN/MP/014/003PAGDHAL-IN/MP/014/003/0002022-PAGDHAL-IN/MP/014/003/0002/0008</t>
  </si>
  <si>
    <t>HOSHANGABAD-IN/MP/014SOYABEAN-530SEONI - MALWA-IN/MP/014/003PAGDHAL-IN/MP/014/003/0002023-BABADIYA BHAU-IN/MP/014/003/0002/0009</t>
  </si>
  <si>
    <t>HOSHANGABAD-IN/MP/014SOYABEAN-530SEONI - MALWA-IN/MP/014/003PAGDHAL-IN/MP/014/003/0002024-RAVAN PIPAL-IN/MP/014/003/0002/0010</t>
  </si>
  <si>
    <t>HOSHANGABAD-IN/MP/014SOYABEAN-530SEONI - MALWA-IN/MP/014/003PAGDHAL-IN/MP/014/003/0002025-DHAMANIYA-IN/MP/014/003/0002/0011</t>
  </si>
  <si>
    <t>HOSHANGABAD-IN/MP/014SOYABEAN-530SEONI - MALWA-IN/MP/014/003PAGDHAL-IN/MP/014/003/0002026-BASNIYA KALA-IN/MP/014/003/0002/0012</t>
  </si>
  <si>
    <t>HOSHANGABAD-IN/MP/014SOYABEAN-530SEONI - MALWA-IN/MP/014/003PAGDHAL-IN/MP/014/003/0002027-FARIDPUR-IN/MP/014/003/0002/0013</t>
  </si>
  <si>
    <t>HOSHANGABAD-IN/MP/014SOYABEAN-530SEONI - MALWA-IN/MP/014/003PAGDHAL-IN/MP/014/003/0002028-AMLADA KALA-IN/MP/014/003/0002/0014</t>
  </si>
  <si>
    <t>HOSHANGABAD-IN/MP/014SOYABEAN-530SEONI - MALWA-IN/MP/014/003PAGDHAL-IN/MP/014/003/0002029-CHOUKI MAFI-IN/MP/014/003/0002/0015</t>
  </si>
  <si>
    <t>HOSHANGABAD-IN/MP/014SOYABEAN-530SEONI - MALWA-IN/MP/014/003PAGDHAL-IN/MP/014/003/0002030-GURANJ GHAT-IN/MP/014/003/0002/0016</t>
  </si>
  <si>
    <t>HOSHANGABAD-IN/MP/014SOYABEAN-530SEONI - MALWA-IN/MP/014/003PAGDHAL-IN/MP/014/003/0002031-NAVALGAON-IN/MP/014/003/0002/0017</t>
  </si>
  <si>
    <t>HOSHANGABAD-IN/MP/014SOYABEAN-530SEONI - MALWA-IN/MP/014/003PAGDHAL-IN/MP/014/003/0002032-GHANA-IN/MP/014/003/0002/0018</t>
  </si>
  <si>
    <t>HOSHANGABAD-IN/MP/014SOYABEAN-530SEONI - MALWA-IN/MP/014/003PAGDHAL-IN/MP/014/003/0002033-SATAI-IN/MP/014/003/0002/0019</t>
  </si>
  <si>
    <t>HOSHANGABAD-IN/MP/014SOYABEAN-530SEONI - MALWA-IN/MP/014/003PAGDHAL-IN/MP/014/003/0002034-LOKHARTALAI-IN/MP/014/003/0002/0020</t>
  </si>
  <si>
    <t>HOSHANGABAD-IN/MP/014SOYABEAN-530SEONI - MALWA-IN/MP/014/003PAGDHAL-IN/MP/014/003/0002035-SAMARDHA-IN/MP/014/003/0002/0021</t>
  </si>
  <si>
    <t>HOSHANGABAD-IN/MP/014SOYABEAN-530SEONI - MALWA-IN/MP/014/003SATWASA-IN/MP/014/003/0005068-RAJORAJAT-IN/MP/014/003/0005/0001</t>
  </si>
  <si>
    <t>HOSHANGABAD-IN/MP/014SOYABEAN-530SEONI - MALWA-IN/MP/014/003SATWASA-IN/MP/014/003/0005069-DHARAMKUNDI-IN/MP/014/003/0005/0002</t>
  </si>
  <si>
    <t>HOSHANGABAD-IN/MP/014SOYABEAN-530SEONI - MALWA-IN/MP/014/003SATWASA-IN/MP/014/003/0005070-SATWASA-IN/MP/014/003/0005/0003</t>
  </si>
  <si>
    <t>HOSHANGABAD-IN/MP/014SOYABEAN-530SEONI - MALWA-IN/MP/014/003SATWASA-IN/MP/014/003/0005071-KHUTWASA-IN/MP/014/003/0005/0004</t>
  </si>
  <si>
    <t>HOSHANGABAD-IN/MP/014SOYABEAN-530SEONI - MALWA-IN/MP/014/003SATWASA-IN/MP/014/003/0005072-HIRANKHEDA-IN/MP/014/003/0005/0005</t>
  </si>
  <si>
    <t>HOSHANGABAD-IN/MP/014SOYABEAN-530SEONI - MALWA-IN/MP/014/003SATWASA-IN/MP/014/003/0005073-BHADANG CHIKHLI-IN/MP/014/003/0005/0006</t>
  </si>
  <si>
    <t>HOSHANGABAD-IN/MP/014SOYABEAN-530SEONI - MALWA-IN/MP/014/003SATWASA-IN/MP/014/003/0005074-SOMALWADA-IN/MP/014/003/0005/0007</t>
  </si>
  <si>
    <t>HOSHANGABAD-IN/MP/014SOYABEAN-530SEONI - MALWA-IN/MP/014/003SATWASA-IN/MP/014/003/0005075-KHARDA-IN/MP/014/003/0005/0008</t>
  </si>
  <si>
    <t>HOSHANGABAD-IN/MP/014SOYABEAN-530SEONI - MALWA-IN/MP/014/003SATWASA-IN/MP/014/003/0005076-BHAMEDIDEV-IN/MP/014/003/0005/0009</t>
  </si>
  <si>
    <t>HOSHANGABAD-IN/MP/014SOYABEAN-530SEONI - MALWA-IN/MP/014/003SATWASA-IN/MP/014/003/0005077-GAAJANPUR-IN/MP/014/003/0005/0010</t>
  </si>
  <si>
    <t>HOSHANGABAD-IN/MP/014SOYABEAN-530SEONI - MALWA-IN/MP/014/003SATWASA-IN/MP/014/003/0005078-BHAMEDI-IN/MP/014/003/0005/0011</t>
  </si>
  <si>
    <t>HOSHANGABAD-IN/MP/014SOYABEAN-530SEONI - MALWA-IN/MP/014/003SATWASA-IN/MP/014/003/0005079-NAHARKOLA-IN/MP/014/003/0005/0012</t>
  </si>
  <si>
    <t>HOSHANGABAD-IN/MP/014SOYABEAN-530SEONI - MALWA-IN/MP/014/003SATWASA-IN/MP/014/003/0005080-JHADBEEDA-IN/MP/014/003/0005/0013</t>
  </si>
  <si>
    <t>HOSHANGABAD-IN/MP/014SOYABEAN-530SEONI - MALWA-IN/MP/014/003SATWASA-IN/MP/014/003/0005081-BATKI URF IKLANI-IN/MP/014/003/0005/0014</t>
  </si>
  <si>
    <t>HOSHANGABAD-IN/MP/014SOYABEAN-530SEONI - MALWA-IN/MP/014/003SATWASA-IN/MP/014/003/0005082-SOTA CHIKHLI-IN/MP/014/003/0005/0015</t>
  </si>
  <si>
    <t>HOSHANGABAD-IN/MP/014SOYABEAN-530SEONI - MALWA-IN/MP/014/003SATWASA-IN/MP/014/003/0005083-NANDARWADA-IN/MP/014/003/0005/0016</t>
  </si>
  <si>
    <t>HOSHANGABAD-IN/MP/014SOYABEAN-530SEONI - MALWA-IN/MP/014/003SATWASA-IN/MP/014/003/0005084-MALAPAT-IN/MP/014/003/0005/0017</t>
  </si>
  <si>
    <t>HOSHANGABAD-IN/MP/014SOYABEAN-530SEONI - MALWA-IN/MP/014/003SATWASA-IN/MP/014/003/0005085-TILI AVARI-IN/MP/014/003/0005/0018</t>
  </si>
  <si>
    <t>HOSHANGABAD-IN/MP/014SOYABEAN-530SEONI - MALWA-IN/MP/014/003SATWASA-IN/MP/014/003/0005086-KEWLAJHIR-IN/MP/014/003/0005/0019</t>
  </si>
  <si>
    <t>HOSHANGABAD-IN/MP/014SOYABEAN-530SEONI - MALWA-IN/MP/014/003SEONI  MALWA-IN/MP/014/003/0003036-MAHUADHANA-IN/MP/014/003/0003/0001</t>
  </si>
  <si>
    <t>HOSHANGABAD-IN/MP/014SOYABEAN-530SEONI - MALWA-IN/MP/014/003SEONI  MALWA-IN/MP/014/003/0003037-SURAJPUR-IN/MP/014/003/0003/0002</t>
  </si>
  <si>
    <t>HOSHANGABAD-IN/MP/014SOYABEAN-530SEONI - MALWA-IN/MP/014/003SEONI  MALWA-IN/MP/014/003/0003038-BAANKABEDI-IN/MP/014/003/0003/0003</t>
  </si>
  <si>
    <t>HOSHANGABAD-IN/MP/014SOYABEAN-530SEONI - MALWA-IN/MP/014/003SEONI  MALWA-IN/MP/014/003/0003039-TINSYA-IN/MP/014/003/0003/0004</t>
  </si>
  <si>
    <t>HOSHANGABAD-IN/MP/014SOYABEAN-530SEONI - MALWA-IN/MP/014/003SEONI  MALWA-IN/MP/014/003/0003040-KHARAR-IN/MP/014/003/0003/0005</t>
  </si>
  <si>
    <t>HOSHANGABAD-IN/MP/014SOYABEAN-530SEONI - MALWA-IN/MP/014/003SEONI  MALWA-IN/MP/014/003/0003041-JAMANI-IN/MP/014/003/0003/0006</t>
  </si>
  <si>
    <t>HOSHANGABAD-IN/MP/014SOYABEAN-530SEONI - MALWA-IN/MP/014/003SEONI  MALWA-IN/MP/014/003/0003042-PIPALYA KALA-IN/MP/014/003/0003/0007</t>
  </si>
  <si>
    <t>HOSHANGABAD-IN/MP/014SOYABEAN-530SEONI - MALWA-IN/MP/014/003SEONI  MALWA-IN/MP/014/003/0003043-PIPALTHON-IN/MP/014/003/0003/0008</t>
  </si>
  <si>
    <t>HOSHANGABAD-IN/MP/014SOYABEAN-530SEONI - MALWA-IN/MP/014/003SEONI  MALWA-IN/MP/014/003/0003044-BILDI-IN/MP/014/003/0003/0009</t>
  </si>
  <si>
    <t>HOSHANGABAD-IN/MP/014SOYABEAN-530SEONI - MALWA-IN/MP/014/003SEONI  MALWA-IN/MP/014/003/0003045-BARAKHAD KALA-IN/MP/014/003/0003/0010</t>
  </si>
  <si>
    <t>HOSHANGABAD-IN/MP/014SOYABEAN-530SEONI - MALWA-IN/MP/014/003SEONI  MALWA-IN/MP/014/003/0003046-BANAPURA-IN/MP/014/003/0003/0011</t>
  </si>
  <si>
    <t>HOSHANGABAD-IN/MP/014SOYABEAN-530SEONI - MALWA-IN/MP/014/003SEONI  MALWA-IN/MP/014/003/0003047-NIPANIYA-IN/MP/014/003/0003/0012</t>
  </si>
  <si>
    <t>HOSHANGABAD-IN/MP/014SOYABEAN-530SEONI - MALWA-IN/MP/014/003SEONI  MALWA-IN/MP/014/003/0003048-JHAKLAAY-IN/MP/014/003/0003/0013</t>
  </si>
  <si>
    <t>HOSHANGABAD-IN/MP/014SOYABEAN-530SEONI - MALWA-IN/MP/014/003SEONI  MALWA-IN/MP/014/003/0003049-CHATARKHEDA-IN/MP/014/003/0003/0014</t>
  </si>
  <si>
    <t>HOSHANGABAD-IN/MP/014SOYABEAN-530SEONI - MALWA-IN/MP/014/003SEONI  MALWA-IN/MP/014/003/0003050-DAMADIYA-IN/MP/014/003/0003/0015</t>
  </si>
  <si>
    <t>HOSHANGABAD-IN/MP/014SOYABEAN-530SEONI - MALWA-IN/MP/014/003SEONI  MALWA-IN/MP/014/003/0003051-RUPADEH-IN/MP/014/003/0003/0016</t>
  </si>
  <si>
    <t>HOSHANGABAD-IN/MP/014SOYABEAN-530SEONI - MALWA-IN/MP/014/003SHIVPUR-IN/MP/014/003/0001001-UMARIYA-IN/MP/014/003/0001/0001</t>
  </si>
  <si>
    <t>HOSHANGABAD-IN/MP/014SOYABEAN-530SEONI - MALWA-IN/MP/014/003SHIVPUR-IN/MP/014/003/0001002-LUNCHGAON-IN/MP/014/003/0001/0007</t>
  </si>
  <si>
    <t>HOSHANGABAD-IN/MP/014SOYABEAN-530SEONI - MALWA-IN/MP/014/003SHIVPUR-IN/MP/014/003/0001003-ACHNAGAON-IN/MP/014/003/0001/0008</t>
  </si>
  <si>
    <t>HOSHANGABAD-IN/MP/014SOYABEAN-530SEONI - MALWA-IN/MP/014/003SHIVPUR-IN/MP/014/003/0001004-RICHHI-IN/MP/014/003/0001/0009</t>
  </si>
  <si>
    <t>HOSHANGABAD-IN/MP/014SOYABEAN-530SEONI - MALWA-IN/MP/014/003SHIVPUR-IN/MP/014/003/0001005-BHILADIYA KHURD-IN/MP/014/003/0001/0010</t>
  </si>
  <si>
    <t>HOSHANGABAD-IN/MP/014SOYABEAN-530SEONI - MALWA-IN/MP/014/003SHIVPUR-IN/MP/014/003/0001006-BHAISADEH-IN/MP/014/003/0001/0011</t>
  </si>
  <si>
    <t>HOSHANGABAD-IN/MP/014SOYABEAN-530SEONI - MALWA-IN/MP/014/003SHIVPUR-IN/MP/014/003/0001007-KAJLI-IN/MP/014/003/0001/0012</t>
  </si>
  <si>
    <t>HOSHANGABAD-IN/MP/014SOYABEAN-530SEONI - MALWA-IN/MP/014/003SHIVPUR-IN/MP/014/003/0001008-BABRI-IN/MP/014/003/0001/0013</t>
  </si>
  <si>
    <t>HOSHANGABAD-IN/MP/014SOYABEAN-530SEONI - MALWA-IN/MP/014/003SHIVPUR-IN/MP/014/003/0001009-BANADA-IN/MP/014/003/0001/0014</t>
  </si>
  <si>
    <t>HOSHANGABAD-IN/MP/014SOYABEAN-530SEONI - MALWA-IN/MP/014/003SHIVPUR-IN/MP/014/003/0001010-GURADIYA JAT-IN/MP/014/003/0001/0002</t>
  </si>
  <si>
    <t>HOSHANGABAD-IN/MP/014SOYABEAN-530SEONI - MALWA-IN/MP/014/003SHIVPUR-IN/MP/014/003/0001011-THUA-IN/MP/014/003/0001/0003</t>
  </si>
  <si>
    <t>HOSHANGABAD-IN/MP/014SOYABEAN-530SEONI - MALWA-IN/MP/014/003SHIVPUR-IN/MP/014/003/0001012-CHAPDA GRAHAN-IN/MP/014/003/0001/0004</t>
  </si>
  <si>
    <t>HOSHANGABAD-IN/MP/014SOYABEAN-530SEONI - MALWA-IN/MP/014/003SHIVPUR-IN/MP/014/003/0001013-SHIVPUR-IN/MP/014/003/0001/0005</t>
  </si>
  <si>
    <t>HOSHANGABAD-IN/MP/014SOYABEAN-530SEONI - MALWA-IN/MP/014/003SHIVPUR-IN/MP/014/003/0001014-NAHARKOLAKHURD-IN/MP/014/003/0001/0006</t>
  </si>
  <si>
    <t>INDORE-IN/MP/015SOYABEAN-530DEPALPUR-IN/MP/015/001BETMA - 3-IN/MP/015/001/0003054-JALODIYAPANTH-IN/MP/015/001/0003/0001</t>
  </si>
  <si>
    <t>INDORE-IN/MP/015SOYABEAN-530DEPALPUR-IN/MP/015/001BETMA - 3-IN/MP/015/001/0003055-CHATWADA-IN/MP/015/001/0003/0002</t>
  </si>
  <si>
    <t>INDORE-IN/MP/015SOYABEAN-530DEPALPUR-IN/MP/015/001BETMA - 3-IN/MP/015/001/0003056-CHIKLOUNDA-IN/MP/015/001/0003/0003</t>
  </si>
  <si>
    <t>INDORE-IN/MP/015SOYABEAN-530DEPALPUR-IN/MP/015/001BETMA - 3-IN/MP/015/001/0003057-SANGDOD-IN/MP/015/001/0003/0004</t>
  </si>
  <si>
    <t>INDORE-IN/MP/015SOYABEAN-530DEPALPUR-IN/MP/015/001BETMA - 3-IN/MP/015/001/0003058-SHIVGARH-IN/MP/015/001/0003/0005</t>
  </si>
  <si>
    <t>INDORE-IN/MP/015SOYABEAN-530DEPALPUR-IN/MP/015/001BETMA - 3-IN/MP/015/001/0003059-DOULTABAD-IN/MP/015/001/0003/0006</t>
  </si>
  <si>
    <t>INDORE-IN/MP/015SOYABEAN-530DEPALPUR-IN/MP/015/001BETMA - 3-IN/MP/015/001/0003060-RANGWASA-IN/MP/015/001/0003/0007</t>
  </si>
  <si>
    <t>INDORE-IN/MP/015SOYABEAN-530DEPALPUR-IN/MP/015/001BETMA - 3-IN/MP/015/001/0003061-SEJWANI-IN/MP/015/001/0003/0008</t>
  </si>
  <si>
    <t>INDORE-IN/MP/015SOYABEAN-530DEPALPUR-IN/MP/015/001BETMA - 3-IN/MP/015/001/0003062-RAMBADODIYA-IN/MP/015/001/0003/0009</t>
  </si>
  <si>
    <t>INDORE-IN/MP/015SOYABEAN-530DEPALPUR-IN/MP/015/001BETMA - 3-IN/MP/015/001/0003063-GHATABILLOD-IN/MP/015/001/0003/0010</t>
  </si>
  <si>
    <t>INDORE-IN/MP/015SOYABEAN-530DEPALPUR-IN/MP/015/001BETMA - 3-IN/MP/015/001/0003064-SANGVI-IN/MP/015/001/0003/0011</t>
  </si>
  <si>
    <t>INDORE-IN/MP/015SOYABEAN-530DEPALPUR-IN/MP/015/001BETMA - 3-IN/MP/015/001/0003065-METHWADA-IN/MP/015/001/0003/0012</t>
  </si>
  <si>
    <t>INDORE-IN/MP/015SOYABEAN-530DEPALPUR-IN/MP/015/001BETMA - 3-IN/MP/015/001/0003066-JHALARIYA-IN/MP/015/001/0003/0013</t>
  </si>
  <si>
    <t>INDORE-IN/MP/015SOYABEAN-530DEPALPUR-IN/MP/015/001BETMA - 3-IN/MP/015/001/0003067-RAWAD-IN/MP/015/001/0003/0014</t>
  </si>
  <si>
    <t>INDORE-IN/MP/015SOYABEAN-530DEPALPUR-IN/MP/015/001BETMA - 3-IN/MP/015/001/0003068-SANAVDA-IN/MP/015/001/0003/0015</t>
  </si>
  <si>
    <t>INDORE-IN/MP/015SOYABEAN-530DEPALPUR-IN/MP/015/001BETMA - 3-IN/MP/015/001/0003069-ROLAAY-IN/MP/015/001/0003/0016</t>
  </si>
  <si>
    <t>INDORE-IN/MP/015SOYABEAN-530DEPALPUR-IN/MP/015/001BETMA - 3-IN/MP/015/001/0003070-BORIYA-IN/MP/015/001/0003/0017</t>
  </si>
  <si>
    <t>INDORE-IN/MP/015SOYABEAN-530DEPALPUR-IN/MP/015/001BETMA - 3-IN/MP/015/001/0003071-BORSI-IN/MP/015/001/0003/0018</t>
  </si>
  <si>
    <t>INDORE-IN/MP/015SOYABEAN-530DEPALPUR-IN/MP/015/001BETMA - 3-IN/MP/015/001/0003072-ORANGPURA-IN/MP/015/001/0003/0019</t>
  </si>
  <si>
    <t>INDORE-IN/MP/015SOYABEAN-530DEPALPUR-IN/MP/015/001BETMA - 3-IN/MP/015/001/0003073-RAJPURA-IN/MP/015/001/0003/0020</t>
  </si>
  <si>
    <t>INDORE-IN/MP/015SOYABEAN-530DEPALPUR-IN/MP/015/001BETMA - 3-IN/MP/015/001/0003074-LALENDIPURA-IN/MP/015/001/0003/0021</t>
  </si>
  <si>
    <t>INDORE-IN/MP/015SOYABEAN-530DEPALPUR-IN/MP/015/001BETMA - 3-IN/MP/015/001/0003075-KALASURA-IN/MP/015/001/0003/0022</t>
  </si>
  <si>
    <t>INDORE-IN/MP/015SOYABEAN-530DEPALPUR-IN/MP/015/001BETMA - 3-IN/MP/015/001/0003076-KASBA BETMA-IN/MP/015/001/0003/0023</t>
  </si>
  <si>
    <t>INDORE-IN/MP/015SOYABEAN-530DEPALPUR-IN/MP/015/001BETMA - 3-IN/MP/015/001/0003077-PEER PIPLYA-IN/MP/015/001/0003/0024</t>
  </si>
  <si>
    <t>INDORE-IN/MP/015SOYABEAN-530DEPALPUR-IN/MP/015/001BETMA - 3-IN/MP/015/001/0003078-SALAMPUR-IN/MP/015/001/0003/0025</t>
  </si>
  <si>
    <t>INDORE-IN/MP/015SOYABEAN-530DEPALPUR-IN/MP/015/001BETMA - 3-IN/MP/015/001/0003079-RANMAL-IN/MP/015/001/0003/0026</t>
  </si>
  <si>
    <t>INDORE-IN/MP/015SOYABEAN-530DEPALPUR-IN/MP/015/001BETMA - 3-IN/MP/015/001/0003080-KALI BILLOD-IN/MP/015/001/0003/0027</t>
  </si>
  <si>
    <t>INDORE-IN/MP/015SOYABEAN-530DEPALPUR-IN/MP/015/001BETMA - 3-IN/MP/015/001/0003081-CHIRAKHAN-IN/MP/015/001/0003/0028</t>
  </si>
  <si>
    <t>INDORE-IN/MP/015SOYABEAN-530DEPALPUR-IN/MP/015/001BETMA - 3-IN/MP/015/001/0003082-BAJRANGPURA-IN/MP/015/001/0003/0029</t>
  </si>
  <si>
    <t>INDORE-IN/MP/015SOYABEAN-530DEPALPUR-IN/MP/015/001BETMA - 3-IN/MP/015/001/0003083-BIJEPUR-IN/MP/015/001/0003/0030</t>
  </si>
  <si>
    <t>INDORE-IN/MP/015SOYABEAN-530DEPALPUR-IN/MP/015/001BETMA - 3-IN/MP/015/001/0003084-MAANCHAL-IN/MP/015/001/0003/0031</t>
  </si>
  <si>
    <t>INDORE-IN/MP/015SOYABEAN-530DEPALPUR-IN/MP/015/001BETMA - 3-IN/MP/015/001/0003085-GALODA-IN/MP/015/001/0003/0032</t>
  </si>
  <si>
    <t>INDORE-IN/MP/015SOYABEAN-530DEPALPUR-IN/MP/015/001BETMA - 3-IN/MP/015/001/0003086-DHARAVRA-IN/MP/015/001/0003/0033</t>
  </si>
  <si>
    <t>INDORE-IN/MP/015SOYABEAN-530DEPALPUR-IN/MP/015/001BETMA - 3-IN/MP/015/001/0003087-DHANNAD-IN/MP/015/001/0003/0034</t>
  </si>
  <si>
    <t>INDORE-IN/MP/015SOYABEAN-530DEPALPUR-IN/MP/015/001BETMA - 3-IN/MP/015/001/0003088-BAGODA-IN/MP/015/001/0003/0035</t>
  </si>
  <si>
    <t>INDORE-IN/MP/015SOYABEAN-530DEPALPUR-IN/MP/015/001DEPALPUR - 2-IN/MP/015/001/0002030-LIMBODIPAR-IN/MP/015/001/0002/0001</t>
  </si>
  <si>
    <t>INDORE-IN/MP/015SOYABEAN-530DEPALPUR-IN/MP/015/001DEPALPUR - 2-IN/MP/015/001/0002031-SEMDA-IN/MP/015/001/0002/0002</t>
  </si>
  <si>
    <t>INDORE-IN/MP/015SOYABEAN-530DEPALPUR-IN/MP/015/001DEPALPUR - 2-IN/MP/015/001/0002032-KHATWADI-IN/MP/015/001/0002/0003</t>
  </si>
  <si>
    <t>INDORE-IN/MP/015SOYABEAN-530DEPALPUR-IN/MP/015/001DEPALPUR - 2-IN/MP/015/001/0002033-KASBA DEPALPUR-IN/MP/015/001/0002/0004</t>
  </si>
  <si>
    <t>INDORE-IN/MP/015SOYABEAN-530DEPALPUR-IN/MP/015/001DEPALPUR - 2-IN/MP/015/001/0002034-BIRGOUNDA-IN/MP/015/001/0002/0005</t>
  </si>
  <si>
    <t>INDORE-IN/MP/015SOYABEAN-530DEPALPUR-IN/MP/015/001DEPALPUR - 2-IN/MP/015/001/0002035-BANEDIYA-IN/MP/015/001/0002/0006</t>
  </si>
  <si>
    <t>INDORE-IN/MP/015SOYABEAN-530DEPALPUR-IN/MP/015/001DEPALPUR - 2-IN/MP/015/001/0002036-KHIMLAWDA-IN/MP/015/001/0002/0007</t>
  </si>
  <si>
    <t>INDORE-IN/MP/015SOYABEAN-530DEPALPUR-IN/MP/015/001DEPALPUR - 2-IN/MP/015/001/0002037-ATAHEDA-IN/MP/015/001/0002/0008</t>
  </si>
  <si>
    <t>INDORE-IN/MP/015SOYABEAN-530DEPALPUR-IN/MP/015/001DEPALPUR - 2-IN/MP/015/001/0002038-KARJODA-IN/MP/015/001/0002/0009</t>
  </si>
  <si>
    <t>INDORE-IN/MP/015SOYABEAN-530DEPALPUR-IN/MP/015/001DEPALPUR - 2-IN/MP/015/001/0002039-DEWARAKHEDI-IN/MP/015/001/0002/0010</t>
  </si>
  <si>
    <t>INDORE-IN/MP/015SOYABEAN-530DEPALPUR-IN/MP/015/001DEPALPUR - 2-IN/MP/015/001/0002040-BANYAKHEDI-IN/MP/015/001/0002/0011</t>
  </si>
  <si>
    <t>INDORE-IN/MP/015SOYABEAN-530DEPALPUR-IN/MP/015/001DEPALPUR - 2-IN/MP/015/001/0002041-KHANDIYA-IN/MP/015/001/0002/0012</t>
  </si>
  <si>
    <t>INDORE-IN/MP/015SOYABEAN-530DEPALPUR-IN/MP/015/001DEPALPUR - 2-IN/MP/015/001/0002042-SHAHPURA-IN/MP/015/001/0002/0013</t>
  </si>
  <si>
    <t>INDORE-IN/MP/015SOYABEAN-530DEPALPUR-IN/MP/015/001DEPALPUR - 2-IN/MP/015/001/0002043-NANDRA-IN/MP/015/001/0002/0014</t>
  </si>
  <si>
    <t>INDORE-IN/MP/015SOYABEAN-530DEPALPUR-IN/MP/015/001DEPALPUR - 2-IN/MP/015/001/0002044-GANGAJALKHEDI-IN/MP/015/001/0002/0015</t>
  </si>
  <si>
    <t>INDORE-IN/MP/015SOYABEAN-530DEPALPUR-IN/MP/015/001DEPALPUR - 2-IN/MP/015/001/0002045-BADOLI HOUJ-IN/MP/015/001/0002/0016</t>
  </si>
  <si>
    <t>INDORE-IN/MP/015SOYABEAN-530DEPALPUR-IN/MP/015/001DEPALPUR - 2-IN/MP/015/001/0002046-TAKIPURA-IN/MP/015/001/0002/0017</t>
  </si>
  <si>
    <t>INDORE-IN/MP/015SOYABEAN-530DEPALPUR-IN/MP/015/001DEPALPUR - 2-IN/MP/015/001/0002047-KHADI-IN/MP/015/001/0002/0018</t>
  </si>
  <si>
    <t>INDORE-IN/MP/015SOYABEAN-530DEPALPUR-IN/MP/015/001DEPALPUR - 2-IN/MP/015/001/0002048-KHAJRAYA-IN/MP/015/001/0002/0019</t>
  </si>
  <si>
    <t>INDORE-IN/MP/015SOYABEAN-530DEPALPUR-IN/MP/015/001DEPALPUR - 2-IN/MP/015/001/0002049-BEGANDA-IN/MP/015/001/0002/0020</t>
  </si>
  <si>
    <t>INDORE-IN/MP/015SOYABEAN-530DEPALPUR-IN/MP/015/001DEPALPUR - 2-IN/MP/015/001/0002050-ARODAKOT-IN/MP/015/001/0002/0021</t>
  </si>
  <si>
    <t>INDORE-IN/MP/015SOYABEAN-530DEPALPUR-IN/MP/015/001DEPALPUR - 2-IN/MP/015/001/0002051-CHHOTI KALMER-IN/MP/015/001/0002/0022</t>
  </si>
  <si>
    <t>INDORE-IN/MP/015SOYABEAN-530DEPALPUR-IN/MP/015/001DEPALPUR - 2-IN/MP/015/001/0002052-CHAANDER-IN/MP/015/001/0002/0023</t>
  </si>
  <si>
    <t>INDORE-IN/MP/015SOYABEAN-530DEPALPUR-IN/MP/015/001DEPALPUR - 2-IN/MP/015/001/0002053-HARNASA-IN/MP/015/001/0002/0024</t>
  </si>
  <si>
    <t>INDORE-IN/MP/015SOYABEAN-530DEPALPUR-IN/MP/015/001GOUTAMPURA - 1-IN/MP/015/001/0001001-GIROTA-IN/MP/015/001/0001/0001</t>
  </si>
  <si>
    <t>INDORE-IN/MP/015SOYABEAN-530DEPALPUR-IN/MP/015/001GOUTAMPURA - 1-IN/MP/015/001/0001002-PIRNALWASA-IN/MP/015/001/0001/0012</t>
  </si>
  <si>
    <t>INDORE-IN/MP/015SOYABEAN-530DEPALPUR-IN/MP/015/001GOUTAMPURA - 1-IN/MP/015/001/0001003-FULAAN-IN/MP/015/001/0001/0023</t>
  </si>
  <si>
    <t>INDORE-IN/MP/015SOYABEAN-530DEPALPUR-IN/MP/015/001GOUTAMPURA - 1-IN/MP/015/001/0001004-BAHIRAMPUR-IN/MP/015/001/0001/0024</t>
  </si>
  <si>
    <t>INDORE-IN/MP/015SOYABEAN-530DEPALPUR-IN/MP/015/001GOUTAMPURA - 1-IN/MP/015/001/0001005-TALAWALI-IN/MP/015/001/0001/0025</t>
  </si>
  <si>
    <t>INDORE-IN/MP/015SOYABEAN-530DEPALPUR-IN/MP/015/001GOUTAMPURA - 1-IN/MP/015/001/0001006-CHHADODA-IN/MP/015/001/0001/0026</t>
  </si>
  <si>
    <t>INDORE-IN/MP/015SOYABEAN-530DEPALPUR-IN/MP/015/001GOUTAMPURA - 1-IN/MP/015/001/0001007-JALODIYAGYAN-IN/MP/015/001/0001/0027</t>
  </si>
  <si>
    <t>INDORE-IN/MP/015SOYABEAN-530DEPALPUR-IN/MP/015/001GOUTAMPURA - 1-IN/MP/015/001/0001008-DHARMAT-IN/MP/015/001/0001/0028</t>
  </si>
  <si>
    <t>INDORE-IN/MP/015SOYABEAN-530DEPALPUR-IN/MP/015/001GOUTAMPURA - 1-IN/MP/015/001/0001009-CHAANDANKHEDI-IN/MP/015/001/0001/0029</t>
  </si>
  <si>
    <t>INDORE-IN/MP/015SOYABEAN-530DEPALPUR-IN/MP/015/001GOUTAMPURA - 1-IN/MP/015/001/0001010-PADLYA-IN/MP/015/001/0001/0002</t>
  </si>
  <si>
    <t>INDORE-IN/MP/015SOYABEAN-530DEPALPUR-IN/MP/015/001GOUTAMPURA - 1-IN/MP/015/001/0001011-BHEEL BADOLI-IN/MP/015/001/0001/0003</t>
  </si>
  <si>
    <t>INDORE-IN/MP/015SOYABEAN-530DEPALPUR-IN/MP/015/001GOUTAMPURA - 1-IN/MP/015/001/0001012-KASBA GAUTAMPURA-IN/MP/015/001/0001/0004</t>
  </si>
  <si>
    <t>INDORE-IN/MP/015SOYABEAN-530DEPALPUR-IN/MP/015/001GOUTAMPURA - 1-IN/MP/015/001/0001013-BACHHODA-IN/MP/015/001/0001/0005</t>
  </si>
  <si>
    <t>INDORE-IN/MP/015SOYABEAN-530DEPALPUR-IN/MP/015/001GOUTAMPURA - 1-IN/MP/015/001/0001014-RALAYTA-IN/MP/015/001/0001/0006</t>
  </si>
  <si>
    <t>INDORE-IN/MP/015SOYABEAN-530DEPALPUR-IN/MP/015/001GOUTAMPURA - 1-IN/MP/015/001/0001015-ATYAVA-IN/MP/015/001/0001/0007</t>
  </si>
  <si>
    <t>INDORE-IN/MP/015SOYABEAN-530DEPALPUR-IN/MP/015/001GOUTAMPURA - 1-IN/MP/015/001/0001016-SATER-IN/MP/015/001/0001/0008</t>
  </si>
  <si>
    <t>INDORE-IN/MP/015SOYABEAN-530DEPALPUR-IN/MP/015/001GOUTAMPURA - 1-IN/MP/015/001/0001017-FARKOUDA-IN/MP/015/001/0001/0009</t>
  </si>
  <si>
    <t>INDORE-IN/MP/015SOYABEAN-530DEPALPUR-IN/MP/015/001GOUTAMPURA - 1-IN/MP/015/001/0001018-MENDAKWAS-IN/MP/015/001/0001/0010</t>
  </si>
  <si>
    <t>INDORE-IN/MP/015SOYABEAN-530DEPALPUR-IN/MP/015/001GOUTAMPURA - 1-IN/MP/015/001/0001019-PITAWALI-IN/MP/015/001/0001/0011</t>
  </si>
  <si>
    <t>INDORE-IN/MP/015SOYABEAN-530DEPALPUR-IN/MP/015/001GOUTAMPURA - 1-IN/MP/015/001/0001020-KADODA-IN/MP/015/001/0001/0013</t>
  </si>
  <si>
    <t>INDORE-IN/MP/015SOYABEAN-530DEPALPUR-IN/MP/015/001GOUTAMPURA - 1-IN/MP/015/001/0001021-GUDAR-IN/MP/015/001/0001/0014</t>
  </si>
  <si>
    <t>INDORE-IN/MP/015SOYABEAN-530DEPALPUR-IN/MP/015/001GOUTAMPURA - 1-IN/MP/015/001/0001022-RUDRAKHYA-IN/MP/015/001/0001/0015</t>
  </si>
  <si>
    <t>INDORE-IN/MP/015SOYABEAN-530DEPALPUR-IN/MP/015/001GOUTAMPURA - 1-IN/MP/015/001/0001023-SUNALA-IN/MP/015/001/0001/0016</t>
  </si>
  <si>
    <t>INDORE-IN/MP/015SOYABEAN-530DEPALPUR-IN/MP/015/001GOUTAMPURA - 1-IN/MP/015/001/0001024-KATKODA-IN/MP/015/001/0001/0017</t>
  </si>
  <si>
    <t>INDORE-IN/MP/015SOYABEAN-530DEPALPUR-IN/MP/015/001GOUTAMPURA - 1-IN/MP/015/001/0001025-KAI-IN/MP/015/001/0001/0018</t>
  </si>
  <si>
    <t>INDORE-IN/MP/015SOYABEAN-530DEPALPUR-IN/MP/015/001GOUTAMPURA - 1-IN/MP/015/001/0001026-JALALPURA-IN/MP/015/001/0001/0019</t>
  </si>
  <si>
    <t>INDORE-IN/MP/015SOYABEAN-530DEPALPUR-IN/MP/015/001GOUTAMPURA - 1-IN/MP/015/001/0001027-GOKULPUR-IN/MP/015/001/0001/0020</t>
  </si>
  <si>
    <t>INDORE-IN/MP/015SOYABEAN-530DEPALPUR-IN/MP/015/001GOUTAMPURA - 1-IN/MP/015/001/0001028-BHIDOUTA-IN/MP/015/001/0001/0021</t>
  </si>
  <si>
    <t>INDORE-IN/MP/015SOYABEAN-530DEPALPUR-IN/MP/015/001GOUTAMPURA - 1-IN/MP/015/001/0001029-JALODIYAPAR-IN/MP/015/001/0001/0022</t>
  </si>
  <si>
    <t>INDORE-IN/MP/015SOYABEAN-530HATOD-IN/MP/015/005AGRA - 1-IN/MP/015/005/0001001-MURKHEDA-IN/MP/015/005/0001/0001</t>
  </si>
  <si>
    <t>INDORE-IN/MP/015SOYABEAN-530HATOD-IN/MP/015/005AGRA - 1-IN/MP/015/005/0001002-HASNABAD-IN/MP/015/005/0001/0005</t>
  </si>
  <si>
    <t>INDORE-IN/MP/015SOYABEAN-530HATOD-IN/MP/015/005AGRA - 1-IN/MP/015/005/0001003-PIPLODA-IN/MP/015/005/0001/0013</t>
  </si>
  <si>
    <t>INDORE-IN/MP/015SOYABEAN-530HATOD-IN/MP/015/005AGRA - 1-IN/MP/015/005/0001004-AGRA-IN/MP/015/005/0001/0017</t>
  </si>
  <si>
    <t>INDORE-IN/MP/015SOYABEAN-530HATOD-IN/MP/015/005AGRA - 1-IN/MP/015/005/0001005-AHIRKHEDI-IN/MP/015/005/0001/0018</t>
  </si>
  <si>
    <t>INDORE-IN/MP/015SOYABEAN-530HATOD-IN/MP/015/005AGRA - 1-IN/MP/015/005/0001006-SUMTHA-IN/MP/015/005/0001/0019</t>
  </si>
  <si>
    <t>INDORE-IN/MP/015SOYABEAN-530HATOD-IN/MP/015/005AGRA - 1-IN/MP/015/005/0001007-ARANYA-IN/MP/015/005/0001/0020</t>
  </si>
  <si>
    <t>INDORE-IN/MP/015SOYABEAN-530HATOD-IN/MP/015/005AGRA - 1-IN/MP/015/005/0001008-BADARKHA-IN/MP/015/005/0001/0021</t>
  </si>
  <si>
    <t>INDORE-IN/MP/015SOYABEAN-530HATOD-IN/MP/015/005AGRA - 1-IN/MP/015/005/0001009-JAMBUDI SARVAR-IN/MP/015/005/0001/0022</t>
  </si>
  <si>
    <t>INDORE-IN/MP/015SOYABEAN-530HATOD-IN/MP/015/005AGRA - 1-IN/MP/015/005/0001010-KANKRIYAPAL-IN/MP/015/005/0001/0002</t>
  </si>
  <si>
    <t>INDORE-IN/MP/015SOYABEAN-530HATOD-IN/MP/015/005AGRA - 1-IN/MP/015/005/0001011-JINDAKHEDA-IN/MP/015/005/0001/0003</t>
  </si>
  <si>
    <t>INDORE-IN/MP/015SOYABEAN-530HATOD-IN/MP/015/005AGRA - 1-IN/MP/015/005/0001012-BASANDRA-IN/MP/015/005/0001/0004</t>
  </si>
  <si>
    <t>INDORE-IN/MP/015SOYABEAN-530HATOD-IN/MP/015/005AGRA - 1-IN/MP/015/005/0001023-SIKANDRI-IN/MP/015/005/0001/0006</t>
  </si>
  <si>
    <t>INDORE-IN/MP/015SOYABEAN-530HATOD-IN/MP/015/005AGRA - 1-IN/MP/015/005/0001024-USHAPURA-IN/MP/015/005/0001/0007</t>
  </si>
  <si>
    <t>INDORE-IN/MP/015SOYABEAN-530HATOD-IN/MP/015/005AGRA - 1-IN/MP/015/005/0001025-AKSONDA-IN/MP/015/005/0001/0008</t>
  </si>
  <si>
    <t>INDORE-IN/MP/015SOYABEAN-530HATOD-IN/MP/015/005AGRA - 1-IN/MP/015/005/0001026-NEVRI-IN/MP/015/005/0001/0009</t>
  </si>
  <si>
    <t>INDORE-IN/MP/015SOYABEAN-530HATOD-IN/MP/015/005AGRA - 1-IN/MP/015/005/0001027-ATAVDA-IN/MP/015/005/0001/0010</t>
  </si>
  <si>
    <t>INDORE-IN/MP/015SOYABEAN-530HATOD-IN/MP/015/005AGRA - 1-IN/MP/015/005/0001028-AJANDA-IN/MP/015/005/0001/0011</t>
  </si>
  <si>
    <t>INDORE-IN/MP/015SOYABEAN-530HATOD-IN/MP/015/005AGRA - 1-IN/MP/015/005/0001029-GOHAN-IN/MP/015/005/0001/0012</t>
  </si>
  <si>
    <t>INDORE-IN/MP/015SOYABEAN-530HATOD-IN/MP/015/005AGRA - 1-IN/MP/015/005/0001030-KARADIYA-IN/MP/015/005/0001/0014</t>
  </si>
  <si>
    <t>INDORE-IN/MP/015SOYABEAN-530HATOD-IN/MP/015/005AGRA - 1-IN/MP/015/005/0001031-PANTH BADODIYA-IN/MP/015/005/0001/0015</t>
  </si>
  <si>
    <t>INDORE-IN/MP/015SOYABEAN-530HATOD-IN/MP/015/005AGRA - 1-IN/MP/015/005/0001032-GULAVAT-IN/MP/015/005/0001/0016</t>
  </si>
  <si>
    <t>INDORE-IN/MP/015SOYABEAN-530HATOD-IN/MP/015/005HATOD - 2-IN/MP/015/005/0002013-MATABARODI-IN/MP/015/005/0002/0001</t>
  </si>
  <si>
    <t>INDORE-IN/MP/015SOYABEAN-530HATOD-IN/MP/015/005HATOD - 2-IN/MP/015/005/0002014-BAGHANA-IN/MP/015/005/0002/0002</t>
  </si>
  <si>
    <t>INDORE-IN/MP/015SOYABEAN-530HATOD-IN/MP/015/005HATOD - 2-IN/MP/015/005/0002015-SATLANA-IN/MP/015/005/0002/0003</t>
  </si>
  <si>
    <t>INDORE-IN/MP/015SOYABEAN-530HATOD-IN/MP/015/005HATOD - 2-IN/MP/015/005/0002016-ALVASA-IN/MP/015/005/0002/0004</t>
  </si>
  <si>
    <t>INDORE-IN/MP/015SOYABEAN-530HATOD-IN/MP/015/005HATOD - 2-IN/MP/015/005/0002017-REWTI-IN/MP/015/005/0002/0005</t>
  </si>
  <si>
    <t>INDORE-IN/MP/015SOYABEAN-530HATOD-IN/MP/015/005HATOD - 2-IN/MP/015/005/0002018-PALIYA HEIDAR-IN/MP/015/005/0002/0006</t>
  </si>
  <si>
    <t>INDORE-IN/MP/015SOYABEAN-530HATOD-IN/MP/015/005HATOD - 2-IN/MP/015/005/0002019-KANKRIYA BORDIYA-IN/MP/015/005/0002/0007</t>
  </si>
  <si>
    <t>INDORE-IN/MP/015SOYABEAN-530HATOD-IN/MP/015/005HATOD - 2-IN/MP/015/005/0002020-KHAJURIYA-IN/MP/015/005/0002/0008</t>
  </si>
  <si>
    <t>INDORE-IN/MP/015SOYABEAN-530HATOD-IN/MP/015/005HATOD - 2-IN/MP/015/005/0002021-HATOD-IN/MP/015/005/0002/0009</t>
  </si>
  <si>
    <t>INDORE-IN/MP/015SOYABEAN-530HATOD-IN/MP/015/005HATOD - 2-IN/MP/015/005/0002022-ROJDI-IN/MP/015/005/0002/0010</t>
  </si>
  <si>
    <t>INDORE-IN/MP/015SOYABEAN-530HATOD-IN/MP/015/005HATOD - 2-IN/MP/015/005/0002033-BADI KALMER-IN/MP/015/005/0002/0011</t>
  </si>
  <si>
    <t>INDORE-IN/MP/015SOYABEAN-530HATOD-IN/MP/015/005HATOD - 2-IN/MP/015/005/0002034-JAMBUDI HAPSI-IN/MP/015/005/0002/0012</t>
  </si>
  <si>
    <t>INDORE-IN/MP/015SOYABEAN-530HATOD-IN/MP/015/005HATOD - 2-IN/MP/015/005/0002035-BUDANIYA-IN/MP/015/005/0002/0013</t>
  </si>
  <si>
    <t>INDORE-IN/MP/015SOYABEAN-530HATOD-IN/MP/015/005HATOD - 2-IN/MP/015/005/0002036-LIMBODAGARI-IN/MP/015/005/0002/0014</t>
  </si>
  <si>
    <t>INDORE-IN/MP/015SOYABEAN-530HATOD-IN/MP/015/005HATOD - 2-IN/MP/015/005/0002037-BADABANGARDA-IN/MP/015/005/0002/0015</t>
  </si>
  <si>
    <t>INDORE-IN/MP/015SOYABEAN-530HATOD-IN/MP/015/005HATOD - 2-IN/MP/015/005/0002038-TIGRIYA BADSHAH-IN/MP/015/005/0002/0016</t>
  </si>
  <si>
    <t>INDORE-IN/MP/015SOYABEAN-530INDORE-IN/MP/015/003BHICHOULI - 4-IN/MP/015/003/0004048-BEGAMKHEDI-IN/MP/015/003/0004/0001</t>
  </si>
  <si>
    <t>INDORE-IN/MP/015SOYABEAN-530INDORE-IN/MP/015/003BHICHOULI - 4-IN/MP/015/003/0004050-GARIPIPALIYA-IN/MP/015/003/0004/0002</t>
  </si>
  <si>
    <t>INDORE-IN/MP/015SOYABEAN-530INDORE-IN/MP/015/003BHICHOULI - 4-IN/MP/015/003/0004051-ASRAWADBUJURG-IN/MP/015/003/0004/0003</t>
  </si>
  <si>
    <t>INDORE-IN/MP/015SOYABEAN-530INDORE-IN/MP/015/003BHICHOULI - 4-IN/MP/015/003/0004052-BADIYAKIMA-IN/MP/015/003/0004/0004</t>
  </si>
  <si>
    <t>INDORE-IN/MP/015SOYABEAN-530INDORE-IN/MP/015/003BHICHOULI - 4-IN/MP/015/003/0004053-BHICHOLIHAPSI-IN/MP/015/003/0004/0005</t>
  </si>
  <si>
    <t>INDORE-IN/MP/015SOYABEAN-530INDORE-IN/MP/015/003BHICHOULI - 4-IN/MP/015/003/0004055-DEVGURADIYA-IN/MP/015/003/0004/0007</t>
  </si>
  <si>
    <t>INDORE-IN/MP/015SOYABEAN-530INDORE-IN/MP/015/003BHICHOULI - 4-IN/MP/015/003/0004058-SANAVADIYA-IN/MP/015/003/0004/0009</t>
  </si>
  <si>
    <t>INDORE-IN/MP/015SOYABEAN-530INDORE-IN/MP/015/003BHICHOULI - 4-IN/MP/015/003/0004059-DUDHIYA-IN/MP/015/003/0004/0021</t>
  </si>
  <si>
    <t>INDORE-IN/MP/015SOYABEAN-530INDORE-IN/MP/015/003BHICHOULI - 4-IN/MP/015/003/0004060-UMARIYAKHURD-IN/MP/015/003/0004/0010</t>
  </si>
  <si>
    <t>INDORE-IN/MP/015SOYABEAN-530INDORE-IN/MP/015/003BHICHOULI - 4-IN/MP/015/003/0004061-JAMNYAKHURD-IN/MP/015/003/0004/0011</t>
  </si>
  <si>
    <t>INDORE-IN/MP/015SOYABEAN-530INDORE-IN/MP/015/003BHICHOULI - 4-IN/MP/015/003/0004062-BIHADIYA-IN/MP/015/003/0004/0012</t>
  </si>
  <si>
    <t>INDORE-IN/MP/015SOYABEAN-530INDORE-IN/MP/015/003BHICHOULI - 4-IN/MP/015/003/0004063-TILLOURKHURD-IN/MP/015/003/0004/0013</t>
  </si>
  <si>
    <t>INDORE-IN/MP/015SOYABEAN-530INDORE-IN/MP/015/003BHICHOULI - 4-IN/MP/015/003/0004064-KACHOT-IN/MP/015/003/0004/0022</t>
  </si>
  <si>
    <t>INDORE-IN/MP/015SOYABEAN-530INDORE-IN/MP/015/003BHICHOULI - 4-IN/MP/015/003/0004065-TILLOURBUJURG-IN/MP/015/003/0004/0014</t>
  </si>
  <si>
    <t>INDORE-IN/MP/015SOYABEAN-530INDORE-IN/MP/015/003BHICHOULI - 4-IN/MP/015/003/0004066-MUNDLADOSTDAR-IN/MP/015/003/0004/0015</t>
  </si>
  <si>
    <t>INDORE-IN/MP/015SOYABEAN-530INDORE-IN/MP/015/003BHICHOULI - 4-IN/MP/015/003/0004067-SONBAY-IN/MP/015/003/0004/0016</t>
  </si>
  <si>
    <t>INDORE-IN/MP/015SOYABEAN-530INDORE-IN/MP/015/003BHICHOULI - 4-IN/MP/015/003/0004068-DHAMNAAY-IN/MP/015/003/0004/0017</t>
  </si>
  <si>
    <t>INDORE-IN/MP/015SOYABEAN-530INDORE-IN/MP/015/003BHICHOULI - 4-IN/MP/015/003/0004077-PIVDAAY-IN/MP/015/003/0004/0018</t>
  </si>
  <si>
    <t>INDORE-IN/MP/015SOYABEAN-530INDORE-IN/MP/015/003BHICHOULI - 4-IN/MP/015/003/0004078-PIPALDA-IN/MP/015/003/0004/0019</t>
  </si>
  <si>
    <t>INDORE-IN/MP/015SOYABEAN-530INDORE-IN/MP/015/003BHICHOULI - 4-IN/MP/015/003/0004079-KAMPEL-IN/MP/015/003/0004/0020</t>
  </si>
  <si>
    <t>INDORE-IN/MP/015SOYABEAN-530INDORE-IN/MP/015/003INDORE - 2-IN/MP/015/003/0002017-NIHALPURMUNDI-IN/MP/015/003/0002/0001</t>
  </si>
  <si>
    <t>INDORE-IN/MP/015SOYABEAN-530INDORE-IN/MP/015/003INDORE - 2-IN/MP/015/003/0002023-ASRAWADKHURD-IN/MP/015/003/0002/0002</t>
  </si>
  <si>
    <t>INDORE-IN/MP/015SOYABEAN-530INDORE-IN/MP/015/003INDORE - 2-IN/MP/015/003/0002024-MIRJAPUR-IN/MP/015/003/0002/0003</t>
  </si>
  <si>
    <t>INDORE-IN/MP/015SOYABEAN-530INDORE-IN/MP/015/003INDORE - 2-IN/MP/015/003/0002025-RALAMANDAL-IN/MP/015/003/0002/0004</t>
  </si>
  <si>
    <t>INDORE-IN/MP/015SOYABEAN-530INDORE-IN/MP/015/003INDORE - 2-IN/MP/015/003/0002026-LIMBODI-IN/MP/015/003/0002/0005</t>
  </si>
  <si>
    <t>INDORE-IN/MP/015SOYABEAN-530INDORE-IN/MP/015/003INDORE - 2-IN/MP/015/003/0002027-BILAVALI-IN/MP/015/003/0002/0006</t>
  </si>
  <si>
    <t>INDORE-IN/MP/015SOYABEAN-530INDORE-IN/MP/015/003INDORE - 2-IN/MP/015/003/0002031-NIPANIYA-IN/MP/015/003/0002/0010</t>
  </si>
  <si>
    <t>INDORE-IN/MP/015SOYABEAN-530INDORE-IN/MP/015/003INDORE - 2-IN/MP/015/003/0002036-LASUDIYAMORI-IN/MP/015/003/0002/0015</t>
  </si>
  <si>
    <t>INDORE-IN/MP/015SOYABEAN-530INDORE-IN/MP/015/003INDORE - 2-IN/MP/015/003/0002037-ARANDIYA-IN/MP/015/003/0002/0016</t>
  </si>
  <si>
    <t>INDORE-IN/MP/015SOYABEAN-530INDORE-IN/MP/015/003INDORE - 2-IN/MP/015/003/0002057-MUNDLANAYTA-IN/MP/015/003/0002/0017</t>
  </si>
  <si>
    <t>INDORE-IN/MP/015SOYABEAN-530INDORE-IN/MP/015/003KANADIYA-IN/MP/015/003/0003038-PANOD-IN/MP/015/003/0003/0001</t>
  </si>
  <si>
    <t>INDORE-IN/MP/015SOYABEAN-530INDORE-IN/MP/015/003KANADIYA-IN/MP/015/003/0003039-JHALARIYA-IN/MP/015/003/0003/0002</t>
  </si>
  <si>
    <t>INDORE-IN/MP/015SOYABEAN-530INDORE-IN/MP/015/003KANADIYA-IN/MP/015/003/0003040-BISANKHEDA-IN/MP/015/003/0003/0003</t>
  </si>
  <si>
    <t>INDORE-IN/MP/015SOYABEAN-530INDORE-IN/MP/015/003KANADIYA-IN/MP/015/003/0003041-KHATIPIPALIYA-IN/MP/015/003/0003/0004</t>
  </si>
  <si>
    <t>INDORE-IN/MP/015SOYABEAN-530INDORE-IN/MP/015/003KANADIYA-IN/MP/015/003/0003042-BURANAKHEDI-IN/MP/015/003/0003/0005</t>
  </si>
  <si>
    <t>INDORE-IN/MP/015SOYABEAN-530INDORE-IN/MP/015/003KANADIYA-IN/MP/015/003/0003043-HARANKHEDI-IN/MP/015/003/0003/0006</t>
  </si>
  <si>
    <t>INDORE-IN/MP/015SOYABEAN-530INDORE-IN/MP/015/003KANADIYA-IN/MP/015/003/0003044-SEMLYACHAU-IN/MP/015/003/0003/0007</t>
  </si>
  <si>
    <t>INDORE-IN/MP/015SOYABEAN-530INDORE-IN/MP/015/003KANADIYA-IN/MP/015/003/0003046-GARIYA-IN/MP/015/003/0003/0008</t>
  </si>
  <si>
    <t>INDORE-IN/MP/015SOYABEAN-530INDORE-IN/MP/015/003KANADIYA-IN/MP/015/003/0003047-CHOUHANKHEDI-IN/MP/015/003/0003/0009</t>
  </si>
  <si>
    <t>INDORE-IN/MP/015SOYABEAN-530INDORE-IN/MP/015/003KANADIYA-IN/MP/015/003/0003049-KANADIYA-IN/MP/015/003/0003/0010</t>
  </si>
  <si>
    <t>INDORE-IN/MP/015SOYABEAN-530INDORE-IN/MP/015/003KHUDAIL-IN/MP/015/003/0005045-GOGAKHEDI-IN/MP/015/003/0005/0001</t>
  </si>
  <si>
    <t>INDORE-IN/MP/015SOYABEAN-530INDORE-IN/MP/015/003KHUDAIL-IN/MP/015/003/0005069-SINDHIBADODA-IN/MP/015/003/0005/0002</t>
  </si>
  <si>
    <t>INDORE-IN/MP/015SOYABEAN-530INDORE-IN/MP/015/003KHUDAIL-IN/MP/015/003/0005070-KAJIPALASIYA-IN/MP/015/003/0005/0003</t>
  </si>
  <si>
    <t>INDORE-IN/MP/015SOYABEAN-530INDORE-IN/MP/015/003KHUDAIL-IN/MP/015/003/0005071-KHUDAILBUJURG-IN/MP/015/003/0005/0004</t>
  </si>
  <si>
    <t>INDORE-IN/MP/015SOYABEAN-530INDORE-IN/MP/015/003KHUDAIL-IN/MP/015/003/0005072-KHUDAILKHURD-IN/MP/015/003/0005/0005</t>
  </si>
  <si>
    <t>INDORE-IN/MP/015SOYABEAN-530INDORE-IN/MP/015/003KHUDAIL-IN/MP/015/003/0005073-ARANYA-IN/MP/015/003/0005/0006</t>
  </si>
  <si>
    <t>INDORE-IN/MP/015SOYABEAN-530INDORE-IN/MP/015/003KHUDAIL-IN/MP/015/003/0005074-GEHLI-IN/MP/015/003/0005/0007</t>
  </si>
  <si>
    <t>INDORE-IN/MP/015SOYABEAN-530INDORE-IN/MP/015/003KHUDAIL-IN/MP/015/003/0005075-BAVLYAKHURD-IN/MP/015/003/0005/0008</t>
  </si>
  <si>
    <t>INDORE-IN/MP/015SOYABEAN-530INDORE-IN/MP/015/003KHUDAIL-IN/MP/015/003/0005080-PEDMI-IN/MP/015/003/0005/0010</t>
  </si>
  <si>
    <t>INDORE-IN/MP/015SOYABEAN-530INDORE-IN/MP/015/003KHUDAIL-IN/MP/015/003/0005081-SEMLYARAIMAL-IN/MP/015/003/0005/0011</t>
  </si>
  <si>
    <t>INDORE-IN/MP/015SOYABEAN-530INDORE-IN/MP/015/003KHUDAIL-IN/MP/015/003/0005082-KHANDEL-IN/MP/015/003/0005/0012</t>
  </si>
  <si>
    <t>INDORE-IN/MP/015SOYABEAN-530INDORE-IN/MP/015/003KHUDAIL-IN/MP/015/003/0005083-SHIVNI-IN/MP/015/003/0005/0013</t>
  </si>
  <si>
    <t>INDORE-IN/MP/015SOYABEAN-530INDORE-IN/MP/015/003RAU - 1-IN/MP/015/003/0001001-CHHOTA BANGARDA-IN/MP/015/003/0001/0001</t>
  </si>
  <si>
    <t>INDORE-IN/MP/015SOYABEAN-530INDORE-IN/MP/015/003RAU - 1-IN/MP/015/003/0001002-NAINOD-IN/MP/015/003/0001/0011</t>
  </si>
  <si>
    <t>INDORE-IN/MP/015SOYABEAN-530INDORE-IN/MP/015/003RAU - 1-IN/MP/015/003/0001003-RIJLAY-IN/MP/015/003/0001/0015</t>
  </si>
  <si>
    <t>INDORE-IN/MP/015SOYABEAN-530INDORE-IN/MP/015/003RAU - 1-IN/MP/015/003/0001004-KALARIYA-IN/MP/015/003/0001/0016</t>
  </si>
  <si>
    <t>INDORE-IN/MP/015SOYABEAN-530INDORE-IN/MP/015/003RAU - 1-IN/MP/015/003/0001005-BISNAVDA-IN/MP/015/003/0001/0017</t>
  </si>
  <si>
    <t>INDORE-IN/MP/015SOYABEAN-530INDORE-IN/MP/015/003RAU - 1-IN/MP/015/003/0001006-SINHASA-IN/MP/015/003/0001/0018</t>
  </si>
  <si>
    <t>INDORE-IN/MP/015SOYABEAN-530INDORE-IN/MP/015/003RAU - 1-IN/MP/015/003/0001007-BAANK-IN/MP/015/003/0001/0019</t>
  </si>
  <si>
    <t>INDORE-IN/MP/015SOYABEAN-530INDORE-IN/MP/015/003RAU - 1-IN/MP/015/003/0001009-AHIRKHEDI-IN/MP/015/003/0001/0021</t>
  </si>
  <si>
    <t>INDORE-IN/MP/015SOYABEAN-530INDORE-IN/MP/015/003RAU - 1-IN/MP/015/003/0001010-NAVDAPANTH-IN/MP/015/003/0001/0002</t>
  </si>
  <si>
    <t>INDORE-IN/MP/015SOYABEAN-530INDORE-IN/MP/015/003RAU - 1-IN/MP/015/003/0001011-SINDODA-IN/MP/015/003/0001/0003</t>
  </si>
  <si>
    <t>INDORE-IN/MP/015SOYABEAN-530INDORE-IN/MP/015/003RAU - 1-IN/MP/015/003/0001012-NARLAAY-IN/MP/015/003/0001/0004</t>
  </si>
  <si>
    <t>INDORE-IN/MP/015SOYABEAN-530INDORE-IN/MP/015/003RAU - 1-IN/MP/015/003/0001013-RANGWASA-IN/MP/015/003/0001/0005</t>
  </si>
  <si>
    <t>INDORE-IN/MP/015SOYABEAN-530INDORE-IN/MP/015/003RAU - 1-IN/MP/015/003/0001018-RAU-IN/MP/015/003/0001/0009</t>
  </si>
  <si>
    <t>INDORE-IN/MP/015SOYABEAN-530INDORE-IN/MP/015/003RAU - 1-IN/MP/015/003/0001019-MACHLA-IN/MP/015/003/0001/0010</t>
  </si>
  <si>
    <t>INDORE-IN/MP/015SOYABEAN-530INDORE-IN/MP/015/003RAU - 1-IN/MP/015/003/0001020-KELODKARTAL-IN/MP/015/003/0001/0012</t>
  </si>
  <si>
    <t>INDORE-IN/MP/015SOYABEAN-530INDORE-IN/MP/015/003RAU - 1-IN/MP/015/003/0001021-MOROD NEHRU-IN/MP/015/003/0001/0013</t>
  </si>
  <si>
    <t>INDORE-IN/MP/015SOYABEAN-530INDORE-IN/MP/015/003RAU - 1-IN/MP/015/003/0001022-UMARIKHEDA-IN/MP/015/003/0001/0014</t>
  </si>
  <si>
    <t>INDORE-IN/MP/015SOYABEAN-530MHOW-IN/MP/015/004MANPUR - 2-IN/MP/015/004/0002029-BADGONDA-IN/MP/015/004/0002/0001</t>
  </si>
  <si>
    <t>INDORE-IN/MP/015SOYABEAN-530MHOW-IN/MP/015/004MANPUR - 2-IN/MP/015/004/0002030-MEN-IN/MP/015/004/0002/0002</t>
  </si>
  <si>
    <t>INDORE-IN/MP/015SOYABEAN-530MHOW-IN/MP/015/004MANPUR - 2-IN/MP/015/004/0002031-YASHWANT NAGAR-IN/MP/015/004/0002/0003</t>
  </si>
  <si>
    <t>INDORE-IN/MP/015SOYABEAN-530MHOW-IN/MP/015/004MANPUR - 2-IN/MP/015/004/0002032-RAJPURA KUTI-IN/MP/015/004/0002/0004</t>
  </si>
  <si>
    <t>INDORE-IN/MP/015SOYABEAN-530MHOW-IN/MP/015/004MANPUR - 2-IN/MP/015/004/0002033-HAANSALPUR-IN/MP/015/004/0002/0005</t>
  </si>
  <si>
    <t>INDORE-IN/MP/015SOYABEAN-530MHOW-IN/MP/015/004MANPUR - 2-IN/MP/015/004/0002034-KADAMPUR-IN/MP/015/004/0002/0006</t>
  </si>
  <si>
    <t>INDORE-IN/MP/015SOYABEAN-530MHOW-IN/MP/015/004MANPUR - 2-IN/MP/015/004/0002035-JAKUKHEDI-IN/MP/015/004/0002/0007</t>
  </si>
  <si>
    <t>INDORE-IN/MP/015SOYABEAN-530MHOW-IN/MP/015/004MANPUR - 2-IN/MP/015/004/0002036-SIHODA-IN/MP/015/004/0002/0008</t>
  </si>
  <si>
    <t>INDORE-IN/MP/015SOYABEAN-530MHOW-IN/MP/015/004MANPUR - 2-IN/MP/015/004/0002038-SHERPUR-IN/MP/015/004/0002/0010</t>
  </si>
  <si>
    <t>INDORE-IN/MP/015SOYABEAN-530MHOW-IN/MP/015/004MANPUR - 2-IN/MP/015/004/0002039-JAFRABAD-IN/MP/015/004/0002/0011</t>
  </si>
  <si>
    <t>INDORE-IN/MP/015SOYABEAN-530MHOW-IN/MP/015/004MANPUR - 2-IN/MP/015/004/0002040-KANKARIYA-IN/MP/015/004/0002/0012</t>
  </si>
  <si>
    <t>INDORE-IN/MP/015SOYABEAN-530MHOW-IN/MP/015/004MANPUR - 2-IN/MP/015/004/0002041-MANPUR-IN/MP/015/004/0002/0013</t>
  </si>
  <si>
    <t>INDORE-IN/MP/015SOYABEAN-530MHOW-IN/MP/015/004MANPUR - 2-IN/MP/015/004/0002042-RAMPURIYA KHURD-IN/MP/015/004/0002/0014</t>
  </si>
  <si>
    <t>INDORE-IN/MP/015SOYABEAN-530MHOW-IN/MP/015/004MANPUR - 2-IN/MP/015/004/0002043-KOLANI-IN/MP/015/004/0002/0015</t>
  </si>
  <si>
    <t>INDORE-IN/MP/015SOYABEAN-530MHOW-IN/MP/015/004MANPUR - 2-IN/MP/015/004/0002044-KALI KIRAY-IN/MP/015/004/0002/0016</t>
  </si>
  <si>
    <t>INDORE-IN/MP/015SOYABEAN-530MHOW-IN/MP/015/004MANPUR - 2-IN/MP/015/004/0002045-GOKLYA KUND-IN/MP/015/004/0002/0017</t>
  </si>
  <si>
    <t>INDORE-IN/MP/015SOYABEAN-530MHOW-IN/MP/015/004MANPUR - 2-IN/MP/015/004/0002046-NAHARKHEDI-IN/MP/015/004/0002/0018</t>
  </si>
  <si>
    <t>INDORE-IN/MP/015SOYABEAN-530MHOW-IN/MP/015/004MANPUR - 2-IN/MP/015/004/0002047-KHURDA-IN/MP/015/004/0002/0019</t>
  </si>
  <si>
    <t>INDORE-IN/MP/015SOYABEAN-530MHOW-IN/MP/015/004MANPUR - 2-IN/MP/015/004/0002048-KHURDI-IN/MP/015/004/0002/0020</t>
  </si>
  <si>
    <t>INDORE-IN/MP/015SOYABEAN-530MHOW-IN/MP/015/004MANPUR - 2-IN/MP/015/004/0002049-CHHAPARIYA-IN/MP/015/004/0002/0021</t>
  </si>
  <si>
    <t>INDORE-IN/MP/015SOYABEAN-530MHOW-IN/MP/015/004MANPUR - 2-IN/MP/015/004/0002050-JAMKHURD-IN/MP/015/004/0002/0022</t>
  </si>
  <si>
    <t>INDORE-IN/MP/015SOYABEAN-530MHOW-IN/MP/015/004MANPUR - 2-IN/MP/015/004/0002051-JAMBUJURG-IN/MP/015/004/0002/0023</t>
  </si>
  <si>
    <t>INDORE-IN/MP/015SOYABEAN-530MHOW-IN/MP/015/004MANPUR - 2-IN/MP/015/004/0002053-MANGLYA-IN/MP/015/004/0002/0024</t>
  </si>
  <si>
    <t>INDORE-IN/MP/015SOYABEAN-530MHOW-IN/MP/015/004MANPUR - 2-IN/MP/015/004/0002054-BASHIPIPRI-IN/MP/015/004/0002/0025</t>
  </si>
  <si>
    <t>INDORE-IN/MP/015SOYABEAN-530MHOW-IN/MP/015/004MHOW - 1-IN/MP/015/004/0001001-BHAINSLAAY-IN/MP/015/004/0001/0001</t>
  </si>
  <si>
    <t>INDORE-IN/MP/015SOYABEAN-530MHOW-IN/MP/015/004MHOW - 1-IN/MP/015/004/0001002-SONVAAY-IN/MP/015/004/0001/0012</t>
  </si>
  <si>
    <t>INDORE-IN/MP/015SOYABEAN-530MHOW-IN/MP/015/004MHOW - 1-IN/MP/015/004/0001003-PIGDAMBAR-IN/MP/015/004/0001/0022</t>
  </si>
  <si>
    <t>INDORE-IN/MP/015SOYABEAN-530MHOW-IN/MP/015/004MHOW - 1-IN/MP/015/004/0001004-UMARIYA-IN/MP/015/004/0001/0023</t>
  </si>
  <si>
    <t>INDORE-IN/MP/015SOYABEAN-530MHOW-IN/MP/015/004MHOW - 1-IN/MP/015/004/0001005-NAVDA-IN/MP/015/004/0001/0024</t>
  </si>
  <si>
    <t>INDORE-IN/MP/015SOYABEAN-530MHOW-IN/MP/015/004MHOW - 1-IN/MP/015/004/0001006-MHOWGAON-IN/MP/015/004/0001/0025</t>
  </si>
  <si>
    <t>INDORE-IN/MP/015SOYABEAN-530MHOW-IN/MP/015/004MHOW - 1-IN/MP/015/004/0001007-SATER-IN/MP/015/004/0001/0026</t>
  </si>
  <si>
    <t>INDORE-IN/MP/015SOYABEAN-530MHOW-IN/MP/015/004MHOW - 1-IN/MP/015/004/0001009-KAVTI-IN/MP/015/004/0001/0028</t>
  </si>
  <si>
    <t>INDORE-IN/MP/015SOYABEAN-530MHOW-IN/MP/015/004MHOW - 1-IN/MP/015/004/0001010-TIHI-IN/MP/015/004/0001/0002</t>
  </si>
  <si>
    <t>INDORE-IN/MP/015SOYABEAN-530MHOW-IN/MP/015/004MHOW - 1-IN/MP/015/004/0001011-BHATKHEDI-IN/MP/015/004/0001/0003</t>
  </si>
  <si>
    <t>INDORE-IN/MP/015SOYABEAN-530MHOW-IN/MP/015/004MHOW - 1-IN/MP/015/004/0001013-ABLAAY-IN/MP/015/004/0001/0005</t>
  </si>
  <si>
    <t>INDORE-IN/MP/015SOYABEAN-530MHOW-IN/MP/015/004MHOW - 1-IN/MP/015/004/0001014-PANJARIYA-IN/MP/015/004/0001/0006</t>
  </si>
  <si>
    <t>INDORE-IN/MP/015SOYABEAN-530MHOW-IN/MP/015/004MHOW - 1-IN/MP/015/004/0001015-FAFUND-IN/MP/015/004/0001/0007</t>
  </si>
  <si>
    <t>INDORE-IN/MP/015SOYABEAN-530MHOW-IN/MP/015/004MHOW - 1-IN/MP/015/004/0001016-SILODIYA-IN/MP/015/004/0001/0008</t>
  </si>
  <si>
    <t>INDORE-IN/MP/015SOYABEAN-530MHOW-IN/MP/015/004MHOW - 1-IN/MP/015/004/0001017-SITAPAT-IN/MP/015/004/0001/0009</t>
  </si>
  <si>
    <t>INDORE-IN/MP/015SOYABEAN-530MHOW-IN/MP/015/004MHOW - 1-IN/MP/015/004/0001018-NANDED-IN/MP/015/004/0001/0010</t>
  </si>
  <si>
    <t>INDORE-IN/MP/015SOYABEAN-530MHOW-IN/MP/015/004MHOW - 1-IN/MP/015/004/0001019-BHICHOULI-IN/MP/015/004/0001/0011</t>
  </si>
  <si>
    <t>INDORE-IN/MP/015SOYABEAN-530MHOW-IN/MP/015/004MHOW - 1-IN/MP/015/004/0001020-KUWALI-IN/MP/015/004/0001/0013</t>
  </si>
  <si>
    <t>INDORE-IN/MP/015SOYABEAN-530MHOW-IN/MP/015/004MHOW - 1-IN/MP/015/004/0001021-BERCHHA-IN/MP/015/004/0001/0014</t>
  </si>
  <si>
    <t>INDORE-IN/MP/015SOYABEAN-530MHOW-IN/MP/015/004MHOW - 1-IN/MP/015/004/0001022-KAILOD-IN/MP/015/004/0001/0015</t>
  </si>
  <si>
    <t>INDORE-IN/MP/015SOYABEAN-530MHOW-IN/MP/015/004MHOW - 1-IN/MP/015/004/0001023-JAMLI-IN/MP/015/004/0001/0016</t>
  </si>
  <si>
    <t>INDORE-IN/MP/015SOYABEAN-530MHOW-IN/MP/015/004MHOW - 1-IN/MP/015/004/0001025-AKVEE-IN/MP/015/004/0001/0018</t>
  </si>
  <si>
    <t>INDORE-IN/MP/015SOYABEAN-530MHOW-IN/MP/015/004MHOW - 1-IN/MP/015/004/0001026-DONGARGAON-IN/MP/015/004/0001/0019</t>
  </si>
  <si>
    <t>INDORE-IN/MP/015SOYABEAN-530MHOW-IN/MP/015/004MHOW - 1-IN/MP/015/004/0001027-GANGALYAKHEDI-IN/MP/015/004/0001/0020</t>
  </si>
  <si>
    <t>INDORE-IN/MP/015SOYABEAN-530MHOW-IN/MP/015/004MHOW - 1-IN/MP/015/004/0001028-GAWLI-IN/MP/015/004/0001/0021</t>
  </si>
  <si>
    <t>INDORE-IN/MP/015SOYABEAN-530MHOW-IN/MP/015/004SIMROL - 3-IN/MP/015/004/0003052-PIPALYA-IN/MP/015/004/0003/0001</t>
  </si>
  <si>
    <t>INDORE-IN/MP/015SOYABEAN-530MHOW-IN/MP/015/004SIMROL - 3-IN/MP/015/004/0003055-MALENDI-IN/MP/015/004/0003/0002</t>
  </si>
  <si>
    <t>INDORE-IN/MP/015SOYABEAN-530MHOW-IN/MP/015/004SIMROL - 3-IN/MP/015/004/0003056-KODARIYA-IN/MP/015/004/0003/0003</t>
  </si>
  <si>
    <t>INDORE-IN/MP/015SOYABEAN-530MHOW-IN/MP/015/004SIMROL - 3-IN/MP/015/004/0003057-GUJARKHEDA-IN/MP/015/004/0003/0004</t>
  </si>
  <si>
    <t>INDORE-IN/MP/015SOYABEAN-530MHOW-IN/MP/015/004SIMROL - 3-IN/MP/015/004/0003058-NEUGURADIYA-IN/MP/015/004/0003/0005</t>
  </si>
  <si>
    <t>INDORE-IN/MP/015SOYABEAN-530MHOW-IN/MP/015/004SIMROL - 3-IN/MP/015/004/0003059-CHORADIYA-IN/MP/015/004/0003/0006</t>
  </si>
  <si>
    <t>INDORE-IN/MP/015SOYABEAN-530MHOW-IN/MP/015/004SIMROL - 3-IN/MP/015/004/0003060-BHAGORA-IN/MP/015/004/0003/0007</t>
  </si>
  <si>
    <t>INDORE-IN/MP/015SOYABEAN-530MHOW-IN/MP/015/004SIMROL - 3-IN/MP/015/004/0003061-AMBACHANDAN-IN/MP/015/004/0003/0008</t>
  </si>
  <si>
    <t>INDORE-IN/MP/015SOYABEAN-530MHOW-IN/MP/015/004SIMROL - 3-IN/MP/015/004/0003062-HARSOLA-IN/MP/015/004/0003/0009</t>
  </si>
  <si>
    <t>INDORE-IN/MP/015SOYABEAN-530MHOW-IN/MP/015/004SIMROL - 3-IN/MP/015/004/0003063-DATODA-IN/MP/015/004/0003/0010</t>
  </si>
  <si>
    <t>INDORE-IN/MP/015SOYABEAN-530MHOW-IN/MP/015/004SIMROL - 3-IN/MP/015/004/0003064-MEMDI-IN/MP/015/004/0003/0011</t>
  </si>
  <si>
    <t>INDORE-IN/MP/015SOYABEAN-530MHOW-IN/MP/015/004SIMROL - 3-IN/MP/015/004/0003065-SIMROL-IN/MP/015/004/0003/0012</t>
  </si>
  <si>
    <t>INDORE-IN/MP/015SOYABEAN-530MHOW-IN/MP/015/004SIMROL - 3-IN/MP/015/004/0003066-SHIVNAGAR-IN/MP/015/004/0003/0013</t>
  </si>
  <si>
    <t>INDORE-IN/MP/015SOYABEAN-530MHOW-IN/MP/015/004SIMROL - 3-IN/MP/015/004/0003067-JOSHIGURADIYA-IN/MP/015/004/0003/0014</t>
  </si>
  <si>
    <t>INDORE-IN/MP/015SOYABEAN-530MHOW-IN/MP/015/004SIMROL - 3-IN/MP/015/004/0003068-GHOSIKHEDA-IN/MP/015/004/0003/0015</t>
  </si>
  <si>
    <t>INDORE-IN/MP/015SOYABEAN-530MHOW-IN/MP/015/004SIMROL - 3-IN/MP/015/004/0003069-SENDAL-IN/MP/015/004/0003/0016</t>
  </si>
  <si>
    <t>INDORE-IN/MP/015SOYABEAN-530MHOW-IN/MP/015/004SIMROL - 3-IN/MP/015/004/0003070-BAIGRAM-IN/MP/015/004/0003/0017</t>
  </si>
  <si>
    <t>INDORE-IN/MP/015SOYABEAN-530MHOW-IN/MP/015/004SIMROL - 3-IN/MP/015/004/0003071-GUNJARA-IN/MP/015/004/0003/0018</t>
  </si>
  <si>
    <t>INDORE-IN/MP/015SOYABEAN-530MHOW-IN/MP/015/004SIMROL - 3-IN/MP/015/004/0003072-RAJPURA-IN/MP/015/004/0003/0019</t>
  </si>
  <si>
    <t>INDORE-IN/MP/015SOYABEAN-530MHOW-IN/MP/015/004SIMROL - 3-IN/MP/015/004/0003073-KULTHANA-IN/MP/015/004/0003/0020</t>
  </si>
  <si>
    <t>INDORE-IN/MP/015SOYABEAN-530MHOW-IN/MP/015/004SIMROL - 3-IN/MP/015/004/0003074-CHORAL-IN/MP/015/004/0003/0021</t>
  </si>
  <si>
    <t>INDORE-IN/MP/015SOYABEAN-530MHOW-IN/MP/015/004SIMROL - 3-IN/MP/015/004/0003075-GAWALU-IN/MP/015/004/0003/0022</t>
  </si>
  <si>
    <t>INDORE-IN/MP/015SOYABEAN-530SAWER-IN/MP/015/002CHHIPRA - 3-IN/MP/015/002/0003045-GURAN-IN/MP/015/002/0003/0001</t>
  </si>
  <si>
    <t>INDORE-IN/MP/015SOYABEAN-530SAWER-IN/MP/015/002CHHIPRA - 3-IN/MP/015/002/0003046-MAKODIYA-IN/MP/015/002/0003/0002</t>
  </si>
  <si>
    <t>INDORE-IN/MP/015SOYABEAN-530SAWER-IN/MP/015/002CHHIPRA - 3-IN/MP/015/002/0003047-PUVARDAHAPPA-IN/MP/015/002/0003/0003</t>
  </si>
  <si>
    <t>INDORE-IN/MP/015SOYABEAN-530SAWER-IN/MP/015/002CHHIPRA - 3-IN/MP/015/002/0003048-PUVARDADAI-IN/MP/015/002/0003/0004</t>
  </si>
  <si>
    <t>INDORE-IN/MP/015SOYABEAN-530SAWER-IN/MP/015/002CHHIPRA - 3-IN/MP/015/002/0003049-HATUNIYA-IN/MP/015/002/0003/0005</t>
  </si>
  <si>
    <t>INDORE-IN/MP/015SOYABEAN-530SAWER-IN/MP/015/002CHHIPRA - 3-IN/MP/015/002/0003050-KADWA-IN/MP/015/002/0003/0006</t>
  </si>
  <si>
    <t>INDORE-IN/MP/015SOYABEAN-530SAWER-IN/MP/015/002CHHIPRA - 3-IN/MP/015/002/0003051-BARLAI JAGIR-IN/MP/015/002/0003/0007</t>
  </si>
  <si>
    <t>INDORE-IN/MP/015SOYABEAN-530SAWER-IN/MP/015/002CHHIPRA - 3-IN/MP/015/002/0003052-BUDI BARLAI-IN/MP/015/002/0003/0008</t>
  </si>
  <si>
    <t>INDORE-IN/MP/015SOYABEAN-530SAWER-IN/MP/015/002CHHIPRA - 3-IN/MP/015/002/0003053-PEER KARADIYA-IN/MP/015/002/0003/0009</t>
  </si>
  <si>
    <t>INDORE-IN/MP/015SOYABEAN-530SAWER-IN/MP/015/002CHHIPRA - 3-IN/MP/015/002/0003054-DAKACHYA-IN/MP/015/002/0003/0010</t>
  </si>
  <si>
    <t>INDORE-IN/MP/015SOYABEAN-530SAWER-IN/MP/015/002CHHIPRA - 3-IN/MP/015/002/0003055-TODI-IN/MP/015/002/0003/0011</t>
  </si>
  <si>
    <t>INDORE-IN/MP/015SOYABEAN-530SAWER-IN/MP/015/002CHHIPRA - 3-IN/MP/015/002/0003056-RAMUPIPALIYA-IN/MP/015/002/0003/0012</t>
  </si>
  <si>
    <t>INDORE-IN/MP/015SOYABEAN-530SAWER-IN/MP/015/002CHHIPRA - 3-IN/MP/015/002/0003058-MANGLYA SADAK-IN/MP/015/002/0003/0014</t>
  </si>
  <si>
    <t>INDORE-IN/MP/015SOYABEAN-530SAWER-IN/MP/015/002CHHIPRA - 3-IN/MP/015/002/0003059-LASUDIYA-IN/MP/015/002/0003/0015</t>
  </si>
  <si>
    <t>INDORE-IN/MP/015SOYABEAN-530SAWER-IN/MP/015/002CHHIPRA - 3-IN/MP/015/002/0003060-SULAKHEDI-IN/MP/015/002/0003/0016</t>
  </si>
  <si>
    <t>INDORE-IN/MP/015SOYABEAN-530SAWER-IN/MP/015/002CHHIPRA - 3-IN/MP/015/002/0003061-KADWALI BUJURG-IN/MP/015/002/0003/0017</t>
  </si>
  <si>
    <t>INDORE-IN/MP/015SOYABEAN-530SAWER-IN/MP/015/002CHHIPRA - 3-IN/MP/015/002/0003062-PALASIYA-IN/MP/015/002/0003/0018</t>
  </si>
  <si>
    <t>INDORE-IN/MP/015SOYABEAN-530SAWER-IN/MP/015/002CHHIPRA - 3-IN/MP/015/002/0003063-MANDLAWDA-IN/MP/015/002/0003/0019</t>
  </si>
  <si>
    <t>INDORE-IN/MP/015SOYABEAN-530SAWER-IN/MP/015/002CHHIPRA - 3-IN/MP/015/002/0003064-KADWALI KHURD-IN/MP/015/002/0003/0020</t>
  </si>
  <si>
    <t>INDORE-IN/MP/015SOYABEAN-530SAWER-IN/MP/015/002CHHIPRA - 3-IN/MP/015/002/0003065-FARASPUR-IN/MP/015/002/0003/0021</t>
  </si>
  <si>
    <t>INDORE-IN/MP/015SOYABEAN-530SAWER-IN/MP/015/002CHHIPRA - 3-IN/MP/015/002/0003066-VYASKHEDI-IN/MP/015/002/0003/0022</t>
  </si>
  <si>
    <t>INDORE-IN/MP/015SOYABEAN-530SAWER-IN/MP/015/002DHARMPURI - 2-IN/MP/015/002/0002026-TAKUN-IN/MP/015/002/0002/0001</t>
  </si>
  <si>
    <t>INDORE-IN/MP/015SOYABEAN-530SAWER-IN/MP/015/002DHARMPURI - 2-IN/MP/015/002/0002027-BALODA TAKUN-IN/MP/015/002/0002/0002</t>
  </si>
  <si>
    <t>INDORE-IN/MP/015SOYABEAN-530SAWER-IN/MP/015/002DHARMPURI - 2-IN/MP/015/002/0002028-DHATURIYA-IN/MP/015/002/0002/0003</t>
  </si>
  <si>
    <t>INDORE-IN/MP/015SOYABEAN-530SAWER-IN/MP/015/002DHARMPURI - 2-IN/MP/015/002/0002029-GAWLA-IN/MP/015/002/0002/0004</t>
  </si>
  <si>
    <t>INDORE-IN/MP/015SOYABEAN-530SAWER-IN/MP/015/002DHARMPURI - 2-IN/MP/015/002/0002030-KAJLANA-IN/MP/015/002/0002/0005</t>
  </si>
  <si>
    <t>INDORE-IN/MP/015SOYABEAN-530SAWER-IN/MP/015/002DHARMPURI - 2-IN/MP/015/002/0002031-TARANA-IN/MP/015/002/0002/0006</t>
  </si>
  <si>
    <t>INDORE-IN/MP/015SOYABEAN-530SAWER-IN/MP/015/002DHARMPURI - 2-IN/MP/015/002/0002032-RAJODA-IN/MP/015/002/0002/0007</t>
  </si>
  <si>
    <t>INDORE-IN/MP/015SOYABEAN-530SAWER-IN/MP/015/002DHARMPURI - 2-IN/MP/015/002/0002033-KATKYA-IN/MP/015/002/0002/0008</t>
  </si>
  <si>
    <t>INDORE-IN/MP/015SOYABEAN-530SAWER-IN/MP/015/002DHARMPURI - 2-IN/MP/015/002/0002034-SOLSINDA-IN/MP/015/002/0002/0009</t>
  </si>
  <si>
    <t>INDORE-IN/MP/015SOYABEAN-530SAWER-IN/MP/015/002DHARMPURI - 2-IN/MP/015/002/0002035-MURADPURA-IN/MP/015/002/0002/0010</t>
  </si>
  <si>
    <t>INDORE-IN/MP/015SOYABEAN-530SAWER-IN/MP/015/002DHARMPURI - 2-IN/MP/015/002/0002036-BHAVRASLA-IN/MP/015/002/0002/0011</t>
  </si>
  <si>
    <t>INDORE-IN/MP/015SOYABEAN-530SAWER-IN/MP/015/002DHARMPURI - 2-IN/MP/015/002/0002037-KUMERDI-IN/MP/015/002/0002/0012</t>
  </si>
  <si>
    <t>INDORE-IN/MP/015SOYABEAN-530SAWER-IN/MP/015/002DHARMPURI - 2-IN/MP/015/002/0002038-BHAGYA-IN/MP/015/002/0002/0013</t>
  </si>
  <si>
    <t>INDORE-IN/MP/015SOYABEAN-530SAWER-IN/MP/015/002DHARMPURI - 2-IN/MP/015/002/0002039-MAGARKHEDA-IN/MP/015/002/0002/0014</t>
  </si>
  <si>
    <t>INDORE-IN/MP/015SOYABEAN-530SAWER-IN/MP/015/002DHARMPURI - 2-IN/MP/015/002/0002040-PANCHDERIYA-IN/MP/015/002/0002/0015</t>
  </si>
  <si>
    <t>INDORE-IN/MP/015SOYABEAN-530SAWER-IN/MP/015/002DHARMPURI - 2-IN/MP/015/002/0002041-BAJRANG PALIYA-IN/MP/015/002/0002/0016</t>
  </si>
  <si>
    <t>INDORE-IN/MP/015SOYABEAN-530SAWER-IN/MP/015/002DHARMPURI - 2-IN/MP/015/002/0002042-DHANKHEDI-IN/MP/015/002/0002/0017</t>
  </si>
  <si>
    <t>INDORE-IN/MP/015SOYABEAN-530SAWER-IN/MP/015/002DHARMPURI - 2-IN/MP/015/002/0002043-BRAHMAN PIPLYA-IN/MP/015/002/0002/0018</t>
  </si>
  <si>
    <t>INDORE-IN/MP/015SOYABEAN-530SAWER-IN/MP/015/002DHARMPURI - 2-IN/MP/015/002/0002044-DARJIKARADIYA-IN/MP/015/002/0002/0019</t>
  </si>
  <si>
    <t>INDORE-IN/MP/015SOYABEAN-530SAWER-IN/MP/015/002SAWER - 1-IN/MP/015/002/0001001-BUDADIYAPANTH-IN/MP/015/002/0001/0001</t>
  </si>
  <si>
    <t>INDORE-IN/MP/015SOYABEAN-530SAWER-IN/MP/015/002SAWER - 1-IN/MP/015/002/0001002-KHAMOD ANJANA-IN/MP/015/002/0001/0012</t>
  </si>
  <si>
    <t>INDORE-IN/MP/015SOYABEAN-530SAWER-IN/MP/015/002SAWER - 1-IN/MP/015/002/0001003-POTLOD-IN/MP/015/002/0001/0019</t>
  </si>
  <si>
    <t>INDORE-IN/MP/015SOYABEAN-530SAWER-IN/MP/015/002SAWER - 1-IN/MP/015/002/0001004-CHITTODA-IN/MP/015/002/0001/0020</t>
  </si>
  <si>
    <t>INDORE-IN/MP/015SOYABEAN-530SAWER-IN/MP/015/002SAWER - 1-IN/MP/015/002/0001005-BALRIYA-IN/MP/015/002/0001/0021</t>
  </si>
  <si>
    <t>INDORE-IN/MP/015SOYABEAN-530SAWER-IN/MP/015/002SAWER - 1-IN/MP/015/002/0001006-GULAVAT-IN/MP/015/002/0001/0022</t>
  </si>
  <si>
    <t>INDORE-IN/MP/015SOYABEAN-530SAWER-IN/MP/015/002SAWER - 1-IN/MP/015/002/0001007-HINDOLIYA-IN/MP/015/002/0001/0023</t>
  </si>
  <si>
    <t>INDORE-IN/MP/015SOYABEAN-530SAWER-IN/MP/015/002SAWER - 1-IN/MP/015/002/0001008-BADODIYA KHAN-IN/MP/015/002/0001/0024</t>
  </si>
  <si>
    <t>INDORE-IN/MP/015SOYABEAN-530SAWER-IN/MP/015/002SAWER - 1-IN/MP/015/002/0001009-KAYASTH KHEDI-IN/MP/015/002/0001/0025</t>
  </si>
  <si>
    <t>INDORE-IN/MP/015SOYABEAN-530SAWER-IN/MP/015/002SAWER - 1-IN/MP/015/002/0001010-PANOD-IN/MP/015/002/0001/0002</t>
  </si>
  <si>
    <t>INDORE-IN/MP/015SOYABEAN-530SAWER-IN/MP/015/002SAWER - 1-IN/MP/015/002/0001011-BILODA NAYTA-IN/MP/015/002/0001/0003</t>
  </si>
  <si>
    <t>INDORE-IN/MP/015SOYABEAN-530SAWER-IN/MP/015/002SAWER - 1-IN/MP/015/002/0001012-SIMROL-IN/MP/015/002/0001/0004</t>
  </si>
  <si>
    <t>INDORE-IN/MP/015SOYABEAN-530SAWER-IN/MP/015/002SAWER - 1-IN/MP/015/002/0001013-JAMODI-IN/MP/015/002/0001/0005</t>
  </si>
  <si>
    <t>INDORE-IN/MP/015SOYABEAN-530SAWER-IN/MP/015/002SAWER - 1-IN/MP/015/002/0001014-KUDANA-IN/MP/015/002/0001/0006</t>
  </si>
  <si>
    <t>INDORE-IN/MP/015SOYABEAN-530SAWER-IN/MP/015/002SAWER - 1-IN/MP/015/002/0001015-KASBA SAWER-IN/MP/015/002/0001/0007</t>
  </si>
  <si>
    <t>INDORE-IN/MP/015SOYABEAN-530SAWER-IN/MP/015/002SAWER - 1-IN/MP/015/002/0001016-PANCHOLA-IN/MP/015/002/0001/0008</t>
  </si>
  <si>
    <t>INDORE-IN/MP/015SOYABEAN-530SAWER-IN/MP/015/002SAWER - 1-IN/MP/015/002/0001017-NAGPUR-IN/MP/015/002/0001/0009</t>
  </si>
  <si>
    <t>INDORE-IN/MP/015SOYABEAN-530SAWER-IN/MP/015/002SAWER - 1-IN/MP/015/002/0001018-MANDOT-IN/MP/015/002/0001/0010</t>
  </si>
  <si>
    <t>INDORE-IN/MP/015SOYABEAN-530SAWER-IN/MP/015/002SAWER - 1-IN/MP/015/002/0001019-BALGARA-IN/MP/015/002/0001/0011</t>
  </si>
  <si>
    <t>INDORE-IN/MP/015SOYABEAN-530SAWER-IN/MP/015/002SAWER - 1-IN/MP/015/002/0001020-KHALKHALA-IN/MP/015/002/0001/0013</t>
  </si>
  <si>
    <t>INDORE-IN/MP/015SOYABEAN-530SAWER-IN/MP/015/002SAWER - 1-IN/MP/015/002/0001021-KHETEDIYA-IN/MP/015/002/0001/0014</t>
  </si>
  <si>
    <t>INDORE-IN/MP/015SOYABEAN-530SAWER-IN/MP/015/002SAWER - 1-IN/MP/015/002/0001022-HARIYAKHEDI-IN/MP/015/002/0001/0015</t>
  </si>
  <si>
    <t>INDORE-IN/MP/015SOYABEAN-530SAWER-IN/MP/015/002SAWER - 1-IN/MP/015/002/0001023-PIPLYA-IN/MP/015/002/0001/0016</t>
  </si>
  <si>
    <t>INDORE-IN/MP/015SOYABEAN-530SAWER-IN/MP/015/002SAWER - 1-IN/MP/015/002/0001024-KACHHALIYA-IN/MP/015/002/0001/0017</t>
  </si>
  <si>
    <t>INDORE-IN/MP/015SOYABEAN-530SAWER-IN/MP/015/002SAWER - 1-IN/MP/015/002/0001025-AJNOD-IN/MP/015/002/0001/0018</t>
  </si>
  <si>
    <t>JHABUA-IN/MP/017BLACK GRAM (URAD)-401</t>
  </si>
  <si>
    <t>JHABUA-IN/MP/017COTTON-601JHABUA-IN/MP/017/001</t>
  </si>
  <si>
    <t>JHABUA-IN/MP/017COTTON-601MEGHNAGAR-IN/MP/017/004</t>
  </si>
  <si>
    <t>JHABUA-IN/MP/017COTTON-601PETLAWAD-IN/MP/017/003</t>
  </si>
  <si>
    <t>JHABUA-IN/MP/017COTTON-601RANAPUR-IN/MP/017/005</t>
  </si>
  <si>
    <t>JHABUA-IN/MP/017COTTON-601THANDLA-IN/MP/017/002</t>
  </si>
  <si>
    <t>JHABUA-IN/MP/017GROUNDNUT-501JHABUA-IN/MP/017/001</t>
  </si>
  <si>
    <t>JHABUA-IN/MP/017GROUNDNUT-501RANAPUR-IN/MP/017/005</t>
  </si>
  <si>
    <t>JHABUA-IN/MP/017JOWAR-310JHABUA-IN/MP/017/001</t>
  </si>
  <si>
    <t>JHABUA-IN/MP/017JOWAR-310RANAPUR-IN/MP/017/005</t>
  </si>
  <si>
    <t>JHABUA-IN/MP/017MAIZE-330JHABUA-IN/MP/017/001JHABUA-IN/MP/017/001/0001001-BAVDI BADI-IN/MP/017/001/0001/0001</t>
  </si>
  <si>
    <t>JHABUA-IN/MP/017MAIZE-330JHABUA-IN/MP/017/001JHABUA-IN/MP/017/001/0001002-KAKRADRA KHURD-IN/MP/017/001/0001/0012</t>
  </si>
  <si>
    <t>JHABUA-IN/MP/017MAIZE-330JHABUA-IN/MP/017/001JHABUA-IN/MP/017/001/0001003-NEGADIYA-IN/MP/017/001/0001/0023</t>
  </si>
  <si>
    <t>JHABUA-IN/MP/017MAIZE-330JHABUA-IN/MP/017/001JHABUA-IN/MP/017/001/0001004-KALAKHUNT-IN/MP/017/001/0001/0034</t>
  </si>
  <si>
    <t>JHABUA-IN/MP/017MAIZE-330JHABUA-IN/MP/017/001JHABUA-IN/MP/017/001/0001005-BHEEMFALIYA-IN/MP/017/001/0001/0045</t>
  </si>
  <si>
    <t>JHABUA-IN/MP/017MAIZE-330JHABUA-IN/MP/017/001JHABUA-IN/MP/017/001/0001006-MANDLIBADI-IN/MP/017/001/0001/0056</t>
  </si>
  <si>
    <t>JHABUA-IN/MP/017MAIZE-330JHABUA-IN/MP/017/001JHABUA-IN/MP/017/001/0001008-KALAPIPAL-IN/MP/017/001/0001/0068</t>
  </si>
  <si>
    <t>JHABUA-IN/MP/017MAIZE-330JHABUA-IN/MP/017/001JHABUA-IN/MP/017/001/0001009-KOTDA-IN/MP/017/001/0001/0069</t>
  </si>
  <si>
    <t>JHABUA-IN/MP/017MAIZE-330JHABUA-IN/MP/017/001JHABUA-IN/MP/017/001/0001010-DHEKAL CHHOTI-IN/MP/017/001/0001/0002</t>
  </si>
  <si>
    <t>JHABUA-IN/MP/017MAIZE-330JHABUA-IN/MP/017/001JHABUA-IN/MP/017/001/0001011-NALDI CHHOTI-IN/MP/017/001/0001/0003</t>
  </si>
  <si>
    <t>JHABUA-IN/MP/017MAIZE-330JHABUA-IN/MP/017/001JHABUA-IN/MP/017/001/0001012-BHOYRA-IN/MP/017/001/0001/0004</t>
  </si>
  <si>
    <t>JHABUA-IN/MP/017MAIZE-330JHABUA-IN/MP/017/001JHABUA-IN/MP/017/001/0001013-GELAR CHHOTI-IN/MP/017/001/0001/0005</t>
  </si>
  <si>
    <t>JHABUA-IN/MP/017MAIZE-330JHABUA-IN/MP/017/001JHABUA-IN/MP/017/001/0001014-KUNDLA-IN/MP/017/001/0001/0006</t>
  </si>
  <si>
    <t>JHABUA-IN/MP/017MAIZE-330JHABUA-IN/MP/017/001JHABUA-IN/MP/017/001/0001015-MASURIYA-IN/MP/017/001/0001/0007</t>
  </si>
  <si>
    <t>JHABUA-IN/MP/017MAIZE-330JHABUA-IN/MP/017/001JHABUA-IN/MP/017/001/0001016-KHEDI-IN/MP/017/001/0001/0008</t>
  </si>
  <si>
    <t>JHABUA-IN/MP/017MAIZE-330JHABUA-IN/MP/017/001JHABUA-IN/MP/017/001/0001017-PIPLIYA-IN/MP/017/001/0001/0009</t>
  </si>
  <si>
    <t>JHABUA-IN/MP/017MAIZE-330JHABUA-IN/MP/017/001JHABUA-IN/MP/017/001/0001018-DHEBAR-IN/MP/017/001/0001/0010</t>
  </si>
  <si>
    <t>JHABUA-IN/MP/017MAIZE-330JHABUA-IN/MP/017/001JHABUA-IN/MP/017/001/0001019-NARVALIYA-IN/MP/017/001/0001/0011</t>
  </si>
  <si>
    <t>JHABUA-IN/MP/017MAIZE-330JHABUA-IN/MP/017/001JHABUA-IN/MP/017/001/0001020-BALVAN-IN/MP/017/001/0001/0013</t>
  </si>
  <si>
    <t>JHABUA-IN/MP/017MAIZE-330JHABUA-IN/MP/017/001JHABUA-IN/MP/017/001/0001021-ANTARVELIYA-IN/MP/017/001/0001/0014</t>
  </si>
  <si>
    <t>JHABUA-IN/MP/017MAIZE-330JHABUA-IN/MP/017/001JHABUA-IN/MP/017/001/0001022-JHAYDA-IN/MP/017/001/0001/0015</t>
  </si>
  <si>
    <t>JHABUA-IN/MP/017MAIZE-330JHABUA-IN/MP/017/001JHABUA-IN/MP/017/001/0001023-MEHANDIKHEDA-IN/MP/017/001/0001/0016</t>
  </si>
  <si>
    <t>JHABUA-IN/MP/017MAIZE-330JHABUA-IN/MP/017/001JHABUA-IN/MP/017/001/0001024-KALLIPURA-IN/MP/017/001/0001/0017</t>
  </si>
  <si>
    <t>JHABUA-IN/MP/017MAIZE-330JHABUA-IN/MP/017/001JHABUA-IN/MP/017/001/0001026-GUNDIPADA-IN/MP/017/001/0001/0019</t>
  </si>
  <si>
    <t>JHABUA-IN/MP/017MAIZE-330JHABUA-IN/MP/017/001JHABUA-IN/MP/017/001/0001027-MANPURA-IN/MP/017/001/0001/0020</t>
  </si>
  <si>
    <t>JHABUA-IN/MP/017MAIZE-330JHABUA-IN/MP/017/001JHABUA-IN/MP/017/001/0001030-KALYANPURA-IN/MP/017/001/0001/0024</t>
  </si>
  <si>
    <t>JHABUA-IN/MP/017MAIZE-330JHABUA-IN/MP/017/001JHABUA-IN/MP/017/001/0001031-BARKHEDA-IN/MP/017/001/0001/0025</t>
  </si>
  <si>
    <t>JHABUA-IN/MP/017MAIZE-330JHABUA-IN/MP/017/001JHABUA-IN/MP/017/001/0001034-NAVAPADIYA BHANDAR-IN/MP/017/001/0001/0028</t>
  </si>
  <si>
    <t>JHABUA-IN/MP/017MAIZE-330JHABUA-IN/MP/017/001JHABUA-IN/MP/017/001/0001035-BAROD-IN/MP/017/001/0001/0029</t>
  </si>
  <si>
    <t>JHABUA-IN/MP/017MAIZE-330JHABUA-IN/MP/017/001JHABUA-IN/MP/017/001/0001037-BISAULI-IN/MP/017/001/0001/0031</t>
  </si>
  <si>
    <t>JHABUA-IN/MP/017MAIZE-330JHABUA-IN/MP/017/001JHABUA-IN/MP/017/001/0001039-TALAVLI-IN/MP/017/001/0001/0033</t>
  </si>
  <si>
    <t>JHABUA-IN/MP/017MAIZE-330JHABUA-IN/MP/017/001JHABUA-IN/MP/017/001/0001040-FUTIYA-IN/MP/017/001/0001/0035</t>
  </si>
  <si>
    <t>JHABUA-IN/MP/017MAIZE-330JHABUA-IN/MP/017/001JHABUA-IN/MP/017/001/0001042-MOHANPURA-IN/MP/017/001/0001/0037</t>
  </si>
  <si>
    <t>JHABUA-IN/MP/017MAIZE-330JHABUA-IN/MP/017/001JHABUA-IN/MP/017/001/0001043-GADWADA-IN/MP/017/001/0001/0038</t>
  </si>
  <si>
    <t>JHABUA-IN/MP/017MAIZE-330JHABUA-IN/MP/017/001JHABUA-IN/MP/017/001/0001044-HADMATIYA-IN/MP/017/001/0001/0039</t>
  </si>
  <si>
    <t>JHABUA-IN/MP/017MAIZE-330JHABUA-IN/MP/017/001JHABUA-IN/MP/017/001/0001045-PARVAT-IN/MP/017/001/0001/0040</t>
  </si>
  <si>
    <t>JHABUA-IN/MP/017MAIZE-330JHABUA-IN/MP/017/001JHABUA-IN/MP/017/001/0001046-DEVJHIRI PANDA-IN/MP/017/001/0001/0041</t>
  </si>
  <si>
    <t>JHABUA-IN/MP/017MAIZE-330JHABUA-IN/MP/017/001JHABUA-IN/MP/017/001/0001047-PILIYA KHANDAN-IN/MP/017/001/0001/0042</t>
  </si>
  <si>
    <t>JHABUA-IN/MP/017MAIZE-330JHABUA-IN/MP/017/001JHABUA-IN/MP/017/001/0001048-KARDAVAD BADI-IN/MP/017/001/0001/0043</t>
  </si>
  <si>
    <t>JHABUA-IN/MP/017MAIZE-330JHABUA-IN/MP/017/001JHABUA-IN/MP/017/001/0001049-GOPALPURA-IN/MP/017/001/0001/0044</t>
  </si>
  <si>
    <t>JHABUA-IN/MP/017MAIZE-330JHABUA-IN/MP/017/001JHABUA-IN/MP/017/001/0001050-DUNGRA LALU-IN/MP/017/001/0001/0046</t>
  </si>
  <si>
    <t>JHABUA-IN/MP/017MAIZE-330JHABUA-IN/MP/017/001JHABUA-IN/MP/017/001/0001051-NAVAGAON-IN/MP/017/001/0001/0047</t>
  </si>
  <si>
    <t>JHABUA-IN/MP/017MAIZE-330JHABUA-IN/MP/017/001JHABUA-IN/MP/017/001/0001052-MINDAL-IN/MP/017/001/0001/0048</t>
  </si>
  <si>
    <t>JHABUA-IN/MP/017MAIZE-330JHABUA-IN/MP/017/001JHABUA-IN/MP/017/001/0001053-NAGARPALIKA JHABUA-IN/MP/017/001/0001/0049</t>
  </si>
  <si>
    <t>JHABUA-IN/MP/017MAIZE-330JHABUA-IN/MP/017/001JHABUA-IN/MP/017/001/0001054-UMRI-IN/MP/017/001/0001/0050</t>
  </si>
  <si>
    <t>JHABUA-IN/MP/017MAIZE-330JHABUA-IN/MP/017/001JHABUA-IN/MP/017/001/0001055-KUSHALPURA-IN/MP/017/001/0001/0051</t>
  </si>
  <si>
    <t>JHABUA-IN/MP/017MAIZE-330JHABUA-IN/MP/017/001JHABUA-IN/MP/017/001/0001056-MAKANKUI-IN/MP/017/001/0001/0052</t>
  </si>
  <si>
    <t>JHABUA-IN/MP/017MAIZE-330JHABUA-IN/MP/017/001JHABUA-IN/MP/017/001/0001058-SEMALIYA BADA-IN/MP/017/001/0001/0054</t>
  </si>
  <si>
    <t>JHABUA-IN/MP/017MAIZE-330JHABUA-IN/MP/017/001JHABUA-IN/MP/017/001/0001059-CHAROLIPADA-IN/MP/017/001/0001/0055</t>
  </si>
  <si>
    <t>JHABUA-IN/MP/017MAIZE-330JHABUA-IN/MP/017/001JHABUA-IN/MP/017/001/0001060-AMBAKHODRA-IN/MP/017/001/0001/0057</t>
  </si>
  <si>
    <t>JHABUA-IN/MP/017MAIZE-330JHABUA-IN/MP/017/001JHABUA-IN/MP/017/001/0001061-BAMSEMALIYA-IN/MP/017/001/0001/0058</t>
  </si>
  <si>
    <t>JHABUA-IN/MP/017MAIZE-330JHABUA-IN/MP/017/001JHABUA-IN/MP/017/001/0001062-DUMPADA-IN/MP/017/001/0001/0059</t>
  </si>
  <si>
    <t>JHABUA-IN/MP/017MAIZE-330JHABUA-IN/MP/017/001JHABUA-IN/MP/017/001/0001063-PIPLIPADA-IN/MP/017/001/0001/0060</t>
  </si>
  <si>
    <t>JHABUA-IN/MP/017MAIZE-330JHABUA-IN/MP/017/001JHABUA-IN/MP/017/001/0001064-FULDHAVDI-IN/MP/017/001/0001/0061</t>
  </si>
  <si>
    <t>JHABUA-IN/MP/017MAIZE-330JHABUA-IN/MP/017/001JHABUA-IN/MP/017/001/0001065-DHEKALBADI-IN/MP/017/001/0001/0062</t>
  </si>
  <si>
    <t>JHABUA-IN/MP/017MAIZE-330JHABUA-IN/MP/017/001JHABUA-IN/MP/017/001/0001066-AAMLI FALIYA-IN/MP/017/001/0001/0063</t>
  </si>
  <si>
    <t>JHABUA-IN/MP/017MAIZE-330JHABUA-IN/MP/017/001JHABUA-IN/MP/017/001/0001067-UMRIYA BEJANTI-IN/MP/017/001/0001/0064</t>
  </si>
  <si>
    <t>JHABUA-IN/MP/017MAIZE-330JHABUA-IN/MP/017/001JHABUA-IN/MP/017/001/0001068-GOLA CHHOTI-IN/MP/017/001/0001/0065</t>
  </si>
  <si>
    <t>JHABUA-IN/MP/017MAIZE-330JHABUA-IN/MP/017/001RAMA-IN/MP/017/001/0002070-KHEDA-IN/MP/017/001/0002/0026</t>
  </si>
  <si>
    <t>JHABUA-IN/MP/017MAIZE-330JHABUA-IN/MP/017/001RAMA-IN/MP/017/001/0002071-MUNDAT-IN/MP/017/001/0002/0027</t>
  </si>
  <si>
    <t>JHABUA-IN/MP/017MAIZE-330JHABUA-IN/MP/017/001RAMA-IN/MP/017/001/0002072-DHAMANDA-IN/MP/017/001/0002/0028</t>
  </si>
  <si>
    <t>JHABUA-IN/MP/017MAIZE-330JHABUA-IN/MP/017/001RAMA-IN/MP/017/001/0002073-DUDHI-IN/MP/017/001/0002/0029</t>
  </si>
  <si>
    <t>JHABUA-IN/MP/017MAIZE-330JHABUA-IN/MP/017/001RAMA-IN/MP/017/001/0002074-DOKARVANI-IN/MP/017/001/0002/0030</t>
  </si>
  <si>
    <t>JHABUA-IN/MP/017MAIZE-330JHABUA-IN/MP/017/001RAMA-IN/MP/017/001/0002075-PADALGHATI-IN/MP/017/001/0002/0031</t>
  </si>
  <si>
    <t>JHABUA-IN/MP/017MAIZE-330JHABUA-IN/MP/017/001RAMA-IN/MP/017/001/0002076-KAKADKUA-IN/MP/017/001/0002/0032</t>
  </si>
  <si>
    <t>JHABUA-IN/MP/017MAIZE-330JHABUA-IN/MP/017/001RAMA-IN/MP/017/001/0002077-RASODI-IN/MP/017/001/0002/0033</t>
  </si>
  <si>
    <t>JHABUA-IN/MP/017MAIZE-330JHABUA-IN/MP/017/001RAMA-IN/MP/017/001/0002081-AAMLIPADA-IN/MP/017/001/0002/0037</t>
  </si>
  <si>
    <t>JHABUA-IN/MP/017MAIZE-330JHABUA-IN/MP/017/001RAMA-IN/MP/017/001/0002082-UMARKOT-IN/MP/017/001/0002/0038</t>
  </si>
  <si>
    <t>JHABUA-IN/MP/017MAIZE-330JHABUA-IN/MP/017/001RAMA-IN/MP/017/001/0002083-DUDHEE-IN/MP/017/001/0002/0039</t>
  </si>
  <si>
    <t>JHABUA-IN/MP/017MAIZE-330JHABUA-IN/MP/017/001RAMA-IN/MP/017/001/0002084-AAMBA-IN/MP/017/001/0002/0040</t>
  </si>
  <si>
    <t>JHABUA-IN/MP/017MAIZE-330JHABUA-IN/MP/017/001RAMA-IN/MP/017/001/0002085-DEVLI-IN/MP/017/001/0002/0041</t>
  </si>
  <si>
    <t>JHABUA-IN/MP/017MAIZE-330JHABUA-IN/MP/017/001RAMA-IN/MP/017/001/0002086-SAAD-IN/MP/017/001/0002/0042</t>
  </si>
  <si>
    <t>JHABUA-IN/MP/017MAIZE-330JHABUA-IN/MP/017/001RAMA-IN/MP/017/001/0002087-SADAVA-IN/MP/017/001/0002/0043</t>
  </si>
  <si>
    <t>JHABUA-IN/MP/017MAIZE-330JHABUA-IN/MP/017/001RAMA-IN/MP/017/001/0002091-RAMA-IN/MP/017/001/0002/0047</t>
  </si>
  <si>
    <t>JHABUA-IN/MP/017MAIZE-330JHABUA-IN/MP/017/001RAMA-IN/MP/017/001/0002092-HATYADELI-IN/MP/017/001/0002/0048</t>
  </si>
  <si>
    <t>JHABUA-IN/MP/017MAIZE-330JHABUA-IN/MP/017/001RAMA-IN/MP/017/001/0002093-CHHAPRI-IN/MP/017/001/0002/0049</t>
  </si>
  <si>
    <t>JHABUA-IN/MP/017MAIZE-330JHABUA-IN/MP/017/001RAMA-IN/MP/017/001/0002094-ROTLA-IN/MP/017/001/0002/0050</t>
  </si>
  <si>
    <t>JHABUA-IN/MP/017MAIZE-330JHABUA-IN/MP/017/001RAMA-IN/MP/017/001/0002095-KOKAVAD-IN/MP/017/001/0002/0051</t>
  </si>
  <si>
    <t>JHABUA-IN/MP/017MAIZE-330JHABUA-IN/MP/017/001RAMA-IN/MP/017/001/0002097-MACHHALIYA-IN/MP/017/001/0002/0053</t>
  </si>
  <si>
    <t>JHABUA-IN/MP/017MAIZE-330JHABUA-IN/MP/017/001RAMA-IN/MP/017/001/0002099-AAMBA-IN/MP/017/001/0002/0055</t>
  </si>
  <si>
    <t>JHABUA-IN/MP/017MAIZE-330JHABUA-IN/MP/017/001RAMA-IN/MP/017/001/0002100-DHOCHKA-IN/MP/017/001/0002/0001</t>
  </si>
  <si>
    <t>JHABUA-IN/MP/017MAIZE-330JHABUA-IN/MP/017/001RAMA-IN/MP/017/001/0002102-KHARDUBDI-IN/MP/017/001/0002/0003</t>
  </si>
  <si>
    <t>JHABUA-IN/MP/017MAIZE-330JHABUA-IN/MP/017/001RAMA-IN/MP/017/001/0002103-DHANDHALPURA BADA-IN/MP/017/001/0002/0004</t>
  </si>
  <si>
    <t>JHABUA-IN/MP/017MAIZE-330JHABUA-IN/MP/017/001RAMA-IN/MP/017/001/0002104-JHAKELA-IN/MP/017/001/0002/0005</t>
  </si>
  <si>
    <t>JHABUA-IN/MP/017MAIZE-330JHABUA-IN/MP/017/001RAMA-IN/MP/017/001/0002105-RAJLA-IN/MP/017/001/0002/0006</t>
  </si>
  <si>
    <t>JHABUA-IN/MP/017MAIZE-330JHABUA-IN/MP/017/001RAMA-IN/MP/017/001/0002109-VAGLAVAT-IN/MP/017/001/0002/0010</t>
  </si>
  <si>
    <t>JHABUA-IN/MP/017MAIZE-330JHABUA-IN/MP/017/001RAMA-IN/MP/017/001/0002112-ARIHANDA-IN/MP/017/001/0002/0013</t>
  </si>
  <si>
    <t>JHABUA-IN/MP/017MAIZE-330JHABUA-IN/MP/017/001RAMA-IN/MP/017/001/0002114-JHUMKA-IN/MP/017/001/0002/0015</t>
  </si>
  <si>
    <t>JHABUA-IN/MP/017MAIZE-330JHABUA-IN/MP/017/001RAMA-IN/MP/017/001/0002115-NARSINGHPURA-IN/MP/017/001/0002/0016</t>
  </si>
  <si>
    <t>JHABUA-IN/MP/017MAIZE-330JHABUA-IN/MP/017/001RAMA-IN/MP/017/001/0002119-DAULATPURA-IN/MP/017/001/0002/0020</t>
  </si>
  <si>
    <t>JHABUA-IN/MP/017MAIZE-330JHABUA-IN/MP/017/001RAMA-IN/MP/017/001/0002120-BAVDI-IN/MP/017/001/0002/0021</t>
  </si>
  <si>
    <t>JHABUA-IN/MP/017MAIZE-330JHABUA-IN/MP/017/001RAMA-IN/MP/017/001/0002121-PALASDI-IN/MP/017/001/0002/0022</t>
  </si>
  <si>
    <t>JHABUA-IN/MP/017MAIZE-330JHABUA-IN/MP/017/001RAMA-IN/MP/017/001/0002123-SAGIYA-IN/MP/017/001/0002/0024</t>
  </si>
  <si>
    <t>JHABUA-IN/MP/017MAIZE-330JHABUA-IN/MP/017/001RAMA-IN/MP/017/001/0002124-CHUDHELI-IN/MP/017/001/0002/0025</t>
  </si>
  <si>
    <t>JHABUA-IN/MP/017MAIZE-330MEGHNAGAR-IN/MP/017/004MEGHNAGAR-IN/MP/017/004/0001002-DHEBAR-IN/MP/017/004/0001/0012</t>
  </si>
  <si>
    <t>JHABUA-IN/MP/017MAIZE-330MEGHNAGAR-IN/MP/017/004MEGHNAGAR-IN/MP/017/004/0001003-CHAUKHWADA-IN/MP/017/004/0001/0023</t>
  </si>
  <si>
    <t>JHABUA-IN/MP/017MAIZE-330MEGHNAGAR-IN/MP/017/004MEGHNAGAR-IN/MP/017/004/0001004-TALAI-IN/MP/017/004/0001/0034</t>
  </si>
  <si>
    <t>JHABUA-IN/MP/017MAIZE-330MEGHNAGAR-IN/MP/017/004MEGHNAGAR-IN/MP/017/004/0001007-SATSERA-IN/MP/017/004/0001/0060</t>
  </si>
  <si>
    <t>JHABUA-IN/MP/017MAIZE-330MEGHNAGAR-IN/MP/017/004MEGHNAGAR-IN/MP/017/004/0001008-GUVALI-IN/MP/017/004/0001/0061</t>
  </si>
  <si>
    <t>JHABUA-IN/MP/017MAIZE-330MEGHNAGAR-IN/MP/017/004MEGHNAGAR-IN/MP/017/004/0001009-PATRA-IN/MP/017/004/0001/0062</t>
  </si>
  <si>
    <t>JHABUA-IN/MP/017MAIZE-330MEGHNAGAR-IN/MP/017/004MEGHNAGAR-IN/MP/017/004/0001010-BISALPUR-IN/MP/017/004/0001/0002</t>
  </si>
  <si>
    <t>JHABUA-IN/MP/017MAIZE-330MEGHNAGAR-IN/MP/017/004MEGHNAGAR-IN/MP/017/004/0001011-RAMPURA-IN/MP/017/004/0001/0003</t>
  </si>
  <si>
    <t>JHABUA-IN/MP/017MAIZE-330MEGHNAGAR-IN/MP/017/004MEGHNAGAR-IN/MP/017/004/0001012-MANDLI-IN/MP/017/004/0001/0004</t>
  </si>
  <si>
    <t>JHABUA-IN/MP/017MAIZE-330MEGHNAGAR-IN/MP/017/004MEGHNAGAR-IN/MP/017/004/0001013-KACHALDARA-IN/MP/017/004/0001/0005</t>
  </si>
  <si>
    <t>JHABUA-IN/MP/017MAIZE-330MEGHNAGAR-IN/MP/017/004MEGHNAGAR-IN/MP/017/004/0001014-NAGANVAT BADI-IN/MP/017/004/0001/0006</t>
  </si>
  <si>
    <t>JHABUA-IN/MP/017MAIZE-330MEGHNAGAR-IN/MP/017/004MEGHNAGAR-IN/MP/017/004/0001015-MADRANI-IN/MP/017/004/0001/0007</t>
  </si>
  <si>
    <t>JHABUA-IN/MP/017MAIZE-330MEGHNAGAR-IN/MP/017/004MEGHNAGAR-IN/MP/017/004/0001016-AGASIYA-IN/MP/017/004/0001/0008</t>
  </si>
  <si>
    <t>JHABUA-IN/MP/017MAIZE-330MEGHNAGAR-IN/MP/017/004MEGHNAGAR-IN/MP/017/004/0001017-OCHKA-IN/MP/017/004/0001/0009</t>
  </si>
  <si>
    <t>JHABUA-IN/MP/017MAIZE-330MEGHNAGAR-IN/MP/017/004MEGHNAGAR-IN/MP/017/004/0001018-UMRADRA-IN/MP/017/004/0001/0010</t>
  </si>
  <si>
    <t>JHABUA-IN/MP/017MAIZE-330MEGHNAGAR-IN/MP/017/004MEGHNAGAR-IN/MP/017/004/0001019-ITAWA-IN/MP/017/004/0001/0011</t>
  </si>
  <si>
    <t>JHABUA-IN/MP/017MAIZE-330MEGHNAGAR-IN/MP/017/004MEGHNAGAR-IN/MP/017/004/0001022-DEVIGARH-IN/MP/017/004/0001/0015</t>
  </si>
  <si>
    <t>JHABUA-IN/MP/017MAIZE-330MEGHNAGAR-IN/MP/017/004MEGHNAGAR-IN/MP/017/004/0001024-TALAVLI-IN/MP/017/004/0001/0017</t>
  </si>
  <si>
    <t>JHABUA-IN/MP/017MAIZE-330MEGHNAGAR-IN/MP/017/004MEGHNAGAR-IN/MP/017/004/0001031-JHARA DABAR-IN/MP/017/004/0001/0025</t>
  </si>
  <si>
    <t>JHABUA-IN/MP/017MAIZE-330MEGHNAGAR-IN/MP/017/004MEGHNAGAR-IN/MP/017/004/0001032-PIPALKHUTA-IN/MP/017/004/0001/0026</t>
  </si>
  <si>
    <t>JHABUA-IN/MP/017MAIZE-330MEGHNAGAR-IN/MP/017/004MEGHNAGAR-IN/MP/017/004/0001033-KAJLI DUGRI-IN/MP/017/004/0001/0027</t>
  </si>
  <si>
    <t>JHABUA-IN/MP/017MAIZE-330MEGHNAGAR-IN/MP/017/004MEGHNAGAR-IN/MP/017/004/0001042-BEDAWLI-IN/MP/017/004/0001/0037</t>
  </si>
  <si>
    <t>JHABUA-IN/MP/017MAIZE-330MEGHNAGAR-IN/MP/017/004MEGHNAGAR-IN/MP/017/004/0001044-FULEDI-IN/MP/017/004/0001/0039</t>
  </si>
  <si>
    <t>JHABUA-IN/MP/017MAIZE-330MEGHNAGAR-IN/MP/017/004MEGHNAGAR-IN/MP/017/004/0001049-NOGAONVA-IN/MP/017/004/0001/0044</t>
  </si>
  <si>
    <t>JHABUA-IN/MP/017MAIZE-330MEGHNAGAR-IN/MP/017/004MEGHNAGAR-IN/MP/017/004/0001059-KHALKHANDI-IN/MP/017/004/0001/0055</t>
  </si>
  <si>
    <t>JHABUA-IN/MP/017MAIZE-330PETLAWAD-IN/MP/017/003PETLAWAD-IN/MP/017/003/0001003-RAMPURIYA-IN/MP/017/003/0001/0023</t>
  </si>
  <si>
    <t>JHABUA-IN/MP/017MAIZE-330PETLAWAD-IN/MP/017/003PETLAWAD-IN/MP/017/003/0001005-ASALIYA-IN/MP/017/003/0001/0030</t>
  </si>
  <si>
    <t>JHABUA-IN/MP/017MAIZE-330PETLAWAD-IN/MP/017/003PETLAWAD-IN/MP/017/003/0001006-DULAKHEDI-IN/MP/017/003/0001/0031</t>
  </si>
  <si>
    <t>JHABUA-IN/MP/017MAIZE-330PETLAWAD-IN/MP/017/003PETLAWAD-IN/MP/017/003/0001008-KARDAWAD-IN/MP/017/003/0001/0033</t>
  </si>
  <si>
    <t>JHABUA-IN/MP/017MAIZE-330PETLAWAD-IN/MP/017/003PETLAWAD-IN/MP/017/003/0001011-DEHANDI BADI-IN/MP/017/003/0001/0003</t>
  </si>
  <si>
    <t>JHABUA-IN/MP/017MAIZE-330PETLAWAD-IN/MP/017/003PETLAWAD-IN/MP/017/003/0001012-GEHANDI-IN/MP/017/003/0001/0004</t>
  </si>
  <si>
    <t>JHABUA-IN/MP/017MAIZE-330PETLAWAD-IN/MP/017/003PETLAWAD-IN/MP/017/003/0001013-MOICHARNEE-IN/MP/017/003/0001/0005</t>
  </si>
  <si>
    <t>JHABUA-IN/MP/017MAIZE-330PETLAWAD-IN/MP/017/003PETLAWAD-IN/MP/017/003/0001014-GODADIYA-IN/MP/017/003/0001/0006</t>
  </si>
  <si>
    <t>JHABUA-IN/MP/017MAIZE-330PETLAWAD-IN/MP/017/003PETLAWAD-IN/MP/017/003/0001015-KARVAD-IN/MP/017/003/0001/0007</t>
  </si>
  <si>
    <t>JHABUA-IN/MP/017MAIZE-330PETLAWAD-IN/MP/017/003PETLAWAD-IN/MP/017/003/0001018-GHUGHRI-IN/MP/017/003/0001/0010</t>
  </si>
  <si>
    <t>JHABUA-IN/MP/017MAIZE-330PETLAWAD-IN/MP/017/003PETLAWAD-IN/MP/017/003/0001019-RUNJEE-IN/MP/017/003/0001/0011</t>
  </si>
  <si>
    <t>JHABUA-IN/MP/017MAIZE-330PETLAWAD-IN/MP/017/003PETLAWAD-IN/MP/017/003/0001020-GUNAVDA-IN/MP/017/003/0001/0013</t>
  </si>
  <si>
    <t>JHABUA-IN/MP/017MAIZE-330PETLAWAD-IN/MP/017/003PETLAWAD-IN/MP/017/003/0001021-HANUMANTYA-IN/MP/017/003/0001/0014</t>
  </si>
  <si>
    <t>JHABUA-IN/MP/017MAIZE-330PETLAWAD-IN/MP/017/003PETLAWAD-IN/MP/017/003/0001022-MATHMATH-IN/MP/017/003/0001/0015</t>
  </si>
  <si>
    <t>JHABUA-IN/MP/017MAIZE-330PETLAWAD-IN/MP/017/003PETLAWAD-IN/MP/017/003/0001023-MANDAN-IN/MP/017/003/0001/0016</t>
  </si>
  <si>
    <t>JHABUA-IN/MP/017MAIZE-330PETLAWAD-IN/MP/017/003PETLAWAD-IN/MP/017/003/0001024-SARANGI-IN/MP/017/003/0001/0017</t>
  </si>
  <si>
    <t>JHABUA-IN/MP/017MAIZE-330PETLAWAD-IN/MP/017/003PETLAWAD-IN/MP/017/003/0001025-CHHOTA BOLASA-IN/MP/017/003/0001/0018</t>
  </si>
  <si>
    <t>JHABUA-IN/MP/017MAIZE-330PETLAWAD-IN/MP/017/003PETLAWAD-IN/MP/017/003/0001026-TEMARIYA-IN/MP/017/003/0001/0019</t>
  </si>
  <si>
    <t>JHABUA-IN/MP/017MAIZE-330PETLAWAD-IN/MP/017/003PETLAWAD-IN/MP/017/003/0001027-BAVDI-IN/MP/017/003/0001/0020</t>
  </si>
  <si>
    <t>JHABUA-IN/MP/017MAIZE-330PETLAWAD-IN/MP/017/003PETLAWAD-IN/MP/017/003/0001028-BACHHIKHEDA-IN/MP/017/003/0001/0021</t>
  </si>
  <si>
    <t>JHABUA-IN/MP/017MAIZE-330PETLAWAD-IN/MP/017/003PETLAWAD-IN/MP/017/003/0001030-MOHANPURA-IN/MP/017/003/0001/0024</t>
  </si>
  <si>
    <t>JHABUA-IN/MP/017MAIZE-330PETLAWAD-IN/MP/017/003PETLAWAD-IN/MP/017/003/0001031-BAIGANBARDI-IN/MP/017/003/0001/0025</t>
  </si>
  <si>
    <t>JHABUA-IN/MP/017MAIZE-330PETLAWAD-IN/MP/017/003PETLAWAD-IN/MP/017/003/0001032-KASARBARDI-IN/MP/017/003/0001/0026</t>
  </si>
  <si>
    <t>JHABUA-IN/MP/017MAIZE-330PETLAWAD-IN/MP/017/003PETLAWAD-IN/MP/017/003/0001034-BODAYTA-IN/MP/017/003/0001/0028</t>
  </si>
  <si>
    <t>JHABUA-IN/MP/017MAIZE-330PETLAWAD-IN/MP/017/003RAIPURIA-IN/MP/017/003/0002043-MATAPADA-IN/MP/017/003/0002/0009</t>
  </si>
  <si>
    <t>JHABUA-IN/MP/017MAIZE-330PETLAWAD-IN/MP/017/003RAIPURIA-IN/MP/017/003/0002045-KHORIYA-IN/MP/017/003/0002/0011</t>
  </si>
  <si>
    <t>JHABUA-IN/MP/017MAIZE-330PETLAWAD-IN/MP/017/003RAIPURIA-IN/MP/017/003/0002066-BEKALDA-IN/MP/017/003/0002/0032</t>
  </si>
  <si>
    <t>JHABUA-IN/MP/017MAIZE-330PETLAWAD-IN/MP/017/003RAIPURIA-IN/MP/017/003/0002076-DHATURIYA-IN/MP/017/003/0002/0042</t>
  </si>
  <si>
    <t>JHABUA-IN/MP/017MAIZE-330RANAPUR-IN/MP/017/005RANAPUR-IN/MP/017/005/0001001-RETALUJA-IN/MP/017/005/0001/0001</t>
  </si>
  <si>
    <t>JHABUA-IN/MP/017MAIZE-330RANAPUR-IN/MP/017/005RANAPUR-IN/MP/017/005/0001002-LAMBELA-IN/MP/017/005/0001/0012</t>
  </si>
  <si>
    <t>JHABUA-IN/MP/017MAIZE-330RANAPUR-IN/MP/017/005RANAPUR-IN/MP/017/005/0001003-BHANDAKHEDA-IN/MP/017/005/0001/0023</t>
  </si>
  <si>
    <t>JHABUA-IN/MP/017MAIZE-330RANAPUR-IN/MP/017/005RANAPUR-IN/MP/017/005/0001004-GALTI-IN/MP/017/005/0001/0034</t>
  </si>
  <si>
    <t>JHABUA-IN/MP/017MAIZE-330RANAPUR-IN/MP/017/005RANAPUR-IN/MP/017/005/0001005-MANDLI NATHU-IN/MP/017/005/0001/0044</t>
  </si>
  <si>
    <t>JHABUA-IN/MP/017MAIZE-330RANAPUR-IN/MP/017/005RANAPUR-IN/MP/017/005/0001006-SURDIYA-IN/MP/017/005/0001/0045</t>
  </si>
  <si>
    <t>JHABUA-IN/MP/017MAIZE-330RANAPUR-IN/MP/017/005RANAPUR-IN/MP/017/005/0001008-NANGANKHEDI RATNA-IN/MP/017/005/0001/0047</t>
  </si>
  <si>
    <t>JHABUA-IN/MP/017MAIZE-330RANAPUR-IN/MP/017/005RANAPUR-IN/MP/017/005/0001009-GAVSAR-IN/MP/017/005/0001/0048</t>
  </si>
  <si>
    <t>JHABUA-IN/MP/017MAIZE-330RANAPUR-IN/MP/017/005RANAPUR-IN/MP/017/005/0001010-DAUTAD-IN/MP/017/005/0001/0002</t>
  </si>
  <si>
    <t>JHABUA-IN/MP/017MAIZE-330RANAPUR-IN/MP/017/005RANAPUR-IN/MP/017/005/0001011-BUDHASALA-IN/MP/017/005/0001/0003</t>
  </si>
  <si>
    <t>JHABUA-IN/MP/017MAIZE-330RANAPUR-IN/MP/017/005RANAPUR-IN/MP/017/005/0001012-KALAPAN-IN/MP/017/005/0001/0004</t>
  </si>
  <si>
    <t>JHABUA-IN/MP/017MAIZE-330RANAPUR-IN/MP/017/005RANAPUR-IN/MP/017/005/0001016-DABTALAI-IN/MP/017/005/0001/0008</t>
  </si>
  <si>
    <t>JHABUA-IN/MP/017MAIZE-330RANAPUR-IN/MP/017/005RANAPUR-IN/MP/017/005/0001017-MATASULA-IN/MP/017/005/0001/0009</t>
  </si>
  <si>
    <t>JHABUA-IN/MP/017MAIZE-330RANAPUR-IN/MP/017/005RANAPUR-IN/MP/017/005/0001018-SAMOI-IN/MP/017/005/0001/0010</t>
  </si>
  <si>
    <t>JHABUA-IN/MP/017MAIZE-330RANAPUR-IN/MP/017/005RANAPUR-IN/MP/017/005/0001019-KUSHALPURA-IN/MP/017/005/0001/0011</t>
  </si>
  <si>
    <t>JHABUA-IN/MP/017MAIZE-330RANAPUR-IN/MP/017/005RANAPUR-IN/MP/017/005/0001020-RUPAKHEDA-IN/MP/017/005/0001/0013</t>
  </si>
  <si>
    <t>JHABUA-IN/MP/017MAIZE-330RANAPUR-IN/MP/017/005RANAPUR-IN/MP/017/005/0001021-KANJAWANI KHAS-IN/MP/017/005/0001/0014</t>
  </si>
  <si>
    <t>JHABUA-IN/MP/017MAIZE-330RANAPUR-IN/MP/017/005RANAPUR-IN/MP/017/005/0001022-CHHAGOLA-IN/MP/017/005/0001/0015</t>
  </si>
  <si>
    <t>JHABUA-IN/MP/017MAIZE-330RANAPUR-IN/MP/017/005RANAPUR-IN/MP/017/005/0001023-JUNAGAON-IN/MP/017/005/0001/0016</t>
  </si>
  <si>
    <t>JHABUA-IN/MP/017MAIZE-330RANAPUR-IN/MP/017/005RANAPUR-IN/MP/017/005/0001024-SANOD-IN/MP/017/005/0001/0017</t>
  </si>
  <si>
    <t>JHABUA-IN/MP/017MAIZE-330RANAPUR-IN/MP/017/005RANAPUR-IN/MP/017/005/0001027-MORDUDIYA-IN/MP/017/005/0001/0020</t>
  </si>
  <si>
    <t>JHABUA-IN/MP/017MAIZE-330RANAPUR-IN/MP/017/005RANAPUR-IN/MP/017/005/0001028-MACHHALIYA JHEER-IN/MP/017/005/0001/0021</t>
  </si>
  <si>
    <t>JHABUA-IN/MP/017MAIZE-330RANAPUR-IN/MP/017/005RANAPUR-IN/MP/017/005/0001029-CHUI-IN/MP/017/005/0001/0022</t>
  </si>
  <si>
    <t>JHABUA-IN/MP/017MAIZE-330RANAPUR-IN/MP/017/005RANAPUR-IN/MP/017/005/0001030-SARDARPURA-IN/MP/017/005/0001/0024</t>
  </si>
  <si>
    <t>JHABUA-IN/MP/017MAIZE-330RANAPUR-IN/MP/017/005RANAPUR-IN/MP/017/005/0001031-BAN-IN/MP/017/005/0001/0025</t>
  </si>
  <si>
    <t>JHABUA-IN/MP/017MAIZE-330RANAPUR-IN/MP/017/005RANAPUR-IN/MP/017/005/0001034-BHURIMATI-IN/MP/017/005/0001/0028</t>
  </si>
  <si>
    <t>JHABUA-IN/MP/017MAIZE-330RANAPUR-IN/MP/017/005RANAPUR-IN/MP/017/005/0001036-PADALVA-IN/MP/017/005/0001/0030</t>
  </si>
  <si>
    <t>JHABUA-IN/MP/017MAIZE-330RANAPUR-IN/MP/017/005RANAPUR-IN/MP/017/005/0001038-TIKDI BODIYA-IN/MP/017/005/0001/0032</t>
  </si>
  <si>
    <t>JHABUA-IN/MP/017MAIZE-330RANAPUR-IN/MP/017/005RANAPUR-IN/MP/017/005/0001039-VAGAIBADI-IN/MP/017/005/0001/0033</t>
  </si>
  <si>
    <t>JHABUA-IN/MP/017MAIZE-330RANAPUR-IN/MP/017/005RANAPUR-IN/MP/017/005/0001041-VAGLAVAT-IN/MP/017/005/0001/0036</t>
  </si>
  <si>
    <t>JHABUA-IN/MP/017MAIZE-330THANDLA-IN/MP/017/002THANDLA-IN/MP/017/002/0001001-BALWASA-IN/MP/017/002/0001/0001</t>
  </si>
  <si>
    <t>JHABUA-IN/MP/017MAIZE-330THANDLA-IN/MP/017/002THANDLA-IN/MP/017/002/0001002-JHARNI-IN/MP/017/002/0001/0012</t>
  </si>
  <si>
    <t>JHABUA-IN/MP/017MAIZE-330THANDLA-IN/MP/017/002THANDLA-IN/MP/017/002/0001003-CHHAYAN-IN/MP/017/002/0001/0023</t>
  </si>
  <si>
    <t>JHABUA-IN/MP/017MAIZE-330THANDLA-IN/MP/017/002THANDLA-IN/MP/017/002/0001004-CHHAPRI-IN/MP/017/002/0001/0034</t>
  </si>
  <si>
    <t>JHABUA-IN/MP/017MAIZE-330THANDLA-IN/MP/017/002THANDLA-IN/MP/017/002/0001005-VATTHA-IN/MP/017/002/0001/0045</t>
  </si>
  <si>
    <t>JHABUA-IN/MP/017MAIZE-330THANDLA-IN/MP/017/002THANDLA-IN/MP/017/002/0001006-THETHAM-IN/MP/017/002/0001/0056</t>
  </si>
  <si>
    <t>JHABUA-IN/MP/017MAIZE-330THANDLA-IN/MP/017/002THANDLA-IN/MP/017/002/0001007-JHOSLI-IN/MP/017/002/0001/0066</t>
  </si>
  <si>
    <t>JHABUA-IN/MP/017MAIZE-330THANDLA-IN/MP/017/002THANDLA-IN/MP/017/002/0001008-SAGWANI-IN/MP/017/002/0001/0067</t>
  </si>
  <si>
    <t>JHABUA-IN/MP/017MAIZE-330THANDLA-IN/MP/017/002THANDLA-IN/MP/017/002/0001009-DEVKA-IN/MP/017/002/0001/0068</t>
  </si>
  <si>
    <t>JHABUA-IN/MP/017MAIZE-330THANDLA-IN/MP/017/002THANDLA-IN/MP/017/002/0001010-BHEEMPURI-IN/MP/017/002/0001/0002</t>
  </si>
  <si>
    <t>JHABUA-IN/MP/017MAIZE-330THANDLA-IN/MP/017/002THANDLA-IN/MP/017/002/0001011-VIHAR-IN/MP/017/002/0001/0003</t>
  </si>
  <si>
    <t>JHABUA-IN/MP/017MAIZE-330THANDLA-IN/MP/017/002THANDLA-IN/MP/017/002/0001012-PLASDOR-IN/MP/017/002/0001/0004</t>
  </si>
  <si>
    <t>JHABUA-IN/MP/017MAIZE-330THANDLA-IN/MP/017/002THANDLA-IN/MP/017/002/0001014-HEDAVA-IN/MP/017/002/0001/0006</t>
  </si>
  <si>
    <t>JHABUA-IN/MP/017MAIZE-330THANDLA-IN/MP/017/002THANDLA-IN/MP/017/002/0001015-KAKANWANI-IN/MP/017/002/0001/0007</t>
  </si>
  <si>
    <t>JHABUA-IN/MP/017MAIZE-330THANDLA-IN/MP/017/002THANDLA-IN/MP/017/002/0001016-PACHKHERIYA-IN/MP/017/002/0001/0008</t>
  </si>
  <si>
    <t>JHABUA-IN/MP/017MAIZE-330THANDLA-IN/MP/017/002THANDLA-IN/MP/017/002/0001017-MORJHARI-IN/MP/017/002/0001/0009</t>
  </si>
  <si>
    <t>JHABUA-IN/MP/017MAIZE-330THANDLA-IN/MP/017/002THANDLA-IN/MP/017/002/0001018-GORIYA KHANDAN-IN/MP/017/002/0001/0010</t>
  </si>
  <si>
    <t>JHABUA-IN/MP/017MAIZE-330THANDLA-IN/MP/017/002THANDLA-IN/MP/017/002/0001019-AAMLI-IN/MP/017/002/0001/0011</t>
  </si>
  <si>
    <t>JHABUA-IN/MP/017MAIZE-330THANDLA-IN/MP/017/002THANDLA-IN/MP/017/002/0001020-DOLATPURA-IN/MP/017/002/0001/0013</t>
  </si>
  <si>
    <t>JHABUA-IN/MP/017MAIZE-330THANDLA-IN/MP/017/002THANDLA-IN/MP/017/002/0001023-PARVALIYA-IN/MP/017/002/0001/0016</t>
  </si>
  <si>
    <t>JHABUA-IN/MP/017MAIZE-330THANDLA-IN/MP/017/002THANDLA-IN/MP/017/002/0001028-MIYATI-IN/MP/017/002/0001/0021</t>
  </si>
  <si>
    <t>JHABUA-IN/MP/017MAIZE-330THANDLA-IN/MP/017/002THANDLA-IN/MP/017/002/0001029-KHOKHARRANDAN-IN/MP/017/002/0001/0022</t>
  </si>
  <si>
    <t>JHABUA-IN/MP/017MAIZE-330THANDLA-IN/MP/017/002THANDLA-IN/MP/017/002/0001030-KHAJURI-IN/MP/017/002/0001/0024</t>
  </si>
  <si>
    <t>JHABUA-IN/MP/017MAIZE-330THANDLA-IN/MP/017/002THANDLA-IN/MP/017/002/0001034-MACHHLAIMATA-IN/MP/017/002/0001/0028</t>
  </si>
  <si>
    <t>JHABUA-IN/MP/017MAIZE-330THANDLA-IN/MP/017/002THANDLA-IN/MP/017/002/0001035-NAVAPADA KASBA-IN/MP/017/002/0001/0029</t>
  </si>
  <si>
    <t>JHABUA-IN/MP/017MAIZE-330THANDLA-IN/MP/017/002THANDLA-IN/MP/017/002/0001036-SEMALPADA-IN/MP/017/002/0001/0030</t>
  </si>
  <si>
    <t>JHABUA-IN/MP/017MAIZE-330THANDLA-IN/MP/017/002THANDLA-IN/MP/017/002/0001037-SEMALIYA-IN/MP/017/002/0001/0031</t>
  </si>
  <si>
    <t>JHABUA-IN/MP/017MAIZE-330THANDLA-IN/MP/017/002THANDLA-IN/MP/017/002/0001038-DHAMNA CHHOTI-IN/MP/017/002/0001/0032</t>
  </si>
  <si>
    <t>JHABUA-IN/MP/017MAIZE-330THANDLA-IN/MP/017/002THANDLA-IN/MP/017/002/0001046-KALDELA-IN/MP/017/002/0001/0041</t>
  </si>
  <si>
    <t>JHABUA-IN/MP/017MAIZE-330THANDLA-IN/MP/017/002THANDLA-IN/MP/017/002/0001047-PADA DHAMANJAR-IN/MP/017/002/0001/0042</t>
  </si>
  <si>
    <t>JHABUA-IN/MP/017MAIZE-330THANDLA-IN/MP/017/002THANDLA-IN/MP/017/002/0001048-BEDAVA-IN/MP/017/002/0001/0043</t>
  </si>
  <si>
    <t>JHABUA-IN/MP/017MAIZE-330THANDLA-IN/MP/017/002THANDLA-IN/MP/017/002/0001049-MADALDA-IN/MP/017/002/0001/0044</t>
  </si>
  <si>
    <t>JHABUA-IN/MP/017MAIZE-330THANDLA-IN/MP/017/002THANDLA-IN/MP/017/002/0001050-PARWADA-IN/MP/017/002/0001/0046</t>
  </si>
  <si>
    <t>JHABUA-IN/MP/017MAIZE-330THANDLA-IN/MP/017/002THANDLA-IN/MP/017/002/0001051-RANNI-IN/MP/017/002/0001/0047</t>
  </si>
  <si>
    <t>JHABUA-IN/MP/017MAIZE-330THANDLA-IN/MP/017/002THANDLA-IN/MP/017/002/0001052-NAUGAOVA NAGLA-IN/MP/017/002/0001/0048</t>
  </si>
  <si>
    <t>JHABUA-IN/MP/017MAIZE-330THANDLA-IN/MP/017/002THANDLA-IN/MP/017/002/0001053-TALAVDA-IN/MP/017/002/0001/0049</t>
  </si>
  <si>
    <t>JHABUA-IN/MP/017MAIZE-330THANDLA-IN/MP/017/002THANDLA-IN/MP/017/002/0001054-KUKDIPADA-IN/MP/017/002/0001/0050</t>
  </si>
  <si>
    <t>JHABUA-IN/MP/017MAIZE-330THANDLA-IN/MP/017/002THANDLA-IN/MP/017/002/0001057-DHUMDAYA-IN/MP/017/002/0001/0053</t>
  </si>
  <si>
    <t>JHABUA-IN/MP/017MAIZE-330THANDLA-IN/MP/017/002THANDLA-IN/MP/017/002/0001058-NARELA-IN/MP/017/002/0001/0054</t>
  </si>
  <si>
    <t>JHABUA-IN/MP/017MAIZE-330THANDLA-IN/MP/017/002THANDLA-IN/MP/017/002/0001059-SEMALIYA NARELA-IN/MP/017/002/0001/0055</t>
  </si>
  <si>
    <t>JHABUA-IN/MP/017MAIZE-330THANDLA-IN/MP/017/002THANDLA-IN/MP/017/002/0001060-KHAWASA-IN/MP/017/002/0001/0057</t>
  </si>
  <si>
    <t>JHABUA-IN/MP/017MAIZE-330THANDLA-IN/MP/017/002THANDLA-IN/MP/017/002/0001061-MAKODIYA-IN/MP/017/002/0001/0058</t>
  </si>
  <si>
    <t>JHABUA-IN/MP/017MAIZE-330THANDLA-IN/MP/017/002THANDLA-IN/MP/017/002/0001062-BHAMAL-IN/MP/017/002/0001/0059</t>
  </si>
  <si>
    <t>JHABUA-IN/MP/017MAIZE-330THANDLA-IN/MP/017/002THANDLA-IN/MP/017/002/0001063-NARSINGHPADA-IN/MP/017/002/0001/0060</t>
  </si>
  <si>
    <t>JHABUA-IN/MP/017MAIZE-330THANDLA-IN/MP/017/002THANDLA-IN/MP/017/002/0001064-DENGARH-IN/MP/017/002/0001/0061</t>
  </si>
  <si>
    <t>JHABUA-IN/MP/017MAIZE-330THANDLA-IN/MP/017/002THANDLA-IN/MP/017/002/0001066-PATDI-IN/MP/017/002/0001/0063</t>
  </si>
  <si>
    <t>JHABUA-IN/MP/017PADDY -UNIR-102RANAPUR-IN/MP/017/005RANAPUR-IN/MP/017/005/0001018-SAMOI-IN/MP/017/005/0001/0010</t>
  </si>
  <si>
    <t>JHABUA-IN/MP/017PADDY -UNIR-102RANAPUR-IN/MP/017/005RANAPUR-IN/MP/017/005/0001021-KANJAWANI KHAS-IN/MP/017/005/0001/0014</t>
  </si>
  <si>
    <t>JHABUA-IN/MP/017PADDY -UNIR-102RANAPUR-IN/MP/017/005RANAPUR-IN/MP/017/005/0001022-CHHAGOLA-IN/MP/017/005/0001/0015</t>
  </si>
  <si>
    <t>JHABUA-IN/MP/017PADDY -UNIR-102THANDLA-IN/MP/017/002THANDLA-IN/MP/017/002/0001014-HEDAVA-IN/MP/017/002/0001/0006</t>
  </si>
  <si>
    <t>JHABUA-IN/MP/017PADDY -UNIR-102THANDLA-IN/MP/017/002THANDLA-IN/MP/017/002/0001017-MORJHARI-IN/MP/017/002/0001/0009</t>
  </si>
  <si>
    <t>JHABUA-IN/MP/017SOYABEAN-530JHABUA-IN/MP/017/001JHABUA-IN/MP/017/001/0001017-PIPLIYA-IN/MP/017/001/0001/0009</t>
  </si>
  <si>
    <t>JHABUA-IN/MP/017SOYABEAN-530JHABUA-IN/MP/017/001JHABUA-IN/MP/017/001/0001018-DHEBAR-IN/MP/017/001/0001/0010</t>
  </si>
  <si>
    <t>JHABUA-IN/MP/017SOYABEAN-530JHABUA-IN/MP/017/001JHABUA-IN/MP/017/001/0001019-NARVALIYA-IN/MP/017/001/0001/0011</t>
  </si>
  <si>
    <t>JHABUA-IN/MP/017SOYABEAN-530JHABUA-IN/MP/017/001JHABUA-IN/MP/017/001/0001020-BALVAN-IN/MP/017/001/0001/0013</t>
  </si>
  <si>
    <t>JHABUA-IN/MP/017SOYABEAN-530JHABUA-IN/MP/017/001JHABUA-IN/MP/017/001/0001021-ANTARVELIYA-IN/MP/017/001/0001/0014</t>
  </si>
  <si>
    <t>JHABUA-IN/MP/017SOYABEAN-530JHABUA-IN/MP/017/001JHABUA-IN/MP/017/001/0001022-JHAYDA-IN/MP/017/001/0001/0015</t>
  </si>
  <si>
    <t>JHABUA-IN/MP/017SOYABEAN-530JHABUA-IN/MP/017/001JHABUA-IN/MP/017/001/0001023-MEHANDIKHEDA-IN/MP/017/001/0001/0016</t>
  </si>
  <si>
    <t>JHABUA-IN/MP/017SOYABEAN-530JHABUA-IN/MP/017/001JHABUA-IN/MP/017/001/0001024-KALLIPURA-IN/MP/017/001/0001/0017</t>
  </si>
  <si>
    <t>JHABUA-IN/MP/017SOYABEAN-530JHABUA-IN/MP/017/001JHABUA-IN/MP/017/001/0001025-BHAGOR-IN/MP/017/001/0001/0018</t>
  </si>
  <si>
    <t>JHABUA-IN/MP/017SOYABEAN-530JHABUA-IN/MP/017/001JHABUA-IN/MP/017/001/0001026-GUNDIPADA-IN/MP/017/001/0001/0019</t>
  </si>
  <si>
    <t>JHABUA-IN/MP/017SOYABEAN-530JHABUA-IN/MP/017/001JHABUA-IN/MP/017/001/0001027-MANPURA-IN/MP/017/001/0001/0020</t>
  </si>
  <si>
    <t>JHABUA-IN/MP/017SOYABEAN-530JHABUA-IN/MP/017/001JHABUA-IN/MP/017/001/0001030-KALYANPURA-IN/MP/017/001/0001/0024</t>
  </si>
  <si>
    <t>JHABUA-IN/MP/017SOYABEAN-530JHABUA-IN/MP/017/001JHABUA-IN/MP/017/001/0001031-BARKHEDA-IN/MP/017/001/0001/0025</t>
  </si>
  <si>
    <t>JHABUA-IN/MP/017SOYABEAN-530JHABUA-IN/MP/017/001JHABUA-IN/MP/017/001/0001032-AAVLIPATHAR-IN/MP/017/001/0001/0026</t>
  </si>
  <si>
    <t>JHABUA-IN/MP/017SOYABEAN-530JHABUA-IN/MP/017/001JHABUA-IN/MP/017/001/0001034-NAVAPADIYA BHANDAR-IN/MP/017/001/0001/0028</t>
  </si>
  <si>
    <t>JHABUA-IN/MP/017SOYABEAN-530JHABUA-IN/MP/017/001JHABUA-IN/MP/017/001/0001035-BAROD-IN/MP/017/001/0001/0029</t>
  </si>
  <si>
    <t>JHABUA-IN/MP/017SOYABEAN-530JHABUA-IN/MP/017/001JHABUA-IN/MP/017/001/0001037-BISAULI-IN/MP/017/001/0001/0031</t>
  </si>
  <si>
    <t>JHABUA-IN/MP/017SOYABEAN-530JHABUA-IN/MP/017/001JHABUA-IN/MP/017/001/0001038-JULVANIYA-IN/MP/017/001/0001/0032</t>
  </si>
  <si>
    <t>JHABUA-IN/MP/017SOYABEAN-530JHABUA-IN/MP/017/001JHABUA-IN/MP/017/001/0001039-TALAVLI-IN/MP/017/001/0001/0033</t>
  </si>
  <si>
    <t>JHABUA-IN/MP/017SOYABEAN-530JHABUA-IN/MP/017/001JHABUA-IN/MP/017/001/0001044-HADMATIYA-IN/MP/017/001/0001/0039</t>
  </si>
  <si>
    <t>JHABUA-IN/MP/017SOYABEAN-530JHABUA-IN/MP/017/001JHABUA-IN/MP/017/001/0001046-DEVJHIRI PANDA-IN/MP/017/001/0001/0041</t>
  </si>
  <si>
    <t>JHABUA-IN/MP/017SOYABEAN-530JHABUA-IN/MP/017/001JHABUA-IN/MP/017/001/0001047-PILIYA KHANDAN-IN/MP/017/001/0001/0042</t>
  </si>
  <si>
    <t>JHABUA-IN/MP/017SOYABEAN-530JHABUA-IN/MP/017/001JHABUA-IN/MP/017/001/0001051-NAVAGAON-IN/MP/017/001/0001/0047</t>
  </si>
  <si>
    <t>JHABUA-IN/MP/017SOYABEAN-530JHABUA-IN/MP/017/001JHABUA-IN/MP/017/001/0001065-DHEKALBADI-IN/MP/017/001/0001/0062</t>
  </si>
  <si>
    <t>JHABUA-IN/MP/017SOYABEAN-530JHABUA-IN/MP/017/001JHABUA-IN/MP/017/001/0001067-UMRIYA BEJANTI-IN/MP/017/001/0001/0064</t>
  </si>
  <si>
    <t>JHABUA-IN/MP/017SOYABEAN-530JHABUA-IN/MP/017/001JHABUA-IN/MP/017/001/0001068-GOLA CHHOTI-IN/MP/017/001/0001/0065</t>
  </si>
  <si>
    <t>JHABUA-IN/MP/017SOYABEAN-530JHABUA-IN/MP/017/001JHABUA-IN/MP/017/001/0001069-SAJVANI CHHOTI-IN/MP/017/001/0001/0066</t>
  </si>
  <si>
    <t>JHABUA-IN/MP/017SOYABEAN-530JHABUA-IN/MP/017/001RAMA-IN/MP/017/001/0002070-KHEDA-IN/MP/017/001/0002/0026</t>
  </si>
  <si>
    <t>JHABUA-IN/MP/017SOYABEAN-530JHABUA-IN/MP/017/001RAMA-IN/MP/017/001/0002071-MUNDAT-IN/MP/017/001/0002/0027</t>
  </si>
  <si>
    <t>JHABUA-IN/MP/017SOYABEAN-530JHABUA-IN/MP/017/001RAMA-IN/MP/017/001/0002072-DHAMANDA-IN/MP/017/001/0002/0028</t>
  </si>
  <si>
    <t>JHABUA-IN/MP/017SOYABEAN-530JHABUA-IN/MP/017/001RAMA-IN/MP/017/001/0002073-DUDHI-IN/MP/017/001/0002/0029</t>
  </si>
  <si>
    <t>JHABUA-IN/MP/017SOYABEAN-530JHABUA-IN/MP/017/001RAMA-IN/MP/017/001/0002074-DOKARVANI-IN/MP/017/001/0002/0030</t>
  </si>
  <si>
    <t>JHABUA-IN/MP/017SOYABEAN-530JHABUA-IN/MP/017/001RAMA-IN/MP/017/001/0002075-PADALGHATI-IN/MP/017/001/0002/0031</t>
  </si>
  <si>
    <t>JHABUA-IN/MP/017SOYABEAN-530JHABUA-IN/MP/017/001RAMA-IN/MP/017/001/0002076-KAKADKUA-IN/MP/017/001/0002/0032</t>
  </si>
  <si>
    <t>JHABUA-IN/MP/017SOYABEAN-530JHABUA-IN/MP/017/001RAMA-IN/MP/017/001/0002078-PALEDI-IN/MP/017/001/0002/0034</t>
  </si>
  <si>
    <t>JHABUA-IN/MP/017SOYABEAN-530JHABUA-IN/MP/017/001RAMA-IN/MP/017/001/0002079-JHEERI-IN/MP/017/001/0002/0035</t>
  </si>
  <si>
    <t>JHABUA-IN/MP/017SOYABEAN-530JHABUA-IN/MP/017/001RAMA-IN/MP/017/001/0002080-GOPALPURA-IN/MP/017/001/0002/0036</t>
  </si>
  <si>
    <t>JHABUA-IN/MP/017SOYABEAN-530JHABUA-IN/MP/017/001RAMA-IN/MP/017/001/0002081-AAMLIPADA-IN/MP/017/001/0002/0037</t>
  </si>
  <si>
    <t>JHABUA-IN/MP/017SOYABEAN-530JHABUA-IN/MP/017/001RAMA-IN/MP/017/001/0002082-UMARKOT-IN/MP/017/001/0002/0038</t>
  </si>
  <si>
    <t>JHABUA-IN/MP/017SOYABEAN-530JHABUA-IN/MP/017/001RAMA-IN/MP/017/001/0002083-DUDHEE-IN/MP/017/001/0002/0039</t>
  </si>
  <si>
    <t>JHABUA-IN/MP/017SOYABEAN-530JHABUA-IN/MP/017/001RAMA-IN/MP/017/001/0002084-AAMBA-IN/MP/017/001/0002/0040</t>
  </si>
  <si>
    <t>JHABUA-IN/MP/017SOYABEAN-530JHABUA-IN/MP/017/001RAMA-IN/MP/017/001/0002085-DEVLI-IN/MP/017/001/0002/0041</t>
  </si>
  <si>
    <t>JHABUA-IN/MP/017SOYABEAN-530JHABUA-IN/MP/017/001RAMA-IN/MP/017/001/0002086-SAAD-IN/MP/017/001/0002/0042</t>
  </si>
  <si>
    <t>JHABUA-IN/MP/017SOYABEAN-530JHABUA-IN/MP/017/001RAMA-IN/MP/017/001/0002087-SADAVA-IN/MP/017/001/0002/0043</t>
  </si>
  <si>
    <t>JHABUA-IN/MP/017SOYABEAN-530JHABUA-IN/MP/017/001RAMA-IN/MP/017/001/0002090-KALIDEVI-IN/MP/017/001/0002/0046</t>
  </si>
  <si>
    <t>JHABUA-IN/MP/017SOYABEAN-530JHABUA-IN/MP/017/001RAMA-IN/MP/017/001/0002091-RAMA-IN/MP/017/001/0002/0047</t>
  </si>
  <si>
    <t>JHABUA-IN/MP/017SOYABEAN-530JHABUA-IN/MP/017/001RAMA-IN/MP/017/001/0002092-HATYADELI-IN/MP/017/001/0002/0048</t>
  </si>
  <si>
    <t>JHABUA-IN/MP/017SOYABEAN-530JHABUA-IN/MP/017/001RAMA-IN/MP/017/001/0002093-CHHAPRI-IN/MP/017/001/0002/0049</t>
  </si>
  <si>
    <t>JHABUA-IN/MP/017SOYABEAN-530JHABUA-IN/MP/017/001RAMA-IN/MP/017/001/0002094-ROTLA-IN/MP/017/001/0002/0050</t>
  </si>
  <si>
    <t>JHABUA-IN/MP/017SOYABEAN-530JHABUA-IN/MP/017/001RAMA-IN/MP/017/001/0002095-KOKAVAD-IN/MP/017/001/0002/0051</t>
  </si>
  <si>
    <t>JHABUA-IN/MP/017SOYABEAN-530JHABUA-IN/MP/017/001RAMA-IN/MP/017/001/0002096-NAVAPADA-IN/MP/017/001/0002/0052</t>
  </si>
  <si>
    <t>JHABUA-IN/MP/017SOYABEAN-530JHABUA-IN/MP/017/001RAMA-IN/MP/017/001/0002097-MACHHALIYA-IN/MP/017/001/0002/0053</t>
  </si>
  <si>
    <t>JHABUA-IN/MP/017SOYABEAN-530JHABUA-IN/MP/017/001RAMA-IN/MP/017/001/0002098-BOCHKA-IN/MP/017/001/0002/0054</t>
  </si>
  <si>
    <t>JHABUA-IN/MP/017SOYABEAN-530JHABUA-IN/MP/017/001RAMA-IN/MP/017/001/0002099-AAMBA-IN/MP/017/001/0002/0055</t>
  </si>
  <si>
    <t>JHABUA-IN/MP/017SOYABEAN-530JHABUA-IN/MP/017/001RAMA-IN/MP/017/001/0002100-DHOCHKA-IN/MP/017/001/0002/0001</t>
  </si>
  <si>
    <t>JHABUA-IN/MP/017SOYABEAN-530JHABUA-IN/MP/017/001RAMA-IN/MP/017/001/0002101-CHHAPRI RANWAS-IN/MP/017/001/0002/0002</t>
  </si>
  <si>
    <t>JHABUA-IN/MP/017SOYABEAN-530JHABUA-IN/MP/017/001RAMA-IN/MP/017/001/0002102-KHARDUBDI-IN/MP/017/001/0002/0003</t>
  </si>
  <si>
    <t>JHABUA-IN/MP/017SOYABEAN-530JHABUA-IN/MP/017/001RAMA-IN/MP/017/001/0002103-DHANDHALPURA BADA-IN/MP/017/001/0002/0004</t>
  </si>
  <si>
    <t>JHABUA-IN/MP/017SOYABEAN-530JHABUA-IN/MP/017/001RAMA-IN/MP/017/001/0002104-JHAKELA-IN/MP/017/001/0002/0005</t>
  </si>
  <si>
    <t>JHABUA-IN/MP/017SOYABEAN-530JHABUA-IN/MP/017/001RAMA-IN/MP/017/001/0002105-RAJLA-IN/MP/017/001/0002/0006</t>
  </si>
  <si>
    <t>JHABUA-IN/MP/017SOYABEAN-530JHABUA-IN/MP/017/001RAMA-IN/MP/017/001/0002106-CHHAPRI-IN/MP/017/001/0002/0007</t>
  </si>
  <si>
    <t>JHABUA-IN/MP/017SOYABEAN-530JHABUA-IN/MP/017/001RAMA-IN/MP/017/001/0002107-GULABPURA-IN/MP/017/001/0002/0008</t>
  </si>
  <si>
    <t>JHABUA-IN/MP/017SOYABEAN-530JHABUA-IN/MP/017/001RAMA-IN/MP/017/001/0002108-MAHUDIPADA-IN/MP/017/001/0002/0009</t>
  </si>
  <si>
    <t>JHABUA-IN/MP/017SOYABEAN-530JHABUA-IN/MP/017/001RAMA-IN/MP/017/001/0002109-VAGLAVAT-IN/MP/017/001/0002/0010</t>
  </si>
  <si>
    <t>JHABUA-IN/MP/017SOYABEAN-530JHABUA-IN/MP/017/001RAMA-IN/MP/017/001/0002110-BALOLA-IN/MP/017/001/0002/0011</t>
  </si>
  <si>
    <t>JHABUA-IN/MP/017SOYABEAN-530JHABUA-IN/MP/017/001RAMA-IN/MP/017/001/0002111-SILKHODRI-IN/MP/017/001/0002/0012</t>
  </si>
  <si>
    <t>JHABUA-IN/MP/017SOYABEAN-530JHABUA-IN/MP/017/001RAMA-IN/MP/017/001/0002112-ARIHANDA-IN/MP/017/001/0002/0013</t>
  </si>
  <si>
    <t>JHABUA-IN/MP/017SOYABEAN-530JHABUA-IN/MP/017/001RAMA-IN/MP/017/001/0002113-PARA-IN/MP/017/001/0002/0014</t>
  </si>
  <si>
    <t>JHABUA-IN/MP/017SOYABEAN-530JHABUA-IN/MP/017/001RAMA-IN/MP/017/001/0002114-JHUMKA-IN/MP/017/001/0002/0015</t>
  </si>
  <si>
    <t>JHABUA-IN/MP/017SOYABEAN-530JHABUA-IN/MP/017/001RAMA-IN/MP/017/001/0002115-NARSINGHPURA-IN/MP/017/001/0002/0016</t>
  </si>
  <si>
    <t>JHABUA-IN/MP/017SOYABEAN-530JHABUA-IN/MP/017/001RAMA-IN/MP/017/001/0002117-PATHINPUR-IN/MP/017/001/0002/0018</t>
  </si>
  <si>
    <t>JHABUA-IN/MP/017SOYABEAN-530JHABUA-IN/MP/017/001RAMA-IN/MP/017/001/0002118-DHAMOI-IN/MP/017/001/0002/0019</t>
  </si>
  <si>
    <t>JHABUA-IN/MP/017SOYABEAN-530JHABUA-IN/MP/017/001RAMA-IN/MP/017/001/0002119-DAULATPURA-IN/MP/017/001/0002/0020</t>
  </si>
  <si>
    <t>JHABUA-IN/MP/017SOYABEAN-530JHABUA-IN/MP/017/001RAMA-IN/MP/017/001/0002120-BAVDI-IN/MP/017/001/0002/0021</t>
  </si>
  <si>
    <t>JHABUA-IN/MP/017SOYABEAN-530JHABUA-IN/MP/017/001RAMA-IN/MP/017/001/0002121-PALASDI-IN/MP/017/001/0002/0022</t>
  </si>
  <si>
    <t>JHABUA-IN/MP/017SOYABEAN-530JHABUA-IN/MP/017/001RAMA-IN/MP/017/001/0002122-KALMODA-IN/MP/017/001/0002/0023</t>
  </si>
  <si>
    <t>JHABUA-IN/MP/017SOYABEAN-530JHABUA-IN/MP/017/001RAMA-IN/MP/017/001/0002123-SAGIYA-IN/MP/017/001/0002/0024</t>
  </si>
  <si>
    <t>JHABUA-IN/MP/017SOYABEAN-530JHABUA-IN/MP/017/001RAMA-IN/MP/017/001/0002124-CHUDHELI-IN/MP/017/001/0002/0025</t>
  </si>
  <si>
    <t>JHABUA-IN/MP/017SOYABEAN-530MEGHNAGAR-IN/MP/017/004MEGHNAGAR-IN/MP/017/004/0001020-JHAPADRA-IN/MP/017/004/0001/0013</t>
  </si>
  <si>
    <t>JHABUA-IN/MP/017SOYABEAN-530MEGHNAGAR-IN/MP/017/004MEGHNAGAR-IN/MP/017/004/0001024-TALAVLI-IN/MP/017/004/0001/0017</t>
  </si>
  <si>
    <t>JHABUA-IN/MP/017SOYABEAN-530MEGHNAGAR-IN/MP/017/004MEGHNAGAR-IN/MP/017/004/0001046-AGRAL-IN/MP/017/004/0001/0041</t>
  </si>
  <si>
    <t>JHABUA-IN/MP/017SOYABEAN-530MEGHNAGAR-IN/MP/017/004MEGHNAGAR-IN/MP/017/004/0001047-GADWADA-IN/MP/017/004/0001/0042</t>
  </si>
  <si>
    <t>JHABUA-IN/MP/017SOYABEAN-530MEGHNAGAR-IN/MP/017/004MEGHNAGAR-IN/MP/017/004/0001048-HATYADELI-IN/MP/017/004/0001/0043</t>
  </si>
  <si>
    <t>JHABUA-IN/MP/017SOYABEAN-530MEGHNAGAR-IN/MP/017/004MEGHNAGAR-IN/MP/017/004/0001049-NOGAONVA-IN/MP/017/004/0001/0044</t>
  </si>
  <si>
    <t>JHABUA-IN/MP/017SOYABEAN-530PETLAWAD-IN/MP/017/003PETLAWAD-IN/MP/017/003/0001001-BAMNIYA-IN/MP/017/003/0001/0001</t>
  </si>
  <si>
    <t>JHABUA-IN/MP/017SOYABEAN-530PETLAWAD-IN/MP/017/003PETLAWAD-IN/MP/017/003/0001002-MULTHANIYA-IN/MP/017/003/0001/0012</t>
  </si>
  <si>
    <t>JHABUA-IN/MP/017SOYABEAN-530PETLAWAD-IN/MP/017/003PETLAWAD-IN/MP/017/003/0001003-RAMPURIYA-IN/MP/017/003/0001/0023</t>
  </si>
  <si>
    <t>JHABUA-IN/MP/017SOYABEAN-530PETLAWAD-IN/MP/017/003PETLAWAD-IN/MP/017/003/0001004-AMARGARH-IN/MP/017/003/0001/0029</t>
  </si>
  <si>
    <t>JHABUA-IN/MP/017SOYABEAN-530PETLAWAD-IN/MP/017/003PETLAWAD-IN/MP/017/003/0001005-ASALIYA-IN/MP/017/003/0001/0030</t>
  </si>
  <si>
    <t>JHABUA-IN/MP/017SOYABEAN-530PETLAWAD-IN/MP/017/003PETLAWAD-IN/MP/017/003/0001006-DULAKHEDI-IN/MP/017/003/0001/0031</t>
  </si>
  <si>
    <t>JHABUA-IN/MP/017SOYABEAN-530PETLAWAD-IN/MP/017/003PETLAWAD-IN/MP/017/003/0001007-NAGAR PANCHAYAT PETLAWAD-IN/MP/017/003/0001/0032</t>
  </si>
  <si>
    <t>JHABUA-IN/MP/017SOYABEAN-530PETLAWAD-IN/MP/017/003PETLAWAD-IN/MP/017/003/0001008-KARDAWAD-IN/MP/017/003/0001/0033</t>
  </si>
  <si>
    <t>JHABUA-IN/MP/017SOYABEAN-530PETLAWAD-IN/MP/017/003PETLAWAD-IN/MP/017/003/0001009-KESHARPURA-IN/MP/017/003/0001/0034</t>
  </si>
  <si>
    <t>JHABUA-IN/MP/017SOYABEAN-530PETLAWAD-IN/MP/017/003PETLAWAD-IN/MP/017/003/0001010-RAMGARH-IN/MP/017/003/0001/0002</t>
  </si>
  <si>
    <t>JHABUA-IN/MP/017SOYABEAN-530PETLAWAD-IN/MP/017/003PETLAWAD-IN/MP/017/003/0001011-DEHANDI BADI-IN/MP/017/003/0001/0003</t>
  </si>
  <si>
    <t>JHABUA-IN/MP/017SOYABEAN-530PETLAWAD-IN/MP/017/003PETLAWAD-IN/MP/017/003/0001012-GEHANDI-IN/MP/017/003/0001/0004</t>
  </si>
  <si>
    <t>JHABUA-IN/MP/017SOYABEAN-530PETLAWAD-IN/MP/017/003PETLAWAD-IN/MP/017/003/0001013-MOICHARNEE-IN/MP/017/003/0001/0005</t>
  </si>
  <si>
    <t>JHABUA-IN/MP/017SOYABEAN-530PETLAWAD-IN/MP/017/003PETLAWAD-IN/MP/017/003/0001014-GODADIYA-IN/MP/017/003/0001/0006</t>
  </si>
  <si>
    <t>JHABUA-IN/MP/017SOYABEAN-530PETLAWAD-IN/MP/017/003PETLAWAD-IN/MP/017/003/0001015-KARVAD-IN/MP/017/003/0001/0007</t>
  </si>
  <si>
    <t>JHABUA-IN/MP/017SOYABEAN-530PETLAWAD-IN/MP/017/003PETLAWAD-IN/MP/017/003/0001016-GANGAKHEDI-IN/MP/017/003/0001/0008</t>
  </si>
  <si>
    <t>JHABUA-IN/MP/017SOYABEAN-530PETLAWAD-IN/MP/017/003PETLAWAD-IN/MP/017/003/0001017-MOR-IN/MP/017/003/0001/0009</t>
  </si>
  <si>
    <t>JHABUA-IN/MP/017SOYABEAN-530PETLAWAD-IN/MP/017/003PETLAWAD-IN/MP/017/003/0001018-GHUGHRI-IN/MP/017/003/0001/0010</t>
  </si>
  <si>
    <t>JHABUA-IN/MP/017SOYABEAN-530PETLAWAD-IN/MP/017/003PETLAWAD-IN/MP/017/003/0001019-RUNJEE-IN/MP/017/003/0001/0011</t>
  </si>
  <si>
    <t>JHABUA-IN/MP/017SOYABEAN-530PETLAWAD-IN/MP/017/003PETLAWAD-IN/MP/017/003/0001020-GUNAVDA-IN/MP/017/003/0001/0013</t>
  </si>
  <si>
    <t>JHABUA-IN/MP/017SOYABEAN-530PETLAWAD-IN/MP/017/003PETLAWAD-IN/MP/017/003/0001021-HANUMANTYA-IN/MP/017/003/0001/0014</t>
  </si>
  <si>
    <t>JHABUA-IN/MP/017SOYABEAN-530PETLAWAD-IN/MP/017/003PETLAWAD-IN/MP/017/003/0001022-MATHMATH-IN/MP/017/003/0001/0015</t>
  </si>
  <si>
    <t>JHABUA-IN/MP/017SOYABEAN-530PETLAWAD-IN/MP/017/003PETLAWAD-IN/MP/017/003/0001023-MANDAN-IN/MP/017/003/0001/0016</t>
  </si>
  <si>
    <t>JHABUA-IN/MP/017SOYABEAN-530PETLAWAD-IN/MP/017/003PETLAWAD-IN/MP/017/003/0001024-SARANGI-IN/MP/017/003/0001/0017</t>
  </si>
  <si>
    <t>JHABUA-IN/MP/017SOYABEAN-530PETLAWAD-IN/MP/017/003PETLAWAD-IN/MP/017/003/0001025-CHHOTA BOLASA-IN/MP/017/003/0001/0018</t>
  </si>
  <si>
    <t>JHABUA-IN/MP/017SOYABEAN-530PETLAWAD-IN/MP/017/003PETLAWAD-IN/MP/017/003/0001026-TEMARIYA-IN/MP/017/003/0001/0019</t>
  </si>
  <si>
    <t>JHABUA-IN/MP/017SOYABEAN-530PETLAWAD-IN/MP/017/003PETLAWAD-IN/MP/017/003/0001027-BAVDI-IN/MP/017/003/0001/0020</t>
  </si>
  <si>
    <t>JHABUA-IN/MP/017SOYABEAN-530PETLAWAD-IN/MP/017/003PETLAWAD-IN/MP/017/003/0001028-BACHHIKHEDA-IN/MP/017/003/0001/0021</t>
  </si>
  <si>
    <t>JHABUA-IN/MP/017SOYABEAN-530PETLAWAD-IN/MP/017/003PETLAWAD-IN/MP/017/003/0001029-DABDI-IN/MP/017/003/0001/0022</t>
  </si>
  <si>
    <t>JHABUA-IN/MP/017SOYABEAN-530PETLAWAD-IN/MP/017/003PETLAWAD-IN/MP/017/003/0001030-MOHANPURA-IN/MP/017/003/0001/0024</t>
  </si>
  <si>
    <t>JHABUA-IN/MP/017SOYABEAN-530PETLAWAD-IN/MP/017/003PETLAWAD-IN/MP/017/003/0001031-BAIGANBARDI-IN/MP/017/003/0001/0025</t>
  </si>
  <si>
    <t>JHABUA-IN/MP/017SOYABEAN-530PETLAWAD-IN/MP/017/003PETLAWAD-IN/MP/017/003/0001032-KASARBARDI-IN/MP/017/003/0001/0026</t>
  </si>
  <si>
    <t>JHABUA-IN/MP/017SOYABEAN-530PETLAWAD-IN/MP/017/003PETLAWAD-IN/MP/017/003/0001033-GAMDI-IN/MP/017/003/0001/0027</t>
  </si>
  <si>
    <t>JHABUA-IN/MP/017SOYABEAN-530PETLAWAD-IN/MP/017/003PETLAWAD-IN/MP/017/003/0001034-BODAYTA-IN/MP/017/003/0001/0028</t>
  </si>
  <si>
    <t>JHABUA-IN/MP/017SOYABEAN-530PETLAWAD-IN/MP/017/003RAIPURIA-IN/MP/017/003/0002035-KALIGHATI-IN/MP/017/003/0002/0001</t>
  </si>
  <si>
    <t>JHABUA-IN/MP/017SOYABEAN-530PETLAWAD-IN/MP/017/003RAIPURIA-IN/MP/017/003/0002038-HAMIRGARH-IN/MP/017/003/0002/0004</t>
  </si>
  <si>
    <t>JHABUA-IN/MP/017SOYABEAN-530PETLAWAD-IN/MP/017/003RAIPURIA-IN/MP/017/003/0002039-MAHUDIPADA KALA-IN/MP/017/003/0002/0005</t>
  </si>
  <si>
    <t>JHABUA-IN/MP/017SOYABEAN-530PETLAWAD-IN/MP/017/003RAIPURIA-IN/MP/017/003/0002040-BARBET-IN/MP/017/003/0002/0006</t>
  </si>
  <si>
    <t>JHABUA-IN/MP/017SOYABEAN-530PETLAWAD-IN/MP/017/003RAIPURIA-IN/MP/017/003/0002041-JAMLI-IN/MP/017/003/0002/0007</t>
  </si>
  <si>
    <t>JHABUA-IN/MP/017SOYABEAN-530PETLAWAD-IN/MP/017/003RAIPURIA-IN/MP/017/003/0002042-ANANTKHEDI-IN/MP/017/003/0002/0008</t>
  </si>
  <si>
    <t>JHABUA-IN/MP/017SOYABEAN-530PETLAWAD-IN/MP/017/003RAIPURIA-IN/MP/017/003/0002043-MATAPADA-IN/MP/017/003/0002/0009</t>
  </si>
  <si>
    <t>JHABUA-IN/MP/017SOYABEAN-530PETLAWAD-IN/MP/017/003RAIPURIA-IN/MP/017/003/0002044-RUPGARH-IN/MP/017/003/0002/0010</t>
  </si>
  <si>
    <t>JHABUA-IN/MP/017SOYABEAN-530PETLAWAD-IN/MP/017/003RAIPURIA-IN/MP/017/003/0002045-KHORIYA-IN/MP/017/003/0002/0011</t>
  </si>
  <si>
    <t>JHABUA-IN/MP/017SOYABEAN-530PETLAWAD-IN/MP/017/003RAIPURIA-IN/MP/017/003/0002046-NAHARPURA-IN/MP/017/003/0002/0012</t>
  </si>
  <si>
    <t>JHABUA-IN/MP/017SOYABEAN-530PETLAWAD-IN/MP/017/003RAIPURIA-IN/MP/017/003/0002047-UNNAI-IN/MP/017/003/0002/0013</t>
  </si>
  <si>
    <t>JHABUA-IN/MP/017SOYABEAN-530PETLAWAD-IN/MP/017/003RAIPURIA-IN/MP/017/003/0002048-KODLI-IN/MP/017/003/0002/0014</t>
  </si>
  <si>
    <t>JHABUA-IN/MP/017SOYABEAN-530PETLAWAD-IN/MP/017/003RAIPURIA-IN/MP/017/003/0002049-JHOSAR-IN/MP/017/003/0002/0015</t>
  </si>
  <si>
    <t>JHABUA-IN/MP/017SOYABEAN-530PETLAWAD-IN/MP/017/003RAIPURIA-IN/MP/017/003/0002050-MOIVAGLI-IN/MP/017/003/0002/0016</t>
  </si>
  <si>
    <t>JHABUA-IN/MP/017SOYABEAN-530PETLAWAD-IN/MP/017/003RAIPURIA-IN/MP/017/003/0002051-GOPALPURA-IN/MP/017/003/0002/0017</t>
  </si>
  <si>
    <t>JHABUA-IN/MP/017SOYABEAN-530PETLAWAD-IN/MP/017/003RAIPURIA-IN/MP/017/003/0002052-KUDWAS-IN/MP/017/003/0002/0018</t>
  </si>
  <si>
    <t>JHABUA-IN/MP/017SOYABEAN-530PETLAWAD-IN/MP/017/003RAIPURIA-IN/MP/017/003/0002053-BEDDA-IN/MP/017/003/0002/0019</t>
  </si>
  <si>
    <t>JHABUA-IN/MP/017SOYABEAN-530PETLAWAD-IN/MP/017/003RAIPURIA-IN/MP/017/003/0002054-JHAVLIYA-IN/MP/017/003/0002/0020</t>
  </si>
  <si>
    <t>JHABUA-IN/MP/017SOYABEAN-530PETLAWAD-IN/MP/017/003RAIPURIA-IN/MP/017/003/0002056-MOHANKOT-IN/MP/017/003/0002/0022</t>
  </si>
  <si>
    <t>JHABUA-IN/MP/017SOYABEAN-530PETLAWAD-IN/MP/017/003RAIPURIA-IN/MP/017/003/0002058-ALASYAKHEDI-IN/MP/017/003/0002/0024</t>
  </si>
  <si>
    <t>JHABUA-IN/MP/017SOYABEAN-530PETLAWAD-IN/MP/017/003RAIPURIA-IN/MP/017/003/0002059-RAIPURIYA-IN/MP/017/003/0002/0025</t>
  </si>
  <si>
    <t>JHABUA-IN/MP/017SOYABEAN-530PETLAWAD-IN/MP/017/003RAIPURIA-IN/MP/017/003/0002060-KAJBEE-IN/MP/017/003/0002/0026</t>
  </si>
  <si>
    <t>JHABUA-IN/MP/017SOYABEAN-530PETLAWAD-IN/MP/017/003RAIPURIA-IN/MP/017/003/0002061-BANI-IN/MP/017/003/0002/0027</t>
  </si>
  <si>
    <t>JHABUA-IN/MP/017SOYABEAN-530PETLAWAD-IN/MP/017/003RAIPURIA-IN/MP/017/003/0002062-KACHRAKHADAAN-IN/MP/017/003/0002/0028</t>
  </si>
  <si>
    <t>JHABUA-IN/MP/017SOYABEAN-530PETLAWAD-IN/MP/017/003RAIPURIA-IN/MP/017/003/0002063-SAMLEE-IN/MP/017/003/0002/0029</t>
  </si>
  <si>
    <t>JHABUA-IN/MP/017SOYABEAN-530PETLAWAD-IN/MP/017/003RAIPURIA-IN/MP/017/003/0002064-SALUNYA BADA-IN/MP/017/003/0002/0030</t>
  </si>
  <si>
    <t>JHABUA-IN/MP/017SOYABEAN-530PETLAWAD-IN/MP/017/003RAIPURIA-IN/MP/017/003/0002066-BEKALDA-IN/MP/017/003/0002/0032</t>
  </si>
  <si>
    <t>JHABUA-IN/MP/017SOYABEAN-530PETLAWAD-IN/MP/017/003RAIPURIA-IN/MP/017/003/0002067-PEETHDEE-IN/MP/017/003/0002/0033</t>
  </si>
  <si>
    <t>JHABUA-IN/MP/017SOYABEAN-530PETLAWAD-IN/MP/017/003RAIPURIA-IN/MP/017/003/0002068-BOLASA-IN/MP/017/003/0002/0034</t>
  </si>
  <si>
    <t>JHABUA-IN/MP/017SOYABEAN-530PETLAWAD-IN/MP/017/003RAIPURIA-IN/MP/017/003/0002069-MOHKAMPURA-IN/MP/017/003/0002/0035</t>
  </si>
  <si>
    <t>JHABUA-IN/MP/017SOYABEAN-530PETLAWAD-IN/MP/017/003RAIPURIA-IN/MP/017/003/0002070-TARKHEDI-IN/MP/017/003/0002/0036</t>
  </si>
  <si>
    <t>JHABUA-IN/MP/017SOYABEAN-530PETLAWAD-IN/MP/017/003RAIPURIA-IN/MP/017/003/0002071-KUMBHAKHEDI-IN/MP/017/003/0002/0037</t>
  </si>
  <si>
    <t>JHABUA-IN/MP/017SOYABEAN-530PETLAWAD-IN/MP/017/003RAIPURIA-IN/MP/017/003/0002074-JHAKNAVAD-IN/MP/017/003/0002/0040</t>
  </si>
  <si>
    <t>JHABUA-IN/MP/017SOYABEAN-530PETLAWAD-IN/MP/017/003RAIPURIA-IN/MP/017/003/0002075-BAKHATPURA-IN/MP/017/003/0002/0041</t>
  </si>
  <si>
    <t>JHABUA-IN/MP/017SOYABEAN-530PETLAWAD-IN/MP/017/003RAIPURIA-IN/MP/017/003/0002076-DHATURIYA-IN/MP/017/003/0002/0042</t>
  </si>
  <si>
    <t>JHABUA-IN/MP/017SOYABEAN-530PETLAWAD-IN/MP/017/003RAIPURIA-IN/MP/017/003/0002078-BHERUPADA-IN/MP/017/003/0002/0044</t>
  </si>
  <si>
    <t>JHABUA-IN/MP/017SOYABEAN-530RANAPUR-IN/MP/017/005RANAPUR-IN/MP/017/005/0001021-KANJAWANI KHAS-IN/MP/017/005/0001/0014</t>
  </si>
  <si>
    <t>JHABUA-IN/MP/017SOYABEAN-530RANAPUR-IN/MP/017/005RANAPUR-IN/MP/017/005/0001025-ANDHARVAD-IN/MP/017/005/0001/0018</t>
  </si>
  <si>
    <t>JHABUA-IN/MP/017SOYABEAN-530RANAPUR-IN/MP/017/005RANAPUR-IN/MP/017/005/0001027-MORDUDIYA-IN/MP/017/005/0001/0020</t>
  </si>
  <si>
    <t>JHABUA-IN/MP/017SOYABEAN-530RANAPUR-IN/MP/017/005RANAPUR-IN/MP/017/005/0001029-CHUI-IN/MP/017/005/0001/0022</t>
  </si>
  <si>
    <t>JHABUA-IN/MP/017SOYABEAN-530RANAPUR-IN/MP/017/005RANAPUR-IN/MP/017/005/0001031-BAN-IN/MP/017/005/0001/0025</t>
  </si>
  <si>
    <t>JHABUA-IN/MP/017SOYABEAN-530RANAPUR-IN/MP/017/005RANAPUR-IN/MP/017/005/0001034-BHURIMATI-IN/MP/017/005/0001/0028</t>
  </si>
  <si>
    <t>JHABUA-IN/MP/017SOYABEAN-530RANAPUR-IN/MP/017/005RANAPUR-IN/MP/017/005/0001041-VAGLAVAT-IN/MP/017/005/0001/0036</t>
  </si>
  <si>
    <t>JHABUA-IN/MP/017SOYABEAN-530RANAPUR-IN/MP/017/005RANAPUR-IN/MP/017/005/0001042-BHODLI-IN/MP/017/005/0001/0037</t>
  </si>
  <si>
    <t>JHABUA-IN/MP/017SOYABEAN-530RANAPUR-IN/MP/017/005RANAPUR-IN/MP/017/005/0001046-DIGGI-IN/MP/017/005/0001/0041</t>
  </si>
  <si>
    <t>JHABUA-IN/MP/017SOYABEAN-530RANAPUR-IN/MP/017/005RANAPUR-IN/MP/017/005/0001047-MOHANPURA BHURKA-IN/MP/017/005/0001/0042</t>
  </si>
  <si>
    <t>JHABUA-IN/MP/017SOYABEAN-530THANDLA-IN/MP/017/002THANDLA-IN/MP/017/002/0001020-DOLATPURA-IN/MP/017/002/0001/0013</t>
  </si>
  <si>
    <t>JHABUA-IN/MP/017SOYABEAN-530THANDLA-IN/MP/017/002THANDLA-IN/MP/017/002/0001023-PARVALIYA-IN/MP/017/002/0001/0016</t>
  </si>
  <si>
    <t>JHABUA-IN/MP/017SOYABEAN-530THANDLA-IN/MP/017/002THANDLA-IN/MP/017/002/0001028-MIYATI-IN/MP/017/002/0001/0021</t>
  </si>
  <si>
    <t>JHABUA-IN/MP/017SOYABEAN-530THANDLA-IN/MP/017/002THANDLA-IN/MP/017/002/0001030-KHAJURI-IN/MP/017/002/0001/0024</t>
  </si>
  <si>
    <t>JHABUA-IN/MP/017SOYABEAN-530THANDLA-IN/MP/017/002THANDLA-IN/MP/017/002/0001032-JULVANIYA BADA-IN/MP/017/002/0001/0026</t>
  </si>
  <si>
    <t>JHABUA-IN/MP/017SOYABEAN-530THANDLA-IN/MP/017/002THANDLA-IN/MP/017/002/0001033-THANDLA-IN/MP/017/002/0001/0027</t>
  </si>
  <si>
    <t>JHABUA-IN/MP/017SOYABEAN-530THANDLA-IN/MP/017/002THANDLA-IN/MP/017/002/0001034-MACHHLAIMATA-IN/MP/017/002/0001/0028</t>
  </si>
  <si>
    <t>JHABUA-IN/MP/017SOYABEAN-530THANDLA-IN/MP/017/002THANDLA-IN/MP/017/002/0001035-NAVAPADA KASBA-IN/MP/017/002/0001/0029</t>
  </si>
  <si>
    <t>JHABUA-IN/MP/017SOYABEAN-530THANDLA-IN/MP/017/002THANDLA-IN/MP/017/002/0001038-DHAMNA CHHOTI-IN/MP/017/002/0001/0032</t>
  </si>
  <si>
    <t>JHABUA-IN/MP/017SOYABEAN-530THANDLA-IN/MP/017/002THANDLA-IN/MP/017/002/0001042-SUJAPURA-IN/MP/017/002/0001/0037</t>
  </si>
  <si>
    <t>JHABUA-IN/MP/017SOYABEAN-530THANDLA-IN/MP/017/002THANDLA-IN/MP/017/002/0001045-MUJAL-IN/MP/017/002/0001/0040</t>
  </si>
  <si>
    <t>JHABUA-IN/MP/017SOYABEAN-530THANDLA-IN/MP/017/002THANDLA-IN/MP/017/002/0001046-KALDELA-IN/MP/017/002/0001/0041</t>
  </si>
  <si>
    <t>JHABUA-IN/MP/017SOYABEAN-530THANDLA-IN/MP/017/002THANDLA-IN/MP/017/002/0001047-PADA DHAMANJAR-IN/MP/017/002/0001/0042</t>
  </si>
  <si>
    <t>JHABUA-IN/MP/017SOYABEAN-530THANDLA-IN/MP/017/002THANDLA-IN/MP/017/002/0001050-PARWADA-IN/MP/017/002/0001/0046</t>
  </si>
  <si>
    <t>JHABUA-IN/MP/017SOYABEAN-530THANDLA-IN/MP/017/002THANDLA-IN/MP/017/002/0001051-RANNI-IN/MP/017/002/0001/0047</t>
  </si>
  <si>
    <t>JHABUA-IN/MP/017SOYABEAN-530THANDLA-IN/MP/017/002THANDLA-IN/MP/017/002/0001058-NARELA-IN/MP/017/002/0001/0054</t>
  </si>
  <si>
    <t>JHABUA-IN/MP/017SOYABEAN-530THANDLA-IN/MP/017/002THANDLA-IN/MP/017/002/0001059-SEMALIYA NARELA-IN/MP/017/002/0001/0055</t>
  </si>
  <si>
    <t>JHABUA-IN/MP/017SOYABEAN-530THANDLA-IN/MP/017/002THANDLA-IN/MP/017/002/0001060-KHAWASA-IN/MP/017/002/0001/0057</t>
  </si>
  <si>
    <t>JHABUA-IN/MP/017SOYABEAN-530THANDLA-IN/MP/017/002THANDLA-IN/MP/017/002/0001061-MAKODIYA-IN/MP/017/002/0001/0058</t>
  </si>
  <si>
    <t>JHABUA-IN/MP/017SOYABEAN-530THANDLA-IN/MP/017/002THANDLA-IN/MP/017/002/0001062-BHAMAL-IN/MP/017/002/0001/0059</t>
  </si>
  <si>
    <t>JHABUA-IN/MP/017SOYABEAN-530THANDLA-IN/MP/017/002THANDLA-IN/MP/017/002/0001063-NARSINGHPADA-IN/MP/017/002/0001/0060</t>
  </si>
  <si>
    <t>JHABUA-IN/MP/017SOYABEAN-530THANDLA-IN/MP/017/002THANDLA-IN/MP/017/002/0001065-JHOSARPADA-IN/MP/017/002/0001/0062</t>
  </si>
  <si>
    <t>JHABUA-IN/MP/017SOYABEAN-530THANDLA-IN/MP/017/002THANDLA-IN/MP/017/002/0001066-PATDI-IN/MP/017/002/0001/0063</t>
  </si>
  <si>
    <t>JHABUA-IN/MP/017SOYABEAN-530THANDLA-IN/MP/017/002THANDLA-IN/MP/017/002/0001067-RATNALI-IN/MP/017/002/0001/0064</t>
  </si>
  <si>
    <t>JHABUA-IN/MP/017SOYABEAN-530THANDLA-IN/MP/017/002THANDLA-IN/MP/017/002/0001068-CHAPANER-IN/MP/017/002/0001/0065</t>
  </si>
  <si>
    <t>KHANDWA-IN/MP/011BLACK GRAM (URAD)-401</t>
  </si>
  <si>
    <t>KHANDWA-IN/MP/011COTTON-601HARSUD-IN/MP/011/002</t>
  </si>
  <si>
    <t>KHANDWA-IN/MP/011COTTON-601KHALWA-IN/MP/011/005</t>
  </si>
  <si>
    <t>KHANDWA-IN/MP/011COTTON-601KHANDWA-IN/MP/011/001</t>
  </si>
  <si>
    <t>KHANDWA-IN/MP/011COTTON-601PANDHANA-IN/MP/011/003</t>
  </si>
  <si>
    <t>KHANDWA-IN/MP/011COTTON-601PUNASA-IN/MP/011/004</t>
  </si>
  <si>
    <t>KHANDWA-IN/MP/011GREEN GRAM (MUNG)-405</t>
  </si>
  <si>
    <t>KHANDWA-IN/MP/011GROUNDNUT-501KHANDWA-IN/MP/011/001</t>
  </si>
  <si>
    <t>KHANDWA-IN/MP/011GROUNDNUT-501PANDHANA-IN/MP/011/003</t>
  </si>
  <si>
    <t>KHANDWA-IN/MP/011JOWAR-310KHALWA-IN/MP/011/005</t>
  </si>
  <si>
    <t>KHANDWA-IN/MP/011JOWAR-310KHANDWA-IN/MP/011/001</t>
  </si>
  <si>
    <t>KHANDWA-IN/MP/011JOWAR-310PANDHANA-IN/MP/011/003</t>
  </si>
  <si>
    <t>KHANDWA-IN/MP/011SEASAMUM/ TIL-525KHANDWA-IN/MP/011/001</t>
  </si>
  <si>
    <t>KHANDWA-IN/MP/011SOYABEAN-530HARSUD-IN/MP/011/002CHHANERA-IN/MP/011/002/0003034-TORNIYA-IN/MP/011/002/0003/0001</t>
  </si>
  <si>
    <t>KHANDWA-IN/MP/011SOYABEAN-530HARSUD-IN/MP/011/002CHHANERA-IN/MP/011/002/0003035-RAMPURI-IN/MP/011/002/0003/0002</t>
  </si>
  <si>
    <t>KHANDWA-IN/MP/011SOYABEAN-530HARSUD-IN/MP/011/002CHHANERA-IN/MP/011/002/0003036-NISHANIYA-IN/MP/011/002/0003/0003</t>
  </si>
  <si>
    <t>KHANDWA-IN/MP/011SOYABEAN-530HARSUD-IN/MP/011/002CHHANERA-IN/MP/011/002/0003037-BHAVANIYA-IN/MP/011/002/0003/0004</t>
  </si>
  <si>
    <t>KHANDWA-IN/MP/011SOYABEAN-530HARSUD-IN/MP/011/002CHHANERA-IN/MP/011/002/0003038-DOTKHEDA-IN/MP/011/002/0003/0005</t>
  </si>
  <si>
    <t>KHANDWA-IN/MP/011SOYABEAN-530HARSUD-IN/MP/011/002CHHANERA-IN/MP/011/002/0003039-BARUD MAAL-IN/MP/011/002/0003/0006</t>
  </si>
  <si>
    <t>KHANDWA-IN/MP/011SOYABEAN-530HARSUD-IN/MP/011/002CHHANERA-IN/MP/011/002/0003040-KASRAWAD-IN/MP/011/002/0003/0007</t>
  </si>
  <si>
    <t>KHANDWA-IN/MP/011SOYABEAN-530HARSUD-IN/MP/011/002CHHANERA-IN/MP/011/002/0003041-BEDIYAV-IN/MP/011/002/0003/0008</t>
  </si>
  <si>
    <t>KHANDWA-IN/MP/011SOYABEAN-530HARSUD-IN/MP/011/002CHHANERA-IN/MP/011/002/0003042-MANDLA-IN/MP/011/002/0003/0009</t>
  </si>
  <si>
    <t>KHANDWA-IN/MP/011SOYABEAN-530HARSUD-IN/MP/011/002CHHANERA-IN/MP/011/002/0003043-UNDEL RAIYAT-IN/MP/011/002/0003/0010</t>
  </si>
  <si>
    <t>KHANDWA-IN/MP/011SOYABEAN-530HARSUD-IN/MP/011/002CHHANERA-IN/MP/011/002/0003044-SELDA-IN/MP/011/002/0003/0011</t>
  </si>
  <si>
    <t>KHANDWA-IN/MP/011SOYABEAN-530HARSUD-IN/MP/011/002CHHANERA-IN/MP/011/002/0003045-CHARKHEDA POLICE AA.-IN/MP/011/002/0003/0012</t>
  </si>
  <si>
    <t>KHANDWA-IN/MP/011SOYABEAN-530HARSUD-IN/MP/011/002CHHANERA-IN/MP/011/002/0003046-PRATAPPURA-IN/MP/011/002/0003/0013</t>
  </si>
  <si>
    <t>KHANDWA-IN/MP/011SOYABEAN-530HARSUD-IN/MP/011/002CHHANERA-IN/MP/011/002/0003047-DEVALDI-IN/MP/011/002/0003/0014</t>
  </si>
  <si>
    <t>KHANDWA-IN/MP/011SOYABEAN-530HARSUD-IN/MP/011/002CHHANERA-IN/MP/011/002/0003048-CHHANERA-IN/MP/011/002/0003/0015</t>
  </si>
  <si>
    <t>KHANDWA-IN/MP/011SOYABEAN-530HARSUD-IN/MP/011/002CHHANERA-IN/MP/011/002/0003049-SADIYAPANI PU. AA.-IN/MP/011/002/0003/0016</t>
  </si>
  <si>
    <t>KHANDWA-IN/MP/011SOYABEAN-530HARSUD-IN/MP/011/002CHHANERA-IN/MP/011/002/0003050-SADIYAPANI SAR.-IN/MP/011/002/0003/0017</t>
  </si>
  <si>
    <t>KHANDWA-IN/MP/011SOYABEAN-530HARSUD-IN/MP/011/002HARSUD-IN/MP/011/002/0002017-BHAVARLI-IN/MP/011/002/0002/0001</t>
  </si>
  <si>
    <t>KHANDWA-IN/MP/011SOYABEAN-530HARSUD-IN/MP/011/002HARSUD-IN/MP/011/002/0002018-PIPLANI-IN/MP/011/002/0002/0002</t>
  </si>
  <si>
    <t>KHANDWA-IN/MP/011SOYABEAN-530HARSUD-IN/MP/011/002HARSUD-IN/MP/011/002/0002019-DHANORA-IN/MP/011/002/0002/0003</t>
  </si>
  <si>
    <t>KHANDWA-IN/MP/011SOYABEAN-530HARSUD-IN/MP/011/002HARSUD-IN/MP/011/002/0002020-BAHEDI-IN/MP/011/002/0002/0004</t>
  </si>
  <si>
    <t>KHANDWA-IN/MP/011SOYABEAN-530HARSUD-IN/MP/011/002HARSUD-IN/MP/011/002/0002021-DAGADKHEDI-IN/MP/011/002/0002/0005</t>
  </si>
  <si>
    <t>KHANDWA-IN/MP/011SOYABEAN-530HARSUD-IN/MP/011/002HARSUD-IN/MP/011/002/0002022-MUGAL RAIYAT-IN/MP/011/002/0002/0006</t>
  </si>
  <si>
    <t>KHANDWA-IN/MP/011SOYABEAN-530HARSUD-IN/MP/011/002HARSUD-IN/MP/011/002/0002023-BADKHALIYA-IN/MP/011/002/0002/0007</t>
  </si>
  <si>
    <t>KHANDWA-IN/MP/011SOYABEAN-530HARSUD-IN/MP/011/002HARSUD-IN/MP/011/002/0002024-BHARADI RAIYAT-IN/MP/011/002/0002/0008</t>
  </si>
  <si>
    <t>KHANDWA-IN/MP/011SOYABEAN-530HARSUD-IN/MP/011/002HARSUD-IN/MP/011/002/0002025-REWAPUR-IN/MP/011/002/0002/0009</t>
  </si>
  <si>
    <t>KHANDWA-IN/MP/011SOYABEAN-530HARSUD-IN/MP/011/002HARSUD-IN/MP/011/002/0002026-MOJWADI MAAL-IN/MP/011/002/0002/0010</t>
  </si>
  <si>
    <t>KHANDWA-IN/MP/011SOYABEAN-530HARSUD-IN/MP/011/002HARSUD-IN/MP/011/002/0002027-SHAHPURA MAAL-IN/MP/011/002/0002/0011</t>
  </si>
  <si>
    <t>KHANDWA-IN/MP/011SOYABEAN-530HARSUD-IN/MP/011/002HARSUD-IN/MP/011/002/0002028-PALANI MAAL-IN/MP/011/002/0002/0012</t>
  </si>
  <si>
    <t>KHANDWA-IN/MP/011SOYABEAN-530HARSUD-IN/MP/011/002HARSUD-IN/MP/011/002/0002029-BOTHIYA KHURD-IN/MP/011/002/0002/0013</t>
  </si>
  <si>
    <t>KHANDWA-IN/MP/011SOYABEAN-530HARSUD-IN/MP/011/002HARSUD-IN/MP/011/002/0002030-CHHAPA KUND-IN/MP/011/002/0002/0014</t>
  </si>
  <si>
    <t>KHANDWA-IN/MP/011SOYABEAN-530HARSUD-IN/MP/011/002HARSUD-IN/MP/011/002/0002031-SONKHEDI-IN/MP/011/002/0002/0015</t>
  </si>
  <si>
    <t>KHANDWA-IN/MP/011SOYABEAN-530HARSUD-IN/MP/011/002HARSUD-IN/MP/011/002/0002032-BORISARAY-IN/MP/011/002/0002/0016</t>
  </si>
  <si>
    <t>KHANDWA-IN/MP/011SOYABEAN-530HARSUD-IN/MP/011/002HARSUD-IN/MP/011/002/0002033-DHARUKHEDI-IN/MP/011/002/0002/0017</t>
  </si>
  <si>
    <t>KHANDWA-IN/MP/011SOYABEAN-530HARSUD-IN/MP/011/002KILLOD-IN/MP/011/002/0001001-JHAGRIYA-IN/MP/011/002/0001/0001</t>
  </si>
  <si>
    <t>KHANDWA-IN/MP/011SOYABEAN-530HARSUD-IN/MP/011/002KILLOD-IN/MP/011/002/0001002-JUNAPANI-IN/MP/011/002/0001/0009</t>
  </si>
  <si>
    <t>KHANDWA-IN/MP/011SOYABEAN-530HARSUD-IN/MP/011/002KILLOD-IN/MP/011/002/0001003-LACHHORA MAAL-IN/MP/011/002/0001/0010</t>
  </si>
  <si>
    <t>KHANDWA-IN/MP/011SOYABEAN-530HARSUD-IN/MP/011/002KILLOD-IN/MP/011/002/0001004-SEMRUD RAIYAT-IN/MP/011/002/0001/0011</t>
  </si>
  <si>
    <t>KHANDWA-IN/MP/011SOYABEAN-530HARSUD-IN/MP/011/002KILLOD-IN/MP/011/002/0001005-BARAMLAY-IN/MP/011/002/0001/0012</t>
  </si>
  <si>
    <t>KHANDWA-IN/MP/011SOYABEAN-530HARSUD-IN/MP/011/002KILLOD-IN/MP/011/002/0001006-GARBADI MAAL-IN/MP/011/002/0001/0013</t>
  </si>
  <si>
    <t>KHANDWA-IN/MP/011SOYABEAN-530HARSUD-IN/MP/011/002KILLOD-IN/MP/011/002/0001007-SOMGAOKHURD-IN/MP/011/002/0001/0014</t>
  </si>
  <si>
    <t>KHANDWA-IN/MP/011SOYABEAN-530HARSUD-IN/MP/011/002KILLOD-IN/MP/011/002/0001008-GAMBHIR UBHARI-IN/MP/011/002/0001/0015</t>
  </si>
  <si>
    <t>KHANDWA-IN/MP/011SOYABEAN-530HARSUD-IN/MP/011/002KILLOD-IN/MP/011/002/0001009-ROSAD MAAL-IN/MP/011/002/0001/0016</t>
  </si>
  <si>
    <t>KHANDWA-IN/MP/011SOYABEAN-530HARSUD-IN/MP/011/002KILLOD-IN/MP/011/002/0001010-KILLOD-IN/MP/011/002/0001/0002</t>
  </si>
  <si>
    <t>KHANDWA-IN/MP/011SOYABEAN-530HARSUD-IN/MP/011/002KILLOD-IN/MP/011/002/0001011-BILLOD-IN/MP/011/002/0001/0003</t>
  </si>
  <si>
    <t>KHANDWA-IN/MP/011SOYABEAN-530HARSUD-IN/MP/011/002KILLOD-IN/MP/011/002/0001012-KUKSI-IN/MP/011/002/0001/0004</t>
  </si>
  <si>
    <t>KHANDWA-IN/MP/011SOYABEAN-530HARSUD-IN/MP/011/002KILLOD-IN/MP/011/002/0001013-MALUD-IN/MP/011/002/0001/0005</t>
  </si>
  <si>
    <t>KHANDWA-IN/MP/011SOYABEAN-530HARSUD-IN/MP/011/002KILLOD-IN/MP/011/002/0001014-JAITAPUR KALA-IN/MP/011/002/0001/0006</t>
  </si>
  <si>
    <t>KHANDWA-IN/MP/011SOYABEAN-530HARSUD-IN/MP/011/002KILLOD-IN/MP/011/002/0001015-JHINGADAD-IN/MP/011/002/0001/0007</t>
  </si>
  <si>
    <t>KHANDWA-IN/MP/011SOYABEAN-530HARSUD-IN/MP/011/002KILLOD-IN/MP/011/002/0001016-LAHADPUR MAAL-IN/MP/011/002/0001/0008</t>
  </si>
  <si>
    <t>KHANDWA-IN/MP/011SOYABEAN-530KHALWA-IN/MP/011/005KHALWA-IN/MP/011/005/0001001-MADNI-IN/MP/011/005/0001/0001</t>
  </si>
  <si>
    <t>KHANDWA-IN/MP/011SOYABEAN-530KHALWA-IN/MP/011/005KHALWA-IN/MP/011/005/0001002-KHEDI-IN/MP/011/005/0001/0012</t>
  </si>
  <si>
    <t>KHANDWA-IN/MP/011SOYABEAN-530KHALWA-IN/MP/011/005KHALWA-IN/MP/011/005/0001003-RAJUR-IN/MP/011/005/0001/0023</t>
  </si>
  <si>
    <t>KHANDWA-IN/MP/011SOYABEAN-530KHALWA-IN/MP/011/005KHALWA-IN/MP/011/005/0001004-JOGIBEDA-IN/MP/011/005/0001/0034</t>
  </si>
  <si>
    <t>KHANDWA-IN/MP/011SOYABEAN-530KHALWA-IN/MP/011/005KHALWA-IN/MP/011/005/0001005-AASHAPUR-IN/MP/011/005/0001/0035</t>
  </si>
  <si>
    <t>KHANDWA-IN/MP/011SOYABEAN-530KHALWA-IN/MP/011/005KHALWA-IN/MP/011/005/0001006-KALAAM KALA-IN/MP/011/005/0001/0036</t>
  </si>
  <si>
    <t>KHANDWA-IN/MP/011SOYABEAN-530KHALWA-IN/MP/011/005KHALWA-IN/MP/011/005/0001007-KALAAM KHURD-IN/MP/011/005/0001/0037</t>
  </si>
  <si>
    <t>KHANDWA-IN/MP/011SOYABEAN-530KHALWA-IN/MP/011/005KHALWA-IN/MP/011/005/0001008-MIRPUR-IN/MP/011/005/0001/0038</t>
  </si>
  <si>
    <t>KHANDWA-IN/MP/011SOYABEAN-530KHALWA-IN/MP/011/005KHALWA-IN/MP/011/005/0001009-BHAGAWA-IN/MP/011/005/0001/0039</t>
  </si>
  <si>
    <t>KHANDWA-IN/MP/011SOYABEAN-530KHALWA-IN/MP/011/005KHALWA-IN/MP/011/005/0001010-SALYAKHEDI-IN/MP/011/005/0001/0002</t>
  </si>
  <si>
    <t>KHANDWA-IN/MP/011SOYABEAN-530KHALWA-IN/MP/011/005KHALWA-IN/MP/011/005/0001011-KUNDAI MAAL-IN/MP/011/005/0001/0003</t>
  </si>
  <si>
    <t>KHANDWA-IN/MP/011SOYABEAN-530KHALWA-IN/MP/011/005KHALWA-IN/MP/011/005/0001012-MALGAON-IN/MP/011/005/0001/0004</t>
  </si>
  <si>
    <t>KHANDWA-IN/MP/011SOYABEAN-530KHALWA-IN/MP/011/005KHALWA-IN/MP/011/005/0001013-BHADANYA-IN/MP/011/005/0001/0005</t>
  </si>
  <si>
    <t>KHANDWA-IN/MP/011SOYABEAN-530KHALWA-IN/MP/011/005KHALWA-IN/MP/011/005/0001014-SEERPUR-IN/MP/011/005/0001/0006</t>
  </si>
  <si>
    <t>KHANDWA-IN/MP/011SOYABEAN-530KHALWA-IN/MP/011/005KHALWA-IN/MP/011/005/0001015-MOHANYA BHAM-IN/MP/011/005/0001/0007</t>
  </si>
  <si>
    <t>KHANDWA-IN/MP/011SOYABEAN-530KHALWA-IN/MP/011/005KHALWA-IN/MP/011/005/0001016-SUKVI RAIYAT-IN/MP/011/005/0001/0008</t>
  </si>
  <si>
    <t>KHANDWA-IN/MP/011SOYABEAN-530KHALWA-IN/MP/011/005KHALWA-IN/MP/011/005/0001017-JUNAPANI-IN/MP/011/005/0001/0009</t>
  </si>
  <si>
    <t>KHANDWA-IN/MP/011SOYABEAN-530KHALWA-IN/MP/011/005KHALWA-IN/MP/011/005/0001018-MALHARGARH-IN/MP/011/005/0001/0010</t>
  </si>
  <si>
    <t>KHANDWA-IN/MP/011SOYABEAN-530KHALWA-IN/MP/011/005KHALWA-IN/MP/011/005/0001019-KHALWA PU. AA.-IN/MP/011/005/0001/0011</t>
  </si>
  <si>
    <t>KHANDWA-IN/MP/011SOYABEAN-530KHALWA-IN/MP/011/005KHALWA-IN/MP/011/005/0001020-SAWLI KHEDA-IN/MP/011/005/0001/0013</t>
  </si>
  <si>
    <t>KHANDWA-IN/MP/011SOYABEAN-530KHALWA-IN/MP/011/005KHALWA-IN/MP/011/005/0001021-KOTHA RAIYAT-IN/MP/011/005/0001/0014</t>
  </si>
  <si>
    <t>KHANDWA-IN/MP/011SOYABEAN-530KHALWA-IN/MP/011/005KHALWA-IN/MP/011/005/0001022-LAKHORA RAIYAT-IN/MP/011/005/0001/0015</t>
  </si>
  <si>
    <t>KHANDWA-IN/MP/011SOYABEAN-530KHALWA-IN/MP/011/005KHALWA-IN/MP/011/005/0001023-MOHNYA KHEDA-IN/MP/011/005/0001/0016</t>
  </si>
  <si>
    <t>KHANDWA-IN/MP/011SOYABEAN-530KHALWA-IN/MP/011/005KHALWA-IN/MP/011/005/0001024-KHAR KALA-IN/MP/011/005/0001/0017</t>
  </si>
  <si>
    <t>KHANDWA-IN/MP/011SOYABEAN-530KHALWA-IN/MP/011/005KHALWA-IN/MP/011/005/0001025-RAJPURA BAKHAR-IN/MP/011/005/0001/0018</t>
  </si>
  <si>
    <t>KHANDWA-IN/MP/011SOYABEAN-530KHALWA-IN/MP/011/005KHALWA-IN/MP/011/005/0001026-JAMNYA KALA-IN/MP/011/005/0001/0019</t>
  </si>
  <si>
    <t>KHANDWA-IN/MP/011SOYABEAN-530KHALWA-IN/MP/011/005KHALWA-IN/MP/011/005/0001027-JAMNYA KHURD-IN/MP/011/005/0001/0020</t>
  </si>
  <si>
    <t>KHANDWA-IN/MP/011SOYABEAN-530KHALWA-IN/MP/011/005KHALWA-IN/MP/011/005/0001028-NAMAPUR-IN/MP/011/005/0001/0021</t>
  </si>
  <si>
    <t>KHANDWA-IN/MP/011SOYABEAN-530KHALWA-IN/MP/011/005KHALWA-IN/MP/011/005/0001029-DONGALYA-IN/MP/011/005/0001/0022</t>
  </si>
  <si>
    <t>KHANDWA-IN/MP/011SOYABEAN-530KHALWA-IN/MP/011/005KHALWA-IN/MP/011/005/0001030-DEVLI KALA-IN/MP/011/005/0001/0024</t>
  </si>
  <si>
    <t>KHANDWA-IN/MP/011SOYABEAN-530KHALWA-IN/MP/011/005KHALWA-IN/MP/011/005/0001031-DEVLI KHURD-IN/MP/011/005/0001/0025</t>
  </si>
  <si>
    <t>KHANDWA-IN/MP/011SOYABEAN-530KHALWA-IN/MP/011/005KHALWA-IN/MP/011/005/0001032-KUMHAR KHEDA-IN/MP/011/005/0001/0026</t>
  </si>
  <si>
    <t>KHANDWA-IN/MP/011SOYABEAN-530KHALWA-IN/MP/011/005KHALWA-IN/MP/011/005/0001033-RAIPUR-IN/MP/011/005/0001/0027</t>
  </si>
  <si>
    <t>KHANDWA-IN/MP/011SOYABEAN-530KHALWA-IN/MP/011/005KHALWA-IN/MP/011/005/0001034-SENDHWA-IN/MP/011/005/0001/0028</t>
  </si>
  <si>
    <t>KHANDWA-IN/MP/011SOYABEAN-530KHALWA-IN/MP/011/005KHALWA-IN/MP/011/005/0001035-GHUTI GHAT-IN/MP/011/005/0001/0029</t>
  </si>
  <si>
    <t>KHANDWA-IN/MP/011SOYABEAN-530KHALWA-IN/MP/011/005KHALWA-IN/MP/011/005/0001036-BOOTI-IN/MP/011/005/0001/0030</t>
  </si>
  <si>
    <t>KHANDWA-IN/MP/011SOYABEAN-530KHALWA-IN/MP/011/005KHALWA-IN/MP/011/005/0001037-GULAI MAAL-IN/MP/011/005/0001/0031</t>
  </si>
  <si>
    <t>KHANDWA-IN/MP/011SOYABEAN-530KHALWA-IN/MP/011/005KHALWA-IN/MP/011/005/0001038-KARWANI-IN/MP/011/005/0001/0032</t>
  </si>
  <si>
    <t>KHANDWA-IN/MP/011SOYABEAN-530KHALWA-IN/MP/011/005KHALWA-IN/MP/011/005/0001039-KHUTWADIYA-IN/MP/011/005/0001/0033</t>
  </si>
  <si>
    <t>KHANDWA-IN/MP/011SOYABEAN-530KHALWA-IN/MP/011/005ROSHANI-IN/MP/011/005/0002040-DHAKOCHI-IN/MP/011/005/0002/0001</t>
  </si>
  <si>
    <t>KHANDWA-IN/MP/011SOYABEAN-530KHALWA-IN/MP/011/005ROSHANI-IN/MP/011/005/0002041-GARBEDI RAIYAT-IN/MP/011/005/0002/0002</t>
  </si>
  <si>
    <t>KHANDWA-IN/MP/011SOYABEAN-530KHALWA-IN/MP/011/005ROSHANI-IN/MP/011/005/0002042-MOJWADI-IN/MP/011/005/0002/0003</t>
  </si>
  <si>
    <t>KHANDWA-IN/MP/011SOYABEAN-530KHALWA-IN/MP/011/005ROSHANI-IN/MP/011/005/0002043-JAMDHAD-IN/MP/011/005/0002/0004</t>
  </si>
  <si>
    <t>KHANDWA-IN/MP/011SOYABEAN-530KHALWA-IN/MP/011/005ROSHANI-IN/MP/011/005/0002044-MATAPUR-IN/MP/011/005/0002/0005</t>
  </si>
  <si>
    <t>KHANDWA-IN/MP/011SOYABEAN-530KHALWA-IN/MP/011/005ROSHANI-IN/MP/011/005/0002045-CHAINPUR SARKAR-IN/MP/011/005/0002/0006</t>
  </si>
  <si>
    <t>KHANDWA-IN/MP/011SOYABEAN-530KHALWA-IN/MP/011/005ROSHANI-IN/MP/011/005/0002046-JAMNYA AASHAPUR-IN/MP/011/005/0002/0007</t>
  </si>
  <si>
    <t>KHANDWA-IN/MP/011SOYABEAN-530KHALWA-IN/MP/011/005ROSHANI-IN/MP/011/005/0002047-FEFRI SARKAR-IN/MP/011/005/0002/0008</t>
  </si>
  <si>
    <t>KHANDWA-IN/MP/011SOYABEAN-530KHALWA-IN/MP/011/005ROSHANI-IN/MP/011/005/0002048-KHOKHARIYA-IN/MP/011/005/0002/0009</t>
  </si>
  <si>
    <t>KHANDWA-IN/MP/011SOYABEAN-530KHALWA-IN/MP/011/005ROSHANI-IN/MP/011/005/0002049-MENDAPANI-IN/MP/011/005/0002/0010</t>
  </si>
  <si>
    <t>KHANDWA-IN/MP/011SOYABEAN-530KHALWA-IN/MP/011/005ROSHANI-IN/MP/011/005/0002050-DABHIYA-IN/MP/011/005/0002/0011</t>
  </si>
  <si>
    <t>KHANDWA-IN/MP/011SOYABEAN-530KHALWA-IN/MP/011/005ROSHANI-IN/MP/011/005/0002051-PADLYA-IN/MP/011/005/0002/0012</t>
  </si>
  <si>
    <t>KHANDWA-IN/MP/011SOYABEAN-530KHALWA-IN/MP/011/005ROSHANI-IN/MP/011/005/0002052-TIGARIYA-IN/MP/011/005/0002/0013</t>
  </si>
  <si>
    <t>KHANDWA-IN/MP/011SOYABEAN-530KHALWA-IN/MP/011/005ROSHANI-IN/MP/011/005/0002053-JAMNYA SAR.-IN/MP/011/005/0002/0014</t>
  </si>
  <si>
    <t>KHANDWA-IN/MP/011SOYABEAN-530KHALWA-IN/MP/011/005ROSHANI-IN/MP/011/005/0002054-RANHAI-IN/MP/011/005/0002/0015</t>
  </si>
  <si>
    <t>KHANDWA-IN/MP/011SOYABEAN-530KHALWA-IN/MP/011/005ROSHANI-IN/MP/011/005/0002055-KHORDA-IN/MP/011/005/0002/0016</t>
  </si>
  <si>
    <t>KHANDWA-IN/MP/011SOYABEAN-530KHALWA-IN/MP/011/005ROSHANI-IN/MP/011/005/0002056-PATAJAN-IN/MP/011/005/0002/0017</t>
  </si>
  <si>
    <t>KHANDWA-IN/MP/011SOYABEAN-530KHALWA-IN/MP/011/005ROSHANI-IN/MP/011/005/0002057-LANGOTI-IN/MP/011/005/0002/0018</t>
  </si>
  <si>
    <t>KHANDWA-IN/MP/011SOYABEAN-530KHALWA-IN/MP/011/005ROSHANI-IN/MP/011/005/0002058-UDIYAPUR RAIYAT-IN/MP/011/005/0002/0019</t>
  </si>
  <si>
    <t>KHANDWA-IN/MP/011SOYABEAN-530KHALWA-IN/MP/011/005ROSHANI-IN/MP/011/005/0002059-PATALDA-IN/MP/011/005/0002/0020</t>
  </si>
  <si>
    <t>KHANDWA-IN/MP/011SOYABEAN-530KHALWA-IN/MP/011/005ROSHANI-IN/MP/011/005/0002060-AMBADA-IN/MP/011/005/0002/0021</t>
  </si>
  <si>
    <t>KHANDWA-IN/MP/011SOYABEAN-530KHALWA-IN/MP/011/005ROSHANI-IN/MP/011/005/0002061-MUHALKHARI-IN/MP/011/005/0002/0022</t>
  </si>
  <si>
    <t>KHANDWA-IN/MP/011SOYABEAN-530KHALWA-IN/MP/011/005ROSHANI-IN/MP/011/005/0002062-ROSHNI-IN/MP/011/005/0002/0023</t>
  </si>
  <si>
    <t>KHANDWA-IN/MP/011SOYABEAN-530KHALWA-IN/MP/011/005ROSHANI-IN/MP/011/005/0002063-DHAWDI-IN/MP/011/005/0002/0024</t>
  </si>
  <si>
    <t>KHANDWA-IN/MP/011SOYABEAN-530KHALWA-IN/MP/011/005ROSHANI-IN/MP/011/005/0002064-BARA KUND-IN/MP/011/005/0002/0025</t>
  </si>
  <si>
    <t>KHANDWA-IN/MP/011SOYABEAN-530KHALWA-IN/MP/011/005ROSHANI-IN/MP/011/005/0002065-BHOJUDHANA-IN/MP/011/005/0002/0026</t>
  </si>
  <si>
    <t>KHANDWA-IN/MP/011SOYABEAN-530KHALWA-IN/MP/011/005ROSHANI-IN/MP/011/005/0002066-KHAMLAY-IN/MP/011/005/0002/0027</t>
  </si>
  <si>
    <t>KHANDWA-IN/MP/011SOYABEAN-530KHALWA-IN/MP/011/005ROSHANI-IN/MP/011/005/0002067-TIMARNI-IN/MP/011/005/0002/0028</t>
  </si>
  <si>
    <t>KHANDWA-IN/MP/011SOYABEAN-530KHALWA-IN/MP/011/005ROSHANI-IN/MP/011/005/0002068-LAKHANPUR RAIYAT-IN/MP/011/005/0002/0029</t>
  </si>
  <si>
    <t>KHANDWA-IN/MP/011SOYABEAN-530KHALWA-IN/MP/011/005ROSHANI-IN/MP/011/005/0002069-CHABUTRA-IN/MP/011/005/0002/0030</t>
  </si>
  <si>
    <t>KHANDWA-IN/MP/011SOYABEAN-530KHALWA-IN/MP/011/005ROSHANI-IN/MP/011/005/0002070-MEHLU-IN/MP/011/005/0002/0031</t>
  </si>
  <si>
    <t>KHANDWA-IN/MP/011SOYABEAN-530KHALWA-IN/MP/011/005ROSHANI-IN/MP/011/005/0002071-KHATEGAON-IN/MP/011/005/0002/0032</t>
  </si>
  <si>
    <t>KHANDWA-IN/MP/011SOYABEAN-530KHANDWA-IN/MP/011/001CHHEGAON-IN/MP/011/001/0002021-TEMI KALA-IN/MP/011/001/0002/0001</t>
  </si>
  <si>
    <t>KHANDWA-IN/MP/011SOYABEAN-530KHANDWA-IN/MP/011/001CHHEGAON-IN/MP/011/001/0002022-TOKARKHEDA-IN/MP/011/001/0002/0002</t>
  </si>
  <si>
    <t>KHANDWA-IN/MP/011SOYABEAN-530KHANDWA-IN/MP/011/001CHHEGAON-IN/MP/011/001/0002023-DESHGAON-IN/MP/011/001/0002/0003</t>
  </si>
  <si>
    <t>KHANDWA-IN/MP/011SOYABEAN-530KHANDWA-IN/MP/011/001CHHEGAON-IN/MP/011/001/0002024-BARUD-IN/MP/011/001/0002/0004</t>
  </si>
  <si>
    <t>KHANDWA-IN/MP/011SOYABEAN-530KHANDWA-IN/MP/011/001CHHEGAON-IN/MP/011/001/0002025-CHHIRVEL-IN/MP/011/001/0002/0005</t>
  </si>
  <si>
    <t>KHANDWA-IN/MP/011SOYABEAN-530KHANDWA-IN/MP/011/001CHHEGAON-IN/MP/011/001/0002026-BILANKHEDA-IN/MP/011/001/0002/0006</t>
  </si>
  <si>
    <t>KHANDWA-IN/MP/011SOYABEAN-530KHANDWA-IN/MP/011/001CHHEGAON-IN/MP/011/001/0002027-KALDAKHEDI-IN/MP/011/001/0002/0007</t>
  </si>
  <si>
    <t>KHANDWA-IN/MP/011SOYABEAN-530KHANDWA-IN/MP/011/001CHHEGAON-IN/MP/011/001/0002028-BHOJAKHEDI-IN/MP/011/001/0002/0008</t>
  </si>
  <si>
    <t>KHANDWA-IN/MP/011SOYABEAN-530KHANDWA-IN/MP/011/001CHHEGAON-IN/MP/011/001/0002029-BHIGAWA NANKARI-IN/MP/011/001/0002/0009</t>
  </si>
  <si>
    <t>KHANDWA-IN/MP/011SOYABEAN-530KHANDWA-IN/MP/011/001CHHEGAON-IN/MP/011/001/0002030-MALGAON-IN/MP/011/001/0002/0010</t>
  </si>
  <si>
    <t>KHANDWA-IN/MP/011SOYABEAN-530KHANDWA-IN/MP/011/001CHHEGAON-IN/MP/011/001/0002031-AHMADPUR KHAIGAON-IN/MP/011/001/0002/0011</t>
  </si>
  <si>
    <t>KHANDWA-IN/MP/011SOYABEAN-530KHANDWA-IN/MP/011/001CHHEGAON-IN/MP/011/001/0002032-SURGAON JOSHI-IN/MP/011/001/0002/0012</t>
  </si>
  <si>
    <t>KHANDWA-IN/MP/011SOYABEAN-530KHANDWA-IN/MP/011/001CHHEGAON-IN/MP/011/001/0002033-SONUD-IN/MP/011/001/0002/0013</t>
  </si>
  <si>
    <t>KHANDWA-IN/MP/011SOYABEAN-530KHANDWA-IN/MP/011/001CHHEGAON-IN/MP/011/001/0002034-CHHEGAON MAKHAN-IN/MP/011/001/0002/0014</t>
  </si>
  <si>
    <t>KHANDWA-IN/MP/011SOYABEAN-530KHANDWA-IN/MP/011/001CHHEGAON-IN/MP/011/001/0002035-BHUIFAL-IN/MP/011/001/0002/0015</t>
  </si>
  <si>
    <t>KHANDWA-IN/MP/011SOYABEAN-530KHANDWA-IN/MP/011/001CHHEGAON-IN/MP/011/001/0002036-SIRSOUD-IN/MP/011/001/0002/0016</t>
  </si>
  <si>
    <t>KHANDWA-IN/MP/011SOYABEAN-530KHANDWA-IN/MP/011/001CHHEGAON-IN/MP/011/001/0002037-HARASWADA-IN/MP/011/001/0002/0017</t>
  </si>
  <si>
    <t>KHANDWA-IN/MP/011SOYABEAN-530KHANDWA-IN/MP/011/001CHHEGAON-IN/MP/011/001/0002038-DONDWADA-IN/MP/011/001/0002/0018</t>
  </si>
  <si>
    <t>KHANDWA-IN/MP/011SOYABEAN-530KHANDWA-IN/MP/011/001CHHEGAON-IN/MP/011/001/0002039-TAKLI MORI-IN/MP/011/001/0002/0019</t>
  </si>
  <si>
    <t>KHANDWA-IN/MP/011SOYABEAN-530KHANDWA-IN/MP/011/001CHHEGAON-IN/MP/011/001/0002040-CHHEGAON DEVI-IN/MP/011/001/0002/0020</t>
  </si>
  <si>
    <t>KHANDWA-IN/MP/011SOYABEAN-530KHANDWA-IN/MP/011/001CHICHGOHAN-IN/MP/011/001/0001001-DHANGAON-IN/MP/011/001/0001/0001</t>
  </si>
  <si>
    <t>KHANDWA-IN/MP/011SOYABEAN-530KHANDWA-IN/MP/011/001CHICHGOHAN-IN/MP/011/001/0001002-DELGAON-IN/MP/011/001/0001/0012</t>
  </si>
  <si>
    <t>KHANDWA-IN/MP/011SOYABEAN-530KHANDWA-IN/MP/011/001CHICHGOHAN-IN/MP/011/001/0001003-BEDIYAKHURD-IN/MP/011/001/0001/0014</t>
  </si>
  <si>
    <t>KHANDWA-IN/MP/011SOYABEAN-530KHANDWA-IN/MP/011/001CHICHGOHAN-IN/MP/011/001/0001004-TALWADIYA-IN/MP/011/001/0001/0015</t>
  </si>
  <si>
    <t>KHANDWA-IN/MP/011SOYABEAN-530KHANDWA-IN/MP/011/001CHICHGOHAN-IN/MP/011/001/0001005-KANKARIYA-IN/MP/011/001/0001/0016</t>
  </si>
  <si>
    <t>KHANDWA-IN/MP/011SOYABEAN-530KHANDWA-IN/MP/011/001CHICHGOHAN-IN/MP/011/001/0001006-ATAR-IN/MP/011/001/0001/0017</t>
  </si>
  <si>
    <t>KHANDWA-IN/MP/011SOYABEAN-530KHANDWA-IN/MP/011/001CHICHGOHAN-IN/MP/011/001/0001007-REWADA-IN/MP/011/001/0001/0018</t>
  </si>
  <si>
    <t>KHANDWA-IN/MP/011SOYABEAN-530KHANDWA-IN/MP/011/001CHICHGOHAN-IN/MP/011/001/0001008-BAMJHAR-IN/MP/011/001/0001/0019</t>
  </si>
  <si>
    <t>KHANDWA-IN/MP/011SOYABEAN-530KHANDWA-IN/MP/011/001CHICHGOHAN-IN/MP/011/001/0001009-SALAI-IN/MP/011/001/0001/0020</t>
  </si>
  <si>
    <t>KHANDWA-IN/MP/011SOYABEAN-530KHANDWA-IN/MP/011/001CHICHGOHAN-IN/MP/011/001/0001010-KESUN-IN/MP/011/001/0001/0002</t>
  </si>
  <si>
    <t>KHANDWA-IN/MP/011SOYABEAN-530KHANDWA-IN/MP/011/001CHICHGOHAN-IN/MP/011/001/0001011-LAKHANGAON-IN/MP/011/001/0001/0003</t>
  </si>
  <si>
    <t>KHANDWA-IN/MP/011SOYABEAN-530KHANDWA-IN/MP/011/001CHICHGOHAN-IN/MP/011/001/0001012-JAMANYA-IN/MP/011/001/0001/0004</t>
  </si>
  <si>
    <t>KHANDWA-IN/MP/011SOYABEAN-530KHANDWA-IN/MP/011/001CHICHGOHAN-IN/MP/011/001/0001013-CHICHGOHAN-IN/MP/011/001/0001/0005</t>
  </si>
  <si>
    <t>KHANDWA-IN/MP/011SOYABEAN-530KHANDWA-IN/MP/011/001CHICHGOHAN-IN/MP/011/001/0001014-ROSHIYA-IN/MP/011/001/0001/0006</t>
  </si>
  <si>
    <t>KHANDWA-IN/MP/011SOYABEAN-530KHANDWA-IN/MP/011/001CHICHGOHAN-IN/MP/011/001/0001015-ROHNAI-IN/MP/011/001/0001/0007</t>
  </si>
  <si>
    <t>KHANDWA-IN/MP/011SOYABEAN-530KHANDWA-IN/MP/011/001CHICHGOHAN-IN/MP/011/001/0001016-NAAVLI-IN/MP/011/001/0001/0008</t>
  </si>
  <si>
    <t>KHANDWA-IN/MP/011SOYABEAN-530KHANDWA-IN/MP/011/001CHICHGOHAN-IN/MP/011/001/0001017-SIRRA-IN/MP/011/001/0001/0009</t>
  </si>
  <si>
    <t>KHANDWA-IN/MP/011SOYABEAN-530KHANDWA-IN/MP/011/001CHICHGOHAN-IN/MP/011/001/0001018-TITGAON-IN/MP/011/001/0001/0010</t>
  </si>
  <si>
    <t>KHANDWA-IN/MP/011SOYABEAN-530KHANDWA-IN/MP/011/001CHICHGOHAN-IN/MP/011/001/0001019-DEVLA MAFI-IN/MP/011/001/0001/0011</t>
  </si>
  <si>
    <t>KHANDWA-IN/MP/011SOYABEAN-530KHANDWA-IN/MP/011/001CHICHGOHAN-IN/MP/011/001/0001020-AJANTI-IN/MP/011/001/0001/0013</t>
  </si>
  <si>
    <t>KHANDWA-IN/MP/011SOYABEAN-530KHANDWA-IN/MP/011/001JAWAR-IN/MP/011/001/0003041-KALESHWAR-IN/MP/011/001/0003/0001</t>
  </si>
  <si>
    <t>KHANDWA-IN/MP/011SOYABEAN-530KHANDWA-IN/MP/011/001JAWAR-IN/MP/011/001/0003042-KOLGAON-IN/MP/011/001/0003/0002</t>
  </si>
  <si>
    <t>KHANDWA-IN/MP/011SOYABEAN-530KHANDWA-IN/MP/011/001JAWAR-IN/MP/011/001/0003043-RANGAON-IN/MP/011/001/0003/0003</t>
  </si>
  <si>
    <t>KHANDWA-IN/MP/011SOYABEAN-530KHANDWA-IN/MP/011/001JAWAR-IN/MP/011/001/0003044-JAMLI SAIYED-IN/MP/011/001/0003/0004</t>
  </si>
  <si>
    <t>KHANDWA-IN/MP/011SOYABEAN-530KHANDWA-IN/MP/011/001JAWAR-IN/MP/011/001/0003045-BHAISAWA-IN/MP/011/001/0003/0005</t>
  </si>
  <si>
    <t>KHANDWA-IN/MP/011SOYABEAN-530KHANDWA-IN/MP/011/001JAWAR-IN/MP/011/001/0003046-SAHEJLA-IN/MP/011/001/0003/0006</t>
  </si>
  <si>
    <t>KHANDWA-IN/MP/011SOYABEAN-530KHANDWA-IN/MP/011/001JAWAR-IN/MP/011/001/0003047-PIPALKOTA-IN/MP/011/001/0003/0007</t>
  </si>
  <si>
    <t>KHANDWA-IN/MP/011SOYABEAN-530KHANDWA-IN/MP/011/001JAWAR-IN/MP/011/001/0003048-KEHLARI-IN/MP/011/001/0003/0008</t>
  </si>
  <si>
    <t>KHANDWA-IN/MP/011SOYABEAN-530KHANDWA-IN/MP/011/001JAWAR-IN/MP/011/001/0003049-JAMLI MUNDI-IN/MP/011/001/0003/0009</t>
  </si>
  <si>
    <t>KHANDWA-IN/MP/011SOYABEAN-530KHANDWA-IN/MP/011/001JAWAR-IN/MP/011/001/0003050-DHORANI-IN/MP/011/001/0003/0010</t>
  </si>
  <si>
    <t>KHANDWA-IN/MP/011SOYABEAN-530KHANDWA-IN/MP/011/001JAWAR-IN/MP/011/001/0003051-PIPALYAFUL-IN/MP/011/001/0003/0011</t>
  </si>
  <si>
    <t>KHANDWA-IN/MP/011SOYABEAN-530KHANDWA-IN/MP/011/001JAWAR-IN/MP/011/001/0003052-KHEDI KITA-IN/MP/011/001/0003/0012</t>
  </si>
  <si>
    <t>KHANDWA-IN/MP/011SOYABEAN-530KHANDWA-IN/MP/011/001JAWAR-IN/MP/011/001/0003053-BHAKRADA-IN/MP/011/001/0003/0013</t>
  </si>
  <si>
    <t>KHANDWA-IN/MP/011SOYABEAN-530KHANDWA-IN/MP/011/001JAWAR-IN/MP/011/001/0003054-DHODWADA-IN/MP/011/001/0003/0014</t>
  </si>
  <si>
    <t>KHANDWA-IN/MP/011SOYABEAN-530KHANDWA-IN/MP/011/001JAWAR-IN/MP/011/001/0003055-ATUT BHIKHARI-IN/MP/011/001/0003/0015</t>
  </si>
  <si>
    <t>KHANDWA-IN/MP/011SOYABEAN-530KHANDWA-IN/MP/011/001JAWAR-IN/MP/011/001/0003056-TALWADIYA-IN/MP/011/001/0003/0016</t>
  </si>
  <si>
    <t>KHANDWA-IN/MP/011SOYABEAN-530KHANDWA-IN/MP/011/001JAWAR-IN/MP/011/001/0003057-JAWAR-IN/MP/011/001/0003/0017</t>
  </si>
  <si>
    <t>KHANDWA-IN/MP/011SOYABEAN-530KHANDWA-IN/MP/011/001JAWAR-IN/MP/011/001/0003058-PALAKNA-IN/MP/011/001/0003/0018</t>
  </si>
  <si>
    <t>KHANDWA-IN/MP/011SOYABEAN-530KHANDWA-IN/MP/011/001JAWAR-IN/MP/011/001/0003059-DHANGAON-IN/MP/011/001/0003/0019</t>
  </si>
  <si>
    <t>KHANDWA-IN/MP/011SOYABEAN-530KHANDWA-IN/MP/011/001JAWAR-IN/MP/011/001/0003060-ROHNI-IN/MP/011/001/0003/0020</t>
  </si>
  <si>
    <t>KHANDWA-IN/MP/011SOYABEAN-530KHANDWA-IN/MP/011/001JAWAR-IN/MP/011/001/0003061-SURGAON BANJARI-IN/MP/011/001/0003/0021</t>
  </si>
  <si>
    <t>KHANDWA-IN/MP/011SOYABEAN-530KHANDWA-IN/MP/011/001JAWAR-IN/MP/011/001/0003062-MATHNI BUJURG-IN/MP/011/001/0003/0022</t>
  </si>
  <si>
    <t>KHANDWA-IN/MP/011SOYABEAN-530KHANDWA-IN/MP/011/001JAWAR-IN/MP/011/001/0003063-BENPURA KURWADA-IN/MP/011/001/0003/0023</t>
  </si>
  <si>
    <t>KHANDWA-IN/MP/011SOYABEAN-530KHANDWA-IN/MP/011/001KHANDWA -1-IN/MP/011/001/0004064-RAI KHUTWAL-IN/MP/011/001/0004/0001</t>
  </si>
  <si>
    <t>KHANDWA-IN/MP/011SOYABEAN-530KHANDWA-IN/MP/011/001KHANDWA -1-IN/MP/011/001/0004065-MACHHONDI RE.-IN/MP/011/001/0004/0002</t>
  </si>
  <si>
    <t>KHANDWA-IN/MP/011SOYABEAN-530KHANDWA-IN/MP/011/001KHANDWA -1-IN/MP/011/001/0004066-SEEVNA-IN/MP/011/001/0004/0003</t>
  </si>
  <si>
    <t>KHANDWA-IN/MP/011SOYABEAN-530KHANDWA-IN/MP/011/001KHANDWA -1-IN/MP/011/001/0004067-SAVKHEDA-IN/MP/011/001/0004/0004</t>
  </si>
  <si>
    <t>KHANDWA-IN/MP/011SOYABEAN-530KHANDWA-IN/MP/011/001KHANDWA -1-IN/MP/011/001/0004068-SATWADA-IN/MP/011/001/0004/0005</t>
  </si>
  <si>
    <t>KHANDWA-IN/MP/011SOYABEAN-530KHANDWA-IN/MP/011/001KHANDWA -1-IN/MP/011/001/0004069-MUNDWADA-IN/MP/011/001/0004/0006</t>
  </si>
  <si>
    <t>KHANDWA-IN/MP/011SOYABEAN-530KHANDWA-IN/MP/011/001KHANDWA -1-IN/MP/011/001/0004070-SIHADA-IN/MP/011/001/0004/0007</t>
  </si>
  <si>
    <t>KHANDWA-IN/MP/011SOYABEAN-530KHANDWA-IN/MP/011/001KHANDWA -1-IN/MP/011/001/0004071-GOKULGAON-IN/MP/011/001/0004/0008</t>
  </si>
  <si>
    <t>KHANDWA-IN/MP/011SOYABEAN-530KHANDWA-IN/MP/011/001KHANDWA -1-IN/MP/011/001/0004072-PIPLYA TAHAR-IN/MP/011/001/0004/0009</t>
  </si>
  <si>
    <t>KHANDWA-IN/MP/011SOYABEAN-530KHANDWA-IN/MP/011/001KHANDWA -1-IN/MP/011/001/0004073-BIJORA BHEEL-IN/MP/011/001/0004/0010</t>
  </si>
  <si>
    <t>KHANDWA-IN/MP/011SOYABEAN-530KHANDWA-IN/MP/011/001KHANDWA -1-IN/MP/011/001/0004074-DONGARGAON-IN/MP/011/001/0004/0011</t>
  </si>
  <si>
    <t>KHANDWA-IN/MP/011SOYABEAN-530KHANDWA-IN/MP/011/001KHANDWA -1-IN/MP/011/001/0004075-KALMUKHI-IN/MP/011/001/0004/0012</t>
  </si>
  <si>
    <t>KHANDWA-IN/MP/011SOYABEAN-530KHANDWA-IN/MP/011/001KHANDWA -1-IN/MP/011/001/0004076-AMODA-IN/MP/011/001/0004/0013</t>
  </si>
  <si>
    <t>KHANDWA-IN/MP/011SOYABEAN-530KHANDWA-IN/MP/011/001KHANDWA -1-IN/MP/011/001/0004077-MATPUR-IN/MP/011/001/0004/0014</t>
  </si>
  <si>
    <t>KHANDWA-IN/MP/011SOYABEAN-530KHANDWA-IN/MP/011/001KHANDWA -1-IN/MP/011/001/0004078-PIPLYA PUNASA-IN/MP/011/001/0004/0015</t>
  </si>
  <si>
    <t>KHANDWA-IN/MP/011SOYABEAN-530KHANDWA-IN/MP/011/001KHANDWA -1-IN/MP/011/001/0004079-NAGCHUN-IN/MP/011/001/0004/0016</t>
  </si>
  <si>
    <t>KHANDWA-IN/MP/011SOYABEAN-530KHANDWA-IN/MP/011/001KHANDWA -1-IN/MP/011/001/0004080-KHANDWATARAFKUMBI-IN/MP/011/001/0004/0017</t>
  </si>
  <si>
    <t>KHANDWA-IN/MP/011SOYABEAN-530KHANDWA-IN/MP/011/001KHANDWA -1-IN/MP/011/001/0004081-KHANDWATARAFMALI-IN/MP/011/001/0004/0018</t>
  </si>
  <si>
    <t>KHANDWA-IN/MP/011SOYABEAN-530KHANDWA-IN/MP/011/001KHANDWA -1-IN/MP/011/001/0004082-SUJAPURKALA-IN/MP/011/001/0004/0019</t>
  </si>
  <si>
    <t>KHANDWA-IN/MP/011SOYABEAN-530KHANDWA-IN/MP/011/001KHANDWA -1-IN/MP/011/001/0004083-NAHALDA-IN/MP/011/001/0004/0020</t>
  </si>
  <si>
    <t>KHANDWA-IN/MP/011SOYABEAN-530KHANDWA-IN/MP/011/001KHANDWA -1-IN/MP/011/001/0004084-BADGAON MALI-IN/MP/011/001/0004/0021</t>
  </si>
  <si>
    <t>KHANDWA-IN/MP/011SOYABEAN-530KHANDWA-IN/MP/011/001KHANDWA -1-IN/MP/011/001/0004085-AMALPURA-IN/MP/011/001/0004/0022</t>
  </si>
  <si>
    <t>KHANDWA-IN/MP/011SOYABEAN-530KHANDWA-IN/MP/011/001KHANDWA -1-IN/MP/011/001/0004086-DHARAMPURI-IN/MP/011/001/0004/0023</t>
  </si>
  <si>
    <t>KHANDWA-IN/MP/011SOYABEAN-530KHANDWA-IN/MP/011/001KHANDWA -1-IN/MP/011/001/0004087-BHAMGARH (NAJUL)-IN/MP/011/001/0004/0024</t>
  </si>
  <si>
    <t>KHANDWA-IN/MP/011SOYABEAN-530KHANDWA-IN/MP/011/001KHANDWA -1-IN/MP/011/001/0004088-RAMPUR KALA-IN/MP/011/001/0004/0025</t>
  </si>
  <si>
    <t>KHANDWA-IN/MP/011SOYABEAN-530KHANDWA-IN/MP/011/001KHANDWA -1-IN/MP/011/001/0004089-BHAVSINGHPURA-IN/MP/011/001/0004/0026</t>
  </si>
  <si>
    <t>KHANDWA-IN/MP/011SOYABEAN-530KHANDWA-IN/MP/011/001KHANDWA -1-IN/MP/011/001/0004090-RUDHI-IN/MP/011/001/0004/0027</t>
  </si>
  <si>
    <t>KHANDWA-IN/MP/011SOYABEAN-530KHANDWA-IN/MP/011/001KHANDWA -2-IN/MP/011/001/0005091-BEDIYAV-IN/MP/011/001/0005/0006</t>
  </si>
  <si>
    <t>KHANDWA-IN/MP/011SOYABEAN-530KHANDWA-IN/MP/011/001KHANDWA -2-IN/MP/011/001/0005092-JASWADI-IN/MP/011/001/0005/0007</t>
  </si>
  <si>
    <t>KHANDWA-IN/MP/011SOYABEAN-530KHANDWA-IN/MP/011/001KHANDWA -2-IN/MP/011/001/0005093-TIRANDAJPUR-IN/MP/011/001/0005/0008</t>
  </si>
  <si>
    <t>KHANDWA-IN/MP/011SOYABEAN-530KHANDWA-IN/MP/011/001KHANDWA -2-IN/MP/011/001/0005094-BAMANGAON AKHARI-IN/MP/011/001/0005/0009</t>
  </si>
  <si>
    <t>KHANDWA-IN/MP/011SOYABEAN-530KHANDWA-IN/MP/011/001KHANDWA -2-IN/MP/011/001/0005095-KHANDWATARAFMANKAR-IN/MP/011/001/0005/0010</t>
  </si>
  <si>
    <t>KHANDWA-IN/MP/011SOYABEAN-530KHANDWA-IN/MP/011/001KHANDWA -2-IN/MP/011/001/0005096-ROSHNAI-IN/MP/011/001/0005/0011</t>
  </si>
  <si>
    <t>KHANDWA-IN/MP/011SOYABEAN-530KHANDWA-IN/MP/011/001KHANDWA -2-IN/MP/011/001/0005097-KORGALA-IN/MP/011/001/0005/0012</t>
  </si>
  <si>
    <t>KHANDWA-IN/MP/011SOYABEAN-530KHANDWA-IN/MP/011/001KHANDWA -2-IN/MP/011/001/0005098-PANJARIYA-IN/MP/011/001/0005/0013</t>
  </si>
  <si>
    <t>KHANDWA-IN/MP/011SOYABEAN-530KHANDWA-IN/MP/011/001KHANDWA -2-IN/MP/011/001/0005099-BORGAON KHURD-IN/MP/011/001/0005/0014</t>
  </si>
  <si>
    <t>KHANDWA-IN/MP/011SOYABEAN-530KHANDWA-IN/MP/011/001KHANDWA -2-IN/MP/011/001/0005100-SEERPUR-IN/MP/011/001/0005/0001</t>
  </si>
  <si>
    <t>KHANDWA-IN/MP/011SOYABEAN-530KHANDWA-IN/MP/011/001KHANDWA -2-IN/MP/011/001/0005101-BADGAON GURJAR-IN/MP/011/001/0005/0002</t>
  </si>
  <si>
    <t>KHANDWA-IN/MP/011SOYABEAN-530KHANDWA-IN/MP/011/001KHANDWA -2-IN/MP/011/001/0005102-TIGRIYA-IN/MP/011/001/0005/0003</t>
  </si>
  <si>
    <t>KHANDWA-IN/MP/011SOYABEAN-530KHANDWA-IN/MP/011/001KHANDWA -2-IN/MP/011/001/0005103-LOHARI-IN/MP/011/001/0005/0004</t>
  </si>
  <si>
    <t>KHANDWA-IN/MP/011SOYABEAN-530KHANDWA-IN/MP/011/001KHANDWA -2-IN/MP/011/001/0005104-HAPLA-IN/MP/011/001/0005/0005</t>
  </si>
  <si>
    <t>KHANDWA-IN/MP/011SOYABEAN-530KHANDWA-IN/MP/011/001PIPLOUD KHAS-IN/MP/011/001/0007126-PIPLOUD KHAS-IN/MP/011/001/0007/0001</t>
  </si>
  <si>
    <t>KHANDWA-IN/MP/011SOYABEAN-530KHANDWA-IN/MP/011/001PIPLOUD KHAS-IN/MP/011/001/0007127-RAMPURI RAIYAT-IN/MP/011/001/0007/0002</t>
  </si>
  <si>
    <t>KHANDWA-IN/MP/011SOYABEAN-530KHANDWA-IN/MP/011/001PIPLOUD KHAS-IN/MP/011/001/0007128-SARAY-IN/MP/011/001/0007/0003</t>
  </si>
  <si>
    <t>KHANDWA-IN/MP/011SOYABEAN-530KHANDWA-IN/MP/011/001PIPLOUD KHAS-IN/MP/011/001/0007129-BHILKHEDI-IN/MP/011/001/0007/0004</t>
  </si>
  <si>
    <t>KHANDWA-IN/MP/011SOYABEAN-530KHANDWA-IN/MP/011/001PIPLOUD KHAS-IN/MP/011/001/0007130-KUMTHA-IN/MP/011/001/0007/0005</t>
  </si>
  <si>
    <t>KHANDWA-IN/MP/011SOYABEAN-530KHANDWA-IN/MP/011/001PIPLOUD KHAS-IN/MP/011/001/0007131-HIRAPUR-IN/MP/011/001/0007/0006</t>
  </si>
  <si>
    <t>KHANDWA-IN/MP/011SOYABEAN-530KHANDWA-IN/MP/011/001PIPLOUD KHAS-IN/MP/011/001/0007132-NAHARMAL-IN/MP/011/001/0007/0007</t>
  </si>
  <si>
    <t>KHANDWA-IN/MP/011SOYABEAN-530KHANDWA-IN/MP/011/001PIPLOUD KHAS-IN/MP/011/001/0007133-KARPUR-IN/MP/011/001/0007/0008</t>
  </si>
  <si>
    <t>KHANDWA-IN/MP/011SOYABEAN-530KHANDWA-IN/MP/011/001PIPLOUD KHAS-IN/MP/011/001/0007134-CHANDPUR-IN/MP/011/001/0007/0009</t>
  </si>
  <si>
    <t>KHANDWA-IN/MP/011SOYABEAN-530KHANDWA-IN/MP/011/001PIPLOUD KHAS-IN/MP/011/001/0007135-TAKAL KHEDA-IN/MP/011/001/0007/0010</t>
  </si>
  <si>
    <t>KHANDWA-IN/MP/011SOYABEAN-530KHANDWA-IN/MP/011/001PIPLOUD KHAS-IN/MP/011/001/0007136-ITWA RAIYAT-IN/MP/011/001/0007/0011</t>
  </si>
  <si>
    <t>KHANDWA-IN/MP/011SOYABEAN-530KHANDWA-IN/MP/011/001PIPLOUD KHAS-IN/MP/011/001/0007137-SEMLYA-IN/MP/011/001/0007/0012</t>
  </si>
  <si>
    <t>KHANDWA-IN/MP/011SOYABEAN-530KHANDWA-IN/MP/011/001PIPLOUD KHAS-IN/MP/011/001/0007138-RAJGARH RAIYAT-IN/MP/011/001/0007/0013</t>
  </si>
  <si>
    <t>KHANDWA-IN/MP/011SOYABEAN-530KHANDWA-IN/MP/011/001PIPLOUD KHAS-IN/MP/011/001/0007139-BARAR RAIYAT-IN/MP/011/001/0007/0014</t>
  </si>
  <si>
    <t>KHANDWA-IN/MP/011SOYABEAN-530KHANDWA-IN/MP/011/001PIPLOUD KHAS-IN/MP/011/001/0007140-HANDIYA KHEDA-IN/MP/011/001/0007/0015</t>
  </si>
  <si>
    <t>KHANDWA-IN/MP/011SOYABEAN-530KHANDWA-IN/MP/011/001PIPLOUD KHAS-IN/MP/011/001/0007141-GUDIKHEDA-IN/MP/011/001/0007/0016</t>
  </si>
  <si>
    <t>KHANDWA-IN/MP/011SOYABEAN-530KHANDWA-IN/MP/011/001PIPLOUD KHAS-IN/MP/011/001/0007142-BHUTNI-IN/MP/011/001/0007/0017</t>
  </si>
  <si>
    <t>KHANDWA-IN/MP/011SOYABEAN-530KHANDWA-IN/MP/011/001PIPLOUD KHAS-IN/MP/011/001/0007143-CHHIRWA-IN/MP/011/001/0007/0018</t>
  </si>
  <si>
    <t>KHANDWA-IN/MP/011SOYABEAN-530KHANDWA-IN/MP/011/001PIPLOUD KHAS-IN/MP/011/001/0007144-GONDWADI-IN/MP/011/001/0007/0019</t>
  </si>
  <si>
    <t>KHANDWA-IN/MP/011SOYABEAN-530KHANDWA-IN/MP/011/001PIPLOUD KHAS-IN/MP/011/001/0007145-GUJRIKHEDA-IN/MP/011/001/0007/0020</t>
  </si>
  <si>
    <t>KHANDWA-IN/MP/011SOYABEAN-530KHANDWA-IN/MP/011/001PIPLOUD KHAS-IN/MP/011/001/0007146-BAMANDA-IN/MP/011/001/0007/0021</t>
  </si>
  <si>
    <t>KHANDWA-IN/MP/011SOYABEAN-530KHANDWA-IN/MP/011/001PIPLOUD KHAS-IN/MP/011/001/0007147-BORKHEDA KHURD-IN/MP/011/001/0007/0022</t>
  </si>
  <si>
    <t>KHANDWA-IN/MP/011SOYABEAN-530KHANDWA-IN/MP/011/001PIPLOUD KHAS-IN/MP/011/001/0007148-BHILAI KHEDA-IN/MP/011/001/0007/0023</t>
  </si>
  <si>
    <t>KHANDWA-IN/MP/011SOYABEAN-530KHANDWA-IN/MP/011/001SINGOT-IN/MP/011/001/0006105-MORDAD-IN/MP/011/001/0006/0001</t>
  </si>
  <si>
    <t>KHANDWA-IN/MP/011SOYABEAN-530KHANDWA-IN/MP/011/001SINGOT-IN/MP/011/001/0006106-KHIDGAON-IN/MP/011/001/0006/0002</t>
  </si>
  <si>
    <t>KHANDWA-IN/MP/011SOYABEAN-530KHANDWA-IN/MP/011/001SINGOT-IN/MP/011/001/0006107-BADGAON PIPLAUD-IN/MP/011/001/0006/0003</t>
  </si>
  <si>
    <t>KHANDWA-IN/MP/011SOYABEAN-530KHANDWA-IN/MP/011/001SINGOT-IN/MP/011/001/0006108-BEEHAR-IN/MP/011/001/0006/0004</t>
  </si>
  <si>
    <t>KHANDWA-IN/MP/011SOYABEAN-530KHANDWA-IN/MP/011/001SINGOT-IN/MP/011/001/0006109-KOHDAD-IN/MP/011/001/0006/0005</t>
  </si>
  <si>
    <t>KHANDWA-IN/MP/011SOYABEAN-530KHANDWA-IN/MP/011/001SINGOT-IN/MP/011/001/0006110-CHHANERA-IN/MP/011/001/0006/0006</t>
  </si>
  <si>
    <t>KHANDWA-IN/MP/011SOYABEAN-530KHANDWA-IN/MP/011/001SINGOT-IN/MP/011/001/0006111-PADLYA-IN/MP/011/001/0006/0007</t>
  </si>
  <si>
    <t>KHANDWA-IN/MP/011SOYABEAN-530KHANDWA-IN/MP/011/001SINGOT-IN/MP/011/001/0006112-LACHHORA KALA-IN/MP/011/001/0006/0008</t>
  </si>
  <si>
    <t>KHANDWA-IN/MP/011SOYABEAN-530KHANDWA-IN/MP/011/001SINGOT-IN/MP/011/001/0006113-GANDHWA-IN/MP/011/001/0006/0009</t>
  </si>
  <si>
    <t>KHANDWA-IN/MP/011SOYABEAN-530KHANDWA-IN/MP/011/001SINGOT-IN/MP/011/001/0006114-CHICHKHEDA-IN/MP/011/001/0006/0010</t>
  </si>
  <si>
    <t>KHANDWA-IN/MP/011SOYABEAN-530KHANDWA-IN/MP/011/001SINGOT-IN/MP/011/001/0006115-JIRVAN (CHARKHEDA)-IN/MP/011/001/0006/0011</t>
  </si>
  <si>
    <t>KHANDWA-IN/MP/011SOYABEAN-530KHANDWA-IN/MP/011/001SINGOT-IN/MP/011/001/0006116-SINGOT-IN/MP/011/001/0006/0012</t>
  </si>
  <si>
    <t>KHANDWA-IN/MP/011SOYABEAN-530KHANDWA-IN/MP/011/001SINGOT-IN/MP/011/001/0006117-JALKUA-IN/MP/011/001/0006/0013</t>
  </si>
  <si>
    <t>KHANDWA-IN/MP/011SOYABEAN-530KHANDWA-IN/MP/011/001SINGOT-IN/MP/011/001/0006118-SUTARKHEDA-IN/MP/011/001/0006/0014</t>
  </si>
  <si>
    <t>KHANDWA-IN/MP/011SOYABEAN-530KHANDWA-IN/MP/011/001SINGOT-IN/MP/011/001/0006119-GARANGAON-IN/MP/011/001/0006/0015</t>
  </si>
  <si>
    <t>KHANDWA-IN/MP/011SOYABEAN-530KHANDWA-IN/MP/011/001SINGOT-IN/MP/011/001/0006120-BHAGWANPURA-IN/MP/011/001/0006/0016</t>
  </si>
  <si>
    <t>KHANDWA-IN/MP/011SOYABEAN-530KHANDWA-IN/MP/011/001SINGOT-IN/MP/011/001/0006121-RANJNI-IN/MP/011/001/0006/0017</t>
  </si>
  <si>
    <t>KHANDWA-IN/MP/011SOYABEAN-530KHANDWA-IN/MP/011/001SINGOT-IN/MP/011/001/0006122-POKHARKALA-IN/MP/011/001/0006/0018</t>
  </si>
  <si>
    <t>KHANDWA-IN/MP/011SOYABEAN-530KHANDWA-IN/MP/011/001SINGOT-IN/MP/011/001/0006123-PANGRA-IN/MP/011/001/0006/0019</t>
  </si>
  <si>
    <t>KHANDWA-IN/MP/011SOYABEAN-530KHANDWA-IN/MP/011/001SINGOT-IN/MP/011/001/0006124-AMBAPAT-IN/MP/011/001/0006/0020</t>
  </si>
  <si>
    <t>KHANDWA-IN/MP/011SOYABEAN-530KHANDWA-IN/MP/011/001SINGOT-IN/MP/011/001/0006125-BALWADA-IN/MP/011/001/0006/0021</t>
  </si>
  <si>
    <t>KHANDWA-IN/MP/011SOYABEAN-530PANDHANA-IN/MP/011/003BORGAON BU.-IN/MP/011/003/0003041-MAKARLA-IN/MP/011/003/0003/0001</t>
  </si>
  <si>
    <t>KHANDWA-IN/MP/011SOYABEAN-530PANDHANA-IN/MP/011/003BORGAON BU.-IN/MP/011/003/0003042-BALRAMPUR-IN/MP/011/003/0003/0002</t>
  </si>
  <si>
    <t>KHANDWA-IN/MP/011SOYABEAN-530PANDHANA-IN/MP/011/003BORGAON BU.-IN/MP/011/003/0003043-DHANORA-IN/MP/011/003/0003/0003</t>
  </si>
  <si>
    <t>KHANDWA-IN/MP/011SOYABEAN-530PANDHANA-IN/MP/011/003BORGAON BU.-IN/MP/011/003/0003044-BAGMALA-IN/MP/011/003/0003/0004</t>
  </si>
  <si>
    <t>KHANDWA-IN/MP/011SOYABEAN-530PANDHANA-IN/MP/011/003BORGAON BU.-IN/MP/011/003/0003045-KHIRALA-IN/MP/011/003/0003/0005</t>
  </si>
  <si>
    <t>KHANDWA-IN/MP/011SOYABEAN-530PANDHANA-IN/MP/011/003BORGAON BU.-IN/MP/011/003/0003046-ISHLAMPUR-IN/MP/011/003/0003/0006</t>
  </si>
  <si>
    <t>KHANDWA-IN/MP/011SOYABEAN-530PANDHANA-IN/MP/011/003BORGAON BU.-IN/MP/011/003/0003047-SULTANPUR-IN/MP/011/003/0003/0007</t>
  </si>
  <si>
    <t>KHANDWA-IN/MP/011SOYABEAN-530PANDHANA-IN/MP/011/003BORGAON BU.-IN/MP/011/003/0003048-PACHAMBA-IN/MP/011/003/0003/0008</t>
  </si>
  <si>
    <t>KHANDWA-IN/MP/011SOYABEAN-530PANDHANA-IN/MP/011/003BORGAON BU.-IN/MP/011/003/0003049-SHAHPURA-IN/MP/011/003/0003/0009</t>
  </si>
  <si>
    <t>KHANDWA-IN/MP/011SOYABEAN-530PANDHANA-IN/MP/011/003BORGAON BU.-IN/MP/011/003/0003050-JAMLI KALA-IN/MP/011/003/0003/0010</t>
  </si>
  <si>
    <t>KHANDWA-IN/MP/011SOYABEAN-530PANDHANA-IN/MP/011/003BORGAON BU.-IN/MP/011/003/0003051-SHEKHPURA-IN/MP/011/003/0003/0011</t>
  </si>
  <si>
    <t>KHANDWA-IN/MP/011SOYABEAN-530PANDHANA-IN/MP/011/003BORGAON BU.-IN/MP/011/003/0003052-SEGWAL-IN/MP/011/003/0003/0012</t>
  </si>
  <si>
    <t>KHANDWA-IN/MP/011SOYABEAN-530PANDHANA-IN/MP/011/003BORGAON BU.-IN/MP/011/003/0003053-TEMI KHURD-IN/MP/011/003/0003/0013</t>
  </si>
  <si>
    <t>KHANDWA-IN/MP/011SOYABEAN-530PANDHANA-IN/MP/011/003BORGAON BU.-IN/MP/011/003/0003054-SAROLA-IN/MP/011/003/0003/0014</t>
  </si>
  <si>
    <t>KHANDWA-IN/MP/011SOYABEAN-530PANDHANA-IN/MP/011/003BORGAON BU.-IN/MP/011/003/0003055-BAGMAR-IN/MP/011/003/0003/0015</t>
  </si>
  <si>
    <t>KHANDWA-IN/MP/011SOYABEAN-530PANDHANA-IN/MP/011/003BORGAON BU.-IN/MP/011/003/0003056-TAKLIKALA-IN/MP/011/003/0003/0016</t>
  </si>
  <si>
    <t>KHANDWA-IN/MP/011SOYABEAN-530PANDHANA-IN/MP/011/003BORGAON BU.-IN/MP/011/003/0003057-PIPARAHATTI-IN/MP/011/003/0003/0017</t>
  </si>
  <si>
    <t>KHANDWA-IN/MP/011SOYABEAN-530PANDHANA-IN/MP/011/003BORGAON BU.-IN/MP/011/003/0003058-BORGAON BU.-IN/MP/011/003/0003/0018</t>
  </si>
  <si>
    <t>KHANDWA-IN/MP/011SOYABEAN-530PANDHANA-IN/MP/011/003BORGAON BU.-IN/MP/011/003/0003059-RAJORA-IN/MP/011/003/0003/0019</t>
  </si>
  <si>
    <t>KHANDWA-IN/MP/011SOYABEAN-530PANDHANA-IN/MP/011/003BORGAON BU.-IN/MP/011/003/0003060-DONGARGAON-IN/MP/011/003/0003/0020</t>
  </si>
  <si>
    <t>KHANDWA-IN/MP/011SOYABEAN-530PANDHANA-IN/MP/011/003DULHAR-IN/MP/011/003/0001001-MIRJAPUR BHONDWA-IN/MP/011/003/0001/0001</t>
  </si>
  <si>
    <t>KHANDWA-IN/MP/011SOYABEAN-530PANDHANA-IN/MP/011/003DULHAR-IN/MP/011/003/0001002-BHILKHEDI TULAI-IN/MP/011/003/0001/0012</t>
  </si>
  <si>
    <t>KHANDWA-IN/MP/011SOYABEAN-530PANDHANA-IN/MP/011/003DULHAR-IN/MP/011/003/0001003-POKHARKALA-IN/MP/011/003/0001/0013</t>
  </si>
  <si>
    <t>KHANDWA-IN/MP/011SOYABEAN-530PANDHANA-IN/MP/011/003DULHAR-IN/MP/011/003/0001004-DABHI-IN/MP/011/003/0001/0014</t>
  </si>
  <si>
    <t>KHANDWA-IN/MP/011SOYABEAN-530PANDHANA-IN/MP/011/003DULHAR-IN/MP/011/003/0001005-NEEHALWADI-IN/MP/011/003/0001/0015</t>
  </si>
  <si>
    <t>KHANDWA-IN/MP/011SOYABEAN-530PANDHANA-IN/MP/011/003DULHAR-IN/MP/011/003/0001006-BARKHEDI-IN/MP/011/003/0001/0016</t>
  </si>
  <si>
    <t>KHANDWA-IN/MP/011SOYABEAN-530PANDHANA-IN/MP/011/003DULHAR-IN/MP/011/003/0001007-KHARWA-IN/MP/011/003/0001/0017</t>
  </si>
  <si>
    <t>KHANDWA-IN/MP/011SOYABEAN-530PANDHANA-IN/MP/011/003DULHAR-IN/MP/011/003/0001008-AAVLYA KHARWA-IN/MP/011/003/0001/0018</t>
  </si>
  <si>
    <t>KHANDWA-IN/MP/011SOYABEAN-530PANDHANA-IN/MP/011/003DULHAR-IN/MP/011/003/0001009-KOLADIT-IN/MP/011/003/0001/0019</t>
  </si>
  <si>
    <t>KHANDWA-IN/MP/011SOYABEAN-530PANDHANA-IN/MP/011/003DULHAR-IN/MP/011/003/0001010-SANGWADA-IN/MP/011/003/0001/0002</t>
  </si>
  <si>
    <t>KHANDWA-IN/MP/011SOYABEAN-530PANDHANA-IN/MP/011/003DULHAR-IN/MP/011/003/0001011-BADIYA GYASUR-IN/MP/011/003/0001/0003</t>
  </si>
  <si>
    <t>KHANDWA-IN/MP/011SOYABEAN-530PANDHANA-IN/MP/011/003DULHAR-IN/MP/011/003/0001012-KONDAWAT-IN/MP/011/003/0001/0004</t>
  </si>
  <si>
    <t>KHANDWA-IN/MP/011SOYABEAN-530PANDHANA-IN/MP/011/003DULHAR-IN/MP/011/003/0001013-MOKALGAON-IN/MP/011/003/0001/0005</t>
  </si>
  <si>
    <t>KHANDWA-IN/MP/011SOYABEAN-530PANDHANA-IN/MP/011/003DULHAR-IN/MP/011/003/0001014-CHAMATI-IN/MP/011/003/0001/0006</t>
  </si>
  <si>
    <t>KHANDWA-IN/MP/011SOYABEAN-530PANDHANA-IN/MP/011/003DULHAR-IN/MP/011/003/0001015-SONGIR-IN/MP/011/003/0001/0007</t>
  </si>
  <si>
    <t>KHANDWA-IN/MP/011SOYABEAN-530PANDHANA-IN/MP/011/003DULHAR-IN/MP/011/003/0001016-AABUD-IN/MP/011/003/0001/0008</t>
  </si>
  <si>
    <t>KHANDWA-IN/MP/011SOYABEAN-530PANDHANA-IN/MP/011/003DULHAR-IN/MP/011/003/0001017-SILOUDA-IN/MP/011/003/0001/0009</t>
  </si>
  <si>
    <t>KHANDWA-IN/MP/011SOYABEAN-530PANDHANA-IN/MP/011/003DULHAR-IN/MP/011/003/0001018-SAIYEDPUR-IN/MP/011/003/0001/0010</t>
  </si>
  <si>
    <t>KHANDWA-IN/MP/011SOYABEAN-530PANDHANA-IN/MP/011/003DULHAR-IN/MP/011/003/0001019-DULHAR-IN/MP/011/003/0001/0011</t>
  </si>
  <si>
    <t>KHANDWA-IN/MP/011SOYABEAN-530PANDHANA-IN/MP/011/003PANDHANA-IN/MP/011/003/0002020-PIPLOUDA KHURD-IN/MP/011/003/0002/0001</t>
  </si>
  <si>
    <t>KHANDWA-IN/MP/011SOYABEAN-530PANDHANA-IN/MP/011/003PANDHANA-IN/MP/011/003/0002021-RUSTAMPUR-IN/MP/011/003/0002/0002</t>
  </si>
  <si>
    <t>KHANDWA-IN/MP/011SOYABEAN-530PANDHANA-IN/MP/011/003PANDHANA-IN/MP/011/003/0002022-PANDHANA-IN/MP/011/003/0002/0003</t>
  </si>
  <si>
    <t>KHANDWA-IN/MP/011SOYABEAN-530PANDHANA-IN/MP/011/003PANDHANA-IN/MP/011/003/0002023-BALKHAD GHATI-IN/MP/011/003/0002/0004</t>
  </si>
  <si>
    <t>KHANDWA-IN/MP/011SOYABEAN-530PANDHANA-IN/MP/011/003PANDHANA-IN/MP/011/003/0002024-POKHARKHURD-IN/MP/011/003/0002/0005</t>
  </si>
  <si>
    <t>KHANDWA-IN/MP/011SOYABEAN-530PANDHANA-IN/MP/011/003PANDHANA-IN/MP/011/003/0002025-MOHANPUR-IN/MP/011/003/0002/0006</t>
  </si>
  <si>
    <t>KHANDWA-IN/MP/011SOYABEAN-530PANDHANA-IN/MP/011/003PANDHANA-IN/MP/011/003/0002026-GORADIYA-IN/MP/011/003/0002/0007</t>
  </si>
  <si>
    <t>KHANDWA-IN/MP/011SOYABEAN-530PANDHANA-IN/MP/011/003PANDHANA-IN/MP/011/003/0002027-BABLI-IN/MP/011/003/0002/0008</t>
  </si>
  <si>
    <t>KHANDWA-IN/MP/011SOYABEAN-530PANDHANA-IN/MP/011/003PANDHANA-IN/MP/011/003/0002028-KHEDI TAPEGHATI-IN/MP/011/003/0002/0009</t>
  </si>
  <si>
    <t>KHANDWA-IN/MP/011SOYABEAN-530PANDHANA-IN/MP/011/003PANDHANA-IN/MP/011/003/0002029-RAJPURA-IN/MP/011/003/0002/0010</t>
  </si>
  <si>
    <t>KHANDWA-IN/MP/011SOYABEAN-530PANDHANA-IN/MP/011/003PANDHANA-IN/MP/011/003/0002030-UMARDA-IN/MP/011/003/0002/0011</t>
  </si>
  <si>
    <t>KHANDWA-IN/MP/011SOYABEAN-530PANDHANA-IN/MP/011/003PANDHANA-IN/MP/011/003/0002031-PABAI KHURD-IN/MP/011/003/0002/0012</t>
  </si>
  <si>
    <t>KHANDWA-IN/MP/011SOYABEAN-530PANDHANA-IN/MP/011/003PANDHANA-IN/MP/011/003/0002032-BEELUD-IN/MP/011/003/0002/0013</t>
  </si>
  <si>
    <t>KHANDWA-IN/MP/011SOYABEAN-530PANDHANA-IN/MP/011/003PANDHANA-IN/MP/011/003/0002033-MANDWA-IN/MP/011/003/0002/0014</t>
  </si>
  <si>
    <t>KHANDWA-IN/MP/011SOYABEAN-530PANDHANA-IN/MP/011/003PANDHANA-IN/MP/011/003/0002034-JAMLI RAJGARH-IN/MP/011/003/0002/0015</t>
  </si>
  <si>
    <t>KHANDWA-IN/MP/011SOYABEAN-530PANDHANA-IN/MP/011/003PANDHANA-IN/MP/011/003/0002035-RAJGARH-IN/MP/011/003/0002/0016</t>
  </si>
  <si>
    <t>KHANDWA-IN/MP/011SOYABEAN-530PANDHANA-IN/MP/011/003PANDHANA-IN/MP/011/003/0002036-DEEWAL-IN/MP/011/003/0002/0017</t>
  </si>
  <si>
    <t>KHANDWA-IN/MP/011SOYABEAN-530PANDHANA-IN/MP/011/003PANDHANA-IN/MP/011/003/0002037-GHATIKHAS-IN/MP/011/003/0002/0018</t>
  </si>
  <si>
    <t>KHANDWA-IN/MP/011SOYABEAN-530PANDHANA-IN/MP/011/003PANDHANA-IN/MP/011/003/0002038-NANKHEDA (KALANKA)-IN/MP/011/003/0002/0019</t>
  </si>
  <si>
    <t>KHANDWA-IN/MP/011SOYABEAN-530PANDHANA-IN/MP/011/003PANDHANA-IN/MP/011/003/0002039-ANJANGAON-IN/MP/011/003/0002/0020</t>
  </si>
  <si>
    <t>KHANDWA-IN/MP/011SOYABEAN-530PANDHANA-IN/MP/011/003PANDHANA-IN/MP/011/003/0002040-ARUD-IN/MP/011/003/0002/0021</t>
  </si>
  <si>
    <t>KHANDWA-IN/MP/011SOYABEAN-530PUNASA-IN/MP/011/004MANDHATA-IN/MP/011/004/0001001-MORTAKKA MAFI-IN/MP/011/004/0001/0001</t>
  </si>
  <si>
    <t>KHANDWA-IN/MP/011SOYABEAN-530PUNASA-IN/MP/011/004MANDHATA-IN/MP/011/004/0001002-MORGHADI-IN/MP/011/004/0001/0010</t>
  </si>
  <si>
    <t>KHANDWA-IN/MP/011SOYABEAN-530PUNASA-IN/MP/011/004MANDHATA-IN/MP/011/004/0001003-BHOGAWA-IN/MP/011/004/0001/0011</t>
  </si>
  <si>
    <t>KHANDWA-IN/MP/011SOYABEAN-530PUNASA-IN/MP/011/004MANDHATA-IN/MP/011/004/0001004-BILLORABUJURG-IN/MP/011/004/0001/0012</t>
  </si>
  <si>
    <t>KHANDWA-IN/MP/011SOYABEAN-530PUNASA-IN/MP/011/004MANDHATA-IN/MP/011/004/0001005-GODADPURA-IN/MP/011/004/0001/0013</t>
  </si>
  <si>
    <t>KHANDWA-IN/MP/011SOYABEAN-530PUNASA-IN/MP/011/004MANDHATA-IN/MP/011/004/0001006-SAILANI-IN/MP/011/004/0001/0014</t>
  </si>
  <si>
    <t>KHANDWA-IN/MP/011SOYABEAN-530PUNASA-IN/MP/011/004MANDHATA-IN/MP/011/004/0001007-KOTHI-IN/MP/011/004/0001/0015</t>
  </si>
  <si>
    <t>KHANDWA-IN/MP/011SOYABEAN-530PUNASA-IN/MP/011/004MANDHATA-IN/MP/011/004/0001008-BILAYA-IN/MP/011/004/0001/0016</t>
  </si>
  <si>
    <t>KHANDWA-IN/MP/011SOYABEAN-530PUNASA-IN/MP/011/004MANDHATA-IN/MP/011/004/0001009-GUNJALI-IN/MP/011/004/0001/0017</t>
  </si>
  <si>
    <t>KHANDWA-IN/MP/011SOYABEAN-530PUNASA-IN/MP/011/004MANDHATA-IN/MP/011/004/0001010-SULGAON-IN/MP/011/004/0001/0002</t>
  </si>
  <si>
    <t>KHANDWA-IN/MP/011SOYABEAN-530PUNASA-IN/MP/011/004MANDHATA-IN/MP/011/004/0001011-KHEDI BUJURG-IN/MP/011/004/0001/0003</t>
  </si>
  <si>
    <t>KHANDWA-IN/MP/011SOYABEAN-530PUNASA-IN/MP/011/004MANDHATA-IN/MP/011/004/0001012-MATHELA-IN/MP/011/004/0001/0004</t>
  </si>
  <si>
    <t>KHANDWA-IN/MP/011SOYABEAN-530PUNASA-IN/MP/011/004MANDHATA-IN/MP/011/004/0001013-NETAN GAON-IN/MP/011/004/0001/0005</t>
  </si>
  <si>
    <t>KHANDWA-IN/MP/011SOYABEAN-530PUNASA-IN/MP/011/004MANDHATA-IN/MP/011/004/0001014-NARLAY-IN/MP/011/004/0001/0006</t>
  </si>
  <si>
    <t>KHANDWA-IN/MP/011SOYABEAN-530PUNASA-IN/MP/011/004MANDHATA-IN/MP/011/004/0001015-KAROLI-IN/MP/011/004/0001/0007</t>
  </si>
  <si>
    <t>KHANDWA-IN/MP/011SOYABEAN-530PUNASA-IN/MP/011/004MANDHATA-IN/MP/011/004/0001016-GHOGHALPUR-IN/MP/011/004/0001/0008</t>
  </si>
  <si>
    <t>KHANDWA-IN/MP/011SOYABEAN-530PUNASA-IN/MP/011/004MANDHATA-IN/MP/011/004/0001017-AKHAND-IN/MP/011/004/0001/0009</t>
  </si>
  <si>
    <t>KHANDWA-IN/MP/011SOYABEAN-530PUNASA-IN/MP/011/004MOHNA-IN/MP/011/004/0002018-SAKTAPUR-IN/MP/011/004/0002/0001</t>
  </si>
  <si>
    <t>KHANDWA-IN/MP/011SOYABEAN-530PUNASA-IN/MP/011/004MOHNA-IN/MP/011/004/0002019-KELWA KHURD-IN/MP/011/004/0002/0002</t>
  </si>
  <si>
    <t>KHANDWA-IN/MP/011SOYABEAN-530PUNASA-IN/MP/011/004MOHNA-IN/MP/011/004/0002020-INDHAWDI-IN/MP/011/004/0002/0003</t>
  </si>
  <si>
    <t>KHANDWA-IN/MP/011SOYABEAN-530PUNASA-IN/MP/011/004MOHNA-IN/MP/011/004/0002021-GURJARKHEDI-IN/MP/011/004/0002/0004</t>
  </si>
  <si>
    <t>KHANDWA-IN/MP/011SOYABEAN-530PUNASA-IN/MP/011/004MOHNA-IN/MP/011/004/0002022-RICHHFAL-IN/MP/011/004/0002/0005</t>
  </si>
  <si>
    <t>KHANDWA-IN/MP/011SOYABEAN-530PUNASA-IN/MP/011/004MOHNA-IN/MP/011/004/0002023-MOHNA-IN/MP/011/004/0002/0006</t>
  </si>
  <si>
    <t>KHANDWA-IN/MP/011SOYABEAN-530PUNASA-IN/MP/011/004MOHNA-IN/MP/011/004/0002024-GOL SAILANI-IN/MP/011/004/0002/0007</t>
  </si>
  <si>
    <t>KHANDWA-IN/MP/011SOYABEAN-530PUNASA-IN/MP/011/004MOHNA-IN/MP/011/004/0002025-HARVANSHPURA-IN/MP/011/004/0002/0008</t>
  </si>
  <si>
    <t>KHANDWA-IN/MP/011SOYABEAN-530PUNASA-IN/MP/011/004MOHNA-IN/MP/011/004/0002026-BORADI MAAL-IN/MP/011/004/0002/0009</t>
  </si>
  <si>
    <t>KHANDWA-IN/MP/011SOYABEAN-530PUNASA-IN/MP/011/004MOHNA-IN/MP/011/004/0002027-DIYANATPURA-IN/MP/011/004/0002/0010</t>
  </si>
  <si>
    <t>KHANDWA-IN/MP/011SOYABEAN-530PUNASA-IN/MP/011/004MOHNA-IN/MP/011/004/0002028-ATUT KHAS-IN/MP/011/004/0002/0011</t>
  </si>
  <si>
    <t>KHANDWA-IN/MP/011SOYABEAN-530PUNASA-IN/MP/011/004MOHNA-IN/MP/011/004/0002029-DUDGAON-IN/MP/011/004/0002/0012</t>
  </si>
  <si>
    <t>KHANDWA-IN/MP/011SOYABEAN-530PUNASA-IN/MP/011/004MOHNA-IN/MP/011/004/0002030-FIFRAD-IN/MP/011/004/0002/0013</t>
  </si>
  <si>
    <t>KHANDWA-IN/MP/011SOYABEAN-530PUNASA-IN/MP/011/004MOHNA-IN/MP/011/004/0002031-BHAGWANPURA-IN/MP/011/004/0002/0014</t>
  </si>
  <si>
    <t>KHANDWA-IN/MP/011SOYABEAN-530PUNASA-IN/MP/011/004MOHNA-IN/MP/011/004/0002032-DEVLA RAIYAT-IN/MP/011/004/0002/0015</t>
  </si>
  <si>
    <t>KHANDWA-IN/MP/011SOYABEAN-530PUNASA-IN/MP/011/004MOHNA-IN/MP/011/004/0002033-KHUTLA KALA-IN/MP/011/004/0002/0016</t>
  </si>
  <si>
    <t>KHANDWA-IN/MP/011SOYABEAN-530PUNASA-IN/MP/011/004MOHNA-IN/MP/011/004/0002034-JALWA BUJURG-IN/MP/011/004/0002/0017</t>
  </si>
  <si>
    <t>KHANDWA-IN/MP/011SOYABEAN-530PUNASA-IN/MP/011/004MOHNA-IN/MP/011/004/0002035-KODWAR-IN/MP/011/004/0002/0018</t>
  </si>
  <si>
    <t>KHANDWA-IN/MP/011SOYABEAN-530PUNASA-IN/MP/011/004MOHNA-IN/MP/011/004/0002036-NAVAL GAON-IN/MP/011/004/0002/0019</t>
  </si>
  <si>
    <t>KHANDWA-IN/MP/011SOYABEAN-530PUNASA-IN/MP/011/004MOHNA-IN/MP/011/004/0002037-BADNAGAR RAIYAT-IN/MP/011/004/0002/0020</t>
  </si>
  <si>
    <t>KHANDWA-IN/MP/011SOYABEAN-530PUNASA-IN/MP/011/004MUNDI-IN/MP/011/004/0004060-DAWRI-IN/MP/011/004/0004/0001</t>
  </si>
  <si>
    <t>KHANDWA-IN/MP/011SOYABEAN-530PUNASA-IN/MP/011/004MUNDI-IN/MP/011/004/0004061-BHAGWANPURA-IN/MP/011/004/0004/0002</t>
  </si>
  <si>
    <t>KHANDWA-IN/MP/011SOYABEAN-530PUNASA-IN/MP/011/004MUNDI-IN/MP/011/004/0004062-FEFARIYA KALA-IN/MP/011/004/0004/0003</t>
  </si>
  <si>
    <t>KHANDWA-IN/MP/011SOYABEAN-530PUNASA-IN/MP/011/004MUNDI-IN/MP/011/004/0004063-MOHNYAKALA-IN/MP/011/004/0004/0004</t>
  </si>
  <si>
    <t>KHANDWA-IN/MP/011SOYABEAN-530PUNASA-IN/MP/011/004MUNDI-IN/MP/011/004/0004064-SIVARIYA-IN/MP/011/004/0004/0005</t>
  </si>
  <si>
    <t>KHANDWA-IN/MP/011SOYABEAN-530PUNASA-IN/MP/011/004MUNDI-IN/MP/011/004/0004065-DINKARPURA-IN/MP/011/004/0004/0006</t>
  </si>
  <si>
    <t>KHANDWA-IN/MP/011SOYABEAN-530PUNASA-IN/MP/011/004MUNDI-IN/MP/011/004/0004066-DOHAD-IN/MP/011/004/0004/0007</t>
  </si>
  <si>
    <t>KHANDWA-IN/MP/011SOYABEAN-530PUNASA-IN/MP/011/004MUNDI-IN/MP/011/004/0004067-SATMOHNI-IN/MP/011/004/0004/0008</t>
  </si>
  <si>
    <t>KHANDWA-IN/MP/011SOYABEAN-530PUNASA-IN/MP/011/004MUNDI-IN/MP/011/004/0004068-PIPALKOTA-IN/MP/011/004/0004/0009</t>
  </si>
  <si>
    <t>KHANDWA-IN/MP/011SOYABEAN-530PUNASA-IN/MP/011/004MUNDI-IN/MP/011/004/0004069-CHICHLI KHURD-IN/MP/011/004/0004/0010</t>
  </si>
  <si>
    <t>KHANDWA-IN/MP/011SOYABEAN-530PUNASA-IN/MP/011/004MUNDI-IN/MP/011/004/0004070-INJALWADA-IN/MP/011/004/0004/0011</t>
  </si>
  <si>
    <t>KHANDWA-IN/MP/011SOYABEAN-530PUNASA-IN/MP/011/004MUNDI-IN/MP/011/004/0004071-JAMNYA-IN/MP/011/004/0004/0012</t>
  </si>
  <si>
    <t>KHANDWA-IN/MP/011SOYABEAN-530PUNASA-IN/MP/011/004MUNDI-IN/MP/011/004/0004072-GUYDA-IN/MP/011/004/0004/0013</t>
  </si>
  <si>
    <t>KHANDWA-IN/MP/011SOYABEAN-530PUNASA-IN/MP/011/004MUNDI-IN/MP/011/004/0004073-KHAIGAON-IN/MP/011/004/0004/0014</t>
  </si>
  <si>
    <t>KHANDWA-IN/MP/011SOYABEAN-530PUNASA-IN/MP/011/004MUNDI-IN/MP/011/004/0004074-DHUDHWAS-IN/MP/011/004/0004/0015</t>
  </si>
  <si>
    <t>KHANDWA-IN/MP/011SOYABEAN-530PUNASA-IN/MP/011/004MUNDI-IN/MP/011/004/0004075-MUNDI-IN/MP/011/004/0004/0016</t>
  </si>
  <si>
    <t>KHANDWA-IN/MP/011SOYABEAN-530PUNASA-IN/MP/011/004MUNDI-IN/MP/011/004/0004076-MOHAD-IN/MP/011/004/0004/0017</t>
  </si>
  <si>
    <t>KHANDWA-IN/MP/011SOYABEAN-530PUNASA-IN/MP/011/004MUNDI-IN/MP/011/004/0004077-BEED-IN/MP/011/004/0004/0018</t>
  </si>
  <si>
    <t>KHANDWA-IN/MP/011SOYABEAN-530PUNASA-IN/MP/011/004MUNDI-IN/MP/011/004/0004078-GORADIYA-IN/MP/011/004/0004/0019</t>
  </si>
  <si>
    <t>KHANDWA-IN/MP/011SOYABEAN-530PUNASA-IN/MP/011/004MUNDI-IN/MP/011/004/0004079-KODYA KHEDA-IN/MP/011/004/0004/0020</t>
  </si>
  <si>
    <t>KHANDWA-IN/MP/011SOYABEAN-530PUNASA-IN/MP/011/004MUNDI-IN/MP/011/004/0004080-CHHALPIKHURD-IN/MP/011/004/0004/0021</t>
  </si>
  <si>
    <t>KHANDWA-IN/MP/011SOYABEAN-530PUNASA-IN/MP/011/004MUNDI-IN/MP/011/004/0004081-SOMGAON-IN/MP/011/004/0004/0022</t>
  </si>
  <si>
    <t>KHANDWA-IN/MP/011SOYABEAN-530PUNASA-IN/MP/011/004MUNDI-IN/MP/011/004/0004082-SINGAJI-IN/MP/011/004/0004/0023</t>
  </si>
  <si>
    <t>KHANDWA-IN/MP/011SOYABEAN-530PUNASA-IN/MP/011/004PUNASA-IN/MP/011/004/0003038-MAKADKATCHH-IN/MP/011/004/0003/0001</t>
  </si>
  <si>
    <t>KHANDWA-IN/MP/011SOYABEAN-530PUNASA-IN/MP/011/004PUNASA-IN/MP/011/004/0003039-DHAMANGAON-IN/MP/011/004/0003/0002</t>
  </si>
  <si>
    <t>KHANDWA-IN/MP/011SOYABEAN-530PUNASA-IN/MP/011/004PUNASA-IN/MP/011/004/0003040-NANDKHEDA MA.-IN/MP/011/004/0003/0003</t>
  </si>
  <si>
    <t>KHANDWA-IN/MP/011SOYABEAN-530PUNASA-IN/MP/011/004PUNASA-IN/MP/011/004/0003041-FIFRI MAAL-IN/MP/011/004/0003/0004</t>
  </si>
  <si>
    <t>KHANDWA-IN/MP/011SOYABEAN-530PUNASA-IN/MP/011/004PUNASA-IN/MP/011/004/0003042-DOLATPURA-IN/MP/011/004/0003/0005</t>
  </si>
  <si>
    <t>KHANDWA-IN/MP/011SOYABEAN-530PUNASA-IN/MP/011/004PUNASA-IN/MP/011/004/0003043-DAMKHEDA KALA-IN/MP/011/004/0003/0006</t>
  </si>
  <si>
    <t>KHANDWA-IN/MP/011SOYABEAN-530PUNASA-IN/MP/011/004PUNASA-IN/MP/011/004/0003044-PUNASA-IN/MP/011/004/0003/0007</t>
  </si>
  <si>
    <t>KHANDWA-IN/MP/011SOYABEAN-530PUNASA-IN/MP/011/004PUNASA-IN/MP/011/004/0003045-REECHHI-IN/MP/011/004/0003/0008</t>
  </si>
  <si>
    <t>KHANDWA-IN/MP/011SOYABEAN-530PUNASA-IN/MP/011/004PUNASA-IN/MP/011/004/0003046-SARALYA-IN/MP/011/004/0003/0009</t>
  </si>
  <si>
    <t>KHANDWA-IN/MP/011SOYABEAN-530PUNASA-IN/MP/011/004PUNASA-IN/MP/011/004/0003047-ANJANIYA KHURD-IN/MP/011/004/0003/0010</t>
  </si>
  <si>
    <t>KHANDWA-IN/MP/011SOYABEAN-530PUNASA-IN/MP/011/004PUNASA-IN/MP/011/004/0003048-ANJANIYA KALA-IN/MP/011/004/0003/0011</t>
  </si>
  <si>
    <t>KHANDWA-IN/MP/011SOYABEAN-530PUNASA-IN/MP/011/004PUNASA-IN/MP/011/004/0003049-PALSUD RAIYAT-IN/MP/011/004/0003/0012</t>
  </si>
  <si>
    <t>KHANDWA-IN/MP/011SOYABEAN-530PUNASA-IN/MP/011/004PUNASA-IN/MP/011/004/0003050-ROHNI-IN/MP/011/004/0003/0013</t>
  </si>
  <si>
    <t>KHANDWA-IN/MP/011SOYABEAN-530PUNASA-IN/MP/011/004PUNASA-IN/MP/011/004/0003051-UTAWAD-IN/MP/011/004/0003/0014</t>
  </si>
  <si>
    <t>KHANDWA-IN/MP/011SOYABEAN-530PUNASA-IN/MP/011/004PUNASA-IN/MP/011/004/0003052-JAMKOTA-IN/MP/011/004/0003/0015</t>
  </si>
  <si>
    <t>KHANDWA-IN/MP/011SOYABEAN-530PUNASA-IN/MP/011/004PUNASA-IN/MP/011/004/0003053-GULGAON RAIYAT-IN/MP/011/004/0003/0016</t>
  </si>
  <si>
    <t>KHANDWA-IN/MP/011SOYABEAN-530PUNASA-IN/MP/011/004PUNASA-IN/MP/011/004/0003054-JALKUA-IN/MP/011/004/0003/0017</t>
  </si>
  <si>
    <t>KHANDWA-IN/MP/011SOYABEAN-530PUNASA-IN/MP/011/004PUNASA-IN/MP/011/004/0003055-BIJORA MAFI-IN/MP/011/004/0003/0018</t>
  </si>
  <si>
    <t>KHANDWA-IN/MP/011SOYABEAN-530PUNASA-IN/MP/011/004PUNASA-IN/MP/011/004/0003056-BANGARDA-IN/MP/011/004/0003/0019</t>
  </si>
  <si>
    <t>KHANDWA-IN/MP/011SOYABEAN-530PUNASA-IN/MP/011/004PUNASA-IN/MP/011/004/0003057-CHIKTIKHAL-IN/MP/011/004/0003/0020</t>
  </si>
  <si>
    <t>KHANDWA-IN/MP/011SOYABEAN-530PUNASA-IN/MP/011/004PUNASA-IN/MP/011/004/0003058-PAMA KHEDI-IN/MP/011/004/0003/0021</t>
  </si>
  <si>
    <t>KHANDWA-IN/MP/011SOYABEAN-530PUNASA-IN/MP/011/004PUNASA-IN/MP/011/004/0003059-DANTHA-IN/MP/011/004/0003/0022</t>
  </si>
  <si>
    <t>KHARGONE-IN/MP/038BLACK GRAM (URAD)-401</t>
  </si>
  <si>
    <t>KHARGONE-IN/MP/038COTTON-601BARWAHA-IN/MP/038/005</t>
  </si>
  <si>
    <t>KHARGONE-IN/MP/038COTTON-601BHAGWANPURA-IN/MP/038/008</t>
  </si>
  <si>
    <t>KHARGONE-IN/MP/038COTTON-601BHIKANGAON-IN/MP/038/004</t>
  </si>
  <si>
    <t>KHARGONE-IN/MP/038COTTON-601GOGAWAN-IN/MP/038/009</t>
  </si>
  <si>
    <t>KHARGONE-IN/MP/038COTTON-601JHIRNYA-IN/MP/038/006</t>
  </si>
  <si>
    <t>KHARGONE-IN/MP/038COTTON-601KASRAWAD-IN/MP/038/002</t>
  </si>
  <si>
    <t>KHARGONE-IN/MP/038COTTON-601KHARGONE-IN/MP/038/003</t>
  </si>
  <si>
    <t>KHARGONE-IN/MP/038COTTON-601MAHESHWAR-IN/MP/038/001</t>
  </si>
  <si>
    <t>KHARGONE-IN/MP/038COTTON-601SANAWAD-IN/MP/038/010</t>
  </si>
  <si>
    <t>KHARGONE-IN/MP/038COTTON-601SEGAON-IN/MP/038/007</t>
  </si>
  <si>
    <t>KHARGONE-IN/MP/038GREEN GRAM (MUNG)-405</t>
  </si>
  <si>
    <t>KHARGONE-IN/MP/038GROUNDNUT-501BHAGWANPURA-IN/MP/038/008</t>
  </si>
  <si>
    <t>KHARGONE-IN/MP/038GROUNDNUT-501BHIKANGAON-IN/MP/038/004</t>
  </si>
  <si>
    <t>KHARGONE-IN/MP/038GROUNDNUT-501JHIRNYA-IN/MP/038/006</t>
  </si>
  <si>
    <t>KHARGONE-IN/MP/038GROUNDNUT-501KASRAWAD-IN/MP/038/002</t>
  </si>
  <si>
    <t>KHARGONE-IN/MP/038GROUNDNUT-501KHARGONE-IN/MP/038/003</t>
  </si>
  <si>
    <t>KHARGONE-IN/MP/038GROUNDNUT-501SANAWAD-IN/MP/038/010</t>
  </si>
  <si>
    <t>KHARGONE-IN/MP/038GROUNDNUT-501SEGAON-IN/MP/038/007</t>
  </si>
  <si>
    <t>KHARGONE-IN/MP/038JOWAR-310BHAGWANPURA-IN/MP/038/008</t>
  </si>
  <si>
    <t>KHARGONE-IN/MP/038JOWAR-310BHIKANGAON-IN/MP/038/004</t>
  </si>
  <si>
    <t>KHARGONE-IN/MP/038JOWAR-310GOGAWAN-IN/MP/038/009</t>
  </si>
  <si>
    <t>KHARGONE-IN/MP/038JOWAR-310JHIRNYA-IN/MP/038/006</t>
  </si>
  <si>
    <t>KHARGONE-IN/MP/038JOWAR-310KASRAWAD-IN/MP/038/002</t>
  </si>
  <si>
    <t>KHARGONE-IN/MP/038JOWAR-310KHARGONE-IN/MP/038/003</t>
  </si>
  <si>
    <t>KHARGONE-IN/MP/038JOWAR-310MAHESHWAR-IN/MP/038/001</t>
  </si>
  <si>
    <t>KHARGONE-IN/MP/038JOWAR-310SANAWAD-IN/MP/038/010</t>
  </si>
  <si>
    <t>KHARGONE-IN/MP/038JOWAR-310SEGAON-IN/MP/038/007</t>
  </si>
  <si>
    <t>KHARGONE-IN/MP/038MAIZE-330BARWAHA-IN/MP/038/005BARWAHA-IN/MP/038/005/0002041-LAUNDI BEE-IN/MP/038/005/0002/0013</t>
  </si>
  <si>
    <t>KHARGONE-IN/MP/038MAIZE-330BHAGWANPURA-IN/MP/038/008BHAGWANPURA-IN/MP/038/008/0001006-DHULKOT-IN/MP/038/008/0001/0029</t>
  </si>
  <si>
    <t>KHARGONE-IN/MP/038MAIZE-330BHAGWANPURA-IN/MP/038/008BHAGWANPURA-IN/MP/038/008/0001014-BHAGWANPURA-IN/MP/038/008/0001/0006</t>
  </si>
  <si>
    <t>KHARGONE-IN/MP/038MAIZE-330BHAGWANPURA-IN/MP/038/008BHAGWANPURA-IN/MP/038/008/0001023-BANHER-IN/MP/038/008/0001/0036</t>
  </si>
  <si>
    <t>KHARGONE-IN/MP/038MAIZE-330BHAGWANPURA-IN/MP/038/008BHAGWANPURA-IN/MP/038/008/0001024-BHATUD-IN/MP/038/008/0001/0037</t>
  </si>
  <si>
    <t>KHARGONE-IN/MP/038MAIZE-330BHAGWANPURA-IN/MP/038/008BHAGWANPURA-IN/MP/038/008/0001027-DHABLA-IN/MP/038/008/0001/0045</t>
  </si>
  <si>
    <t>KHARGONE-IN/MP/038MAIZE-330BHAGWANPURA-IN/MP/038/008BHAGWANPURA-IN/MP/038/008/0001029-GARHI-IN/MP/038/008/0001/0044</t>
  </si>
  <si>
    <t>KHARGONE-IN/MP/038MAIZE-330BHAGWANPURA-IN/MP/038/008BHAGWANPURA-IN/MP/038/008/0001032-RASGANGLI-IN/MP/038/008/0001/0040</t>
  </si>
  <si>
    <t>KHARGONE-IN/MP/038MAIZE-330BHAGWANPURA-IN/MP/038/008BHAGWANPURA-IN/MP/038/008/0001034-MANDVKHEDA-IN/MP/038/008/0001/0041</t>
  </si>
  <si>
    <t>KHARGONE-IN/MP/038MAIZE-330BHIKANGAON-IN/MP/038/004BHIKANGAON-IN/MP/038/004/0002013-DAUDWA-IN/MP/038/004/0002/0025</t>
  </si>
  <si>
    <t>KHARGONE-IN/MP/038MAIZE-330BHIKANGAON-IN/MP/038/004BHIKANGAON-IN/MP/038/004/0002034-EKTASA-IN/MP/038/004/0002/0031</t>
  </si>
  <si>
    <t>KHARGONE-IN/MP/038MAIZE-330BHIKANGAON-IN/MP/038/004BHIKANGAON-IN/MP/038/004/0002039-BIRUL-IN/MP/038/004/0002/0036</t>
  </si>
  <si>
    <t>KHARGONE-IN/MP/038MAIZE-330BHIKANGAON-IN/MP/038/004BHIKANGAON-IN/MP/038/004/0002040-LALKHEDA-IN/MP/038/004/0002/0037</t>
  </si>
  <si>
    <t>KHARGONE-IN/MP/038MAIZE-330BHIKANGAON-IN/MP/038/004BHIKANGAON-IN/MP/038/004/0002049-SAGAR-IN/MP/038/004/0002/0056</t>
  </si>
  <si>
    <t>KHARGONE-IN/MP/038MAIZE-330BHIKANGAON-IN/MP/038/004BHIKANGAON-IN/MP/038/004/0002050-POI-IN/MP/038/004/0002/0014</t>
  </si>
  <si>
    <t>KHARGONE-IN/MP/038MAIZE-330BHIKANGAON-IN/MP/038/004BHIKANGAON-IN/MP/038/004/0002066-SANDAIL-IN/MP/038/004/0002/0060</t>
  </si>
  <si>
    <t>KHARGONE-IN/MP/038MAIZE-330GOGAWAN-IN/MP/038/009GOGAWAN-IN/MP/038/009/0001006-MOHAMMADPUR-IN/MP/038/009/0001/0025</t>
  </si>
  <si>
    <t>KHARGONE-IN/MP/038MAIZE-330GOGAWAN-IN/MP/038/009GOGAWAN-IN/MP/038/009/0001025-RAJPURA-IN/MP/038/009/0001/0040</t>
  </si>
  <si>
    <t>KHARGONE-IN/MP/038MAIZE-330GOGAWAN-IN/MP/038/009GOGAWAN-IN/MP/038/009/0001029-DEVLI-IN/MP/038/009/0001/0029</t>
  </si>
  <si>
    <t>KHARGONE-IN/MP/038MAIZE-330GOGAWAN-IN/MP/038/009GOGAWAN-IN/MP/038/009/0001034-JAGNNATHPURA-IN/MP/038/009/0001/0037</t>
  </si>
  <si>
    <t>KHARGONE-IN/MP/038MAIZE-330GOGAWAN-IN/MP/038/009GOGAWAN-IN/MP/038/009/0001037-BALGAON-IN/MP/038/009/0001/0038</t>
  </si>
  <si>
    <t>KHARGONE-IN/MP/038MAIZE-330GOGAWAN-IN/MP/038/009GOGAWAN-IN/MP/038/009/0001038-RUPKHEDA-IN/MP/038/009/0001/0014</t>
  </si>
  <si>
    <t>KHARGONE-IN/MP/038MAIZE-330GOGAWAN-IN/MP/038/009GOGAWAN-IN/MP/038/009/0001039-SOLNA-IN/MP/038/009/0001/0015</t>
  </si>
  <si>
    <t>KHARGONE-IN/MP/038MAIZE-330JHIRNYA-IN/MP/038/006JHIRNYA-IN/MP/038/006/0001010-MORVA-IN/MP/038/006/0001/0040</t>
  </si>
  <si>
    <t>KHARGONE-IN/MP/038MAIZE-330JHIRNYA-IN/MP/038/006JHIRNYA-IN/MP/038/006/0001011-DEVIT BU-IN/MP/038/006/0001/0029</t>
  </si>
  <si>
    <t>KHARGONE-IN/MP/038MAIZE-330JHIRNYA-IN/MP/038/006JHIRNYA-IN/MP/038/006/0001014- CHAINPUR-IN/MP/038/006/0001/0027</t>
  </si>
  <si>
    <t>KHARGONE-IN/MP/038MAIZE-330JHIRNYA-IN/MP/038/006JHIRNYA-IN/MP/038/006/0001017-SHIVNA-IN/MP/038/006/0001/0031</t>
  </si>
  <si>
    <t>KHARGONE-IN/MP/038MAIZE-330JHIRNYA-IN/MP/038/006JHIRNYA-IN/MP/038/006/0001034-SONKHEDI-IN/MP/038/006/0001/0009</t>
  </si>
  <si>
    <t>KHARGONE-IN/MP/038MAIZE-330JHIRNYA-IN/MP/038/006JHIRNYA-IN/MP/038/006/0001035-AA. NANKODI-IN/MP/038/006/0001/0010</t>
  </si>
  <si>
    <t>KHARGONE-IN/MP/038MAIZE-330JHIRNYA-IN/MP/038/006JHIRNYA-IN/MP/038/006/0001038-DHASALGAON-IN/MP/038/006/0001/0013</t>
  </si>
  <si>
    <t>KHARGONE-IN/MP/038MAIZE-330JHIRNYA-IN/MP/038/006JHIRNYA-IN/MP/038/006/0001045-BADI-IN/MP/038/006/0001/0020</t>
  </si>
  <si>
    <t>KHARGONE-IN/MP/038MAIZE-330JHIRNYA-IN/MP/038/006JHIRNYA-IN/MP/038/006/0001049-DEHRIYA-IN/MP/038/006/0001/0024</t>
  </si>
  <si>
    <t>KHARGONE-IN/MP/038MAIZE-330KASRAWAD-IN/MP/038/002MALTHAN-IN/MP/038/002/0004036-MALTAR-IN/MP/038/002/0004/0036</t>
  </si>
  <si>
    <t>KHARGONE-IN/MP/038MAIZE-330KHARGONE-IN/MP/038/003KHARGONE-IN/MP/038/003/0002001-BAGWA-IN/MP/038/003/0002/0044</t>
  </si>
  <si>
    <t>KHARGONE-IN/MP/038MAIZE-330KHARGONE-IN/MP/038/003KHARGONE-IN/MP/038/003/0002002-DASANGA-IN/MP/038/003/0002/0043</t>
  </si>
  <si>
    <t>KHARGONE-IN/MP/038MAIZE-330KHARGONE-IN/MP/038/003KHARGONE-IN/MP/038/003/0002006-SAIKHEDA-IN/MP/038/003/0002/0037</t>
  </si>
  <si>
    <t>KHARGONE-IN/MP/038MAIZE-330KHARGONE-IN/MP/038/003KHARGONE-IN/MP/038/003/0002007-LIKKHI-IN/MP/038/003/0002/0031</t>
  </si>
  <si>
    <t>KHARGONE-IN/MP/038MAIZE-330KHARGONE-IN/MP/038/003KHARGONE-IN/MP/038/003/0002008-MOTHAPURA-IN/MP/038/003/0002/0038</t>
  </si>
  <si>
    <t>KHARGONE-IN/MP/038MAIZE-330KHARGONE-IN/MP/038/003KHARGONE-IN/MP/038/003/0002026-RANGAON-IN/MP/038/003/0002/0012</t>
  </si>
  <si>
    <t>KHARGONE-IN/MP/038MAIZE-330KHARGONE-IN/MP/038/003KHARGONE-IN/MP/038/003/0002030-UNBU-IN/MP/038/003/0002/0034</t>
  </si>
  <si>
    <t>KHARGONE-IN/MP/038MAIZE-330KHARGONE-IN/MP/038/003KHARGONE-IN/MP/038/003/0002031-UN KHU-IN/MP/038/003/0002/0035</t>
  </si>
  <si>
    <t>KHARGONE-IN/MP/038MAIZE-330KHARGONE-IN/MP/038/003KHARGONE-IN/MP/038/003/0002032-RAIBID-IN/MP/038/003/0002/0041</t>
  </si>
  <si>
    <t>KHARGONE-IN/MP/038MAIZE-330KHARGONE-IN/MP/038/003KHARGONE-IN/MP/038/003/0002036-BARUD-IN/MP/038/003/0002/0015</t>
  </si>
  <si>
    <t>KHARGONE-IN/MP/038MAIZE-330KHARGONE-IN/MP/038/003KHARGONE-IN/MP/038/003/0002038-BAIJAPURA-IN/MP/038/003/0002/0017</t>
  </si>
  <si>
    <t>KHARGONE-IN/MP/038MAIZE-330KHARGONE-IN/MP/038/003KHARGONE-IN/MP/038/003/0002039-DONGARCHICHLI-IN/MP/038/003/0002/0018</t>
  </si>
  <si>
    <t>KHARGONE-IN/MP/038MAIZE-330KHARGONE-IN/MP/038/003KHARGONE-IN/MP/038/003/0002040-RAHIMPURA-IN/MP/038/003/0002/0019</t>
  </si>
  <si>
    <t>KHARGONE-IN/MP/038MAIZE-330KHARGONE-IN/MP/038/003KHARGONE-IN/MP/038/003/0002049-JAMLI-IN/MP/038/003/0002/0028</t>
  </si>
  <si>
    <t>KHARGONE-IN/MP/038MAIZE-330MAHESHWAR-IN/MP/038/001KARHI-IN/MP/038/001/0003046-BAHEGAON-IN/MP/038/001/0003/0001</t>
  </si>
  <si>
    <t>KHARGONE-IN/MP/038MAIZE-330MAHESHWAR-IN/MP/038/001KARHI-IN/MP/038/001/0003049-BILBAVDI-IN/MP/038/001/0003/0004</t>
  </si>
  <si>
    <t>KHARGONE-IN/MP/038MAIZE-330MAHESHWAR-IN/MP/038/001KARHI-IN/MP/038/001/0003050-HODADIYA-IN/MP/038/001/0003/0005</t>
  </si>
  <si>
    <t>KHARGONE-IN/MP/038MAIZE-330MAHESHWAR-IN/MP/038/001KARHI-IN/MP/038/001/0003053-BALASGAON-IN/MP/038/001/0003/0008</t>
  </si>
  <si>
    <t>KHARGONE-IN/MP/038MAIZE-330MAHESHWAR-IN/MP/038/001KARHI-IN/MP/038/001/0003057-KARHI-IN/MP/038/001/0003/0012</t>
  </si>
  <si>
    <t>KHARGONE-IN/MP/038MAIZE-330MAHESHWAR-IN/MP/038/001KARHI-IN/MP/038/001/0003064-SEJGAON-IN/MP/038/001/0003/0019</t>
  </si>
  <si>
    <t>KHARGONE-IN/MP/038MAIZE-330MAHESHWAR-IN/MP/038/001MAHESHWAR-IN/MP/038/001/0001002-KUSUBHYA-IN/MP/038/001/0001/0012</t>
  </si>
  <si>
    <t>KHARGONE-IN/MP/038MAIZE-330MAHESHWAR-IN/MP/038/001MAHESHWAR-IN/MP/038/001/0001003-BAKANER-IN/MP/038/001/0001/0018</t>
  </si>
  <si>
    <t>KHARGONE-IN/MP/038MAIZE-330MAHESHWAR-IN/MP/038/001MAHESHWAR-IN/MP/038/001/0001004-AASHAPUR-IN/MP/038/001/0001/0019</t>
  </si>
  <si>
    <t>KHARGONE-IN/MP/038MAIZE-330MAHESHWAR-IN/MP/038/001MAHESHWAR-IN/MP/038/001/0001005-SEL-IN/MP/038/001/0001/0020</t>
  </si>
  <si>
    <t>KHARGONE-IN/MP/038MAIZE-330MAHESHWAR-IN/MP/038/001MAHESHWAR-IN/MP/038/001/0001006-MAKSHI-IN/MP/038/001/0001/0021</t>
  </si>
  <si>
    <t>KHARGONE-IN/MP/038MAIZE-330MAHESHWAR-IN/MP/038/001MAHESHWAR-IN/MP/038/001/0001007-MELKHEDI-IN/MP/038/001/0001/0022</t>
  </si>
  <si>
    <t>KHARGONE-IN/MP/038MAIZE-330MAHESHWAR-IN/MP/038/001MAHESHWAR-IN/MP/038/001/0001009-ITAVDI-IN/MP/038/001/0001/0024</t>
  </si>
  <si>
    <t>KHARGONE-IN/MP/038MAIZE-330MAHESHWAR-IN/MP/038/001MAHESHWAR-IN/MP/038/001/0001011-MOHNA-IN/MP/038/001/0001/0003</t>
  </si>
  <si>
    <t>KHARGONE-IN/MP/038MAIZE-330MAHESHWAR-IN/MP/038/001MAHESHWAR-IN/MP/038/001/0001012-BADVEL-IN/MP/038/001/0001/0004</t>
  </si>
  <si>
    <t>KHARGONE-IN/MP/038MAIZE-330MAHESHWAR-IN/MP/038/001MAHESHWAR-IN/MP/038/001/0001013-TEKWA-IN/MP/038/001/0001/0005</t>
  </si>
  <si>
    <t>KHARGONE-IN/MP/038MAIZE-330MAHESHWAR-IN/MP/038/001MAHESHWAR-IN/MP/038/001/0001014-GUJARMOHNA-IN/MP/038/001/0001/0006</t>
  </si>
  <si>
    <t>KHARGONE-IN/MP/038MAIZE-330MAHESHWAR-IN/MP/038/001MAHESHWAR-IN/MP/038/001/0001016-SIRSYA-IN/MP/038/001/0001/0008</t>
  </si>
  <si>
    <t>KHARGONE-IN/MP/038MAIZE-330MAHESHWAR-IN/MP/038/001MAHESHWAR-IN/MP/038/001/0001017-CHOLI-IN/MP/038/001/0001/0009</t>
  </si>
  <si>
    <t>KHARGONE-IN/MP/038MAIZE-330MAHESHWAR-IN/MP/038/001MAHESHWAR-IN/MP/038/001/0001018-THANGAON-IN/MP/038/001/0001/0010</t>
  </si>
  <si>
    <t>KHARGONE-IN/MP/038MAIZE-330MAHESHWAR-IN/MP/038/001MAHESHWAR-IN/MP/038/001/0001019-MAHETWADA-IN/MP/038/001/0001/0011</t>
  </si>
  <si>
    <t>KHARGONE-IN/MP/038MAIZE-330MAHESHWAR-IN/MP/038/001MAHESHWAR-IN/MP/038/001/0001024-LADVEE-IN/MP/038/001/0001/0017</t>
  </si>
  <si>
    <t>KHARGONE-IN/MP/038MAIZE-330MAHESHWAR-IN/MP/038/001MAHESHWAR-IN/MP/038/001/0001033-BHAKLAY-IN/MP/038/001/0001/0043</t>
  </si>
  <si>
    <t>KHARGONE-IN/MP/038MAIZE-330MAHESHWAR-IN/MP/038/001MAHESHWAR-IN/MP/038/001/0001034-BAGDARA-IN/MP/038/001/0001/0042</t>
  </si>
  <si>
    <t>KHARGONE-IN/MP/038MAIZE-330SEGAON-IN/MP/038/007SEGAON-IN/MP/038/007/0001001-KHAULGAON-IN/MP/038/007/0001/0001</t>
  </si>
  <si>
    <t>KHARGONE-IN/MP/038MAIZE-330SEGAON-IN/MP/038/007SEGAON-IN/MP/038/007/0001002-SEGAON-IN/MP/038/007/0001/0012</t>
  </si>
  <si>
    <t>KHARGONE-IN/MP/038MAIZE-330SEGAON-IN/MP/038/007SEGAON-IN/MP/038/007/0001003-RASGAON-IN/MP/038/007/0001/0021</t>
  </si>
  <si>
    <t>KHARGONE-IN/MP/038MAIZE-330SEGAON-IN/MP/038/007SEGAON-IN/MP/038/007/0001005-DASNAVAL-IN/MP/038/007/0001/0023</t>
  </si>
  <si>
    <t>KHARGONE-IN/MP/038MAIZE-330SEGAON-IN/MP/038/007SEGAON-IN/MP/038/007/0001007-KAMAUDWADA-IN/MP/038/007/0001/0025</t>
  </si>
  <si>
    <t>KHARGONE-IN/MP/038MAIZE-330SEGAON-IN/MP/038/007SEGAON-IN/MP/038/007/0001008-GADHAVAD-IN/MP/038/007/0001/0026</t>
  </si>
  <si>
    <t>KHARGONE-IN/MP/038MAIZE-330SEGAON-IN/MP/038/007SEGAON-IN/MP/038/007/0001010-JALGONE-IN/MP/038/007/0001/0002</t>
  </si>
  <si>
    <t>KHARGONE-IN/MP/038MAIZE-330SEGAON-IN/MP/038/007SEGAON-IN/MP/038/007/0001013-DOMWADA-IN/MP/038/007/0001/0005</t>
  </si>
  <si>
    <t>KHARGONE-IN/MP/038MAIZE-330SEGAON-IN/MP/038/007SEGAON-IN/MP/038/007/0001015-GOLWADI-IN/MP/038/007/0001/0007</t>
  </si>
  <si>
    <t>KHARGONE-IN/MP/038MAIZE-330SEGAON-IN/MP/038/007SEGAON-IN/MP/038/007/0001018-CHICHGARH-IN/MP/038/007/0001/0010</t>
  </si>
  <si>
    <t>KHARGONE-IN/MP/038MAIZE-330SEGAON-IN/MP/038/007SEGAON-IN/MP/038/007/0001019-ACHHALWADI-IN/MP/038/007/0001/0011</t>
  </si>
  <si>
    <t>KHARGONE-IN/MP/038MAIZE-330SEGAON-IN/MP/038/007SEGAON-IN/MP/038/007/0001021-KELI-IN/MP/038/007/0001/0014</t>
  </si>
  <si>
    <t>KHARGONE-IN/MP/038MAIZE-330SEGAON-IN/MP/038/007SEGAON-IN/MP/038/007/0001023-LEHKU-IN/MP/038/007/0001/0016</t>
  </si>
  <si>
    <t>KHARGONE-IN/MP/038MAIZE-330SEGAON-IN/MP/038/007SEGAON-IN/MP/038/007/0001026-PANALI-IN/MP/038/007/0001/0019</t>
  </si>
  <si>
    <t>KHARGONE-IN/MP/038MAIZE-330SEGAON-IN/MP/038/007SEGAON-IN/MP/038/007/0001031-PANWADA-IN/MP/038/007/0001/0030</t>
  </si>
  <si>
    <t>KHARGONE-IN/MP/038MAIZE-330SEGAON-IN/MP/038/007SEGAON-IN/MP/038/007/0001034-DALKI-IN/MP/038/007/0001/0033</t>
  </si>
  <si>
    <t>KHARGONE-IN/MP/038MAIZE-330SEGAON-IN/MP/038/007SEGAON-IN/MP/038/007/0001036-SHRIKHANDI-IN/MP/038/007/0001/0035</t>
  </si>
  <si>
    <t>KHARGONE-IN/MP/038SOYABEAN-530BARWAHA-IN/MP/038/005BARWAHA-IN/MP/038/005/0002001-BADKI CHAUKI-IN/MP/038/005/0002/0046</t>
  </si>
  <si>
    <t>KHARGONE-IN/MP/038SOYABEAN-530BARWAHA-IN/MP/038/005BARWAHA-IN/MP/038/005/0002002-RAMTHAN-IN/MP/038/005/0002/0047</t>
  </si>
  <si>
    <t>KHARGONE-IN/MP/038SOYABEAN-530BARWAHA-IN/MP/038/005BARWAHA-IN/MP/038/005/0002003-BAGOD-IN/MP/038/005/0002/0052</t>
  </si>
  <si>
    <t>KHARGONE-IN/MP/038SOYABEAN-530BARWAHA-IN/MP/038/005BARWAHA-IN/MP/038/005/0002004-TEMLA-IN/MP/038/005/0002/0045</t>
  </si>
  <si>
    <t>KHARGONE-IN/MP/038SOYABEAN-530BARWAHA-IN/MP/038/005BARWAHA-IN/MP/038/005/0002005-DHANPADA-IN/MP/038/005/0002/0038</t>
  </si>
  <si>
    <t>KHARGONE-IN/MP/038SOYABEAN-530BARWAHA-IN/MP/038/005BARWAHA-IN/MP/038/005/0002006-RUPALA-IN/MP/038/005/0002/0056</t>
  </si>
  <si>
    <t>KHARGONE-IN/MP/038SOYABEAN-530BARWAHA-IN/MP/038/005BARWAHA-IN/MP/038/005/0002007-SURPALA-IN/MP/038/005/0002/0039</t>
  </si>
  <si>
    <t>KHARGONE-IN/MP/038SOYABEAN-530BARWAHA-IN/MP/038/005BARWAHA-IN/MP/038/005/0002012-JETHVAY-IN/MP/038/005/0002/0002</t>
  </si>
  <si>
    <t>KHARGONE-IN/MP/038SOYABEAN-530BARWAHA-IN/MP/038/005BARWAHA-IN/MP/038/005/0002019-RAMANA-IN/MP/038/005/0002/0042</t>
  </si>
  <si>
    <t>KHARGONE-IN/MP/038SOYABEAN-530BARWAHA-IN/MP/038/005BARWAHA-IN/MP/038/005/0002023-MUKHTYARA-IN/MP/038/005/0002/0031</t>
  </si>
  <si>
    <t>KHARGONE-IN/MP/038SOYABEAN-530BARWAHA-IN/MP/038/005BARWAHA-IN/MP/038/005/0002024-BALWADA-IN/MP/038/005/0002/0032</t>
  </si>
  <si>
    <t>KHARGONE-IN/MP/038SOYABEAN-530BARWAHA-IN/MP/038/005BARWAHA-IN/MP/038/005/0002026-THARWAR-IN/MP/038/005/0002/0034</t>
  </si>
  <si>
    <t>KHARGONE-IN/MP/038SOYABEAN-530BARWAHA-IN/MP/038/005BARWAHA-IN/MP/038/005/0002027-AAKYA-IN/MP/038/005/0002/0043</t>
  </si>
  <si>
    <t>KHARGONE-IN/MP/038SOYABEAN-530BARWAHA-IN/MP/038/005BARWAHA-IN/MP/038/005/0002029-KATKUT-IN/MP/038/005/0002/0035</t>
  </si>
  <si>
    <t>KHARGONE-IN/MP/038SOYABEAN-530BARWAHA-IN/MP/038/005BARWAHA-IN/MP/038/005/0002036-LIMBI BU.-IN/MP/038/005/0002/0037</t>
  </si>
  <si>
    <t>KHARGONE-IN/MP/038SOYABEAN-530BARWAHA-IN/MP/038/005BARWAHA-IN/MP/038/005/0002037-SAURUTHI BARUL-IN/MP/038/005/0002/0044</t>
  </si>
  <si>
    <t>KHARGONE-IN/MP/038SOYABEAN-530BARWAHA-IN/MP/038/005BARWAHA-IN/MP/038/005/0002040-PADALIKHURD-IN/MP/038/005/0002/0055</t>
  </si>
  <si>
    <t>KHARGONE-IN/MP/038SOYABEAN-530BARWAHA-IN/MP/038/005BARWAHA-IN/MP/038/005/0002041-LAUNDI BEE-IN/MP/038/005/0002/0013</t>
  </si>
  <si>
    <t>KHARGONE-IN/MP/038SOYABEAN-530BARWAHA-IN/MP/038/005BARWAHA-IN/MP/038/005/0002042-JAGATPURA-IN/MP/038/005/0002/0014</t>
  </si>
  <si>
    <t>KHARGONE-IN/MP/038SOYABEAN-530BARWAHA-IN/MP/038/005BARWAHA-IN/MP/038/005/0002053-BAFALGAON-IN/MP/038/005/0002/0025</t>
  </si>
  <si>
    <t>KHARGONE-IN/MP/038SOYABEAN-530BARWAHA-IN/MP/038/005SANAWAD-IN/MP/038/005/0003061-PEETNAGAR-IN/MP/038/005/0003/0019</t>
  </si>
  <si>
    <t>KHARGONE-IN/MP/038SOYABEAN-530BARWAHA-IN/MP/038/005SANAWAD-IN/MP/038/005/0003063-BHOGAWA-IN/MP/038/005/0003/0034</t>
  </si>
  <si>
    <t>KHARGONE-IN/MP/038SOYABEAN-530BARWAHA-IN/MP/038/005SANAWAD-IN/MP/038/005/0003065-BHOGAWANIPANI-IN/MP/038/005/0003/0035</t>
  </si>
  <si>
    <t>KHARGONE-IN/MP/038SOYABEAN-530BARWAHA-IN/MP/038/005SANAWAD-IN/MP/038/005/0003067-KHEDI-IN/MP/038/005/0003/0037</t>
  </si>
  <si>
    <t>KHARGONE-IN/MP/038SOYABEAN-530BARWAHA-IN/MP/038/005SANAWAD-IN/MP/038/005/0003068-BAKAWA-IN/MP/038/005/0003/0038</t>
  </si>
  <si>
    <t>KHARGONE-IN/MP/038SOYABEAN-530BARWAHA-IN/MP/038/005SANAWAD-IN/MP/038/005/0003069-MARDANA-IN/MP/038/005/0003/0039</t>
  </si>
  <si>
    <t>KHARGONE-IN/MP/038SOYABEAN-530BARWAHA-IN/MP/038/005SANAWAD-IN/MP/038/005/0003072-KANAPUR-IN/MP/038/005/0003/0041</t>
  </si>
  <si>
    <t>KHARGONE-IN/MP/038SOYABEAN-530BARWAHA-IN/MP/038/005SANAWAD-IN/MP/038/005/0003075-KATORA-IN/MP/038/005/0003/0042</t>
  </si>
  <si>
    <t>KHARGONE-IN/MP/038SOYABEAN-530BARWAHA-IN/MP/038/005SANAWAD-IN/MP/038/005/0003082-BAIDIYA-IN/MP/038/005/0003/0049</t>
  </si>
  <si>
    <t>KHARGONE-IN/MP/038SOYABEAN-530BARWAHA-IN/MP/038/005SANAWAD-IN/MP/038/005/0003089-BADOOD-IN/MP/038/005/0003/0022</t>
  </si>
  <si>
    <t>KHARGONE-IN/MP/038SOYABEAN-530BARWAHA-IN/MP/038/005SANAWAD-IN/MP/038/005/0003100-BASWA-IN/MP/038/005/0003/0001</t>
  </si>
  <si>
    <t>KHARGONE-IN/MP/038SOYABEAN-530BARWAHA-IN/MP/038/005SANAWAD-IN/MP/038/005/0003107-BAMANGAON-IN/MP/038/005/0003/0008</t>
  </si>
  <si>
    <t>KHARGONE-IN/MP/038SOYABEAN-530BHAGWANPURA-IN/MP/038/008BHAGWANPURA-IN/MP/038/008/0001003-MOHNA-IN/MP/038/008/0001/0011</t>
  </si>
  <si>
    <t>KHARGONE-IN/MP/038SOYABEAN-530BHAGWANPURA-IN/MP/038/008BHAGWANPURA-IN/MP/038/008/0001004-MADNIKHURD-IN/MP/038/008/0001/0012</t>
  </si>
  <si>
    <t>KHARGONE-IN/MP/038SOYABEAN-530BHAGWANPURA-IN/MP/038/008BHAGWANPURA-IN/MP/038/008/0001005-BAHADARPURA-IN/MP/038/008/0001/0021</t>
  </si>
  <si>
    <t>KHARGONE-IN/MP/038SOYABEAN-530BHAGWANPURA-IN/MP/038/008BHAGWANPURA-IN/MP/038/008/0001006-DHULKOT-IN/MP/038/008/0001/0029</t>
  </si>
  <si>
    <t>KHARGONE-IN/MP/038SOYABEAN-530BHAGWANPURA-IN/MP/038/008BHAGWANPURA-IN/MP/038/008/0001007-KABRI-IN/MP/038/008/0001/0030</t>
  </si>
  <si>
    <t>KHARGONE-IN/MP/038SOYABEAN-530BHAGWANPURA-IN/MP/038/008BHAGWANPURA-IN/MP/038/008/0001014-BHAGWANPURA-IN/MP/038/008/0001/0006</t>
  </si>
  <si>
    <t>KHARGONE-IN/MP/038SOYABEAN-530BHAGWANPURA-IN/MP/038/008BHAGWANPURA-IN/MP/038/008/0001015-KARHI-IN/MP/038/008/0001/0007</t>
  </si>
  <si>
    <t>KHARGONE-IN/MP/038SOYABEAN-530BHAGWANPURA-IN/MP/038/008BHAGWANPURA-IN/MP/038/008/0001018-BADIKHURD-IN/MP/038/008/0001/0033</t>
  </si>
  <si>
    <t>KHARGONE-IN/MP/038SOYABEAN-530BHAGWANPURA-IN/MP/038/008BHAGWANPURA-IN/MP/038/008/0001019-JAMUNIYAPANI-IN/MP/038/008/0001/0046</t>
  </si>
  <si>
    <t>KHARGONE-IN/MP/038SOYABEAN-530BHAGWANPURA-IN/MP/038/008BHAGWANPURA-IN/MP/038/008/0001020-ANAKWADI-IN/MP/038/008/0001/0034</t>
  </si>
  <si>
    <t>KHARGONE-IN/MP/038SOYABEAN-530BHAGWANPURA-IN/MP/038/008BHAGWANPURA-IN/MP/038/008/0001021-DAMKHEDA-IN/MP/038/008/0001/0035</t>
  </si>
  <si>
    <t>KHARGONE-IN/MP/038SOYABEAN-530BHAGWANPURA-IN/MP/038/008BHAGWANPURA-IN/MP/038/008/0001023-BANHER-IN/MP/038/008/0001/0036</t>
  </si>
  <si>
    <t>KHARGONE-IN/MP/038SOYABEAN-530BHAGWANPURA-IN/MP/038/008BHAGWANPURA-IN/MP/038/008/0001024-BHATUD-IN/MP/038/008/0001/0037</t>
  </si>
  <si>
    <t>KHARGONE-IN/MP/038SOYABEAN-530BHAGWANPURA-IN/MP/038/008BHAGWANPURA-IN/MP/038/008/0001026-BAGDARA-IN/MP/038/008/0001/0038</t>
  </si>
  <si>
    <t>KHARGONE-IN/MP/038SOYABEAN-530BHAGWANPURA-IN/MP/038/008BHAGWANPURA-IN/MP/038/008/0001027-DHABLA-IN/MP/038/008/0001/0045</t>
  </si>
  <si>
    <t>KHARGONE-IN/MP/038SOYABEAN-530BHAGWANPURA-IN/MP/038/008BHAGWANPURA-IN/MP/038/008/0001029-GARHI-IN/MP/038/008/0001/0044</t>
  </si>
  <si>
    <t>KHARGONE-IN/MP/038SOYABEAN-530BHAGWANPURA-IN/MP/038/008BHAGWANPURA-IN/MP/038/008/0001031-MOGARGAON-IN/MP/038/008/0001/0039</t>
  </si>
  <si>
    <t>KHARGONE-IN/MP/038SOYABEAN-530BHAGWANPURA-IN/MP/038/008BHAGWANPURA-IN/MP/038/008/0001032-RASGANGLI-IN/MP/038/008/0001/0040</t>
  </si>
  <si>
    <t>KHARGONE-IN/MP/038SOYABEAN-530BHAGWANPURA-IN/MP/038/008BHAGWANPURA-IN/MP/038/008/0001034-MANDVKHEDA-IN/MP/038/008/0001/0041</t>
  </si>
  <si>
    <t>KHARGONE-IN/MP/038SOYABEAN-530BHAGWANPURA-IN/MP/038/008BHAGWANPURA-IN/MP/038/008/0001039-MOHANPURA-IN/MP/038/008/0001/0043</t>
  </si>
  <si>
    <t>KHARGONE-IN/MP/038SOYABEAN-530BHAGWANPURA-IN/MP/038/008BHAGWANPURA-IN/MP/038/008/0001040-BALKHAD KHURD-IN/MP/038/008/0001/0051</t>
  </si>
  <si>
    <t>KHARGONE-IN/MP/038SOYABEAN-530BHAGWANPURA-IN/MP/038/008BHAGWANPURA-IN/MP/038/008/0001045-GOPALPURA-IN/MP/038/008/0001/0016</t>
  </si>
  <si>
    <t>KHARGONE-IN/MP/038SOYABEAN-530BHAGWANPURA-IN/MP/038/008BHAGWANPURA-IN/MP/038/008/0001046-PIPALJHOPA-IN/MP/038/008/0001/0017</t>
  </si>
  <si>
    <t>KHARGONE-IN/MP/038SOYABEAN-530BHAGWANPURA-IN/MP/038/008BHAGWANPURA-IN/MP/038/008/0001051-SIRVEL-IN/MP/038/008/0001/0023</t>
  </si>
  <si>
    <t>KHARGONE-IN/MP/038SOYABEAN-530BHAGWANPURA-IN/MP/038/008BHAGWANPURA-IN/MP/038/008/0001052-UMARIYA-IN/MP/038/008/0001/0024</t>
  </si>
  <si>
    <t>KHARGONE-IN/MP/038SOYABEAN-530BHAGWANPURA-IN/MP/038/008BHAGWANPURA-IN/MP/038/008/0001056-KUMHAR BEDI-IN/MP/038/008/0001/0028</t>
  </si>
  <si>
    <t>KHARGONE-IN/MP/038SOYABEAN-530BHIKANGAON-IN/MP/038/004BHIKANGAON-IN/MP/038/004/0002002-BITNERA-IN/MP/038/004/0002/0043</t>
  </si>
  <si>
    <t>KHARGONE-IN/MP/038SOYABEAN-530BHIKANGAON-IN/MP/038/004BHIKANGAON-IN/MP/038/004/0002006-NIMONI-IN/MP/038/004/0002/0045</t>
  </si>
  <si>
    <t>KHARGONE-IN/MP/038SOYABEAN-530BHIKANGAON-IN/MP/038/004BHIKANGAON-IN/MP/038/004/0002013-DAUDWA-IN/MP/038/004/0002/0025</t>
  </si>
  <si>
    <t>KHARGONE-IN/MP/038SOYABEAN-530BHIKANGAON-IN/MP/038/004BHIKANGAON-IN/MP/038/004/0002014-KHERDA-IN/MP/038/004/0002/0026</t>
  </si>
  <si>
    <t>KHARGONE-IN/MP/038SOYABEAN-530BHIKANGAON-IN/MP/038/004BHIKANGAON-IN/MP/038/004/0002017-AMAN KHEDI-IN/MP/038/004/0002/0061</t>
  </si>
  <si>
    <t>KHARGONE-IN/MP/038SOYABEAN-530BHIKANGAON-IN/MP/038/004BHIKANGAON-IN/MP/038/004/0002018-POKAR GU-IN/MP/038/004/0002/0063</t>
  </si>
  <si>
    <t>KHARGONE-IN/MP/038SOYABEAN-530BHIKANGAON-IN/MP/038/004BHIKANGAON-IN/MP/038/004/0002019-CHHIRWA-IN/MP/038/004/0002/0028</t>
  </si>
  <si>
    <t>KHARGONE-IN/MP/038SOYABEAN-530BHIKANGAON-IN/MP/038/004BHIKANGAON-IN/MP/038/004/0002020-BHAGWANPURA-IN/MP/038/004/0002/0049</t>
  </si>
  <si>
    <t>KHARGONE-IN/MP/038SOYABEAN-530BHIKANGAON-IN/MP/038/004BHIKANGAON-IN/MP/038/004/0002021-ANJANGAON-IN/MP/038/004/0002/0050</t>
  </si>
  <si>
    <t>KHARGONE-IN/MP/038SOYABEAN-530BHIKANGAON-IN/MP/038/004BHIKANGAON-IN/MP/038/004/0002024-MACHHALGAON-IN/MP/038/004/0002/0053</t>
  </si>
  <si>
    <t>KHARGONE-IN/MP/038SOYABEAN-530BHIKANGAON-IN/MP/038/004BHIKANGAON-IN/MP/038/004/0002026-KHUDGAON-IN/MP/038/004/0002/0029</t>
  </si>
  <si>
    <t>KHARGONE-IN/MP/038SOYABEAN-530BHIKANGAON-IN/MP/038/004BHIKANGAON-IN/MP/038/004/0002027-DEVLA-IN/MP/038/004/0002/0030</t>
  </si>
  <si>
    <t>KHARGONE-IN/MP/038SOYABEAN-530BHIKANGAON-IN/MP/038/004BHIKANGAON-IN/MP/038/004/0002029-SUNDREL-IN/MP/038/004/0002/0002</t>
  </si>
  <si>
    <t>KHARGONE-IN/MP/038SOYABEAN-530BHIKANGAON-IN/MP/038/004BHIKANGAON-IN/MP/038/004/0002030-PALASI-IN/MP/038/004/0002/0003</t>
  </si>
  <si>
    <t>KHARGONE-IN/MP/038SOYABEAN-530BHIKANGAON-IN/MP/038/004BHIKANGAON-IN/MP/038/004/0002031-GODARIYA-IN/MP/038/004/0002/0004</t>
  </si>
  <si>
    <t>KHARGONE-IN/MP/038SOYABEAN-530BHIKANGAON-IN/MP/038/004BHIKANGAON-IN/MP/038/004/0002032-POKHARBUJURG-IN/MP/038/004/0002/0005</t>
  </si>
  <si>
    <t>KHARGONE-IN/MP/038SOYABEAN-530BHIKANGAON-IN/MP/038/004BHIKANGAON-IN/MP/038/004/0002033-KANJHAR-IN/MP/038/004/0002/0006</t>
  </si>
  <si>
    <t>KHARGONE-IN/MP/038SOYABEAN-530BHIKANGAON-IN/MP/038/004BHIKANGAON-IN/MP/038/004/0002034-EKTASA-IN/MP/038/004/0002/0031</t>
  </si>
  <si>
    <t>KHARGONE-IN/MP/038SOYABEAN-530BHIKANGAON-IN/MP/038/004BHIKANGAON-IN/MP/038/004/0002036-RAMPURA-IN/MP/038/004/0002/0033</t>
  </si>
  <si>
    <t>KHARGONE-IN/MP/038SOYABEAN-530BHIKANGAON-IN/MP/038/004BHIKANGAON-IN/MP/038/004/0002037-BANJHAR-IN/MP/038/004/0002/0034</t>
  </si>
  <si>
    <t>KHARGONE-IN/MP/038SOYABEAN-530BHIKANGAON-IN/MP/038/004BHIKANGAON-IN/MP/038/004/0002038-CHIRAGPURA-IN/MP/038/004/0002/0035</t>
  </si>
  <si>
    <t>KHARGONE-IN/MP/038SOYABEAN-530BHIKANGAON-IN/MP/038/004BHIKANGAON-IN/MP/038/004/0002039-BIRUL-IN/MP/038/004/0002/0036</t>
  </si>
  <si>
    <t>KHARGONE-IN/MP/038SOYABEAN-530BHIKANGAON-IN/MP/038/004BHIKANGAON-IN/MP/038/004/0002040-LALKHEDA-IN/MP/038/004/0002/0037</t>
  </si>
  <si>
    <t>KHARGONE-IN/MP/038SOYABEAN-530BHIKANGAON-IN/MP/038/004BHIKANGAON-IN/MP/038/004/0002041-PIPRAD-IN/MP/038/004/0002/0007</t>
  </si>
  <si>
    <t>KHARGONE-IN/MP/038SOYABEAN-530BHIKANGAON-IN/MP/038/004BHIKANGAON-IN/MP/038/004/0002042-TEMLA-IN/MP/038/004/0002/0008</t>
  </si>
  <si>
    <t>KHARGONE-IN/MP/038SOYABEAN-530BHIKANGAON-IN/MP/038/004BHIKANGAON-IN/MP/038/004/0002047-SHAKARGAON-IN/MP/038/004/0002/0013</t>
  </si>
  <si>
    <t>KHARGONE-IN/MP/038SOYABEAN-530BHIKANGAON-IN/MP/038/004BHIKANGAON-IN/MP/038/004/0002048-BALKHADIYA-IN/MP/038/004/0002/0055</t>
  </si>
  <si>
    <t>KHARGONE-IN/MP/038SOYABEAN-530BHIKANGAON-IN/MP/038/004BHIKANGAON-IN/MP/038/004/0002049-SAGAR-IN/MP/038/004/0002/0056</t>
  </si>
  <si>
    <t>KHARGONE-IN/MP/038SOYABEAN-530BHIKANGAON-IN/MP/038/004BHIKANGAON-IN/MP/038/004/0002050-POI-IN/MP/038/004/0002/0014</t>
  </si>
  <si>
    <t>KHARGONE-IN/MP/038SOYABEAN-530BHIKANGAON-IN/MP/038/004BHIKANGAON-IN/MP/038/004/0002053-BAMNALA-IN/MP/038/004/0002/0017</t>
  </si>
  <si>
    <t>KHARGONE-IN/MP/038SOYABEAN-530BHIKANGAON-IN/MP/038/004BHIKANGAON-IN/MP/038/004/0002054-VALFA-IN/MP/038/004/0002/0018</t>
  </si>
  <si>
    <t>KHARGONE-IN/MP/038SOYABEAN-530BHIKANGAON-IN/MP/038/004BHIKANGAON-IN/MP/038/004/0002055-SELDA-IN/MP/038/004/0002/0019</t>
  </si>
  <si>
    <t>KHARGONE-IN/MP/038SOYABEAN-530BHIKANGAON-IN/MP/038/004BHIKANGAON-IN/MP/038/004/0002056-SURWAKOYDA-IN/MP/038/004/0002/0020</t>
  </si>
  <si>
    <t>KHARGONE-IN/MP/038SOYABEAN-530BHIKANGAON-IN/MP/038/004BHIKANGAON-IN/MP/038/004/0002057-SATWADA-IN/MP/038/004/0002/0021</t>
  </si>
  <si>
    <t>KHARGONE-IN/MP/038SOYABEAN-530BHIKANGAON-IN/MP/038/004BHIKANGAON-IN/MP/038/004/0002058-POKHRABAD-IN/MP/038/004/0002/0022</t>
  </si>
  <si>
    <t>KHARGONE-IN/MP/038SOYABEAN-530BHIKANGAON-IN/MP/038/004BHIKANGAON-IN/MP/038/004/0002060-JAMANYA B-IN/MP/038/004/0002/0057</t>
  </si>
  <si>
    <t>KHARGONE-IN/MP/038SOYABEAN-530BHIKANGAON-IN/MP/038/004BHIKANGAON-IN/MP/038/004/0002061-GAURADIYA JAGIR-IN/MP/038/004/0002/0039</t>
  </si>
  <si>
    <t>KHARGONE-IN/MP/038SOYABEAN-530BHIKANGAON-IN/MP/038/004BHIKANGAON-IN/MP/038/004/0002062-KALYAKHEDI-IN/MP/038/004/0002/0040</t>
  </si>
  <si>
    <t>KHARGONE-IN/MP/038SOYABEAN-530BHIKANGAON-IN/MP/038/004BHIKANGAON-IN/MP/038/004/0002064-BADIYA-IN/MP/038/004/0002/0058</t>
  </si>
  <si>
    <t>KHARGONE-IN/MP/038SOYABEAN-530BHIKANGAON-IN/MP/038/004BHIKANGAON-IN/MP/038/004/0002065-PALASI-IN/MP/038/004/0002/0059</t>
  </si>
  <si>
    <t>KHARGONE-IN/MP/038SOYABEAN-530BHIKANGAON-IN/MP/038/004BHIKANGAON-IN/MP/038/004/0002066-SANDAIL-IN/MP/038/004/0002/0060</t>
  </si>
  <si>
    <t>KHARGONE-IN/MP/038SOYABEAN-530GOGAWAN-IN/MP/038/009GOGAWAN-IN/MP/038/009/0001005-DAYALPURA-IN/MP/038/009/0001/0024</t>
  </si>
  <si>
    <t>KHARGONE-IN/MP/038SOYABEAN-530GOGAWAN-IN/MP/038/009GOGAWAN-IN/MP/038/009/0001006-MOHAMMADPUR-IN/MP/038/009/0001/0025</t>
  </si>
  <si>
    <t>KHARGONE-IN/MP/038SOYABEAN-530GOGAWAN-IN/MP/038/009GOGAWAN-IN/MP/038/009/0001007-BAIJAPUR-IN/MP/038/009/0001/0026</t>
  </si>
  <si>
    <t>KHARGONE-IN/MP/038SOYABEAN-530GOGAWAN-IN/MP/038/009GOGAWAN-IN/MP/038/009/0001014-GUVADI-IN/MP/038/009/0001/0006</t>
  </si>
  <si>
    <t>KHARGONE-IN/MP/038SOYABEAN-530GOGAWAN-IN/MP/038/009GOGAWAN-IN/MP/038/009/0001015-MAGRIYA-IN/MP/038/009/0001/0039</t>
  </si>
  <si>
    <t>KHARGONE-IN/MP/038SOYABEAN-530GOGAWAN-IN/MP/038/009GOGAWAN-IN/MP/038/009/0001017-MEHARJA-IN/MP/038/009/0001/0030</t>
  </si>
  <si>
    <t>KHARGONE-IN/MP/038SOYABEAN-530GOGAWAN-IN/MP/038/009GOGAWAN-IN/MP/038/009/0001021-BAIHRAMPURA-IN/MP/038/009/0001/0010</t>
  </si>
  <si>
    <t>KHARGONE-IN/MP/038SOYABEAN-530GOGAWAN-IN/MP/038/009GOGAWAN-IN/MP/038/009/0001023-GHUGHARIYA KHEDI-IN/MP/038/009/0001/0012</t>
  </si>
  <si>
    <t>KHARGONE-IN/MP/038SOYABEAN-530GOGAWAN-IN/MP/038/009GOGAWAN-IN/MP/038/009/0001025-RAJPURA-IN/MP/038/009/0001/0040</t>
  </si>
  <si>
    <t>KHARGONE-IN/MP/038SOYABEAN-530GOGAWAN-IN/MP/038/009GOGAWAN-IN/MP/038/009/0001029-DEVLI-IN/MP/038/009/0001/0029</t>
  </si>
  <si>
    <t>KHARGONE-IN/MP/038SOYABEAN-530GOGAWAN-IN/MP/038/009GOGAWAN-IN/MP/038/009/0001034-JAGNNATHPURA-IN/MP/038/009/0001/0037</t>
  </si>
  <si>
    <t>KHARGONE-IN/MP/038SOYABEAN-530GOGAWAN-IN/MP/038/009GOGAWAN-IN/MP/038/009/0001036-GHATTI-IN/MP/038/009/0001/0041</t>
  </si>
  <si>
    <t>KHARGONE-IN/MP/038SOYABEAN-530GOGAWAN-IN/MP/038/009GOGAWAN-IN/MP/038/009/0001037-BALGAON-IN/MP/038/009/0001/0038</t>
  </si>
  <si>
    <t>KHARGONE-IN/MP/038SOYABEAN-530GOGAWAN-IN/MP/038/009GOGAWAN-IN/MP/038/009/0001038-RUPKHEDA-IN/MP/038/009/0001/0014</t>
  </si>
  <si>
    <t>KHARGONE-IN/MP/038SOYABEAN-530GOGAWAN-IN/MP/038/009GOGAWAN-IN/MP/038/009/0001039-SOLNA-IN/MP/038/009/0001/0015</t>
  </si>
  <si>
    <t>KHARGONE-IN/MP/038SOYABEAN-530GOGAWAN-IN/MP/038/009GOGAWAN-IN/MP/038/009/0001041-DASNAVAL-IN/MP/038/009/0001/0018</t>
  </si>
  <si>
    <t>KHARGONE-IN/MP/038SOYABEAN-530GOGAWAN-IN/MP/038/009GOGAWAN-IN/MP/038/009/0001043-HIRAPUR-IN/MP/038/009/0001/0020</t>
  </si>
  <si>
    <t>KHARGONE-IN/MP/038SOYABEAN-530JHIRNYA-IN/MP/038/006JHIRNYA-IN/MP/038/006/0001001-KOTHDA-IN/MP/038/006/0001/0041</t>
  </si>
  <si>
    <t>KHARGONE-IN/MP/038SOYABEAN-530JHIRNYA-IN/MP/038/006JHIRNYA-IN/MP/038/006/0001002-GHODIKHURD-IN/MP/038/006/0001/0026</t>
  </si>
  <si>
    <t>KHARGONE-IN/MP/038SOYABEAN-530JHIRNYA-IN/MP/038/006JHIRNYA-IN/MP/038/006/0001005-KANKRIYA-IN/MP/038/006/0001/0047</t>
  </si>
  <si>
    <t>KHARGONE-IN/MP/038SOYABEAN-530JHIRNYA-IN/MP/038/006JHIRNYA-IN/MP/038/006/0001006-PAKHRIYA-IN/MP/038/006/0001/0036</t>
  </si>
  <si>
    <t>KHARGONE-IN/MP/038SOYABEAN-530JHIRNYA-IN/MP/038/006JHIRNYA-IN/MP/038/006/0001008-MORDHAD-IN/MP/038/006/0001/0037</t>
  </si>
  <si>
    <t>KHARGONE-IN/MP/038SOYABEAN-530JHIRNYA-IN/MP/038/006JHIRNYA-IN/MP/038/006/0001009-JAMLI-IN/MP/038/006/0001/0049</t>
  </si>
  <si>
    <t>KHARGONE-IN/MP/038SOYABEAN-530JHIRNYA-IN/MP/038/006JHIRNYA-IN/MP/038/006/0001010-MORWA-IN/MP/038/006/0001/0042</t>
  </si>
  <si>
    <t>KHARGONE-IN/MP/038SOYABEAN-530JHIRNYA-IN/MP/038/006JHIRNYA-IN/MP/038/006/0001011-DEVIT BU-IN/MP/038/006/0001/0029</t>
  </si>
  <si>
    <t>KHARGONE-IN/MP/038SOYABEAN-530JHIRNYA-IN/MP/038/006JHIRNYA-IN/MP/038/006/0001012-KHARWA-IN/MP/038/006/0001/0043</t>
  </si>
  <si>
    <t>KHARGONE-IN/MP/038SOYABEAN-530JHIRNYA-IN/MP/038/006JHIRNYA-IN/MP/038/006/0001013-ARDALA-IN/MP/038/006/0001/0044</t>
  </si>
  <si>
    <t>KHARGONE-IN/MP/038SOYABEAN-530JHIRNYA-IN/MP/038/006JHIRNYA-IN/MP/038/006/0001014- CHAINPUR-IN/MP/038/006/0001/0027</t>
  </si>
  <si>
    <t>KHARGONE-IN/MP/038SOYABEAN-530JHIRNYA-IN/MP/038/006JHIRNYA-IN/MP/038/006/0001015-KHOI-IN/MP/038/006/0001/0045</t>
  </si>
  <si>
    <t>KHARGONE-IN/MP/038SOYABEAN-530JHIRNYA-IN/MP/038/006JHIRNYA-IN/MP/038/006/0001016-BAITHNYA BU.-IN/MP/038/006/0001/0030</t>
  </si>
  <si>
    <t>KHARGONE-IN/MP/038SOYABEAN-530JHIRNYA-IN/MP/038/006JHIRNYA-IN/MP/038/006/0001017-SHIVNA-IN/MP/038/006/0001/0031</t>
  </si>
  <si>
    <t>KHARGONE-IN/MP/038SOYABEAN-530JHIRNYA-IN/MP/038/006JHIRNYA-IN/MP/038/006/0001018-THOKANBEDHA-IN/MP/038/006/0001/0052</t>
  </si>
  <si>
    <t>KHARGONE-IN/MP/038SOYABEAN-530JHIRNYA-IN/MP/038/006JHIRNYA-IN/MP/038/006/0001019-PUNASALA-IN/MP/038/006/0001/0032</t>
  </si>
  <si>
    <t>KHARGONE-IN/MP/038SOYABEAN-530JHIRNYA-IN/MP/038/006JHIRNYA-IN/MP/038/006/0001020-BAIDCHHA-IN/MP/038/006/0001/0033</t>
  </si>
  <si>
    <t>KHARGONE-IN/MP/038SOYABEAN-530JHIRNYA-IN/MP/038/006JHIRNYA-IN/MP/038/006/0001022-NEEMSETHI-IN/MP/038/006/0001/0050</t>
  </si>
  <si>
    <t>KHARGONE-IN/MP/038SOYABEAN-530JHIRNYA-IN/MP/038/006JHIRNYA-IN/MP/038/006/0001023-BHADLED-IN/MP/038/006/0001/0051</t>
  </si>
  <si>
    <t>KHARGONE-IN/MP/038SOYABEAN-530JHIRNYA-IN/MP/038/006JHIRNYA-IN/MP/038/006/0001024-TED-IN/MP/038/006/0001/0034</t>
  </si>
  <si>
    <t>KHARGONE-IN/MP/038SOYABEAN-530JHIRNYA-IN/MP/038/006JHIRNYA-IN/MP/038/006/0001025-SAKA-IN/MP/038/006/0001/0035</t>
  </si>
  <si>
    <t>KHARGONE-IN/MP/038SOYABEAN-530JHIRNYA-IN/MP/038/006JHIRNYA-IN/MP/038/006/0001026-ABHAPURI-IN/MP/038/006/0001/0001</t>
  </si>
  <si>
    <t>KHARGONE-IN/MP/038SOYABEAN-530JHIRNYA-IN/MP/038/006JHIRNYA-IN/MP/038/006/0001027-CHHEDIYA-IN/MP/038/006/0001/0002</t>
  </si>
  <si>
    <t>KHARGONE-IN/MP/038SOYABEAN-530JHIRNYA-IN/MP/038/006JHIRNYA-IN/MP/038/006/0001028-GAVLA-IN/MP/038/006/0001/0003</t>
  </si>
  <si>
    <t>KHARGONE-IN/MP/038SOYABEAN-530JHIRNYA-IN/MP/038/006JHIRNYA-IN/MP/038/006/0001029-MITAVAL-IN/MP/038/006/0001/0004</t>
  </si>
  <si>
    <t>KHARGONE-IN/MP/038SOYABEAN-530JHIRNYA-IN/MP/038/006JHIRNYA-IN/MP/038/006/0001030-BHAVSIGPURA-IN/MP/038/006/0001/0005</t>
  </si>
  <si>
    <t>KHARGONE-IN/MP/038SOYABEAN-530JHIRNYA-IN/MP/038/006JHIRNYA-IN/MP/038/006/0001031-AMBADOCHAR-IN/MP/038/006/0001/0006</t>
  </si>
  <si>
    <t>KHARGONE-IN/MP/038SOYABEAN-530JHIRNYA-IN/MP/038/006JHIRNYA-IN/MP/038/006/0001032-TIGRIYA-IN/MP/038/006/0001/0007</t>
  </si>
  <si>
    <t>KHARGONE-IN/MP/038SOYABEAN-530JHIRNYA-IN/MP/038/006JHIRNYA-IN/MP/038/006/0001033-REHATFAL-IN/MP/038/006/0001/0008</t>
  </si>
  <si>
    <t>KHARGONE-IN/MP/038SOYABEAN-530JHIRNYA-IN/MP/038/006JHIRNYA-IN/MP/038/006/0001034-SONKHEDI-IN/MP/038/006/0001/0009</t>
  </si>
  <si>
    <t>KHARGONE-IN/MP/038SOYABEAN-530JHIRNYA-IN/MP/038/006JHIRNYA-IN/MP/038/006/0001035-AA. NANKODI-IN/MP/038/006/0001/0010</t>
  </si>
  <si>
    <t>KHARGONE-IN/MP/038SOYABEAN-530JHIRNYA-IN/MP/038/006JHIRNYA-IN/MP/038/006/0001036-PIPRI-IN/MP/038/006/0001/0011</t>
  </si>
  <si>
    <t>KHARGONE-IN/MP/038SOYABEAN-530JHIRNYA-IN/MP/038/006JHIRNYA-IN/MP/038/006/0001037-GORAKHPUR-IN/MP/038/006/0001/0012</t>
  </si>
  <si>
    <t>KHARGONE-IN/MP/038SOYABEAN-530JHIRNYA-IN/MP/038/006JHIRNYA-IN/MP/038/006/0001038-DHASALGAON-IN/MP/038/006/0001/0013</t>
  </si>
  <si>
    <t>KHARGONE-IN/MP/038SOYABEAN-530JHIRNYA-IN/MP/038/006JHIRNYA-IN/MP/038/006/0001039-SAIKHEDA-IN/MP/038/006/0001/0014</t>
  </si>
  <si>
    <t>KHARGONE-IN/MP/038SOYABEAN-530JHIRNYA-IN/MP/038/006JHIRNYA-IN/MP/038/006/0001040-BAYKHEDA-IN/MP/038/006/0001/0015</t>
  </si>
  <si>
    <t>KHARGONE-IN/MP/038SOYABEAN-530JHIRNYA-IN/MP/038/006JHIRNYA-IN/MP/038/006/0001041-JHIRNYA-IN/MP/038/006/0001/0016</t>
  </si>
  <si>
    <t>KHARGONE-IN/MP/038SOYABEAN-530JHIRNYA-IN/MP/038/006JHIRNYA-IN/MP/038/006/0001042-MARUGARH-IN/MP/038/006/0001/0017</t>
  </si>
  <si>
    <t>KHARGONE-IN/MP/038SOYABEAN-530JHIRNYA-IN/MP/038/006JHIRNYA-IN/MP/038/006/0001043-MANIKERA-IN/MP/038/006/0001/0018</t>
  </si>
  <si>
    <t>KHARGONE-IN/MP/038SOYABEAN-530JHIRNYA-IN/MP/038/006JHIRNYA-IN/MP/038/006/0001044-RATLI-IN/MP/038/006/0001/0019</t>
  </si>
  <si>
    <t>KHARGONE-IN/MP/038SOYABEAN-530JHIRNYA-IN/MP/038/006JHIRNYA-IN/MP/038/006/0001045-BADI-IN/MP/038/006/0001/0020</t>
  </si>
  <si>
    <t>KHARGONE-IN/MP/038SOYABEAN-530JHIRNYA-IN/MP/038/006JHIRNYA-IN/MP/038/006/0001046-RATANPUR-IN/MP/038/006/0001/0021</t>
  </si>
  <si>
    <t>KHARGONE-IN/MP/038SOYABEAN-530JHIRNYA-IN/MP/038/006JHIRNYA-IN/MP/038/006/0001047-PUTLA-IN/MP/038/006/0001/0022</t>
  </si>
  <si>
    <t>KHARGONE-IN/MP/038SOYABEAN-530JHIRNYA-IN/MP/038/006JHIRNYA-IN/MP/038/006/0001048-RAJPURA-IN/MP/038/006/0001/0023</t>
  </si>
  <si>
    <t>KHARGONE-IN/MP/038SOYABEAN-530JHIRNYA-IN/MP/038/006JHIRNYA-IN/MP/038/006/0001049-DEHRIYA-IN/MP/038/006/0001/0024</t>
  </si>
  <si>
    <t>KHARGONE-IN/MP/038SOYABEAN-530JHIRNYA-IN/MP/038/006JHIRNYA-IN/MP/038/006/0001050-MADVEE-IN/MP/038/006/0001/0025</t>
  </si>
  <si>
    <t>KHARGONE-IN/MP/038SOYABEAN-530JHIRNYA-IN/MP/038/006JHIRNYA-IN/MP/038/006/0001051-NAHALDARI-IN/MP/038/006/0001/0053</t>
  </si>
  <si>
    <t>KHARGONE-IN/MP/038SOYABEAN-530JHIRNYA-IN/MP/038/006JHIRNYA-IN/MP/038/006/0001053-00053-IN/MP/038/006/0001/0039</t>
  </si>
  <si>
    <t>KHARGONE-IN/MP/038SOYABEAN-530KASRAWAD-IN/MP/038/002KASRAWAD-IN/MP/038/002/0003001-BHOINDA-IN/MP/038/002/0003/0025</t>
  </si>
  <si>
    <t>KHARGONE-IN/MP/038SOYABEAN-530KASRAWAD-IN/MP/038/002KASRAWAD-IN/MP/038/002/0003002-CHICHLI-IN/MP/038/002/0003/0026</t>
  </si>
  <si>
    <t>KHARGONE-IN/MP/038SOYABEAN-530KASRAWAD-IN/MP/038/002KASRAWAD-IN/MP/038/002/0003005-BALSAMUND-IN/MP/038/002/0003/0039</t>
  </si>
  <si>
    <t>KHARGONE-IN/MP/038SOYABEAN-530KASRAWAD-IN/MP/038/002KASRAWAD-IN/MP/038/002/0003010-MOGAONVA-IN/MP/038/002/0003/0001</t>
  </si>
  <si>
    <t>KHARGONE-IN/MP/038SOYABEAN-530KASRAWAD-IN/MP/038/002KASRAWAD-IN/MP/038/002/0003011-DOGAONVA-IN/MP/038/002/0003/0002</t>
  </si>
  <si>
    <t>KHARGONE-IN/MP/038SOYABEAN-530KASRAWAD-IN/MP/038/002KASRAWAD-IN/MP/038/002/0003012-KASRAVAD KHURD-IN/MP/038/002/0003/0003</t>
  </si>
  <si>
    <t>KHARGONE-IN/MP/038SOYABEAN-530KASRAWAD-IN/MP/038/002KASRAWAD-IN/MP/038/002/0003013-KASRAVAD BUJURG-IN/MP/038/002/0003/0004</t>
  </si>
  <si>
    <t>KHARGONE-IN/MP/038SOYABEAN-530KASRAWAD-IN/MP/038/002KASRAWAD-IN/MP/038/002/0003015-00015-IN/MP/038/002/0003/0042</t>
  </si>
  <si>
    <t>KHARGONE-IN/MP/038SOYABEAN-530KASRAWAD-IN/MP/038/002KASRAWAD-IN/MP/038/002/0003020-JALKHA-IN/MP/038/002/0003/0027</t>
  </si>
  <si>
    <t>KHARGONE-IN/MP/038SOYABEAN-530KASRAWAD-IN/MP/038/002KASRAWAD-IN/MP/038/002/0003023-PATHAURA-IN/MP/038/002/0003/0028</t>
  </si>
  <si>
    <t>KHARGONE-IN/MP/038SOYABEAN-530KASRAWAD-IN/MP/038/002KASRAWAD-IN/MP/038/002/0003024-REGAWA-IN/MP/038/002/0003/0029</t>
  </si>
  <si>
    <t>KHARGONE-IN/MP/038SOYABEAN-530KASRAWAD-IN/MP/038/002KASRAWAD-IN/MP/038/002/0003042-TEMARNI-IN/MP/038/002/0003/0030</t>
  </si>
  <si>
    <t>KHARGONE-IN/MP/038SOYABEAN-530KASRAWAD-IN/MP/038/002KASRAWAD-IN/MP/038/002/0003052-LAUHARI-IN/MP/038/002/0003/0008</t>
  </si>
  <si>
    <t>KHARGONE-IN/MP/038SOYABEAN-530KASRAWAD-IN/MP/038/002KASRAWAD-IN/MP/038/002/0003062-BORAVA-IN/MP/038/002/0003/0019</t>
  </si>
  <si>
    <t>KHARGONE-IN/MP/038SOYABEAN-530KASRAWAD-IN/MP/038/002MALTHAN-IN/MP/038/002/0004030-MAKANDPURA-IN/MP/038/002/0004/0032</t>
  </si>
  <si>
    <t>KHARGONE-IN/MP/038SOYABEAN-530KASRAWAD-IN/MP/038/002MALTHAN-IN/MP/038/002/0004036-MALTAR-IN/MP/038/002/0004/0036</t>
  </si>
  <si>
    <t>KHARGONE-IN/MP/038SOYABEAN-530KASRAWAD-IN/MP/038/002MALTHAN-IN/MP/038/002/0004037-BAINGDI-IN/MP/038/002/0004/0026</t>
  </si>
  <si>
    <t>KHARGONE-IN/MP/038SOYABEAN-530KASRAWAD-IN/MP/038/002MALTHAN-IN/MP/038/002/0004066-LEPA-IN/MP/038/002/0004/0002</t>
  </si>
  <si>
    <t>KHARGONE-IN/MP/038SOYABEAN-530KASRAWAD-IN/MP/038/002MALTHAN-IN/MP/038/002/0004067-AMLATHA-IN/MP/038/002/0004/0003</t>
  </si>
  <si>
    <t>KHARGONE-IN/MP/038SOYABEAN-530KASRAWAD-IN/MP/038/002MALTHAN-IN/MP/038/002/0004068-BHAGYAPURA-IN/MP/038/002/0004/0004</t>
  </si>
  <si>
    <t>KHARGONE-IN/MP/038SOYABEAN-530KASRAWAD-IN/MP/038/002MALTHAN-IN/MP/038/002/0004070-PIPALGON-IN/MP/038/002/0004/0006</t>
  </si>
  <si>
    <t>KHARGONE-IN/MP/038SOYABEAN-530KASRAWAD-IN/MP/038/002MALTHAN-IN/MP/038/002/0004074-DURGAPUR-IN/MP/038/002/0004/0010</t>
  </si>
  <si>
    <t>KHARGONE-IN/MP/038SOYABEAN-530KASRAWAD-IN/MP/038/002MALTHAN-IN/MP/038/002/0004084-KHEDI BUJURG-IN/MP/038/002/0004/0020</t>
  </si>
  <si>
    <t>KHARGONE-IN/MP/038SOYABEAN-530KHARGONE-IN/MP/038/003KHARGONE-IN/MP/038/003/0002002-DASANGA-IN/MP/038/003/0002/0043</t>
  </si>
  <si>
    <t>KHARGONE-IN/MP/038SOYABEAN-530KHARGONE-IN/MP/038/003KHARGONE-IN/MP/038/003/0002005-DONGARGAON-IN/MP/038/003/0002/0036</t>
  </si>
  <si>
    <t>KHARGONE-IN/MP/038SOYABEAN-530KHARGONE-IN/MP/038/003KHARGONE-IN/MP/038/003/0002006-SAIKHEDA-IN/MP/038/003/0002/0037</t>
  </si>
  <si>
    <t>KHARGONE-IN/MP/038SOYABEAN-530KHARGONE-IN/MP/038/003KHARGONE-IN/MP/038/003/0002007-LIKKHI-IN/MP/038/003/0002/0031</t>
  </si>
  <si>
    <t>KHARGONE-IN/MP/038SOYABEAN-530KHARGONE-IN/MP/038/003KHARGONE-IN/MP/038/003/0002008-MOTHAPURA-IN/MP/038/003/0002/0038</t>
  </si>
  <si>
    <t>KHARGONE-IN/MP/038SOYABEAN-530KHARGONE-IN/MP/038/003KHARGONE-IN/MP/038/003/0002010-AKWA LYA-IN/MP/038/003/0002/0033</t>
  </si>
  <si>
    <t>KHARGONE-IN/MP/038SOYABEAN-530KHARGONE-IN/MP/038/003KHARGONE-IN/MP/038/003/0002011-NANDGAON-IN/MP/038/003/0002/0048</t>
  </si>
  <si>
    <t>KHARGONE-IN/MP/038SOYABEAN-530KHARGONE-IN/MP/038/003KHARGONE-IN/MP/038/003/0002012-ICHAPUR-IN/MP/038/003/0002/0039</t>
  </si>
  <si>
    <t>KHARGONE-IN/MP/038SOYABEAN-530KHARGONE-IN/MP/038/003KHARGONE-IN/MP/038/003/0002013-PIPRI-IN/MP/038/003/0002/0040</t>
  </si>
  <si>
    <t>KHARGONE-IN/MP/038SOYABEAN-530KHARGONE-IN/MP/038/003KHARGONE-IN/MP/038/003/0002014-UBDI-IN/MP/038/003/0002/0049</t>
  </si>
  <si>
    <t>KHARGONE-IN/MP/038SOYABEAN-530KHARGONE-IN/MP/038/003KHARGONE-IN/MP/038/003/0002015-ADHAVAN-IN/MP/038/003/0002/0001</t>
  </si>
  <si>
    <t>KHARGONE-IN/MP/038SOYABEAN-530KHARGONE-IN/MP/038/003KHARGONE-IN/MP/038/003/0002016-PANDHANYA-IN/MP/038/003/0002/0002</t>
  </si>
  <si>
    <t>KHARGONE-IN/MP/038SOYABEAN-530KHARGONE-IN/MP/038/003KHARGONE-IN/MP/038/003/0002017-IDARATPUR-IN/MP/038/003/0002/0003</t>
  </si>
  <si>
    <t>KHARGONE-IN/MP/038SOYABEAN-530KHARGONE-IN/MP/038/003KHARGONE-IN/MP/038/003/0002019-ASANGAON-IN/MP/038/003/0002/0046</t>
  </si>
  <si>
    <t>KHARGONE-IN/MP/038SOYABEAN-530KHARGONE-IN/MP/038/003KHARGONE-IN/MP/038/003/0002025-TEMLA-IN/MP/038/003/0002/0011</t>
  </si>
  <si>
    <t>KHARGONE-IN/MP/038SOYABEAN-530KHARGONE-IN/MP/038/003KHARGONE-IN/MP/038/003/0002026-RANGAON-IN/MP/038/003/0002/0012</t>
  </si>
  <si>
    <t>KHARGONE-IN/MP/038SOYABEAN-530KHARGONE-IN/MP/038/003KHARGONE-IN/MP/038/003/0002027-SURPALA-IN/MP/038/003/0002/0050</t>
  </si>
  <si>
    <t>KHARGONE-IN/MP/038SOYABEAN-530KHARGONE-IN/MP/038/003KHARGONE-IN/MP/038/003/0002028-NANDGAON ROD-IN/MP/038/003/0002/0042</t>
  </si>
  <si>
    <t>KHARGONE-IN/MP/038SOYABEAN-530KHARGONE-IN/MP/038/003KHARGONE-IN/MP/038/003/0002029-GHOTAYA-IN/MP/038/003/0002/0029</t>
  </si>
  <si>
    <t>KHARGONE-IN/MP/038SOYABEAN-530KHARGONE-IN/MP/038/003KHARGONE-IN/MP/038/003/0002030-UNBU-IN/MP/038/003/0002/0034</t>
  </si>
  <si>
    <t>KHARGONE-IN/MP/038SOYABEAN-530KHARGONE-IN/MP/038/003KHARGONE-IN/MP/038/003/0002031-UN KHU-IN/MP/038/003/0002/0035</t>
  </si>
  <si>
    <t>KHARGONE-IN/MP/038SOYABEAN-530KHARGONE-IN/MP/038/003KHARGONE-IN/MP/038/003/0002032-RAIBID-IN/MP/038/003/0002/0041</t>
  </si>
  <si>
    <t>KHARGONE-IN/MP/038SOYABEAN-530KHARGONE-IN/MP/038/003KHARGONE-IN/MP/038/003/0002033-DHALKA-IN/MP/038/003/0002/0047</t>
  </si>
  <si>
    <t>KHARGONE-IN/MP/038SOYABEAN-530KHARGONE-IN/MP/038/003KHARGONE-IN/MP/038/003/0002035-GAVSAN-IN/MP/038/003/0002/0014</t>
  </si>
  <si>
    <t>KHARGONE-IN/MP/038SOYABEAN-530KHARGONE-IN/MP/038/003KHARGONE-IN/MP/038/003/0002040-RAHIMPURA-IN/MP/038/003/0002/0019</t>
  </si>
  <si>
    <t>KHARGONE-IN/MP/038SOYABEAN-530KHARGONE-IN/MP/038/003KHARGONE-IN/MP/038/003/0002044-BALWADI-IN/MP/038/003/0002/0023</t>
  </si>
  <si>
    <t>KHARGONE-IN/MP/038SOYABEAN-530KHARGONE-IN/MP/038/003KHARGONE-IN/MP/038/003/0002045-SONIPURA-IN/MP/038/003/0002/0024</t>
  </si>
  <si>
    <t>KHARGONE-IN/MP/038SOYABEAN-530KHARGONE-IN/MP/038/003KHARGONE-IN/MP/038/003/0002049-JAMLI-IN/MP/038/003/0002/0028</t>
  </si>
  <si>
    <t>KHARGONE-IN/MP/038SOYABEAN-530MAHESHWAR-IN/MP/038/001KARHI-IN/MP/038/001/0003046-BAHEGAON-IN/MP/038/001/0003/0001</t>
  </si>
  <si>
    <t>KHARGONE-IN/MP/038SOYABEAN-530MAHESHWAR-IN/MP/038/001KARHI-IN/MP/038/001/0003047-KATARGAON-IN/MP/038/001/0003/0002</t>
  </si>
  <si>
    <t>KHARGONE-IN/MP/038SOYABEAN-530MAHESHWAR-IN/MP/038/001KARHI-IN/MP/038/001/0003048-BANDERA-IN/MP/038/001/0003/0003</t>
  </si>
  <si>
    <t>KHARGONE-IN/MP/038SOYABEAN-530MAHESHWAR-IN/MP/038/001KARHI-IN/MP/038/001/0003049-BILBAVDI-IN/MP/038/001/0003/0004</t>
  </si>
  <si>
    <t>KHARGONE-IN/MP/038SOYABEAN-530MAHESHWAR-IN/MP/038/001KARHI-IN/MP/038/001/0003050-HODADIYA-IN/MP/038/001/0003/0005</t>
  </si>
  <si>
    <t>KHARGONE-IN/MP/038SOYABEAN-530MAHESHWAR-IN/MP/038/001KARHI-IN/MP/038/001/0003051-KARODIYA KHURD-IN/MP/038/001/0003/0006</t>
  </si>
  <si>
    <t>KHARGONE-IN/MP/038SOYABEAN-530MAHESHWAR-IN/MP/038/001KARHI-IN/MP/038/001/0003052-PEMPURA-IN/MP/038/001/0003/0007</t>
  </si>
  <si>
    <t>KHARGONE-IN/MP/038SOYABEAN-530MAHESHWAR-IN/MP/038/001KARHI-IN/MP/038/001/0003053-BALASGAON-IN/MP/038/001/0003/0008</t>
  </si>
  <si>
    <t>KHARGONE-IN/MP/038SOYABEAN-530MAHESHWAR-IN/MP/038/001KARHI-IN/MP/038/001/0003054-GHATYABAIDI-IN/MP/038/001/0003/0009</t>
  </si>
  <si>
    <t>KHARGONE-IN/MP/038SOYABEAN-530MAHESHWAR-IN/MP/038/001KARHI-IN/MP/038/001/0003055-KAVANA-IN/MP/038/001/0003/0010</t>
  </si>
  <si>
    <t>KHARGONE-IN/MP/038SOYABEAN-530MAHESHWAR-IN/MP/038/001KARHI-IN/MP/038/001/0003057-KARHI-IN/MP/038/001/0003/0012</t>
  </si>
  <si>
    <t>KHARGONE-IN/MP/038SOYABEAN-530MAHESHWAR-IN/MP/038/001KARHI-IN/MP/038/001/0003058-NAGJHIRI-IN/MP/038/001/0003/0013</t>
  </si>
  <si>
    <t>KHARGONE-IN/MP/038SOYABEAN-530MAHESHWAR-IN/MP/038/001KARHI-IN/MP/038/001/0003059-VANEE-IN/MP/038/001/0003/0014</t>
  </si>
  <si>
    <t>KHARGONE-IN/MP/038SOYABEAN-530MAHESHWAR-IN/MP/038/001KARHI-IN/MP/038/001/0003060-KODLAKHEDI-IN/MP/038/001/0003/0015</t>
  </si>
  <si>
    <t>KHARGONE-IN/MP/038SOYABEAN-530MAHESHWAR-IN/MP/038/001KARHI-IN/MP/038/001/0003061-KOGAONVA-IN/MP/038/001/0003/0016</t>
  </si>
  <si>
    <t>KHARGONE-IN/MP/038SOYABEAN-530MAHESHWAR-IN/MP/038/001KARHI-IN/MP/038/001/0003062-PIPLYA BUJURG-IN/MP/038/001/0003/0017</t>
  </si>
  <si>
    <t>KHARGONE-IN/MP/038SOYABEAN-530MAHESHWAR-IN/MP/038/001KARHI-IN/MP/038/001/0003063-PIPLYA KHURD-IN/MP/038/001/0003/0018</t>
  </si>
  <si>
    <t>KHARGONE-IN/MP/038SOYABEAN-530MAHESHWAR-IN/MP/038/001KARHI-IN/MP/038/001/0003064-SEJGAON-IN/MP/038/001/0003/0019</t>
  </si>
  <si>
    <t>KHARGONE-IN/MP/038SOYABEAN-530MAHESHWAR-IN/MP/038/001KARHI-IN/MP/038/001/0003065-PITAMLI-IN/MP/038/001/0003/0020</t>
  </si>
  <si>
    <t>KHARGONE-IN/MP/038SOYABEAN-530MAHESHWAR-IN/MP/038/001KARHI-IN/MP/038/001/0003066-SITOKA-IN/MP/038/001/0003/0021</t>
  </si>
  <si>
    <t>KHARGONE-IN/MP/038SOYABEAN-530MAHESHWAR-IN/MP/038/001KARHI-IN/MP/038/001/0003067-BHAMPURA-IN/MP/038/001/0003/0022</t>
  </si>
  <si>
    <t>KHARGONE-IN/MP/038SOYABEAN-530MAHESHWAR-IN/MP/038/001KARHI-IN/MP/038/001/0003068-PALSOOD-IN/MP/038/001/0003/0023</t>
  </si>
  <si>
    <t>KHARGONE-IN/MP/038SOYABEAN-530MAHESHWAR-IN/MP/038/001KARHI-IN/MP/038/001/0003069-MACHALPUR-IN/MP/038/001/0003/0024</t>
  </si>
  <si>
    <t>KHARGONE-IN/MP/038SOYABEAN-530MAHESHWAR-IN/MP/038/001KARHI-IN/MP/038/001/0003070-BARLAY-IN/MP/038/001/0003/0025</t>
  </si>
  <si>
    <t>KHARGONE-IN/MP/038SOYABEAN-530MAHESHWAR-IN/MP/038/001KARHI-IN/MP/038/001/0003071-BANJARI-IN/MP/038/001/0003/0026</t>
  </si>
  <si>
    <t>KHARGONE-IN/MP/038SOYABEAN-530MAHESHWAR-IN/MP/038/001KARHI-IN/MP/038/001/0003072-BADATIYA SURTA-IN/MP/038/001/0003/0027</t>
  </si>
  <si>
    <t>KHARGONE-IN/MP/038SOYABEAN-530MAHESHWAR-IN/MP/038/001KARHI-IN/MP/038/001/0003073-BADHAULI-IN/MP/038/001/0003/0028</t>
  </si>
  <si>
    <t>KHARGONE-IN/MP/038SOYABEAN-530MAHESHWAR-IN/MP/038/001MAHESHWAR-IN/MP/038/001/0001002-KUSUBHYA-IN/MP/038/001/0001/0012</t>
  </si>
  <si>
    <t>KHARGONE-IN/MP/038SOYABEAN-530MAHESHWAR-IN/MP/038/001MAHESHWAR-IN/MP/038/001/0001003-BAKANER-IN/MP/038/001/0001/0018</t>
  </si>
  <si>
    <t>KHARGONE-IN/MP/038SOYABEAN-530MAHESHWAR-IN/MP/038/001MAHESHWAR-IN/MP/038/001/0001004-AASHAPUR-IN/MP/038/001/0001/0019</t>
  </si>
  <si>
    <t>KHARGONE-IN/MP/038SOYABEAN-530MAHESHWAR-IN/MP/038/001MAHESHWAR-IN/MP/038/001/0001007-MELKHEDI-IN/MP/038/001/0001/0022</t>
  </si>
  <si>
    <t>KHARGONE-IN/MP/038SOYABEAN-530MAHESHWAR-IN/MP/038/001MAHESHWAR-IN/MP/038/001/0001008-KAKRIYA-IN/MP/038/001/0001/0023</t>
  </si>
  <si>
    <t>KHARGONE-IN/MP/038SOYABEAN-530MAHESHWAR-IN/MP/038/001MAHESHWAR-IN/MP/038/001/0001009-ITAVDI-IN/MP/038/001/0001/0024</t>
  </si>
  <si>
    <t>KHARGONE-IN/MP/038SOYABEAN-530MAHESHWAR-IN/MP/038/001MAHESHWAR-IN/MP/038/001/0001011-MOHNA-IN/MP/038/001/0001/0003</t>
  </si>
  <si>
    <t>KHARGONE-IN/MP/038SOYABEAN-530MAHESHWAR-IN/MP/038/001MAHESHWAR-IN/MP/038/001/0001012-BADVEL-IN/MP/038/001/0001/0004</t>
  </si>
  <si>
    <t>KHARGONE-IN/MP/038SOYABEAN-530MAHESHWAR-IN/MP/038/001MAHESHWAR-IN/MP/038/001/0001014-GUJARMOHNA-IN/MP/038/001/0001/0006</t>
  </si>
  <si>
    <t>KHARGONE-IN/MP/038SOYABEAN-530MAHESHWAR-IN/MP/038/001MAHESHWAR-IN/MP/038/001/0001017-CHOLI-IN/MP/038/001/0001/0009</t>
  </si>
  <si>
    <t>KHARGONE-IN/MP/038SOYABEAN-530MAHESHWAR-IN/MP/038/001MAHESHWAR-IN/MP/038/001/0001018-THANGAON-IN/MP/038/001/0001/0010</t>
  </si>
  <si>
    <t>KHARGONE-IN/MP/038SOYABEAN-530MAHESHWAR-IN/MP/038/001MAHESHWAR-IN/MP/038/001/0001019-MAHETWADA-IN/MP/038/001/0001/0011</t>
  </si>
  <si>
    <t>KHARGONE-IN/MP/038SOYABEAN-530MAHESHWAR-IN/MP/038/001MAHESHWAR-IN/MP/038/001/0001020-MATMOOR-IN/MP/038/001/0001/0013</t>
  </si>
  <si>
    <t>KHARGONE-IN/MP/038SOYABEAN-530MAHESHWAR-IN/MP/038/001MAHESHWAR-IN/MP/038/001/0001021-JALKOTA-IN/MP/038/001/0001/0014</t>
  </si>
  <si>
    <t>KHARGONE-IN/MP/038SOYABEAN-530MAHESHWAR-IN/MP/038/001MAHESHWAR-IN/MP/038/001/0001022-KHARADI-IN/MP/038/001/0001/0015</t>
  </si>
  <si>
    <t>KHARGONE-IN/MP/038SOYABEAN-530MAHESHWAR-IN/MP/038/001MAHESHWAR-IN/MP/038/001/0001023-MAHESHWAR-IN/MP/038/001/0001/0016</t>
  </si>
  <si>
    <t>KHARGONE-IN/MP/038SOYABEAN-530MAHESHWAR-IN/MP/038/001MAHESHWAR-IN/MP/038/001/0001024-LADVEE-IN/MP/038/001/0001/0017</t>
  </si>
  <si>
    <t>KHARGONE-IN/MP/038SOYABEAN-530MAHESHWAR-IN/MP/038/001MAHESHWAR-IN/MP/038/001/0001025-MANDLESHWAR-IN/MP/038/001/0001/0025</t>
  </si>
  <si>
    <t>KHARGONE-IN/MP/038SOYABEAN-530MAHESHWAR-IN/MP/038/001MAHESHWAR-IN/MP/038/001/0001026-JALUD-IN/MP/038/001/0001/0026</t>
  </si>
  <si>
    <t>KHARGONE-IN/MP/038SOYABEAN-530MAHESHWAR-IN/MP/038/001MAHESHWAR-IN/MP/038/001/0001027-KARODIYA-IN/MP/038/001/0001/0036</t>
  </si>
  <si>
    <t>KHARGONE-IN/MP/038SOYABEAN-530MAHESHWAR-IN/MP/038/001MAHESHWAR-IN/MP/038/001/0001028-SAMRAJ-IN/MP/038/001/0001/0039</t>
  </si>
  <si>
    <t>KHARGONE-IN/MP/038SOYABEAN-530MAHESHWAR-IN/MP/038/001MAHESHWAR-IN/MP/038/001/0001029-CHINDDIYA-IN/MP/038/001/0001/0027</t>
  </si>
  <si>
    <t>KHARGONE-IN/MP/038SOYABEAN-530MAHESHWAR-IN/MP/038/001MAHESHWAR-IN/MP/038/001/0001030-MOGAWA-IN/MP/038/001/0001/0040</t>
  </si>
  <si>
    <t>KHARGONE-IN/MP/038SOYABEAN-530MAHESHWAR-IN/MP/038/001MAHESHWAR-IN/MP/038/001/0001031-MOHAD-IN/MP/038/001/0001/0041</t>
  </si>
  <si>
    <t>KHARGONE-IN/MP/038SOYABEAN-530MAHESHWAR-IN/MP/038/001MAHESHWAR-IN/MP/038/001/0001032-SOMAKHEDI-IN/MP/038/001/0001/0031</t>
  </si>
  <si>
    <t>KHARGONE-IN/MP/038SOYABEAN-530MAHESHWAR-IN/MP/038/001MAHESHWAR-IN/MP/038/001/0001033-BHAKLAY-IN/MP/038/001/0001/0043</t>
  </si>
  <si>
    <t>KHARGONE-IN/MP/038SOYABEAN-530MAHESHWAR-IN/MP/038/001MAHESHWAR-IN/MP/038/001/0001035-BHADURI-IN/MP/038/001/0001/0044</t>
  </si>
  <si>
    <t>KHARGONE-IN/MP/038SOYABEAN-530MAHESHWAR-IN/MP/038/001MAHESHWAR-IN/MP/038/001/0001036-GULAWAD-IN/MP/038/001/0001/0032</t>
  </si>
  <si>
    <t>KHARGONE-IN/MP/038SOYABEAN-530MAHESHWAR-IN/MP/038/001MAHESHWAR-IN/MP/038/001/0001038-KAWADIYA-IN/MP/038/001/0001/0033</t>
  </si>
  <si>
    <t>KHARGONE-IN/MP/038SOYABEAN-530MAHESHWAR-IN/MP/038/001MAHESHWAR-IN/MP/038/001/0001039-JHAPDI-IN/MP/038/001/0001/0045</t>
  </si>
  <si>
    <t>KHARGONE-IN/MP/038SOYABEAN-530MAHESHWAR-IN/MP/038/001MAHESHWAR-IN/MP/038/001/0001040-DEV PIPALYA-IN/MP/038/001/0001/0037</t>
  </si>
  <si>
    <t>KHARGONE-IN/MP/038SOYABEAN-530MAHESHWAR-IN/MP/038/001MAHESHWAR-IN/MP/038/001/0001041-NANDRA-IN/MP/038/001/0001/0028</t>
  </si>
  <si>
    <t>KHARGONE-IN/MP/038SOYABEAN-530MAHESHWAR-IN/MP/038/001MAHESHWAR-IN/MP/038/001/0001042-DHARGAON-IN/MP/038/001/0001/0029</t>
  </si>
  <si>
    <t>KHARGONE-IN/MP/038SOYABEAN-530MAHESHWAR-IN/MP/038/001MAHESHWAR-IN/MP/038/001/0001043-CHHOTIKHARGONE-IN/MP/038/001/0001/0034</t>
  </si>
  <si>
    <t>KHARGONE-IN/MP/038SOYABEAN-530MAHESHWAR-IN/MP/038/001MAHESHWAR-IN/MP/038/001/0001044-SULGOAN-IN/MP/038/001/0001/0035</t>
  </si>
  <si>
    <t>KHARGONE-IN/MP/038SOYABEAN-530MAHESHWAR-IN/MP/038/001MAHESHWAR-IN/MP/038/001/0001045-PATHRADKHURD-IN/MP/038/001/0001/0030</t>
  </si>
  <si>
    <t>KHARGONE-IN/MP/038SOYABEAN-530SEGAON-IN/MP/038/007SEGAON-IN/MP/038/007/0001001-KHAULGAON-IN/MP/038/007/0001/0001</t>
  </si>
  <si>
    <t>KHARGONE-IN/MP/038SOYABEAN-530SEGAON-IN/MP/038/007SEGAON-IN/MP/038/007/0001002-SEGAON-IN/MP/038/007/0001/0012</t>
  </si>
  <si>
    <t>KHARGONE-IN/MP/038SOYABEAN-530SEGAON-IN/MP/038/007SEGAON-IN/MP/038/007/0001003-RASGAON-IN/MP/038/007/0001/0021</t>
  </si>
  <si>
    <t>KHARGONE-IN/MP/038SOYABEAN-530SEGAON-IN/MP/038/007SEGAON-IN/MP/038/007/0001005-DASNAVAL-IN/MP/038/007/0001/0023</t>
  </si>
  <si>
    <t>KHARGONE-IN/MP/038SOYABEAN-530SEGAON-IN/MP/038/007SEGAON-IN/MP/038/007/0001007-KAMAUDWADA-IN/MP/038/007/0001/0025</t>
  </si>
  <si>
    <t>KHARGONE-IN/MP/038SOYABEAN-530SEGAON-IN/MP/038/007SEGAON-IN/MP/038/007/0001008-GADHAVAD-IN/MP/038/007/0001/0026</t>
  </si>
  <si>
    <t>KHARGONE-IN/MP/038SOYABEAN-530SEGAON-IN/MP/038/007SEGAON-IN/MP/038/007/0001010-JALGONE-IN/MP/038/007/0001/0002</t>
  </si>
  <si>
    <t>KHARGONE-IN/MP/038SOYABEAN-530SEGAON-IN/MP/038/007SEGAON-IN/MP/038/007/0001012-BIRLA-IN/MP/038/007/0001/0004</t>
  </si>
  <si>
    <t>KHARGONE-IN/MP/038SOYABEAN-530SEGAON-IN/MP/038/007SEGAON-IN/MP/038/007/0001013-DOMWADA-IN/MP/038/007/0001/0005</t>
  </si>
  <si>
    <t>KHARGONE-IN/MP/038SOYABEAN-530SEGAON-IN/MP/038/007SEGAON-IN/MP/038/007/0001015-GOLWADI-IN/MP/038/007/0001/0007</t>
  </si>
  <si>
    <t>KHARGONE-IN/MP/038SOYABEAN-530SEGAON-IN/MP/038/007SEGAON-IN/MP/038/007/0001018-CHICHGARH-IN/MP/038/007/0001/0010</t>
  </si>
  <si>
    <t>KHARGONE-IN/MP/038SOYABEAN-530SEGAON-IN/MP/038/007SEGAON-IN/MP/038/007/0001019-ACHHALWADI-IN/MP/038/007/0001/0011</t>
  </si>
  <si>
    <t>KHARGONE-IN/MP/038SOYABEAN-530SEGAON-IN/MP/038/007SEGAON-IN/MP/038/007/0001021-KELI-IN/MP/038/007/0001/0014</t>
  </si>
  <si>
    <t>KHARGONE-IN/MP/038SOYABEAN-530SEGAON-IN/MP/038/007SEGAON-IN/MP/038/007/0001023-LEHKU-IN/MP/038/007/0001/0016</t>
  </si>
  <si>
    <t>KHARGONE-IN/MP/038SOYABEAN-530SEGAON-IN/MP/038/007SEGAON-IN/MP/038/007/0001026-PANALI-IN/MP/038/007/0001/0019</t>
  </si>
  <si>
    <t>KHARGONE-IN/MP/038SOYABEAN-530SEGAON-IN/MP/038/007SEGAON-IN/MP/038/007/0001031-PANWADA-IN/MP/038/007/0001/0030</t>
  </si>
  <si>
    <t>KHARGONE-IN/MP/038SOYABEAN-530SEGAON-IN/MP/038/007SEGAON-IN/MP/038/007/0001034-DALKI-IN/MP/038/007/0001/0033</t>
  </si>
  <si>
    <t>KHARGONE-IN/MP/038SOYABEAN-530SEGAON-IN/MP/038/007SEGAON-IN/MP/038/007/0001036-SHRIKHANDI-IN/MP/038/007/0001/0035</t>
  </si>
  <si>
    <t>ALIRAJPUR-IN/MP/049_BAJRA-320_ALIRAJPUR-IN/MP/049/001_ALIRAJPUR-IN/MP/049/001/0002_071-GIRALA-IN/MP/049/001/0002/0026_</t>
  </si>
  <si>
    <t>ALIRAJPUR-IN/MP/049_BAJRA-320_ALIRAJPUR-IN/MP/049/001_ALIRAJPUR-IN/MP/049/001/0002_071-GIRALA-IN/MP/049/001/0002/0026</t>
  </si>
  <si>
    <t>ALIRAJPUR-IN/MP/049_BAJRA-320_ALIRAJPUR-IN/MP/049/001_ALIRAJPUR-IN/MP/049/001/0002_072-LAXMANI-IN/MP/049/001/0002/0027_</t>
  </si>
  <si>
    <t>ALIRAJPUR-IN/MP/049_BAJRA-320_ALIRAJPUR-IN/MP/049/001_ALIRAJPUR-IN/MP/049/001/0002_072-LAXMANI-IN/MP/049/001/0002/0027</t>
  </si>
  <si>
    <t>ALIRAJPUR-IN/MP/049_BAJRA-320_ALIRAJPUR-IN/MP/049/001_ALIRAJPUR-IN/MP/049/001/0002_073-CHAUGAN VAT-IN/MP/049/001/0002/0028_</t>
  </si>
  <si>
    <t>ALIRAJPUR-IN/MP/049_BAJRA-320_ALIRAJPUR-IN/MP/049/001_ALIRAJPUR-IN/MP/049/001/0002_073-CHAUGAN VAT-IN/MP/049/001/0002/0028</t>
  </si>
  <si>
    <t>ALIRAJPUR-IN/MP/049_BAJRA-320_ALIRAJPUR-IN/MP/049/001_ALIRAJPUR-IN/MP/049/001/0002_074-BHANA RAVAT-IN/MP/049/001/0002/0029_</t>
  </si>
  <si>
    <t>ALIRAJPUR-IN/MP/049_BAJRA-320_ALIRAJPUR-IN/MP/049/001_ALIRAJPUR-IN/MP/049/001/0002_074-BHANA RAVAT-IN/MP/049/001/0002/0029</t>
  </si>
  <si>
    <t>ALIRAJPUR-IN/MP/049_BAJRA-320_ALIRAJPUR-IN/MP/049/001_ALIRAJPUR-IN/MP/049/001/0002_075-KHANDALA-IN/MP/049/001/0002/0030_</t>
  </si>
  <si>
    <t>ALIRAJPUR-IN/MP/049_BAJRA-320_ALIRAJPUR-IN/MP/049/001_ALIRAJPUR-IN/MP/049/001/0002_075-KHANDALA-IN/MP/049/001/0002/0030</t>
  </si>
  <si>
    <t>ALIRAJPUR-IN/MP/049_BAJRA-320_ALIRAJPUR-IN/MP/049/001_ALIRAJPUR-IN/MP/049/001/0002_076-PALASDA-IN/MP/049/001/0002/0031_</t>
  </si>
  <si>
    <t>ALIRAJPUR-IN/MP/049_BAJRA-320_ALIRAJPUR-IN/MP/049/001_ALIRAJPUR-IN/MP/049/001/0002_076-PALASDA-IN/MP/049/001/0002/0031</t>
  </si>
  <si>
    <t>ALIRAJPUR-IN/MP/049_BAJRA-320_ALIRAJPUR-IN/MP/049/001_ALIRAJPUR-IN/MP/049/001/0002_079-KHARKUA-IN/MP/049/001/0002/0034_</t>
  </si>
  <si>
    <t>ALIRAJPUR-IN/MP/049_BAJRA-320_ALIRAJPUR-IN/MP/049/001_ALIRAJPUR-IN/MP/049/001/0002_079-KHARKUA-IN/MP/049/001/0002/0034</t>
  </si>
  <si>
    <t>ALIRAJPUR-IN/MP/049_BAJRA-320_ALIRAJPUR-IN/MP/049/001_ALIRAJPUR-IN/MP/049/001/0002_080-BEGDI-IN/MP/049/001/0002/0035_</t>
  </si>
  <si>
    <t>ALIRAJPUR-IN/MP/049_BAJRA-320_ALIRAJPUR-IN/MP/049/001_ALIRAJPUR-IN/MP/049/001/0002_080-BEGDI-IN/MP/049/001/0002/0035</t>
  </si>
  <si>
    <t>ALIRAJPUR-IN/MP/049_BAJRA-320_ALIRAJPUR-IN/MP/049/001_ALIRAJPUR-IN/MP/049/001/0002_082-MAYALA-IN/MP/049/001/0002/0037_</t>
  </si>
  <si>
    <t>ALIRAJPUR-IN/MP/049_BAJRA-320_ALIRAJPUR-IN/MP/049/001_ALIRAJPUR-IN/MP/049/001/0002_082-MAYALA-IN/MP/049/001/0002/0037</t>
  </si>
  <si>
    <t>ALIRAJPUR-IN/MP/049_BAJRA-320_ALIRAJPUR-IN/MP/049/001_ALIRAJPUR-IN/MP/049/001/0002_083-NANPUR-IN/MP/049/001/0002/0038_</t>
  </si>
  <si>
    <t>ALIRAJPUR-IN/MP/049_BAJRA-320_ALIRAJPUR-IN/MP/049/001_ALIRAJPUR-IN/MP/049/001/0002_083-NANPUR-IN/MP/049/001/0002/0038</t>
  </si>
  <si>
    <t>ALIRAJPUR-IN/MP/049_BAJRA-320_ALIRAJPUR-IN/MP/049/001_ALIRAJPUR-IN/MP/049/001/0002_084-TEETI-IN/MP/049/001/0002/0039_</t>
  </si>
  <si>
    <t>ALIRAJPUR-IN/MP/049_BAJRA-320_ALIRAJPUR-IN/MP/049/001_ALIRAJPUR-IN/MP/049/001/0002_084-TEETI-IN/MP/049/001/0002/0039</t>
  </si>
  <si>
    <t>ALIRAJPUR-IN/MP/049_BAJRA-320_ALIRAJPUR-IN/MP/049/001_ALIRAJPUR-IN/MP/049/001/0002_086-FATA-IN/MP/049/001/0002/0041_</t>
  </si>
  <si>
    <t>ALIRAJPUR-IN/MP/049_BAJRA-320_ALIRAJPUR-IN/MP/049/001_ALIRAJPUR-IN/MP/049/001/0002_086-FATA-IN/MP/049/001/0002/0041</t>
  </si>
  <si>
    <t>ALIRAJPUR-IN/MP/049_BAJRA-320_ALIRAJPUR-IN/MP/049/001_ALIRAJPUR-IN/MP/049/001/0002_087-MORASA-IN/MP/049/001/0002/0042_</t>
  </si>
  <si>
    <t>ALIRAJPUR-IN/MP/049_BAJRA-320_ALIRAJPUR-IN/MP/049/001_ALIRAJPUR-IN/MP/049/001/0002_087-MORASA-IN/MP/049/001/0002/0042</t>
  </si>
  <si>
    <t>ALIRAJPUR-IN/MP/049_BAJRA-320_ALIRAJPUR-IN/MP/049/001_ALIRAJPUR-IN/MP/049/001/0002_088-SEJGAON-IN/MP/049/001/0002/0043_</t>
  </si>
  <si>
    <t>ALIRAJPUR-IN/MP/049_BAJRA-320_ALIRAJPUR-IN/MP/049/001_ALIRAJPUR-IN/MP/049/001/0002_088-SEJGAON-IN/MP/049/001/0002/0043</t>
  </si>
  <si>
    <t>ALIRAJPUR-IN/MP/049_BAJRA-320_ALIRAJPUR-IN/MP/049/001_ALIRAJPUR-IN/MP/049/001/0002_089-AJANDA-IN/MP/049/001/0002/0044_</t>
  </si>
  <si>
    <t>ALIRAJPUR-IN/MP/049_BAJRA-320_ALIRAJPUR-IN/MP/049/001_ALIRAJPUR-IN/MP/049/001/0002_089-AJANDA-IN/MP/049/001/0002/0044</t>
  </si>
  <si>
    <t>ALIRAJPUR-IN/MP/049_BAJRA-320_ALIRAJPUR-IN/MP/049/001_ALIRAJPUR-IN/MP/049/001/0002_090-KHARPAI-IN/MP/049/001/0002/0045_</t>
  </si>
  <si>
    <t>ALIRAJPUR-IN/MP/049_BAJRA-320_ALIRAJPUR-IN/MP/049/001_ALIRAJPUR-IN/MP/049/001/0002_090-KHARPAI-IN/MP/049/001/0002/0045</t>
  </si>
  <si>
    <t>ALIRAJPUR-IN/MP/049_BAJRA-320_ALIRAJPUR-IN/MP/049/001_ALIRAJPUR-IN/MP/049/001/0002_091-KANPUR-IN/MP/049/001/0002/0046_</t>
  </si>
  <si>
    <t>ALIRAJPUR-IN/MP/049_BAJRA-320_ALIRAJPUR-IN/MP/049/001_ALIRAJPUR-IN/MP/049/001/0002_091-KANPUR-IN/MP/049/001/0002/0046</t>
  </si>
  <si>
    <t>ALIRAJPUR-IN/MP/049_BAJRA-320_ALIRAJPUR-IN/MP/049/001_ALIRAJPUR-IN/MP/049/001/0002_092-JAVANIYA-IN/MP/049/001/0002/0047_</t>
  </si>
  <si>
    <t>ALIRAJPUR-IN/MP/049_BAJRA-320_ALIRAJPUR-IN/MP/049/001_ALIRAJPUR-IN/MP/049/001/0002_092-JAVANIYA-IN/MP/049/001/0002/0047</t>
  </si>
  <si>
    <t>ALIRAJPUR-IN/MP/049_BAJRA-320_ALIRAJPUR-IN/MP/049/001_ALIRAJPUR-IN/MP/049/001/0002_093-AALI-IN/MP/049/001/0002/0048_</t>
  </si>
  <si>
    <t>ALIRAJPUR-IN/MP/049_BAJRA-320_ALIRAJPUR-IN/MP/049/001_ALIRAJPUR-IN/MP/049/001/0002_093-AALI-IN/MP/049/001/0002/0048</t>
  </si>
  <si>
    <t>ALIRAJPUR-IN/MP/049_BAJRA-320_ALIRAJPUR-IN/MP/049/001_ALIRAJPUR-IN/MP/049/001/0002_094-THOD SINDI-IN/MP/049/001/0002/0049_</t>
  </si>
  <si>
    <t>ALIRAJPUR-IN/MP/049_BAJRA-320_ALIRAJPUR-IN/MP/049/001_ALIRAJPUR-IN/MP/049/001/0002_094-THOD SINDI-IN/MP/049/001/0002/0049</t>
  </si>
  <si>
    <t>ALIRAJPUR-IN/MP/049_BAJRA-320_ALIRAJPUR-IN/MP/049/001_ALIRAJPUR-IN/MP/049/001/0002_095-BORKUA-IN/MP/049/001/0002/0050_</t>
  </si>
  <si>
    <t>ALIRAJPUR-IN/MP/049_BAJRA-320_ALIRAJPUR-IN/MP/049/001_ALIRAJPUR-IN/MP/049/001/0002_095-BORKUA-IN/MP/049/001/0002/0050</t>
  </si>
  <si>
    <t>ALIRAJPUR-IN/MP/049_BAJRA-320_ALIRAJPUR-IN/MP/049/001_ALIRAJPUR-IN/MP/049/001/0002_096-SUKHI BAVDI-IN/MP/049/001/0002/0051_</t>
  </si>
  <si>
    <t>ALIRAJPUR-IN/MP/049_BAJRA-320_ALIRAJPUR-IN/MP/049/001_ALIRAJPUR-IN/MP/049/001/0002_096-SUKHI BAVDI-IN/MP/049/001/0002/0051</t>
  </si>
  <si>
    <t>ALIRAJPUR-IN/MP/049_BAJRA-320_ALIRAJPUR-IN/MP/049/001_ALIRAJPUR-IN/MP/049/001/0002_097-MALVAI-IN/MP/049/001/0002/0052_</t>
  </si>
  <si>
    <t>ALIRAJPUR-IN/MP/049_BAJRA-320_ALIRAJPUR-IN/MP/049/001_ALIRAJPUR-IN/MP/049/001/0002_097-MALVAI-IN/MP/049/001/0002/0052</t>
  </si>
  <si>
    <t>ALIRAJPUR-IN/MP/049_BAJRA-320_SONDWA-IN/MP/049/005_SONDWA-IN/MP/049/005/0001_122-DHANOTA-IN/MP/049/005/0001/0031_</t>
  </si>
  <si>
    <t>ALIRAJPUR-IN/MP/049_BAJRA-320_SONDWA-IN/MP/049/005_SONDWA-IN/MP/049/005/0001_122-DHANOTA-IN/MP/049/005/0001/0031</t>
  </si>
  <si>
    <t>ALIRAJPUR-IN/MP/049_BAJRA-320_SONDWA-IN/MP/049/005_SONDWA-IN/MP/049/005/0001_125-UMRALI-IN/MP/049/005/0001/0003_</t>
  </si>
  <si>
    <t>ALIRAJPUR-IN/MP/049_BAJRA-320_SONDWA-IN/MP/049/005_SONDWA-IN/MP/049/005/0001_125-UMRALI-IN/MP/049/005/0001/0003</t>
  </si>
  <si>
    <t>ALIRAJPUR-IN/MP/049_BAJRA-320_SONDWA-IN/MP/049/005_SONDWA-IN/MP/049/005/0001_126-OJHAD-IN/MP/049/005/0001/0004_</t>
  </si>
  <si>
    <t>ALIRAJPUR-IN/MP/049_BAJRA-320_SONDWA-IN/MP/049/005_SONDWA-IN/MP/049/005/0001_126-OJHAD-IN/MP/049/005/0001/0004</t>
  </si>
  <si>
    <t>ALIRAJPUR-IN/MP/049_BAJRA-320_SONDWA-IN/MP/049/005_SONDWA-IN/MP/049/005/0001_127-MORAJI-IN/MP/049/005/0001/0042_</t>
  </si>
  <si>
    <t>ALIRAJPUR-IN/MP/049_BAJRA-320_SONDWA-IN/MP/049/005_SONDWA-IN/MP/049/005/0001_127-MORAJI-IN/MP/049/005/0001/0042</t>
  </si>
  <si>
    <t>ALIRAJPUR-IN/MP/049_BAJRA-320_SONDWA-IN/MP/049/005_SONDWA-IN/MP/049/005/0001_153-SIRKHADI BADI-IN/MP/049/005/0001/0032_</t>
  </si>
  <si>
    <t>ALIRAJPUR-IN/MP/049_BAJRA-320_SONDWA-IN/MP/049/005_SONDWA-IN/MP/049/005/0001_153-SIRKHADI BADI-IN/MP/049/005/0001/0032</t>
  </si>
  <si>
    <t>ALIRAJPUR-IN/MP/049_BAJRA-320_SONDWA-IN/MP/049/005_SONDWA-IN/MP/049/005/0001_154-VEJDA-IN/MP/049/005/0001/0011_</t>
  </si>
  <si>
    <t>ALIRAJPUR-IN/MP/049_BAJRA-320_SONDWA-IN/MP/049/005_SONDWA-IN/MP/049/005/0001_154-VEJDA-IN/MP/049/005/0001/0011</t>
  </si>
  <si>
    <t>ALIRAJPUR-IN/MP/049_BAJRA-320_SONDWA-IN/MP/049/005_SONDWA-IN/MP/049/005/0001_155-UMRAT-IN/MP/049/005/0001/0012_</t>
  </si>
  <si>
    <t>ALIRAJPUR-IN/MP/049_BAJRA-320_SONDWA-IN/MP/049/005_SONDWA-IN/MP/049/005/0001_155-UMRAT-IN/MP/049/005/0001/0012</t>
  </si>
  <si>
    <t>ALIRAJPUR-IN/MP/049_BAJRA-320_SONDWA-IN/MP/049/005_SONDWA-IN/MP/049/005/0001_156-SAKDI-IN/MP/049/005/0001/0013_</t>
  </si>
  <si>
    <t>ALIRAJPUR-IN/MP/049_BAJRA-320_SONDWA-IN/MP/049/005_SONDWA-IN/MP/049/005/0001_156-SAKDI-IN/MP/049/005/0001/0013</t>
  </si>
  <si>
    <t>ALIRAJPUR-IN/MP/049_BAJRA-320_SONDWA-IN/MP/049/005_SONDWA-IN/MP/049/005/0001_157-GULVAT-IN/MP/049/005/0001/0014_</t>
  </si>
  <si>
    <t>ALIRAJPUR-IN/MP/049_BAJRA-320_SONDWA-IN/MP/049/005_SONDWA-IN/MP/049/005/0001_157-GULVAT-IN/MP/049/005/0001/0014</t>
  </si>
  <si>
    <t>ALIRAJPUR-IN/MP/049_BAJRA-320_SONDWA-IN/MP/049/005_SONDWA-IN/MP/049/005/0001_159-KUKDIYA-IN/MP/049/005/0001/0016_</t>
  </si>
  <si>
    <t>ALIRAJPUR-IN/MP/049_BAJRA-320_SONDWA-IN/MP/049/005_SONDWA-IN/MP/049/005/0001_159-KUKDIYA-IN/MP/049/005/0001/0016</t>
  </si>
  <si>
    <t>ALIRAJPUR-IN/MP/049_BAJRA-320_SONDWA-IN/MP/049/005_SONDWA-IN/MP/049/005/0001_160-TEMLA-IN/MP/049/005/0001/0017_</t>
  </si>
  <si>
    <t>ALIRAJPUR-IN/MP/049_BAJRA-320_SONDWA-IN/MP/049/005_SONDWA-IN/MP/049/005/0001_160-TEMLA-IN/MP/049/005/0001/0017</t>
  </si>
  <si>
    <t>ALIRAJPUR-IN/MP/049_BAJRA-320_SONDWA-IN/MP/049/005_SONDWA-IN/MP/049/005/0001_161-SONDWA-IN/MP/049/005/0001/0018_</t>
  </si>
  <si>
    <t>ALIRAJPUR-IN/MP/049_BAJRA-320_SONDWA-IN/MP/049/005_SONDWA-IN/MP/049/005/0001_161-SONDWA-IN/MP/049/005/0001/0018</t>
  </si>
  <si>
    <t>ALIRAJPUR-IN/MP/049_BAJRA-320_SONDWA-IN/MP/049/005_SONDWA-IN/MP/049/005/0001_162-BAYDIYA-IN/MP/049/005/0001/0019_</t>
  </si>
  <si>
    <t>ALIRAJPUR-IN/MP/049_BAJRA-320_SONDWA-IN/MP/049/005_SONDWA-IN/MP/049/005/0001_162-BAYDIYA-IN/MP/049/005/0001/0019</t>
  </si>
  <si>
    <t>ALIRAJPUR-IN/MP/049_BAJRA-320_SONDWA-IN/MP/049/005_SONDWA-IN/MP/049/005/0001_163-DARKALI-IN/MP/049/005/0001/0033_</t>
  </si>
  <si>
    <t>ALIRAJPUR-IN/MP/049_BAJRA-320_SONDWA-IN/MP/049/005_SONDWA-IN/MP/049/005/0001_163-DARKALI-IN/MP/049/005/0001/0033</t>
  </si>
  <si>
    <t>ALIRAJPUR-IN/MP/049_BAJRA-320_SONDWA-IN/MP/049/005_SONDWA-IN/MP/049/005/0001_164-BODGAON-IN/MP/049/005/0001/0020_</t>
  </si>
  <si>
    <t>ALIRAJPUR-IN/MP/049_BAJRA-320_SONDWA-IN/MP/049/005_SONDWA-IN/MP/049/005/0001_164-BODGAON-IN/MP/049/005/0001/0020</t>
  </si>
  <si>
    <t>ALIRAJPUR-IN/MP/049_BAJRA-320_SONDWA-IN/MP/049/005_SONDWA-IN/MP/049/005/0001_165-KHAMAT-IN/MP/049/005/0001/0021_</t>
  </si>
  <si>
    <t>ALIRAJPUR-IN/MP/049_BAJRA-320_SONDWA-IN/MP/049/005_SONDWA-IN/MP/049/005/0001_165-KHAMAT-IN/MP/049/005/0001/0021</t>
  </si>
  <si>
    <t>ALIRAJPUR-IN/MP/049_BAJRA-320_SONDWA-IN/MP/049/005_SONDWA-IN/MP/049/005/0001_166-WALPUR-IN/MP/049/005/0001/0022_</t>
  </si>
  <si>
    <t>ALIRAJPUR-IN/MP/049_BAJRA-320_SONDWA-IN/MP/049/005_SONDWA-IN/MP/049/005/0001_166-WALPUR-IN/MP/049/005/0001/0022</t>
  </si>
  <si>
    <t>ALIRAJPUR-IN/MP/049_BAJRA-320_SONDWA-IN/MP/049/005_SONDWA-IN/MP/049/005/0001_167-PHADTALA-IN/MP/049/005/0001/0023_</t>
  </si>
  <si>
    <t>ALIRAJPUR-IN/MP/049_BAJRA-320_SONDWA-IN/MP/049/005_SONDWA-IN/MP/049/005/0001_167-PHADTALA-IN/MP/049/005/0001/0023</t>
  </si>
  <si>
    <t>ALIRAJPUR-IN/MP/049_BAJRA-320_SONDWA-IN/MP/049/005_SONDWA-IN/MP/049/005/0001_168-GANERI-IN/MP/049/005/0001/0044_</t>
  </si>
  <si>
    <t>ALIRAJPUR-IN/MP/049_BAJRA-320_SONDWA-IN/MP/049/005_SONDWA-IN/MP/049/005/0001_168-GANERI-IN/MP/049/005/0001/0044</t>
  </si>
  <si>
    <t>ALIRAJPUR-IN/MP/049_BAJRA-320_SONDWA-IN/MP/049/005_SONDWA-IN/MP/049/005/0001_171-SOLIYA-IN/MP/049/005/0001/0024_</t>
  </si>
  <si>
    <t>ALIRAJPUR-IN/MP/049_BAJRA-320_SONDWA-IN/MP/049/005_SONDWA-IN/MP/049/005/0001_171-SOLIYA-IN/MP/049/005/0001/0024</t>
  </si>
  <si>
    <t>ALIRAJPUR-IN/MP/049_BAJRA-320_SONDWA-IN/MP/049/005_SONDWA-IN/MP/049/005/0001_172-CHHOTI HATHVI-IN/MP/049/005/0001/0025_</t>
  </si>
  <si>
    <t>ALIRAJPUR-IN/MP/049_BAJRA-320_SONDWA-IN/MP/049/005_SONDWA-IN/MP/049/005/0001_172-CHHOTI HATHVI-IN/MP/049/005/0001/0025</t>
  </si>
  <si>
    <t>ALIRAJPUR-IN/MP/049_BAJRA-320_SONDWA-IN/MP/049/005_SONDWA-IN/MP/049/005/0001_173-UNHALA-IN/MP/049/005/0001/0034_</t>
  </si>
  <si>
    <t>ALIRAJPUR-IN/MP/049_BAJRA-320_SONDWA-IN/MP/049/005_SONDWA-IN/MP/049/005/0001_173-UNHALA-IN/MP/049/005/0001/0034</t>
  </si>
  <si>
    <t>ALIRAJPUR-IN/MP/049_BAJRA-320_SONDWA-IN/MP/049/005_SONDWA-IN/MP/049/005/0001_174-TIKHOLA-IN/MP/049/005/0001/0026_</t>
  </si>
  <si>
    <t>ALIRAJPUR-IN/MP/049_BAJRA-320_SONDWA-IN/MP/049/005_SONDWA-IN/MP/049/005/0001_174-TIKHOLA-IN/MP/049/005/0001/0026</t>
  </si>
  <si>
    <t>ALIRAJPUR-IN/MP/049_BAJRA-320_SONDWA-IN/MP/049/005_SONDWA-IN/MP/049/005/0001_175-KULVAT-IN/MP/049/005/0001/0027_</t>
  </si>
  <si>
    <t>ALIRAJPUR-IN/MP/049_BAJRA-320_SONDWA-IN/MP/049/005_SONDWA-IN/MP/049/005/0001_175-KULVAT-IN/MP/049/005/0001/0027</t>
  </si>
  <si>
    <t>ALIRAJPUR-IN/MP/049_BAJRA-320_SONDWA-IN/MP/049/005_SONDWA-IN/MP/049/005/0001_176-SEMLANI-IN/MP/049/005/0001/0028_</t>
  </si>
  <si>
    <t>ALIRAJPUR-IN/MP/049_BAJRA-320_SONDWA-IN/MP/049/005_SONDWA-IN/MP/049/005/0001_176-SEMLANI-IN/MP/049/005/0001/0028</t>
  </si>
  <si>
    <t>ALIRAJPUR-IN/MP/049_BAJRA-320_SONDWA-IN/MP/049/005_SONDWA-IN/MP/049/005/0001_177-KAKRANA-IN/MP/049/005/0001/0029_</t>
  </si>
  <si>
    <t>ALIRAJPUR-IN/MP/049_BAJRA-320_SONDWA-IN/MP/049/005_SONDWA-IN/MP/049/005/0001_177-KAKRANA-IN/MP/049/005/0001/0029</t>
  </si>
  <si>
    <t>ALIRAJPUR-IN/MP/049_BLACK GRAM (URAD)-401____</t>
  </si>
  <si>
    <t>ALIRAJPUR-IN/MP/049_BLACK GRAM (URAD)-401___</t>
  </si>
  <si>
    <t>ALIRAJPUR-IN/MP/049_COTTON-601_ALIRAJPUR-IN/MP/049/001___</t>
  </si>
  <si>
    <t>ALIRAJPUR-IN/MP/049_COTTON-601_ALIRAJPUR-IN/MP/049/001__</t>
  </si>
  <si>
    <t>ALIRAJPUR-IN/MP/049_COTTON-601_CHANDRA SHEKHAR AZAD-IN/MP/049/006___</t>
  </si>
  <si>
    <t>ALIRAJPUR-IN/MP/049_COTTON-601_CHANDRA SHEKHAR AZAD-IN/MP/049/006__</t>
  </si>
  <si>
    <t>ALIRAJPUR-IN/MP/049_COTTON-601_JOBAT-IN/MP/049/002___</t>
  </si>
  <si>
    <t>ALIRAJPUR-IN/MP/049_COTTON-601_JOBAT-IN/MP/049/002__</t>
  </si>
  <si>
    <t>ALIRAJPUR-IN/MP/049_COTTON-601_KATTHIWADA-IN/MP/049/004___</t>
  </si>
  <si>
    <t>ALIRAJPUR-IN/MP/049_COTTON-601_KATTHIWADA-IN/MP/049/004__</t>
  </si>
  <si>
    <t>ALIRAJPUR-IN/MP/049_COTTON-601_SONDWA-IN/MP/049/005___</t>
  </si>
  <si>
    <t>ALIRAJPUR-IN/MP/049_COTTON-601_SONDWA-IN/MP/049/005__</t>
  </si>
  <si>
    <t>ALIRAJPUR-IN/MP/049_GREEN GRAM (MUNG)-405____</t>
  </si>
  <si>
    <t>ALIRAJPUR-IN/MP/049_GREEN GRAM (MUNG)-405___</t>
  </si>
  <si>
    <t>ALIRAJPUR-IN/MP/049_GROUNDNUT-501_ALIRAJPUR-IN/MP/049/001___</t>
  </si>
  <si>
    <t>ALIRAJPUR-IN/MP/049_GROUNDNUT-501_ALIRAJPUR-IN/MP/049/001__</t>
  </si>
  <si>
    <t>ALIRAJPUR-IN/MP/049_GROUNDNUT-501_JOBAT-IN/MP/049/002___</t>
  </si>
  <si>
    <t>ALIRAJPUR-IN/MP/049_GROUNDNUT-501_JOBAT-IN/MP/049/002__</t>
  </si>
  <si>
    <t>ALIRAJPUR-IN/MP/049_GROUNDNUT-501_KATTHIWADA-IN/MP/049/004___</t>
  </si>
  <si>
    <t>ALIRAJPUR-IN/MP/049_GROUNDNUT-501_KATTHIWADA-IN/MP/049/004__</t>
  </si>
  <si>
    <t>ALIRAJPUR-IN/MP/049_GROUNDNUT-501_SONDWA-IN/MP/049/005___</t>
  </si>
  <si>
    <t>ALIRAJPUR-IN/MP/049_GROUNDNUT-501_SONDWA-IN/MP/049/005__</t>
  </si>
  <si>
    <t>ALIRAJPUR-IN/MP/049_JOWAR-310_ALIRAJPUR-IN/MP/049/001___</t>
  </si>
  <si>
    <t>ALIRAJPUR-IN/MP/049_JOWAR-310_ALIRAJPUR-IN/MP/049/001__</t>
  </si>
  <si>
    <t>ALIRAJPUR-IN/MP/049_JOWAR-310_JOBAT-IN/MP/049/002___</t>
  </si>
  <si>
    <t>ALIRAJPUR-IN/MP/049_JOWAR-310_JOBAT-IN/MP/049/002__</t>
  </si>
  <si>
    <t>ALIRAJPUR-IN/MP/049_JOWAR-310_KATTHIWADA-IN/MP/049/004___</t>
  </si>
  <si>
    <t>ALIRAJPUR-IN/MP/049_JOWAR-310_KATTHIWADA-IN/MP/049/004__</t>
  </si>
  <si>
    <t>ALIRAJPUR-IN/MP/049_JOWAR-310_SONDWA-IN/MP/049/005___</t>
  </si>
  <si>
    <t>ALIRAJPUR-IN/MP/049_JOWAR-310_SONDWA-IN/MP/049/005__</t>
  </si>
  <si>
    <t>ALIRAJPUR-IN/MP/049_MAIZE-330_ALIRAJPUR-IN/MP/049/001_ALIRAJPUR-IN/MP/049/001/0002_053-CHICHAL GUDA-IN/MP/049/001/0002/0008_</t>
  </si>
  <si>
    <t>ALIRAJPUR-IN/MP/049_MAIZE-330_ALIRAJPUR-IN/MP/049/001_ALIRAJPUR-IN/MP/049/001/0002_053-CHICHAL GUDA-IN/MP/049/001/0002/0008</t>
  </si>
  <si>
    <t>ALIRAJPUR-IN/MP/049_MAIZE-330_ALIRAJPUR-IN/MP/049/001_ALIRAJPUR-IN/MP/049/001/0002_054-ALIRAJPUR-IN/MP/049/001/0002/0009_</t>
  </si>
  <si>
    <t>ALIRAJPUR-IN/MP/049_MAIZE-330_ALIRAJPUR-IN/MP/049/001_ALIRAJPUR-IN/MP/049/001/0002_054-ALIRAJPUR-IN/MP/049/001/0002/0009</t>
  </si>
  <si>
    <t>ALIRAJPUR-IN/MP/049_MAIZE-330_ALIRAJPUR-IN/MP/049/001_ALIRAJPUR-IN/MP/049/001/0002_055-GHONGHSA-IN/MP/049/001/0002/0010_</t>
  </si>
  <si>
    <t>ALIRAJPUR-IN/MP/049_MAIZE-330_ALIRAJPUR-IN/MP/049/001_ALIRAJPUR-IN/MP/049/001/0002_055-GHONGHSA-IN/MP/049/001/0002/0010</t>
  </si>
  <si>
    <t>ALIRAJPUR-IN/MP/049_MAIZE-330_ALIRAJPUR-IN/MP/049/001_ALIRAJPUR-IN/MP/049/001/0002_056-HARAS VAT-IN/MP/049/001/0002/0011_</t>
  </si>
  <si>
    <t>ALIRAJPUR-IN/MP/049_MAIZE-330_ALIRAJPUR-IN/MP/049/001_ALIRAJPUR-IN/MP/049/001/0002_056-HARAS VAT-IN/MP/049/001/0002/0011</t>
  </si>
  <si>
    <t>ALIRAJPUR-IN/MP/049_MAIZE-330_ALIRAJPUR-IN/MP/049/001_ALIRAJPUR-IN/MP/049/001/0002_057-BADI-IN/MP/049/001/0002/0012_</t>
  </si>
  <si>
    <t>ALIRAJPUR-IN/MP/049_MAIZE-330_ALIRAJPUR-IN/MP/049/001_ALIRAJPUR-IN/MP/049/001/0002_057-BADI-IN/MP/049/001/0002/0012</t>
  </si>
  <si>
    <t>ALIRAJPUR-IN/MP/049_MAIZE-330_ALIRAJPUR-IN/MP/049/001_ALIRAJPUR-IN/MP/049/001/0002_058-BADA UNDWA-IN/MP/049/001/0002/0013_</t>
  </si>
  <si>
    <t>ALIRAJPUR-IN/MP/049_MAIZE-330_ALIRAJPUR-IN/MP/049/001_ALIRAJPUR-IN/MP/049/001/0002_058-BADA UNDWA-IN/MP/049/001/0002/0013</t>
  </si>
  <si>
    <t>ALIRAJPUR-IN/MP/049_MAIZE-330_ALIRAJPUR-IN/MP/049/001_ALIRAJPUR-IN/MP/049/001/0002_060-INDARSINGH KI CHAUKI-IN/MP/049/001/0002/0015_</t>
  </si>
  <si>
    <t>ALIRAJPUR-IN/MP/049_MAIZE-330_ALIRAJPUR-IN/MP/049/001_ALIRAJPUR-IN/MP/049/001/0002_060-INDARSINGH KI CHAUKI-IN/MP/049/001/0002/0015</t>
  </si>
  <si>
    <t>ALIRAJPUR-IN/MP/049_MAIZE-330_ALIRAJPUR-IN/MP/049/001_ALIRAJPUR-IN/MP/049/001/0002_061-RAMSINGH KI CHAUKI-IN/MP/049/001/0002/0016_</t>
  </si>
  <si>
    <t>ALIRAJPUR-IN/MP/049_MAIZE-330_ALIRAJPUR-IN/MP/049/001_ALIRAJPUR-IN/MP/049/001/0002_061-RAMSINGH KI CHAUKI-IN/MP/049/001/0002/0016</t>
  </si>
  <si>
    <t>ALIRAJPUR-IN/MP/049_MAIZE-330_ALIRAJPUR-IN/MP/049/001_ALIRAJPUR-IN/MP/049/001/0002_063-BAND-IN/MP/049/001/0002/0018_</t>
  </si>
  <si>
    <t>ALIRAJPUR-IN/MP/049_MAIZE-330_ALIRAJPUR-IN/MP/049/001_ALIRAJPUR-IN/MP/049/001/0002_063-BAND-IN/MP/049/001/0002/0018</t>
  </si>
  <si>
    <t>ALIRAJPUR-IN/MP/049_MAIZE-330_ALIRAJPUR-IN/MP/049/001_ALIRAJPUR-IN/MP/049/001/0002_064-AAMBUA-IN/MP/049/001/0002/0019_</t>
  </si>
  <si>
    <t>ALIRAJPUR-IN/MP/049_MAIZE-330_ALIRAJPUR-IN/MP/049/001_ALIRAJPUR-IN/MP/049/001/0002_064-AAMBUA-IN/MP/049/001/0002/0019</t>
  </si>
  <si>
    <t>ALIRAJPUR-IN/MP/049_MAIZE-330_ALIRAJPUR-IN/MP/049/001_ALIRAJPUR-IN/MP/049/001/0002_065-BHORDU-IN/MP/049/001/0002/0020_</t>
  </si>
  <si>
    <t>ALIRAJPUR-IN/MP/049_MAIZE-330_ALIRAJPUR-IN/MP/049/001_ALIRAJPUR-IN/MP/049/001/0002_065-BHORDU-IN/MP/049/001/0002/0020</t>
  </si>
  <si>
    <t>ALIRAJPUR-IN/MP/049_MAIZE-330_ALIRAJPUR-IN/MP/049/001_ALIRAJPUR-IN/MP/049/001/0002_066-CHICHLANA-IN/MP/049/001/0002/0021_</t>
  </si>
  <si>
    <t>ALIRAJPUR-IN/MP/049_MAIZE-330_ALIRAJPUR-IN/MP/049/001_ALIRAJPUR-IN/MP/049/001/0002_066-CHICHLANA-IN/MP/049/001/0002/0021</t>
  </si>
  <si>
    <t>ALIRAJPUR-IN/MP/049_MAIZE-330_ALIRAJPUR-IN/MP/049/001_ALIRAJPUR-IN/MP/049/001/0002_067-ADWADA-IN/MP/049/001/0002/0022_</t>
  </si>
  <si>
    <t>ALIRAJPUR-IN/MP/049_MAIZE-330_ALIRAJPUR-IN/MP/049/001_ALIRAJPUR-IN/MP/049/001/0002_067-ADWADA-IN/MP/049/001/0002/0022</t>
  </si>
  <si>
    <t>ALIRAJPUR-IN/MP/049_MAIZE-330_ALIRAJPUR-IN/MP/049/001_ALIRAJPUR-IN/MP/049/001/0002_068-KOTBOO-IN/MP/049/001/0002/0023_</t>
  </si>
  <si>
    <t>ALIRAJPUR-IN/MP/049_MAIZE-330_ALIRAJPUR-IN/MP/049/001_ALIRAJPUR-IN/MP/049/001/0002_068-KOTBOO-IN/MP/049/001/0002/0023</t>
  </si>
  <si>
    <t>ALIRAJPUR-IN/MP/049_MAIZE-330_ALIRAJPUR-IN/MP/049/001_ALIRAJPUR-IN/MP/049/001/0002_069-KAVTHU-IN/MP/049/001/0002/0024_</t>
  </si>
  <si>
    <t>ALIRAJPUR-IN/MP/049_MAIZE-330_ALIRAJPUR-IN/MP/049/001_ALIRAJPUR-IN/MP/049/001/0002_069-KAVTHU-IN/MP/049/001/0002/0024</t>
  </si>
  <si>
    <t>ALIRAJPUR-IN/MP/049_MAIZE-330_ALIRAJPUR-IN/MP/049/001_ALIRAJPUR-IN/MP/049/001/0002_071-GIRALA-IN/MP/049/001/0002/0026_</t>
  </si>
  <si>
    <t>ALIRAJPUR-IN/MP/049_MAIZE-330_ALIRAJPUR-IN/MP/049/001_ALIRAJPUR-IN/MP/049/001/0002_071-GIRALA-IN/MP/049/001/0002/0026</t>
  </si>
  <si>
    <t>ALIRAJPUR-IN/MP/049_MAIZE-330_ALIRAJPUR-IN/MP/049/001_ALIRAJPUR-IN/MP/049/001/0002_075-KHANDALA-IN/MP/049/001/0002/0030_</t>
  </si>
  <si>
    <t>ALIRAJPUR-IN/MP/049_MAIZE-330_ALIRAJPUR-IN/MP/049/001_ALIRAJPUR-IN/MP/049/001/0002_075-KHANDALA-IN/MP/049/001/0002/0030</t>
  </si>
  <si>
    <t>ALIRAJPUR-IN/MP/049_MAIZE-330_ALIRAJPUR-IN/MP/049/001_ALIRAJPUR-IN/MP/049/001/0002_080-BEGDI-IN/MP/049/001/0002/0035_</t>
  </si>
  <si>
    <t>ALIRAJPUR-IN/MP/049_MAIZE-330_ALIRAJPUR-IN/MP/049/001_ALIRAJPUR-IN/MP/049/001/0002_080-BEGDI-IN/MP/049/001/0002/0035</t>
  </si>
  <si>
    <t>ALIRAJPUR-IN/MP/049_MAIZE-330_ALIRAJPUR-IN/MP/049/001_ALIRAJPUR-IN/MP/049/001/0002_084-TEETI-IN/MP/049/001/0002/0039_</t>
  </si>
  <si>
    <t>ALIRAJPUR-IN/MP/049_MAIZE-330_ALIRAJPUR-IN/MP/049/001_ALIRAJPUR-IN/MP/049/001/0002_084-TEETI-IN/MP/049/001/0002/0039</t>
  </si>
  <si>
    <t>ALIRAJPUR-IN/MP/049_MAIZE-330_ALIRAJPUR-IN/MP/049/001_ALIRAJPUR-IN/MP/049/001/0002_086-FATA-IN/MP/049/001/0002/0041_</t>
  </si>
  <si>
    <t>ALIRAJPUR-IN/MP/049_MAIZE-330_ALIRAJPUR-IN/MP/049/001_ALIRAJPUR-IN/MP/049/001/0002_086-FATA-IN/MP/049/001/0002/0041</t>
  </si>
  <si>
    <t>ALIRAJPUR-IN/MP/049_MAIZE-330_ALIRAJPUR-IN/MP/049/001_ALIRAJPUR-IN/MP/049/001/0002_101-KHAIRBAD-IN/MP/049/001/0002/0002_</t>
  </si>
  <si>
    <t>ALIRAJPUR-IN/MP/049_MAIZE-330_ALIRAJPUR-IN/MP/049/001_ALIRAJPUR-IN/MP/049/001/0002_101-KHAIRBAD-IN/MP/049/001/0002/0002</t>
  </si>
  <si>
    <t>ALIRAJPUR-IN/MP/049_MAIZE-330_ALIRAJPUR-IN/MP/049/001_ALIRAJPUR-IN/MP/049/001/0002_102-BADDALA-IN/MP/049/001/0002/0003_</t>
  </si>
  <si>
    <t>ALIRAJPUR-IN/MP/049_MAIZE-330_ALIRAJPUR-IN/MP/049/001_ALIRAJPUR-IN/MP/049/001/0002_102-BADDALA-IN/MP/049/001/0002/0003</t>
  </si>
  <si>
    <t>ALIRAJPUR-IN/MP/049_MAIZE-330_CHANDRA SHEKHAR AZAD-IN/MP/049/006_CHANDRA SHEKHAR AZAD-IN/MP/049/006/0001_001-BARJHAR-IN/MP/049/006/0001/0001_</t>
  </si>
  <si>
    <t>ALIRAJPUR-IN/MP/049_MAIZE-330_CHANDRA SHEKHAR AZAD-IN/MP/049/006_CHANDRA SHEKHAR AZAD-IN/MP/049/006/0001_001-BARJHAR-IN/MP/049/006/0001/0001</t>
  </si>
  <si>
    <t>ALIRAJPUR-IN/MP/049_MAIZE-330_CHANDRA SHEKHAR AZAD-IN/MP/049/006_CHANDRA SHEKHAR AZAD-IN/MP/049/006/0001_002-BADGAON-IN/MP/049/006/0001/0002_</t>
  </si>
  <si>
    <t>ALIRAJPUR-IN/MP/049_MAIZE-330_CHANDRA SHEKHAR AZAD-IN/MP/049/006_CHANDRA SHEKHAR AZAD-IN/MP/049/006/0001_002-BADGAON-IN/MP/049/006/0001/0002</t>
  </si>
  <si>
    <t>ALIRAJPUR-IN/MP/049_MAIZE-330_CHANDRA SHEKHAR AZAD-IN/MP/049/006_CHANDRA SHEKHAR AZAD-IN/MP/049/006/0001_003-BORKUNDIYA-IN/MP/049/006/0001/0003_</t>
  </si>
  <si>
    <t>ALIRAJPUR-IN/MP/049_MAIZE-330_CHANDRA SHEKHAR AZAD-IN/MP/049/006_CHANDRA SHEKHAR AZAD-IN/MP/049/006/0001_003-BORKUNDIYA-IN/MP/049/006/0001/0003</t>
  </si>
  <si>
    <t>ALIRAJPUR-IN/MP/049_MAIZE-330_CHANDRA SHEKHAR AZAD-IN/MP/049/006_CHANDRA SHEKHAR AZAD-IN/MP/049/006/0001_004-MAHENDRA-IN/MP/049/006/0001/0004_</t>
  </si>
  <si>
    <t>ALIRAJPUR-IN/MP/049_MAIZE-330_CHANDRA SHEKHAR AZAD-IN/MP/049/006_CHANDRA SHEKHAR AZAD-IN/MP/049/006/0001_004-MAHENDRA-IN/MP/049/006/0001/0004</t>
  </si>
  <si>
    <t>ALIRAJPUR-IN/MP/049_MAIZE-330_CHANDRA SHEKHAR AZAD-IN/MP/049/006_CHANDRA SHEKHAR AZAD-IN/MP/049/006/0001_005-BADA KHUTAJA-IN/MP/049/006/0001/0005_</t>
  </si>
  <si>
    <t>ALIRAJPUR-IN/MP/049_MAIZE-330_CHANDRA SHEKHAR AZAD-IN/MP/049/006_CHANDRA SHEKHAR AZAD-IN/MP/049/006/0001_005-BADA KHUTAJA-IN/MP/049/006/0001/0005</t>
  </si>
  <si>
    <t>ALIRAJPUR-IN/MP/049_MAIZE-330_CHANDRA SHEKHAR AZAD-IN/MP/049/006_CHANDRA SHEKHAR AZAD-IN/MP/049/006/0001_006-RIGOL-IN/MP/049/006/0001/0006_</t>
  </si>
  <si>
    <t>ALIRAJPUR-IN/MP/049_MAIZE-330_CHANDRA SHEKHAR AZAD-IN/MP/049/006_CHANDRA SHEKHAR AZAD-IN/MP/049/006/0001_006-RIGOL-IN/MP/049/006/0001/0006</t>
  </si>
  <si>
    <t>ALIRAJPUR-IN/MP/049_MAIZE-330_CHANDRA SHEKHAR AZAD-IN/MP/049/006_CHANDRA SHEKHAR AZAD-IN/MP/049/006/0001_008-SEJAWADA-IN/MP/049/006/0001/0008_</t>
  </si>
  <si>
    <t>ALIRAJPUR-IN/MP/049_MAIZE-330_CHANDRA SHEKHAR AZAD-IN/MP/049/006_CHANDRA SHEKHAR AZAD-IN/MP/049/006/0001_008-SEJAWADA-IN/MP/049/006/0001/0008</t>
  </si>
  <si>
    <t>ALIRAJPUR-IN/MP/049_MAIZE-330_CHANDRA SHEKHAR AZAD-IN/MP/049/006_CHANDRA SHEKHAR AZAD-IN/MP/049/006/0001_009-AMNEKUA-IN/MP/049/006/0001/0009_</t>
  </si>
  <si>
    <t>ALIRAJPUR-IN/MP/049_MAIZE-330_CHANDRA SHEKHAR AZAD-IN/MP/049/006_CHANDRA SHEKHAR AZAD-IN/MP/049/006/0001_009-AMNEKUA-IN/MP/049/006/0001/0009</t>
  </si>
  <si>
    <t>ALIRAJPUR-IN/MP/049_MAIZE-330_CHANDRA SHEKHAR AZAD-IN/MP/049/006_CHANDRA SHEKHAR AZAD-IN/MP/049/006/0001_010-DUGALWANI-IN/MP/049/006/0001/0010_</t>
  </si>
  <si>
    <t>ALIRAJPUR-IN/MP/049_MAIZE-330_CHANDRA SHEKHAR AZAD-IN/MP/049/006_CHANDRA SHEKHAR AZAD-IN/MP/049/006/0001_010-DUGALWANI-IN/MP/049/006/0001/0010</t>
  </si>
  <si>
    <t>ALIRAJPUR-IN/MP/049_MAIZE-330_CHANDRA SHEKHAR AZAD-IN/MP/049/006_CHANDRA SHEKHAR AZAD-IN/MP/049/006/0001_011-RASNDA-IN/MP/049/006/0001/0011_</t>
  </si>
  <si>
    <t>ALIRAJPUR-IN/MP/049_MAIZE-330_CHANDRA SHEKHAR AZAD-IN/MP/049/006_CHANDRA SHEKHAR AZAD-IN/MP/049/006/0001_011-RASNDA-IN/MP/049/006/0001/0011</t>
  </si>
  <si>
    <t>ALIRAJPUR-IN/MP/049_MAIZE-330_CHANDRA SHEKHAR AZAD-IN/MP/049/006_CHANDRA SHEKHAR AZAD-IN/MP/049/006/0001_014-MATHNA-IN/MP/049/006/0001/0014_</t>
  </si>
  <si>
    <t>ALIRAJPUR-IN/MP/049_MAIZE-330_CHANDRA SHEKHAR AZAD-IN/MP/049/006_CHANDRA SHEKHAR AZAD-IN/MP/049/006/0001_014-MATHNA-IN/MP/049/006/0001/0014</t>
  </si>
  <si>
    <t>ALIRAJPUR-IN/MP/049_MAIZE-330_CHANDRA SHEKHAR AZAD-IN/MP/049/006_CHANDRA SHEKHAR AZAD-IN/MP/049/006/0001_015-MEDHA-IN/MP/049/006/0001/0015_</t>
  </si>
  <si>
    <t>ALIRAJPUR-IN/MP/049_MAIZE-330_CHANDRA SHEKHAR AZAD-IN/MP/049/006_CHANDRA SHEKHAR AZAD-IN/MP/049/006/0001_015-MEDHA-IN/MP/049/006/0001/0015</t>
  </si>
  <si>
    <t>ALIRAJPUR-IN/MP/049_MAIZE-330_CHANDRA SHEKHAR AZAD-IN/MP/049/006_CHANDRA SHEKHAR AZAD-IN/MP/049/006/0001_016-KALYAVA-IN/MP/049/006/0001/0016_</t>
  </si>
  <si>
    <t>ALIRAJPUR-IN/MP/049_MAIZE-330_CHANDRA SHEKHAR AZAD-IN/MP/049/006_CHANDRA SHEKHAR AZAD-IN/MP/049/006/0001_016-KALYAVA-IN/MP/049/006/0001/0016</t>
  </si>
  <si>
    <t>ALIRAJPUR-IN/MP/049_MAIZE-330_CHANDRA SHEKHAR AZAD-IN/MP/049/006_CHANDRA SHEKHAR AZAD-IN/MP/049/006/0001_017-KORIYAPAN-IN/MP/049/006/0001/0017_</t>
  </si>
  <si>
    <t>ALIRAJPUR-IN/MP/049_MAIZE-330_CHANDRA SHEKHAR AZAD-IN/MP/049/006_CHANDRA SHEKHAR AZAD-IN/MP/049/006/0001_017-KORIYAPAN-IN/MP/049/006/0001/0017</t>
  </si>
  <si>
    <t>ALIRAJPUR-IN/MP/049_MAIZE-330_CHANDRA SHEKHAR AZAD-IN/MP/049/006_CHANDRA SHEKHAR AZAD-IN/MP/049/006/0001_018-CHHOTAKHUTAJA-IN/MP/049/006/0001/0018_</t>
  </si>
  <si>
    <t>ALIRAJPUR-IN/MP/049_MAIZE-330_CHANDRA SHEKHAR AZAD-IN/MP/049/006_CHANDRA SHEKHAR AZAD-IN/MP/049/006/0001_018-CHHOTAKHUTAJA-IN/MP/049/006/0001/0018</t>
  </si>
  <si>
    <t>ALIRAJPUR-IN/MP/049_MAIZE-330_CHANDRA SHEKHAR AZAD-IN/MP/049/006_CHANDRA SHEKHAR AZAD-IN/MP/049/006/0001_021-CHHOTI POL-IN/MP/049/006/0001/0021_</t>
  </si>
  <si>
    <t>ALIRAJPUR-IN/MP/049_MAIZE-330_CHANDRA SHEKHAR AZAD-IN/MP/049/006_CHANDRA SHEKHAR AZAD-IN/MP/049/006/0001_021-CHHOTI POL-IN/MP/049/006/0001/0021</t>
  </si>
  <si>
    <t>ALIRAJPUR-IN/MP/049_MAIZE-330_CHANDRA SHEKHAR AZAD-IN/MP/049/006_CHANDRA SHEKHAR AZAD-IN/MP/049/006/0001_022- BADI POL-IN/MP/049/006/0001/0022_</t>
  </si>
  <si>
    <t>ALIRAJPUR-IN/MP/049_MAIZE-330_CHANDRA SHEKHAR AZAD-IN/MP/049/006_CHANDRA SHEKHAR AZAD-IN/MP/049/006/0001_022- BADI POL-IN/MP/049/006/0001/0022</t>
  </si>
  <si>
    <t>ALIRAJPUR-IN/MP/049_MAIZE-330_CHANDRA SHEKHAR AZAD-IN/MP/049/006_CHANDRA SHEKHAR AZAD-IN/MP/049/006/0001_023-ROLIGAON-IN/MP/049/006/0001/0023_</t>
  </si>
  <si>
    <t>ALIRAJPUR-IN/MP/049_MAIZE-330_CHANDRA SHEKHAR AZAD-IN/MP/049/006_CHANDRA SHEKHAR AZAD-IN/MP/049/006/0001_023-ROLIGAON-IN/MP/049/006/0001/0023</t>
  </si>
  <si>
    <t>ALIRAJPUR-IN/MP/049_MAIZE-330_CHANDRA SHEKHAR AZAD-IN/MP/049/006_CHANDRA SHEKHAR AZAD-IN/MP/049/006/0001_024- BHAVRA-IN/MP/049/006/0001/0024_</t>
  </si>
  <si>
    <t>ALIRAJPUR-IN/MP/049_MAIZE-330_CHANDRA SHEKHAR AZAD-IN/MP/049/006_CHANDRA SHEKHAR AZAD-IN/MP/049/006/0001_024- BHAVRA-IN/MP/049/006/0001/0024</t>
  </si>
  <si>
    <t>ALIRAJPUR-IN/MP/049_MAIZE-330_CHANDRA SHEKHAR AZAD-IN/MP/049/006_CHANDRA SHEKHAR AZAD-IN/MP/049/006/0001_025-CHHOTI PHATA-IN/MP/049/006/0001/0025_</t>
  </si>
  <si>
    <t>ALIRAJPUR-IN/MP/049_MAIZE-330_CHANDRA SHEKHAR AZAD-IN/MP/049/006_CHANDRA SHEKHAR AZAD-IN/MP/049/006/0001_025-CHHOTI PHATA-IN/MP/049/006/0001/0025</t>
  </si>
  <si>
    <t>ALIRAJPUR-IN/MP/049_MAIZE-330_CHANDRA SHEKHAR AZAD-IN/MP/049/006_CHANDRA SHEKHAR AZAD-IN/MP/049/006/0001_027-GIRDHA-IN/MP/049/006/0001/0027_</t>
  </si>
  <si>
    <t>ALIRAJPUR-IN/MP/049_MAIZE-330_CHANDRA SHEKHAR AZAD-IN/MP/049/006_CHANDRA SHEKHAR AZAD-IN/MP/049/006/0001_027-GIRDHA-IN/MP/049/006/0001/0027</t>
  </si>
  <si>
    <t>ALIRAJPUR-IN/MP/049_MAIZE-330_CHANDRA SHEKHAR AZAD-IN/MP/049/006_CHANDRA SHEKHAR AZAD-IN/MP/049/006/0001_028-BADI MIRIYAWAT-IN/MP/049/006/0001/0028_</t>
  </si>
  <si>
    <t>ALIRAJPUR-IN/MP/049_MAIZE-330_CHANDRA SHEKHAR AZAD-IN/MP/049/006_CHANDRA SHEKHAR AZAD-IN/MP/049/006/0001_028-BADI MIRIYAWAT-IN/MP/049/006/0001/0028</t>
  </si>
  <si>
    <t>ALIRAJPUR-IN/MP/049_MAIZE-330_CHANDRA SHEKHAR AZAD-IN/MP/049/006_CHANDRA SHEKHAR AZAD-IN/MP/049/006/0001_030-GERUGHATI-IN/MP/049/006/0001/0030_</t>
  </si>
  <si>
    <t>ALIRAJPUR-IN/MP/049_MAIZE-330_CHANDRA SHEKHAR AZAD-IN/MP/049/006_CHANDRA SHEKHAR AZAD-IN/MP/049/006/0001_030-GERUGHATI-IN/MP/049/006/0001/0030</t>
  </si>
  <si>
    <t>ALIRAJPUR-IN/MP/049_MAIZE-330_CHANDRA SHEKHAR AZAD-IN/MP/049/006_CHANDRA SHEKHAR AZAD-IN/MP/049/006/0001_031-JAWANIYA-IN/MP/049/006/0001/0031_</t>
  </si>
  <si>
    <t>ALIRAJPUR-IN/MP/049_MAIZE-330_CHANDRA SHEKHAR AZAD-IN/MP/049/006_CHANDRA SHEKHAR AZAD-IN/MP/049/006/0001_031-JAWANIYA-IN/MP/049/006/0001/0031</t>
  </si>
  <si>
    <t>ALIRAJPUR-IN/MP/049_MAIZE-330_CHANDRA SHEKHAR AZAD-IN/MP/049/006_CHANDRA SHEKHAR AZAD-IN/MP/049/006/0001_033-KILANA-IN/MP/049/006/0001/0033_</t>
  </si>
  <si>
    <t>ALIRAJPUR-IN/MP/049_MAIZE-330_CHANDRA SHEKHAR AZAD-IN/MP/049/006_CHANDRA SHEKHAR AZAD-IN/MP/049/006/0001_033-KILANA-IN/MP/049/006/0001/0033</t>
  </si>
  <si>
    <t>ALIRAJPUR-IN/MP/049_MAIZE-330_CHANDRA SHEKHAR AZAD-IN/MP/049/006_CHANDRA SHEKHAR AZAD-IN/MP/049/006/0001_034-JHIRAN-IN/MP/049/006/0001/0034_</t>
  </si>
  <si>
    <t>ALIRAJPUR-IN/MP/049_MAIZE-330_CHANDRA SHEKHAR AZAD-IN/MP/049/006_CHANDRA SHEKHAR AZAD-IN/MP/049/006/0001_034-JHIRAN-IN/MP/049/006/0001/0034</t>
  </si>
  <si>
    <t>ALIRAJPUR-IN/MP/049_MAIZE-330_CHANDRA SHEKHAR AZAD-IN/MP/049/006_CHANDRA SHEKHAR AZAD-IN/MP/049/006/0001_035-MAYAWAT-IN/MP/049/006/0001/0035_</t>
  </si>
  <si>
    <t>ALIRAJPUR-IN/MP/049_MAIZE-330_CHANDRA SHEKHAR AZAD-IN/MP/049/006_CHANDRA SHEKHAR AZAD-IN/MP/049/006/0001_035-MAYAWAT-IN/MP/049/006/0001/0035</t>
  </si>
  <si>
    <t>ALIRAJPUR-IN/MP/049_MAIZE-330_JOBAT-IN/MP/049/002_JOBAT-IN/MP/049/002/0002_041-DEKAKUND-IN/MP/049/002/0002/0001_</t>
  </si>
  <si>
    <t>ALIRAJPUR-IN/MP/049_MAIZE-330_JOBAT-IN/MP/049/002_JOBAT-IN/MP/049/002/0002_041-DEKAKUND-IN/MP/049/002/0002/0001</t>
  </si>
  <si>
    <t>ALIRAJPUR-IN/MP/049_MAIZE-330_JOBAT-IN/MP/049/002_JOBAT-IN/MP/049/002/0002_042-THAPLI-IN/MP/049/002/0002/0002_</t>
  </si>
  <si>
    <t>ALIRAJPUR-IN/MP/049_MAIZE-330_JOBAT-IN/MP/049/002_JOBAT-IN/MP/049/002/0002_042-THAPLI-IN/MP/049/002/0002/0002</t>
  </si>
  <si>
    <t>ALIRAJPUR-IN/MP/049_MAIZE-330_JOBAT-IN/MP/049/002_JOBAT-IN/MP/049/002/0002_043-RANJEETGARH-IN/MP/049/002/0002/0003_</t>
  </si>
  <si>
    <t>ALIRAJPUR-IN/MP/049_MAIZE-330_JOBAT-IN/MP/049/002_JOBAT-IN/MP/049/002/0002_043-RANJEETGARH-IN/MP/049/002/0002/0003</t>
  </si>
  <si>
    <t>ALIRAJPUR-IN/MP/049_MAIZE-330_JOBAT-IN/MP/049/002_JOBAT-IN/MP/049/002/0002_044-DEVLAI-IN/MP/049/002/0002/0004_</t>
  </si>
  <si>
    <t>ALIRAJPUR-IN/MP/049_MAIZE-330_JOBAT-IN/MP/049/002_JOBAT-IN/MP/049/002/0002_044-DEVLAI-IN/MP/049/002/0002/0004</t>
  </si>
  <si>
    <t>ALIRAJPUR-IN/MP/049_MAIZE-330_JOBAT-IN/MP/049/002_JOBAT-IN/MP/049/002/0002_045-KANWADA-IN/MP/049/002/0002/0005_</t>
  </si>
  <si>
    <t>ALIRAJPUR-IN/MP/049_MAIZE-330_JOBAT-IN/MP/049/002_JOBAT-IN/MP/049/002/0002_045-KANWADA-IN/MP/049/002/0002/0005</t>
  </si>
  <si>
    <t>ALIRAJPUR-IN/MP/049_MAIZE-330_JOBAT-IN/MP/049/002_JOBAT-IN/MP/049/002/0002_046-PAHADWA-IN/MP/049/002/0002/0006_</t>
  </si>
  <si>
    <t>ALIRAJPUR-IN/MP/049_MAIZE-330_JOBAT-IN/MP/049/002_JOBAT-IN/MP/049/002/0002_046-PAHADWA-IN/MP/049/002/0002/0006</t>
  </si>
  <si>
    <t>ALIRAJPUR-IN/MP/049_MAIZE-330_JOBAT-IN/MP/049/002_JOBAT-IN/MP/049/002/0002_047-BALEDI-IN/MP/049/002/0002/0007_</t>
  </si>
  <si>
    <t>ALIRAJPUR-IN/MP/049_MAIZE-330_JOBAT-IN/MP/049/002_JOBAT-IN/MP/049/002/0002_047-BALEDI-IN/MP/049/002/0002/0007</t>
  </si>
  <si>
    <t>ALIRAJPUR-IN/MP/049_MAIZE-330_JOBAT-IN/MP/049/002_JOBAT-IN/MP/049/002/0002_048-KOSDUNA-IN/MP/049/002/0002/0008_</t>
  </si>
  <si>
    <t>ALIRAJPUR-IN/MP/049_MAIZE-330_JOBAT-IN/MP/049/002_JOBAT-IN/MP/049/002/0002_048-KOSDUNA-IN/MP/049/002/0002/0008</t>
  </si>
  <si>
    <t>ALIRAJPUR-IN/MP/049_MAIZE-330_JOBAT-IN/MP/049/002_JOBAT-IN/MP/049/002/0002_049-BETWASA-IN/MP/049/002/0002/0009_</t>
  </si>
  <si>
    <t>ALIRAJPUR-IN/MP/049_MAIZE-330_JOBAT-IN/MP/049/002_JOBAT-IN/MP/049/002/0002_049-BETWASA-IN/MP/049/002/0002/0009</t>
  </si>
  <si>
    <t>ALIRAJPUR-IN/MP/049_MAIZE-330_JOBAT-IN/MP/049/002_JOBAT-IN/MP/049/002/0002_050-BHEELKHEDI-IN/MP/049/002/0002/0010_</t>
  </si>
  <si>
    <t>ALIRAJPUR-IN/MP/049_MAIZE-330_JOBAT-IN/MP/049/002_JOBAT-IN/MP/049/002/0002_050-BHEELKHEDI-IN/MP/049/002/0002/0010</t>
  </si>
  <si>
    <t>ALIRAJPUR-IN/MP/049_MAIZE-330_JOBAT-IN/MP/049/002_JOBAT-IN/MP/049/002/0002_051-UNDARI-IN/MP/049/002/0002/0011_</t>
  </si>
  <si>
    <t>ALIRAJPUR-IN/MP/049_MAIZE-330_JOBAT-IN/MP/049/002_JOBAT-IN/MP/049/002/0002_051-UNDARI-IN/MP/049/002/0002/0011</t>
  </si>
  <si>
    <t>ALIRAJPUR-IN/MP/049_MAIZE-330_JOBAT-IN/MP/049/002_JOBAT-IN/MP/049/002/0002_052-BILASA-IN/MP/049/002/0002/0012_</t>
  </si>
  <si>
    <t>ALIRAJPUR-IN/MP/049_MAIZE-330_JOBAT-IN/MP/049/002_JOBAT-IN/MP/049/002/0002_052-BILASA-IN/MP/049/002/0002/0012</t>
  </si>
  <si>
    <t>ALIRAJPUR-IN/MP/049_MAIZE-330_JOBAT-IN/MP/049/002_JOBAT-IN/MP/049/002/0002_054-GHOGHSYA-IN/MP/049/002/0002/0014_</t>
  </si>
  <si>
    <t>ALIRAJPUR-IN/MP/049_MAIZE-330_JOBAT-IN/MP/049/002_JOBAT-IN/MP/049/002/0002_054-GHOGHSYA-IN/MP/049/002/0002/0014</t>
  </si>
  <si>
    <t>ALIRAJPUR-IN/MP/049_MAIZE-330_JOBAT-IN/MP/049/002_JOBAT-IN/MP/049/002/0002_055-JALI-IN/MP/049/002/0002/0015_</t>
  </si>
  <si>
    <t>ALIRAJPUR-IN/MP/049_MAIZE-330_JOBAT-IN/MP/049/002_JOBAT-IN/MP/049/002/0002_055-JALI-IN/MP/049/002/0002/0015</t>
  </si>
  <si>
    <t>ALIRAJPUR-IN/MP/049_MAIZE-330_JOBAT-IN/MP/049/002_JOBAT-IN/MP/049/002/0002_056-BADAGUDA-IN/MP/049/002/0002/0016_</t>
  </si>
  <si>
    <t>ALIRAJPUR-IN/MP/049_MAIZE-330_JOBAT-IN/MP/049/002_JOBAT-IN/MP/049/002/0002_056-BADAGUDA-IN/MP/049/002/0002/0016</t>
  </si>
  <si>
    <t>ALIRAJPUR-IN/MP/049_MAIZE-330_JOBAT-IN/MP/049/002_JOBAT-IN/MP/049/002/0002_057-SEMLAYA-IN/MP/049/002/0002/0017_</t>
  </si>
  <si>
    <t>ALIRAJPUR-IN/MP/049_MAIZE-330_JOBAT-IN/MP/049/002_JOBAT-IN/MP/049/002/0002_057-SEMLAYA-IN/MP/049/002/0002/0017</t>
  </si>
  <si>
    <t>ALIRAJPUR-IN/MP/049_MAIZE-330_JOBAT-IN/MP/049/002_JOBAT-IN/MP/049/002/0002_058-UBLAD-IN/MP/049/002/0002/0018_</t>
  </si>
  <si>
    <t>ALIRAJPUR-IN/MP/049_MAIZE-330_JOBAT-IN/MP/049/002_JOBAT-IN/MP/049/002/0002_058-UBLAD-IN/MP/049/002/0002/0018</t>
  </si>
  <si>
    <t>ALIRAJPUR-IN/MP/049_MAIZE-330_JOBAT-IN/MP/049/002_JOBAT-IN/MP/049/002/0002_059-KHUTAJA-IN/MP/049/002/0002/0019_</t>
  </si>
  <si>
    <t>ALIRAJPUR-IN/MP/049_MAIZE-330_JOBAT-IN/MP/049/002_JOBAT-IN/MP/049/002/0002_059-KHUTAJA-IN/MP/049/002/0002/0019</t>
  </si>
  <si>
    <t>ALIRAJPUR-IN/MP/049_MAIZE-330_JOBAT-IN/MP/049/002_JOBAT-IN/MP/049/002/0002_060-BALADMUNG-IN/MP/049/002/0002/0020_</t>
  </si>
  <si>
    <t>ALIRAJPUR-IN/MP/049_MAIZE-330_JOBAT-IN/MP/049/002_JOBAT-IN/MP/049/002/0002_060-BALADMUNG-IN/MP/049/002/0002/0020</t>
  </si>
  <si>
    <t>ALIRAJPUR-IN/MP/049_MAIZE-330_JOBAT-IN/MP/049/002_JOBAT-IN/MP/049/002/0002_061-HIRAPURBADI-IN/MP/049/002/0002/0021_</t>
  </si>
  <si>
    <t>ALIRAJPUR-IN/MP/049_MAIZE-330_JOBAT-IN/MP/049/002_JOBAT-IN/MP/049/002/0002_061-HIRAPURBADI-IN/MP/049/002/0002/0021</t>
  </si>
  <si>
    <t>ALIRAJPUR-IN/MP/049_MAIZE-330_JOBAT-IN/MP/049/002_JOBAT-IN/MP/049/002/0002_062-BADIKHATTALI-IN/MP/049/002/0002/0022_</t>
  </si>
  <si>
    <t>ALIRAJPUR-IN/MP/049_MAIZE-330_JOBAT-IN/MP/049/002_JOBAT-IN/MP/049/002/0002_062-BADIKHATTALI-IN/MP/049/002/0002/0022</t>
  </si>
  <si>
    <t>ALIRAJPUR-IN/MP/049_MAIZE-330_JOBAT-IN/MP/049/002_JOBAT-IN/MP/049/002/0002_063-CHHOTIKHATTALI-IN/MP/049/002/0002/0023_</t>
  </si>
  <si>
    <t>ALIRAJPUR-IN/MP/049_MAIZE-330_JOBAT-IN/MP/049/002_JOBAT-IN/MP/049/002/0002_063-CHHOTIKHATTALI-IN/MP/049/002/0002/0023</t>
  </si>
  <si>
    <t>ALIRAJPUR-IN/MP/049_MAIZE-330_JOBAT-IN/MP/049/002_JOBAT-IN/MP/049/002/0002_064-CHAMARBEGDA-IN/MP/049/002/0002/0024_</t>
  </si>
  <si>
    <t>ALIRAJPUR-IN/MP/049_MAIZE-330_JOBAT-IN/MP/049/002_JOBAT-IN/MP/049/002/0002_064-CHAMARBEGDA-IN/MP/049/002/0002/0024</t>
  </si>
  <si>
    <t>ALIRAJPUR-IN/MP/049_MAIZE-330_JOBAT-IN/MP/049/002_JOBAT-IN/MP/049/002/0002_065-KANDA-IN/MP/049/002/0002/0025_</t>
  </si>
  <si>
    <t>ALIRAJPUR-IN/MP/049_MAIZE-330_JOBAT-IN/MP/049/002_JOBAT-IN/MP/049/002/0002_065-KANDA-IN/MP/049/002/0002/0025</t>
  </si>
  <si>
    <t>ALIRAJPUR-IN/MP/049_MAIZE-330_JOBAT-IN/MP/049/002_JOBAT-IN/MP/049/002/0002_066-DEHADLA-IN/MP/049/002/0002/0026_</t>
  </si>
  <si>
    <t>ALIRAJPUR-IN/MP/049_MAIZE-330_JOBAT-IN/MP/049/002_JOBAT-IN/MP/049/002/0002_066-DEHADLA-IN/MP/049/002/0002/0026</t>
  </si>
  <si>
    <t>ALIRAJPUR-IN/MP/049_MAIZE-330_JOBAT-IN/MP/049/002_JOBAT-IN/MP/049/002/0002_067-KASBAJOBAT-IN/MP/049/002/0002/0027_</t>
  </si>
  <si>
    <t>ALIRAJPUR-IN/MP/049_MAIZE-330_JOBAT-IN/MP/049/002_JOBAT-IN/MP/049/002/0002_067-KASBAJOBAT-IN/MP/049/002/0002/0027</t>
  </si>
  <si>
    <t>ALIRAJPUR-IN/MP/049_MAIZE-330_JOBAT-IN/MP/049/002_JOBAT-IN/MP/049/002/0002_069-NEHATDA-IN/MP/049/002/0002/0029_</t>
  </si>
  <si>
    <t>ALIRAJPUR-IN/MP/049_MAIZE-330_JOBAT-IN/MP/049/002_JOBAT-IN/MP/049/002/0002_069-NEHATDA-IN/MP/049/002/0002/0029</t>
  </si>
  <si>
    <t>ALIRAJPUR-IN/MP/049_MAIZE-330_JOBAT-IN/MP/049/002_JOBAT-IN/MP/049/002/0002_070-JAMNI-IN/MP/049/002/0002/0030_</t>
  </si>
  <si>
    <t>ALIRAJPUR-IN/MP/049_MAIZE-330_JOBAT-IN/MP/049/002_JOBAT-IN/MP/049/002/0002_070-JAMNI-IN/MP/049/002/0002/0030</t>
  </si>
  <si>
    <t>ALIRAJPUR-IN/MP/049_MAIZE-330_JOBAT-IN/MP/049/002_JOBAT-IN/MP/049/002/0002_071-BANJHABAYDA-IN/MP/049/002/0002/0031_</t>
  </si>
  <si>
    <t>ALIRAJPUR-IN/MP/049_MAIZE-330_JOBAT-IN/MP/049/002_JOBAT-IN/MP/049/002/0002_071-BANJHABAYDA-IN/MP/049/002/0002/0031</t>
  </si>
  <si>
    <t>ALIRAJPUR-IN/MP/049_MAIZE-330_JOBAT-IN/MP/049/002_JOBAT-IN/MP/049/002/0002_072-UMRI-IN/MP/049/002/0002/0032_</t>
  </si>
  <si>
    <t>ALIRAJPUR-IN/MP/049_MAIZE-330_JOBAT-IN/MP/049/002_JOBAT-IN/MP/049/002/0002_072-UMRI-IN/MP/049/002/0002/0032</t>
  </si>
  <si>
    <t>ALIRAJPUR-IN/MP/049_MAIZE-330_JOBAT-IN/MP/049/002_JOBAT-IN/MP/049/002/0002_073-SEVARIYA-IN/MP/049/002/0002/0033_</t>
  </si>
  <si>
    <t>ALIRAJPUR-IN/MP/049_MAIZE-330_JOBAT-IN/MP/049/002_JOBAT-IN/MP/049/002/0002_073-SEVARIYA-IN/MP/049/002/0002/0033</t>
  </si>
  <si>
    <t>ALIRAJPUR-IN/MP/049_MAIZE-330_JOBAT-IN/MP/049/002_JOBAT-IN/MP/049/002/0002_074-VAGDI-IN/MP/049/002/0002/0034_</t>
  </si>
  <si>
    <t>ALIRAJPUR-IN/MP/049_MAIZE-330_JOBAT-IN/MP/049/002_JOBAT-IN/MP/049/002/0002_074-VAGDI-IN/MP/049/002/0002/0034</t>
  </si>
  <si>
    <t>ALIRAJPUR-IN/MP/049_MAIZE-330_JOBAT-IN/MP/049/002_JOBAT-IN/MP/049/002/0002_075-SINDHI-IN/MP/049/002/0002/0035_</t>
  </si>
  <si>
    <t>ALIRAJPUR-IN/MP/049_MAIZE-330_JOBAT-IN/MP/049/002_JOBAT-IN/MP/049/002/0002_075-SINDHI-IN/MP/049/002/0002/0035</t>
  </si>
  <si>
    <t>ALIRAJPUR-IN/MP/049_MAIZE-330_JOBAT-IN/MP/049/002_JOBAT-IN/MP/049/002/0002_076-UMDA-IN/MP/049/002/0002/0036_</t>
  </si>
  <si>
    <t>ALIRAJPUR-IN/MP/049_MAIZE-330_JOBAT-IN/MP/049/002_JOBAT-IN/MP/049/002/0002_076-UMDA-IN/MP/049/002/0002/0036</t>
  </si>
  <si>
    <t>ALIRAJPUR-IN/MP/049_MAIZE-330_JOBAT-IN/MP/049/002_JOBAT-IN/MP/049/002/0002_077-SALKHEDA-IN/MP/049/002/0002/0037_</t>
  </si>
  <si>
    <t>ALIRAJPUR-IN/MP/049_MAIZE-330_JOBAT-IN/MP/049/002_JOBAT-IN/MP/049/002/0002_077-SALKHEDA-IN/MP/049/002/0002/0037</t>
  </si>
  <si>
    <t>ALIRAJPUR-IN/MP/049_MAIZE-330_JOBAT-IN/MP/049/002_JOBAT-IN/MP/049/002/0002_078-DABDI-IN/MP/049/002/0002/0038_</t>
  </si>
  <si>
    <t>ALIRAJPUR-IN/MP/049_MAIZE-330_JOBAT-IN/MP/049/002_JOBAT-IN/MP/049/002/0002_078-DABDI-IN/MP/049/002/0002/0038</t>
  </si>
  <si>
    <t>ALIRAJPUR-IN/MP/049_MAIZE-330_JOBAT-IN/MP/049/002_JOBAT-IN/MP/049/002/0002_079-INDVAN-IN/MP/049/002/0002/0039_</t>
  </si>
  <si>
    <t>ALIRAJPUR-IN/MP/049_MAIZE-330_JOBAT-IN/MP/049/002_JOBAT-IN/MP/049/002/0002_079-INDVAN-IN/MP/049/002/0002/0039</t>
  </si>
  <si>
    <t>ALIRAJPUR-IN/MP/049_MAIZE-330_JOBAT-IN/MP/049/002_UDAYGARH-IN/MP/049/002/0001_001-TOKRAYINJHIRAN-IN/MP/049/002/0001/0001_</t>
  </si>
  <si>
    <t>ALIRAJPUR-IN/MP/049_MAIZE-330_JOBAT-IN/MP/049/002_UDAYGARH-IN/MP/049/002/0001_001-TOKRAYINJHIRAN-IN/MP/049/002/0001/0001</t>
  </si>
  <si>
    <t>ALIRAJPUR-IN/MP/049_MAIZE-330_JOBAT-IN/MP/049/002_UDAYGARH-IN/MP/049/002/0001_002-KALUKHEDA-IN/MP/049/002/0001/0012_</t>
  </si>
  <si>
    <t>ALIRAJPUR-IN/MP/049_MAIZE-330_JOBAT-IN/MP/049/002_UDAYGARH-IN/MP/049/002/0001_002-KALUKHEDA-IN/MP/049/002/0001/0012</t>
  </si>
  <si>
    <t>ALIRAJPUR-IN/MP/049_MAIZE-330_JOBAT-IN/MP/049/002_UDAYGARH-IN/MP/049/002/0001_003-SAGOTA-IN/MP/049/002/0001/0023_</t>
  </si>
  <si>
    <t>ALIRAJPUR-IN/MP/049_MAIZE-330_JOBAT-IN/MP/049/002_UDAYGARH-IN/MP/049/002/0001_003-SAGOTA-IN/MP/049/002/0001/0023</t>
  </si>
  <si>
    <t>ALIRAJPUR-IN/MP/049_MAIZE-330_JOBAT-IN/MP/049/002_UDAYGARH-IN/MP/049/002/0001_004-TEMACHI-IN/MP/049/002/0001/0034_</t>
  </si>
  <si>
    <t>ALIRAJPUR-IN/MP/049_MAIZE-330_JOBAT-IN/MP/049/002_UDAYGARH-IN/MP/049/002/0001_004-TEMACHI-IN/MP/049/002/0001/0034</t>
  </si>
  <si>
    <t>ALIRAJPUR-IN/MP/049_MAIZE-330_JOBAT-IN/MP/049/002_UDAYGARH-IN/MP/049/002/0001_006-HARDASPUR-IN/MP/049/002/0001/0037_</t>
  </si>
  <si>
    <t>ALIRAJPUR-IN/MP/049_MAIZE-330_JOBAT-IN/MP/049/002_UDAYGARH-IN/MP/049/002/0001_006-HARDASPUR-IN/MP/049/002/0001/0037</t>
  </si>
  <si>
    <t>ALIRAJPUR-IN/MP/049_MAIZE-330_JOBAT-IN/MP/049/002_UDAYGARH-IN/MP/049/002/0001_007-BADAITARA-IN/MP/049/002/0001/0038_</t>
  </si>
  <si>
    <t>ALIRAJPUR-IN/MP/049_MAIZE-330_JOBAT-IN/MP/049/002_UDAYGARH-IN/MP/049/002/0001_007-BADAITARA-IN/MP/049/002/0001/0038</t>
  </si>
  <si>
    <t>ALIRAJPUR-IN/MP/049_MAIZE-330_JOBAT-IN/MP/049/002_UDAYGARH-IN/MP/049/002/0001_008-BORJHAD-IN/MP/049/002/0001/0039_</t>
  </si>
  <si>
    <t>ALIRAJPUR-IN/MP/049_MAIZE-330_JOBAT-IN/MP/049/002_UDAYGARH-IN/MP/049/002/0001_008-BORJHAD-IN/MP/049/002/0001/0039</t>
  </si>
  <si>
    <t>ALIRAJPUR-IN/MP/049_MAIZE-330_JOBAT-IN/MP/049/002_UDAYGARH-IN/MP/049/002/0001_009-MOTAUMAR-IN/MP/049/002/0001/0040_</t>
  </si>
  <si>
    <t>ALIRAJPUR-IN/MP/049_MAIZE-330_JOBAT-IN/MP/049/002_UDAYGARH-IN/MP/049/002/0001_009-MOTAUMAR-IN/MP/049/002/0001/0040</t>
  </si>
  <si>
    <t>ALIRAJPUR-IN/MP/049_MAIZE-330_JOBAT-IN/MP/049/002_UDAYGARH-IN/MP/049/002/0001_010-DEKALKUA-IN/MP/049/002/0001/0002_</t>
  </si>
  <si>
    <t>ALIRAJPUR-IN/MP/049_MAIZE-330_JOBAT-IN/MP/049/002_UDAYGARH-IN/MP/049/002/0001_010-DEKALKUA-IN/MP/049/002/0001/0002</t>
  </si>
  <si>
    <t>ALIRAJPUR-IN/MP/049_MAIZE-330_JOBAT-IN/MP/049/002_UDAYGARH-IN/MP/049/002/0001_011-JUARICHHOTI-IN/MP/049/002/0001/0003_</t>
  </si>
  <si>
    <t>ALIRAJPUR-IN/MP/049_MAIZE-330_JOBAT-IN/MP/049/002_UDAYGARH-IN/MP/049/002/0001_011-JUARICHHOTI-IN/MP/049/002/0001/0003</t>
  </si>
  <si>
    <t>ALIRAJPUR-IN/MP/049_MAIZE-330_JOBAT-IN/MP/049/002_UDAYGARH-IN/MP/049/002/0001_012-KANAKAKAD-IN/MP/049/002/0001/0004_</t>
  </si>
  <si>
    <t>ALIRAJPUR-IN/MP/049_MAIZE-330_JOBAT-IN/MP/049/002_UDAYGARH-IN/MP/049/002/0001_012-KANAKAKAD-IN/MP/049/002/0001/0004</t>
  </si>
  <si>
    <t>ALIRAJPUR-IN/MP/049_MAIZE-330_JOBAT-IN/MP/049/002_UDAYGARH-IN/MP/049/002/0001_021-THANDLA-IN/MP/049/002/0001/0014_</t>
  </si>
  <si>
    <t>ALIRAJPUR-IN/MP/049_MAIZE-330_JOBAT-IN/MP/049/002_UDAYGARH-IN/MP/049/002/0001_021-THANDLA-IN/MP/049/002/0001/0014</t>
  </si>
  <si>
    <t>ALIRAJPUR-IN/MP/049_MAIZE-330_JOBAT-IN/MP/049/002_UDAYGARH-IN/MP/049/002/0001_022-TERKA-IN/MP/049/002/0001/0015_</t>
  </si>
  <si>
    <t>ALIRAJPUR-IN/MP/049_MAIZE-330_JOBAT-IN/MP/049/002_UDAYGARH-IN/MP/049/002/0001_022-TERKA-IN/MP/049/002/0001/0015</t>
  </si>
  <si>
    <t>ALIRAJPUR-IN/MP/049_MAIZE-330_JOBAT-IN/MP/049/002_UDAYGARH-IN/MP/049/002/0001_024-ARANDIFALIYA-IN/MP/049/002/0001/0017_</t>
  </si>
  <si>
    <t>ALIRAJPUR-IN/MP/049_MAIZE-330_JOBAT-IN/MP/049/002_UDAYGARH-IN/MP/049/002/0001_024-ARANDIFALIYA-IN/MP/049/002/0001/0017</t>
  </si>
  <si>
    <t>ALIRAJPUR-IN/MP/049_MAIZE-330_JOBAT-IN/MP/049/002_UDAYGARH-IN/MP/049/002/0001_026-VEKALGAON BADI-IN/MP/049/002/0001/0019_</t>
  </si>
  <si>
    <t>ALIRAJPUR-IN/MP/049_MAIZE-330_JOBAT-IN/MP/049/002_UDAYGARH-IN/MP/049/002/0001_026-VEKALGAON BADI-IN/MP/049/002/0001/0019</t>
  </si>
  <si>
    <t>ALIRAJPUR-IN/MP/049_MAIZE-330_KATTHIWADA-IN/MP/049/004_KATTHIWADA-IN/MP/049/004/0001_002-AMBAR-IN/MP/049/004/0001/0002_</t>
  </si>
  <si>
    <t>ALIRAJPUR-IN/MP/049_MAIZE-330_KATTHIWADA-IN/MP/049/004_KATTHIWADA-IN/MP/049/004/0001_002-AMBAR-IN/MP/049/004/0001/0002</t>
  </si>
  <si>
    <t>ALIRAJPUR-IN/MP/049_MAIZE-330_KATTHIWADA-IN/MP/049/004_KATTHIWADA-IN/MP/049/004/0001_003-KHAMDKA-IN/MP/049/004/0001/0003_</t>
  </si>
  <si>
    <t>ALIRAJPUR-IN/MP/049_MAIZE-330_KATTHIWADA-IN/MP/049/004_KATTHIWADA-IN/MP/049/004/0001_003-KHAMDKA-IN/MP/049/004/0001/0003</t>
  </si>
  <si>
    <t>ALIRAJPUR-IN/MP/049_MAIZE-330_KATTHIWADA-IN/MP/049/004_KATTHIWADA-IN/MP/049/004/0001_004-KHEDABADA-IN/MP/049/004/0001/0004_</t>
  </si>
  <si>
    <t>ALIRAJPUR-IN/MP/049_MAIZE-330_KATTHIWADA-IN/MP/049/004_KATTHIWADA-IN/MP/049/004/0001_004-KHEDABADA-IN/MP/049/004/0001/0004</t>
  </si>
  <si>
    <t>ALIRAJPUR-IN/MP/049_MAIZE-330_KATTHIWADA-IN/MP/049/004_KATTHIWADA-IN/MP/049/004/0001_005-MOTI BADOI-IN/MP/049/004/0001/0005_</t>
  </si>
  <si>
    <t>ALIRAJPUR-IN/MP/049_MAIZE-330_KATTHIWADA-IN/MP/049/004_KATTHIWADA-IN/MP/049/004/0001_005-MOTI BADOI-IN/MP/049/004/0001/0005</t>
  </si>
  <si>
    <t>ALIRAJPUR-IN/MP/049_MAIZE-330_KATTHIWADA-IN/MP/049/004_KATTHIWADA-IN/MP/049/004/0001_006-SAJANPUR-IN/MP/049/004/0001/0006_</t>
  </si>
  <si>
    <t>ALIRAJPUR-IN/MP/049_MAIZE-330_KATTHIWADA-IN/MP/049/004_KATTHIWADA-IN/MP/049/004/0001_006-SAJANPUR-IN/MP/049/004/0001/0006</t>
  </si>
  <si>
    <t>ALIRAJPUR-IN/MP/049_MAIZE-330_KATTHIWADA-IN/MP/049/004_KATTHIWADA-IN/MP/049/004/0001_012-KARELI MAHUDI-IN/MP/049/004/0001/0012_</t>
  </si>
  <si>
    <t>ALIRAJPUR-IN/MP/049_MAIZE-330_KATTHIWADA-IN/MP/049/004_KATTHIWADA-IN/MP/049/004/0001_012-KARELI MAHUDI-IN/MP/049/004/0001/0012</t>
  </si>
  <si>
    <t>ALIRAJPUR-IN/MP/049_MAIZE-330_KATTHIWADA-IN/MP/049/004_KATTHIWADA-IN/MP/049/004/0001_018-AAMKHUT-IN/MP/049/004/0001/0018_</t>
  </si>
  <si>
    <t>ALIRAJPUR-IN/MP/049_MAIZE-330_KATTHIWADA-IN/MP/049/004_KATTHIWADA-IN/MP/049/004/0001_018-AAMKHUT-IN/MP/049/004/0001/0018</t>
  </si>
  <si>
    <t>ALIRAJPUR-IN/MP/049_MAIZE-330_KATTHIWADA-IN/MP/049/004_KATTHIWADA-IN/MP/049/004/0001_019-PUNIYAWAT-IN/MP/049/004/0001/0019_</t>
  </si>
  <si>
    <t>ALIRAJPUR-IN/MP/049_MAIZE-330_KATTHIWADA-IN/MP/049/004_KATTHIWADA-IN/MP/049/004/0001_019-PUNIYAWAT-IN/MP/049/004/0001/0019</t>
  </si>
  <si>
    <t>ALIRAJPUR-IN/MP/049_MAIZE-330_KATTHIWADA-IN/MP/049/004_KATTHIWADA-IN/MP/049/004/0001_020-PASTAR-IN/MP/049/004/0001/0020_</t>
  </si>
  <si>
    <t>ALIRAJPUR-IN/MP/049_MAIZE-330_KATTHIWADA-IN/MP/049/004_KATTHIWADA-IN/MP/049/004/0001_020-PASTAR-IN/MP/049/004/0001/0020</t>
  </si>
  <si>
    <t>ALIRAJPUR-IN/MP/049_MAIZE-330_KATTHIWADA-IN/MP/049/004_KATTHIWADA-IN/MP/049/004/0001_021-AMBI-IN/MP/049/004/0001/0021_</t>
  </si>
  <si>
    <t>ALIRAJPUR-IN/MP/049_MAIZE-330_KATTHIWADA-IN/MP/049/004_KATTHIWADA-IN/MP/049/004/0001_021-AMBI-IN/MP/049/004/0001/0021</t>
  </si>
  <si>
    <t>ALIRAJPUR-IN/MP/049_MAIZE-330_KATTHIWADA-IN/MP/049/004_KATTHIWADA-IN/MP/049/004/0001_022-BADI SARDI-IN/MP/049/004/0001/0022_</t>
  </si>
  <si>
    <t>ALIRAJPUR-IN/MP/049_MAIZE-330_KATTHIWADA-IN/MP/049/004_KATTHIWADA-IN/MP/049/004/0001_022-BADI SARDI-IN/MP/049/004/0001/0022</t>
  </si>
  <si>
    <t>ALIRAJPUR-IN/MP/049_MAIZE-330_KATTHIWADA-IN/MP/049/004_KATTHIWADA-IN/MP/049/004/0001_023-KUHA-IN/MP/049/004/0001/0023_</t>
  </si>
  <si>
    <t>ALIRAJPUR-IN/MP/049_MAIZE-330_KATTHIWADA-IN/MP/049/004_KATTHIWADA-IN/MP/049/004/0001_023-KUHA-IN/MP/049/004/0001/0023</t>
  </si>
  <si>
    <t>ALIRAJPUR-IN/MP/049_MAIZE-330_KATTHIWADA-IN/MP/049/004_KATTHIWADA-IN/MP/049/004/0001_025-DUNDARGAON-IN/MP/049/004/0001/0025_</t>
  </si>
  <si>
    <t>ALIRAJPUR-IN/MP/049_MAIZE-330_KATTHIWADA-IN/MP/049/004_KATTHIWADA-IN/MP/049/004/0001_025-DUNDARGAON-IN/MP/049/004/0001/0025</t>
  </si>
  <si>
    <t>ALIRAJPUR-IN/MP/049_MAIZE-330_KATTHIWADA-IN/MP/049/004_KATTHIWADA-IN/MP/049/004/0001_027-GUDA-IN/MP/049/004/0001/0027_</t>
  </si>
  <si>
    <t>ALIRAJPUR-IN/MP/049_MAIZE-330_KATTHIWADA-IN/MP/049/004_KATTHIWADA-IN/MP/049/004/0001_027-GUDA-IN/MP/049/004/0001/0027</t>
  </si>
  <si>
    <t>ALIRAJPUR-IN/MP/049_MAIZE-330_KATTHIWADA-IN/MP/049/004_KATTHIWADA-IN/MP/049/004/0001_028-AKOLA-IN/MP/049/004/0001/0028_</t>
  </si>
  <si>
    <t>ALIRAJPUR-IN/MP/049_MAIZE-330_KATTHIWADA-IN/MP/049/004_KATTHIWADA-IN/MP/049/004/0001_028-AKOLA-IN/MP/049/004/0001/0028</t>
  </si>
  <si>
    <t>ALIRAJPUR-IN/MP/049_MAIZE-330_KATTHIWADA-IN/MP/049/004_KATTHIWADA-IN/MP/049/004/0001_029-AAGLGOTA-IN/MP/049/004/0001/0029_</t>
  </si>
  <si>
    <t>ALIRAJPUR-IN/MP/049_MAIZE-330_KATTHIWADA-IN/MP/049/004_KATTHIWADA-IN/MP/049/004/0001_029-AAGLGOTA-IN/MP/049/004/0001/0029</t>
  </si>
  <si>
    <t>ALIRAJPUR-IN/MP/049_MAIZE-330_KATTHIWADA-IN/MP/049/004_KATTHIWADA-IN/MP/049/004/0001_030-CHANDPUR-IN/MP/049/004/0001/0030_</t>
  </si>
  <si>
    <t>ALIRAJPUR-IN/MP/049_MAIZE-330_KATTHIWADA-IN/MP/049/004_KATTHIWADA-IN/MP/049/004/0001_030-CHANDPUR-IN/MP/049/004/0001/0030</t>
  </si>
  <si>
    <t>ALIRAJPUR-IN/MP/049_MAIZE-330_KATTHIWADA-IN/MP/049/004_KATTHIWADA-IN/MP/049/004/0001_031-MORDHI-IN/MP/049/004/0001/0031_</t>
  </si>
  <si>
    <t>ALIRAJPUR-IN/MP/049_MAIZE-330_KATTHIWADA-IN/MP/049/004_KATTHIWADA-IN/MP/049/004/0001_031-MORDHI-IN/MP/049/004/0001/0031</t>
  </si>
  <si>
    <t>ALIRAJPUR-IN/MP/049_MAIZE-330_KATTHIWADA-IN/MP/049/004_KATTHIWADA-IN/MP/049/004/0001_032-BOKDIYA-IN/MP/049/004/0001/0032_</t>
  </si>
  <si>
    <t>ALIRAJPUR-IN/MP/049_MAIZE-330_KATTHIWADA-IN/MP/049/004_KATTHIWADA-IN/MP/049/004/0001_032-BOKDIYA-IN/MP/049/004/0001/0032</t>
  </si>
  <si>
    <t>ALIRAJPUR-IN/MP/049_MAIZE-330_KATTHIWADA-IN/MP/049/004_KATTHIWADA-IN/MP/049/004/0001_033-JHIJHNA-IN/MP/049/004/0001/0033_</t>
  </si>
  <si>
    <t>ALIRAJPUR-IN/MP/049_MAIZE-330_KATTHIWADA-IN/MP/049/004_KATTHIWADA-IN/MP/049/004/0001_033-JHIJHNA-IN/MP/049/004/0001/0033</t>
  </si>
  <si>
    <t>ALIRAJPUR-IN/MP/049_MAIZE-330_KATTHIWADA-IN/MP/049/004_KATTHIWADA-IN/MP/049/004/0001_035-MORIYAGAON-IN/MP/049/004/0001/0035_</t>
  </si>
  <si>
    <t>ALIRAJPUR-IN/MP/049_MAIZE-330_KATTHIWADA-IN/MP/049/004_KATTHIWADA-IN/MP/049/004/0001_035-MORIYAGAON-IN/MP/049/004/0001/0035</t>
  </si>
  <si>
    <t>ALIRAJPUR-IN/MP/049_MAIZE-330_KATTHIWADA-IN/MP/049/004_KATTHIWADA-IN/MP/049/004/0001_039-KHUNDAR-IN/MP/049/004/0001/0039_</t>
  </si>
  <si>
    <t>ALIRAJPUR-IN/MP/049_MAIZE-330_KATTHIWADA-IN/MP/049/004_KATTHIWADA-IN/MP/049/004/0001_039-KHUNDAR-IN/MP/049/004/0001/0039</t>
  </si>
  <si>
    <t>ALIRAJPUR-IN/MP/049_MAIZE-330_KATTHIWADA-IN/MP/049/004_KATTHIWADA-IN/MP/049/004/0001_040-KHEDA-IN/MP/049/004/0001/0040_</t>
  </si>
  <si>
    <t>ALIRAJPUR-IN/MP/049_MAIZE-330_KATTHIWADA-IN/MP/049/004_KATTHIWADA-IN/MP/049/004/0001_040-KHEDA-IN/MP/049/004/0001/0040</t>
  </si>
  <si>
    <t>ALIRAJPUR-IN/MP/049_MAIZE-330_KATTHIWADA-IN/MP/049/004_KATTHIWADA-IN/MP/049/004/0001_041-ANDHARKHANCH-IN/MP/049/004/0001/0041_</t>
  </si>
  <si>
    <t>ALIRAJPUR-IN/MP/049_MAIZE-330_KATTHIWADA-IN/MP/049/004_KATTHIWADA-IN/MP/049/004/0001_041-ANDHARKHANCH-IN/MP/049/004/0001/0041</t>
  </si>
  <si>
    <t>ALIRAJPUR-IN/MP/049_MAIZE-330_KATTHIWADA-IN/MP/049/004_KATTHIWADA-IN/MP/049/004/0001_042-AKLWA-IN/MP/049/004/0001/0042_</t>
  </si>
  <si>
    <t>ALIRAJPUR-IN/MP/049_MAIZE-330_KATTHIWADA-IN/MP/049/004_KATTHIWADA-IN/MP/049/004/0001_042-AKLWA-IN/MP/049/004/0001/0042</t>
  </si>
  <si>
    <t>ALIRAJPUR-IN/MP/049_MAIZE-330_KATTHIWADA-IN/MP/049/004_KATTHIWADA-IN/MP/049/004/0001_044-KALIBEL-IN/MP/049/004/0001/0044_</t>
  </si>
  <si>
    <t>ALIRAJPUR-IN/MP/049_MAIZE-330_KATTHIWADA-IN/MP/049/004_KATTHIWADA-IN/MP/049/004/0001_044-KALIBEL-IN/MP/049/004/0001/0044</t>
  </si>
  <si>
    <t>ALIRAJPUR-IN/MP/049_MAIZE-330_KATTHIWADA-IN/MP/049/004_KATTHIWADA-IN/MP/049/004/0001_045-SORWA-IN/MP/049/004/0001/0045_</t>
  </si>
  <si>
    <t>ALIRAJPUR-IN/MP/049_MAIZE-330_KATTHIWADA-IN/MP/049/004_KATTHIWADA-IN/MP/049/004/0001_045-SORWA-IN/MP/049/004/0001/0045</t>
  </si>
  <si>
    <t>ALIRAJPUR-IN/MP/049_MAIZE-330_KATTHIWADA-IN/MP/049/004_KATTHIWADA-IN/MP/049/004/0001_046-DARKHAD-IN/MP/049/004/0001/0046_</t>
  </si>
  <si>
    <t>ALIRAJPUR-IN/MP/049_MAIZE-330_KATTHIWADA-IN/MP/049/004_KATTHIWADA-IN/MP/049/004/0001_046-DARKHAD-IN/MP/049/004/0001/0046</t>
  </si>
  <si>
    <t>ALIRAJPUR-IN/MP/049_MAIZE-330_KATTHIWADA-IN/MP/049/004_KATTHIWADA-IN/MP/049/004/0001_047-SUMNYAWAT-IN/MP/049/004/0001/0047_</t>
  </si>
  <si>
    <t>ALIRAJPUR-IN/MP/049_MAIZE-330_KATTHIWADA-IN/MP/049/004_KATTHIWADA-IN/MP/049/004/0001_047-SUMNYAWAT-IN/MP/049/004/0001/0047</t>
  </si>
  <si>
    <t>ALIRAJPUR-IN/MP/049_MAIZE-330_KATTHIWADA-IN/MP/049/004_KATTHIWADA-IN/MP/049/004/0001_048-MEHNI-IN/MP/049/004/0001/0048_</t>
  </si>
  <si>
    <t>ALIRAJPUR-IN/MP/049_MAIZE-330_KATTHIWADA-IN/MP/049/004_KATTHIWADA-IN/MP/049/004/0001_048-MEHNI-IN/MP/049/004/0001/0048</t>
  </si>
  <si>
    <t>ALIRAJPUR-IN/MP/049_MAIZE-330_SONDWA-IN/MP/049/005_SONDWA-IN/MP/049/005/0001_108-PIPLIYAVAT-IN/MP/049/005/0001/0035_</t>
  </si>
  <si>
    <t>ALIRAJPUR-IN/MP/049_MAIZE-330_SONDWA-IN/MP/049/005_SONDWA-IN/MP/049/005/0001_108-PIPLIYAVAT-IN/MP/049/005/0001/0035</t>
  </si>
  <si>
    <t>ALIRAJPUR-IN/MP/049_MAIZE-330_SONDWA-IN/MP/049/005_SONDWA-IN/MP/049/005/0001_110-BAYDIYA-IN/MP/049/005/0001/0001_</t>
  </si>
  <si>
    <t>ALIRAJPUR-IN/MP/049_MAIZE-330_SONDWA-IN/MP/049/005_SONDWA-IN/MP/049/005/0001_110-BAYDIYA-IN/MP/049/005/0001/0001</t>
  </si>
  <si>
    <t>ALIRAJPUR-IN/MP/049_MAIZE-330_SONDWA-IN/MP/049/005_SONDWA-IN/MP/049/005/0001_111-DHORAT-IN/MP/049/005/0001/0002_</t>
  </si>
  <si>
    <t>ALIRAJPUR-IN/MP/049_MAIZE-330_SONDWA-IN/MP/049/005_SONDWA-IN/MP/049/005/0001_111-DHORAT-IN/MP/049/005/0001/0002</t>
  </si>
  <si>
    <t>ALIRAJPUR-IN/MP/049_MAIZE-330_SONDWA-IN/MP/049/005_SONDWA-IN/MP/049/005/0001_114-PIKHODA-IN/MP/049/005/0001/0036_</t>
  </si>
  <si>
    <t>ALIRAJPUR-IN/MP/049_MAIZE-330_SONDWA-IN/MP/049/005_SONDWA-IN/MP/049/005/0001_114-PIKHODA-IN/MP/049/005/0001/0036</t>
  </si>
  <si>
    <t>ALIRAJPUR-IN/MP/049_MAIZE-330_SONDWA-IN/MP/049/005_SONDWA-IN/MP/049/005/0001_115-ROSHIYA-IN/MP/049/005/0001/0037_</t>
  </si>
  <si>
    <t>ALIRAJPUR-IN/MP/049_MAIZE-330_SONDWA-IN/MP/049/005_SONDWA-IN/MP/049/005/0001_115-ROSHIYA-IN/MP/049/005/0001/0037</t>
  </si>
  <si>
    <t>ALIRAJPUR-IN/MP/049_MAIZE-330_SONDWA-IN/MP/049/005_SONDWA-IN/MP/049/005/0001_116-BADI UTAVLI-IN/MP/049/005/0001/0038_</t>
  </si>
  <si>
    <t>ALIRAJPUR-IN/MP/049_MAIZE-330_SONDWA-IN/MP/049/005_SONDWA-IN/MP/049/005/0001_116-BADI UTAVLI-IN/MP/049/005/0001/0038</t>
  </si>
  <si>
    <t>ALIRAJPUR-IN/MP/049_MAIZE-330_SONDWA-IN/MP/049/005_SONDWA-IN/MP/049/005/0001_130-IN/MP/049/005/0001/0046_</t>
  </si>
  <si>
    <t>ALIRAJPUR-IN/MP/049_MAIZE-330_SONDWA-IN/MP/049/005_SONDWA-IN/MP/049/005/0001_130-IN/MP/049/005/0001/0046</t>
  </si>
  <si>
    <t>ALIRAJPUR-IN/MP/049_MAIZE-330_SONDWA-IN/MP/049/005_SONDWA-IN/MP/049/005/0001_138-ADHPAI-IN/MP/049/005/0001/0040_</t>
  </si>
  <si>
    <t>ALIRAJPUR-IN/MP/049_MAIZE-330_SONDWA-IN/MP/049/005_SONDWA-IN/MP/049/005/0001_138-ADHPAI-IN/MP/049/005/0001/0040</t>
  </si>
  <si>
    <t>ALIRAJPUR-IN/MP/049_MAIZE-330_SONDWA-IN/MP/049/005_SONDWA-IN/MP/049/005/0001_141-KHERWADA-IN/MP/049/005/0001/0008_</t>
  </si>
  <si>
    <t>ALIRAJPUR-IN/MP/049_MAIZE-330_SONDWA-IN/MP/049/005_SONDWA-IN/MP/049/005/0001_141-KHERWADA-IN/MP/049/005/0001/0008</t>
  </si>
  <si>
    <t>ALIRAJPUR-IN/MP/049_MAIZE-330_SONDWA-IN/MP/049/005_SONDWA-IN/MP/049/005/0001_142-UMARKHAD-IN/MP/049/005/0001/0009_</t>
  </si>
  <si>
    <t>ALIRAJPUR-IN/MP/049_MAIZE-330_SONDWA-IN/MP/049/005_SONDWA-IN/MP/049/005/0001_142-UMARKHAD-IN/MP/049/005/0001/0009</t>
  </si>
  <si>
    <t>ALIRAJPUR-IN/MP/049_MAIZE-330_SONDWA-IN/MP/049/005_SONDWA-IN/MP/049/005/0001_146-MATHWAD-IN/MP/049/005/0001/0010_</t>
  </si>
  <si>
    <t>ALIRAJPUR-IN/MP/049_MAIZE-330_SONDWA-IN/MP/049/005_SONDWA-IN/MP/049/005/0001_146-MATHWAD-IN/MP/049/005/0001/0010</t>
  </si>
  <si>
    <t>ALIRAJPUR-IN/MP/049_PADDY -UNIR-102_CHANDRA SHEKHAR AZAD-IN/MP/049/006_CHANDRA SHEKHAR AZAD-IN/MP/049/006/0001_001-BARJHAR-IN/MP/049/006/0001/0001_</t>
  </si>
  <si>
    <t>ALIRAJPUR-IN/MP/049_PADDY -UNIR-102_CHANDRA SHEKHAR AZAD-IN/MP/049/006_CHANDRA SHEKHAR AZAD-IN/MP/049/006/0001_001-BARJHAR-IN/MP/049/006/0001/0001</t>
  </si>
  <si>
    <t>ALIRAJPUR-IN/MP/049_PADDY -UNIR-102_CHANDRA SHEKHAR AZAD-IN/MP/049/006_CHANDRA SHEKHAR AZAD-IN/MP/049/006/0001_005-BADA KHUTAJA-IN/MP/049/006/0001/0005_</t>
  </si>
  <si>
    <t>ALIRAJPUR-IN/MP/049_PADDY -UNIR-102_CHANDRA SHEKHAR AZAD-IN/MP/049/006_CHANDRA SHEKHAR AZAD-IN/MP/049/006/0001_005-BADA KHUTAJA-IN/MP/049/006/0001/0005</t>
  </si>
  <si>
    <t>ALIRAJPUR-IN/MP/049_PADDY -UNIR-102_CHANDRA SHEKHAR AZAD-IN/MP/049/006_CHANDRA SHEKHAR AZAD-IN/MP/049/006/0001_006-RIGOL-IN/MP/049/006/0001/0006_</t>
  </si>
  <si>
    <t>ALIRAJPUR-IN/MP/049_PADDY -UNIR-102_CHANDRA SHEKHAR AZAD-IN/MP/049/006_CHANDRA SHEKHAR AZAD-IN/MP/049/006/0001_006-RIGOL-IN/MP/049/006/0001/0006</t>
  </si>
  <si>
    <t>ALIRAJPUR-IN/MP/049_PADDY -UNIR-102_CHANDRA SHEKHAR AZAD-IN/MP/049/006_CHANDRA SHEKHAR AZAD-IN/MP/049/006/0001_008-SEJAWADA-IN/MP/049/006/0001/0008_</t>
  </si>
  <si>
    <t>ALIRAJPUR-IN/MP/049_PADDY -UNIR-102_CHANDRA SHEKHAR AZAD-IN/MP/049/006_CHANDRA SHEKHAR AZAD-IN/MP/049/006/0001_008-SEJAWADA-IN/MP/049/006/0001/0008</t>
  </si>
  <si>
    <t>ALIRAJPUR-IN/MP/049_PADDY -UNIR-102_KATTHIWADA-IN/MP/049/004_KATTHIWADA-IN/MP/049/004/0001_002-AMBAR-IN/MP/049/004/0001/0002_</t>
  </si>
  <si>
    <t>ALIRAJPUR-IN/MP/049_PADDY -UNIR-102_KATTHIWADA-IN/MP/049/004_KATTHIWADA-IN/MP/049/004/0001_002-AMBAR-IN/MP/049/004/0001/0002</t>
  </si>
  <si>
    <t>ALIRAJPUR-IN/MP/049_PADDY -UNIR-102_KATTHIWADA-IN/MP/049/004_KATTHIWADA-IN/MP/049/004/0001_003-KHAMDKA-IN/MP/049/004/0001/0003_</t>
  </si>
  <si>
    <t>ALIRAJPUR-IN/MP/049_PADDY -UNIR-102_KATTHIWADA-IN/MP/049/004_KATTHIWADA-IN/MP/049/004/0001_003-KHAMDKA-IN/MP/049/004/0001/0003</t>
  </si>
  <si>
    <t>ALIRAJPUR-IN/MP/049_PADDY -UNIR-102_KATTHIWADA-IN/MP/049/004_KATTHIWADA-IN/MP/049/004/0001_004-KHEDABADA-IN/MP/049/004/0001/0004_</t>
  </si>
  <si>
    <t>ALIRAJPUR-IN/MP/049_PADDY -UNIR-102_KATTHIWADA-IN/MP/049/004_KATTHIWADA-IN/MP/049/004/0001_004-KHEDABADA-IN/MP/049/004/0001/0004</t>
  </si>
  <si>
    <t>ALIRAJPUR-IN/MP/049_PADDY -UNIR-102_KATTHIWADA-IN/MP/049/004_KATTHIWADA-IN/MP/049/004/0001_006-SAJANPUR-IN/MP/049/004/0001/0006_</t>
  </si>
  <si>
    <t>ALIRAJPUR-IN/MP/049_PADDY -UNIR-102_KATTHIWADA-IN/MP/049/004_KATTHIWADA-IN/MP/049/004/0001_006-SAJANPUR-IN/MP/049/004/0001/0006</t>
  </si>
  <si>
    <t>ALIRAJPUR-IN/MP/049_PADDY -UNIR-102_KATTHIWADA-IN/MP/049/004_KATTHIWADA-IN/MP/049/004/0001_007-DHYANA-IN/MP/049/004/0001/0007_</t>
  </si>
  <si>
    <t>ALIRAJPUR-IN/MP/049_PADDY -UNIR-102_KATTHIWADA-IN/MP/049/004_KATTHIWADA-IN/MP/049/004/0001_007-DHYANA-IN/MP/049/004/0001/0007</t>
  </si>
  <si>
    <t>ALIRAJPUR-IN/MP/049_PADDY -UNIR-102_KATTHIWADA-IN/MP/049/004_KATTHIWADA-IN/MP/049/004/0001_009-HAVELIKHEDA-IN/MP/049/004/0001/0009_</t>
  </si>
  <si>
    <t>ALIRAJPUR-IN/MP/049_PADDY -UNIR-102_KATTHIWADA-IN/MP/049/004_KATTHIWADA-IN/MP/049/004/0001_009-HAVELIKHEDA-IN/MP/049/004/0001/0009</t>
  </si>
  <si>
    <t>ALIRAJPUR-IN/MP/049_PADDY -UNIR-102_KATTHIWADA-IN/MP/049/004_KATTHIWADA-IN/MP/049/004/0001_011-INDALWAT-IN/MP/049/004/0001/0011_</t>
  </si>
  <si>
    <t>ALIRAJPUR-IN/MP/049_PADDY -UNIR-102_KATTHIWADA-IN/MP/049/004_KATTHIWADA-IN/MP/049/004/0001_011-INDALWAT-IN/MP/049/004/0001/0011</t>
  </si>
  <si>
    <t>ALIRAJPUR-IN/MP/049_PADDY -UNIR-102_KATTHIWADA-IN/MP/049/004_KATTHIWADA-IN/MP/049/004/0001_034-AMBADBERI-IN/MP/049/004/0001/0034_</t>
  </si>
  <si>
    <t>ALIRAJPUR-IN/MP/049_PADDY -UNIR-102_KATTHIWADA-IN/MP/049/004_KATTHIWADA-IN/MP/049/004/0001_034-AMBADBERI-IN/MP/049/004/0001/0034</t>
  </si>
  <si>
    <t>ALIRAJPUR-IN/MP/049_PADDY -UNIR-102_KATTHIWADA-IN/MP/049/004_KATTHIWADA-IN/MP/049/004/0001_036-KALYAMAD-IN/MP/049/004/0001/0036_</t>
  </si>
  <si>
    <t>ALIRAJPUR-IN/MP/049_PADDY -UNIR-102_KATTHIWADA-IN/MP/049/004_KATTHIWADA-IN/MP/049/004/0001_036-KALYAMAD-IN/MP/049/004/0001/0036</t>
  </si>
  <si>
    <t>ALIRAJPUR-IN/MP/049_PADDY -UNIR-102_KATTHIWADA-IN/MP/049/004_KATTHIWADA-IN/MP/049/004/0001_040-KHEDA-IN/MP/049/004/0001/0040_</t>
  </si>
  <si>
    <t>ALIRAJPUR-IN/MP/049_PADDY -UNIR-102_KATTHIWADA-IN/MP/049/004_KATTHIWADA-IN/MP/049/004/0001_040-KHEDA-IN/MP/049/004/0001/0040</t>
  </si>
  <si>
    <t>ALIRAJPUR-IN/MP/049_PADDY -UNIR-102_KATTHIWADA-IN/MP/049/004_KATTHIWADA-IN/MP/049/004/0001_041-ANDHARKHANCH-IN/MP/049/004/0001/0041_</t>
  </si>
  <si>
    <t>ALIRAJPUR-IN/MP/049_PADDY -UNIR-102_KATTHIWADA-IN/MP/049/004_KATTHIWADA-IN/MP/049/004/0001_041-ANDHARKHANCH-IN/MP/049/004/0001/0041</t>
  </si>
  <si>
    <t>ALIRAJPUR-IN/MP/049_PADDY -UNIR-102_SONDWA-IN/MP/049/005_SONDWA-IN/MP/049/005/0001_110-BAYDIYA-IN/MP/049/005/0001/0001_</t>
  </si>
  <si>
    <t>ALIRAJPUR-IN/MP/049_PADDY -UNIR-102_SONDWA-IN/MP/049/005_SONDWA-IN/MP/049/005/0001_110-BAYDIYA-IN/MP/049/005/0001/0001</t>
  </si>
  <si>
    <t>ALIRAJPUR-IN/MP/049_PADDY -UNIR-102_SONDWA-IN/MP/049/005_SONDWA-IN/MP/049/005/0001_131-MADHUPALLI-IN/MP/049/005/0001/0006_</t>
  </si>
  <si>
    <t>ALIRAJPUR-IN/MP/049_PADDY -UNIR-102_SONDWA-IN/MP/049/005_SONDWA-IN/MP/049/005/0001_131-MADHUPALLI-IN/MP/049/005/0001/0006</t>
  </si>
  <si>
    <t>ALIRAJPUR-IN/MP/049_PADDY -UNIR-102_SONDWA-IN/MP/049/005_SONDWA-IN/MP/049/005/0001_133-KOSARIYA-IN/MP/049/005/0001/0039_</t>
  </si>
  <si>
    <t>ALIRAJPUR-IN/MP/049_PADDY -UNIR-102_SONDWA-IN/MP/049/005_SONDWA-IN/MP/049/005/0001_133-KOSARIYA-IN/MP/049/005/0001/0039</t>
  </si>
  <si>
    <t>ALIRAJPUR-IN/MP/049_PADDY -UNIR-102_SONDWA-IN/MP/049/005_SONDWA-IN/MP/049/005/0001_136-KATWAD-IN/MP/049/005/0001/0041_</t>
  </si>
  <si>
    <t>ALIRAJPUR-IN/MP/049_PADDY -UNIR-102_SONDWA-IN/MP/049/005_SONDWA-IN/MP/049/005/0001_136-KATWAD-IN/MP/049/005/0001/0041</t>
  </si>
  <si>
    <t>ALIRAJPUR-IN/MP/049_SOYABEAN-530_ALIRAJPUR-IN/MP/049/001_ALIRAJPUR-IN/MP/049/001/0002_064-AAMBUA-IN/MP/049/001/0002/0019_</t>
  </si>
  <si>
    <t>ALIRAJPUR-IN/MP/049_SOYABEAN-530_ALIRAJPUR-IN/MP/049/001_ALIRAJPUR-IN/MP/049/001/0002_064-AAMBUA-IN/MP/049/001/0002/0019</t>
  </si>
  <si>
    <t>ALIRAJPUR-IN/MP/049_SOYABEAN-530_ALIRAJPUR-IN/MP/049/001_ALIRAJPUR-IN/MP/049/001/0002_065-BHORDU-IN/MP/049/001/0002/0020_</t>
  </si>
  <si>
    <t>ALIRAJPUR-IN/MP/049_SOYABEAN-530_ALIRAJPUR-IN/MP/049/001_ALIRAJPUR-IN/MP/049/001/0002_065-BHORDU-IN/MP/049/001/0002/0020</t>
  </si>
  <si>
    <t>ALIRAJPUR-IN/MP/049_SOYABEAN-530_ALIRAJPUR-IN/MP/049/001_ALIRAJPUR-IN/MP/049/001/0002_067-ADWADA-IN/MP/049/001/0002/0022_</t>
  </si>
  <si>
    <t>ALIRAJPUR-IN/MP/049_SOYABEAN-530_ALIRAJPUR-IN/MP/049/001_ALIRAJPUR-IN/MP/049/001/0002_067-ADWADA-IN/MP/049/001/0002/0022</t>
  </si>
  <si>
    <t>ALIRAJPUR-IN/MP/049_SOYABEAN-530_ALIRAJPUR-IN/MP/049/001_ALIRAJPUR-IN/MP/049/001/0002_068-KOTBOO-IN/MP/049/001/0002/0023_</t>
  </si>
  <si>
    <t>ALIRAJPUR-IN/MP/049_SOYABEAN-530_ALIRAJPUR-IN/MP/049/001_ALIRAJPUR-IN/MP/049/001/0002_068-KOTBOO-IN/MP/049/001/0002/0023</t>
  </si>
  <si>
    <t>ALIRAJPUR-IN/MP/049_SOYABEAN-530_ALIRAJPUR-IN/MP/049/001_ALIRAJPUR-IN/MP/049/001/0002_070-BORANA-IN/MP/049/001/0002/0025_</t>
  </si>
  <si>
    <t>ALIRAJPUR-IN/MP/049_SOYABEAN-530_ALIRAJPUR-IN/MP/049/001_ALIRAJPUR-IN/MP/049/001/0002_070-BORANA-IN/MP/049/001/0002/0025</t>
  </si>
  <si>
    <t>ALIRAJPUR-IN/MP/049_SOYABEAN-530_ALIRAJPUR-IN/MP/049/001_ALIRAJPUR-IN/MP/049/001/0002_071-GIRALA-IN/MP/049/001/0002/0026_</t>
  </si>
  <si>
    <t>ALIRAJPUR-IN/MP/049_SOYABEAN-530_ALIRAJPUR-IN/MP/049/001_ALIRAJPUR-IN/MP/049/001/0002_071-GIRALA-IN/MP/049/001/0002/0026</t>
  </si>
  <si>
    <t>ALIRAJPUR-IN/MP/049_SOYABEAN-530_CHANDRA SHEKHAR AZAD-IN/MP/049/006_CHANDRA SHEKHAR AZAD-IN/MP/049/006/0001_008-SEJAWADA-IN/MP/049/006/0001/0008_</t>
  </si>
  <si>
    <t>ALIRAJPUR-IN/MP/049_SOYABEAN-530_CHANDRA SHEKHAR AZAD-IN/MP/049/006_CHANDRA SHEKHAR AZAD-IN/MP/049/006/0001_008-SEJAWADA-IN/MP/049/006/0001/0008</t>
  </si>
  <si>
    <t>ALIRAJPUR-IN/MP/049_SOYABEAN-530_CHANDRA SHEKHAR AZAD-IN/MP/049/006_CHANDRA SHEKHAR AZAD-IN/MP/049/006/0001_009-AMNEKUA-IN/MP/049/006/0001/0009_</t>
  </si>
  <si>
    <t>ALIRAJPUR-IN/MP/049_SOYABEAN-530_CHANDRA SHEKHAR AZAD-IN/MP/049/006_CHANDRA SHEKHAR AZAD-IN/MP/049/006/0001_009-AMNEKUA-IN/MP/049/006/0001/0009</t>
  </si>
  <si>
    <t>ALIRAJPUR-IN/MP/049_SOYABEAN-530_CHANDRA SHEKHAR AZAD-IN/MP/049/006_CHANDRA SHEKHAR AZAD-IN/MP/049/006/0001_010-DUGALWANI-IN/MP/049/006/0001/0010_</t>
  </si>
  <si>
    <t>ALIRAJPUR-IN/MP/049_SOYABEAN-530_CHANDRA SHEKHAR AZAD-IN/MP/049/006_CHANDRA SHEKHAR AZAD-IN/MP/049/006/0001_010-DUGALWANI-IN/MP/049/006/0001/0010</t>
  </si>
  <si>
    <t>ALIRAJPUR-IN/MP/049_SOYABEAN-530_CHANDRA SHEKHAR AZAD-IN/MP/049/006_CHANDRA SHEKHAR AZAD-IN/MP/049/006/0001_011-RASNDA-IN/MP/049/006/0001/0011_</t>
  </si>
  <si>
    <t>ALIRAJPUR-IN/MP/049_SOYABEAN-530_CHANDRA SHEKHAR AZAD-IN/MP/049/006_CHANDRA SHEKHAR AZAD-IN/MP/049/006/0001_011-RASNDA-IN/MP/049/006/0001/0011</t>
  </si>
  <si>
    <t>ALIRAJPUR-IN/MP/049_SOYABEAN-530_CHANDRA SHEKHAR AZAD-IN/MP/049/006_CHANDRA SHEKHAR AZAD-IN/MP/049/006/0001_032-DEVLI-IN/MP/049/006/0001/0032_</t>
  </si>
  <si>
    <t>ALIRAJPUR-IN/MP/049_SOYABEAN-530_CHANDRA SHEKHAR AZAD-IN/MP/049/006_CHANDRA SHEKHAR AZAD-IN/MP/049/006/0001_032-DEVLI-IN/MP/049/006/0001/0032</t>
  </si>
  <si>
    <t>ALIRAJPUR-IN/MP/049_SOYABEAN-530_JOBAT-IN/MP/049/002_JOBAT-IN/MP/049/002/0002_041-DEKAKUND-IN/MP/049/002/0002/0001_</t>
  </si>
  <si>
    <t>ALIRAJPUR-IN/MP/049_SOYABEAN-530_JOBAT-IN/MP/049/002_JOBAT-IN/MP/049/002/0002_041-DEKAKUND-IN/MP/049/002/0002/0001</t>
  </si>
  <si>
    <t>ALIRAJPUR-IN/MP/049_SOYABEAN-530_JOBAT-IN/MP/049/002_JOBAT-IN/MP/049/002/0002_042-THAPLI-IN/MP/049/002/0002/0002_</t>
  </si>
  <si>
    <t>ALIRAJPUR-IN/MP/049_SOYABEAN-530_JOBAT-IN/MP/049/002_JOBAT-IN/MP/049/002/0002_042-THAPLI-IN/MP/049/002/0002/0002</t>
  </si>
  <si>
    <t>ALIRAJPUR-IN/MP/049_SOYABEAN-530_JOBAT-IN/MP/049/002_JOBAT-IN/MP/049/002/0002_043-RANJEETGARH-IN/MP/049/002/0002/0003_</t>
  </si>
  <si>
    <t>ALIRAJPUR-IN/MP/049_SOYABEAN-530_JOBAT-IN/MP/049/002_JOBAT-IN/MP/049/002/0002_043-RANJEETGARH-IN/MP/049/002/0002/0003</t>
  </si>
  <si>
    <t>ALIRAJPUR-IN/MP/049_SOYABEAN-530_JOBAT-IN/MP/049/002_JOBAT-IN/MP/049/002/0002_048-KOSDUNA-IN/MP/049/002/0002/0008_</t>
  </si>
  <si>
    <t>ALIRAJPUR-IN/MP/049_SOYABEAN-530_JOBAT-IN/MP/049/002_JOBAT-IN/MP/049/002/0002_048-KOSDUNA-IN/MP/049/002/0002/0008</t>
  </si>
  <si>
    <t>ALIRAJPUR-IN/MP/049_SOYABEAN-530_JOBAT-IN/MP/049/002_JOBAT-IN/MP/049/002/0002_050-BHEELKHEDI-IN/MP/049/002/0002/0010_</t>
  </si>
  <si>
    <t>ALIRAJPUR-IN/MP/049_SOYABEAN-530_JOBAT-IN/MP/049/002_JOBAT-IN/MP/049/002/0002_050-BHEELKHEDI-IN/MP/049/002/0002/0010</t>
  </si>
  <si>
    <t>ALIRAJPUR-IN/MP/049_SOYABEAN-530_JOBAT-IN/MP/049/002_JOBAT-IN/MP/049/002/0002_053-KILAJOBAT-IN/MP/049/002/0002/0013_</t>
  </si>
  <si>
    <t>ALIRAJPUR-IN/MP/049_SOYABEAN-530_JOBAT-IN/MP/049/002_JOBAT-IN/MP/049/002/0002_053-KILAJOBAT-IN/MP/049/002/0002/0013</t>
  </si>
  <si>
    <t>ALIRAJPUR-IN/MP/049_SOYABEAN-530_JOBAT-IN/MP/049/002_JOBAT-IN/MP/049/002/0002_054-GHOGHSYA-IN/MP/049/002/0002/0014_</t>
  </si>
  <si>
    <t>ALIRAJPUR-IN/MP/049_SOYABEAN-530_JOBAT-IN/MP/049/002_JOBAT-IN/MP/049/002/0002_054-GHOGHSYA-IN/MP/049/002/0002/0014</t>
  </si>
  <si>
    <t>ALIRAJPUR-IN/MP/049_SOYABEAN-530_JOBAT-IN/MP/049/002_JOBAT-IN/MP/049/002/0002_055-JALI-IN/MP/049/002/0002/0015_</t>
  </si>
  <si>
    <t>ALIRAJPUR-IN/MP/049_SOYABEAN-530_JOBAT-IN/MP/049/002_JOBAT-IN/MP/049/002/0002_055-JALI-IN/MP/049/002/0002/0015</t>
  </si>
  <si>
    <t>ALIRAJPUR-IN/MP/049_SOYABEAN-530_JOBAT-IN/MP/049/002_JOBAT-IN/MP/049/002/0002_057-SEMLAYA-IN/MP/049/002/0002/0017_</t>
  </si>
  <si>
    <t>ALIRAJPUR-IN/MP/049_SOYABEAN-530_JOBAT-IN/MP/049/002_JOBAT-IN/MP/049/002/0002_057-SEMLAYA-IN/MP/049/002/0002/0017</t>
  </si>
  <si>
    <t>ALIRAJPUR-IN/MP/049_SOYABEAN-530_JOBAT-IN/MP/049/002_JOBAT-IN/MP/049/002/0002_061-HIRAPURBADI-IN/MP/049/002/0002/0021_</t>
  </si>
  <si>
    <t>ALIRAJPUR-IN/MP/049_SOYABEAN-530_JOBAT-IN/MP/049/002_JOBAT-IN/MP/049/002/0002_061-HIRAPURBADI-IN/MP/049/002/0002/0021</t>
  </si>
  <si>
    <t>ALIRAJPUR-IN/MP/049_SOYABEAN-530_JOBAT-IN/MP/049/002_JOBAT-IN/MP/049/002/0002_063-CHHOTIKHATTALI-IN/MP/049/002/0002/0023_</t>
  </si>
  <si>
    <t>ALIRAJPUR-IN/MP/049_SOYABEAN-530_JOBAT-IN/MP/049/002_JOBAT-IN/MP/049/002/0002_063-CHHOTIKHATTALI-IN/MP/049/002/0002/0023</t>
  </si>
  <si>
    <t>ALIRAJPUR-IN/MP/049_SOYABEAN-530_JOBAT-IN/MP/049/002_JOBAT-IN/MP/049/002/0002_065-KANDA-IN/MP/049/002/0002/0025_</t>
  </si>
  <si>
    <t>ALIRAJPUR-IN/MP/049_SOYABEAN-530_JOBAT-IN/MP/049/002_JOBAT-IN/MP/049/002/0002_065-KANDA-IN/MP/049/002/0002/0025</t>
  </si>
  <si>
    <t>ALIRAJPUR-IN/MP/049_SOYABEAN-530_JOBAT-IN/MP/049/002_JOBAT-IN/MP/049/002/0002_072-UMRI-IN/MP/049/002/0002/0032_</t>
  </si>
  <si>
    <t>ALIRAJPUR-IN/MP/049_SOYABEAN-530_JOBAT-IN/MP/049/002_JOBAT-IN/MP/049/002/0002_072-UMRI-IN/MP/049/002/0002/0032</t>
  </si>
  <si>
    <t>ALIRAJPUR-IN/MP/049_SOYABEAN-530_JOBAT-IN/MP/049/002_JOBAT-IN/MP/049/002/0002_073-SEVARIYA-IN/MP/049/002/0002/0033_</t>
  </si>
  <si>
    <t>ALIRAJPUR-IN/MP/049_SOYABEAN-530_JOBAT-IN/MP/049/002_JOBAT-IN/MP/049/002/0002_073-SEVARIYA-IN/MP/049/002/0002/0033</t>
  </si>
  <si>
    <t>ALIRAJPUR-IN/MP/049_SOYABEAN-530_JOBAT-IN/MP/049/002_JOBAT-IN/MP/049/002/0002_074-VAGDI-IN/MP/049/002/0002/0034_</t>
  </si>
  <si>
    <t>ALIRAJPUR-IN/MP/049_SOYABEAN-530_JOBAT-IN/MP/049/002_JOBAT-IN/MP/049/002/0002_074-VAGDI-IN/MP/049/002/0002/0034</t>
  </si>
  <si>
    <t>ALIRAJPUR-IN/MP/049_SOYABEAN-530_JOBAT-IN/MP/049/002_JOBAT-IN/MP/049/002/0002_075-SINDHI-IN/MP/049/002/0002/0035_</t>
  </si>
  <si>
    <t>ALIRAJPUR-IN/MP/049_SOYABEAN-530_JOBAT-IN/MP/049/002_JOBAT-IN/MP/049/002/0002_075-SINDHI-IN/MP/049/002/0002/0035</t>
  </si>
  <si>
    <t>ALIRAJPUR-IN/MP/049_SOYABEAN-530_JOBAT-IN/MP/049/002_JOBAT-IN/MP/049/002/0002_076-UMDA-IN/MP/049/002/0002/0036_</t>
  </si>
  <si>
    <t>ALIRAJPUR-IN/MP/049_SOYABEAN-530_JOBAT-IN/MP/049/002_JOBAT-IN/MP/049/002/0002_076-UMDA-IN/MP/049/002/0002/0036</t>
  </si>
  <si>
    <t>ALIRAJPUR-IN/MP/049_SOYABEAN-530_JOBAT-IN/MP/049/002_JOBAT-IN/MP/049/002/0002_077-SALKHEDA-IN/MP/049/002/0002/0037_</t>
  </si>
  <si>
    <t>ALIRAJPUR-IN/MP/049_SOYABEAN-530_JOBAT-IN/MP/049/002_JOBAT-IN/MP/049/002/0002_077-SALKHEDA-IN/MP/049/002/0002/0037</t>
  </si>
  <si>
    <t>ALIRAJPUR-IN/MP/049_SOYABEAN-530_JOBAT-IN/MP/049/002_JOBAT-IN/MP/049/002/0002_078-DABDI-IN/MP/049/002/0002/0038_</t>
  </si>
  <si>
    <t>ALIRAJPUR-IN/MP/049_SOYABEAN-530_JOBAT-IN/MP/049/002_JOBAT-IN/MP/049/002/0002_078-DABDI-IN/MP/049/002/0002/0038</t>
  </si>
  <si>
    <t>ALIRAJPUR-IN/MP/049_SOYABEAN-530_JOBAT-IN/MP/049/002_JOBAT-IN/MP/049/002/0002_079-INDVAN-IN/MP/049/002/0002/0039_</t>
  </si>
  <si>
    <t>ALIRAJPUR-IN/MP/049_SOYABEAN-530_JOBAT-IN/MP/049/002_JOBAT-IN/MP/049/002/0002_079-INDVAN-IN/MP/049/002/0002/0039</t>
  </si>
  <si>
    <t>ALIRAJPUR-IN/MP/049_SOYABEAN-530_JOBAT-IN/MP/049/002_UDAYGARH-IN/MP/049/002/0001_005-CHHOTAITARA-IN/MP/049/002/0001/0036_</t>
  </si>
  <si>
    <t>ALIRAJPUR-IN/MP/049_SOYABEAN-530_JOBAT-IN/MP/049/002_UDAYGARH-IN/MP/049/002/0001_005-CHHOTAITARA-IN/MP/049/002/0001/0036</t>
  </si>
  <si>
    <t>ALIRAJPUR-IN/MP/049_SOYABEAN-530_JOBAT-IN/MP/049/002_UDAYGARH-IN/MP/049/002/0001_012-KANAKAKAD-IN/MP/049/002/0001/0004_</t>
  </si>
  <si>
    <t>ALIRAJPUR-IN/MP/049_SOYABEAN-530_JOBAT-IN/MP/049/002_UDAYGARH-IN/MP/049/002/0001_012-KANAKAKAD-IN/MP/049/002/0001/0004</t>
  </si>
  <si>
    <t>ALIRAJPUR-IN/MP/049_SOYABEAN-530_JOBAT-IN/MP/049/002_UDAYGARH-IN/MP/049/002/0001_013-AAMBI-IN/MP/049/002/0001/0005_</t>
  </si>
  <si>
    <t>ALIRAJPUR-IN/MP/049_SOYABEAN-530_JOBAT-IN/MP/049/002_UDAYGARH-IN/MP/049/002/0001_013-AAMBI-IN/MP/049/002/0001/0005</t>
  </si>
  <si>
    <t>ALIRAJPUR-IN/MP/049_SOYABEAN-530_JOBAT-IN/MP/049/002_UDAYGARH-IN/MP/049/002/0001_014-JAMBUKHEDA-IN/MP/049/002/0001/0006_</t>
  </si>
  <si>
    <t>ALIRAJPUR-IN/MP/049_SOYABEAN-530_JOBAT-IN/MP/049/002_UDAYGARH-IN/MP/049/002/0001_014-JAMBUKHEDA-IN/MP/049/002/0001/0006</t>
  </si>
  <si>
    <t>ALIRAJPUR-IN/MP/049_SOYABEAN-530_JOBAT-IN/MP/049/002_UDAYGARH-IN/MP/049/002/0001_015-TALAVAD-IN/MP/049/002/0001/0007_</t>
  </si>
  <si>
    <t>ALIRAJPUR-IN/MP/049_SOYABEAN-530_JOBAT-IN/MP/049/002_UDAYGARH-IN/MP/049/002/0001_015-TALAVAD-IN/MP/049/002/0001/0007</t>
  </si>
  <si>
    <t>ALIRAJPUR-IN/MP/049_SOYABEAN-530_JOBAT-IN/MP/049/002_UDAYGARH-IN/MP/049/002/0001_016-DHAMANDA-IN/MP/049/002/0001/0008_</t>
  </si>
  <si>
    <t>ALIRAJPUR-IN/MP/049_SOYABEAN-530_JOBAT-IN/MP/049/002_UDAYGARH-IN/MP/049/002/0001_016-DHAMANDA-IN/MP/049/002/0001/0008</t>
  </si>
  <si>
    <t>ALIRAJPUR-IN/MP/049_SOYABEAN-530_JOBAT-IN/MP/049/002_UDAYGARH-IN/MP/049/002/0001_017-UDAYGARH-IN/MP/049/002/0001/0009_</t>
  </si>
  <si>
    <t>ALIRAJPUR-IN/MP/049_SOYABEAN-530_JOBAT-IN/MP/049/002_UDAYGARH-IN/MP/049/002/0001_017-UDAYGARH-IN/MP/049/002/0001/0009</t>
  </si>
  <si>
    <t>ALIRAJPUR-IN/MP/049_SOYABEAN-530_JOBAT-IN/MP/049/002_UDAYGARH-IN/MP/049/002/0001_018-BAVDIKHURD-IN/MP/049/002/0001/0010_</t>
  </si>
  <si>
    <t>ALIRAJPUR-IN/MP/049_SOYABEAN-530_JOBAT-IN/MP/049/002_UDAYGARH-IN/MP/049/002/0001_018-BAVDIKHURD-IN/MP/049/002/0001/0010</t>
  </si>
  <si>
    <t>ALIRAJPUR-IN/MP/049_SOYABEAN-530_JOBAT-IN/MP/049/002_UDAYGARH-IN/MP/049/002/0001_019-KHANDALARAO-IN/MP/049/002/0001/0011_</t>
  </si>
  <si>
    <t>ALIRAJPUR-IN/MP/049_SOYABEAN-530_JOBAT-IN/MP/049/002_UDAYGARH-IN/MP/049/002/0001_019-KHANDALARAO-IN/MP/049/002/0001/0011</t>
  </si>
  <si>
    <t>ALIRAJPUR-IN/MP/049_SOYABEAN-530_JOBAT-IN/MP/049/002_UDAYGARH-IN/MP/049/002/0001_020-JAMLIBADI-IN/MP/049/002/0001/0013_</t>
  </si>
  <si>
    <t>ALIRAJPUR-IN/MP/049_SOYABEAN-530_JOBAT-IN/MP/049/002_UDAYGARH-IN/MP/049/002/0001_020-JAMLIBADI-IN/MP/049/002/0001/0013</t>
  </si>
  <si>
    <t>ALIRAJPUR-IN/MP/049_SOYABEAN-530_JOBAT-IN/MP/049/002_UDAYGARH-IN/MP/049/002/0001_021-THANDLA-IN/MP/049/002/0001/0014_</t>
  </si>
  <si>
    <t>ALIRAJPUR-IN/MP/049_SOYABEAN-530_JOBAT-IN/MP/049/002_UDAYGARH-IN/MP/049/002/0001_021-THANDLA-IN/MP/049/002/0001/0014</t>
  </si>
  <si>
    <t>ALIRAJPUR-IN/MP/049_SOYABEAN-530_JOBAT-IN/MP/049/002_UDAYGARH-IN/MP/049/002/0001_022-TERKA-IN/MP/049/002/0001/0015_</t>
  </si>
  <si>
    <t>ALIRAJPUR-IN/MP/049_SOYABEAN-530_JOBAT-IN/MP/049/002_UDAYGARH-IN/MP/049/002/0001_022-TERKA-IN/MP/049/002/0001/0015</t>
  </si>
  <si>
    <t>ALIRAJPUR-IN/MP/049_SOYABEAN-530_JOBAT-IN/MP/049/002_UDAYGARH-IN/MP/049/002/0001_023-PANGOLA-IN/MP/049/002/0001/0016_</t>
  </si>
  <si>
    <t>ALIRAJPUR-IN/MP/049_SOYABEAN-530_JOBAT-IN/MP/049/002_UDAYGARH-IN/MP/049/002/0001_023-PANGOLA-IN/MP/049/002/0001/0016</t>
  </si>
  <si>
    <t>ALIRAJPUR-IN/MP/049_SOYABEAN-530_JOBAT-IN/MP/049/002_UDAYGARH-IN/MP/049/002/0001_025-BAYDA-IN/MP/049/002/0001/0018_</t>
  </si>
  <si>
    <t>ALIRAJPUR-IN/MP/049_SOYABEAN-530_JOBAT-IN/MP/049/002_UDAYGARH-IN/MP/049/002/0001_025-BAYDA-IN/MP/049/002/0001/0018</t>
  </si>
  <si>
    <t>ALIRAJPUR-IN/MP/049_SOYABEAN-530_JOBAT-IN/MP/049/002_UDAYGARH-IN/MP/049/002/0001_027-UTTI-IN/MP/049/002/0001/0020_</t>
  </si>
  <si>
    <t>ALIRAJPUR-IN/MP/049_SOYABEAN-530_JOBAT-IN/MP/049/002_UDAYGARH-IN/MP/049/002/0001_027-UTTI-IN/MP/049/002/0001/0020</t>
  </si>
  <si>
    <t>ALIRAJPUR-IN/MP/049_SOYABEAN-530_JOBAT-IN/MP/049/002_UDAYGARH-IN/MP/049/002/0001_028-SIYALI-IN/MP/049/002/0001/0021_</t>
  </si>
  <si>
    <t>ALIRAJPUR-IN/MP/049_SOYABEAN-530_JOBAT-IN/MP/049/002_UDAYGARH-IN/MP/049/002/0001_028-SIYALI-IN/MP/049/002/0001/0021</t>
  </si>
  <si>
    <t>ALIRAJPUR-IN/MP/049_SOYABEAN-530_JOBAT-IN/MP/049/002_UDAYGARH-IN/MP/049/002/0001_029-KUNDALWASA-IN/MP/049/002/0001/0022_</t>
  </si>
  <si>
    <t>ALIRAJPUR-IN/MP/049_SOYABEAN-530_JOBAT-IN/MP/049/002_UDAYGARH-IN/MP/049/002/0001_029-KUNDALWASA-IN/MP/049/002/0001/0022</t>
  </si>
  <si>
    <t>ALIRAJPUR-IN/MP/049_SOYABEAN-530_JOBAT-IN/MP/049/002_UDAYGARH-IN/MP/049/002/0001_030-KOLYABARDA-IN/MP/049/002/0001/0024_</t>
  </si>
  <si>
    <t>ALIRAJPUR-IN/MP/049_SOYABEAN-530_JOBAT-IN/MP/049/002_UDAYGARH-IN/MP/049/002/0001_030-KOLYABARDA-IN/MP/049/002/0001/0024</t>
  </si>
  <si>
    <t>ALIRAJPUR-IN/MP/049_SOYABEAN-530_JOBAT-IN/MP/049/002_UDAYGARH-IN/MP/049/002/0001_031-SOODIBADI-IN/MP/049/002/0001/0025_</t>
  </si>
  <si>
    <t>ALIRAJPUR-IN/MP/049_SOYABEAN-530_JOBAT-IN/MP/049/002_UDAYGARH-IN/MP/049/002/0001_031-SOODIBADI-IN/MP/049/002/0001/0025</t>
  </si>
  <si>
    <t>ALIRAJPUR-IN/MP/049_SOYABEAN-530_JOBAT-IN/MP/049/002_UDAYGARH-IN/MP/049/002/0001_032-KOTDA-IN/MP/049/002/0001/0026_</t>
  </si>
  <si>
    <t>ALIRAJPUR-IN/MP/049_SOYABEAN-530_JOBAT-IN/MP/049/002_UDAYGARH-IN/MP/049/002/0001_032-KOTDA-IN/MP/049/002/0001/0026</t>
  </si>
  <si>
    <t>ALIRAJPUR-IN/MP/049_SOYABEAN-530_JOBAT-IN/MP/049/002_UDAYGARH-IN/MP/049/002/0001_033-DEDARWASA-IN/MP/049/002/0001/0027_</t>
  </si>
  <si>
    <t>ALIRAJPUR-IN/MP/049_SOYABEAN-530_JOBAT-IN/MP/049/002_UDAYGARH-IN/MP/049/002/0001_033-DEDARWASA-IN/MP/049/002/0001/0027</t>
  </si>
  <si>
    <t>ALIRAJPUR-IN/MP/049_SOYABEAN-530_JOBAT-IN/MP/049/002_UDAYGARH-IN/MP/049/002/0001_034-FUTTALAB BADA-IN/MP/049/002/0001/0028_</t>
  </si>
  <si>
    <t>ALIRAJPUR-IN/MP/049_SOYABEAN-530_JOBAT-IN/MP/049/002_UDAYGARH-IN/MP/049/002/0001_034-FUTTALAB BADA-IN/MP/049/002/0001/0028</t>
  </si>
  <si>
    <t>ALIRAJPUR-IN/MP/049_SOYABEAN-530_JOBAT-IN/MP/049/002_UDAYGARH-IN/MP/049/002/0001_035-AAMBAKHEDI-IN/MP/049/002/0001/0029_</t>
  </si>
  <si>
    <t>ALIRAJPUR-IN/MP/049_SOYABEAN-530_JOBAT-IN/MP/049/002_UDAYGARH-IN/MP/049/002/0001_035-AAMBAKHEDI-IN/MP/049/002/0001/0029</t>
  </si>
  <si>
    <t>ALIRAJPUR-IN/MP/049_SOYABEAN-530_JOBAT-IN/MP/049/002_UDAYGARH-IN/MP/049/002/0001_036-BADKUIBADI-IN/MP/049/002/0001/0030_</t>
  </si>
  <si>
    <t>ALIRAJPUR-IN/MP/049_SOYABEAN-530_JOBAT-IN/MP/049/002_UDAYGARH-IN/MP/049/002/0001_036-BADKUIBADI-IN/MP/049/002/0001/0030</t>
  </si>
  <si>
    <t>ALIRAJPUR-IN/MP/049_SOYABEAN-530_JOBAT-IN/MP/049/002_UDAYGARH-IN/MP/049/002/0001_037-PATBARDI-IN/MP/049/002/0001/0031_</t>
  </si>
  <si>
    <t>ALIRAJPUR-IN/MP/049_SOYABEAN-530_JOBAT-IN/MP/049/002_UDAYGARH-IN/MP/049/002/0001_037-PATBARDI-IN/MP/049/002/0001/0031</t>
  </si>
  <si>
    <t>ALIRAJPUR-IN/MP/049_SOYABEAN-530_JOBAT-IN/MP/049/002_UDAYGARH-IN/MP/049/002/0001_038-RATANPURA-IN/MP/049/002/0001/0032_</t>
  </si>
  <si>
    <t>ALIRAJPUR-IN/MP/049_SOYABEAN-530_JOBAT-IN/MP/049/002_UDAYGARH-IN/MP/049/002/0001_038-RATANPURA-IN/MP/049/002/0001/0032</t>
  </si>
  <si>
    <t>ALIRAJPUR-IN/MP/049_SOYABEAN-530_JOBAT-IN/MP/049/002_UDAYGARH-IN/MP/049/002/0001_039-BORI-IN/MP/049/002/0001/0033_</t>
  </si>
  <si>
    <t>ALIRAJPUR-IN/MP/049_SOYABEAN-530_JOBAT-IN/MP/049/002_UDAYGARH-IN/MP/049/002/0001_039-BORI-IN/MP/049/002/0001/0033</t>
  </si>
  <si>
    <t>ALIRAJPUR-IN/MP/049_SOYABEAN-530_JOBAT-IN/MP/049/002_UDAYGARH-IN/MP/049/002/0001_040-CHULIYA-IN/MP/049/002/0001/0035_</t>
  </si>
  <si>
    <t>ALIRAJPUR-IN/MP/049_SOYABEAN-530_JOBAT-IN/MP/049/002_UDAYGARH-IN/MP/049/002/0001_040-CHULIYA-IN/MP/049/002/0001/0035</t>
  </si>
  <si>
    <t>ALIRAJPUR-IN/MP/049_SOYABEAN-530_KATTHIWADA-IN/MP/049/004_KATTHIWADA-IN/MP/049/004/0001_022-BADI SARDI-IN/MP/049/004/0001/0022_</t>
  </si>
  <si>
    <t>ALIRAJPUR-IN/MP/049_SOYABEAN-530_KATTHIWADA-IN/MP/049/004_KATTHIWADA-IN/MP/049/004/0001_022-BADI SARDI-IN/MP/049/004/0001/0022</t>
  </si>
  <si>
    <t>ALIRAJPUR-IN/MP/049_SOYABEAN-530_SONDWA-IN/MP/049/005_SONDWA-IN/MP/049/005/0001_132-MUNDLA-IN/MP/049/005/0001/0007_</t>
  </si>
  <si>
    <t>ALIRAJPUR-IN/MP/049_SOYABEAN-530_SONDWA-IN/MP/049/005_SONDWA-IN/MP/049/005/0001_132-MUNDLA-IN/MP/049/005/0001/0007</t>
  </si>
  <si>
    <t>ALIRAJPUR-IN/MP/049_SOYABEAN-530_SONDWA-IN/MP/049/005_SONDWA-IN/MP/049/005/0001_137-CHHAKTALA-IN/MP/049/005/0001/0045_</t>
  </si>
  <si>
    <t>ALIRAJPUR-IN/MP/049_SOYABEAN-530_SONDWA-IN/MP/049/005_SONDWA-IN/MP/049/005/0001_137-CHHAKTALA-IN/MP/049/005/0001/0045</t>
  </si>
  <si>
    <t>BARWANI-IN/MP/039_BLACK GRAM (URAD)-401____</t>
  </si>
  <si>
    <t>BARWANI-IN/MP/039_BLACK GRAM (URAD)-401___</t>
  </si>
  <si>
    <t>BARWANI-IN/MP/039_COTTON-601_ANJAR-IN/MP/039/009___</t>
  </si>
  <si>
    <t>BARWANI-IN/MP/039_COTTON-601_ANJAR-IN/MP/039/009__</t>
  </si>
  <si>
    <t>BARWANI-IN/MP/039_COTTON-601_BARLA-IN/MP/039/006___</t>
  </si>
  <si>
    <t>BARWANI-IN/MP/039_COTTON-601_BARLA-IN/MP/039/006__</t>
  </si>
  <si>
    <t>BARWANI-IN/MP/039_COTTON-601_BARWANI-IN/MP/039/001___</t>
  </si>
  <si>
    <t>BARWANI-IN/MP/039_COTTON-601_BARWANI-IN/MP/039/001__</t>
  </si>
  <si>
    <t>BARWANI-IN/MP/039_COTTON-601_NIWALI-IN/MP/039/002___</t>
  </si>
  <si>
    <t>BARWANI-IN/MP/039_COTTON-601_NIWALI-IN/MP/039/002__</t>
  </si>
  <si>
    <t>BARWANI-IN/MP/039_COTTON-601_PANSEMAL-IN/MP/039/003___</t>
  </si>
  <si>
    <t>BARWANI-IN/MP/039_COTTON-601_PANSEMAL-IN/MP/039/003__</t>
  </si>
  <si>
    <t>BARWANI-IN/MP/039_COTTON-601_PATI-IN/MP/039/008___</t>
  </si>
  <si>
    <t>BARWANI-IN/MP/039_COTTON-601_PATI-IN/MP/039/008__</t>
  </si>
  <si>
    <t>BARWANI-IN/MP/039_COTTON-601_RAJPUR-IN/MP/039/004___</t>
  </si>
  <si>
    <t>BARWANI-IN/MP/039_COTTON-601_RAJPUR-IN/MP/039/004__</t>
  </si>
  <si>
    <t>BARWANI-IN/MP/039_COTTON-601_SENDHWA-IN/MP/039/005___</t>
  </si>
  <si>
    <t>BARWANI-IN/MP/039_COTTON-601_SENDHWA-IN/MP/039/005__</t>
  </si>
  <si>
    <t>BARWANI-IN/MP/039_COTTON-601_THEEKRI-IN/MP/039/007___</t>
  </si>
  <si>
    <t>BARWANI-IN/MP/039_COTTON-601_THEEKRI-IN/MP/039/007__</t>
  </si>
  <si>
    <t>BARWANI-IN/MP/039_GREEN GRAM (MUNG)-405____</t>
  </si>
  <si>
    <t>BARWANI-IN/MP/039_GREEN GRAM (MUNG)-405___</t>
  </si>
  <si>
    <t>BARWANI-IN/MP/039_GROUNDNUT-501_BARWANI-IN/MP/039/001___</t>
  </si>
  <si>
    <t>BARWANI-IN/MP/039_GROUNDNUT-501_BARWANI-IN/MP/039/001__</t>
  </si>
  <si>
    <t>BARWANI-IN/MP/039_GROUNDNUT-501_NIWALI-IN/MP/039/002___</t>
  </si>
  <si>
    <t>BARWANI-IN/MP/039_GROUNDNUT-501_NIWALI-IN/MP/039/002__</t>
  </si>
  <si>
    <t>BARWANI-IN/MP/039_GROUNDNUT-501_PANSEMAL-IN/MP/039/003___</t>
  </si>
  <si>
    <t>BARWANI-IN/MP/039_GROUNDNUT-501_PANSEMAL-IN/MP/039/003__</t>
  </si>
  <si>
    <t>BARWANI-IN/MP/039_GROUNDNUT-501_PATI-IN/MP/039/008___</t>
  </si>
  <si>
    <t>BARWANI-IN/MP/039_GROUNDNUT-501_PATI-IN/MP/039/008__</t>
  </si>
  <si>
    <t>BARWANI-IN/MP/039_GROUNDNUT-501_RAJPUR-IN/MP/039/004___</t>
  </si>
  <si>
    <t>BARWANI-IN/MP/039_GROUNDNUT-501_RAJPUR-IN/MP/039/004__</t>
  </si>
  <si>
    <t>BARWANI-IN/MP/039_GROUNDNUT-501_SENDHWA-IN/MP/039/005___</t>
  </si>
  <si>
    <t>BARWANI-IN/MP/039_GROUNDNUT-501_SENDHWA-IN/MP/039/005__</t>
  </si>
  <si>
    <t>BARWANI-IN/MP/039_JOWAR-310_BARLA-IN/MP/039/006___</t>
  </si>
  <si>
    <t>BARWANI-IN/MP/039_JOWAR-310_BARLA-IN/MP/039/006__</t>
  </si>
  <si>
    <t>BARWANI-IN/MP/039_JOWAR-310_BARWANI-IN/MP/039/001___</t>
  </si>
  <si>
    <t>BARWANI-IN/MP/039_JOWAR-310_BARWANI-IN/MP/039/001__</t>
  </si>
  <si>
    <t>BARWANI-IN/MP/039_JOWAR-310_NIWALI-IN/MP/039/002___</t>
  </si>
  <si>
    <t>BARWANI-IN/MP/039_JOWAR-310_NIWALI-IN/MP/039/002__</t>
  </si>
  <si>
    <t>BARWANI-IN/MP/039_JOWAR-310_PANSEMAL-IN/MP/039/003___</t>
  </si>
  <si>
    <t>BARWANI-IN/MP/039_JOWAR-310_PANSEMAL-IN/MP/039/003__</t>
  </si>
  <si>
    <t>BARWANI-IN/MP/039_JOWAR-310_PATI-IN/MP/039/008___</t>
  </si>
  <si>
    <t>BARWANI-IN/MP/039_JOWAR-310_PATI-IN/MP/039/008__</t>
  </si>
  <si>
    <t>BARWANI-IN/MP/039_JOWAR-310_RAJPUR-IN/MP/039/004___</t>
  </si>
  <si>
    <t>BARWANI-IN/MP/039_JOWAR-310_RAJPUR-IN/MP/039/004__</t>
  </si>
  <si>
    <t>BARWANI-IN/MP/039_JOWAR-310_SENDHWA-IN/MP/039/005___</t>
  </si>
  <si>
    <t>BARWANI-IN/MP/039_JOWAR-310_SENDHWA-IN/MP/039/005__</t>
  </si>
  <si>
    <t>BARWANI-IN/MP/039_MAIZE-330_ANJAR-IN/MP/039/009_ANJAR-IN/MP/039/009/0002_001-BARDA-IN/MP/039/009/0002/0001_</t>
  </si>
  <si>
    <t>BARWANI-IN/MP/039_MAIZE-330_ANJAR-IN/MP/039/009_ANJAR-IN/MP/039/009/0002_001-BARDA-IN/MP/039/009/0002/0001</t>
  </si>
  <si>
    <t>BARWANI-IN/MP/039_MAIZE-330_ANJAR-IN/MP/039/009_ANJAR-IN/MP/039/009/0002_002-ANJAR-IN/MP/039/009/0002/0002_</t>
  </si>
  <si>
    <t>BARWANI-IN/MP/039_MAIZE-330_ANJAR-IN/MP/039/009_ANJAR-IN/MP/039/009/0002_002-ANJAR-IN/MP/039/009/0002/0002</t>
  </si>
  <si>
    <t>BARWANI-IN/MP/039_MAIZE-330_ANJAR-IN/MP/039/009_ANJAR-IN/MP/039/009/0002_003-BILWA ROAD-IN/MP/039/009/0002/0005_</t>
  </si>
  <si>
    <t>BARWANI-IN/MP/039_MAIZE-330_ANJAR-IN/MP/039/009_ANJAR-IN/MP/039/009/0002_003-BILWA ROAD-IN/MP/039/009/0002/0005</t>
  </si>
  <si>
    <t>BARWANI-IN/MP/039_MAIZE-330_ANJAR-IN/MP/039/009_ANJAR-IN/MP/039/009/0002_004-SURANA-IN/MP/039/009/0002/0006_</t>
  </si>
  <si>
    <t>BARWANI-IN/MP/039_MAIZE-330_ANJAR-IN/MP/039/009_ANJAR-IN/MP/039/009/0002_004-SURANA-IN/MP/039/009/0002/0006</t>
  </si>
  <si>
    <t>BARWANI-IN/MP/039_MAIZE-330_ANJAR-IN/MP/039/009_ANJAR-IN/MP/039/009/0002_005-MOHIPURA-IN/MP/039/009/0002/0003_</t>
  </si>
  <si>
    <t>BARWANI-IN/MP/039_MAIZE-330_ANJAR-IN/MP/039/009_ANJAR-IN/MP/039/009/0002_005-MOHIPURA-IN/MP/039/009/0002/0003</t>
  </si>
  <si>
    <t>BARWANI-IN/MP/039_MAIZE-330_ANJAR-IN/MP/039/009_ANJAR-IN/MP/039/009/0002_006-MANDWADA-IN/MP/039/009/0002/0007_</t>
  </si>
  <si>
    <t>BARWANI-IN/MP/039_MAIZE-330_ANJAR-IN/MP/039/009_ANJAR-IN/MP/039/009/0002_006-MANDWADA-IN/MP/039/009/0002/0007</t>
  </si>
  <si>
    <t>BARWANI-IN/MP/039_MAIZE-330_ANJAR-IN/MP/039/009_ANJAR-IN/MP/039/009/0002_007-TALWADA DEB-IN/MP/039/009/0002/0008_</t>
  </si>
  <si>
    <t>BARWANI-IN/MP/039_MAIZE-330_ANJAR-IN/MP/039/009_ANJAR-IN/MP/039/009/0002_007-TALWADA DEB-IN/MP/039/009/0002/0008</t>
  </si>
  <si>
    <t>BARWANI-IN/MP/039_MAIZE-330_ANJAR-IN/MP/039/009_ANJAR-IN/MP/039/009/0002_008-UCHAWAD-IN/MP/039/009/0002/0009_</t>
  </si>
  <si>
    <t>BARWANI-IN/MP/039_MAIZE-330_ANJAR-IN/MP/039/009_ANJAR-IN/MP/039/009/0002_008-UCHAWAD-IN/MP/039/009/0002/0009</t>
  </si>
  <si>
    <t>BARWANI-IN/MP/039_MAIZE-330_ANJAR-IN/MP/039/009_ANJAR-IN/MP/039/009/0002_009-BILWA DEB-IN/MP/039/009/0002/0010_</t>
  </si>
  <si>
    <t>BARWANI-IN/MP/039_MAIZE-330_ANJAR-IN/MP/039/009_ANJAR-IN/MP/039/009/0002_009-BILWA DEB-IN/MP/039/009/0002/0010</t>
  </si>
  <si>
    <t>BARWANI-IN/MP/039_MAIZE-330_ANJAR-IN/MP/039/009_ANJAR-IN/MP/039/009/0002_010-RANGAON DEB-IN/MP/039/009/0002/0004_</t>
  </si>
  <si>
    <t>BARWANI-IN/MP/039_MAIZE-330_ANJAR-IN/MP/039/009_ANJAR-IN/MP/039/009/0002_010-RANGAON DEB-IN/MP/039/009/0002/0004</t>
  </si>
  <si>
    <t>BARWANI-IN/MP/039_MAIZE-330_BARLA-IN/MP/039/006_BARLA-IN/MP/039/006/0002_014-MALVAN-IN/MP/039/006/0002/0001_</t>
  </si>
  <si>
    <t>BARWANI-IN/MP/039_MAIZE-330_BARLA-IN/MP/039/006_BARLA-IN/MP/039/006/0002_014-MALVAN-IN/MP/039/006/0002/0001</t>
  </si>
  <si>
    <t>BARWANI-IN/MP/039_MAIZE-330_BARLA-IN/MP/039/006_BARLA-IN/MP/039/006/0002_015-BAKHRALI-IN/MP/039/006/0002/0007_</t>
  </si>
  <si>
    <t>BARWANI-IN/MP/039_MAIZE-330_BARLA-IN/MP/039/006_BARLA-IN/MP/039/006/0002_015-BAKHRALI-IN/MP/039/006/0002/0007</t>
  </si>
  <si>
    <t>BARWANI-IN/MP/039_MAIZE-330_BARLA-IN/MP/039/006_BARLA-IN/MP/039/006/0002_016-BARLA-IN/MP/039/006/0002/0006_</t>
  </si>
  <si>
    <t>BARWANI-IN/MP/039_MAIZE-330_BARLA-IN/MP/039/006_BARLA-IN/MP/039/006/0002_016-BARLA-IN/MP/039/006/0002/0006</t>
  </si>
  <si>
    <t>BARWANI-IN/MP/039_MAIZE-330_BARLA-IN/MP/039/006_BARLA-IN/MP/039/006/0002_017-BALWADI-IN/MP/039/006/0002/0002_</t>
  </si>
  <si>
    <t>BARWANI-IN/MP/039_MAIZE-330_BARLA-IN/MP/039/006_BARLA-IN/MP/039/006/0002_017-BALWADI-IN/MP/039/006/0002/0002</t>
  </si>
  <si>
    <t>BARWANI-IN/MP/039_MAIZE-330_BARLA-IN/MP/039/006_BARLA-IN/MP/039/006/0002_018-DUGANI-IN/MP/039/006/0002/0003_</t>
  </si>
  <si>
    <t>BARWANI-IN/MP/039_MAIZE-330_BARLA-IN/MP/039/006_BARLA-IN/MP/039/006/0002_018-DUGANI-IN/MP/039/006/0002/0003</t>
  </si>
  <si>
    <t>BARWANI-IN/MP/039_MAIZE-330_BARLA-IN/MP/039/006_BARLA-IN/MP/039/006/0002_019-GERUGHATI-IN/MP/039/006/0002/0004_</t>
  </si>
  <si>
    <t>BARWANI-IN/MP/039_MAIZE-330_BARLA-IN/MP/039/006_BARLA-IN/MP/039/006/0002_019-GERUGHATI-IN/MP/039/006/0002/0004</t>
  </si>
  <si>
    <t>BARWANI-IN/MP/039_MAIZE-330_BARLA-IN/MP/039/006_BARLA-IN/MP/039/006/0002_020-DHAVLI-IN/MP/039/006/0002/0005_</t>
  </si>
  <si>
    <t>BARWANI-IN/MP/039_MAIZE-330_BARLA-IN/MP/039/006_BARLA-IN/MP/039/006/0002_020-DHAVLI-IN/MP/039/006/0002/0005</t>
  </si>
  <si>
    <t>BARWANI-IN/MP/039_MAIZE-330_BARWANI-IN/MP/039/001_BARWANI-IN/MP/039/001/0002_001-BHAVTI-IN/MP/039/001/0002/0001_</t>
  </si>
  <si>
    <t>BARWANI-IN/MP/039_MAIZE-330_BARWANI-IN/MP/039/001_BARWANI-IN/MP/039/001/0002_001-BHAVTI-IN/MP/039/001/0002/0001</t>
  </si>
  <si>
    <t>BARWANI-IN/MP/039_MAIZE-330_BARWANI-IN/MP/039/001_BARWANI-IN/MP/039/001/0002_002-SONDUL-IN/MP/039/001/0002/0004_</t>
  </si>
  <si>
    <t>BARWANI-IN/MP/039_MAIZE-330_BARWANI-IN/MP/039/001_BARWANI-IN/MP/039/001/0002_002-SONDUL-IN/MP/039/001/0002/0004</t>
  </si>
  <si>
    <t>BARWANI-IN/MP/039_MAIZE-330_BARWANI-IN/MP/039/001_BARWANI-IN/MP/039/001/0002_003-BARWANI KHURD-IN/MP/039/001/0002/0005_</t>
  </si>
  <si>
    <t>BARWANI-IN/MP/039_MAIZE-330_BARWANI-IN/MP/039/001_BARWANI-IN/MP/039/001/0002_003-BARWANI KHURD-IN/MP/039/001/0002/0005</t>
  </si>
  <si>
    <t>BARWANI-IN/MP/039_MAIZE-330_BARWANI-IN/MP/039/001_BARWANI-IN/MP/039/001/0002_004-K. BARWANI-IN/MP/039/001/0002/0006_</t>
  </si>
  <si>
    <t>BARWANI-IN/MP/039_MAIZE-330_BARWANI-IN/MP/039/001_BARWANI-IN/MP/039/001/0002_004-K. BARWANI-IN/MP/039/001/0002/0006</t>
  </si>
  <si>
    <t>BARWANI-IN/MP/039_MAIZE-330_BARWANI-IN/MP/039/001_BARWANI-IN/MP/039/001/0002_005-KASRAWAD-IN/MP/039/001/0002/0007_</t>
  </si>
  <si>
    <t>BARWANI-IN/MP/039_MAIZE-330_BARWANI-IN/MP/039/001_BARWANI-IN/MP/039/001/0002_005-KASRAWAD-IN/MP/039/001/0002/0007</t>
  </si>
  <si>
    <t>BARWANI-IN/MP/039_MAIZE-330_BARWANI-IN/MP/039/001_BARWANI-IN/MP/039/001/0002_006-BAGUD-IN/MP/039/001/0002/0008_</t>
  </si>
  <si>
    <t>BARWANI-IN/MP/039_MAIZE-330_BARWANI-IN/MP/039/001_BARWANI-IN/MP/039/001/0002_006-BAGUD-IN/MP/039/001/0002/0008</t>
  </si>
  <si>
    <t>BARWANI-IN/MP/039_MAIZE-330_BARWANI-IN/MP/039/001_BARWANI-IN/MP/039/001/0002_007-BORLAY-IN/MP/039/001/0002/0002_</t>
  </si>
  <si>
    <t>BARWANI-IN/MP/039_MAIZE-330_BARWANI-IN/MP/039/001_BARWANI-IN/MP/039/001/0002_007-BORLAY-IN/MP/039/001/0002/0002</t>
  </si>
  <si>
    <t>BARWANI-IN/MP/039_MAIZE-330_BARWANI-IN/MP/039/001_BARWANI-IN/MP/039/001/0002_008-TALOON-IN/MP/039/001/0002/0016_</t>
  </si>
  <si>
    <t>BARWANI-IN/MP/039_MAIZE-330_BARWANI-IN/MP/039/001_BARWANI-IN/MP/039/001/0002_008-TALOON-IN/MP/039/001/0002/0016</t>
  </si>
  <si>
    <t>BARWANI-IN/MP/039_MAIZE-330_BARWANI-IN/MP/039/001_BARWANI-IN/MP/039/001/0002_009-TALWADA-IN/MP/039/001/0002/0011_</t>
  </si>
  <si>
    <t>BARWANI-IN/MP/039_MAIZE-330_BARWANI-IN/MP/039/001_BARWANI-IN/MP/039/001/0002_009-TALWADA-IN/MP/039/001/0002/0011</t>
  </si>
  <si>
    <t>BARWANI-IN/MP/039_MAIZE-330_BARWANI-IN/MP/039/001_BARWANI-IN/MP/039/001/0002_010-SAJWANI-IN/MP/039/001/0002/0009_</t>
  </si>
  <si>
    <t>BARWANI-IN/MP/039_MAIZE-330_BARWANI-IN/MP/039/001_BARWANI-IN/MP/039/001/0002_010-SAJWANI-IN/MP/039/001/0002/0009</t>
  </si>
  <si>
    <t>BARWANI-IN/MP/039_MAIZE-330_BARWANI-IN/MP/039/001_BARWANI-IN/MP/039/001/0002_011-PANCHPULA UTTAR-IN/MP/039/001/0002/0010_</t>
  </si>
  <si>
    <t>BARWANI-IN/MP/039_MAIZE-330_BARWANI-IN/MP/039/001_BARWANI-IN/MP/039/001/0002_011-PANCHPULA UTTAR-IN/MP/039/001/0002/0010</t>
  </si>
  <si>
    <t>BARWANI-IN/MP/039_MAIZE-330_BARWANI-IN/MP/039/001_BARWANI-IN/MP/039/001/0002_012-SILAWAD-IN/MP/039/001/0002/0012_</t>
  </si>
  <si>
    <t>BARWANI-IN/MP/039_MAIZE-330_BARWANI-IN/MP/039/001_BARWANI-IN/MP/039/001/0002_012-SILAWAD-IN/MP/039/001/0002/0012</t>
  </si>
  <si>
    <t>BARWANI-IN/MP/039_MAIZE-330_BARWANI-IN/MP/039/001_BARWANI-IN/MP/039/001/0002_013-HIRAKRAI-IN/MP/039/001/0002/0013_</t>
  </si>
  <si>
    <t>BARWANI-IN/MP/039_MAIZE-330_BARWANI-IN/MP/039/001_BARWANI-IN/MP/039/001/0002_013-HIRAKRAI-IN/MP/039/001/0002/0013</t>
  </si>
  <si>
    <t>BARWANI-IN/MP/039_MAIZE-330_BARWANI-IN/MP/039/001_BARWANI-IN/MP/039/001/0002_014-KELI-IN/MP/039/001/0002/0014_</t>
  </si>
  <si>
    <t>BARWANI-IN/MP/039_MAIZE-330_BARWANI-IN/MP/039/001_BARWANI-IN/MP/039/001/0002_014-KELI-IN/MP/039/001/0002/0014</t>
  </si>
  <si>
    <t>BARWANI-IN/MP/039_MAIZE-330_BARWANI-IN/MP/039/001_BARWANI-IN/MP/039/001/0002_015-MENIMATA-IN/MP/039/001/0002/0015_</t>
  </si>
  <si>
    <t>BARWANI-IN/MP/039_MAIZE-330_BARWANI-IN/MP/039/001_BARWANI-IN/MP/039/001/0002_015-MENIMATA-IN/MP/039/001/0002/0015</t>
  </si>
  <si>
    <t>BARWANI-IN/MP/039_MAIZE-330_BARWANI-IN/MP/039/001_BARWANI-IN/MP/039/001/0002_016-CHIKLYA-IN/MP/039/001/0002/0003_</t>
  </si>
  <si>
    <t>BARWANI-IN/MP/039_MAIZE-330_BARWANI-IN/MP/039/001_BARWANI-IN/MP/039/001/0002_016-CHIKLYA-IN/MP/039/001/0002/0003</t>
  </si>
  <si>
    <t>BARWANI-IN/MP/039_MAIZE-330_NIWALI-IN/MP/039/002_NIWALI-IN/MP/039/002/0002_001-NIWALI-IN/MP/039/002/0002/0001_</t>
  </si>
  <si>
    <t>BARWANI-IN/MP/039_MAIZE-330_NIWALI-IN/MP/039/002_NIWALI-IN/MP/039/002/0002_001-NIWALI-IN/MP/039/002/0002/0001</t>
  </si>
  <si>
    <t>BARWANI-IN/MP/039_MAIZE-330_NIWALI-IN/MP/039/002_NIWALI-IN/MP/039/002/0002_002-BAJHAR-IN/MP/039/002/0002/0002_</t>
  </si>
  <si>
    <t>BARWANI-IN/MP/039_MAIZE-330_NIWALI-IN/MP/039/002_NIWALI-IN/MP/039/002/0002_002-BAJHAR-IN/MP/039/002/0002/0002</t>
  </si>
  <si>
    <t>BARWANI-IN/MP/039_MAIZE-330_NIWALI-IN/MP/039/002_NIWALI-IN/MP/039/002/0002_003-PHULJWARI-IN/MP/039/002/0002/0003_</t>
  </si>
  <si>
    <t>BARWANI-IN/MP/039_MAIZE-330_NIWALI-IN/MP/039/002_NIWALI-IN/MP/039/002/0002_003-PHULJWARI-IN/MP/039/002/0002/0003</t>
  </si>
  <si>
    <t>BARWANI-IN/MP/039_MAIZE-330_NIWALI-IN/MP/039/002_NIWALI-IN/MP/039/002/0002_004-PURUSHKHEDA-IN/MP/039/002/0002/0004_</t>
  </si>
  <si>
    <t>BARWANI-IN/MP/039_MAIZE-330_NIWALI-IN/MP/039/002_NIWALI-IN/MP/039/002/0002_004-PURUSHKHEDA-IN/MP/039/002/0002/0004</t>
  </si>
  <si>
    <t>BARWANI-IN/MP/039_MAIZE-330_NIWALI-IN/MP/039/002_NIWALI-IN/MP/039/002/0002_005-KHEDI-IN/MP/039/002/0002/0005_</t>
  </si>
  <si>
    <t>BARWANI-IN/MP/039_MAIZE-330_NIWALI-IN/MP/039/002_NIWALI-IN/MP/039/002/0002_005-KHEDI-IN/MP/039/002/0002/0005</t>
  </si>
  <si>
    <t>BARWANI-IN/MP/039_MAIZE-330_NIWALI-IN/MP/039/002_NIWALI-IN/MP/039/002/0002_006-DONDWADA-IN/MP/039/002/0002/0006_</t>
  </si>
  <si>
    <t>BARWANI-IN/MP/039_MAIZE-330_NIWALI-IN/MP/039/002_NIWALI-IN/MP/039/002/0002_006-DONDWADA-IN/MP/039/002/0002/0006</t>
  </si>
  <si>
    <t>BARWANI-IN/MP/039_MAIZE-330_NIWALI-IN/MP/039/002_NIWALI-IN/MP/039/002/0002_007-JOGWADA-IN/MP/039/002/0002/0007_</t>
  </si>
  <si>
    <t>BARWANI-IN/MP/039_MAIZE-330_NIWALI-IN/MP/039/002_NIWALI-IN/MP/039/002/0002_007-JOGWADA-IN/MP/039/002/0002/0007</t>
  </si>
  <si>
    <t>BARWANI-IN/MP/039_MAIZE-330_NIWALI-IN/MP/039/002_NIWALI-IN/MP/039/002/0002_008-CHATLI-IN/MP/039/002/0002/0008_</t>
  </si>
  <si>
    <t>BARWANI-IN/MP/039_MAIZE-330_NIWALI-IN/MP/039/002_NIWALI-IN/MP/039/002/0002_008-CHATLI-IN/MP/039/002/0002/0008</t>
  </si>
  <si>
    <t>BARWANI-IN/MP/039_MAIZE-330_NIWALI-IN/MP/039/002_NIWALI-IN/MP/039/002/0002_009-KUNJRI-IN/MP/039/002/0002/0009_</t>
  </si>
  <si>
    <t>BARWANI-IN/MP/039_MAIZE-330_NIWALI-IN/MP/039/002_NIWALI-IN/MP/039/002/0002_009-KUNJRI-IN/MP/039/002/0002/0009</t>
  </si>
  <si>
    <t>BARWANI-IN/MP/039_MAIZE-330_NIWALI-IN/MP/039/002_NIWALI-IN/MP/039/002/0002_010-GAWADI-IN/MP/039/002/0002/0010_</t>
  </si>
  <si>
    <t>BARWANI-IN/MP/039_MAIZE-330_NIWALI-IN/MP/039/002_NIWALI-IN/MP/039/002/0002_010-GAWADI-IN/MP/039/002/0002/0010</t>
  </si>
  <si>
    <t>BARWANI-IN/MP/039_MAIZE-330_PANSEMAL-IN/MP/039/003_PANSEMAL-IN/MP/039/003/0002_001-DHABDI-IN/MP/039/003/0002/0001_</t>
  </si>
  <si>
    <t>BARWANI-IN/MP/039_MAIZE-330_PANSEMAL-IN/MP/039/003_PANSEMAL-IN/MP/039/003/0002_001-DHABDI-IN/MP/039/003/0002/0001</t>
  </si>
  <si>
    <t>BARWANI-IN/MP/039_MAIZE-330_PANSEMAL-IN/MP/039/003_PANSEMAL-IN/MP/039/003/0002_002-BHATKI-IN/MP/039/003/0002/0003_</t>
  </si>
  <si>
    <t>BARWANI-IN/MP/039_MAIZE-330_PANSEMAL-IN/MP/039/003_PANSEMAL-IN/MP/039/003/0002_002-BHATKI-IN/MP/039/003/0002/0003</t>
  </si>
  <si>
    <t>BARWANI-IN/MP/039_MAIZE-330_PANSEMAL-IN/MP/039/003_PANSEMAL-IN/MP/039/003/0002_003-KHETIYA-IN/MP/039/003/0002/0002_</t>
  </si>
  <si>
    <t>BARWANI-IN/MP/039_MAIZE-330_PANSEMAL-IN/MP/039/003_PANSEMAL-IN/MP/039/003/0002_003-KHETIYA-IN/MP/039/003/0002/0002</t>
  </si>
  <si>
    <t>BARWANI-IN/MP/039_MAIZE-330_PANSEMAL-IN/MP/039/003_PANSEMAL-IN/MP/039/003/0002_004-BHADGON-IN/MP/039/003/0002/0004_</t>
  </si>
  <si>
    <t>BARWANI-IN/MP/039_MAIZE-330_PANSEMAL-IN/MP/039/003_PANSEMAL-IN/MP/039/003/0002_004-BHADGON-IN/MP/039/003/0002/0004</t>
  </si>
  <si>
    <t>BARWANI-IN/MP/039_MAIZE-330_PANSEMAL-IN/MP/039/003_PANSEMAL-IN/MP/039/003/0002_005-JHAHUR-IN/MP/039/003/0002/0005_</t>
  </si>
  <si>
    <t>BARWANI-IN/MP/039_MAIZE-330_PANSEMAL-IN/MP/039/003_PANSEMAL-IN/MP/039/003/0002_005-JHAHUR-IN/MP/039/003/0002/0005</t>
  </si>
  <si>
    <t>BARWANI-IN/MP/039_MAIZE-330_PANSEMAL-IN/MP/039/003_PANSEMAL-IN/MP/039/003/0002_006-AMDA-IN/MP/039/003/0002/0006_</t>
  </si>
  <si>
    <t>BARWANI-IN/MP/039_MAIZE-330_PANSEMAL-IN/MP/039/003_PANSEMAL-IN/MP/039/003/0002_006-AMDA-IN/MP/039/003/0002/0006</t>
  </si>
  <si>
    <t>BARWANI-IN/MP/039_MAIZE-330_PANSEMAL-IN/MP/039/003_PANSEMAL-IN/MP/039/003/0002_007-PANSEMAL-IN/MP/039/003/0002/0007_</t>
  </si>
  <si>
    <t>BARWANI-IN/MP/039_MAIZE-330_PANSEMAL-IN/MP/039/003_PANSEMAL-IN/MP/039/003/0002_007-PANSEMAL-IN/MP/039/003/0002/0007</t>
  </si>
  <si>
    <t>BARWANI-IN/MP/039_MAIZE-330_PANSEMAL-IN/MP/039/003_PANSEMAL-IN/MP/039/003/0002_008-JALGON-IN/MP/039/003/0002/0008_</t>
  </si>
  <si>
    <t>BARWANI-IN/MP/039_MAIZE-330_PANSEMAL-IN/MP/039/003_PANSEMAL-IN/MP/039/003/0002_008-JALGON-IN/MP/039/003/0002/0008</t>
  </si>
  <si>
    <t>BARWANI-IN/MP/039_MAIZE-330_PANSEMAL-IN/MP/039/003_PANSEMAL-IN/MP/039/003/0002_009-MANKUI-IN/MP/039/003/0002/0009_</t>
  </si>
  <si>
    <t>BARWANI-IN/MP/039_MAIZE-330_PANSEMAL-IN/MP/039/003_PANSEMAL-IN/MP/039/003/0002_009-MANKUI-IN/MP/039/003/0002/0009</t>
  </si>
  <si>
    <t>BARWANI-IN/MP/039_MAIZE-330_PANSEMAL-IN/MP/039/003_PANSEMAL-IN/MP/039/003/0002_010-SAKRALI-IN/MP/039/003/0002/0010_</t>
  </si>
  <si>
    <t>BARWANI-IN/MP/039_MAIZE-330_PANSEMAL-IN/MP/039/003_PANSEMAL-IN/MP/039/003/0002_010-SAKRALI-IN/MP/039/003/0002/0010</t>
  </si>
  <si>
    <t>BARWANI-IN/MP/039_MAIZE-330_PANSEMAL-IN/MP/039/003_PANSEMAL-IN/MP/039/003/0002_011-DONDWADA-IN/MP/039/003/0002/0011_</t>
  </si>
  <si>
    <t>BARWANI-IN/MP/039_MAIZE-330_PANSEMAL-IN/MP/039/003_PANSEMAL-IN/MP/039/003/0002_011-DONDWADA-IN/MP/039/003/0002/0011</t>
  </si>
  <si>
    <t>BARWANI-IN/MP/039_MAIZE-330_PANSEMAL-IN/MP/039/003_PANSEMAL-IN/MP/039/003/0002_012-MOYDA-IN/MP/039/003/0002/0012_</t>
  </si>
  <si>
    <t>BARWANI-IN/MP/039_MAIZE-330_PANSEMAL-IN/MP/039/003_PANSEMAL-IN/MP/039/003/0002_012-MOYDA-IN/MP/039/003/0002/0012</t>
  </si>
  <si>
    <t>BARWANI-IN/MP/039_MAIZE-330_PATI-IN/MP/039/008_PATI-IN/MP/039/008/0002_001-GUDI-IN/MP/039/008/0002/0001_</t>
  </si>
  <si>
    <t>BARWANI-IN/MP/039_MAIZE-330_PATI-IN/MP/039/008_PATI-IN/MP/039/008/0002_001-GUDI-IN/MP/039/008/0002/0001</t>
  </si>
  <si>
    <t>BARWANI-IN/MP/039_MAIZE-330_PATI-IN/MP/039/008_PATI-IN/MP/039/008/0002_002-PATI-IN/MP/039/008/0002/0002_</t>
  </si>
  <si>
    <t>BARWANI-IN/MP/039_MAIZE-330_PATI-IN/MP/039/008_PATI-IN/MP/039/008/0002_002-PATI-IN/MP/039/008/0002/0002</t>
  </si>
  <si>
    <t>BARWANI-IN/MP/039_MAIZE-330_PATI-IN/MP/039/008_PATI-IN/MP/039/008/0002_003-BOKRATA-IN/MP/039/008/0002/0003_</t>
  </si>
  <si>
    <t>BARWANI-IN/MP/039_MAIZE-330_PATI-IN/MP/039/008_PATI-IN/MP/039/008/0002_003-BOKRATA-IN/MP/039/008/0002/0003</t>
  </si>
  <si>
    <t>BARWANI-IN/MP/039_MAIZE-330_PATI-IN/MP/039/008_PATI-IN/MP/039/008/0002_004-GANDHAWAL-IN/MP/039/008/0002/0004_</t>
  </si>
  <si>
    <t>BARWANI-IN/MP/039_MAIZE-330_PATI-IN/MP/039/008_PATI-IN/MP/039/008/0002_004-GANDHAWAL-IN/MP/039/008/0002/0004</t>
  </si>
  <si>
    <t>BARWANI-IN/MP/039_MAIZE-330_PATI-IN/MP/039/008_PATI-IN/MP/039/008/0002_005-DOGARGAON-IN/MP/039/008/0002/0005_</t>
  </si>
  <si>
    <t>BARWANI-IN/MP/039_MAIZE-330_PATI-IN/MP/039/008_PATI-IN/MP/039/008/0002_005-DOGARGAON-IN/MP/039/008/0002/0005</t>
  </si>
  <si>
    <t>BARWANI-IN/MP/039_MAIZE-330_PATI-IN/MP/039/008_PATI-IN/MP/039/008/0002_007-PAKHALYA-IN/MP/039/008/0002/0007_</t>
  </si>
  <si>
    <t>BARWANI-IN/MP/039_MAIZE-330_PATI-IN/MP/039/008_PATI-IN/MP/039/008/0002_007-PAKHALYA-IN/MP/039/008/0002/0007</t>
  </si>
  <si>
    <t>BARWANI-IN/MP/039_MAIZE-330_RAJPUR-IN/MP/039/004_RAJPUR-IN/MP/039/004/0002_001-BHAGSUR-IN/MP/039/004/0002/0001_</t>
  </si>
  <si>
    <t>BARWANI-IN/MP/039_MAIZE-330_RAJPUR-IN/MP/039/004_RAJPUR-IN/MP/039/004/0002_001-BHAGSUR-IN/MP/039/004/0002/0001</t>
  </si>
  <si>
    <t>BARWANI-IN/MP/039_MAIZE-330_RAJPUR-IN/MP/039/004_RAJPUR-IN/MP/039/004/0002_002-KANSEL-IN/MP/039/004/0002/0002_</t>
  </si>
  <si>
    <t>BARWANI-IN/MP/039_MAIZE-330_RAJPUR-IN/MP/039/004_RAJPUR-IN/MP/039/004/0002_002-KANSEL-IN/MP/039/004/0002/0002</t>
  </si>
  <si>
    <t>BARWANI-IN/MP/039_MAIZE-330_RAJPUR-IN/MP/039/004_RAJPUR-IN/MP/039/004/0002_003-KHADKI-IN/MP/039/004/0002/0003_</t>
  </si>
  <si>
    <t>BARWANI-IN/MP/039_MAIZE-330_RAJPUR-IN/MP/039/004_RAJPUR-IN/MP/039/004/0002_003-KHADKI-IN/MP/039/004/0002/0003</t>
  </si>
  <si>
    <t>BARWANI-IN/MP/039_MAIZE-330_RAJPUR-IN/MP/039/004_RAJPUR-IN/MP/039/004/0002_004-DANOD-IN/MP/039/004/0002/0004_</t>
  </si>
  <si>
    <t>BARWANI-IN/MP/039_MAIZE-330_RAJPUR-IN/MP/039/004_RAJPUR-IN/MP/039/004/0002_004-DANOD-IN/MP/039/004/0002/0004</t>
  </si>
  <si>
    <t>BARWANI-IN/MP/039_MAIZE-330_RAJPUR-IN/MP/039/004_RAJPUR-IN/MP/039/004/0002_005-INDRAPUR-IN/MP/039/004/0002/0005_</t>
  </si>
  <si>
    <t>BARWANI-IN/MP/039_MAIZE-330_RAJPUR-IN/MP/039/004_RAJPUR-IN/MP/039/004/0002_005-INDRAPUR-IN/MP/039/004/0002/0005</t>
  </si>
  <si>
    <t>BARWANI-IN/MP/039_MAIZE-330_RAJPUR-IN/MP/039/004_RAJPUR-IN/MP/039/004/0002_006-UPLA-IN/MP/039/004/0002/0006_</t>
  </si>
  <si>
    <t>BARWANI-IN/MP/039_MAIZE-330_RAJPUR-IN/MP/039/004_RAJPUR-IN/MP/039/004/0002_006-UPLA-IN/MP/039/004/0002/0006</t>
  </si>
  <si>
    <t>BARWANI-IN/MP/039_MAIZE-330_RAJPUR-IN/MP/039/004_RAJPUR-IN/MP/039/004/0002_007-PALSUD-IN/MP/039/004/0002/0007_</t>
  </si>
  <si>
    <t>BARWANI-IN/MP/039_MAIZE-330_RAJPUR-IN/MP/039/004_RAJPUR-IN/MP/039/004/0002_007-PALSUD-IN/MP/039/004/0002/0007</t>
  </si>
  <si>
    <t>BARWANI-IN/MP/039_MAIZE-330_RAJPUR-IN/MP/039/004_RAJPUR-IN/MP/039/004/0002_008-REVJA-IN/MP/039/004/0002/0008_</t>
  </si>
  <si>
    <t>BARWANI-IN/MP/039_MAIZE-330_RAJPUR-IN/MP/039/004_RAJPUR-IN/MP/039/004/0002_008-REVJA-IN/MP/039/004/0002/0008</t>
  </si>
  <si>
    <t>BARWANI-IN/MP/039_MAIZE-330_RAJPUR-IN/MP/039/004_RAJPUR-IN/MP/039/004/0002_009-MATLI-IN/MP/039/004/0002/0009_</t>
  </si>
  <si>
    <t>BARWANI-IN/MP/039_MAIZE-330_RAJPUR-IN/MP/039/004_RAJPUR-IN/MP/039/004/0002_009-MATLI-IN/MP/039/004/0002/0009</t>
  </si>
  <si>
    <t>BARWANI-IN/MP/039_MAIZE-330_RAJPUR-IN/MP/039/004_RAJPUR-IN/MP/039/004/0002_010-JODAI-IN/MP/039/004/0002/0010_</t>
  </si>
  <si>
    <t>BARWANI-IN/MP/039_MAIZE-330_RAJPUR-IN/MP/039/004_RAJPUR-IN/MP/039/004/0002_010-JODAI-IN/MP/039/004/0002/0010</t>
  </si>
  <si>
    <t>BARWANI-IN/MP/039_MAIZE-330_RAJPUR-IN/MP/039/004_RAJPUR-IN/MP/039/004/0002_011-PANWA-IN/MP/039/004/0002/0011_</t>
  </si>
  <si>
    <t>BARWANI-IN/MP/039_MAIZE-330_RAJPUR-IN/MP/039/004_RAJPUR-IN/MP/039/004/0002_011-PANWA-IN/MP/039/004/0002/0011</t>
  </si>
  <si>
    <t>BARWANI-IN/MP/039_MAIZE-330_RAJPUR-IN/MP/039/004_RAJPUR-IN/MP/039/004/0002_012-JULWANIYA-IN/MP/039/004/0002/0012_</t>
  </si>
  <si>
    <t>BARWANI-IN/MP/039_MAIZE-330_RAJPUR-IN/MP/039/004_RAJPUR-IN/MP/039/004/0002_012-JULWANIYA-IN/MP/039/004/0002/0012</t>
  </si>
  <si>
    <t>BARWANI-IN/MP/039_MAIZE-330_RAJPUR-IN/MP/039/004_RAJPUR-IN/MP/039/004/0002_013-JALGON-IN/MP/039/004/0002/0013_</t>
  </si>
  <si>
    <t>BARWANI-IN/MP/039_MAIZE-330_RAJPUR-IN/MP/039/004_RAJPUR-IN/MP/039/004/0002_013-JALGON-IN/MP/039/004/0002/0013</t>
  </si>
  <si>
    <t>BARWANI-IN/MP/039_MAIZE-330_RAJPUR-IN/MP/039/004_RAJPUR-IN/MP/039/004/0002_014-RAJPUR-IN/MP/039/004/0002/0014_</t>
  </si>
  <si>
    <t>BARWANI-IN/MP/039_MAIZE-330_RAJPUR-IN/MP/039/004_RAJPUR-IN/MP/039/004/0002_014-RAJPUR-IN/MP/039/004/0002/0014</t>
  </si>
  <si>
    <t>BARWANI-IN/MP/039_MAIZE-330_RAJPUR-IN/MP/039/004_RAJPUR-IN/MP/039/004/0002_015-SANGAON-IN/MP/039/004/0002/0015_</t>
  </si>
  <si>
    <t>BARWANI-IN/MP/039_MAIZE-330_RAJPUR-IN/MP/039/004_RAJPUR-IN/MP/039/004/0002_015-SANGAON-IN/MP/039/004/0002/0015</t>
  </si>
  <si>
    <t>BARWANI-IN/MP/039_MAIZE-330_RAJPUR-IN/MP/039/004_RAJPUR-IN/MP/039/004/0002_016-PIPRI BU.-IN/MP/039/004/0002/0016_</t>
  </si>
  <si>
    <t>BARWANI-IN/MP/039_MAIZE-330_RAJPUR-IN/MP/039/004_RAJPUR-IN/MP/039/004/0002_016-PIPRI BU.-IN/MP/039/004/0002/0016</t>
  </si>
  <si>
    <t>BARWANI-IN/MP/039_MAIZE-330_RAJPUR-IN/MP/039/004_RAJPUR-IN/MP/039/004/0002_017-BAKWADI-IN/MP/039/004/0002/0017_</t>
  </si>
  <si>
    <t>BARWANI-IN/MP/039_MAIZE-330_RAJPUR-IN/MP/039/004_RAJPUR-IN/MP/039/004/0002_017-BAKWADI-IN/MP/039/004/0002/0017</t>
  </si>
  <si>
    <t>BARWANI-IN/MP/039_MAIZE-330_RAJPUR-IN/MP/039/004_RAJPUR-IN/MP/039/004/0002_018-KHAJURI-IN/MP/039/004/0002/0018_</t>
  </si>
  <si>
    <t>BARWANI-IN/MP/039_MAIZE-330_RAJPUR-IN/MP/039/004_RAJPUR-IN/MP/039/004/0002_018-KHAJURI-IN/MP/039/004/0002/0018</t>
  </si>
  <si>
    <t>BARWANI-IN/MP/039_MAIZE-330_RAJPUR-IN/MP/039/004_RAJPUR-IN/MP/039/004/0002_019-CHITAWAL-IN/MP/039/004/0002/0019_</t>
  </si>
  <si>
    <t>BARWANI-IN/MP/039_MAIZE-330_RAJPUR-IN/MP/039/004_RAJPUR-IN/MP/039/004/0002_019-CHITAWAL-IN/MP/039/004/0002/0019</t>
  </si>
  <si>
    <t>BARWANI-IN/MP/039_MAIZE-330_RAJPUR-IN/MP/039/004_RAJPUR-IN/MP/039/004/0002_020-RUI-IN/MP/039/004/0002/0020_</t>
  </si>
  <si>
    <t>BARWANI-IN/MP/039_MAIZE-330_RAJPUR-IN/MP/039/004_RAJPUR-IN/MP/039/004/0002_020-RUI-IN/MP/039/004/0002/0020</t>
  </si>
  <si>
    <t>BARWANI-IN/MP/039_MAIZE-330_RAJPUR-IN/MP/039/004_RAJPUR-IN/MP/039/004/0002_021-GHUSGAON-IN/MP/039/004/0002/0021_</t>
  </si>
  <si>
    <t>BARWANI-IN/MP/039_MAIZE-330_RAJPUR-IN/MP/039/004_RAJPUR-IN/MP/039/004/0002_021-GHUSGAON-IN/MP/039/004/0002/0021</t>
  </si>
  <si>
    <t>BARWANI-IN/MP/039_MAIZE-330_RAJPUR-IN/MP/039/004_RAJPUR-IN/MP/039/004/0002_022-OJHAR-IN/MP/039/004/0002/0022_</t>
  </si>
  <si>
    <t>BARWANI-IN/MP/039_MAIZE-330_RAJPUR-IN/MP/039/004_RAJPUR-IN/MP/039/004/0002_022-OJHAR-IN/MP/039/004/0002/0022</t>
  </si>
  <si>
    <t>BARWANI-IN/MP/039_MAIZE-330_RAJPUR-IN/MP/039/004_RAJPUR-IN/MP/039/004/0002_023-BALSAMUD-IN/MP/039/004/0002/0023_</t>
  </si>
  <si>
    <t>BARWANI-IN/MP/039_MAIZE-330_RAJPUR-IN/MP/039/004_RAJPUR-IN/MP/039/004/0002_023-BALSAMUD-IN/MP/039/004/0002/0023</t>
  </si>
  <si>
    <t>BARWANI-IN/MP/039_MAIZE-330_RAJPUR-IN/MP/039/004_RAJPUR-IN/MP/039/004/0002_024-SALIKALAN-IN/MP/039/004/0002/0024_</t>
  </si>
  <si>
    <t>BARWANI-IN/MP/039_MAIZE-330_RAJPUR-IN/MP/039/004_RAJPUR-IN/MP/039/004/0002_024-SALIKALAN-IN/MP/039/004/0002/0024</t>
  </si>
  <si>
    <t>BARWANI-IN/MP/039_MAIZE-330_RAJPUR-IN/MP/039/004_RAJPUR-IN/MP/039/004/0002_025-NAGALWADI-IN/MP/039/004/0002/0025_</t>
  </si>
  <si>
    <t>BARWANI-IN/MP/039_MAIZE-330_RAJPUR-IN/MP/039/004_RAJPUR-IN/MP/039/004/0002_025-NAGALWADI-IN/MP/039/004/0002/0025</t>
  </si>
  <si>
    <t>BARWANI-IN/MP/039_MAIZE-330_SENDHWA-IN/MP/039/005_SENDHWA-IN/MP/039/005/0002_001-JHOPALI-IN/MP/039/005/0002/0001_</t>
  </si>
  <si>
    <t>BARWANI-IN/MP/039_MAIZE-330_SENDHWA-IN/MP/039/005_SENDHWA-IN/MP/039/005/0002_001-JHOPALI-IN/MP/039/005/0002/0001</t>
  </si>
  <si>
    <t>BARWANI-IN/MP/039_MAIZE-330_SENDHWA-IN/MP/039/005_SENDHWA-IN/MP/039/005/0002_002-VAKI (GOI)-IN/MP/039/005/0002/0002_</t>
  </si>
  <si>
    <t>BARWANI-IN/MP/039_MAIZE-330_SENDHWA-IN/MP/039/005_SENDHWA-IN/MP/039/005/0002_002-VAKI (GOI)-IN/MP/039/005/0002/0002</t>
  </si>
  <si>
    <t>BARWANI-IN/MP/039_MAIZE-330_SENDHWA-IN/MP/039/005_SENDHWA-IN/MP/039/005/0002_003-PISNAWAL-IN/MP/039/005/0002/0003_</t>
  </si>
  <si>
    <t>BARWANI-IN/MP/039_MAIZE-330_SENDHWA-IN/MP/039/005_SENDHWA-IN/MP/039/005/0002_003-PISNAWAL-IN/MP/039/005/0002/0003</t>
  </si>
  <si>
    <t>BARWANI-IN/MP/039_MAIZE-330_SENDHWA-IN/MP/039/005_SENDHWA-IN/MP/039/005/0002_004-SENDHWA-IN/MP/039/005/0002/0004_</t>
  </si>
  <si>
    <t>BARWANI-IN/MP/039_MAIZE-330_SENDHWA-IN/MP/039/005_SENDHWA-IN/MP/039/005/0002_004-SENDHWA-IN/MP/039/005/0002/0004</t>
  </si>
  <si>
    <t>BARWANI-IN/MP/039_MAIZE-330_SENDHWA-IN/MP/039/005_SENDHWA-IN/MP/039/005/0002_005-AVLI-IN/MP/039/005/0002/0005_</t>
  </si>
  <si>
    <t>BARWANI-IN/MP/039_MAIZE-330_SENDHWA-IN/MP/039/005_SENDHWA-IN/MP/039/005/0002_005-AVLI-IN/MP/039/005/0002/0005</t>
  </si>
  <si>
    <t>BARWANI-IN/MP/039_MAIZE-330_SENDHWA-IN/MP/039/005_SENDHWA-IN/MP/039/005/0002_006-BABDAD-IN/MP/039/005/0002/0006_</t>
  </si>
  <si>
    <t>BARWANI-IN/MP/039_MAIZE-330_SENDHWA-IN/MP/039/005_SENDHWA-IN/MP/039/005/0002_006-BABDAD-IN/MP/039/005/0002/0006</t>
  </si>
  <si>
    <t>BARWANI-IN/MP/039_MAIZE-330_SENDHWA-IN/MP/039/005_SENDHWA-IN/MP/039/005/0002_007-JHAPDI PADLA-IN/MP/039/005/0002/0007_</t>
  </si>
  <si>
    <t>BARWANI-IN/MP/039_MAIZE-330_SENDHWA-IN/MP/039/005_SENDHWA-IN/MP/039/005/0002_007-JHAPDI PADLA-IN/MP/039/005/0002/0007</t>
  </si>
  <si>
    <t>BARWANI-IN/MP/039_MAIZE-330_SENDHWA-IN/MP/039/005_SENDHWA-IN/MP/039/005/0002_008-KALAPAT-IN/MP/039/005/0002/0008_</t>
  </si>
  <si>
    <t>BARWANI-IN/MP/039_MAIZE-330_SENDHWA-IN/MP/039/005_SENDHWA-IN/MP/039/005/0002_008-KALAPAT-IN/MP/039/005/0002/0008</t>
  </si>
  <si>
    <t>BARWANI-IN/MP/039_MAIZE-330_SENDHWA-IN/MP/039/005_SENDHWA-IN/MP/039/005/0002_009-JHIRI JAMLI-IN/MP/039/005/0002/0009_</t>
  </si>
  <si>
    <t>BARWANI-IN/MP/039_MAIZE-330_SENDHWA-IN/MP/039/005_SENDHWA-IN/MP/039/005/0002_009-JHIRI JAMLI-IN/MP/039/005/0002/0009</t>
  </si>
  <si>
    <t>BARWANI-IN/MP/039_MAIZE-330_SENDHWA-IN/MP/039/005_SENDHWA-IN/MP/039/005/0002_010-DHANORA-IN/MP/039/005/0002/0010_</t>
  </si>
  <si>
    <t>BARWANI-IN/MP/039_MAIZE-330_SENDHWA-IN/MP/039/005_SENDHWA-IN/MP/039/005/0002_010-DHANORA-IN/MP/039/005/0002/0010</t>
  </si>
  <si>
    <t>BARWANI-IN/MP/039_MAIZE-330_SENDHWA-IN/MP/039/005_SENDHWA-IN/MP/039/005/0002_011-PADCHHA-IN/MP/039/005/0002/0011_</t>
  </si>
  <si>
    <t>BARWANI-IN/MP/039_MAIZE-330_SENDHWA-IN/MP/039/005_SENDHWA-IN/MP/039/005/0002_011-PADCHHA-IN/MP/039/005/0002/0011</t>
  </si>
  <si>
    <t>BARWANI-IN/MP/039_MAIZE-330_SENDHWA-IN/MP/039/005_SENDHWA-IN/MP/039/005/0002_012-CHACHRIYA-IN/MP/039/005/0002/0012_</t>
  </si>
  <si>
    <t>BARWANI-IN/MP/039_MAIZE-330_SENDHWA-IN/MP/039/005_SENDHWA-IN/MP/039/005/0002_012-CHACHRIYA-IN/MP/039/005/0002/0012</t>
  </si>
  <si>
    <t>BARWANI-IN/MP/039_MAIZE-330_SENDHWA-IN/MP/039/005_SENDHWA-IN/MP/039/005/0002_013-SIRVEL-IN/MP/039/005/0002/0013_</t>
  </si>
  <si>
    <t>BARWANI-IN/MP/039_MAIZE-330_SENDHWA-IN/MP/039/005_SENDHWA-IN/MP/039/005/0002_013-SIRVEL-IN/MP/039/005/0002/0013</t>
  </si>
  <si>
    <t>BARWANI-IN/MP/039_MAIZE-330_THEEKRI-IN/MP/039/007_THEEKRI-IN/MP/039/007/0002_001-CHICHLI-IN/MP/039/007/0002/0001_</t>
  </si>
  <si>
    <t>BARWANI-IN/MP/039_MAIZE-330_THEEKRI-IN/MP/039/007_THEEKRI-IN/MP/039/007/0002_001-CHICHLI-IN/MP/039/007/0002/0001</t>
  </si>
  <si>
    <t>BARWANI-IN/MP/039_MAIZE-330_THEEKRI-IN/MP/039/007_THEEKRI-IN/MP/039/007/0002_002-BRAHMANGAON-IN/MP/039/007/0002/0004_</t>
  </si>
  <si>
    <t>BARWANI-IN/MP/039_MAIZE-330_THEEKRI-IN/MP/039/007_THEEKRI-IN/MP/039/007/0002_002-BRAHMANGAON-IN/MP/039/007/0002/0004</t>
  </si>
  <si>
    <t>BARWANI-IN/MP/039_MAIZE-330_THEEKRI-IN/MP/039/007_THEEKRI-IN/MP/039/007/0002_003-GHATWA-IN/MP/039/007/0002/0006_</t>
  </si>
  <si>
    <t>BARWANI-IN/MP/039_MAIZE-330_THEEKRI-IN/MP/039/007_THEEKRI-IN/MP/039/007/0002_003-GHATWA-IN/MP/039/007/0002/0006</t>
  </si>
  <si>
    <t>BARWANI-IN/MP/039_MAIZE-330_THEEKRI-IN/MP/039/007_THEEKRI-IN/MP/039/007/0002_004-DAWANA-IN/MP/039/007/0002/0007_</t>
  </si>
  <si>
    <t>BARWANI-IN/MP/039_MAIZE-330_THEEKRI-IN/MP/039/007_THEEKRI-IN/MP/039/007/0002_004-DAWANA-IN/MP/039/007/0002/0007</t>
  </si>
  <si>
    <t>BARWANI-IN/MP/039_MAIZE-330_THEEKRI-IN/MP/039/007_THEEKRI-IN/MP/039/007/0002_005-HATOLA-IN/MP/039/007/0002/0011_</t>
  </si>
  <si>
    <t>BARWANI-IN/MP/039_MAIZE-330_THEEKRI-IN/MP/039/007_THEEKRI-IN/MP/039/007/0002_005-HATOLA-IN/MP/039/007/0002/0011</t>
  </si>
  <si>
    <t>BARWANI-IN/MP/039_MAIZE-330_THEEKRI-IN/MP/039/007_THEEKRI-IN/MP/039/007/0002_006-BAGHADI-IN/MP/039/007/0002/0002_</t>
  </si>
  <si>
    <t>BARWANI-IN/MP/039_MAIZE-330_THEEKRI-IN/MP/039/007_THEEKRI-IN/MP/039/007/0002_006-BAGHADI-IN/MP/039/007/0002/0002</t>
  </si>
  <si>
    <t>BARWANI-IN/MP/039_MAIZE-330_THEEKRI-IN/MP/039/007_THEEKRI-IN/MP/039/007/0002_007-BADSALAY-IN/MP/039/007/0002/0008_</t>
  </si>
  <si>
    <t>BARWANI-IN/MP/039_MAIZE-330_THEEKRI-IN/MP/039/007_THEEKRI-IN/MP/039/007/0002_007-BADSALAY-IN/MP/039/007/0002/0008</t>
  </si>
  <si>
    <t>BARWANI-IN/MP/039_MAIZE-330_THEEKRI-IN/MP/039/007_THEEKRI-IN/MP/039/007/0002_008-BALGAON-IN/MP/039/007/0002/0005_</t>
  </si>
  <si>
    <t>BARWANI-IN/MP/039_MAIZE-330_THEEKRI-IN/MP/039/007_THEEKRI-IN/MP/039/007/0002_008-BALGAON-IN/MP/039/007/0002/0005</t>
  </si>
  <si>
    <t>BARWANI-IN/MP/039_MAIZE-330_THEEKRI-IN/MP/039/007_THEEKRI-IN/MP/039/007/0002_009-SEGWAL-IN/MP/039/007/0002/0003_</t>
  </si>
  <si>
    <t>BARWANI-IN/MP/039_MAIZE-330_THEEKRI-IN/MP/039/007_THEEKRI-IN/MP/039/007/0002_009-SEGWAL-IN/MP/039/007/0002/0003</t>
  </si>
  <si>
    <t>BARWANI-IN/MP/039_MAIZE-330_THEEKRI-IN/MP/039/007_THEEKRI-IN/MP/039/007/0002_010-KHURAMPURA-IN/MP/039/007/0002/0009_</t>
  </si>
  <si>
    <t>BARWANI-IN/MP/039_MAIZE-330_THEEKRI-IN/MP/039/007_THEEKRI-IN/MP/039/007/0002_010-KHURAMPURA-IN/MP/039/007/0002/0009</t>
  </si>
  <si>
    <t>BARWANI-IN/MP/039_MAIZE-330_THEEKRI-IN/MP/039/007_THEEKRI-IN/MP/039/007/0002_011-THEEKRI-IN/MP/039/007/0002/0010_</t>
  </si>
  <si>
    <t>BARWANI-IN/MP/039_MAIZE-330_THEEKRI-IN/MP/039/007_THEEKRI-IN/MP/039/007/0002_011-THEEKRI-IN/MP/039/007/0002/0010</t>
  </si>
  <si>
    <t>BARWANI-IN/MP/039_SOYABEAN-530_BARLA-IN/MP/039/006_BARLA-IN/MP/039/006/0002_014-MALVAN-IN/MP/039/006/0002/0001_</t>
  </si>
  <si>
    <t>BARWANI-IN/MP/039_SOYABEAN-530_BARLA-IN/MP/039/006_BARLA-IN/MP/039/006/0002_014-MALVAN-IN/MP/039/006/0002/0001</t>
  </si>
  <si>
    <t>BARWANI-IN/MP/039_SOYABEAN-530_BARLA-IN/MP/039/006_BARLA-IN/MP/039/006/0002_015-BAKHRALI-IN/MP/039/006/0002/0007_</t>
  </si>
  <si>
    <t>BARWANI-IN/MP/039_SOYABEAN-530_BARLA-IN/MP/039/006_BARLA-IN/MP/039/006/0002_015-BAKHRALI-IN/MP/039/006/0002/0007</t>
  </si>
  <si>
    <t>BARWANI-IN/MP/039_SOYABEAN-530_BARLA-IN/MP/039/006_BARLA-IN/MP/039/006/0002_016-BARLA-IN/MP/039/006/0002/0006_</t>
  </si>
  <si>
    <t>BARWANI-IN/MP/039_SOYABEAN-530_BARLA-IN/MP/039/006_BARLA-IN/MP/039/006/0002_016-BARLA-IN/MP/039/006/0002/0006</t>
  </si>
  <si>
    <t>BARWANI-IN/MP/039_SOYABEAN-530_BARLA-IN/MP/039/006_BARLA-IN/MP/039/006/0002_017-BALWADI-IN/MP/039/006/0002/0002_</t>
  </si>
  <si>
    <t>BARWANI-IN/MP/039_SOYABEAN-530_BARLA-IN/MP/039/006_BARLA-IN/MP/039/006/0002_017-BALWADI-IN/MP/039/006/0002/0002</t>
  </si>
  <si>
    <t>BARWANI-IN/MP/039_SOYABEAN-530_BARLA-IN/MP/039/006_BARLA-IN/MP/039/006/0002_018-DUGANI-IN/MP/039/006/0002/0003_</t>
  </si>
  <si>
    <t>BARWANI-IN/MP/039_SOYABEAN-530_BARLA-IN/MP/039/006_BARLA-IN/MP/039/006/0002_018-DUGANI-IN/MP/039/006/0002/0003</t>
  </si>
  <si>
    <t>BARWANI-IN/MP/039_SOYABEAN-530_BARLA-IN/MP/039/006_BARLA-IN/MP/039/006/0002_019-GERUGHATI-IN/MP/039/006/0002/0004_</t>
  </si>
  <si>
    <t>BARWANI-IN/MP/039_SOYABEAN-530_BARLA-IN/MP/039/006_BARLA-IN/MP/039/006/0002_019-GERUGHATI-IN/MP/039/006/0002/0004</t>
  </si>
  <si>
    <t>BARWANI-IN/MP/039_SOYABEAN-530_BARLA-IN/MP/039/006_BARLA-IN/MP/039/006/0002_020-DHAVLI-IN/MP/039/006/0002/0005_</t>
  </si>
  <si>
    <t>BARWANI-IN/MP/039_SOYABEAN-530_BARLA-IN/MP/039/006_BARLA-IN/MP/039/006/0002_020-DHAVLI-IN/MP/039/006/0002/0005</t>
  </si>
  <si>
    <t>BARWANI-IN/MP/039_SOYABEAN-530_BARWANI-IN/MP/039/001_BARWANI-IN/MP/039/001/0002_001-BHAVTI-IN/MP/039/001/0002/0001_</t>
  </si>
  <si>
    <t>BARWANI-IN/MP/039_SOYABEAN-530_BARWANI-IN/MP/039/001_BARWANI-IN/MP/039/001/0002_001-BHAVTI-IN/MP/039/001/0002/0001</t>
  </si>
  <si>
    <t>BARWANI-IN/MP/039_SOYABEAN-530_BARWANI-IN/MP/039/001_BARWANI-IN/MP/039/001/0002_002-SONDUL-IN/MP/039/001/0002/0004_</t>
  </si>
  <si>
    <t>BARWANI-IN/MP/039_SOYABEAN-530_BARWANI-IN/MP/039/001_BARWANI-IN/MP/039/001/0002_002-SONDUL-IN/MP/039/001/0002/0004</t>
  </si>
  <si>
    <t>BARWANI-IN/MP/039_SOYABEAN-530_BARWANI-IN/MP/039/001_BARWANI-IN/MP/039/001/0002_003-BARWANI KHURD-IN/MP/039/001/0002/0005_</t>
  </si>
  <si>
    <t>BARWANI-IN/MP/039_SOYABEAN-530_BARWANI-IN/MP/039/001_BARWANI-IN/MP/039/001/0002_003-BARWANI KHURD-IN/MP/039/001/0002/0005</t>
  </si>
  <si>
    <t>BARWANI-IN/MP/039_SOYABEAN-530_BARWANI-IN/MP/039/001_BARWANI-IN/MP/039/001/0002_007-BORLAY-IN/MP/039/001/0002/0002_</t>
  </si>
  <si>
    <t>BARWANI-IN/MP/039_SOYABEAN-530_BARWANI-IN/MP/039/001_BARWANI-IN/MP/039/001/0002_007-BORLAY-IN/MP/039/001/0002/0002</t>
  </si>
  <si>
    <t>BARWANI-IN/MP/039_SOYABEAN-530_BARWANI-IN/MP/039/001_BARWANI-IN/MP/039/001/0002_008-TALOON-IN/MP/039/001/0002/0016_</t>
  </si>
  <si>
    <t>BARWANI-IN/MP/039_SOYABEAN-530_BARWANI-IN/MP/039/001_BARWANI-IN/MP/039/001/0002_008-TALOON-IN/MP/039/001/0002/0016</t>
  </si>
  <si>
    <t>BARWANI-IN/MP/039_SOYABEAN-530_BARWANI-IN/MP/039/001_BARWANI-IN/MP/039/001/0002_009-TALWADA-IN/MP/039/001/0002/0011_</t>
  </si>
  <si>
    <t>BARWANI-IN/MP/039_SOYABEAN-530_BARWANI-IN/MP/039/001_BARWANI-IN/MP/039/001/0002_009-TALWADA-IN/MP/039/001/0002/0011</t>
  </si>
  <si>
    <t>BARWANI-IN/MP/039_SOYABEAN-530_BARWANI-IN/MP/039/001_BARWANI-IN/MP/039/001/0002_011-PANCHPULA UTTAR-IN/MP/039/001/0002/0010_</t>
  </si>
  <si>
    <t>BARWANI-IN/MP/039_SOYABEAN-530_BARWANI-IN/MP/039/001_BARWANI-IN/MP/039/001/0002_011-PANCHPULA UTTAR-IN/MP/039/001/0002/0010</t>
  </si>
  <si>
    <t>BARWANI-IN/MP/039_SOYABEAN-530_BARWANI-IN/MP/039/001_BARWANI-IN/MP/039/001/0002_012-SILAWAD-IN/MP/039/001/0002/0012_</t>
  </si>
  <si>
    <t>BARWANI-IN/MP/039_SOYABEAN-530_BARWANI-IN/MP/039/001_BARWANI-IN/MP/039/001/0002_012-SILAWAD-IN/MP/039/001/0002/0012</t>
  </si>
  <si>
    <t>BARWANI-IN/MP/039_SOYABEAN-530_BARWANI-IN/MP/039/001_BARWANI-IN/MP/039/001/0002_013-HIRAKRAI-IN/MP/039/001/0002/0013_</t>
  </si>
  <si>
    <t>BARWANI-IN/MP/039_SOYABEAN-530_BARWANI-IN/MP/039/001_BARWANI-IN/MP/039/001/0002_013-HIRAKRAI-IN/MP/039/001/0002/0013</t>
  </si>
  <si>
    <t>BARWANI-IN/MP/039_SOYABEAN-530_BARWANI-IN/MP/039/001_BARWANI-IN/MP/039/001/0002_014-KELI-IN/MP/039/001/0002/0014_</t>
  </si>
  <si>
    <t>BARWANI-IN/MP/039_SOYABEAN-530_BARWANI-IN/MP/039/001_BARWANI-IN/MP/039/001/0002_014-KELI-IN/MP/039/001/0002/0014</t>
  </si>
  <si>
    <t>BARWANI-IN/MP/039_SOYABEAN-530_NIWALI-IN/MP/039/002_NIWALI-IN/MP/039/002/0002_001-NIWALI-IN/MP/039/002/0002/0001_</t>
  </si>
  <si>
    <t>BARWANI-IN/MP/039_SOYABEAN-530_NIWALI-IN/MP/039/002_NIWALI-IN/MP/039/002/0002_001-NIWALI-IN/MP/039/002/0002/0001</t>
  </si>
  <si>
    <t>BARWANI-IN/MP/039_SOYABEAN-530_NIWALI-IN/MP/039/002_NIWALI-IN/MP/039/002/0002_002-BAJHAR-IN/MP/039/002/0002/0002_</t>
  </si>
  <si>
    <t>BARWANI-IN/MP/039_SOYABEAN-530_NIWALI-IN/MP/039/002_NIWALI-IN/MP/039/002/0002_002-BAJHAR-IN/MP/039/002/0002/0002</t>
  </si>
  <si>
    <t>BARWANI-IN/MP/039_SOYABEAN-530_NIWALI-IN/MP/039/002_NIWALI-IN/MP/039/002/0002_003-PHULJWARI-IN/MP/039/002/0002/0003_</t>
  </si>
  <si>
    <t>BARWANI-IN/MP/039_SOYABEAN-530_NIWALI-IN/MP/039/002_NIWALI-IN/MP/039/002/0002_003-PHULJWARI-IN/MP/039/002/0002/0003</t>
  </si>
  <si>
    <t>BARWANI-IN/MP/039_SOYABEAN-530_NIWALI-IN/MP/039/002_NIWALI-IN/MP/039/002/0002_004-PURUSHKHEDA-IN/MP/039/002/0002/0004_</t>
  </si>
  <si>
    <t>BARWANI-IN/MP/039_SOYABEAN-530_NIWALI-IN/MP/039/002_NIWALI-IN/MP/039/002/0002_004-PURUSHKHEDA-IN/MP/039/002/0002/0004</t>
  </si>
  <si>
    <t>BARWANI-IN/MP/039_SOYABEAN-530_NIWALI-IN/MP/039/002_NIWALI-IN/MP/039/002/0002_005-KHEDI-IN/MP/039/002/0002/0005_</t>
  </si>
  <si>
    <t>BARWANI-IN/MP/039_SOYABEAN-530_NIWALI-IN/MP/039/002_NIWALI-IN/MP/039/002/0002_005-KHEDI-IN/MP/039/002/0002/0005</t>
  </si>
  <si>
    <t>BARWANI-IN/MP/039_SOYABEAN-530_NIWALI-IN/MP/039/002_NIWALI-IN/MP/039/002/0002_006-DONDWADA-IN/MP/039/002/0002/0006_</t>
  </si>
  <si>
    <t>BARWANI-IN/MP/039_SOYABEAN-530_NIWALI-IN/MP/039/002_NIWALI-IN/MP/039/002/0002_006-DONDWADA-IN/MP/039/002/0002/0006</t>
  </si>
  <si>
    <t>BARWANI-IN/MP/039_SOYABEAN-530_NIWALI-IN/MP/039/002_NIWALI-IN/MP/039/002/0002_007-JOGWADA-IN/MP/039/002/0002/0007_</t>
  </si>
  <si>
    <t>BARWANI-IN/MP/039_SOYABEAN-530_NIWALI-IN/MP/039/002_NIWALI-IN/MP/039/002/0002_007-JOGWADA-IN/MP/039/002/0002/0007</t>
  </si>
  <si>
    <t>BARWANI-IN/MP/039_SOYABEAN-530_NIWALI-IN/MP/039/002_NIWALI-IN/MP/039/002/0002_008-CHATLI-IN/MP/039/002/0002/0008_</t>
  </si>
  <si>
    <t>BARWANI-IN/MP/039_SOYABEAN-530_NIWALI-IN/MP/039/002_NIWALI-IN/MP/039/002/0002_008-CHATLI-IN/MP/039/002/0002/0008</t>
  </si>
  <si>
    <t>BARWANI-IN/MP/039_SOYABEAN-530_NIWALI-IN/MP/039/002_NIWALI-IN/MP/039/002/0002_009-KUNJRI-IN/MP/039/002/0002/0009_</t>
  </si>
  <si>
    <t>BARWANI-IN/MP/039_SOYABEAN-530_NIWALI-IN/MP/039/002_NIWALI-IN/MP/039/002/0002_009-KUNJRI-IN/MP/039/002/0002/0009</t>
  </si>
  <si>
    <t>BARWANI-IN/MP/039_SOYABEAN-530_NIWALI-IN/MP/039/002_NIWALI-IN/MP/039/002/0002_010-GAWADI-IN/MP/039/002/0002/0010_</t>
  </si>
  <si>
    <t>BARWANI-IN/MP/039_SOYABEAN-530_NIWALI-IN/MP/039/002_NIWALI-IN/MP/039/002/0002_010-GAWADI-IN/MP/039/002/0002/0010</t>
  </si>
  <si>
    <t>BARWANI-IN/MP/039_SOYABEAN-530_PANSEMAL-IN/MP/039/003_PANSEMAL-IN/MP/039/003/0002_001-DHABDI-IN/MP/039/003/0002/0001_</t>
  </si>
  <si>
    <t>BARWANI-IN/MP/039_SOYABEAN-530_PANSEMAL-IN/MP/039/003_PANSEMAL-IN/MP/039/003/0002_001-DHABDI-IN/MP/039/003/0002/0001</t>
  </si>
  <si>
    <t>BARWANI-IN/MP/039_SOYABEAN-530_PANSEMAL-IN/MP/039/003_PANSEMAL-IN/MP/039/003/0002_002-BHATKI-IN/MP/039/003/0002/0003_</t>
  </si>
  <si>
    <t>BARWANI-IN/MP/039_SOYABEAN-530_PANSEMAL-IN/MP/039/003_PANSEMAL-IN/MP/039/003/0002_002-BHATKI-IN/MP/039/003/0002/0003</t>
  </si>
  <si>
    <t>BARWANI-IN/MP/039_SOYABEAN-530_PANSEMAL-IN/MP/039/003_PANSEMAL-IN/MP/039/003/0002_003-KHETIYA-IN/MP/039/003/0002/0002_</t>
  </si>
  <si>
    <t>BARWANI-IN/MP/039_SOYABEAN-530_PANSEMAL-IN/MP/039/003_PANSEMAL-IN/MP/039/003/0002_003-KHETIYA-IN/MP/039/003/0002/0002</t>
  </si>
  <si>
    <t>BARWANI-IN/MP/039_SOYABEAN-530_PANSEMAL-IN/MP/039/003_PANSEMAL-IN/MP/039/003/0002_004-BHADGON-IN/MP/039/003/0002/0004_</t>
  </si>
  <si>
    <t>BARWANI-IN/MP/039_SOYABEAN-530_PANSEMAL-IN/MP/039/003_PANSEMAL-IN/MP/039/003/0002_004-BHADGON-IN/MP/039/003/0002/0004</t>
  </si>
  <si>
    <t>BARWANI-IN/MP/039_SOYABEAN-530_PANSEMAL-IN/MP/039/003_PANSEMAL-IN/MP/039/003/0002_005-JHAHUR-IN/MP/039/003/0002/0005_</t>
  </si>
  <si>
    <t>BARWANI-IN/MP/039_SOYABEAN-530_PANSEMAL-IN/MP/039/003_PANSEMAL-IN/MP/039/003/0002_005-JHAHUR-IN/MP/039/003/0002/0005</t>
  </si>
  <si>
    <t>BARWANI-IN/MP/039_SOYABEAN-530_PANSEMAL-IN/MP/039/003_PANSEMAL-IN/MP/039/003/0002_006-AMDA-IN/MP/039/003/0002/0006_</t>
  </si>
  <si>
    <t>BARWANI-IN/MP/039_SOYABEAN-530_PANSEMAL-IN/MP/039/003_PANSEMAL-IN/MP/039/003/0002_006-AMDA-IN/MP/039/003/0002/0006</t>
  </si>
  <si>
    <t>BARWANI-IN/MP/039_SOYABEAN-530_PANSEMAL-IN/MP/039/003_PANSEMAL-IN/MP/039/003/0002_007-PANSEMAL-IN/MP/039/003/0002/0007_</t>
  </si>
  <si>
    <t>BARWANI-IN/MP/039_SOYABEAN-530_PANSEMAL-IN/MP/039/003_PANSEMAL-IN/MP/039/003/0002_007-PANSEMAL-IN/MP/039/003/0002/0007</t>
  </si>
  <si>
    <t>BARWANI-IN/MP/039_SOYABEAN-530_PANSEMAL-IN/MP/039/003_PANSEMAL-IN/MP/039/003/0002_008-JALGON-IN/MP/039/003/0002/0008_</t>
  </si>
  <si>
    <t>BARWANI-IN/MP/039_SOYABEAN-530_PANSEMAL-IN/MP/039/003_PANSEMAL-IN/MP/039/003/0002_008-JALGON-IN/MP/039/003/0002/0008</t>
  </si>
  <si>
    <t>BARWANI-IN/MP/039_SOYABEAN-530_PANSEMAL-IN/MP/039/003_PANSEMAL-IN/MP/039/003/0002_009-MANKUI-IN/MP/039/003/0002/0009_</t>
  </si>
  <si>
    <t>BARWANI-IN/MP/039_SOYABEAN-530_PANSEMAL-IN/MP/039/003_PANSEMAL-IN/MP/039/003/0002_009-MANKUI-IN/MP/039/003/0002/0009</t>
  </si>
  <si>
    <t>BARWANI-IN/MP/039_SOYABEAN-530_PANSEMAL-IN/MP/039/003_PANSEMAL-IN/MP/039/003/0002_010-SAKRALI-IN/MP/039/003/0002/0010_</t>
  </si>
  <si>
    <t>BARWANI-IN/MP/039_SOYABEAN-530_PANSEMAL-IN/MP/039/003_PANSEMAL-IN/MP/039/003/0002_010-SAKRALI-IN/MP/039/003/0002/0010</t>
  </si>
  <si>
    <t>BARWANI-IN/MP/039_SOYABEAN-530_PANSEMAL-IN/MP/039/003_PANSEMAL-IN/MP/039/003/0002_011-DONDWADA-IN/MP/039/003/0002/0011_</t>
  </si>
  <si>
    <t>BARWANI-IN/MP/039_SOYABEAN-530_PANSEMAL-IN/MP/039/003_PANSEMAL-IN/MP/039/003/0002_011-DONDWADA-IN/MP/039/003/0002/0011</t>
  </si>
  <si>
    <t>BARWANI-IN/MP/039_SOYABEAN-530_PANSEMAL-IN/MP/039/003_PANSEMAL-IN/MP/039/003/0002_012-MOYDA-IN/MP/039/003/0002/0012_</t>
  </si>
  <si>
    <t>BARWANI-IN/MP/039_SOYABEAN-530_PANSEMAL-IN/MP/039/003_PANSEMAL-IN/MP/039/003/0002_012-MOYDA-IN/MP/039/003/0002/0012</t>
  </si>
  <si>
    <t>BARWANI-IN/MP/039_SOYABEAN-530_RAJPUR-IN/MP/039/004_RAJPUR-IN/MP/039/004/0002_001-BHAGSUR-IN/MP/039/004/0002/0001_</t>
  </si>
  <si>
    <t>BARWANI-IN/MP/039_SOYABEAN-530_RAJPUR-IN/MP/039/004_RAJPUR-IN/MP/039/004/0002_001-BHAGSUR-IN/MP/039/004/0002/0001</t>
  </si>
  <si>
    <t>BARWANI-IN/MP/039_SOYABEAN-530_RAJPUR-IN/MP/039/004_RAJPUR-IN/MP/039/004/0002_002-KANSEL-IN/MP/039/004/0002/0002_</t>
  </si>
  <si>
    <t>BARWANI-IN/MP/039_SOYABEAN-530_RAJPUR-IN/MP/039/004_RAJPUR-IN/MP/039/004/0002_002-KANSEL-IN/MP/039/004/0002/0002</t>
  </si>
  <si>
    <t>BARWANI-IN/MP/039_SOYABEAN-530_RAJPUR-IN/MP/039/004_RAJPUR-IN/MP/039/004/0002_003-KHADKI-IN/MP/039/004/0002/0003_</t>
  </si>
  <si>
    <t>BARWANI-IN/MP/039_SOYABEAN-530_RAJPUR-IN/MP/039/004_RAJPUR-IN/MP/039/004/0002_003-KHADKI-IN/MP/039/004/0002/0003</t>
  </si>
  <si>
    <t>BARWANI-IN/MP/039_SOYABEAN-530_RAJPUR-IN/MP/039/004_RAJPUR-IN/MP/039/004/0002_004-DANOD-IN/MP/039/004/0002/0004_</t>
  </si>
  <si>
    <t>BARWANI-IN/MP/039_SOYABEAN-530_RAJPUR-IN/MP/039/004_RAJPUR-IN/MP/039/004/0002_004-DANOD-IN/MP/039/004/0002/0004</t>
  </si>
  <si>
    <t>BARWANI-IN/MP/039_SOYABEAN-530_RAJPUR-IN/MP/039/004_RAJPUR-IN/MP/039/004/0002_005-INDRAPUR-IN/MP/039/004/0002/0005_</t>
  </si>
  <si>
    <t>BARWANI-IN/MP/039_SOYABEAN-530_RAJPUR-IN/MP/039/004_RAJPUR-IN/MP/039/004/0002_005-INDRAPUR-IN/MP/039/004/0002/0005</t>
  </si>
  <si>
    <t>BARWANI-IN/MP/039_SOYABEAN-530_RAJPUR-IN/MP/039/004_RAJPUR-IN/MP/039/004/0002_006-UPLA-IN/MP/039/004/0002/0006_</t>
  </si>
  <si>
    <t>BARWANI-IN/MP/039_SOYABEAN-530_RAJPUR-IN/MP/039/004_RAJPUR-IN/MP/039/004/0002_006-UPLA-IN/MP/039/004/0002/0006</t>
  </si>
  <si>
    <t>BARWANI-IN/MP/039_SOYABEAN-530_RAJPUR-IN/MP/039/004_RAJPUR-IN/MP/039/004/0002_007-PALSUD-IN/MP/039/004/0002/0007_</t>
  </si>
  <si>
    <t>BARWANI-IN/MP/039_SOYABEAN-530_RAJPUR-IN/MP/039/004_RAJPUR-IN/MP/039/004/0002_007-PALSUD-IN/MP/039/004/0002/0007</t>
  </si>
  <si>
    <t>BARWANI-IN/MP/039_SOYABEAN-530_RAJPUR-IN/MP/039/004_RAJPUR-IN/MP/039/004/0002_008-REVJA-IN/MP/039/004/0002/0008_</t>
  </si>
  <si>
    <t>BARWANI-IN/MP/039_SOYABEAN-530_RAJPUR-IN/MP/039/004_RAJPUR-IN/MP/039/004/0002_008-REVJA-IN/MP/039/004/0002/0008</t>
  </si>
  <si>
    <t>BARWANI-IN/MP/039_SOYABEAN-530_RAJPUR-IN/MP/039/004_RAJPUR-IN/MP/039/004/0002_009-MATLI-IN/MP/039/004/0002/0009_</t>
  </si>
  <si>
    <t>BARWANI-IN/MP/039_SOYABEAN-530_RAJPUR-IN/MP/039/004_RAJPUR-IN/MP/039/004/0002_009-MATLI-IN/MP/039/004/0002/0009</t>
  </si>
  <si>
    <t>BARWANI-IN/MP/039_SOYABEAN-530_RAJPUR-IN/MP/039/004_RAJPUR-IN/MP/039/004/0002_010-JODAI-IN/MP/039/004/0002/0010_</t>
  </si>
  <si>
    <t>BARWANI-IN/MP/039_SOYABEAN-530_RAJPUR-IN/MP/039/004_RAJPUR-IN/MP/039/004/0002_010-JODAI-IN/MP/039/004/0002/0010</t>
  </si>
  <si>
    <t>BARWANI-IN/MP/039_SOYABEAN-530_RAJPUR-IN/MP/039/004_RAJPUR-IN/MP/039/004/0002_011-PANWA-IN/MP/039/004/0002/0011_</t>
  </si>
  <si>
    <t>BARWANI-IN/MP/039_SOYABEAN-530_RAJPUR-IN/MP/039/004_RAJPUR-IN/MP/039/004/0002_011-PANWA-IN/MP/039/004/0002/0011</t>
  </si>
  <si>
    <t>BARWANI-IN/MP/039_SOYABEAN-530_RAJPUR-IN/MP/039/004_RAJPUR-IN/MP/039/004/0002_012-JULWANIYA-IN/MP/039/004/0002/0012_</t>
  </si>
  <si>
    <t>BARWANI-IN/MP/039_SOYABEAN-530_RAJPUR-IN/MP/039/004_RAJPUR-IN/MP/039/004/0002_012-JULWANIYA-IN/MP/039/004/0002/0012</t>
  </si>
  <si>
    <t>BARWANI-IN/MP/039_SOYABEAN-530_RAJPUR-IN/MP/039/004_RAJPUR-IN/MP/039/004/0002_013-JALGON-IN/MP/039/004/0002/0013_</t>
  </si>
  <si>
    <t>BARWANI-IN/MP/039_SOYABEAN-530_RAJPUR-IN/MP/039/004_RAJPUR-IN/MP/039/004/0002_013-JALGON-IN/MP/039/004/0002/0013</t>
  </si>
  <si>
    <t>BARWANI-IN/MP/039_SOYABEAN-530_RAJPUR-IN/MP/039/004_RAJPUR-IN/MP/039/004/0002_014-RAJPUR-IN/MP/039/004/0002/0014_</t>
  </si>
  <si>
    <t>BARWANI-IN/MP/039_SOYABEAN-530_RAJPUR-IN/MP/039/004_RAJPUR-IN/MP/039/004/0002_014-RAJPUR-IN/MP/039/004/0002/0014</t>
  </si>
  <si>
    <t>BARWANI-IN/MP/039_SOYABEAN-530_RAJPUR-IN/MP/039/004_RAJPUR-IN/MP/039/004/0002_015-SANGAON-IN/MP/039/004/0002/0015_</t>
  </si>
  <si>
    <t>BARWANI-IN/MP/039_SOYABEAN-530_RAJPUR-IN/MP/039/004_RAJPUR-IN/MP/039/004/0002_015-SANGAON-IN/MP/039/004/0002/0015</t>
  </si>
  <si>
    <t>BARWANI-IN/MP/039_SOYABEAN-530_RAJPUR-IN/MP/039/004_RAJPUR-IN/MP/039/004/0002_016-PIPRI BU.-IN/MP/039/004/0002/0016_</t>
  </si>
  <si>
    <t>BARWANI-IN/MP/039_SOYABEAN-530_RAJPUR-IN/MP/039/004_RAJPUR-IN/MP/039/004/0002_016-PIPRI BU.-IN/MP/039/004/0002/0016</t>
  </si>
  <si>
    <t>BARWANI-IN/MP/039_SOYABEAN-530_RAJPUR-IN/MP/039/004_RAJPUR-IN/MP/039/004/0002_017-BAKWADI-IN/MP/039/004/0002/0017_</t>
  </si>
  <si>
    <t>BARWANI-IN/MP/039_SOYABEAN-530_RAJPUR-IN/MP/039/004_RAJPUR-IN/MP/039/004/0002_017-BAKWADI-IN/MP/039/004/0002/0017</t>
  </si>
  <si>
    <t>BARWANI-IN/MP/039_SOYABEAN-530_RAJPUR-IN/MP/039/004_RAJPUR-IN/MP/039/004/0002_018-KHAJURI-IN/MP/039/004/0002/0018_</t>
  </si>
  <si>
    <t>BARWANI-IN/MP/039_SOYABEAN-530_RAJPUR-IN/MP/039/004_RAJPUR-IN/MP/039/004/0002_018-KHAJURI-IN/MP/039/004/0002/0018</t>
  </si>
  <si>
    <t>BARWANI-IN/MP/039_SOYABEAN-530_RAJPUR-IN/MP/039/004_RAJPUR-IN/MP/039/004/0002_019-CHITAWAL-IN/MP/039/004/0002/0019_</t>
  </si>
  <si>
    <t>BARWANI-IN/MP/039_SOYABEAN-530_RAJPUR-IN/MP/039/004_RAJPUR-IN/MP/039/004/0002_019-CHITAWAL-IN/MP/039/004/0002/0019</t>
  </si>
  <si>
    <t>BARWANI-IN/MP/039_SOYABEAN-530_RAJPUR-IN/MP/039/004_RAJPUR-IN/MP/039/004/0002_020-RUI-IN/MP/039/004/0002/0020_</t>
  </si>
  <si>
    <t>BARWANI-IN/MP/039_SOYABEAN-530_RAJPUR-IN/MP/039/004_RAJPUR-IN/MP/039/004/0002_020-RUI-IN/MP/039/004/0002/0020</t>
  </si>
  <si>
    <t>BARWANI-IN/MP/039_SOYABEAN-530_RAJPUR-IN/MP/039/004_RAJPUR-IN/MP/039/004/0002_021-GHUSGAON-IN/MP/039/004/0002/0021_</t>
  </si>
  <si>
    <t>BARWANI-IN/MP/039_SOYABEAN-530_RAJPUR-IN/MP/039/004_RAJPUR-IN/MP/039/004/0002_021-GHUSGAON-IN/MP/039/004/0002/0021</t>
  </si>
  <si>
    <t>BARWANI-IN/MP/039_SOYABEAN-530_RAJPUR-IN/MP/039/004_RAJPUR-IN/MP/039/004/0002_022-OJHAR-IN/MP/039/004/0002/0022_</t>
  </si>
  <si>
    <t>BARWANI-IN/MP/039_SOYABEAN-530_RAJPUR-IN/MP/039/004_RAJPUR-IN/MP/039/004/0002_022-OJHAR-IN/MP/039/004/0002/0022</t>
  </si>
  <si>
    <t>BARWANI-IN/MP/039_SOYABEAN-530_RAJPUR-IN/MP/039/004_RAJPUR-IN/MP/039/004/0002_023-BALSAMUD-IN/MP/039/004/0002/0023_</t>
  </si>
  <si>
    <t>BARWANI-IN/MP/039_SOYABEAN-530_RAJPUR-IN/MP/039/004_RAJPUR-IN/MP/039/004/0002_023-BALSAMUD-IN/MP/039/004/0002/0023</t>
  </si>
  <si>
    <t>BARWANI-IN/MP/039_SOYABEAN-530_RAJPUR-IN/MP/039/004_RAJPUR-IN/MP/039/004/0002_024-SALIKALAN-IN/MP/039/004/0002/0024_</t>
  </si>
  <si>
    <t>BARWANI-IN/MP/039_SOYABEAN-530_RAJPUR-IN/MP/039/004_RAJPUR-IN/MP/039/004/0002_024-SALIKALAN-IN/MP/039/004/0002/0024</t>
  </si>
  <si>
    <t>BARWANI-IN/MP/039_SOYABEAN-530_RAJPUR-IN/MP/039/004_RAJPUR-IN/MP/039/004/0002_025-NAGALWADI-IN/MP/039/004/0002/0025_</t>
  </si>
  <si>
    <t>BARWANI-IN/MP/039_SOYABEAN-530_RAJPUR-IN/MP/039/004_RAJPUR-IN/MP/039/004/0002_025-NAGALWADI-IN/MP/039/004/0002/0025</t>
  </si>
  <si>
    <t>BARWANI-IN/MP/039_SOYABEAN-530_SENDHWA-IN/MP/039/005_SENDHWA-IN/MP/039/005/0002_001-JHOPALI-IN/MP/039/005/0002/0001_</t>
  </si>
  <si>
    <t>BARWANI-IN/MP/039_SOYABEAN-530_SENDHWA-IN/MP/039/005_SENDHWA-IN/MP/039/005/0002_001-JHOPALI-IN/MP/039/005/0002/0001</t>
  </si>
  <si>
    <t>BARWANI-IN/MP/039_SOYABEAN-530_SENDHWA-IN/MP/039/005_SENDHWA-IN/MP/039/005/0002_002-VAKI (GOI)-IN/MP/039/005/0002/0002_</t>
  </si>
  <si>
    <t>BARWANI-IN/MP/039_SOYABEAN-530_SENDHWA-IN/MP/039/005_SENDHWA-IN/MP/039/005/0002_002-VAKI (GOI)-IN/MP/039/005/0002/0002</t>
  </si>
  <si>
    <t>BARWANI-IN/MP/039_SOYABEAN-530_SENDHWA-IN/MP/039/005_SENDHWA-IN/MP/039/005/0002_003-PISNAWAL-IN/MP/039/005/0002/0003_</t>
  </si>
  <si>
    <t>BARWANI-IN/MP/039_SOYABEAN-530_SENDHWA-IN/MP/039/005_SENDHWA-IN/MP/039/005/0002_003-PISNAWAL-IN/MP/039/005/0002/0003</t>
  </si>
  <si>
    <t>BARWANI-IN/MP/039_SOYABEAN-530_SENDHWA-IN/MP/039/005_SENDHWA-IN/MP/039/005/0002_004-SENDHWA-IN/MP/039/005/0002/0004_</t>
  </si>
  <si>
    <t>BARWANI-IN/MP/039_SOYABEAN-530_SENDHWA-IN/MP/039/005_SENDHWA-IN/MP/039/005/0002_004-SENDHWA-IN/MP/039/005/0002/0004</t>
  </si>
  <si>
    <t>BARWANI-IN/MP/039_SOYABEAN-530_SENDHWA-IN/MP/039/005_SENDHWA-IN/MP/039/005/0002_005-AVLI-IN/MP/039/005/0002/0005_</t>
  </si>
  <si>
    <t>BARWANI-IN/MP/039_SOYABEAN-530_SENDHWA-IN/MP/039/005_SENDHWA-IN/MP/039/005/0002_005-AVLI-IN/MP/039/005/0002/0005</t>
  </si>
  <si>
    <t>BARWANI-IN/MP/039_SOYABEAN-530_SENDHWA-IN/MP/039/005_SENDHWA-IN/MP/039/005/0002_006-BABDAD-IN/MP/039/005/0002/0006_</t>
  </si>
  <si>
    <t>BARWANI-IN/MP/039_SOYABEAN-530_SENDHWA-IN/MP/039/005_SENDHWA-IN/MP/039/005/0002_006-BABDAD-IN/MP/039/005/0002/0006</t>
  </si>
  <si>
    <t>BARWANI-IN/MP/039_SOYABEAN-530_SENDHWA-IN/MP/039/005_SENDHWA-IN/MP/039/005/0002_007-JHAPDI PADLA-IN/MP/039/005/0002/0007_</t>
  </si>
  <si>
    <t>BARWANI-IN/MP/039_SOYABEAN-530_SENDHWA-IN/MP/039/005_SENDHWA-IN/MP/039/005/0002_007-JHAPDI PADLA-IN/MP/039/005/0002/0007</t>
  </si>
  <si>
    <t>BARWANI-IN/MP/039_SOYABEAN-530_SENDHWA-IN/MP/039/005_SENDHWA-IN/MP/039/005/0002_008-KALAPAT-IN/MP/039/005/0002/0008_</t>
  </si>
  <si>
    <t>BARWANI-IN/MP/039_SOYABEAN-530_SENDHWA-IN/MP/039/005_SENDHWA-IN/MP/039/005/0002_008-KALAPAT-IN/MP/039/005/0002/0008</t>
  </si>
  <si>
    <t>BARWANI-IN/MP/039_SOYABEAN-530_SENDHWA-IN/MP/039/005_SENDHWA-IN/MP/039/005/0002_009-JHIRI JAMLI-IN/MP/039/005/0002/0009_</t>
  </si>
  <si>
    <t>BARWANI-IN/MP/039_SOYABEAN-530_SENDHWA-IN/MP/039/005_SENDHWA-IN/MP/039/005/0002_009-JHIRI JAMLI-IN/MP/039/005/0002/0009</t>
  </si>
  <si>
    <t>BARWANI-IN/MP/039_SOYABEAN-530_SENDHWA-IN/MP/039/005_SENDHWA-IN/MP/039/005/0002_010-DHANORA-IN/MP/039/005/0002/0010_</t>
  </si>
  <si>
    <t>BARWANI-IN/MP/039_SOYABEAN-530_SENDHWA-IN/MP/039/005_SENDHWA-IN/MP/039/005/0002_010-DHANORA-IN/MP/039/005/0002/0010</t>
  </si>
  <si>
    <t>BARWANI-IN/MP/039_SOYABEAN-530_SENDHWA-IN/MP/039/005_SENDHWA-IN/MP/039/005/0002_011-PADCHHA-IN/MP/039/005/0002/0011_</t>
  </si>
  <si>
    <t>BARWANI-IN/MP/039_SOYABEAN-530_SENDHWA-IN/MP/039/005_SENDHWA-IN/MP/039/005/0002_011-PADCHHA-IN/MP/039/005/0002/0011</t>
  </si>
  <si>
    <t>BARWANI-IN/MP/039_SOYABEAN-530_SENDHWA-IN/MP/039/005_SENDHWA-IN/MP/039/005/0002_012-CHACHRIYA-IN/MP/039/005/0002/0012_</t>
  </si>
  <si>
    <t>BARWANI-IN/MP/039_SOYABEAN-530_SENDHWA-IN/MP/039/005_SENDHWA-IN/MP/039/005/0002_012-CHACHRIYA-IN/MP/039/005/0002/0012</t>
  </si>
  <si>
    <t>BARWANI-IN/MP/039_SOYABEAN-530_SENDHWA-IN/MP/039/005_SENDHWA-IN/MP/039/005/0002_013-SIRVEL-IN/MP/039/005/0002/0013_</t>
  </si>
  <si>
    <t>BARWANI-IN/MP/039_SOYABEAN-530_SENDHWA-IN/MP/039/005_SENDHWA-IN/MP/039/005/0002_013-SIRVEL-IN/MP/039/005/0002/0013</t>
  </si>
  <si>
    <t>BARWANI-IN/MP/039_SOYABEAN-530_THEEKRI-IN/MP/039/007_THEEKRI-IN/MP/039/007/0002_006-BAGHADI-IN/MP/039/007/0002/0002_</t>
  </si>
  <si>
    <t>BARWANI-IN/MP/039_SOYABEAN-530_THEEKRI-IN/MP/039/007_THEEKRI-IN/MP/039/007/0002_006-BAGHADI-IN/MP/039/007/0002/0002</t>
  </si>
  <si>
    <t>BARWANI-IN/MP/039_SOYABEAN-530_THEEKRI-IN/MP/039/007_THEEKRI-IN/MP/039/007/0002_008-BALGAON-IN/MP/039/007/0002/0005_</t>
  </si>
  <si>
    <t>BARWANI-IN/MP/039_SOYABEAN-530_THEEKRI-IN/MP/039/007_THEEKRI-IN/MP/039/007/0002_008-BALGAON-IN/MP/039/007/0002/0005</t>
  </si>
  <si>
    <t>BARWANI-IN/MP/039_SOYABEAN-530_THEEKRI-IN/MP/039/007_THEEKRI-IN/MP/039/007/0002_009-SEGWAL-IN/MP/039/007/0002/0003_</t>
  </si>
  <si>
    <t>BARWANI-IN/MP/039_SOYABEAN-530_THEEKRI-IN/MP/039/007_THEEKRI-IN/MP/039/007/0002_009-SEGWAL-IN/MP/039/007/0002/0003</t>
  </si>
  <si>
    <t>BARWANI-IN/MP/039_SOYABEAN-530_THEEKRI-IN/MP/039/007_THEEKRI-IN/MP/039/007/0002_010-KHURAMPURA-IN/MP/039/007/0002/0009_</t>
  </si>
  <si>
    <t>BARWANI-IN/MP/039_SOYABEAN-530_THEEKRI-IN/MP/039/007_THEEKRI-IN/MP/039/007/0002_010-KHURAMPURA-IN/MP/039/007/0002/0009</t>
  </si>
  <si>
    <t>BARWANI-IN/MP/039_SOYABEAN-530_THEEKRI-IN/MP/039/007_THEEKRI-IN/MP/039/007/0002_011-THEEKRI-IN/MP/039/007/0002/0010_</t>
  </si>
  <si>
    <t>BARWANI-IN/MP/039_SOYABEAN-530_THEEKRI-IN/MP/039/007_THEEKRI-IN/MP/039/007/0002_011-THEEKRI-IN/MP/039/007/0002/0010</t>
  </si>
  <si>
    <t>BETUL-IN/MP/002_BLACK GRAM (URAD)-401____</t>
  </si>
  <si>
    <t>BETUL-IN/MP/002_BLACK GRAM (URAD)-401___</t>
  </si>
  <si>
    <t>BETUL-IN/MP/002_GREEN GRAM (MUNG)-405____</t>
  </si>
  <si>
    <t>BETUL-IN/MP/002_GREEN GRAM (MUNG)-405___</t>
  </si>
  <si>
    <t>BETUL-IN/MP/002_GROUNDNUT-501_AATHNER-IN/MP/002/008___</t>
  </si>
  <si>
    <t>BETUL-IN/MP/002_GROUNDNUT-501_AATHNER-IN/MP/002/008__</t>
  </si>
  <si>
    <t>BETUL-IN/MP/002_GROUNDNUT-501_AMLA-IN/MP/002/005___</t>
  </si>
  <si>
    <t>BETUL-IN/MP/002_GROUNDNUT-501_AMLA-IN/MP/002/005__</t>
  </si>
  <si>
    <t>BETUL-IN/MP/002_GROUNDNUT-501_BHAINSDEHI-IN/MP/002/001___</t>
  </si>
  <si>
    <t>BETUL-IN/MP/002_GROUNDNUT-501_BHAINSDEHI-IN/MP/002/001__</t>
  </si>
  <si>
    <t>BETUL-IN/MP/002_GROUNDNUT-501_MULTAI-IN/MP/002/003___</t>
  </si>
  <si>
    <t>BETUL-IN/MP/002_GROUNDNUT-501_MULTAI-IN/MP/002/003__</t>
  </si>
  <si>
    <t>BETUL-IN/MP/002_JOWAR-310_AATHNER-IN/MP/002/008___</t>
  </si>
  <si>
    <t>BETUL-IN/MP/002_JOWAR-310_AATHNER-IN/MP/002/008__</t>
  </si>
  <si>
    <t>BETUL-IN/MP/002_JOWAR-310_BETUL-IN/MP/002/002___</t>
  </si>
  <si>
    <t>BETUL-IN/MP/002_JOWAR-310_BETUL-IN/MP/002/002__</t>
  </si>
  <si>
    <t>BETUL-IN/MP/002_JOWAR-310_BHAINSDEHI-IN/MP/002/001___</t>
  </si>
  <si>
    <t>BETUL-IN/MP/002_JOWAR-310_BHAINSDEHI-IN/MP/002/001__</t>
  </si>
  <si>
    <t>BETUL-IN/MP/002_JOWAR-310_GHODADONGRI-IN/MP/002/006___</t>
  </si>
  <si>
    <t>BETUL-IN/MP/002_JOWAR-310_GHODADONGRI-IN/MP/002/006__</t>
  </si>
  <si>
    <t>BETUL-IN/MP/002_JOWAR-310_MULTAI-IN/MP/002/003___</t>
  </si>
  <si>
    <t>BETUL-IN/MP/002_JOWAR-310_MULTAI-IN/MP/002/003__</t>
  </si>
  <si>
    <t>BETUL-IN/MP/002_KODO-KUTKI-360_BETUL-IN/MP/002/002___</t>
  </si>
  <si>
    <t>BETUL-IN/MP/002_KODO-KUTKI-360_BETUL-IN/MP/002/002__</t>
  </si>
  <si>
    <t>BETUL-IN/MP/002_KODO-KUTKI-360_BHAINSDEHI-IN/MP/002/001___</t>
  </si>
  <si>
    <t>BETUL-IN/MP/002_KODO-KUTKI-360_BHAINSDEHI-IN/MP/002/001__</t>
  </si>
  <si>
    <t>BETUL-IN/MP/002_KODO-KUTKI-360_CHICHOLI-IN/MP/002/007___</t>
  </si>
  <si>
    <t>BETUL-IN/MP/002_KODO-KUTKI-360_CHICHOLI-IN/MP/002/007__</t>
  </si>
  <si>
    <t>BETUL-IN/MP/002_MAIZE-330_AMLA-IN/MP/002/005_AMLA-IN/MP/002/005/0001_001-THANI-IN/MP/002/005/0001/0001_</t>
  </si>
  <si>
    <t>BETUL-IN/MP/002_MAIZE-330_AMLA-IN/MP/002/005_AMLA-IN/MP/002/005/0001_001-THANI-IN/MP/002/005/0001/0001</t>
  </si>
  <si>
    <t>BETUL-IN/MP/002_MAIZE-330_AMLA-IN/MP/002/005_AMLA-IN/MP/002/005/0001_002-AAVARIYA-IN/MP/002/005/0001/0012_</t>
  </si>
  <si>
    <t>BETUL-IN/MP/002_MAIZE-330_AMLA-IN/MP/002/005_AMLA-IN/MP/002/005/0001_002-AAVARIYA-IN/MP/002/005/0001/0012</t>
  </si>
  <si>
    <t>BETUL-IN/MP/002_MAIZE-330_AMLA-IN/MP/002/005_AMLA-IN/MP/002/005/0001_003-PARSODI-IN/MP/002/005/0001/0023_</t>
  </si>
  <si>
    <t>BETUL-IN/MP/002_MAIZE-330_AMLA-IN/MP/002/005_AMLA-IN/MP/002/005/0001_003-PARSODI-IN/MP/002/005/0001/0023</t>
  </si>
  <si>
    <t>BETUL-IN/MP/002_MAIZE-330_AMLA-IN/MP/002/005_AMLA-IN/MP/002/005/0001_004-TORANWADA-IN/MP/002/005/0001/0031_</t>
  </si>
  <si>
    <t>BETUL-IN/MP/002_MAIZE-330_AMLA-IN/MP/002/005_AMLA-IN/MP/002/005/0001_004-TORANWADA-IN/MP/002/005/0001/0031</t>
  </si>
  <si>
    <t>BETUL-IN/MP/002_MAIZE-330_AMLA-IN/MP/002/005_AMLA-IN/MP/002/005/0001_008-SASAWAD-IN/MP/002/005/0001/0035_</t>
  </si>
  <si>
    <t>BETUL-IN/MP/002_MAIZE-330_AMLA-IN/MP/002/005_AMLA-IN/MP/002/005/0001_008-SASAWAD-IN/MP/002/005/0001/0035</t>
  </si>
  <si>
    <t>BETUL-IN/MP/002_MAIZE-330_AMLA-IN/MP/002/005_AMLA-IN/MP/002/005/0001_009-ANDHARIYA-IN/MP/002/005/0001/0036_</t>
  </si>
  <si>
    <t>BETUL-IN/MP/002_MAIZE-330_AMLA-IN/MP/002/005_AMLA-IN/MP/002/005/0001_009-ANDHARIYA-IN/MP/002/005/0001/0036</t>
  </si>
  <si>
    <t>BETUL-IN/MP/002_MAIZE-330_AMLA-IN/MP/002/005_AMLA-IN/MP/002/005/0001_010-AMBADA-IN/MP/002/005/0001/0002_</t>
  </si>
  <si>
    <t>BETUL-IN/MP/002_MAIZE-330_AMLA-IN/MP/002/005_AMLA-IN/MP/002/005/0001_010-AMBADA-IN/MP/002/005/0001/0002</t>
  </si>
  <si>
    <t>BETUL-IN/MP/002_MAIZE-330_AMLA-IN/MP/002/005_AMLA-IN/MP/002/005/0001_011-BOTHIYA-IN/MP/002/005/0001/0003_</t>
  </si>
  <si>
    <t>BETUL-IN/MP/002_MAIZE-330_AMLA-IN/MP/002/005_AMLA-IN/MP/002/005/0001_011-BOTHIYA-IN/MP/002/005/0001/0003</t>
  </si>
  <si>
    <t>BETUL-IN/MP/002_MAIZE-330_AMLA-IN/MP/002/005_AMLA-IN/MP/002/005/0001_012-SASUNDRA-IN/MP/002/005/0001/0004_</t>
  </si>
  <si>
    <t>BETUL-IN/MP/002_MAIZE-330_AMLA-IN/MP/002/005_AMLA-IN/MP/002/005/0001_012-SASUNDRA-IN/MP/002/005/0001/0004</t>
  </si>
  <si>
    <t>BETUL-IN/MP/002_MAIZE-330_AMLA-IN/MP/002/005_AMLA-IN/MP/002/005/0001_013-NANDPUR-IN/MP/002/005/0001/0005_</t>
  </si>
  <si>
    <t>BETUL-IN/MP/002_MAIZE-330_AMLA-IN/MP/002/005_AMLA-IN/MP/002/005/0001_013-NANDPUR-IN/MP/002/005/0001/0005</t>
  </si>
  <si>
    <t>BETUL-IN/MP/002_MAIZE-330_AMLA-IN/MP/002/005_AMLA-IN/MP/002/005/0001_014-RAMLI-IN/MP/002/005/0001/0006_</t>
  </si>
  <si>
    <t>BETUL-IN/MP/002_MAIZE-330_AMLA-IN/MP/002/005_AMLA-IN/MP/002/005/0001_014-RAMLI-IN/MP/002/005/0001/0006</t>
  </si>
  <si>
    <t>BETUL-IN/MP/002_MAIZE-330_AMLA-IN/MP/002/005_AMLA-IN/MP/002/005/0001_015-PARSODA-IN/MP/002/005/0001/0007_</t>
  </si>
  <si>
    <t>BETUL-IN/MP/002_MAIZE-330_AMLA-IN/MP/002/005_AMLA-IN/MP/002/005/0001_015-PARSODA-IN/MP/002/005/0001/0007</t>
  </si>
  <si>
    <t>BETUL-IN/MP/002_MAIZE-330_AMLA-IN/MP/002/005_AMLA-IN/MP/002/005/0001_016-RAMBHAKHEDI-IN/MP/002/005/0001/0008_</t>
  </si>
  <si>
    <t>BETUL-IN/MP/002_MAIZE-330_AMLA-IN/MP/002/005_AMLA-IN/MP/002/005/0001_016-RAMBHAKHEDI-IN/MP/002/005/0001/0008</t>
  </si>
  <si>
    <t>BETUL-IN/MP/002_MAIZE-330_AMLA-IN/MP/002/005_AMLA-IN/MP/002/005/0001_017-LALAWADI-IN/MP/002/005/0001/0009_</t>
  </si>
  <si>
    <t>BETUL-IN/MP/002_MAIZE-330_AMLA-IN/MP/002/005_AMLA-IN/MP/002/005/0001_017-LALAWADI-IN/MP/002/005/0001/0009</t>
  </si>
  <si>
    <t>BETUL-IN/MP/002_MAIZE-330_AMLA-IN/MP/002/005_AMLA-IN/MP/002/005/0001_018-KANOJIYA-IN/MP/002/005/0001/0010_</t>
  </si>
  <si>
    <t>BETUL-IN/MP/002_MAIZE-330_AMLA-IN/MP/002/005_AMLA-IN/MP/002/005/0001_018-KANOJIYA-IN/MP/002/005/0001/0010</t>
  </si>
  <si>
    <t>BETUL-IN/MP/002_MAIZE-330_AMLA-IN/MP/002/005_AMLA-IN/MP/002/005/0001_019-KHAPAKHATEDA-IN/MP/002/005/0001/0011_</t>
  </si>
  <si>
    <t>BETUL-IN/MP/002_MAIZE-330_AMLA-IN/MP/002/005_AMLA-IN/MP/002/005/0001_019-KHAPAKHATEDA-IN/MP/002/005/0001/0011</t>
  </si>
  <si>
    <t>BETUL-IN/MP/002_MAIZE-330_AMLA-IN/MP/002/005_AMLA-IN/MP/002/005/0001_020-BORIKHURD-IN/MP/002/005/0001/0013_</t>
  </si>
  <si>
    <t>BETUL-IN/MP/002_MAIZE-330_AMLA-IN/MP/002/005_AMLA-IN/MP/002/005/0001_020-BORIKHURD-IN/MP/002/005/0001/0013</t>
  </si>
  <si>
    <t>BETUL-IN/MP/002_MAIZE-330_AMLA-IN/MP/002/005_AMLA-IN/MP/002/005/0001_021-RATEDAKALA-IN/MP/002/005/0001/0014_</t>
  </si>
  <si>
    <t>BETUL-IN/MP/002_MAIZE-330_AMLA-IN/MP/002/005_AMLA-IN/MP/002/005/0001_021-RATEDAKALA-IN/MP/002/005/0001/0014</t>
  </si>
  <si>
    <t>BETUL-IN/MP/002_MAIZE-330_AMLA-IN/MP/002/005_AMLA-IN/MP/002/005/0001_022-LADI VANGRAM-IN/MP/002/005/0001/0015_</t>
  </si>
  <si>
    <t>BETUL-IN/MP/002_MAIZE-330_AMLA-IN/MP/002/005_AMLA-IN/MP/002/005/0001_022-LADI VANGRAM-IN/MP/002/005/0001/0015</t>
  </si>
  <si>
    <t>BETUL-IN/MP/002_MAIZE-330_AMLA-IN/MP/002/005_AMLA-IN/MP/002/005/0001_023-JAMDEHI KALA-IN/MP/002/005/0001/0016_</t>
  </si>
  <si>
    <t>BETUL-IN/MP/002_MAIZE-330_AMLA-IN/MP/002/005_AMLA-IN/MP/002/005/0001_023-JAMDEHI KALA-IN/MP/002/005/0001/0016</t>
  </si>
  <si>
    <t>BETUL-IN/MP/002_MAIZE-330_AMLA-IN/MP/002/005_AMLA-IN/MP/002/005/0001_024-BARANGWADI-IN/MP/002/005/0001/0017_</t>
  </si>
  <si>
    <t>BETUL-IN/MP/002_MAIZE-330_AMLA-IN/MP/002/005_AMLA-IN/MP/002/005/0001_024-BARANGWADI-IN/MP/002/005/0001/0017</t>
  </si>
  <si>
    <t>BETUL-IN/MP/002_MAIZE-330_AMLA-IN/MP/002/005_AMLA-IN/MP/002/005/0001_025-LIKHDI-IN/MP/002/005/0001/0018_</t>
  </si>
  <si>
    <t>BETUL-IN/MP/002_MAIZE-330_AMLA-IN/MP/002/005_AMLA-IN/MP/002/005/0001_025-LIKHDI-IN/MP/002/005/0001/0018</t>
  </si>
  <si>
    <t>BETUL-IN/MP/002_MAIZE-330_AMLA-IN/MP/002/005_AMLA-IN/MP/002/005/0001_026-CHHIPNIYA PIPARIYA-IN/MP/002/005/0001/0019_</t>
  </si>
  <si>
    <t>BETUL-IN/MP/002_MAIZE-330_AMLA-IN/MP/002/005_AMLA-IN/MP/002/005/0001_026-CHHIPNIYA PIPARIYA-IN/MP/002/005/0001/0019</t>
  </si>
  <si>
    <t>BETUL-IN/MP/002_MAIZE-330_AMLA-IN/MP/002/005_AMLA-IN/MP/002/005/0001_027-NARERA-IN/MP/002/005/0001/0020_</t>
  </si>
  <si>
    <t>BETUL-IN/MP/002_MAIZE-330_AMLA-IN/MP/002/005_AMLA-IN/MP/002/005/0001_027-NARERA-IN/MP/002/005/0001/0020</t>
  </si>
  <si>
    <t>BETUL-IN/MP/002_MAIZE-330_AMLA-IN/MP/002/005_AMLA-IN/MP/002/005/0001_028-JAMDEHIKHURD-IN/MP/002/005/0001/0021_</t>
  </si>
  <si>
    <t>BETUL-IN/MP/002_MAIZE-330_AMLA-IN/MP/002/005_AMLA-IN/MP/002/005/0001_028-JAMDEHIKHURD-IN/MP/002/005/0001/0021</t>
  </si>
  <si>
    <t>BETUL-IN/MP/002_MAIZE-330_AMLA-IN/MP/002/005_AMLA-IN/MP/002/005/0001_029-PIPARIYADEU-IN/MP/002/005/0001/0022_</t>
  </si>
  <si>
    <t>BETUL-IN/MP/002_MAIZE-330_AMLA-IN/MP/002/005_AMLA-IN/MP/002/005/0001_029-PIPARIYADEU-IN/MP/002/005/0001/0022</t>
  </si>
  <si>
    <t>BETUL-IN/MP/002_MAIZE-330_AMLA-IN/MP/002/005_AMLA-IN/MP/002/005/0001_030-RANIDONGRI-IN/MP/002/005/0001/0024_</t>
  </si>
  <si>
    <t>BETUL-IN/MP/002_MAIZE-330_AMLA-IN/MP/002/005_AMLA-IN/MP/002/005/0001_030-RANIDONGRI-IN/MP/002/005/0001/0024</t>
  </si>
  <si>
    <t>BETUL-IN/MP/002_MAIZE-330_AMLA-IN/MP/002/005_AMLA-IN/MP/002/005/0001_031-CHHAWAL-IN/MP/002/005/0001/0025_</t>
  </si>
  <si>
    <t>BETUL-IN/MP/002_MAIZE-330_AMLA-IN/MP/002/005_AMLA-IN/MP/002/005/0001_031-CHHAWAL-IN/MP/002/005/0001/0025</t>
  </si>
  <si>
    <t>BETUL-IN/MP/002_MAIZE-330_AMLA-IN/MP/002/005_AMLA-IN/MP/002/005/0001_032-DEVGAON-IN/MP/002/005/0001/0026_</t>
  </si>
  <si>
    <t>BETUL-IN/MP/002_MAIZE-330_AMLA-IN/MP/002/005_AMLA-IN/MP/002/005/0001_032-DEVGAON-IN/MP/002/005/0001/0026</t>
  </si>
  <si>
    <t>BETUL-IN/MP/002_MAIZE-330_AMLA-IN/MP/002/005_AMLA-IN/MP/002/005/0001_033-JAMBADA BU.-IN/MP/002/005/0001/0027_</t>
  </si>
  <si>
    <t>BETUL-IN/MP/002_MAIZE-330_AMLA-IN/MP/002/005_AMLA-IN/MP/002/005/0001_033-JAMBADA BU.-IN/MP/002/005/0001/0027</t>
  </si>
  <si>
    <t>BETUL-IN/MP/002_MAIZE-330_AMLA-IN/MP/002/005_AMLA-IN/MP/002/005/0001_034-JAMBADAKHURD-IN/MP/002/005/0001/0028_</t>
  </si>
  <si>
    <t>BETUL-IN/MP/002_MAIZE-330_AMLA-IN/MP/002/005_AMLA-IN/MP/002/005/0001_034-JAMBADAKHURD-IN/MP/002/005/0001/0028</t>
  </si>
  <si>
    <t>BETUL-IN/MP/002_MAIZE-330_AMLA-IN/MP/002/005_AMLA-IN/MP/002/005/0001_035-TIRMAHU-IN/MP/002/005/0001/0029_</t>
  </si>
  <si>
    <t>BETUL-IN/MP/002_MAIZE-330_AMLA-IN/MP/002/005_AMLA-IN/MP/002/005/0001_035-TIRMAHU-IN/MP/002/005/0001/0029</t>
  </si>
  <si>
    <t>BETUL-IN/MP/002_MAIZE-330_AMLA-IN/MP/002/005_AMLA-IN/MP/002/005/0001_036-HARDOULI-IN/MP/002/005/0001/0030_</t>
  </si>
  <si>
    <t>BETUL-IN/MP/002_MAIZE-330_AMLA-IN/MP/002/005_AMLA-IN/MP/002/005/0001_036-HARDOULI-IN/MP/002/005/0001/0030</t>
  </si>
  <si>
    <t>BETUL-IN/MP/002_MAIZE-330_AMLA-IN/MP/002/005_BORDEHI-IN/MP/002/005/0002_042-BARCHHI-IN/MP/002/005/0002/0006_</t>
  </si>
  <si>
    <t>BETUL-IN/MP/002_MAIZE-330_AMLA-IN/MP/002/005_BORDEHI-IN/MP/002/005/0002_042-BARCHHI-IN/MP/002/005/0002/0006</t>
  </si>
  <si>
    <t>BETUL-IN/MP/002_MAIZE-330_AMLA-IN/MP/002/005_BORDEHI-IN/MP/002/005/0002_043-SOMLAPUR-IN/MP/002/005/0002/0007_</t>
  </si>
  <si>
    <t>BETUL-IN/MP/002_MAIZE-330_AMLA-IN/MP/002/005_BORDEHI-IN/MP/002/005/0002_043-SOMLAPUR-IN/MP/002/005/0002/0007</t>
  </si>
  <si>
    <t>BETUL-IN/MP/002_MAIZE-330_AMLA-IN/MP/002/005_BORDEHI-IN/MP/002/005/0002_044-KUTKHEDI-IN/MP/002/005/0002/0008_</t>
  </si>
  <si>
    <t>BETUL-IN/MP/002_MAIZE-330_AMLA-IN/MP/002/005_BORDEHI-IN/MP/002/005/0002_044-KUTKHEDI-IN/MP/002/005/0002/0008</t>
  </si>
  <si>
    <t>BETUL-IN/MP/002_MAIZE-330_AMLA-IN/MP/002/005_BORDEHI-IN/MP/002/005/0002_045-MALEGAON-IN/MP/002/005/0002/0009_</t>
  </si>
  <si>
    <t>BETUL-IN/MP/002_MAIZE-330_AMLA-IN/MP/002/005_BORDEHI-IN/MP/002/005/0002_045-MALEGAON-IN/MP/002/005/0002/0009</t>
  </si>
  <si>
    <t>BETUL-IN/MP/002_MAIZE-330_AMLA-IN/MP/002/005_BORDEHI-IN/MP/002/005/0002_046-HARANYA-IN/MP/002/005/0002/0010_</t>
  </si>
  <si>
    <t>BETUL-IN/MP/002_MAIZE-330_AMLA-IN/MP/002/005_BORDEHI-IN/MP/002/005/0002_046-HARANYA-IN/MP/002/005/0002/0010</t>
  </si>
  <si>
    <t>BETUL-IN/MP/002_MAIZE-330_AMLA-IN/MP/002/005_BORDEHI-IN/MP/002/005/0002_047-BAMLA-IN/MP/002/005/0002/0011_</t>
  </si>
  <si>
    <t>BETUL-IN/MP/002_MAIZE-330_AMLA-IN/MP/002/005_BORDEHI-IN/MP/002/005/0002_047-BAMLA-IN/MP/002/005/0002/0011</t>
  </si>
  <si>
    <t>BETUL-IN/MP/002_MAIZE-330_AMLA-IN/MP/002/005_BORDEHI-IN/MP/002/005/0002_048-JAMUNBICHHWA MA.-IN/MP/002/005/0002/0012_</t>
  </si>
  <si>
    <t>BETUL-IN/MP/002_MAIZE-330_AMLA-IN/MP/002/005_BORDEHI-IN/MP/002/005/0002_048-JAMUNBICHHWA MA.-IN/MP/002/005/0002/0012</t>
  </si>
  <si>
    <t>BETUL-IN/MP/002_MAIZE-330_AMLA-IN/MP/002/005_BORDEHI-IN/MP/002/005/0002_049-KOTHIYA-IN/MP/002/005/0002/0013_</t>
  </si>
  <si>
    <t>BETUL-IN/MP/002_MAIZE-330_AMLA-IN/MP/002/005_BORDEHI-IN/MP/002/005/0002_049-KOTHIYA-IN/MP/002/005/0002/0013</t>
  </si>
  <si>
    <t>BETUL-IN/MP/002_MAIZE-330_AMLA-IN/MP/002/005_BORDEHI-IN/MP/002/005/0002_050-KALMESHWARA-IN/MP/002/005/0002/0014_</t>
  </si>
  <si>
    <t>BETUL-IN/MP/002_MAIZE-330_AMLA-IN/MP/002/005_BORDEHI-IN/MP/002/005/0002_050-KALMESHWARA-IN/MP/002/005/0002/0014</t>
  </si>
  <si>
    <t>BETUL-IN/MP/002_MAIZE-330_AMLA-IN/MP/002/005_BORDEHI-IN/MP/002/005/0002_052-DEEPAMANDAI-IN/MP/002/005/0002/0016_</t>
  </si>
  <si>
    <t>BETUL-IN/MP/002_MAIZE-330_AMLA-IN/MP/002/005_BORDEHI-IN/MP/002/005/0002_052-DEEPAMANDAI-IN/MP/002/005/0002/0016</t>
  </si>
  <si>
    <t>BETUL-IN/MP/002_MAIZE-330_AMLA-IN/MP/002/005_BORDEHI-IN/MP/002/005/0002_053-BORDEHI-IN/MP/002/005/0002/0017_</t>
  </si>
  <si>
    <t>BETUL-IN/MP/002_MAIZE-330_AMLA-IN/MP/002/005_BORDEHI-IN/MP/002/005/0002_053-BORDEHI-IN/MP/002/005/0002/0017</t>
  </si>
  <si>
    <t>BETUL-IN/MP/002_MAIZE-330_AMLA-IN/MP/002/005_BORDEHI-IN/MP/002/005/0002_054-ITAWA-IN/MP/002/005/0002/0018_</t>
  </si>
  <si>
    <t>BETUL-IN/MP/002_MAIZE-330_AMLA-IN/MP/002/005_BORDEHI-IN/MP/002/005/0002_054-ITAWA-IN/MP/002/005/0002/0018</t>
  </si>
  <si>
    <t>BETUL-IN/MP/002_MAIZE-330_AMLA-IN/MP/002/005_BORDEHI-IN/MP/002/005/0002_055-GHATAWADIKALA-IN/MP/002/005/0002/0019_</t>
  </si>
  <si>
    <t>BETUL-IN/MP/002_MAIZE-330_AMLA-IN/MP/002/005_BORDEHI-IN/MP/002/005/0002_055-GHATAWADIKALA-IN/MP/002/005/0002/0019</t>
  </si>
  <si>
    <t>BETUL-IN/MP/002_MAIZE-330_AMLA-IN/MP/002/005_BORDEHI-IN/MP/002/005/0002_056-HATHNORA-IN/MP/002/005/0002/0020_</t>
  </si>
  <si>
    <t>BETUL-IN/MP/002_MAIZE-330_AMLA-IN/MP/002/005_BORDEHI-IN/MP/002/005/0002_056-HATHNORA-IN/MP/002/005/0002/0020</t>
  </si>
  <si>
    <t>BETUL-IN/MP/002_MAIZE-330_AMLA-IN/MP/002/005_BORDEHI-IN/MP/002/005/0002_057-TARODAKALA-IN/MP/002/005/0002/0021_</t>
  </si>
  <si>
    <t>BETUL-IN/MP/002_MAIZE-330_AMLA-IN/MP/002/005_BORDEHI-IN/MP/002/005/0002_057-TARODAKALA-IN/MP/002/005/0002/0021</t>
  </si>
  <si>
    <t>BETUL-IN/MP/002_MAIZE-330_AMLA-IN/MP/002/005_BORDEHI-IN/MP/002/005/0002_059-DEHARI-IN/MP/002/005/0002/0023_</t>
  </si>
  <si>
    <t>BETUL-IN/MP/002_MAIZE-330_AMLA-IN/MP/002/005_BORDEHI-IN/MP/002/005/0002_059-DEHARI-IN/MP/002/005/0002/0023</t>
  </si>
  <si>
    <t>BETUL-IN/MP/002_MAIZE-330_AMLA-IN/MP/002/005_BORDEHI-IN/MP/002/005/0002_060-KUJWA-IN/MP/002/005/0002/0024_</t>
  </si>
  <si>
    <t>BETUL-IN/MP/002_MAIZE-330_AMLA-IN/MP/002/005_BORDEHI-IN/MP/002/005/0002_060-KUJWA-IN/MP/002/005/0002/0024</t>
  </si>
  <si>
    <t>BETUL-IN/MP/002_MAIZE-330_AMLA-IN/MP/002/005_BORDEHI-IN/MP/002/005/0002_061-KHEDLIBAZAR-IN/MP/002/005/0002/0025_</t>
  </si>
  <si>
    <t>BETUL-IN/MP/002_MAIZE-330_AMLA-IN/MP/002/005_BORDEHI-IN/MP/002/005/0002_061-KHEDLIBAZAR-IN/MP/002/005/0002/0025</t>
  </si>
  <si>
    <t>BETUL-IN/MP/002_MAIZE-330_BETUL-IN/MP/002/002_BETUL - 1-IN/MP/002/002/0003_039-BAGHWAD-IN/MP/002/002/0003/0006_</t>
  </si>
  <si>
    <t>BETUL-IN/MP/002_MAIZE-330_BETUL-IN/MP/002/002_BETUL - 1-IN/MP/002/002/0003_039-BAGHWAD-IN/MP/002/002/0003/0006</t>
  </si>
  <si>
    <t>BETUL-IN/MP/002_MAIZE-330_BETUL-IN/MP/002/002_KHEDISAWLIGARH-IN/MP/002/002/0001_001-BORGAON-IN/MP/002/002/0001/0001_</t>
  </si>
  <si>
    <t>BETUL-IN/MP/002_MAIZE-330_BETUL-IN/MP/002/002_KHEDISAWLIGARH-IN/MP/002/002/0001_001-BORGAON-IN/MP/002/002/0001/0001</t>
  </si>
  <si>
    <t>BETUL-IN/MP/002_MAIZE-330_BETUL-IN/MP/002/002_KHEDISAWLIGARH-IN/MP/002/002/0001_010-KALYANPUR-IN/MP/002/002/0001/0002_</t>
  </si>
  <si>
    <t>BETUL-IN/MP/002_MAIZE-330_BETUL-IN/MP/002/002_KHEDISAWLIGARH-IN/MP/002/002/0001_010-KALYANPUR-IN/MP/002/002/0001/0002</t>
  </si>
  <si>
    <t>BETUL-IN/MP/002_MAIZE-330_BETUL-IN/MP/002/002_KHEDISAWLIGARH-IN/MP/002/002/0001_011-SAKADEHI-IN/MP/002/002/0001/0003_</t>
  </si>
  <si>
    <t>BETUL-IN/MP/002_MAIZE-330_BETUL-IN/MP/002/002_KHEDISAWLIGARH-IN/MP/002/002/0001_011-SAKADEHI-IN/MP/002/002/0001/0003</t>
  </si>
  <si>
    <t>BETUL-IN/MP/002_MAIZE-330_BETUL-IN/MP/002/002_KHEDISAWLIGARH-IN/MP/002/002/0001_012-BASPANI-IN/MP/002/002/0001/0004_</t>
  </si>
  <si>
    <t>BETUL-IN/MP/002_MAIZE-330_BETUL-IN/MP/002/002_KHEDISAWLIGARH-IN/MP/002/002/0001_012-BASPANI-IN/MP/002/002/0001/0004</t>
  </si>
  <si>
    <t>BETUL-IN/MP/002_MAIZE-330_BETUL-IN/MP/002/002_KHEDISAWLIGARH-IN/MP/002/002/0001_017-MANDAIKHURD-IN/MP/002/002/0001/0009_</t>
  </si>
  <si>
    <t>BETUL-IN/MP/002_MAIZE-330_BETUL-IN/MP/002/002_KHEDISAWLIGARH-IN/MP/002/002/0001_017-MANDAIKHURD-IN/MP/002/002/0001/0009</t>
  </si>
  <si>
    <t>BETUL-IN/MP/002_MAIZE-330_BETUL-IN/MP/002/002_KHEDISAWLIGARH-IN/MP/002/002/0001_018-MANDAI BUJURG-IN/MP/002/002/0001/0010_</t>
  </si>
  <si>
    <t>BETUL-IN/MP/002_MAIZE-330_BETUL-IN/MP/002/002_KHEDISAWLIGARH-IN/MP/002/002/0001_018-MANDAI BUJURG-IN/MP/002/002/0001/0010</t>
  </si>
  <si>
    <t>BETUL-IN/MP/002_MAIZE-330_BHAINSDEHI-IN/MP/002/001_BHIMPUR-IN/MP/002/001/0002_029-BELA-IN/MP/002/001/0002/0001_</t>
  </si>
  <si>
    <t>BETUL-IN/MP/002_MAIZE-330_BHAINSDEHI-IN/MP/002/001_BHIMPUR-IN/MP/002/001/0002_029-BELA-IN/MP/002/001/0002/0001</t>
  </si>
  <si>
    <t>BETUL-IN/MP/002_MAIZE-330_BHAINSDEHI-IN/MP/002/001_BHIMPUR-IN/MP/002/001/0002_031-JHAPAL-IN/MP/002/001/0002/0003_</t>
  </si>
  <si>
    <t>BETUL-IN/MP/002_MAIZE-330_BHAINSDEHI-IN/MP/002/001_BHIMPUR-IN/MP/002/001/0002_031-JHAPAL-IN/MP/002/001/0002/0003</t>
  </si>
  <si>
    <t>BETUL-IN/MP/002_MAIZE-330_BHAINSDEHI-IN/MP/002/001_BHIMPUR-IN/MP/002/001/0002_032-BHADWA-IN/MP/002/001/0002/0004_</t>
  </si>
  <si>
    <t>BETUL-IN/MP/002_MAIZE-330_BHAINSDEHI-IN/MP/002/001_BHIMPUR-IN/MP/002/001/0002_032-BHADWA-IN/MP/002/001/0002/0004</t>
  </si>
  <si>
    <t>BETUL-IN/MP/002_MAIZE-330_BHAINSDEHI-IN/MP/002/001_BHIMPUR-IN/MP/002/001/0002_033-SINGARCHAWDI-IN/MP/002/001/0002/0005_</t>
  </si>
  <si>
    <t>BETUL-IN/MP/002_MAIZE-330_BHAINSDEHI-IN/MP/002/001_BHIMPUR-IN/MP/002/001/0002_033-SINGARCHAWDI-IN/MP/002/001/0002/0005</t>
  </si>
  <si>
    <t>BETUL-IN/MP/002_MAIZE-330_BHAINSDEHI-IN/MP/002/001_BHIMPUR-IN/MP/002/001/0002_034-RATANPUR-IN/MP/002/001/0002/0006_</t>
  </si>
  <si>
    <t>BETUL-IN/MP/002_MAIZE-330_BHAINSDEHI-IN/MP/002/001_BHIMPUR-IN/MP/002/001/0002_034-RATANPUR-IN/MP/002/001/0002/0006</t>
  </si>
  <si>
    <t>BETUL-IN/MP/002_MAIZE-330_BHAINSDEHI-IN/MP/002/001_BHIMPUR-IN/MP/002/001/0002_035-KUTANGA-IN/MP/002/001/0002/0007_</t>
  </si>
  <si>
    <t>BETUL-IN/MP/002_MAIZE-330_BHAINSDEHI-IN/MP/002/001_BHIMPUR-IN/MP/002/001/0002_035-KUTANGA-IN/MP/002/001/0002/0007</t>
  </si>
  <si>
    <t>BETUL-IN/MP/002_MAIZE-330_BHAINSDEHI-IN/MP/002/001_BHIMPUR-IN/MP/002/001/0002_036-LAKKADJAM-IN/MP/002/001/0002/0008_</t>
  </si>
  <si>
    <t>BETUL-IN/MP/002_MAIZE-330_BHAINSDEHI-IN/MP/002/001_BHIMPUR-IN/MP/002/001/0002_036-LAKKADJAM-IN/MP/002/001/0002/0008</t>
  </si>
  <si>
    <t>BETUL-IN/MP/002_MAIZE-330_BHAINSDEHI-IN/MP/002/001_BHIMPUR-IN/MP/002/001/0002_037-AADARSH DANORA-IN/MP/002/001/0002/0009_</t>
  </si>
  <si>
    <t>BETUL-IN/MP/002_MAIZE-330_BHAINSDEHI-IN/MP/002/001_BHIMPUR-IN/MP/002/001/0002_037-AADARSH DANORA-IN/MP/002/001/0002/0009</t>
  </si>
  <si>
    <t>BETUL-IN/MP/002_MAIZE-330_BHAINSDEHI-IN/MP/002/001_BHIMPUR-IN/MP/002/001/0002_038-PALASPANI-IN/MP/002/001/0002/0010_</t>
  </si>
  <si>
    <t>BETUL-IN/MP/002_MAIZE-330_BHAINSDEHI-IN/MP/002/001_BHIMPUR-IN/MP/002/001/0002_038-PALASPANI-IN/MP/002/001/0002/0010</t>
  </si>
  <si>
    <t>BETUL-IN/MP/002_MAIZE-330_BHAINSDEHI-IN/MP/002/001_BHIMPUR-IN/MP/002/001/0002_039-BHEEMPUR-IN/MP/002/001/0002/0011_</t>
  </si>
  <si>
    <t>BETUL-IN/MP/002_MAIZE-330_BHAINSDEHI-IN/MP/002/001_BHIMPUR-IN/MP/002/001/0002_039-BHEEMPUR-IN/MP/002/001/0002/0011</t>
  </si>
  <si>
    <t>BETUL-IN/MP/002_MAIZE-330_BHAINSDEHI-IN/MP/002/001_BHIMPUR-IN/MP/002/001/0002_040-AADARSH PIPARIYA-IN/MP/002/001/0002/0012_</t>
  </si>
  <si>
    <t>BETUL-IN/MP/002_MAIZE-330_BHAINSDEHI-IN/MP/002/001_BHIMPUR-IN/MP/002/001/0002_040-AADARSH PIPARIYA-IN/MP/002/001/0002/0012</t>
  </si>
  <si>
    <t>BETUL-IN/MP/002_MAIZE-330_BHAINSDEHI-IN/MP/002/001_BHIMPUR-IN/MP/002/001/0002_041-KUND BAKAJAN-IN/MP/002/001/0002/0013_</t>
  </si>
  <si>
    <t>BETUL-IN/MP/002_MAIZE-330_BHAINSDEHI-IN/MP/002/001_BHIMPUR-IN/MP/002/001/0002_041-KUND BAKAJAN-IN/MP/002/001/0002/0013</t>
  </si>
  <si>
    <t>BETUL-IN/MP/002_MAIZE-330_BHAINSDEHI-IN/MP/002/001_BHIMPUR-IN/MP/002/001/0002_042-CHIKHLI-IN/MP/002/001/0002/0014_</t>
  </si>
  <si>
    <t>BETUL-IN/MP/002_MAIZE-330_BHAINSDEHI-IN/MP/002/001_BHIMPUR-IN/MP/002/001/0002_042-CHIKHLI-IN/MP/002/001/0002/0014</t>
  </si>
  <si>
    <t>BETUL-IN/MP/002_MAIZE-330_BHAINSDEHI-IN/MP/002/001_BHIMPUR-IN/MP/002/001/0002_043-RATAMATI-IN/MP/002/001/0002/0015_</t>
  </si>
  <si>
    <t>BETUL-IN/MP/002_MAIZE-330_BHAINSDEHI-IN/MP/002/001_BHIMPUR-IN/MP/002/001/0002_043-RATAMATI-IN/MP/002/001/0002/0015</t>
  </si>
  <si>
    <t>BETUL-IN/MP/002_MAIZE-330_BHAINSDEHI-IN/MP/002/001_BHIMPUR-IN/MP/002/001/0002_044-SIMORI-IN/MP/002/001/0002/0016_</t>
  </si>
  <si>
    <t>BETUL-IN/MP/002_MAIZE-330_BHAINSDEHI-IN/MP/002/001_BHIMPUR-IN/MP/002/001/0002_044-SIMORI-IN/MP/002/001/0002/0016</t>
  </si>
  <si>
    <t>BETUL-IN/MP/002_MAIZE-330_BHAINSDEHI-IN/MP/002/001_BHIMPUR-IN/MP/002/001/0002_045-CHUNALOHMA-IN/MP/002/001/0002/0017_</t>
  </si>
  <si>
    <t>BETUL-IN/MP/002_MAIZE-330_BHAINSDEHI-IN/MP/002/001_BHIMPUR-IN/MP/002/001/0002_045-CHUNALOHMA-IN/MP/002/001/0002/0017</t>
  </si>
  <si>
    <t>BETUL-IN/MP/002_MAIZE-330_BHAINSDEHI-IN/MP/002/001_BHIMPUR-IN/MP/002/001/0002_047-JAMANYA-IN/MP/002/001/0002/0019_</t>
  </si>
  <si>
    <t>BETUL-IN/MP/002_MAIZE-330_BHAINSDEHI-IN/MP/002/001_BHIMPUR-IN/MP/002/001/0002_047-JAMANYA-IN/MP/002/001/0002/0019</t>
  </si>
  <si>
    <t>BETUL-IN/MP/002_MAIZE-330_BHAINSDEHI-IN/MP/002/001_BHIMPUR-IN/MP/002/001/0002_048-DHAMANYA-IN/MP/002/001/0002/0020_</t>
  </si>
  <si>
    <t>BETUL-IN/MP/002_MAIZE-330_BHAINSDEHI-IN/MP/002/001_BHIMPUR-IN/MP/002/001/0002_048-DHAMANYA-IN/MP/002/001/0002/0020</t>
  </si>
  <si>
    <t>BETUL-IN/MP/002_MAIZE-330_BHAINSDEHI-IN/MP/002/001_BHIMPUR-IN/MP/002/001/0002_049-UTEE-IN/MP/002/001/0002/0021_</t>
  </si>
  <si>
    <t>BETUL-IN/MP/002_MAIZE-330_BHAINSDEHI-IN/MP/002/001_BHIMPUR-IN/MP/002/001/0002_049-UTEE-IN/MP/002/001/0002/0021</t>
  </si>
  <si>
    <t>BETUL-IN/MP/002_MAIZE-330_BHAINSDEHI-IN/MP/002/001_BHIMPUR-IN/MP/002/001/0002_054-CHANDOO-IN/MP/002/001/0002/0026_</t>
  </si>
  <si>
    <t>BETUL-IN/MP/002_MAIZE-330_BHAINSDEHI-IN/MP/002/001_BHIMPUR-IN/MP/002/001/0002_054-CHANDOO-IN/MP/002/001/0002/0026</t>
  </si>
  <si>
    <t>BETUL-IN/MP/002_MAIZE-330_BHAINSDEHI-IN/MP/002/001_CHILLOUR-IN/MP/002/001/0001_001-KASAMSAR KHANDI-IN/MP/002/001/0001/0001_</t>
  </si>
  <si>
    <t>BETUL-IN/MP/002_MAIZE-330_BHAINSDEHI-IN/MP/002/001_CHILLOUR-IN/MP/002/001/0001_001-KASAMSAR KHANDI-IN/MP/002/001/0001/0001</t>
  </si>
  <si>
    <t>BETUL-IN/MP/002_MAIZE-330_BHAINSDEHI-IN/MP/002/001_CHILLOUR-IN/MP/002/001/0001_002-PIPARIYA-IN/MP/002/001/0001/0012_</t>
  </si>
  <si>
    <t>BETUL-IN/MP/002_MAIZE-330_BHAINSDEHI-IN/MP/002/001_CHILLOUR-IN/MP/002/001/0001_002-PIPARIYA-IN/MP/002/001/0001/0012</t>
  </si>
  <si>
    <t>BETUL-IN/MP/002_MAIZE-330_BHAINSDEHI-IN/MP/002/001_CHILLOUR-IN/MP/002/001/0001_003-GURWA-IN/MP/002/001/0001/0022_</t>
  </si>
  <si>
    <t>BETUL-IN/MP/002_MAIZE-330_BHAINSDEHI-IN/MP/002/001_CHILLOUR-IN/MP/002/001/0001_003-GURWA-IN/MP/002/001/0001/0022</t>
  </si>
  <si>
    <t>BETUL-IN/MP/002_MAIZE-330_BHAINSDEHI-IN/MP/002/001_CHILLOUR-IN/MP/002/001/0001_004-KAWRA-IN/MP/002/001/0001/0023_</t>
  </si>
  <si>
    <t>BETUL-IN/MP/002_MAIZE-330_BHAINSDEHI-IN/MP/002/001_CHILLOUR-IN/MP/002/001/0001_004-KAWRA-IN/MP/002/001/0001/0023</t>
  </si>
  <si>
    <t>BETUL-IN/MP/002_MAIZE-330_BHAINSDEHI-IN/MP/002/001_CHILLOUR-IN/MP/002/001/0001_005-PATRI-IN/MP/002/001/0001/0024_</t>
  </si>
  <si>
    <t>BETUL-IN/MP/002_MAIZE-330_BHAINSDEHI-IN/MP/002/001_CHILLOUR-IN/MP/002/001/0001_005-PATRI-IN/MP/002/001/0001/0024</t>
  </si>
  <si>
    <t>BETUL-IN/MP/002_MAIZE-330_BHAINSDEHI-IN/MP/002/001_CHILLOUR-IN/MP/002/001/0001_006-CHAKDHANA-IN/MP/002/001/0001/0025_</t>
  </si>
  <si>
    <t>BETUL-IN/MP/002_MAIZE-330_BHAINSDEHI-IN/MP/002/001_CHILLOUR-IN/MP/002/001/0001_006-CHAKDHANA-IN/MP/002/001/0001/0025</t>
  </si>
  <si>
    <t>BETUL-IN/MP/002_MAIZE-330_BHAINSDEHI-IN/MP/002/001_CHILLOUR-IN/MP/002/001/0001_007-BASINDA-IN/MP/002/001/0001/0026_</t>
  </si>
  <si>
    <t>BETUL-IN/MP/002_MAIZE-330_BHAINSDEHI-IN/MP/002/001_CHILLOUR-IN/MP/002/001/0001_007-BASINDA-IN/MP/002/001/0001/0026</t>
  </si>
  <si>
    <t>BETUL-IN/MP/002_MAIZE-330_BHAINSDEHI-IN/MP/002/001_CHILLOUR-IN/MP/002/001/0001_008-CHILLOUR-IN/MP/002/001/0001/0027_</t>
  </si>
  <si>
    <t>BETUL-IN/MP/002_MAIZE-330_BHAINSDEHI-IN/MP/002/001_CHILLOUR-IN/MP/002/001/0001_008-CHILLOUR-IN/MP/002/001/0001/0027</t>
  </si>
  <si>
    <t>BETUL-IN/MP/002_MAIZE-330_BHAINSDEHI-IN/MP/002/001_CHILLOUR-IN/MP/002/001/0001_010-DASLI-IN/MP/002/001/0001/0002_</t>
  </si>
  <si>
    <t>BETUL-IN/MP/002_MAIZE-330_BHAINSDEHI-IN/MP/002/001_CHILLOUR-IN/MP/002/001/0001_010-DASLI-IN/MP/002/001/0001/0002</t>
  </si>
  <si>
    <t>BETUL-IN/MP/002_MAIZE-330_BHAINSDEHI-IN/MP/002/001_CHILLOUR-IN/MP/002/001/0001_011-MAHATPUR JAWRA-IN/MP/002/001/0001/0003_</t>
  </si>
  <si>
    <t>BETUL-IN/MP/002_MAIZE-330_BHAINSDEHI-IN/MP/002/001_CHILLOUR-IN/MP/002/001/0001_011-MAHATPUR JAWRA-IN/MP/002/001/0001/0003</t>
  </si>
  <si>
    <t>BETUL-IN/MP/002_MAIZE-330_BHAINSDEHI-IN/MP/002/001_CHILLOUR-IN/MP/002/001/0001_012-DULARIYA-IN/MP/002/001/0001/0004_</t>
  </si>
  <si>
    <t>BETUL-IN/MP/002_MAIZE-330_BHAINSDEHI-IN/MP/002/001_CHILLOUR-IN/MP/002/001/0001_012-DULARIYA-IN/MP/002/001/0001/0004</t>
  </si>
  <si>
    <t>BETUL-IN/MP/002_MAIZE-330_BHAINSDEHI-IN/MP/002/001_CHILLOUR-IN/MP/002/001/0001_021-TITVI-IN/MP/002/001/0001/0014_</t>
  </si>
  <si>
    <t>BETUL-IN/MP/002_MAIZE-330_BHAINSDEHI-IN/MP/002/001_CHILLOUR-IN/MP/002/001/0001_021-TITVI-IN/MP/002/001/0001/0014</t>
  </si>
  <si>
    <t>BETUL-IN/MP/002_MAIZE-330_BHAINSDEHI-IN/MP/002/001_CHILLOUR-IN/MP/002/001/0001_022-KAMOD-IN/MP/002/001/0001/0015_</t>
  </si>
  <si>
    <t>BETUL-IN/MP/002_MAIZE-330_BHAINSDEHI-IN/MP/002/001_CHILLOUR-IN/MP/002/001/0001_022-KAMOD-IN/MP/002/001/0001/0015</t>
  </si>
  <si>
    <t>BETUL-IN/MP/002_MAIZE-330_BHAINSDEHI-IN/MP/002/001_CHILLOUR-IN/MP/002/001/0001_023-KHAIRA-IN/MP/002/001/0001/0016_</t>
  </si>
  <si>
    <t>BETUL-IN/MP/002_MAIZE-330_BHAINSDEHI-IN/MP/002/001_CHILLOUR-IN/MP/002/001/0001_023-KHAIRA-IN/MP/002/001/0001/0016</t>
  </si>
  <si>
    <t>BETUL-IN/MP/002_MAIZE-330_BHAINSDEHI-IN/MP/002/001_CHILLOUR-IN/MP/002/001/0001_024-DODAJAM-IN/MP/002/001/0001/0017_</t>
  </si>
  <si>
    <t>BETUL-IN/MP/002_MAIZE-330_BHAINSDEHI-IN/MP/002/001_CHILLOUR-IN/MP/002/001/0001_024-DODAJAM-IN/MP/002/001/0001/0017</t>
  </si>
  <si>
    <t>BETUL-IN/MP/002_MAIZE-330_BHAINSDEHI-IN/MP/002/001_CHILLOUR-IN/MP/002/001/0001_025-KUNKHEDI-IN/MP/002/001/0001/0018_</t>
  </si>
  <si>
    <t>BETUL-IN/MP/002_MAIZE-330_BHAINSDEHI-IN/MP/002/001_CHILLOUR-IN/MP/002/001/0001_025-KUNKHEDI-IN/MP/002/001/0001/0018</t>
  </si>
  <si>
    <t>BETUL-IN/MP/002_MAIZE-330_BHAINSDEHI-IN/MP/002/001_CHILLOUR-IN/MP/002/001/0001_026-GADAKHAR-IN/MP/002/001/0001/0019_</t>
  </si>
  <si>
    <t>BETUL-IN/MP/002_MAIZE-330_BHAINSDEHI-IN/MP/002/001_CHILLOUR-IN/MP/002/001/0001_026-GADAKHAR-IN/MP/002/001/0001/0019</t>
  </si>
  <si>
    <t>BETUL-IN/MP/002_MAIZE-330_BHAINSDEHI-IN/MP/002/001_CHILLOUR-IN/MP/002/001/0001_027-NANDA-IN/MP/002/001/0001/0020_</t>
  </si>
  <si>
    <t>BETUL-IN/MP/002_MAIZE-330_BHAINSDEHI-IN/MP/002/001_CHILLOUR-IN/MP/002/001/0001_027-NANDA-IN/MP/002/001/0001/0020</t>
  </si>
  <si>
    <t>BETUL-IN/MP/002_MAIZE-330_BHAINSDEHI-IN/MP/002/001_CHILLOUR-IN/MP/002/001/0001_028-PAT RE.-IN/MP/002/001/0001/0021_</t>
  </si>
  <si>
    <t>BETUL-IN/MP/002_MAIZE-330_BHAINSDEHI-IN/MP/002/001_CHILLOUR-IN/MP/002/001/0001_028-PAT RE.-IN/MP/002/001/0001/0021</t>
  </si>
  <si>
    <t>BETUL-IN/MP/002_MAIZE-330_CHICHOLI-IN/MP/002/007_CHICHOLI-IN/MP/002/007/0001_004-KHAPARIYA URF PASARDA-IN/MP/002/007/0001/0029_</t>
  </si>
  <si>
    <t>BETUL-IN/MP/002_MAIZE-330_CHICHOLI-IN/MP/002/007_CHICHOLI-IN/MP/002/007/0001_004-KHAPARIYA URF PASARDA-IN/MP/002/007/0001/0029</t>
  </si>
  <si>
    <t>BETUL-IN/MP/002_MAIZE-330_CHICHOLI-IN/MP/002/007_CHICHOLI-IN/MP/002/007/0001_006-BOD RE.-IN/MP/002/007/0001/0031_</t>
  </si>
  <si>
    <t>BETUL-IN/MP/002_MAIZE-330_CHICHOLI-IN/MP/002/007_CHICHOLI-IN/MP/002/007/0001_006-BOD RE.-IN/MP/002/007/0001/0031</t>
  </si>
  <si>
    <t>BETUL-IN/MP/002_MAIZE-330_CHICHOLI-IN/MP/002/007_CHICHOLI-IN/MP/002/007/0001_008-CHIRAPATLA-IN/MP/002/007/0001/0033_</t>
  </si>
  <si>
    <t>BETUL-IN/MP/002_MAIZE-330_CHICHOLI-IN/MP/002/007_CHICHOLI-IN/MP/002/007/0001_008-CHIRAPATLA-IN/MP/002/007/0001/0033</t>
  </si>
  <si>
    <t>BETUL-IN/MP/002_MAIZE-330_CHICHOLI-IN/MP/002/007_CHICHOLI-IN/MP/002/007/0001_009-CHURNI-IN/MP/002/007/0001/0034_</t>
  </si>
  <si>
    <t>BETUL-IN/MP/002_MAIZE-330_CHICHOLI-IN/MP/002/007_CHICHOLI-IN/MP/002/007/0001_009-CHURNI-IN/MP/002/007/0001/0034</t>
  </si>
  <si>
    <t>BETUL-IN/MP/002_MAIZE-330_CHICHOLI-IN/MP/002/007_CHICHOLI-IN/MP/002/007/0001_010-KAMTHA MAAL-IN/MP/002/007/0001/0002_</t>
  </si>
  <si>
    <t>BETUL-IN/MP/002_MAIZE-330_CHICHOLI-IN/MP/002/007_CHICHOLI-IN/MP/002/007/0001_010-KAMTHA MAAL-IN/MP/002/007/0001/0002</t>
  </si>
  <si>
    <t>BETUL-IN/MP/002_MAIZE-330_CHICHOLI-IN/MP/002/007_CHICHOLI-IN/MP/002/007/0001_011-BELA-IN/MP/002/007/0001/0003_</t>
  </si>
  <si>
    <t>BETUL-IN/MP/002_MAIZE-330_CHICHOLI-IN/MP/002/007_CHICHOLI-IN/MP/002/007/0001_011-BELA-IN/MP/002/007/0001/0003</t>
  </si>
  <si>
    <t>BETUL-IN/MP/002_MAIZE-330_CHICHOLI-IN/MP/002/007_CHICHOLI-IN/MP/002/007/0001_012-PATHAKHEDA-IN/MP/002/007/0001/0004_</t>
  </si>
  <si>
    <t>BETUL-IN/MP/002_MAIZE-330_CHICHOLI-IN/MP/002/007_CHICHOLI-IN/MP/002/007/0001_012-PATHAKHEDA-IN/MP/002/007/0001/0004</t>
  </si>
  <si>
    <t>BETUL-IN/MP/002_MAIZE-330_CHICHOLI-IN/MP/002/007_CHICHOLI-IN/MP/002/007/0001_014-CHUNAGOSAI-IN/MP/002/007/0001/0006_</t>
  </si>
  <si>
    <t>BETUL-IN/MP/002_MAIZE-330_CHICHOLI-IN/MP/002/007_CHICHOLI-IN/MP/002/007/0001_014-CHUNAGOSAI-IN/MP/002/007/0001/0006</t>
  </si>
  <si>
    <t>BETUL-IN/MP/002_MAIZE-330_CHICHOLI-IN/MP/002/007_CHICHOLI-IN/MP/002/007/0001_015-CHUNAHAJURI-IN/MP/002/007/0001/0007_</t>
  </si>
  <si>
    <t>BETUL-IN/MP/002_MAIZE-330_CHICHOLI-IN/MP/002/007_CHICHOLI-IN/MP/002/007/0001_015-CHUNAHAJURI-IN/MP/002/007/0001/0007</t>
  </si>
  <si>
    <t>BETUL-IN/MP/002_MAIZE-330_CHICHOLI-IN/MP/002/007_CHICHOLI-IN/MP/002/007/0001_017-HARDU-IN/MP/002/007/0001/0009_</t>
  </si>
  <si>
    <t>BETUL-IN/MP/002_MAIZE-330_CHICHOLI-IN/MP/002/007_CHICHOLI-IN/MP/002/007/0001_017-HARDU-IN/MP/002/007/0001/0009</t>
  </si>
  <si>
    <t>BETUL-IN/MP/002_MAIZE-330_CHICHOLI-IN/MP/002/007_CHICHOLI-IN/MP/002/007/0001_018-CHUDIYA-IN/MP/002/007/0001/0010_</t>
  </si>
  <si>
    <t>BETUL-IN/MP/002_MAIZE-330_CHICHOLI-IN/MP/002/007_CHICHOLI-IN/MP/002/007/0001_018-CHUDIYA-IN/MP/002/007/0001/0010</t>
  </si>
  <si>
    <t>BETUL-IN/MP/002_MAIZE-330_CHICHOLI-IN/MP/002/007_CHICHOLI-IN/MP/002/007/0001_020-GONDHNA-IN/MP/002/007/0001/0013_</t>
  </si>
  <si>
    <t>BETUL-IN/MP/002_MAIZE-330_CHICHOLI-IN/MP/002/007_CHICHOLI-IN/MP/002/007/0001_020-GONDHNA-IN/MP/002/007/0001/0013</t>
  </si>
  <si>
    <t>BETUL-IN/MP/002_MAIZE-330_CHICHOLI-IN/MP/002/007_CHICHOLI-IN/MP/002/007/0001_021-HARRAWADI-IN/MP/002/007/0001/0014_</t>
  </si>
  <si>
    <t>BETUL-IN/MP/002_MAIZE-330_CHICHOLI-IN/MP/002/007_CHICHOLI-IN/MP/002/007/0001_021-HARRAWADI-IN/MP/002/007/0001/0014</t>
  </si>
  <si>
    <t>BETUL-IN/MP/002_MAIZE-330_CHICHOLI-IN/MP/002/007_CHICHOLI-IN/MP/002/007/0001_025-DEVPURKOTMI-IN/MP/002/007/0001/0018_</t>
  </si>
  <si>
    <t>BETUL-IN/MP/002_MAIZE-330_CHICHOLI-IN/MP/002/007_CHICHOLI-IN/MP/002/007/0001_025-DEVPURKOTMI-IN/MP/002/007/0001/0018</t>
  </si>
  <si>
    <t>BETUL-IN/MP/002_MAIZE-330_CHICHOLI-IN/MP/002/007_CHICHOLI-IN/MP/002/007/0001_026-BIGHWA-IN/MP/002/007/0001/0019_</t>
  </si>
  <si>
    <t>BETUL-IN/MP/002_MAIZE-330_CHICHOLI-IN/MP/002/007_CHICHOLI-IN/MP/002/007/0001_026-BIGHWA-IN/MP/002/007/0001/0019</t>
  </si>
  <si>
    <t>BETUL-IN/MP/002_MAIZE-330_CHICHOLI-IN/MP/002/007_CHICHOLI-IN/MP/002/007/0001_029-NIWARI-IN/MP/002/007/0001/0022_</t>
  </si>
  <si>
    <t>BETUL-IN/MP/002_MAIZE-330_CHICHOLI-IN/MP/002/007_CHICHOLI-IN/MP/002/007/0001_029-NIWARI-IN/MP/002/007/0001/0022</t>
  </si>
  <si>
    <t>BETUL-IN/MP/002_MAIZE-330_CHICHOLI-IN/MP/002/007_CHICHOLI-IN/MP/002/007/0001_031-MALAJPUR-IN/MP/002/007/0001/0025_</t>
  </si>
  <si>
    <t>BETUL-IN/MP/002_MAIZE-330_CHICHOLI-IN/MP/002/007_CHICHOLI-IN/MP/002/007/0001_031-MALAJPUR-IN/MP/002/007/0001/0025</t>
  </si>
  <si>
    <t>BETUL-IN/MP/002_MAIZE-330_CHICHOLI-IN/MP/002/007_CHICHOLI-IN/MP/002/007/0001_032-KATKUHI-IN/MP/002/007/0001/0026_</t>
  </si>
  <si>
    <t>BETUL-IN/MP/002_MAIZE-330_CHICHOLI-IN/MP/002/007_CHICHOLI-IN/MP/002/007/0001_032-KATKUHI-IN/MP/002/007/0001/0026</t>
  </si>
  <si>
    <t>BETUL-IN/MP/002_MAIZE-330_CHICHOLI-IN/MP/002/007_CHICHOLI-IN/MP/002/007/0001_033-JOGLI-IN/MP/002/007/0001/0027_</t>
  </si>
  <si>
    <t>BETUL-IN/MP/002_MAIZE-330_CHICHOLI-IN/MP/002/007_CHICHOLI-IN/MP/002/007/0001_033-JOGLI-IN/MP/002/007/0001/0027</t>
  </si>
  <si>
    <t>BETUL-IN/MP/002_MAIZE-330_CHICHOLI-IN/MP/002/007_CHICHOLI-IN/MP/002/007/0001_034-BORI-IN/MP/002/007/0001/0028_</t>
  </si>
  <si>
    <t>BETUL-IN/MP/002_MAIZE-330_CHICHOLI-IN/MP/002/007_CHICHOLI-IN/MP/002/007/0001_034-BORI-IN/MP/002/007/0001/0028</t>
  </si>
  <si>
    <t>BETUL-IN/MP/002_MAIZE-330_GHODADONGRI-IN/MP/002/006_CHOPNA-IN/MP/002/006/0001_001-KHAPA-IN/MP/002/006/0001/0001_</t>
  </si>
  <si>
    <t>BETUL-IN/MP/002_MAIZE-330_GHODADONGRI-IN/MP/002/006_CHOPNA-IN/MP/002/006/0001_001-KHAPA-IN/MP/002/006/0001/0001</t>
  </si>
  <si>
    <t>BETUL-IN/MP/002_MAIZE-330_GHODADONGRI-IN/MP/002/006_CHOPNA-IN/MP/002/006/0001_002-BAJARIDHAL-IN/MP/002/006/0001/0010_</t>
  </si>
  <si>
    <t>BETUL-IN/MP/002_MAIZE-330_GHODADONGRI-IN/MP/002/006_CHOPNA-IN/MP/002/006/0001_002-BAJARIDHAL-IN/MP/002/006/0001/0010</t>
  </si>
  <si>
    <t>BETUL-IN/MP/002_MAIZE-330_GHODADONGRI-IN/MP/002/006_CHOPNA-IN/MP/002/006/0001_006-BHOGAIKHAPA-IN/MP/002/006/0001/0014_</t>
  </si>
  <si>
    <t>BETUL-IN/MP/002_MAIZE-330_GHODADONGRI-IN/MP/002/006_CHOPNA-IN/MP/002/006/0001_006-BHOGAIKHAPA-IN/MP/002/006/0001/0014</t>
  </si>
  <si>
    <t>BETUL-IN/MP/002_MAIZE-330_GHODADONGRI-IN/MP/002/006_CHOPNA-IN/MP/002/006/0001_007-AAMDHANA RE.-IN/MP/002/006/0001/0015_</t>
  </si>
  <si>
    <t>BETUL-IN/MP/002_MAIZE-330_GHODADONGRI-IN/MP/002/006_CHOPNA-IN/MP/002/006/0001_007-AAMDHANA RE.-IN/MP/002/006/0001/0015</t>
  </si>
  <si>
    <t>BETUL-IN/MP/002_MAIZE-330_GHODADONGRI-IN/MP/002/006_GHODADONGRI-IN/MP/002/006/0002_018-BAANSPUR-IN/MP/002/006/0002/0001_</t>
  </si>
  <si>
    <t>BETUL-IN/MP/002_MAIZE-330_GHODADONGRI-IN/MP/002/006_GHODADONGRI-IN/MP/002/006/0002_018-BAANSPUR-IN/MP/002/006/0002/0001</t>
  </si>
  <si>
    <t>BETUL-IN/MP/002_MAIZE-330_GHODADONGRI-IN/MP/002/006_GHODADONGRI-IN/MP/002/006/0002_019-RATAMATI-IN/MP/002/006/0002/0002_</t>
  </si>
  <si>
    <t>BETUL-IN/MP/002_MAIZE-330_GHODADONGRI-IN/MP/002/006_GHODADONGRI-IN/MP/002/006/0002_019-RATAMATI-IN/MP/002/006/0002/0002</t>
  </si>
  <si>
    <t>BETUL-IN/MP/002_MAIZE-330_GHODADONGRI-IN/MP/002/006_GHODADONGRI-IN/MP/002/006/0002_020-GHODADONGRI-IN/MP/002/006/0002/0003_</t>
  </si>
  <si>
    <t>BETUL-IN/MP/002_MAIZE-330_GHODADONGRI-IN/MP/002/006_GHODADONGRI-IN/MP/002/006/0002_020-GHODADONGRI-IN/MP/002/006/0002/0003</t>
  </si>
  <si>
    <t>BETUL-IN/MP/002_MAIZE-330_GHODADONGRI-IN/MP/002/006_GHODADONGRI-IN/MP/002/006/0002_021-KANHAWADI-IN/MP/002/006/0002/0004_</t>
  </si>
  <si>
    <t>BETUL-IN/MP/002_MAIZE-330_GHODADONGRI-IN/MP/002/006_GHODADONGRI-IN/MP/002/006/0002_021-KANHAWADI-IN/MP/002/006/0002/0004</t>
  </si>
  <si>
    <t>BETUL-IN/MP/002_MAIZE-330_GHODADONGRI-IN/MP/002/006_GHODADONGRI-IN/MP/002/006/0002_022-PACHAMA-IN/MP/002/006/0002/0005_</t>
  </si>
  <si>
    <t>BETUL-IN/MP/002_MAIZE-330_GHODADONGRI-IN/MP/002/006_GHODADONGRI-IN/MP/002/006/0002_022-PACHAMA-IN/MP/002/006/0002/0005</t>
  </si>
  <si>
    <t>BETUL-IN/MP/002_MAIZE-330_GHODADONGRI-IN/MP/002/006_GHODADONGRI-IN/MP/002/006/0002_023-KHARI-IN/MP/002/006/0002/0006_</t>
  </si>
  <si>
    <t>BETUL-IN/MP/002_MAIZE-330_GHODADONGRI-IN/MP/002/006_GHODADONGRI-IN/MP/002/006/0002_023-KHARI-IN/MP/002/006/0002/0006</t>
  </si>
  <si>
    <t>BETUL-IN/MP/002_MAIZE-330_GHODADONGRI-IN/MP/002/006_GHODADONGRI-IN/MP/002/006/0002_024-KHADARA-IN/MP/002/006/0002/0007_</t>
  </si>
  <si>
    <t>BETUL-IN/MP/002_MAIZE-330_GHODADONGRI-IN/MP/002/006_GHODADONGRI-IN/MP/002/006/0002_024-KHADARA-IN/MP/002/006/0002/0007</t>
  </si>
  <si>
    <t>BETUL-IN/MP/002_MAIZE-330_GHODADONGRI-IN/MP/002/006_GHODADONGRI-IN/MP/002/006/0002_025-NEEMPANI-IN/MP/002/006/0002/0008_</t>
  </si>
  <si>
    <t>BETUL-IN/MP/002_MAIZE-330_GHODADONGRI-IN/MP/002/006_GHODADONGRI-IN/MP/002/006/0002_025-NEEMPANI-IN/MP/002/006/0002/0008</t>
  </si>
  <si>
    <t>BETUL-IN/MP/002_MAIZE-330_GHODADONGRI-IN/MP/002/006_GHODADONGRI-IN/MP/002/006/0002_026-CHIKHLI-IN/MP/002/006/0002/0009_</t>
  </si>
  <si>
    <t>BETUL-IN/MP/002_MAIZE-330_GHODADONGRI-IN/MP/002/006_GHODADONGRI-IN/MP/002/006/0002_026-CHIKHLI-IN/MP/002/006/0002/0009</t>
  </si>
  <si>
    <t>BETUL-IN/MP/002_MAIZE-330_GHODADONGRI-IN/MP/002/006_GHODADONGRI-IN/MP/002/006/0002_027-JHADKUND-IN/MP/002/006/0002/0010_</t>
  </si>
  <si>
    <t>BETUL-IN/MP/002_MAIZE-330_GHODADONGRI-IN/MP/002/006_GHODADONGRI-IN/MP/002/006/0002_027-JHADKUND-IN/MP/002/006/0002/0010</t>
  </si>
  <si>
    <t>BETUL-IN/MP/002_MAIZE-330_GHODADONGRI-IN/MP/002/006_GHODADONGRI-IN/MP/002/006/0002_028-JAKHLI-IN/MP/002/006/0002/0011_</t>
  </si>
  <si>
    <t>BETUL-IN/MP/002_MAIZE-330_GHODADONGRI-IN/MP/002/006_GHODADONGRI-IN/MP/002/006/0002_028-JAKHLI-IN/MP/002/006/0002/0011</t>
  </si>
  <si>
    <t>BETUL-IN/MP/002_MAIZE-330_GHODADONGRI-IN/MP/002/006_GHODADONGRI-IN/MP/002/006/0002_029-PADARBUJURG-IN/MP/002/006/0002/0012_</t>
  </si>
  <si>
    <t>BETUL-IN/MP/002_MAIZE-330_GHODADONGRI-IN/MP/002/006_GHODADONGRI-IN/MP/002/006/0002_029-PADARBUJURG-IN/MP/002/006/0002/0012</t>
  </si>
  <si>
    <t>BETUL-IN/MP/002_MAIZE-330_GHODADONGRI-IN/MP/002/006_GHODADONGRI-IN/MP/002/006/0002_030-PEESAJHODI-IN/MP/002/006/0002/0013_</t>
  </si>
  <si>
    <t>BETUL-IN/MP/002_MAIZE-330_GHODADONGRI-IN/MP/002/006_GHODADONGRI-IN/MP/002/006/0002_030-PEESAJHODI-IN/MP/002/006/0002/0013</t>
  </si>
  <si>
    <t>BETUL-IN/MP/002_MAIZE-330_GHODADONGRI-IN/MP/002/006_GHODADONGRI-IN/MP/002/006/0002_031-MEDAPANI-IN/MP/002/006/0002/0014_</t>
  </si>
  <si>
    <t>BETUL-IN/MP/002_MAIZE-330_GHODADONGRI-IN/MP/002/006_GHODADONGRI-IN/MP/002/006/0002_031-MEDAPANI-IN/MP/002/006/0002/0014</t>
  </si>
  <si>
    <t>BETUL-IN/MP/002_MAIZE-330_GHODADONGRI-IN/MP/002/006_GHODADONGRI-IN/MP/002/006/0002_032-DOLIDHANA-IN/MP/002/006/0002/0015_</t>
  </si>
  <si>
    <t>BETUL-IN/MP/002_MAIZE-330_GHODADONGRI-IN/MP/002/006_GHODADONGRI-IN/MP/002/006/0002_032-DOLIDHANA-IN/MP/002/006/0002/0015</t>
  </si>
  <si>
    <t>BETUL-IN/MP/002_MAIZE-330_GHODADONGRI-IN/MP/002/006_GHODADONGRI-IN/MP/002/006/0002_035-MAHENDWADI-IN/MP/002/006/0002/0018_</t>
  </si>
  <si>
    <t>BETUL-IN/MP/002_MAIZE-330_GHODADONGRI-IN/MP/002/006_GHODADONGRI-IN/MP/002/006/0002_035-MAHENDWADI-IN/MP/002/006/0002/0018</t>
  </si>
  <si>
    <t>BETUL-IN/MP/002_MAIZE-330_GHODADONGRI-IN/MP/002/006_GHODADONGRI-IN/MP/002/006/0002_044-BAKUD-IN/MP/002/006/0002/0027_</t>
  </si>
  <si>
    <t>BETUL-IN/MP/002_MAIZE-330_GHODADONGRI-IN/MP/002/006_GHODADONGRI-IN/MP/002/006/0002_044-BAKUD-IN/MP/002/006/0002/0027</t>
  </si>
  <si>
    <t>BETUL-IN/MP/002_MAIZE-330_GHODADONGRI-IN/MP/002/006_GHODADONGRI-IN/MP/002/006/0002_052-JUWADI-IN/MP/002/006/0002/0035_</t>
  </si>
  <si>
    <t>BETUL-IN/MP/002_MAIZE-330_GHODADONGRI-IN/MP/002/006_GHODADONGRI-IN/MP/002/006/0002_052-JUWADI-IN/MP/002/006/0002/0035</t>
  </si>
  <si>
    <t>BETUL-IN/MP/002_MAIZE-330_MULTAI-IN/MP/002/003_DUNAWA-IN/MP/002/003/0002_041-KARPA-IN/MP/002/003/0002/0001_</t>
  </si>
  <si>
    <t>BETUL-IN/MP/002_MAIZE-330_MULTAI-IN/MP/002/003_DUNAWA-IN/MP/002/003/0002_041-KARPA-IN/MP/002/003/0002/0001</t>
  </si>
  <si>
    <t>BETUL-IN/MP/002_MAIZE-330_MULTAI-IN/MP/002/003_DUNAWA-IN/MP/002/003/0002_042-BARAI-IN/MP/002/003/0002/0002_</t>
  </si>
  <si>
    <t>BETUL-IN/MP/002_MAIZE-330_MULTAI-IN/MP/002/003_DUNAWA-IN/MP/002/003/0002_042-BARAI-IN/MP/002/003/0002/0002</t>
  </si>
  <si>
    <t>BETUL-IN/MP/002_MAIZE-330_MULTAI-IN/MP/002/003_DUNAWA-IN/MP/002/003/0002_043-MAHATPUR-IN/MP/002/003/0002/0003_</t>
  </si>
  <si>
    <t>BETUL-IN/MP/002_MAIZE-330_MULTAI-IN/MP/002/003_DUNAWA-IN/MP/002/003/0002_043-MAHATPUR-IN/MP/002/003/0002/0003</t>
  </si>
  <si>
    <t>BETUL-IN/MP/002_MAIZE-330_MULTAI-IN/MP/002/003_DUNAWA-IN/MP/002/003/0002_044-MATHNI-IN/MP/002/003/0002/0004_</t>
  </si>
  <si>
    <t>BETUL-IN/MP/002_MAIZE-330_MULTAI-IN/MP/002/003_DUNAWA-IN/MP/002/003/0002_044-MATHNI-IN/MP/002/003/0002/0004</t>
  </si>
  <si>
    <t>BETUL-IN/MP/002_MAIZE-330_MULTAI-IN/MP/002/003_DUNAWA-IN/MP/002/003/0002_047-KHADAKWAR-IN/MP/002/003/0002/0007_</t>
  </si>
  <si>
    <t>BETUL-IN/MP/002_MAIZE-330_MULTAI-IN/MP/002/003_DUNAWA-IN/MP/002/003/0002_047-KHADAKWAR-IN/MP/002/003/0002/0007</t>
  </si>
  <si>
    <t>BETUL-IN/MP/002_MAIZE-330_MULTAI-IN/MP/002/003_DUNAWA-IN/MP/002/003/0002_048-PARASTHANI-IN/MP/002/003/0002/0008_</t>
  </si>
  <si>
    <t>BETUL-IN/MP/002_MAIZE-330_MULTAI-IN/MP/002/003_DUNAWA-IN/MP/002/003/0002_048-PARASTHANI-IN/MP/002/003/0002/0008</t>
  </si>
  <si>
    <t>BETUL-IN/MP/002_MAIZE-330_MULTAI-IN/MP/002/003_DUNAWA-IN/MP/002/003/0002_052-MALEGAON-IN/MP/002/003/0002/0012_</t>
  </si>
  <si>
    <t>BETUL-IN/MP/002_MAIZE-330_MULTAI-IN/MP/002/003_DUNAWA-IN/MP/002/003/0002_052-MALEGAON-IN/MP/002/003/0002/0012</t>
  </si>
  <si>
    <t>BETUL-IN/MP/002_MAIZE-330_MULTAI-IN/MP/002/003_DUNAWA-IN/MP/002/003/0002_055-SEMRYAPADRI-IN/MP/002/003/0002/0015_</t>
  </si>
  <si>
    <t>BETUL-IN/MP/002_MAIZE-330_MULTAI-IN/MP/002/003_DUNAWA-IN/MP/002/003/0002_055-SEMRYAPADRI-IN/MP/002/003/0002/0015</t>
  </si>
  <si>
    <t>BETUL-IN/MP/002_MAIZE-330_MULTAI-IN/MP/002/003_DUNAWA-IN/MP/002/003/0002_056-BARKHED-IN/MP/002/003/0002/0016_</t>
  </si>
  <si>
    <t>BETUL-IN/MP/002_MAIZE-330_MULTAI-IN/MP/002/003_DUNAWA-IN/MP/002/003/0002_056-BARKHED-IN/MP/002/003/0002/0016</t>
  </si>
  <si>
    <t>BETUL-IN/MP/002_MAIZE-330_MULTAI-IN/MP/002/003_DUNAWA-IN/MP/002/003/0002_060-RIDHORA-IN/MP/002/003/0002/0020_</t>
  </si>
  <si>
    <t>BETUL-IN/MP/002_MAIZE-330_MULTAI-IN/MP/002/003_DUNAWA-IN/MP/002/003/0002_060-RIDHORA-IN/MP/002/003/0002/0020</t>
  </si>
  <si>
    <t>BETUL-IN/MP/002_MAIZE-330_MULTAI-IN/MP/002/003_DUNAWA-IN/MP/002/003/0002_063-GHATPIPARIYA-IN/MP/002/003/0002/0023_</t>
  </si>
  <si>
    <t>BETUL-IN/MP/002_MAIZE-330_MULTAI-IN/MP/002/003_DUNAWA-IN/MP/002/003/0002_063-GHATPIPARIYA-IN/MP/002/003/0002/0023</t>
  </si>
  <si>
    <t>BETUL-IN/MP/002_MAIZE-330_MULTAI-IN/MP/002/003_DUNAWA-IN/MP/002/003/0002_064-SARRAI-IN/MP/002/003/0002/0024_</t>
  </si>
  <si>
    <t>BETUL-IN/MP/002_MAIZE-330_MULTAI-IN/MP/002/003_DUNAWA-IN/MP/002/003/0002_064-SARRAI-IN/MP/002/003/0002/0024</t>
  </si>
  <si>
    <t>BETUL-IN/MP/002_MAIZE-330_MULTAI-IN/MP/002/003_DUNAWA-IN/MP/002/003/0002_067-BHAISADAND-IN/MP/002/003/0002/0027_</t>
  </si>
  <si>
    <t>BETUL-IN/MP/002_MAIZE-330_MULTAI-IN/MP/002/003_DUNAWA-IN/MP/002/003/0002_067-BHAISADAND-IN/MP/002/003/0002/0027</t>
  </si>
  <si>
    <t>BETUL-IN/MP/002_MAIZE-330_MULTAI-IN/MP/002/003_DUNAWA-IN/MP/002/003/0002_068-CHIKHLIKALA-IN/MP/002/003/0002/0028_</t>
  </si>
  <si>
    <t>BETUL-IN/MP/002_MAIZE-330_MULTAI-IN/MP/002/003_DUNAWA-IN/MP/002/003/0002_068-CHIKHLIKALA-IN/MP/002/003/0002/0028</t>
  </si>
  <si>
    <t>BETUL-IN/MP/002_MAIZE-330_MULTAI-IN/MP/002/003_DUNAWA-IN/MP/002/003/0002_069-LENDAGON-IN/MP/002/003/0002/0029_</t>
  </si>
  <si>
    <t>BETUL-IN/MP/002_MAIZE-330_MULTAI-IN/MP/002/003_DUNAWA-IN/MP/002/003/0002_069-LENDAGON-IN/MP/002/003/0002/0029</t>
  </si>
  <si>
    <t>BETUL-IN/MP/002_MAIZE-330_MULTAI-IN/MP/002/003_MASOD-IN/MP/002/003/0004_106-BALEGAON-IN/MP/002/003/0004/0007_</t>
  </si>
  <si>
    <t>BETUL-IN/MP/002_MAIZE-330_MULTAI-IN/MP/002/003_MASOD-IN/MP/002/003/0004_106-BALEGAON-IN/MP/002/003/0004/0007</t>
  </si>
  <si>
    <t>BETUL-IN/MP/002_MAIZE-330_MULTAI-IN/MP/002/003_PRABHAT PATTAN-IN/MP/002/003/0003_072-GHATBIROLI-IN/MP/002/003/0003/0002_</t>
  </si>
  <si>
    <t>BETUL-IN/MP/002_MAIZE-330_MULTAI-IN/MP/002/003_PRABHAT PATTAN-IN/MP/002/003/0003_072-GHATBIROLI-IN/MP/002/003/0003/0002</t>
  </si>
  <si>
    <t>BETUL-IN/MP/002_MAIZE-330_MULTAI-IN/MP/002/003_PRABHAT PATTAN-IN/MP/002/003/0003_080-PRABHATPATTAN-IN/MP/002/003/0003/0010_</t>
  </si>
  <si>
    <t>BETUL-IN/MP/002_MAIZE-330_MULTAI-IN/MP/002/003_PRABHAT PATTAN-IN/MP/002/003/0003_080-PRABHATPATTAN-IN/MP/002/003/0003/0010</t>
  </si>
  <si>
    <t>BETUL-IN/MP/002_MAIZE-330_SHAHPUR-IN/MP/002/004_SHAHPUR-IN/MP/002/004/0001_002-DHODRAMAU-IN/MP/002/004/0001/0012_</t>
  </si>
  <si>
    <t>BETUL-IN/MP/002_MAIZE-330_SHAHPUR-IN/MP/002/004_SHAHPUR-IN/MP/002/004/0001_002-DHODRAMAU-IN/MP/002/004/0001/0012</t>
  </si>
  <si>
    <t>BETUL-IN/MP/002_MAIZE-330_SHAHPUR-IN/MP/002/004_SHAHPUR-IN/MP/002/004/0001_003-DABRI-IN/MP/002/004/0001/0023_</t>
  </si>
  <si>
    <t>BETUL-IN/MP/002_MAIZE-330_SHAHPUR-IN/MP/002/004_SHAHPUR-IN/MP/002/004/0001_003-DABRI-IN/MP/002/004/0001/0023</t>
  </si>
  <si>
    <t>BETUL-IN/MP/002_MAIZE-330_SHAHPUR-IN/MP/002/004_SHAHPUR-IN/MP/002/004/0001_004-DHANWAR-IN/MP/002/004/0001/0034_</t>
  </si>
  <si>
    <t>BETUL-IN/MP/002_MAIZE-330_SHAHPUR-IN/MP/002/004_SHAHPUR-IN/MP/002/004/0001_004-DHANWAR-IN/MP/002/004/0001/0034</t>
  </si>
  <si>
    <t>BETUL-IN/MP/002_MAIZE-330_SHAHPUR-IN/MP/002/004_SHAHPUR-IN/MP/002/004/0001_005-KHAPA-IN/MP/002/004/0001/0036_</t>
  </si>
  <si>
    <t>BETUL-IN/MP/002_MAIZE-330_SHAHPUR-IN/MP/002/004_SHAHPUR-IN/MP/002/004/0001_005-KHAPA-IN/MP/002/004/0001/0036</t>
  </si>
  <si>
    <t>BETUL-IN/MP/002_MAIZE-330_SHAHPUR-IN/MP/002/004_SHAHPUR-IN/MP/002/004/0001_006-JHAPDI-IN/MP/002/004/0001/0037_</t>
  </si>
  <si>
    <t>BETUL-IN/MP/002_MAIZE-330_SHAHPUR-IN/MP/002/004_SHAHPUR-IN/MP/002/004/0001_006-JHAPDI-IN/MP/002/004/0001/0037</t>
  </si>
  <si>
    <t>BETUL-IN/MP/002_MAIZE-330_SHAHPUR-IN/MP/002/004_SHAHPUR-IN/MP/002/004/0001_007-KACHHAR-IN/MP/002/004/0001/0038_</t>
  </si>
  <si>
    <t>BETUL-IN/MP/002_MAIZE-330_SHAHPUR-IN/MP/002/004_SHAHPUR-IN/MP/002/004/0001_007-KACHHAR-IN/MP/002/004/0001/0038</t>
  </si>
  <si>
    <t>BETUL-IN/MP/002_MAIZE-330_SHAHPUR-IN/MP/002/004_SHAHPUR-IN/MP/002/004/0001_008-SALIMET-IN/MP/002/004/0001/0039_</t>
  </si>
  <si>
    <t>BETUL-IN/MP/002_MAIZE-330_SHAHPUR-IN/MP/002/004_SHAHPUR-IN/MP/002/004/0001_008-SALIMET-IN/MP/002/004/0001/0039</t>
  </si>
  <si>
    <t>BETUL-IN/MP/002_MAIZE-330_SHAHPUR-IN/MP/002/004_SHAHPUR-IN/MP/002/004/0001_009-BANABAHEDA-IN/MP/002/004/0001/0040_</t>
  </si>
  <si>
    <t>BETUL-IN/MP/002_MAIZE-330_SHAHPUR-IN/MP/002/004_SHAHPUR-IN/MP/002/004/0001_009-BANABAHEDA-IN/MP/002/004/0001/0040</t>
  </si>
  <si>
    <t>BETUL-IN/MP/002_MAIZE-330_SHAHPUR-IN/MP/002/004_SHAHPUR-IN/MP/002/004/0001_010-HADIPANI-IN/MP/002/004/0001/0002_</t>
  </si>
  <si>
    <t>BETUL-IN/MP/002_MAIZE-330_SHAHPUR-IN/MP/002/004_SHAHPUR-IN/MP/002/004/0001_010-HADIPANI-IN/MP/002/004/0001/0002</t>
  </si>
  <si>
    <t>BETUL-IN/MP/002_MAIZE-330_SHAHPUR-IN/MP/002/004_SHAHPUR-IN/MP/002/004/0001_011-MUDA-IN/MP/002/004/0001/0003_</t>
  </si>
  <si>
    <t>BETUL-IN/MP/002_MAIZE-330_SHAHPUR-IN/MP/002/004_SHAHPUR-IN/MP/002/004/0001_011-MUDA-IN/MP/002/004/0001/0003</t>
  </si>
  <si>
    <t>BETUL-IN/MP/002_MAIZE-330_SHAHPUR-IN/MP/002/004_SHAHPUR-IN/MP/002/004/0001_012-KAJLI-IN/MP/002/004/0001/0004_</t>
  </si>
  <si>
    <t>BETUL-IN/MP/002_MAIZE-330_SHAHPUR-IN/MP/002/004_SHAHPUR-IN/MP/002/004/0001_012-KAJLI-IN/MP/002/004/0001/0004</t>
  </si>
  <si>
    <t>BETUL-IN/MP/002_MAIZE-330_SHAHPUR-IN/MP/002/004_SHAHPUR-IN/MP/002/004/0001_013-BEEJADEHI-IN/MP/002/004/0001/0005_</t>
  </si>
  <si>
    <t>BETUL-IN/MP/002_MAIZE-330_SHAHPUR-IN/MP/002/004_SHAHPUR-IN/MP/002/004/0001_013-BEEJADEHI-IN/MP/002/004/0001/0005</t>
  </si>
  <si>
    <t>BETUL-IN/MP/002_MAIZE-330_SHAHPUR-IN/MP/002/004_SHAHPUR-IN/MP/002/004/0001_014-TANGNAMAAL-IN/MP/002/004/0001/0006_</t>
  </si>
  <si>
    <t>BETUL-IN/MP/002_MAIZE-330_SHAHPUR-IN/MP/002/004_SHAHPUR-IN/MP/002/004/0001_014-TANGNAMAAL-IN/MP/002/004/0001/0006</t>
  </si>
  <si>
    <t>BETUL-IN/MP/002_MAIZE-330_SHAHPUR-IN/MP/002/004_SHAHPUR-IN/MP/002/004/0001_015-FOFLYA RE.-IN/MP/002/004/0001/0007_</t>
  </si>
  <si>
    <t>BETUL-IN/MP/002_MAIZE-330_SHAHPUR-IN/MP/002/004_SHAHPUR-IN/MP/002/004/0001_015-FOFLYA RE.-IN/MP/002/004/0001/0007</t>
  </si>
  <si>
    <t>BETUL-IN/MP/002_MAIZE-330_SHAHPUR-IN/MP/002/004_SHAHPUR-IN/MP/002/004/0001_016-CHIKHLI RE.-IN/MP/002/004/0001/0008_</t>
  </si>
  <si>
    <t>BETUL-IN/MP/002_MAIZE-330_SHAHPUR-IN/MP/002/004_SHAHPUR-IN/MP/002/004/0001_016-CHIKHLI RE.-IN/MP/002/004/0001/0008</t>
  </si>
  <si>
    <t>BETUL-IN/MP/002_MAIZE-330_SHAHPUR-IN/MP/002/004_SHAHPUR-IN/MP/002/004/0001_017-DUMKA RE.-IN/MP/002/004/0001/0009_</t>
  </si>
  <si>
    <t>BETUL-IN/MP/002_MAIZE-330_SHAHPUR-IN/MP/002/004_SHAHPUR-IN/MP/002/004/0001_017-DUMKA RE.-IN/MP/002/004/0001/0009</t>
  </si>
  <si>
    <t>BETUL-IN/MP/002_MAIZE-330_SHAHPUR-IN/MP/002/004_SHAHPUR-IN/MP/002/004/0001_018-TARA-IN/MP/002/004/0001/0010_</t>
  </si>
  <si>
    <t>BETUL-IN/MP/002_MAIZE-330_SHAHPUR-IN/MP/002/004_SHAHPUR-IN/MP/002/004/0001_018-TARA-IN/MP/002/004/0001/0010</t>
  </si>
  <si>
    <t>BETUL-IN/MP/002_MAIZE-330_SHAHPUR-IN/MP/002/004_SHAHPUR-IN/MP/002/004/0001_019-AAVARIYA-IN/MP/002/004/0001/0011_</t>
  </si>
  <si>
    <t>BETUL-IN/MP/002_MAIZE-330_SHAHPUR-IN/MP/002/004_SHAHPUR-IN/MP/002/004/0001_019-AAVARIYA-IN/MP/002/004/0001/0011</t>
  </si>
  <si>
    <t>BETUL-IN/MP/002_MAIZE-330_SHAHPUR-IN/MP/002/004_SHAHPUR-IN/MP/002/004/0001_020-KANHEGAON-IN/MP/002/004/0001/0013_</t>
  </si>
  <si>
    <t>BETUL-IN/MP/002_MAIZE-330_SHAHPUR-IN/MP/002/004_SHAHPUR-IN/MP/002/004/0001_020-KANHEGAON-IN/MP/002/004/0001/0013</t>
  </si>
  <si>
    <t>BETUL-IN/MP/002_MAIZE-330_SHAHPUR-IN/MP/002/004_SHAHPUR-IN/MP/002/004/0001_021-KESIYA-IN/MP/002/004/0001/0014_</t>
  </si>
  <si>
    <t>BETUL-IN/MP/002_MAIZE-330_SHAHPUR-IN/MP/002/004_SHAHPUR-IN/MP/002/004/0001_021-KESIYA-IN/MP/002/004/0001/0014</t>
  </si>
  <si>
    <t>BETUL-IN/MP/002_MAIZE-330_SHAHPUR-IN/MP/002/004_SHAHPUR-IN/MP/002/004/0001_022-SEHRA-IN/MP/002/004/0001/0015_</t>
  </si>
  <si>
    <t>BETUL-IN/MP/002_MAIZE-330_SHAHPUR-IN/MP/002/004_SHAHPUR-IN/MP/002/004/0001_022-SEHRA-IN/MP/002/004/0001/0015</t>
  </si>
  <si>
    <t>BETUL-IN/MP/002_MAIZE-330_SHAHPUR-IN/MP/002/004_SHAHPUR-IN/MP/002/004/0001_023-SEETALJHIRI-IN/MP/002/004/0001/0016_</t>
  </si>
  <si>
    <t>BETUL-IN/MP/002_MAIZE-330_SHAHPUR-IN/MP/002/004_SHAHPUR-IN/MP/002/004/0001_023-SEETALJHIRI-IN/MP/002/004/0001/0016</t>
  </si>
  <si>
    <t>BETUL-IN/MP/002_MAIZE-330_SHAHPUR-IN/MP/002/004_SHAHPUR-IN/MP/002/004/0001_024-RAMPUR MAAL-IN/MP/002/004/0001/0017_</t>
  </si>
  <si>
    <t>BETUL-IN/MP/002_MAIZE-330_SHAHPUR-IN/MP/002/004_SHAHPUR-IN/MP/002/004/0001_024-RAMPUR MAAL-IN/MP/002/004/0001/0017</t>
  </si>
  <si>
    <t>BETUL-IN/MP/002_MAIZE-330_SHAHPUR-IN/MP/002/004_SHAHPUR-IN/MP/002/004/0001_025-KHOKHRA RAIYAT-IN/MP/002/004/0001/0018_</t>
  </si>
  <si>
    <t>BETUL-IN/MP/002_MAIZE-330_SHAHPUR-IN/MP/002/004_SHAHPUR-IN/MP/002/004/0001_025-KHOKHRA RAIYAT-IN/MP/002/004/0001/0018</t>
  </si>
  <si>
    <t>BETUL-IN/MP/002_MAIZE-330_SHAHPUR-IN/MP/002/004_SHAHPUR-IN/MP/002/004/0001_027-PAWERJHANDA-IN/MP/002/004/0001/0020_</t>
  </si>
  <si>
    <t>BETUL-IN/MP/002_MAIZE-330_SHAHPUR-IN/MP/002/004_SHAHPUR-IN/MP/002/004/0001_027-PAWERJHANDA-IN/MP/002/004/0001/0020</t>
  </si>
  <si>
    <t>BETUL-IN/MP/002_MAIZE-330_SHAHPUR-IN/MP/002/004_SHAHPUR-IN/MP/002/004/0001_028-RAIPUR-IN/MP/002/004/0001/0021_</t>
  </si>
  <si>
    <t>BETUL-IN/MP/002_MAIZE-330_SHAHPUR-IN/MP/002/004_SHAHPUR-IN/MP/002/004/0001_028-RAIPUR-IN/MP/002/004/0001/0021</t>
  </si>
  <si>
    <t>BETUL-IN/MP/002_MAIZE-330_SHAHPUR-IN/MP/002/004_SHAHPUR-IN/MP/002/004/0001_030-GUWADI-IN/MP/002/004/0001/0024_</t>
  </si>
  <si>
    <t>BETUL-IN/MP/002_MAIZE-330_SHAHPUR-IN/MP/002/004_SHAHPUR-IN/MP/002/004/0001_030-GUWADI-IN/MP/002/004/0001/0024</t>
  </si>
  <si>
    <t>BETUL-IN/MP/002_MAIZE-330_SHAHPUR-IN/MP/002/004_SHAHPUR-IN/MP/002/004/0001_031-DHAPODAMAL-IN/MP/002/004/0001/0025_</t>
  </si>
  <si>
    <t>BETUL-IN/MP/002_MAIZE-330_SHAHPUR-IN/MP/002/004_SHAHPUR-IN/MP/002/004/0001_031-DHAPODAMAL-IN/MP/002/004/0001/0025</t>
  </si>
  <si>
    <t>BETUL-IN/MP/002_MAIZE-330_SHAHPUR-IN/MP/002/004_SHAHPUR-IN/MP/002/004/0001_032-KUNDI-IN/MP/002/004/0001/0026_</t>
  </si>
  <si>
    <t>BETUL-IN/MP/002_MAIZE-330_SHAHPUR-IN/MP/002/004_SHAHPUR-IN/MP/002/004/0001_032-KUNDI-IN/MP/002/004/0001/0026</t>
  </si>
  <si>
    <t>BETUL-IN/MP/002_MAIZE-330_SHAHPUR-IN/MP/002/004_SHAHPUR-IN/MP/002/004/0001_033-PAHAWADI-IN/MP/002/004/0001/0027_</t>
  </si>
  <si>
    <t>BETUL-IN/MP/002_MAIZE-330_SHAHPUR-IN/MP/002/004_SHAHPUR-IN/MP/002/004/0001_033-PAHAWADI-IN/MP/002/004/0001/0027</t>
  </si>
  <si>
    <t>BETUL-IN/MP/002_MAIZE-330_SHAHPUR-IN/MP/002/004_SHAHPUR-IN/MP/002/004/0001_034-PATHAI-IN/MP/002/004/0001/0028_</t>
  </si>
  <si>
    <t>BETUL-IN/MP/002_MAIZE-330_SHAHPUR-IN/MP/002/004_SHAHPUR-IN/MP/002/004/0001_034-PATHAI-IN/MP/002/004/0001/0028</t>
  </si>
  <si>
    <t>BETUL-IN/MP/002_MAIZE-330_SHAHPUR-IN/MP/002/004_SHAHPUR-IN/MP/002/004/0001_035-DESHAWADI-IN/MP/002/004/0001/0029_</t>
  </si>
  <si>
    <t>BETUL-IN/MP/002_MAIZE-330_SHAHPUR-IN/MP/002/004_SHAHPUR-IN/MP/002/004/0001_035-DESHAWADI-IN/MP/002/004/0001/0029</t>
  </si>
  <si>
    <t>BETUL-IN/MP/002_MAIZE-330_SHAHPUR-IN/MP/002/004_SHAHPUR-IN/MP/002/004/0001_036-MOKHAMAL-IN/MP/002/004/0001/0030_</t>
  </si>
  <si>
    <t>BETUL-IN/MP/002_MAIZE-330_SHAHPUR-IN/MP/002/004_SHAHPUR-IN/MP/002/004/0001_036-MOKHAMAL-IN/MP/002/004/0001/0030</t>
  </si>
  <si>
    <t>BETUL-IN/MP/002_MAIZE-330_SHAHPUR-IN/MP/002/004_SHAHPUR-IN/MP/002/004/0001_037-SHAHPUR-IN/MP/002/004/0001/0031_</t>
  </si>
  <si>
    <t>BETUL-IN/MP/002_MAIZE-330_SHAHPUR-IN/MP/002/004_SHAHPUR-IN/MP/002/004/0001_037-SHAHPUR-IN/MP/002/004/0001/0031</t>
  </si>
  <si>
    <t>BETUL-IN/MP/002_MAIZE-330_SHAHPUR-IN/MP/002/004_SHAHPUR-IN/MP/002/004/0001_038-KOTMI-IN/MP/002/004/0001/0032_</t>
  </si>
  <si>
    <t>BETUL-IN/MP/002_MAIZE-330_SHAHPUR-IN/MP/002/004_SHAHPUR-IN/MP/002/004/0001_038-KOTMI-IN/MP/002/004/0001/0032</t>
  </si>
  <si>
    <t>BETUL-IN/MP/002_MAIZE-330_SHAHPUR-IN/MP/002/004_SHAHPUR-IN/MP/002/004/0001_039-SILPATI-IN/MP/002/004/0001/0033_</t>
  </si>
  <si>
    <t>BETUL-IN/MP/002_MAIZE-330_SHAHPUR-IN/MP/002/004_SHAHPUR-IN/MP/002/004/0001_039-SILPATI-IN/MP/002/004/0001/0033</t>
  </si>
  <si>
    <t>BETUL-IN/MP/002_MAIZE-330_SHAHPUR-IN/MP/002/004_SHAHPUR-IN/MP/002/004/0001_040-BHAYAWADI-IN/MP/002/004/0001/0035_</t>
  </si>
  <si>
    <t>BETUL-IN/MP/002_MAIZE-330_SHAHPUR-IN/MP/002/004_SHAHPUR-IN/MP/002/004/0001_040-BHAYAWADI-IN/MP/002/004/0001/0035</t>
  </si>
  <si>
    <t>BETUL-IN/MP/002_PADDY -IRRI-101_BHAINSDEHI-IN/MP/002/001_BHIMPUR-IN/MP/002/001/0002_031-JHAPAL-IN/MP/002/001/0002/0003_</t>
  </si>
  <si>
    <t>BETUL-IN/MP/002_PADDY -IRRI-101_BHAINSDEHI-IN/MP/002/001_BHIMPUR-IN/MP/002/001/0002_031-JHAPAL-IN/MP/002/001/0002/0003</t>
  </si>
  <si>
    <t>BETUL-IN/MP/002_PADDY -IRRI-101_BHAINSDEHI-IN/MP/002/001_BHIMPUR-IN/MP/002/001/0002_033-SINGARCHAWDI-IN/MP/002/001/0002/0005_</t>
  </si>
  <si>
    <t>BETUL-IN/MP/002_PADDY -IRRI-101_BHAINSDEHI-IN/MP/002/001_BHIMPUR-IN/MP/002/001/0002_033-SINGARCHAWDI-IN/MP/002/001/0002/0005</t>
  </si>
  <si>
    <t>BETUL-IN/MP/002_PADDY -IRRI-101_BHAINSDEHI-IN/MP/002/001_BHIMPUR-IN/MP/002/001/0002_034-RATANPUR-IN/MP/002/001/0002/0006_</t>
  </si>
  <si>
    <t>BETUL-IN/MP/002_PADDY -IRRI-101_BHAINSDEHI-IN/MP/002/001_BHIMPUR-IN/MP/002/001/0002_034-RATANPUR-IN/MP/002/001/0002/0006</t>
  </si>
  <si>
    <t>BETUL-IN/MP/002_PADDY -IRRI-101_BHAINSDEHI-IN/MP/002/001_BHIMPUR-IN/MP/002/001/0002_035-KUTANGA-IN/MP/002/001/0002/0007_</t>
  </si>
  <si>
    <t>BETUL-IN/MP/002_PADDY -IRRI-101_BHAINSDEHI-IN/MP/002/001_BHIMPUR-IN/MP/002/001/0002_035-KUTANGA-IN/MP/002/001/0002/0007</t>
  </si>
  <si>
    <t>BETUL-IN/MP/002_PADDY -IRRI-101_BHAINSDEHI-IN/MP/002/001_BHIMPUR-IN/MP/002/001/0002_036-LAKKADJAM-IN/MP/002/001/0002/0008_</t>
  </si>
  <si>
    <t>BETUL-IN/MP/002_PADDY -IRRI-101_BHAINSDEHI-IN/MP/002/001_BHIMPUR-IN/MP/002/001/0002_036-LAKKADJAM-IN/MP/002/001/0002/0008</t>
  </si>
  <si>
    <t>BETUL-IN/MP/002_PADDY -IRRI-101_BHAINSDEHI-IN/MP/002/001_BHIMPUR-IN/MP/002/001/0002_037-AADARSH DANORA-IN/MP/002/001/0002/0009_</t>
  </si>
  <si>
    <t>BETUL-IN/MP/002_PADDY -IRRI-101_BHAINSDEHI-IN/MP/002/001_BHIMPUR-IN/MP/002/001/0002_037-AADARSH DANORA-IN/MP/002/001/0002/0009</t>
  </si>
  <si>
    <t>BETUL-IN/MP/002_PADDY -IRRI-101_BHAINSDEHI-IN/MP/002/001_BHIMPUR-IN/MP/002/001/0002_038-PALASPANI-IN/MP/002/001/0002/0010_</t>
  </si>
  <si>
    <t>BETUL-IN/MP/002_PADDY -IRRI-101_BHAINSDEHI-IN/MP/002/001_BHIMPUR-IN/MP/002/001/0002_038-PALASPANI-IN/MP/002/001/0002/0010</t>
  </si>
  <si>
    <t>BETUL-IN/MP/002_PADDY -IRRI-101_BHAINSDEHI-IN/MP/002/001_BHIMPUR-IN/MP/002/001/0002_039-BHEEMPUR-IN/MP/002/001/0002/0011_</t>
  </si>
  <si>
    <t>BETUL-IN/MP/002_PADDY -IRRI-101_BHAINSDEHI-IN/MP/002/001_BHIMPUR-IN/MP/002/001/0002_039-BHEEMPUR-IN/MP/002/001/0002/0011</t>
  </si>
  <si>
    <t>BETUL-IN/MP/002_PADDY -IRRI-101_BHAINSDEHI-IN/MP/002/001_BHIMPUR-IN/MP/002/001/0002_040-AADARSH PIPARIYA-IN/MP/002/001/0002/0012_</t>
  </si>
  <si>
    <t>BETUL-IN/MP/002_PADDY -IRRI-101_BHAINSDEHI-IN/MP/002/001_BHIMPUR-IN/MP/002/001/0002_040-AADARSH PIPARIYA-IN/MP/002/001/0002/0012</t>
  </si>
  <si>
    <t>BETUL-IN/MP/002_PADDY -IRRI-101_BHAINSDEHI-IN/MP/002/001_BHIMPUR-IN/MP/002/001/0002_041-KUND BAKAJAN-IN/MP/002/001/0002/0013_</t>
  </si>
  <si>
    <t>BETUL-IN/MP/002_PADDY -IRRI-101_BHAINSDEHI-IN/MP/002/001_BHIMPUR-IN/MP/002/001/0002_041-KUND BAKAJAN-IN/MP/002/001/0002/0013</t>
  </si>
  <si>
    <t>BETUL-IN/MP/002_PADDY -IRRI-101_BHAINSDEHI-IN/MP/002/001_BHIMPUR-IN/MP/002/001/0002_042-CHIKHLI-IN/MP/002/001/0002/0014_</t>
  </si>
  <si>
    <t>BETUL-IN/MP/002_PADDY -IRRI-101_BHAINSDEHI-IN/MP/002/001_BHIMPUR-IN/MP/002/001/0002_042-CHIKHLI-IN/MP/002/001/0002/0014</t>
  </si>
  <si>
    <t>BETUL-IN/MP/002_PADDY -IRRI-101_BHAINSDEHI-IN/MP/002/001_BHIMPUR-IN/MP/002/001/0002_045-CHUNALOHMA-IN/MP/002/001/0002/0017_</t>
  </si>
  <si>
    <t>BETUL-IN/MP/002_PADDY -IRRI-101_BHAINSDEHI-IN/MP/002/001_BHIMPUR-IN/MP/002/001/0002_045-CHUNALOHMA-IN/MP/002/001/0002/0017</t>
  </si>
  <si>
    <t>BETUL-IN/MP/002_PADDY -IRRI-101_BHAINSDEHI-IN/MP/002/001_BHIMPUR-IN/MP/002/001/0002_046-DOKYA-IN/MP/002/001/0002/0018_</t>
  </si>
  <si>
    <t>BETUL-IN/MP/002_PADDY -IRRI-101_BHAINSDEHI-IN/MP/002/001_BHIMPUR-IN/MP/002/001/0002_046-DOKYA-IN/MP/002/001/0002/0018</t>
  </si>
  <si>
    <t>BETUL-IN/MP/002_PADDY -IRRI-101_BHAINSDEHI-IN/MP/002/001_BHIMPUR-IN/MP/002/001/0002_047-JAMANYA-IN/MP/002/001/0002/0019_</t>
  </si>
  <si>
    <t>BETUL-IN/MP/002_PADDY -IRRI-101_BHAINSDEHI-IN/MP/002/001_BHIMPUR-IN/MP/002/001/0002_047-JAMANYA-IN/MP/002/001/0002/0019</t>
  </si>
  <si>
    <t>BETUL-IN/MP/002_PADDY -IRRI-101_BHAINSDEHI-IN/MP/002/001_BHIMPUR-IN/MP/002/001/0002_048-DHAMANYA-IN/MP/002/001/0002/0020_</t>
  </si>
  <si>
    <t>BETUL-IN/MP/002_PADDY -IRRI-101_BHAINSDEHI-IN/MP/002/001_BHIMPUR-IN/MP/002/001/0002_048-DHAMANYA-IN/MP/002/001/0002/0020</t>
  </si>
  <si>
    <t>BETUL-IN/MP/002_PADDY -IRRI-101_BHAINSDEHI-IN/MP/002/001_BHIMPUR-IN/MP/002/001/0002_050-JAMU-IN/MP/002/001/0002/0022_</t>
  </si>
  <si>
    <t>BETUL-IN/MP/002_PADDY -IRRI-101_BHAINSDEHI-IN/MP/002/001_BHIMPUR-IN/MP/002/001/0002_050-JAMU-IN/MP/002/001/0002/0022</t>
  </si>
  <si>
    <t>BETUL-IN/MP/002_PADDY -IRRI-101_BHAINSDEHI-IN/MP/002/001_BHIMPUR-IN/MP/002/001/0002_051-CHOHTAPOPTI-IN/MP/002/001/0002/0023_</t>
  </si>
  <si>
    <t>BETUL-IN/MP/002_PADDY -IRRI-101_BHAINSDEHI-IN/MP/002/001_BHIMPUR-IN/MP/002/001/0002_051-CHOHTAPOPTI-IN/MP/002/001/0002/0023</t>
  </si>
  <si>
    <t>BETUL-IN/MP/002_PADDY -IRRI-101_BHAINSDEHI-IN/MP/002/001_BHIMPUR-IN/MP/002/001/0002_052-PALSHYA-IN/MP/002/001/0002/0024_</t>
  </si>
  <si>
    <t>BETUL-IN/MP/002_PADDY -IRRI-101_BHAINSDEHI-IN/MP/002/001_BHIMPUR-IN/MP/002/001/0002_052-PALSHYA-IN/MP/002/001/0002/0024</t>
  </si>
  <si>
    <t>BETUL-IN/MP/002_PADDY -IRRI-101_BHAINSDEHI-IN/MP/002/001_BHIMPUR-IN/MP/002/001/0002_053-RAMBHA-IN/MP/002/001/0002/0025_</t>
  </si>
  <si>
    <t>BETUL-IN/MP/002_PADDY -IRRI-101_BHAINSDEHI-IN/MP/002/001_BHIMPUR-IN/MP/002/001/0002_053-RAMBHA-IN/MP/002/001/0002/0025</t>
  </si>
  <si>
    <t>BETUL-IN/MP/002_PADDY -IRRI-101_BHAINSDEHI-IN/MP/002/001_BHIMPUR-IN/MP/002/001/0002_054-CHANDOO-IN/MP/002/001/0002/0026_</t>
  </si>
  <si>
    <t>BETUL-IN/MP/002_PADDY -IRRI-101_BHAINSDEHI-IN/MP/002/001_BHIMPUR-IN/MP/002/001/0002_054-CHANDOO-IN/MP/002/001/0002/0026</t>
  </si>
  <si>
    <t>BETUL-IN/MP/002_PADDY -IRRI-101_BHAINSDEHI-IN/MP/002/001_CHILLOUR-IN/MP/002/001/0001_001-KASAMSAR KHANDI-IN/MP/002/001/0001/0001_</t>
  </si>
  <si>
    <t>BETUL-IN/MP/002_PADDY -IRRI-101_BHAINSDEHI-IN/MP/002/001_CHILLOUR-IN/MP/002/001/0001_001-KASAMSAR KHANDI-IN/MP/002/001/0001/0001</t>
  </si>
  <si>
    <t>BETUL-IN/MP/002_PADDY -IRRI-101_BHAINSDEHI-IN/MP/002/001_CHILLOUR-IN/MP/002/001/0001_002-PIPARIYA-IN/MP/002/001/0001/0012_</t>
  </si>
  <si>
    <t>BETUL-IN/MP/002_PADDY -IRRI-101_BHAINSDEHI-IN/MP/002/001_CHILLOUR-IN/MP/002/001/0001_002-PIPARIYA-IN/MP/002/001/0001/0012</t>
  </si>
  <si>
    <t>BETUL-IN/MP/002_PADDY -IRRI-101_BHAINSDEHI-IN/MP/002/001_CHILLOUR-IN/MP/002/001/0001_003-GURWA-IN/MP/002/001/0001/0022_</t>
  </si>
  <si>
    <t>BETUL-IN/MP/002_PADDY -IRRI-101_BHAINSDEHI-IN/MP/002/001_CHILLOUR-IN/MP/002/001/0001_003-GURWA-IN/MP/002/001/0001/0022</t>
  </si>
  <si>
    <t>BETUL-IN/MP/002_PADDY -IRRI-101_BHAINSDEHI-IN/MP/002/001_CHILLOUR-IN/MP/002/001/0001_004-KAWRA-IN/MP/002/001/0001/0023_</t>
  </si>
  <si>
    <t>BETUL-IN/MP/002_PADDY -IRRI-101_BHAINSDEHI-IN/MP/002/001_CHILLOUR-IN/MP/002/001/0001_004-KAWRA-IN/MP/002/001/0001/0023</t>
  </si>
  <si>
    <t>BETUL-IN/MP/002_PADDY -IRRI-101_BHAINSDEHI-IN/MP/002/001_CHILLOUR-IN/MP/002/001/0001_005-PATRI-IN/MP/002/001/0001/0024_</t>
  </si>
  <si>
    <t>BETUL-IN/MP/002_PADDY -IRRI-101_BHAINSDEHI-IN/MP/002/001_CHILLOUR-IN/MP/002/001/0001_005-PATRI-IN/MP/002/001/0001/0024</t>
  </si>
  <si>
    <t>BETUL-IN/MP/002_PADDY -IRRI-101_BHAINSDEHI-IN/MP/002/001_CHILLOUR-IN/MP/002/001/0001_006-CHAKDHANA-IN/MP/002/001/0001/0025_</t>
  </si>
  <si>
    <t>BETUL-IN/MP/002_PADDY -IRRI-101_BHAINSDEHI-IN/MP/002/001_CHILLOUR-IN/MP/002/001/0001_006-CHAKDHANA-IN/MP/002/001/0001/0025</t>
  </si>
  <si>
    <t>BETUL-IN/MP/002_PADDY -IRRI-101_BHAINSDEHI-IN/MP/002/001_CHILLOUR-IN/MP/002/001/0001_007-BASINDA-IN/MP/002/001/0001/0026_</t>
  </si>
  <si>
    <t>BETUL-IN/MP/002_PADDY -IRRI-101_BHAINSDEHI-IN/MP/002/001_CHILLOUR-IN/MP/002/001/0001_007-BASINDA-IN/MP/002/001/0001/0026</t>
  </si>
  <si>
    <t>BETUL-IN/MP/002_PADDY -IRRI-101_BHAINSDEHI-IN/MP/002/001_CHILLOUR-IN/MP/002/001/0001_008-CHILLOUR-IN/MP/002/001/0001/0027_</t>
  </si>
  <si>
    <t>BETUL-IN/MP/002_PADDY -IRRI-101_BHAINSDEHI-IN/MP/002/001_CHILLOUR-IN/MP/002/001/0001_008-CHILLOUR-IN/MP/002/001/0001/0027</t>
  </si>
  <si>
    <t>BETUL-IN/MP/002_PADDY -IRRI-101_BHAINSDEHI-IN/MP/002/001_CHILLOUR-IN/MP/002/001/0001_009-BATLAKHURD-IN/MP/002/001/0001/0028_</t>
  </si>
  <si>
    <t>BETUL-IN/MP/002_PADDY -IRRI-101_BHAINSDEHI-IN/MP/002/001_CHILLOUR-IN/MP/002/001/0001_009-BATLAKHURD-IN/MP/002/001/0001/0028</t>
  </si>
  <si>
    <t>BETUL-IN/MP/002_PADDY -IRRI-101_BHAINSDEHI-IN/MP/002/001_CHILLOUR-IN/MP/002/001/0001_010-DASLI-IN/MP/002/001/0001/0002_</t>
  </si>
  <si>
    <t>BETUL-IN/MP/002_PADDY -IRRI-101_BHAINSDEHI-IN/MP/002/001_CHILLOUR-IN/MP/002/001/0001_010-DASLI-IN/MP/002/001/0001/0002</t>
  </si>
  <si>
    <t>BETUL-IN/MP/002_PADDY -IRRI-101_BHAINSDEHI-IN/MP/002/001_CHILLOUR-IN/MP/002/001/0001_011-MAHATPUR JAWRA-IN/MP/002/001/0001/0003_</t>
  </si>
  <si>
    <t>BETUL-IN/MP/002_PADDY -IRRI-101_BHAINSDEHI-IN/MP/002/001_CHILLOUR-IN/MP/002/001/0001_011-MAHATPUR JAWRA-IN/MP/002/001/0001/0003</t>
  </si>
  <si>
    <t>BETUL-IN/MP/002_PADDY -IRRI-101_BHAINSDEHI-IN/MP/002/001_CHILLOUR-IN/MP/002/001/0001_012-DULARIYA-IN/MP/002/001/0001/0004_</t>
  </si>
  <si>
    <t>BETUL-IN/MP/002_PADDY -IRRI-101_BHAINSDEHI-IN/MP/002/001_CHILLOUR-IN/MP/002/001/0001_012-DULARIYA-IN/MP/002/001/0001/0004</t>
  </si>
  <si>
    <t>BETUL-IN/MP/002_PADDY -IRRI-101_BHAINSDEHI-IN/MP/002/001_CHILLOUR-IN/MP/002/001/0001_013-KAIKADIYA KALA-IN/MP/002/001/0001/0005_</t>
  </si>
  <si>
    <t>BETUL-IN/MP/002_PADDY -IRRI-101_BHAINSDEHI-IN/MP/002/001_CHILLOUR-IN/MP/002/001/0001_013-KAIKADIYA KALA-IN/MP/002/001/0001/0005</t>
  </si>
  <si>
    <t>BETUL-IN/MP/002_PADDY -IRRI-101_BHAINSDEHI-IN/MP/002/001_CHILLOUR-IN/MP/002/001/0001_014-BATLAKALA-IN/MP/002/001/0001/0006_</t>
  </si>
  <si>
    <t>BETUL-IN/MP/002_PADDY -IRRI-101_BHAINSDEHI-IN/MP/002/001_CHILLOUR-IN/MP/002/001/0001_014-BATLAKALA-IN/MP/002/001/0001/0006</t>
  </si>
  <si>
    <t>BETUL-IN/MP/002_PADDY -IRRI-101_BHAINSDEHI-IN/MP/002/001_CHILLOUR-IN/MP/002/001/0001_015-JHAKAS-IN/MP/002/001/0001/0007_</t>
  </si>
  <si>
    <t>BETUL-IN/MP/002_PADDY -IRRI-101_BHAINSDEHI-IN/MP/002/001_CHILLOUR-IN/MP/002/001/0001_015-JHAKAS-IN/MP/002/001/0001/0007</t>
  </si>
  <si>
    <t>BETUL-IN/MP/002_PADDY -IRRI-101_BHAINSDEHI-IN/MP/002/001_CHILLOUR-IN/MP/002/001/0001_016-BORKUND-IN/MP/002/001/0001/0008_</t>
  </si>
  <si>
    <t>BETUL-IN/MP/002_PADDY -IRRI-101_BHAINSDEHI-IN/MP/002/001_CHILLOUR-IN/MP/002/001/0001_016-BORKUND-IN/MP/002/001/0001/0008</t>
  </si>
  <si>
    <t>BETUL-IN/MP/002_PADDY -IRRI-101_BHAINSDEHI-IN/MP/002/001_CHILLOUR-IN/MP/002/001/0001_017-DAMJIPURA-IN/MP/002/001/0001/0009_</t>
  </si>
  <si>
    <t>BETUL-IN/MP/002_PADDY -IRRI-101_BHAINSDEHI-IN/MP/002/001_CHILLOUR-IN/MP/002/001/0001_017-DAMJIPURA-IN/MP/002/001/0001/0009</t>
  </si>
  <si>
    <t>BETUL-IN/MP/002_PADDY -IRRI-101_BHAINSDEHI-IN/MP/002/001_CHILLOUR-IN/MP/002/001/0001_019-PALANGA-IN/MP/002/001/0001/0011_</t>
  </si>
  <si>
    <t>BETUL-IN/MP/002_PADDY -IRRI-101_BHAINSDEHI-IN/MP/002/001_CHILLOUR-IN/MP/002/001/0001_019-PALANGA-IN/MP/002/001/0001/0011</t>
  </si>
  <si>
    <t>BETUL-IN/MP/002_PADDY -IRRI-101_BHAINSDEHI-IN/MP/002/001_CHILLOUR-IN/MP/002/001/0001_022-KAMOD-IN/MP/002/001/0001/0015_</t>
  </si>
  <si>
    <t>BETUL-IN/MP/002_PADDY -IRRI-101_BHAINSDEHI-IN/MP/002/001_CHILLOUR-IN/MP/002/001/0001_022-KAMOD-IN/MP/002/001/0001/0015</t>
  </si>
  <si>
    <t>BETUL-IN/MP/002_PADDY -IRRI-101_BHAINSDEHI-IN/MP/002/001_CHILLOUR-IN/MP/002/001/0001_023-KHAIRA-IN/MP/002/001/0001/0016_</t>
  </si>
  <si>
    <t>BETUL-IN/MP/002_PADDY -IRRI-101_BHAINSDEHI-IN/MP/002/001_CHILLOUR-IN/MP/002/001/0001_023-KHAIRA-IN/MP/002/001/0001/0016</t>
  </si>
  <si>
    <t>BETUL-IN/MP/002_PADDY -IRRI-101_BHAINSDEHI-IN/MP/002/001_CHILLOUR-IN/MP/002/001/0001_024-DODAJAM-IN/MP/002/001/0001/0017_</t>
  </si>
  <si>
    <t>BETUL-IN/MP/002_PADDY -IRRI-101_BHAINSDEHI-IN/MP/002/001_CHILLOUR-IN/MP/002/001/0001_024-DODAJAM-IN/MP/002/001/0001/0017</t>
  </si>
  <si>
    <t>BETUL-IN/MP/002_PADDY -IRRI-101_BHAINSDEHI-IN/MP/002/001_CHILLOUR-IN/MP/002/001/0001_025-KUNKHEDI-IN/MP/002/001/0001/0018_</t>
  </si>
  <si>
    <t>BETUL-IN/MP/002_PADDY -IRRI-101_BHAINSDEHI-IN/MP/002/001_CHILLOUR-IN/MP/002/001/0001_025-KUNKHEDI-IN/MP/002/001/0001/0018</t>
  </si>
  <si>
    <t>BETUL-IN/MP/002_PADDY -IRRI-101_BHAINSDEHI-IN/MP/002/001_CHILLOUR-IN/MP/002/001/0001_027-NANDA-IN/MP/002/001/0001/0020_</t>
  </si>
  <si>
    <t>BETUL-IN/MP/002_PADDY -IRRI-101_BHAINSDEHI-IN/MP/002/001_CHILLOUR-IN/MP/002/001/0001_027-NANDA-IN/MP/002/001/0001/0020</t>
  </si>
  <si>
    <t>BETUL-IN/MP/002_PADDY -IRRI-101_BHAINSDEHI-IN/MP/002/001_CHILLOUR-IN/MP/002/001/0001_028-PAT RE.-IN/MP/002/001/0001/0021_</t>
  </si>
  <si>
    <t>BETUL-IN/MP/002_PADDY -IRRI-101_BHAINSDEHI-IN/MP/002/001_CHILLOUR-IN/MP/002/001/0001_028-PAT RE.-IN/MP/002/001/0001/0021</t>
  </si>
  <si>
    <t>BETUL-IN/MP/002_PADDY -IRRI-101_GHODADONGRI-IN/MP/002/006_CHOPNA-IN/MP/002/006/0001_001-KHAPA-IN/MP/002/006/0001/0001_</t>
  </si>
  <si>
    <t>BETUL-IN/MP/002_PADDY -IRRI-101_GHODADONGRI-IN/MP/002/006_CHOPNA-IN/MP/002/006/0001_001-KHAPA-IN/MP/002/006/0001/0001</t>
  </si>
  <si>
    <t>BETUL-IN/MP/002_PADDY -IRRI-101_GHODADONGRI-IN/MP/002/006_CHOPNA-IN/MP/002/006/0001_002-BAJARIDHAL-IN/MP/002/006/0001/0010_</t>
  </si>
  <si>
    <t>BETUL-IN/MP/002_PADDY -IRRI-101_GHODADONGRI-IN/MP/002/006_CHOPNA-IN/MP/002/006/0001_002-BAJARIDHAL-IN/MP/002/006/0001/0010</t>
  </si>
  <si>
    <t>BETUL-IN/MP/002_PADDY -IRRI-101_GHODADONGRI-IN/MP/002/006_CHOPNA-IN/MP/002/006/0001_003-SATALDEHI-IN/MP/002/006/0001/0011_</t>
  </si>
  <si>
    <t>BETUL-IN/MP/002_PADDY -IRRI-101_GHODADONGRI-IN/MP/002/006_CHOPNA-IN/MP/002/006/0001_003-SATALDEHI-IN/MP/002/006/0001/0011</t>
  </si>
  <si>
    <t>BETUL-IN/MP/002_PADDY -IRRI-101_GHODADONGRI-IN/MP/002/006_CHOPNA-IN/MP/002/006/0001_005-SHAKTIGARH-IN/MP/002/006/0001/0013_</t>
  </si>
  <si>
    <t>BETUL-IN/MP/002_PADDY -IRRI-101_GHODADONGRI-IN/MP/002/006_CHOPNA-IN/MP/002/006/0001_005-SHAKTIGARH-IN/MP/002/006/0001/0013</t>
  </si>
  <si>
    <t>BETUL-IN/MP/002_PADDY -IRRI-101_GHODADONGRI-IN/MP/002/006_CHOPNA-IN/MP/002/006/0001_006-BHOGAIKHAPA-IN/MP/002/006/0001/0014_</t>
  </si>
  <si>
    <t>BETUL-IN/MP/002_PADDY -IRRI-101_GHODADONGRI-IN/MP/002/006_CHOPNA-IN/MP/002/006/0001_006-BHOGAIKHAPA-IN/MP/002/006/0001/0014</t>
  </si>
  <si>
    <t>BETUL-IN/MP/002_PADDY -IRRI-101_GHODADONGRI-IN/MP/002/006_CHOPNA-IN/MP/002/006/0001_007-AAMDHANA RE.-IN/MP/002/006/0001/0015_</t>
  </si>
  <si>
    <t>BETUL-IN/MP/002_PADDY -IRRI-101_GHODADONGRI-IN/MP/002/006_CHOPNA-IN/MP/002/006/0001_007-AAMDHANA RE.-IN/MP/002/006/0001/0015</t>
  </si>
  <si>
    <t>BETUL-IN/MP/002_PADDY -IRRI-101_GHODADONGRI-IN/MP/002/006_CHOPNA-IN/MP/002/006/0001_008-NUTANDANGA-IN/MP/002/006/0001/0016_</t>
  </si>
  <si>
    <t>BETUL-IN/MP/002_PADDY -IRRI-101_GHODADONGRI-IN/MP/002/006_CHOPNA-IN/MP/002/006/0001_008-NUTANDANGA-IN/MP/002/006/0001/0016</t>
  </si>
  <si>
    <t>BETUL-IN/MP/002_PADDY -IRRI-101_GHODADONGRI-IN/MP/002/006_CHOPNA-IN/MP/002/006/0001_009-JHOLI-IN/MP/002/006/0001/0017_</t>
  </si>
  <si>
    <t>BETUL-IN/MP/002_PADDY -IRRI-101_GHODADONGRI-IN/MP/002/006_CHOPNA-IN/MP/002/006/0001_009-JHOLI-IN/MP/002/006/0001/0017</t>
  </si>
  <si>
    <t>BETUL-IN/MP/002_PADDY -IRRI-101_GHODADONGRI-IN/MP/002/006_CHOPNA-IN/MP/002/006/0001_010-CHOPNA - 1-IN/MP/002/006/0001/0002_</t>
  </si>
  <si>
    <t>BETUL-IN/MP/002_PADDY -IRRI-101_GHODADONGRI-IN/MP/002/006_CHOPNA-IN/MP/002/006/0001_010-CHOPNA - 1-IN/MP/002/006/0001/0002</t>
  </si>
  <si>
    <t>BETUL-IN/MP/002_PADDY -IRRI-101_GHODADONGRI-IN/MP/002/006_CHOPNA-IN/MP/002/006/0001_011-AAMDOH-IN/MP/002/006/0001/0003_</t>
  </si>
  <si>
    <t>BETUL-IN/MP/002_PADDY -IRRI-101_GHODADONGRI-IN/MP/002/006_CHOPNA-IN/MP/002/006/0001_011-AAMDOH-IN/MP/002/006/0001/0003</t>
  </si>
  <si>
    <t>BETUL-IN/MP/002_PADDY -IRRI-101_GHODADONGRI-IN/MP/002/006_CHOPNA-IN/MP/002/006/0001_012-BATKIDOH-IN/MP/002/006/0001/0004_</t>
  </si>
  <si>
    <t>BETUL-IN/MP/002_PADDY -IRRI-101_GHODADONGRI-IN/MP/002/006_CHOPNA-IN/MP/002/006/0001_012-BATKIDOH-IN/MP/002/006/0001/0004</t>
  </si>
  <si>
    <t>BETUL-IN/MP/002_PADDY -IRRI-101_GHODADONGRI-IN/MP/002/006_CHOPNA-IN/MP/002/006/0001_013-HEERAPUR-IN/MP/002/006/0001/0005_</t>
  </si>
  <si>
    <t>BETUL-IN/MP/002_PADDY -IRRI-101_GHODADONGRI-IN/MP/002/006_CHOPNA-IN/MP/002/006/0001_013-HEERAPUR-IN/MP/002/006/0001/0005</t>
  </si>
  <si>
    <t>BETUL-IN/MP/002_PADDY -IRRI-101_GHODADONGRI-IN/MP/002/006_CHOPNA-IN/MP/002/006/0001_014-GOLHAI BU.-IN/MP/002/006/0001/0006_</t>
  </si>
  <si>
    <t>BETUL-IN/MP/002_PADDY -IRRI-101_GHODADONGRI-IN/MP/002/006_CHOPNA-IN/MP/002/006/0001_014-GOLHAI BU.-IN/MP/002/006/0001/0006</t>
  </si>
  <si>
    <t>BETUL-IN/MP/002_PADDY -IRRI-101_GHODADONGRI-IN/MP/002/006_CHOPNA-IN/MP/002/006/0001_015-GOPINATHPUR-IN/MP/002/006/0001/0007_</t>
  </si>
  <si>
    <t>BETUL-IN/MP/002_PADDY -IRRI-101_GHODADONGRI-IN/MP/002/006_CHOPNA-IN/MP/002/006/0001_015-GOPINATHPUR-IN/MP/002/006/0001/0007</t>
  </si>
  <si>
    <t>BETUL-IN/MP/002_PADDY -IRRI-101_GHODADONGRI-IN/MP/002/006_CHOPNA-IN/MP/002/006/0001_016-BADALPUR-IN/MP/002/006/0001/0008_</t>
  </si>
  <si>
    <t>BETUL-IN/MP/002_PADDY -IRRI-101_GHODADONGRI-IN/MP/002/006_CHOPNA-IN/MP/002/006/0001_016-BADALPUR-IN/MP/002/006/0001/0008</t>
  </si>
  <si>
    <t>BETUL-IN/MP/002_PADDY -IRRI-101_GHODADONGRI-IN/MP/002/006_CHOPNA-IN/MP/002/006/0001_017-SEEVANPAT-IN/MP/002/006/0001/0009_</t>
  </si>
  <si>
    <t>BETUL-IN/MP/002_PADDY -IRRI-101_GHODADONGRI-IN/MP/002/006_CHOPNA-IN/MP/002/006/0001_017-SEEVANPAT-IN/MP/002/006/0001/0009</t>
  </si>
  <si>
    <t>BETUL-IN/MP/002_PADDY -IRRI-101_GHODADONGRI-IN/MP/002/006_GHODADONGRI-IN/MP/002/006/0002_020-GHODADONGRI-IN/MP/002/006/0002/0003_</t>
  </si>
  <si>
    <t>BETUL-IN/MP/002_PADDY -IRRI-101_GHODADONGRI-IN/MP/002/006_GHODADONGRI-IN/MP/002/006/0002_020-GHODADONGRI-IN/MP/002/006/0002/0003</t>
  </si>
  <si>
    <t>BETUL-IN/MP/002_PADDY -IRRI-101_GHODADONGRI-IN/MP/002/006_GHODADONGRI-IN/MP/002/006/0002_021-KANHAWADI-IN/MP/002/006/0002/0004_</t>
  </si>
  <si>
    <t>BETUL-IN/MP/002_PADDY -IRRI-101_GHODADONGRI-IN/MP/002/006_GHODADONGRI-IN/MP/002/006/0002_021-KANHAWADI-IN/MP/002/006/0002/0004</t>
  </si>
  <si>
    <t>BETUL-IN/MP/002_PADDY -IRRI-101_GHODADONGRI-IN/MP/002/006_GHODADONGRI-IN/MP/002/006/0002_022-PACHAMA-IN/MP/002/006/0002/0005_</t>
  </si>
  <si>
    <t>BETUL-IN/MP/002_PADDY -IRRI-101_GHODADONGRI-IN/MP/002/006_GHODADONGRI-IN/MP/002/006/0002_022-PACHAMA-IN/MP/002/006/0002/0005</t>
  </si>
  <si>
    <t>BETUL-IN/MP/002_PADDY -IRRI-101_GHODADONGRI-IN/MP/002/006_GHODADONGRI-IN/MP/002/006/0002_026-CHIKHLI-IN/MP/002/006/0002/0009_</t>
  </si>
  <si>
    <t>BETUL-IN/MP/002_PADDY -IRRI-101_GHODADONGRI-IN/MP/002/006_GHODADONGRI-IN/MP/002/006/0002_026-CHIKHLI-IN/MP/002/006/0002/0009</t>
  </si>
  <si>
    <t>BETUL-IN/MP/002_PADDY -IRRI-101_GHODADONGRI-IN/MP/002/006_GHODADONGRI-IN/MP/002/006/0002_029-PADARBUJURG-IN/MP/002/006/0002/0012_</t>
  </si>
  <si>
    <t>BETUL-IN/MP/002_PADDY -IRRI-101_GHODADONGRI-IN/MP/002/006_GHODADONGRI-IN/MP/002/006/0002_029-PADARBUJURG-IN/MP/002/006/0002/0012</t>
  </si>
  <si>
    <t>BETUL-IN/MP/002_PADDY -IRRI-101_GHODADONGRI-IN/MP/002/006_GHODADONGRI-IN/MP/002/006/0002_030-PEESAJHODI-IN/MP/002/006/0002/0013_</t>
  </si>
  <si>
    <t>BETUL-IN/MP/002_PADDY -IRRI-101_GHODADONGRI-IN/MP/002/006_GHODADONGRI-IN/MP/002/006/0002_030-PEESAJHODI-IN/MP/002/006/0002/0013</t>
  </si>
  <si>
    <t>BETUL-IN/MP/002_PADDY -IRRI-101_GHODADONGRI-IN/MP/002/006_GHODADONGRI-IN/MP/002/006/0002_032-DOLIDHANA-IN/MP/002/006/0002/0015_</t>
  </si>
  <si>
    <t>BETUL-IN/MP/002_PADDY -IRRI-101_GHODADONGRI-IN/MP/002/006_GHODADONGRI-IN/MP/002/006/0002_032-DOLIDHANA-IN/MP/002/006/0002/0015</t>
  </si>
  <si>
    <t>BETUL-IN/MP/002_PADDY -IRRI-101_GHODADONGRI-IN/MP/002/006_GHODADONGRI-IN/MP/002/006/0002_033-DUDHAWANI-IN/MP/002/006/0002/0016_</t>
  </si>
  <si>
    <t>BETUL-IN/MP/002_PADDY -IRRI-101_GHODADONGRI-IN/MP/002/006_GHODADONGRI-IN/MP/002/006/0002_033-DUDHAWANI-IN/MP/002/006/0002/0016</t>
  </si>
  <si>
    <t>BETUL-IN/MP/002_PADDY -IRRI-101_GHODADONGRI-IN/MP/002/006_GHODADONGRI-IN/MP/002/006/0002_035-MAHENDWADI-IN/MP/002/006/0002/0018_</t>
  </si>
  <si>
    <t>BETUL-IN/MP/002_PADDY -IRRI-101_GHODADONGRI-IN/MP/002/006_GHODADONGRI-IN/MP/002/006/0002_035-MAHENDWADI-IN/MP/002/006/0002/0018</t>
  </si>
  <si>
    <t>BETUL-IN/MP/002_PADDY -IRRI-101_GHODADONGRI-IN/MP/002/006_GHODADONGRI-IN/MP/002/006/0002_036-PANDARA-IN/MP/002/006/0002/0019_</t>
  </si>
  <si>
    <t>BETUL-IN/MP/002_PADDY -IRRI-101_GHODADONGRI-IN/MP/002/006_GHODADONGRI-IN/MP/002/006/0002_036-PANDARA-IN/MP/002/006/0002/0019</t>
  </si>
  <si>
    <t>BETUL-IN/MP/002_PADDY -IRRI-101_GHODADONGRI-IN/MP/002/006_GHODADONGRI-IN/MP/002/006/0002_037-SUKHADHANA-IN/MP/002/006/0002/0020_</t>
  </si>
  <si>
    <t>BETUL-IN/MP/002_PADDY -IRRI-101_GHODADONGRI-IN/MP/002/006_GHODADONGRI-IN/MP/002/006/0002_037-SUKHADHANA-IN/MP/002/006/0002/0020</t>
  </si>
  <si>
    <t>BETUL-IN/MP/002_PADDY -IRRI-101_GHODADONGRI-IN/MP/002/006_GHODADONGRI-IN/MP/002/006/0002_038-SALAIYA-IN/MP/002/006/0002/0021_</t>
  </si>
  <si>
    <t>BETUL-IN/MP/002_PADDY -IRRI-101_GHODADONGRI-IN/MP/002/006_GHODADONGRI-IN/MP/002/006/0002_038-SALAIYA-IN/MP/002/006/0002/0021</t>
  </si>
  <si>
    <t>BETUL-IN/MP/002_PADDY -IRRI-101_GHODADONGRI-IN/MP/002/006_GHODADONGRI-IN/MP/002/006/0002_039-CHHATARPUR-IN/MP/002/006/0002/0022_</t>
  </si>
  <si>
    <t>BETUL-IN/MP/002_PADDY -IRRI-101_GHODADONGRI-IN/MP/002/006_GHODADONGRI-IN/MP/002/006/0002_039-CHHATARPUR-IN/MP/002/006/0002/0022</t>
  </si>
  <si>
    <t>BETUL-IN/MP/002_PADDY -IRRI-101_GHODADONGRI-IN/MP/002/006_GHODADONGRI-IN/MP/002/006/0002_044-BAKUD-IN/MP/002/006/0002/0027_</t>
  </si>
  <si>
    <t>BETUL-IN/MP/002_PADDY -IRRI-101_GHODADONGRI-IN/MP/002/006_GHODADONGRI-IN/MP/002/006/0002_044-BAKUD-IN/MP/002/006/0002/0027</t>
  </si>
  <si>
    <t>BETUL-IN/MP/002_PADDY -IRRI-101_GHODADONGRI-IN/MP/002/006_GHODADONGRI-IN/MP/002/006/0002_046-VIKRAMPUR-IN/MP/002/006/0002/0029_</t>
  </si>
  <si>
    <t>BETUL-IN/MP/002_PADDY -IRRI-101_GHODADONGRI-IN/MP/002/006_GHODADONGRI-IN/MP/002/006/0002_046-VIKRAMPUR-IN/MP/002/006/0002/0029</t>
  </si>
  <si>
    <t>BETUL-IN/MP/002_PADDY -IRRI-101_GHODADONGRI-IN/MP/002/006_GHODADONGRI-IN/MP/002/006/0002_047-DHASED-IN/MP/002/006/0002/0030_</t>
  </si>
  <si>
    <t>BETUL-IN/MP/002_PADDY -IRRI-101_GHODADONGRI-IN/MP/002/006_GHODADONGRI-IN/MP/002/006/0002_047-DHASED-IN/MP/002/006/0002/0030</t>
  </si>
  <si>
    <t>BETUL-IN/MP/002_PADDY -IRRI-101_GHODADONGRI-IN/MP/002/006_GHODADONGRI-IN/MP/002/006/0002_049-KOLGAON-IN/MP/002/006/0002/0032_</t>
  </si>
  <si>
    <t>BETUL-IN/MP/002_PADDY -IRRI-101_GHODADONGRI-IN/MP/002/006_GHODADONGRI-IN/MP/002/006/0002_049-KOLGAON-IN/MP/002/006/0002/0032</t>
  </si>
  <si>
    <t>BETUL-IN/MP/002_PADDY -IRRI-101_GHODADONGRI-IN/MP/002/006_GHODADONGRI-IN/MP/002/006/0002_050-SEETAKAMATH-IN/MP/002/006/0002/0033_</t>
  </si>
  <si>
    <t>BETUL-IN/MP/002_PADDY -IRRI-101_GHODADONGRI-IN/MP/002/006_GHODADONGRI-IN/MP/002/006/0002_050-SEETAKAMATH-IN/MP/002/006/0002/0033</t>
  </si>
  <si>
    <t>BETUL-IN/MP/002_PADDY -IRRI-101_GHODADONGRI-IN/MP/002/006_GHODADONGRI-IN/MP/002/006/0002_051-CHHURI-IN/MP/002/006/0002/0034_</t>
  </si>
  <si>
    <t>BETUL-IN/MP/002_PADDY -IRRI-101_GHODADONGRI-IN/MP/002/006_GHODADONGRI-IN/MP/002/006/0002_051-CHHURI-IN/MP/002/006/0002/0034</t>
  </si>
  <si>
    <t>BETUL-IN/MP/002_PADDY -IRRI-101_GHODADONGRI-IN/MP/002/006_GHODADONGRI-IN/MP/002/006/0002_052-JUWADI-IN/MP/002/006/0002/0035_</t>
  </si>
  <si>
    <t>BETUL-IN/MP/002_PADDY -IRRI-101_GHODADONGRI-IN/MP/002/006_GHODADONGRI-IN/MP/002/006/0002_052-JUWADI-IN/MP/002/006/0002/0035</t>
  </si>
  <si>
    <t>BETUL-IN/MP/002_PADDY -IRRI-101_GHODADONGRI-IN/MP/002/006_GHODADONGRI-IN/MP/002/006/0002_053-RATANPUR-IN/MP/002/006/0002/0036_</t>
  </si>
  <si>
    <t>BETUL-IN/MP/002_PADDY -IRRI-101_GHODADONGRI-IN/MP/002/006_GHODADONGRI-IN/MP/002/006/0002_053-RATANPUR-IN/MP/002/006/0002/0036</t>
  </si>
  <si>
    <t>BETUL-IN/MP/002_PADDY -IRRI-101_GHODADONGRI-IN/MP/002/006_GHODADONGRI-IN/MP/002/006/0002_054-MEHKAR-IN/MP/002/006/0002/0037_</t>
  </si>
  <si>
    <t>BETUL-IN/MP/002_PADDY -IRRI-101_GHODADONGRI-IN/MP/002/006_GHODADONGRI-IN/MP/002/006/0002_054-MEHKAR-IN/MP/002/006/0002/0037</t>
  </si>
  <si>
    <t>BETUL-IN/MP/002_PADDY -IRRI-101_GHODADONGRI-IN/MP/002/006_GHODADONGRI-IN/MP/002/006/0002_055-KUHI-IN/MP/002/006/0002/0038_</t>
  </si>
  <si>
    <t>BETUL-IN/MP/002_PADDY -IRRI-101_GHODADONGRI-IN/MP/002/006_GHODADONGRI-IN/MP/002/006/0002_055-KUHI-IN/MP/002/006/0002/0038</t>
  </si>
  <si>
    <t>BETUL-IN/MP/002_PADDY -IRRI-101_GHODADONGRI-IN/MP/002/006_GHODADONGRI-IN/MP/002/006/0002_056-RANIPUR-IN/MP/002/006/0002/0039_</t>
  </si>
  <si>
    <t>BETUL-IN/MP/002_PADDY -IRRI-101_GHODADONGRI-IN/MP/002/006_GHODADONGRI-IN/MP/002/006/0002_056-RANIPUR-IN/MP/002/006/0002/0039</t>
  </si>
  <si>
    <t>BETUL-IN/MP/002_PADDY -IRRI-101_GHODADONGRI-IN/MP/002/006_GHODADONGRI-IN/MP/002/006/0002_057-ANKAWADI-IN/MP/002/006/0002/0040_</t>
  </si>
  <si>
    <t>BETUL-IN/MP/002_PADDY -IRRI-101_GHODADONGRI-IN/MP/002/006_GHODADONGRI-IN/MP/002/006/0002_057-ANKAWADI-IN/MP/002/006/0002/0040</t>
  </si>
  <si>
    <t>BETUL-IN/MP/002_PADDY -IRRI-101_GHODADONGRI-IN/MP/002/006_GHODADONGRI-IN/MP/002/006/0002_058-CHIKHLI AAMDANA-IN/MP/002/006/0002/0041_</t>
  </si>
  <si>
    <t>BETUL-IN/MP/002_PADDY -IRRI-101_GHODADONGRI-IN/MP/002/006_GHODADONGRI-IN/MP/002/006/0002_058-CHIKHLI AAMDANA-IN/MP/002/006/0002/0041</t>
  </si>
  <si>
    <t>BETUL-IN/MP/002_PADDY -IRRI-101_SHAHPUR-IN/MP/002/004_SHAHPUR-IN/MP/002/004/0001_006-JHAPDI-IN/MP/002/004/0001/0037_</t>
  </si>
  <si>
    <t>BETUL-IN/MP/002_PADDY -IRRI-101_SHAHPUR-IN/MP/002/004_SHAHPUR-IN/MP/002/004/0001_006-JHAPDI-IN/MP/002/004/0001/0037</t>
  </si>
  <si>
    <t>BETUL-IN/MP/002_PADDY -IRRI-101_SHAHPUR-IN/MP/002/004_SHAHPUR-IN/MP/002/004/0001_007-KACHHAR-IN/MP/002/004/0001/0038_</t>
  </si>
  <si>
    <t>BETUL-IN/MP/002_PADDY -IRRI-101_SHAHPUR-IN/MP/002/004_SHAHPUR-IN/MP/002/004/0001_007-KACHHAR-IN/MP/002/004/0001/0038</t>
  </si>
  <si>
    <t>BETUL-IN/MP/002_PADDY -IRRI-101_SHAHPUR-IN/MP/002/004_SHAHPUR-IN/MP/002/004/0001_008-SALIMET-IN/MP/002/004/0001/0039_</t>
  </si>
  <si>
    <t>BETUL-IN/MP/002_PADDY -IRRI-101_SHAHPUR-IN/MP/002/004_SHAHPUR-IN/MP/002/004/0001_008-SALIMET-IN/MP/002/004/0001/0039</t>
  </si>
  <si>
    <t>BETUL-IN/MP/002_PADDY -IRRI-101_SHAHPUR-IN/MP/002/004_SHAHPUR-IN/MP/002/004/0001_009-BANABAHEDA-IN/MP/002/004/0001/0040_</t>
  </si>
  <si>
    <t>BETUL-IN/MP/002_PADDY -IRRI-101_SHAHPUR-IN/MP/002/004_SHAHPUR-IN/MP/002/004/0001_009-BANABAHEDA-IN/MP/002/004/0001/0040</t>
  </si>
  <si>
    <t>BETUL-IN/MP/002_PADDY -IRRI-101_SHAHPUR-IN/MP/002/004_SHAHPUR-IN/MP/002/004/0001_010-HADIPANI-IN/MP/002/004/0001/0002_</t>
  </si>
  <si>
    <t>BETUL-IN/MP/002_PADDY -IRRI-101_SHAHPUR-IN/MP/002/004_SHAHPUR-IN/MP/002/004/0001_010-HADIPANI-IN/MP/002/004/0001/0002</t>
  </si>
  <si>
    <t>BETUL-IN/MP/002_PADDY -IRRI-101_SHAHPUR-IN/MP/002/004_SHAHPUR-IN/MP/002/004/0001_011-MUDA-IN/MP/002/004/0001/0003_</t>
  </si>
  <si>
    <t>BETUL-IN/MP/002_PADDY -IRRI-101_SHAHPUR-IN/MP/002/004_SHAHPUR-IN/MP/002/004/0001_011-MUDA-IN/MP/002/004/0001/0003</t>
  </si>
  <si>
    <t>BETUL-IN/MP/002_PADDY -IRRI-101_SHAHPUR-IN/MP/002/004_SHAHPUR-IN/MP/002/004/0001_015-FOFLYA RE.-IN/MP/002/004/0001/0007_</t>
  </si>
  <si>
    <t>BETUL-IN/MP/002_PADDY -IRRI-101_SHAHPUR-IN/MP/002/004_SHAHPUR-IN/MP/002/004/0001_015-FOFLYA RE.-IN/MP/002/004/0001/0007</t>
  </si>
  <si>
    <t>BETUL-IN/MP/002_PADDY -IRRI-101_SHAHPUR-IN/MP/002/004_SHAHPUR-IN/MP/002/004/0001_022-SEHRA-IN/MP/002/004/0001/0015_</t>
  </si>
  <si>
    <t>BETUL-IN/MP/002_PADDY -IRRI-101_SHAHPUR-IN/MP/002/004_SHAHPUR-IN/MP/002/004/0001_022-SEHRA-IN/MP/002/004/0001/0015</t>
  </si>
  <si>
    <t>BETUL-IN/MP/002_PADDY -IRRI-101_SHAHPUR-IN/MP/002/004_SHAHPUR-IN/MP/002/004/0001_030-GUWADI-IN/MP/002/004/0001/0024_</t>
  </si>
  <si>
    <t>BETUL-IN/MP/002_PADDY -IRRI-101_SHAHPUR-IN/MP/002/004_SHAHPUR-IN/MP/002/004/0001_030-GUWADI-IN/MP/002/004/0001/0024</t>
  </si>
  <si>
    <t>BETUL-IN/MP/002_PADDY -IRRI-101_SHAHPUR-IN/MP/002/004_SHAHPUR-IN/MP/002/004/0001_031-DHAPODAMAL-IN/MP/002/004/0001/0025_</t>
  </si>
  <si>
    <t>BETUL-IN/MP/002_PADDY -IRRI-101_SHAHPUR-IN/MP/002/004_SHAHPUR-IN/MP/002/004/0001_031-DHAPODAMAL-IN/MP/002/004/0001/0025</t>
  </si>
  <si>
    <t>BETUL-IN/MP/002_PADDY -IRRI-101_SHAHPUR-IN/MP/002/004_SHAHPUR-IN/MP/002/004/0001_032-KUNDI-IN/MP/002/004/0001/0026_</t>
  </si>
  <si>
    <t>BETUL-IN/MP/002_PADDY -IRRI-101_SHAHPUR-IN/MP/002/004_SHAHPUR-IN/MP/002/004/0001_032-KUNDI-IN/MP/002/004/0001/0026</t>
  </si>
  <si>
    <t>BETUL-IN/MP/002_PADDY -IRRI-101_SHAHPUR-IN/MP/002/004_SHAHPUR-IN/MP/002/004/0001_035-DESHAWADI-IN/MP/002/004/0001/0029_</t>
  </si>
  <si>
    <t>BETUL-IN/MP/002_PADDY -IRRI-101_SHAHPUR-IN/MP/002/004_SHAHPUR-IN/MP/002/004/0001_035-DESHAWADI-IN/MP/002/004/0001/0029</t>
  </si>
  <si>
    <t>BETUL-IN/MP/002_PADDY -IRRI-101_SHAHPUR-IN/MP/002/004_SHAHPUR-IN/MP/002/004/0001_037-SHAHPUR-IN/MP/002/004/0001/0031_</t>
  </si>
  <si>
    <t>BETUL-IN/MP/002_PADDY -IRRI-101_SHAHPUR-IN/MP/002/004_SHAHPUR-IN/MP/002/004/0001_037-SHAHPUR-IN/MP/002/004/0001/0031</t>
  </si>
  <si>
    <t>BETUL-IN/MP/002_PADDY -IRRI-101_SHAHPUR-IN/MP/002/004_SHAHPUR-IN/MP/002/004/0001_038-KOTMI-IN/MP/002/004/0001/0032_</t>
  </si>
  <si>
    <t>BETUL-IN/MP/002_PADDY -IRRI-101_SHAHPUR-IN/MP/002/004_SHAHPUR-IN/MP/002/004/0001_038-KOTMI-IN/MP/002/004/0001/0032</t>
  </si>
  <si>
    <t>BETUL-IN/MP/002_PADDY -IRRI-101_SHAHPUR-IN/MP/002/004_SHAHPUR-IN/MP/002/004/0001_039-SILPATI-IN/MP/002/004/0001/0033_</t>
  </si>
  <si>
    <t>BETUL-IN/MP/002_PADDY -IRRI-101_SHAHPUR-IN/MP/002/004_SHAHPUR-IN/MP/002/004/0001_039-SILPATI-IN/MP/002/004/0001/0033</t>
  </si>
  <si>
    <t>BETUL-IN/MP/002_PADDY -IRRI-101_SHAHPUR-IN/MP/002/004_SHAHPUR-IN/MP/002/004/0001_040-BHAYAWADI-IN/MP/002/004/0001/0035_</t>
  </si>
  <si>
    <t>BETUL-IN/MP/002_PADDY -IRRI-101_SHAHPUR-IN/MP/002/004_SHAHPUR-IN/MP/002/004/0001_040-BHAYAWADI-IN/MP/002/004/0001/0035</t>
  </si>
  <si>
    <t>BETUL-IN/MP/002_PADDY -UNIR-102_BETUL-IN/MP/002/002_BETUL - 1-IN/MP/002/002/0003_060-GORAKHAR-IN/MP/002/002/0003/0027_</t>
  </si>
  <si>
    <t>BETUL-IN/MP/002_PADDY -UNIR-102_BETUL-IN/MP/002/002_BETUL - 1-IN/MP/002/002/0003_060-GORAKHAR-IN/MP/002/002/0003/0027</t>
  </si>
  <si>
    <t>BETUL-IN/MP/002_PADDY -UNIR-102_BETUL-IN/MP/002/002_KHEDISAWLIGARH-IN/MP/002/002/0001_001-BORGAON-IN/MP/002/002/0001/0001_</t>
  </si>
  <si>
    <t>BETUL-IN/MP/002_PADDY -UNIR-102_BETUL-IN/MP/002/002_KHEDISAWLIGARH-IN/MP/002/002/0001_001-BORGAON-IN/MP/002/002/0001/0001</t>
  </si>
  <si>
    <t>BETUL-IN/MP/002_PADDY -UNIR-102_BETUL-IN/MP/002/002_KHEDISAWLIGARH-IN/MP/002/002/0001_009-SILLOT-IN/MP/002/002/0001/0027_</t>
  </si>
  <si>
    <t>BETUL-IN/MP/002_PADDY -UNIR-102_BETUL-IN/MP/002/002_KHEDISAWLIGARH-IN/MP/002/002/0001_009-SILLOT-IN/MP/002/002/0001/0027</t>
  </si>
  <si>
    <t>BETUL-IN/MP/002_PADDY -UNIR-102_BETUL-IN/MP/002/002_KHEDISAWLIGARH-IN/MP/002/002/0001_010-KALYANPUR-IN/MP/002/002/0001/0002_</t>
  </si>
  <si>
    <t>BETUL-IN/MP/002_PADDY -UNIR-102_BETUL-IN/MP/002/002_KHEDISAWLIGARH-IN/MP/002/002/0001_010-KALYANPUR-IN/MP/002/002/0001/0002</t>
  </si>
  <si>
    <t>BETUL-IN/MP/002_PADDY -UNIR-102_BETUL-IN/MP/002/002_KHEDISAWLIGARH-IN/MP/002/002/0001_011-SAKADEHI-IN/MP/002/002/0001/0003_</t>
  </si>
  <si>
    <t>BETUL-IN/MP/002_PADDY -UNIR-102_BETUL-IN/MP/002/002_KHEDISAWLIGARH-IN/MP/002/002/0001_011-SAKADEHI-IN/MP/002/002/0001/0003</t>
  </si>
  <si>
    <t>BETUL-IN/MP/002_PADDY -UNIR-102_BETUL-IN/MP/002/002_KHEDISAWLIGARH-IN/MP/002/002/0001_012-BASPANI-IN/MP/002/002/0001/0004_</t>
  </si>
  <si>
    <t>BETUL-IN/MP/002_PADDY -UNIR-102_BETUL-IN/MP/002/002_KHEDISAWLIGARH-IN/MP/002/002/0001_012-BASPANI-IN/MP/002/002/0001/0004</t>
  </si>
  <si>
    <t>BETUL-IN/MP/002_PADDY -UNIR-102_BETUL-IN/MP/002/002_KHEDISAWLIGARH-IN/MP/002/002/0001_017-MANDAIKHURD-IN/MP/002/002/0001/0009_</t>
  </si>
  <si>
    <t>BETUL-IN/MP/002_PADDY -UNIR-102_BETUL-IN/MP/002/002_KHEDISAWLIGARH-IN/MP/002/002/0001_017-MANDAIKHURD-IN/MP/002/002/0001/0009</t>
  </si>
  <si>
    <t>BETUL-IN/MP/002_PADDY -UNIR-102_CHICHOLI-IN/MP/002/007_CHICHOLI-IN/MP/002/007/0001_004-KHAPARIYA URF PASARDA-IN/MP/002/007/0001/0029_</t>
  </si>
  <si>
    <t>BETUL-IN/MP/002_PADDY -UNIR-102_CHICHOLI-IN/MP/002/007_CHICHOLI-IN/MP/002/007/0001_004-KHAPARIYA URF PASARDA-IN/MP/002/007/0001/0029</t>
  </si>
  <si>
    <t>BETUL-IN/MP/002_PADDY -UNIR-102_CHICHOLI-IN/MP/002/007_CHICHOLI-IN/MP/002/007/0001_005-BALLOUR-IN/MP/002/007/0001/0030_</t>
  </si>
  <si>
    <t>BETUL-IN/MP/002_PADDY -UNIR-102_CHICHOLI-IN/MP/002/007_CHICHOLI-IN/MP/002/007/0001_005-BALLOUR-IN/MP/002/007/0001/0030</t>
  </si>
  <si>
    <t>BETUL-IN/MP/002_PADDY -UNIR-102_CHICHOLI-IN/MP/002/007_CHICHOLI-IN/MP/002/007/0001_010-KAMTHA MAAL-IN/MP/002/007/0001/0002_</t>
  </si>
  <si>
    <t>BETUL-IN/MP/002_PADDY -UNIR-102_CHICHOLI-IN/MP/002/007_CHICHOLI-IN/MP/002/007/0001_010-KAMTHA MAAL-IN/MP/002/007/0001/0002</t>
  </si>
  <si>
    <t>BETUL-IN/MP/002_PADDY -UNIR-102_CHICHOLI-IN/MP/002/007_CHICHOLI-IN/MP/002/007/0001_011-BELA-IN/MP/002/007/0001/0003_</t>
  </si>
  <si>
    <t>BETUL-IN/MP/002_PADDY -UNIR-102_CHICHOLI-IN/MP/002/007_CHICHOLI-IN/MP/002/007/0001_011-BELA-IN/MP/002/007/0001/0003</t>
  </si>
  <si>
    <t>BETUL-IN/MP/002_PADDY -UNIR-102_CHICHOLI-IN/MP/002/007_CHICHOLI-IN/MP/002/007/0001_012-PATHAKHEDA-IN/MP/002/007/0001/0004_</t>
  </si>
  <si>
    <t>BETUL-IN/MP/002_PADDY -UNIR-102_CHICHOLI-IN/MP/002/007_CHICHOLI-IN/MP/002/007/0001_012-PATHAKHEDA-IN/MP/002/007/0001/0004</t>
  </si>
  <si>
    <t>BETUL-IN/MP/002_PADDY -UNIR-102_CHICHOLI-IN/MP/002/007_CHICHOLI-IN/MP/002/007/0001_014-CHUNAGOSAI-IN/MP/002/007/0001/0006_</t>
  </si>
  <si>
    <t>BETUL-IN/MP/002_PADDY -UNIR-102_CHICHOLI-IN/MP/002/007_CHICHOLI-IN/MP/002/007/0001_014-CHUNAGOSAI-IN/MP/002/007/0001/0006</t>
  </si>
  <si>
    <t>BETUL-IN/MP/002_PADDY -UNIR-102_CHICHOLI-IN/MP/002/007_CHICHOLI-IN/MP/002/007/0001_018-CHUDIYA-IN/MP/002/007/0001/0010_</t>
  </si>
  <si>
    <t>BETUL-IN/MP/002_PADDY -UNIR-102_CHICHOLI-IN/MP/002/007_CHICHOLI-IN/MP/002/007/0001_018-CHUDIYA-IN/MP/002/007/0001/0010</t>
  </si>
  <si>
    <t>BETUL-IN/MP/002_PADDY -UNIR-102_CHICHOLI-IN/MP/002/007_CHICHOLI-IN/MP/002/007/0001_019-AALAMPUR-IN/MP/002/007/0001/0011_</t>
  </si>
  <si>
    <t>BETUL-IN/MP/002_PADDY -UNIR-102_CHICHOLI-IN/MP/002/007_CHICHOLI-IN/MP/002/007/0001_019-AALAMPUR-IN/MP/002/007/0001/0011</t>
  </si>
  <si>
    <t>BETUL-IN/MP/002_PADDY -UNIR-102_CHICHOLI-IN/MP/002/007_CHICHOLI-IN/MP/002/007/0001_020-GONDHNA-IN/MP/002/007/0001/0013_</t>
  </si>
  <si>
    <t>BETUL-IN/MP/002_PADDY -UNIR-102_CHICHOLI-IN/MP/002/007_CHICHOLI-IN/MP/002/007/0001_020-GONDHNA-IN/MP/002/007/0001/0013</t>
  </si>
  <si>
    <t>BETUL-IN/MP/002_PADDY -UNIR-102_CHICHOLI-IN/MP/002/007_CHICHOLI-IN/MP/002/007/0001_021-HARRAWADI-IN/MP/002/007/0001/0014_</t>
  </si>
  <si>
    <t>BETUL-IN/MP/002_PADDY -UNIR-102_CHICHOLI-IN/MP/002/007_CHICHOLI-IN/MP/002/007/0001_021-HARRAWADI-IN/MP/002/007/0001/0014</t>
  </si>
  <si>
    <t>BETUL-IN/MP/002_PADDY -UNIR-102_CHICHOLI-IN/MP/002/007_CHICHOLI-IN/MP/002/007/0001_024-ASAADI-IN/MP/002/007/0001/0017_</t>
  </si>
  <si>
    <t>BETUL-IN/MP/002_PADDY -UNIR-102_CHICHOLI-IN/MP/002/007_CHICHOLI-IN/MP/002/007/0001_024-ASAADI-IN/MP/002/007/0001/0017</t>
  </si>
  <si>
    <t>BETUL-IN/MP/002_PADDY -UNIR-102_CHICHOLI-IN/MP/002/007_CHICHOLI-IN/MP/002/007/0001_025-DEVPURKOTMI-IN/MP/002/007/0001/0018_</t>
  </si>
  <si>
    <t>BETUL-IN/MP/002_PADDY -UNIR-102_CHICHOLI-IN/MP/002/007_CHICHOLI-IN/MP/002/007/0001_025-DEVPURKOTMI-IN/MP/002/007/0001/0018</t>
  </si>
  <si>
    <t>BETUL-IN/MP/002_PADDY -UNIR-102_CHICHOLI-IN/MP/002/007_CHICHOLI-IN/MP/002/007/0001_031-MALAJPUR-IN/MP/002/007/0001/0025_</t>
  </si>
  <si>
    <t>BETUL-IN/MP/002_PADDY -UNIR-102_CHICHOLI-IN/MP/002/007_CHICHOLI-IN/MP/002/007/0001_031-MALAJPUR-IN/MP/002/007/0001/0025</t>
  </si>
  <si>
    <t>BETUL-IN/MP/002_PADDY -UNIR-102_CHICHOLI-IN/MP/002/007_CHICHOLI-IN/MP/002/007/0001_032-KATKUHI-IN/MP/002/007/0001/0026_</t>
  </si>
  <si>
    <t>BETUL-IN/MP/002_PADDY -UNIR-102_CHICHOLI-IN/MP/002/007_CHICHOLI-IN/MP/002/007/0001_032-KATKUHI-IN/MP/002/007/0001/0026</t>
  </si>
  <si>
    <t>BETUL-IN/MP/002_RED GRAM(TUR/ARHAR/PPEA)-410_AATHNER-IN/MP/002/008_ATHNER-IN/MP/002/008/0002_044-PANBEHRA-IN/MP/002/008/0002/0025_</t>
  </si>
  <si>
    <t>BETUL-IN/MP/002_RED GRAM(TUR/ARHAR/PPEA)-410_AATHNER-IN/MP/002/008_ATHNER-IN/MP/002/008/0002_044-PANBEHRA-IN/MP/002/008/0002/0025</t>
  </si>
  <si>
    <t>BETUL-IN/MP/002_RED GRAM(TUR/ARHAR/PPEA)-410_AATHNER-IN/MP/002/008_SATNER-IN/MP/002/008/0001_001-RAJOLA-IN/MP/002/008/0001/0001_</t>
  </si>
  <si>
    <t>BETUL-IN/MP/002_RED GRAM(TUR/ARHAR/PPEA)-410_AATHNER-IN/MP/002/008_SATNER-IN/MP/002/008/0001_001-RAJOLA-IN/MP/002/008/0001/0001</t>
  </si>
  <si>
    <t>BETUL-IN/MP/002_RED GRAM(TUR/ARHAR/PPEA)-410_AATHNER-IN/MP/002/008_SATNER-IN/MP/002/008/0001_002-PANDURNA-IN/MP/002/008/0001/0012_</t>
  </si>
  <si>
    <t>BETUL-IN/MP/002_RED GRAM(TUR/ARHAR/PPEA)-410_AATHNER-IN/MP/002/008_SATNER-IN/MP/002/008/0001_002-PANDURNA-IN/MP/002/008/0001/0012</t>
  </si>
  <si>
    <t>BETUL-IN/MP/002_RED GRAM(TUR/ARHAR/PPEA)-410_AATHNER-IN/MP/002/008_SATNER-IN/MP/002/008/0001_019-MANI-IN/MP/002/008/0001/0011_</t>
  </si>
  <si>
    <t>BETUL-IN/MP/002_RED GRAM(TUR/ARHAR/PPEA)-410_AATHNER-IN/MP/002/008_SATNER-IN/MP/002/008/0001_019-MANI-IN/MP/002/008/0001/0011</t>
  </si>
  <si>
    <t>BETUL-IN/MP/002_RED GRAM(TUR/ARHAR/PPEA)-410_BHAINSDEHI-IN/MP/002/001_BHAINSDEHI-IN/MP/002/001/0004_086-DHUDIYA NAI-IN/MP/002/001/0004/0019_</t>
  </si>
  <si>
    <t>BETUL-IN/MP/002_RED GRAM(TUR/ARHAR/PPEA)-410_BHAINSDEHI-IN/MP/002/001_BHAINSDEHI-IN/MP/002/001/0004_086-DHUDIYA NAI-IN/MP/002/001/0004/0019</t>
  </si>
  <si>
    <t>BETUL-IN/MP/002_RED GRAM(TUR/ARHAR/PPEA)-410_BHAINSDEHI-IN/MP/002/001_BHAINSDEHI-IN/MP/002/001/0004_102-PIPALNAKALA-IN/MP/002/001/0004/0003_</t>
  </si>
  <si>
    <t>BETUL-IN/MP/002_RED GRAM(TUR/ARHAR/PPEA)-410_BHAINSDEHI-IN/MP/002/001_BHAINSDEHI-IN/MP/002/001/0004_102-PIPALNAKALA-IN/MP/002/001/0004/0003</t>
  </si>
  <si>
    <t>BETUL-IN/MP/002_RED GRAM(TUR/ARHAR/PPEA)-410_BHAINSDEHI-IN/MP/002/001_BHAINSDEHI-IN/MP/002/001/0004_103-KHOMAI-IN/MP/002/001/0004/0004_</t>
  </si>
  <si>
    <t>BETUL-IN/MP/002_RED GRAM(TUR/ARHAR/PPEA)-410_BHAINSDEHI-IN/MP/002/001_BHAINSDEHI-IN/MP/002/001/0004_103-KHOMAI-IN/MP/002/001/0004/0004</t>
  </si>
  <si>
    <t>BETUL-IN/MP/002_RED GRAM(TUR/ARHAR/PPEA)-410_BHAINSDEHI-IN/MP/002/001_BHIMPUR-IN/MP/002/001/0002_031-JHAPAL-IN/MP/002/001/0002/0003_</t>
  </si>
  <si>
    <t>BETUL-IN/MP/002_RED GRAM(TUR/ARHAR/PPEA)-410_BHAINSDEHI-IN/MP/002/001_BHIMPUR-IN/MP/002/001/0002_031-JHAPAL-IN/MP/002/001/0002/0003</t>
  </si>
  <si>
    <t>BETUL-IN/MP/002_RED GRAM(TUR/ARHAR/PPEA)-410_BHAINSDEHI-IN/MP/002/001_BHIMPUR-IN/MP/002/001/0002_039-BHEEMPUR-IN/MP/002/001/0002/0011_</t>
  </si>
  <si>
    <t>BETUL-IN/MP/002_RED GRAM(TUR/ARHAR/PPEA)-410_BHAINSDEHI-IN/MP/002/001_BHIMPUR-IN/MP/002/001/0002_039-BHEEMPUR-IN/MP/002/001/0002/0011</t>
  </si>
  <si>
    <t>BETUL-IN/MP/002_RED GRAM(TUR/ARHAR/PPEA)-410_BHAINSDEHI-IN/MP/002/001_BHIMPUR-IN/MP/002/001/0002_045-CHUNALOHMA-IN/MP/002/001/0002/0017_</t>
  </si>
  <si>
    <t>BETUL-IN/MP/002_RED GRAM(TUR/ARHAR/PPEA)-410_BHAINSDEHI-IN/MP/002/001_BHIMPUR-IN/MP/002/001/0002_045-CHUNALOHMA-IN/MP/002/001/0002/0017</t>
  </si>
  <si>
    <t>BETUL-IN/MP/002_RED GRAM(TUR/ARHAR/PPEA)-410_BHAINSDEHI-IN/MP/002/001_BHIMPUR-IN/MP/002/001/0002_047-JAMANYA-IN/MP/002/001/0002/0019_</t>
  </si>
  <si>
    <t>BETUL-IN/MP/002_RED GRAM(TUR/ARHAR/PPEA)-410_BHAINSDEHI-IN/MP/002/001_BHIMPUR-IN/MP/002/001/0002_047-JAMANYA-IN/MP/002/001/0002/0019</t>
  </si>
  <si>
    <t>BETUL-IN/MP/002_RED GRAM(TUR/ARHAR/PPEA)-410_BHAINSDEHI-IN/MP/002/001_BHIMPUR-IN/MP/002/001/0002_053-RAMBHA-IN/MP/002/001/0002/0025_</t>
  </si>
  <si>
    <t>BETUL-IN/MP/002_RED GRAM(TUR/ARHAR/PPEA)-410_BHAINSDEHI-IN/MP/002/001_BHIMPUR-IN/MP/002/001/0002_053-RAMBHA-IN/MP/002/001/0002/0025</t>
  </si>
  <si>
    <t>BETUL-IN/MP/002_RED GRAM(TUR/ARHAR/PPEA)-410_BHAINSDEHI-IN/MP/002/001_BHIMPUR-IN/MP/002/001/0002_054-CHANDOO-IN/MP/002/001/0002/0026_</t>
  </si>
  <si>
    <t>BETUL-IN/MP/002_RED GRAM(TUR/ARHAR/PPEA)-410_BHAINSDEHI-IN/MP/002/001_BHIMPUR-IN/MP/002/001/0002_054-CHANDOO-IN/MP/002/001/0002/0026</t>
  </si>
  <si>
    <t>BETUL-IN/MP/002_RED GRAM(TUR/ARHAR/PPEA)-410_BHAINSDEHI-IN/MP/002/001_CHILLOUR-IN/MP/002/001/0001_014-BATLAKALA-IN/MP/002/001/0001/0006_</t>
  </si>
  <si>
    <t>BETUL-IN/MP/002_RED GRAM(TUR/ARHAR/PPEA)-410_BHAINSDEHI-IN/MP/002/001_CHILLOUR-IN/MP/002/001/0001_014-BATLAKALA-IN/MP/002/001/0001/0006</t>
  </si>
  <si>
    <t>BETUL-IN/MP/002_RED GRAM(TUR/ARHAR/PPEA)-410_BHAINSDEHI-IN/MP/002/001_JHALLAR-IN/MP/002/001/0003_057-RAXI-IN/MP/002/001/0003/0003_</t>
  </si>
  <si>
    <t>BETUL-IN/MP/002_RED GRAM(TUR/ARHAR/PPEA)-410_BHAINSDEHI-IN/MP/002/001_JHALLAR-IN/MP/002/001/0003_057-RAXI-IN/MP/002/001/0003/0003</t>
  </si>
  <si>
    <t>BETUL-IN/MP/002_RED GRAM(TUR/ARHAR/PPEA)-410_BHAINSDEHI-IN/MP/002/001_JHALLAR-IN/MP/002/001/0003_071-KALDONGARI-IN/MP/002/001/0003/0017_</t>
  </si>
  <si>
    <t>BETUL-IN/MP/002_RED GRAM(TUR/ARHAR/PPEA)-410_BHAINSDEHI-IN/MP/002/001_JHALLAR-IN/MP/002/001/0003_071-KALDONGARI-IN/MP/002/001/0003/0017</t>
  </si>
  <si>
    <t>BETUL-IN/MP/002_RED GRAM(TUR/ARHAR/PPEA)-410_BHAINSDEHI-IN/MP/002/001_JHALLAR-IN/MP/002/001/0003_072-DHAMANGAON-IN/MP/002/001/0003/0018_</t>
  </si>
  <si>
    <t>BETUL-IN/MP/002_RED GRAM(TUR/ARHAR/PPEA)-410_BHAINSDEHI-IN/MP/002/001_JHALLAR-IN/MP/002/001/0003_072-DHAMANGAON-IN/MP/002/001/0003/0018</t>
  </si>
  <si>
    <t>BETUL-IN/MP/002_RED GRAM(TUR/ARHAR/PPEA)-410_BHAINSDEHI-IN/MP/002/001_JHALLAR-IN/MP/002/001/0003_074-PIPARIYA-IN/MP/002/001/0003/0020_</t>
  </si>
  <si>
    <t>BETUL-IN/MP/002_RED GRAM(TUR/ARHAR/PPEA)-410_BHAINSDEHI-IN/MP/002/001_JHALLAR-IN/MP/002/001/0003_074-PIPARIYA-IN/MP/002/001/0003/0020</t>
  </si>
  <si>
    <t>BETUL-IN/MP/002_SOYABEAN-530_AATHNER-IN/MP/002/008_ATHNER-IN/MP/002/008/0002_020-KAWLA RE.-IN/MP/002/008/0002/0001_</t>
  </si>
  <si>
    <t>BETUL-IN/MP/002_SOYABEAN-530_AATHNER-IN/MP/002/008_ATHNER-IN/MP/002/008/0002_020-KAWLA RE.-IN/MP/002/008/0002/0001</t>
  </si>
  <si>
    <t>BETUL-IN/MP/002_SOYABEAN-530_AATHNER-IN/MP/002/008_ATHNER-IN/MP/002/008/0002_021-SATKUND-IN/MP/002/008/0002/0002_</t>
  </si>
  <si>
    <t>BETUL-IN/MP/002_SOYABEAN-530_AATHNER-IN/MP/002/008_ATHNER-IN/MP/002/008/0002_021-SATKUND-IN/MP/002/008/0002/0002</t>
  </si>
  <si>
    <t>BETUL-IN/MP/002_SOYABEAN-530_AATHNER-IN/MP/002/008_ATHNER-IN/MP/002/008/0002_022-GARGUD RE.-IN/MP/002/008/0002/0003_</t>
  </si>
  <si>
    <t>BETUL-IN/MP/002_SOYABEAN-530_AATHNER-IN/MP/002/008_ATHNER-IN/MP/002/008/0002_022-GARGUD RE.-IN/MP/002/008/0002/0003</t>
  </si>
  <si>
    <t>BETUL-IN/MP/002_SOYABEAN-530_AATHNER-IN/MP/002/008_ATHNER-IN/MP/002/008/0002_023-VADALI-IN/MP/002/008/0002/0004_</t>
  </si>
  <si>
    <t>BETUL-IN/MP/002_SOYABEAN-530_AATHNER-IN/MP/002/008_ATHNER-IN/MP/002/008/0002_023-VADALI-IN/MP/002/008/0002/0004</t>
  </si>
  <si>
    <t>BETUL-IN/MP/002_SOYABEAN-530_AATHNER-IN/MP/002/008_ATHNER-IN/MP/002/008/0002_024-MEDACHHINDWAD-IN/MP/002/008/0002/0005_</t>
  </si>
  <si>
    <t>BETUL-IN/MP/002_SOYABEAN-530_AATHNER-IN/MP/002/008_ATHNER-IN/MP/002/008/0002_024-MEDACHHINDWAD-IN/MP/002/008/0002/0005</t>
  </si>
  <si>
    <t>BETUL-IN/MP/002_SOYABEAN-530_AATHNER-IN/MP/002/008_ATHNER-IN/MP/002/008/0002_025-BARKHED-IN/MP/002/008/0002/0006_</t>
  </si>
  <si>
    <t>BETUL-IN/MP/002_SOYABEAN-530_AATHNER-IN/MP/002/008_ATHNER-IN/MP/002/008/0002_025-BARKHED-IN/MP/002/008/0002/0006</t>
  </si>
  <si>
    <t>BETUL-IN/MP/002_SOYABEAN-530_AATHNER-IN/MP/002/008_ATHNER-IN/MP/002/008/0002_026-DHAMORI-IN/MP/002/008/0002/0007_</t>
  </si>
  <si>
    <t>BETUL-IN/MP/002_SOYABEAN-530_AATHNER-IN/MP/002/008_ATHNER-IN/MP/002/008/0002_026-DHAMORI-IN/MP/002/008/0002/0007</t>
  </si>
  <si>
    <t>BETUL-IN/MP/002_SOYABEAN-530_AATHNER-IN/MP/002/008_ATHNER-IN/MP/002/008/0002_027-SAWANGI-IN/MP/002/008/0002/0008_</t>
  </si>
  <si>
    <t>BETUL-IN/MP/002_SOYABEAN-530_AATHNER-IN/MP/002/008_ATHNER-IN/MP/002/008/0002_027-SAWANGI-IN/MP/002/008/0002/0008</t>
  </si>
  <si>
    <t>BETUL-IN/MP/002_SOYABEAN-530_AATHNER-IN/MP/002/008_ATHNER-IN/MP/002/008/0002_028-GUNKHED-IN/MP/002/008/0002/0009_</t>
  </si>
  <si>
    <t>BETUL-IN/MP/002_SOYABEAN-530_AATHNER-IN/MP/002/008_ATHNER-IN/MP/002/008/0002_028-GUNKHED-IN/MP/002/008/0002/0009</t>
  </si>
  <si>
    <t>BETUL-IN/MP/002_SOYABEAN-530_AATHNER-IN/MP/002/008_ATHNER-IN/MP/002/008/0002_029-MONDHVI-IN/MP/002/008/0002/0010_</t>
  </si>
  <si>
    <t>BETUL-IN/MP/002_SOYABEAN-530_AATHNER-IN/MP/002/008_ATHNER-IN/MP/002/008/0002_029-MONDHVI-IN/MP/002/008/0002/0010</t>
  </si>
  <si>
    <t>BETUL-IN/MP/002_SOYABEAN-530_AATHNER-IN/MP/002/008_ATHNER-IN/MP/002/008/0002_030-BORPANI-IN/MP/002/008/0002/0011_</t>
  </si>
  <si>
    <t>BETUL-IN/MP/002_SOYABEAN-530_AATHNER-IN/MP/002/008_ATHNER-IN/MP/002/008/0002_030-BORPANI-IN/MP/002/008/0002/0011</t>
  </si>
  <si>
    <t>BETUL-IN/MP/002_SOYABEAN-530_AATHNER-IN/MP/002/008_ATHNER-IN/MP/002/008/0002_031-MUSAKHEDI-IN/MP/002/008/0002/0012_</t>
  </si>
  <si>
    <t>BETUL-IN/MP/002_SOYABEAN-530_AATHNER-IN/MP/002/008_ATHNER-IN/MP/002/008/0002_031-MUSAKHEDI-IN/MP/002/008/0002/0012</t>
  </si>
  <si>
    <t>BETUL-IN/MP/002_SOYABEAN-530_AATHNER-IN/MP/002/008_ATHNER-IN/MP/002/008/0002_032-JAWRA-IN/MP/002/008/0002/0013_</t>
  </si>
  <si>
    <t>BETUL-IN/MP/002_SOYABEAN-530_AATHNER-IN/MP/002/008_ATHNER-IN/MP/002/008/0002_032-JAWRA-IN/MP/002/008/0002/0013</t>
  </si>
  <si>
    <t>BETUL-IN/MP/002_SOYABEAN-530_AATHNER-IN/MP/002/008_ATHNER-IN/MP/002/008/0002_033-DHANORI-IN/MP/002/008/0002/0014_</t>
  </si>
  <si>
    <t>BETUL-IN/MP/002_SOYABEAN-530_AATHNER-IN/MP/002/008_ATHNER-IN/MP/002/008/0002_033-DHANORI-IN/MP/002/008/0002/0014</t>
  </si>
  <si>
    <t>BETUL-IN/MP/002_SOYABEAN-530_AATHNER-IN/MP/002/008_ATHNER-IN/MP/002/008/0002_034-DHANORA-IN/MP/002/008/0002/0015_</t>
  </si>
  <si>
    <t>BETUL-IN/MP/002_SOYABEAN-530_AATHNER-IN/MP/002/008_ATHNER-IN/MP/002/008/0002_034-DHANORA-IN/MP/002/008/0002/0015</t>
  </si>
  <si>
    <t>BETUL-IN/MP/002_SOYABEAN-530_AATHNER-IN/MP/002/008_ATHNER-IN/MP/002/008/0002_035-PUSLI-IN/MP/002/008/0002/0016_</t>
  </si>
  <si>
    <t>BETUL-IN/MP/002_SOYABEAN-530_AATHNER-IN/MP/002/008_ATHNER-IN/MP/002/008/0002_035-PUSLI-IN/MP/002/008/0002/0016</t>
  </si>
  <si>
    <t>BETUL-IN/MP/002_SOYABEAN-530_AATHNER-IN/MP/002/008_ATHNER-IN/MP/002/008/0002_036-TEMURNI-IN/MP/002/008/0002/0017_</t>
  </si>
  <si>
    <t>BETUL-IN/MP/002_SOYABEAN-530_AATHNER-IN/MP/002/008_ATHNER-IN/MP/002/008/0002_036-TEMURNI-IN/MP/002/008/0002/0017</t>
  </si>
  <si>
    <t>BETUL-IN/MP/002_SOYABEAN-530_AATHNER-IN/MP/002/008_ATHNER-IN/MP/002/008/0002_037-ENKHEDA-IN/MP/002/008/0002/0018_</t>
  </si>
  <si>
    <t>BETUL-IN/MP/002_SOYABEAN-530_AATHNER-IN/MP/002/008_ATHNER-IN/MP/002/008/0002_037-ENKHEDA-IN/MP/002/008/0002/0018</t>
  </si>
  <si>
    <t>BETUL-IN/MP/002_SOYABEAN-530_AATHNER-IN/MP/002/008_ATHNER-IN/MP/002/008/0002_038-GUJARMAL-IN/MP/002/008/0002/0019_</t>
  </si>
  <si>
    <t>BETUL-IN/MP/002_SOYABEAN-530_AATHNER-IN/MP/002/008_ATHNER-IN/MP/002/008/0002_038-GUJARMAL-IN/MP/002/008/0002/0019</t>
  </si>
  <si>
    <t>BETUL-IN/MP/002_SOYABEAN-530_AATHNER-IN/MP/002/008_ATHNER-IN/MP/002/008/0002_039-AATHNER-IN/MP/002/008/0002/0020_</t>
  </si>
  <si>
    <t>BETUL-IN/MP/002_SOYABEAN-530_AATHNER-IN/MP/002/008_ATHNER-IN/MP/002/008/0002_039-AATHNER-IN/MP/002/008/0002/0020</t>
  </si>
  <si>
    <t>BETUL-IN/MP/002_SOYABEAN-530_AATHNER-IN/MP/002/008_ATHNER-IN/MP/002/008/0002_040-GONDI GHOGHRA-IN/MP/002/008/0002/0021_</t>
  </si>
  <si>
    <t>BETUL-IN/MP/002_SOYABEAN-530_AATHNER-IN/MP/002/008_ATHNER-IN/MP/002/008/0002_040-GONDI GHOGHRA-IN/MP/002/008/0002/0021</t>
  </si>
  <si>
    <t>BETUL-IN/MP/002_SOYABEAN-530_AATHNER-IN/MP/002/008_ATHNER-IN/MP/002/008/0002_041-SUFI-IN/MP/002/008/0002/0022_</t>
  </si>
  <si>
    <t>BETUL-IN/MP/002_SOYABEAN-530_AATHNER-IN/MP/002/008_ATHNER-IN/MP/002/008/0002_041-SUFI-IN/MP/002/008/0002/0022</t>
  </si>
  <si>
    <t>BETUL-IN/MP/002_SOYABEAN-530_AATHNER-IN/MP/002/008_ATHNER-IN/MP/002/008/0002_042-AASTHI-IN/MP/002/008/0002/0023_</t>
  </si>
  <si>
    <t>BETUL-IN/MP/002_SOYABEAN-530_AATHNER-IN/MP/002/008_ATHNER-IN/MP/002/008/0002_042-AASTHI-IN/MP/002/008/0002/0023</t>
  </si>
  <si>
    <t>BETUL-IN/MP/002_SOYABEAN-530_AATHNER-IN/MP/002/008_ATHNER-IN/MP/002/008/0002_043-HIDLI-IN/MP/002/008/0002/0024_</t>
  </si>
  <si>
    <t>BETUL-IN/MP/002_SOYABEAN-530_AATHNER-IN/MP/002/008_ATHNER-IN/MP/002/008/0002_043-HIDLI-IN/MP/002/008/0002/0024</t>
  </si>
  <si>
    <t>BETUL-IN/MP/002_SOYABEAN-530_AATHNER-IN/MP/002/008_ATHNER-IN/MP/002/008/0002_044-PANBEHRA-IN/MP/002/008/0002/0025_</t>
  </si>
  <si>
    <t>BETUL-IN/MP/002_SOYABEAN-530_AATHNER-IN/MP/002/008_ATHNER-IN/MP/002/008/0002_044-PANBEHRA-IN/MP/002/008/0002/0025</t>
  </si>
  <si>
    <t>BETUL-IN/MP/002_SOYABEAN-530_AATHNER-IN/MP/002/008_ATHNER-IN/MP/002/008/0002_045-MORUDHANA-IN/MP/002/008/0002/0026_</t>
  </si>
  <si>
    <t>BETUL-IN/MP/002_SOYABEAN-530_AATHNER-IN/MP/002/008_ATHNER-IN/MP/002/008/0002_045-MORUDHANA-IN/MP/002/008/0002/0026</t>
  </si>
  <si>
    <t>BETUL-IN/MP/002_SOYABEAN-530_AATHNER-IN/MP/002/008_SATNER-IN/MP/002/008/0001_001-RAJOLA-IN/MP/002/008/0001/0001_</t>
  </si>
  <si>
    <t>BETUL-IN/MP/002_SOYABEAN-530_AATHNER-IN/MP/002/008_SATNER-IN/MP/002/008/0001_001-RAJOLA-IN/MP/002/008/0001/0001</t>
  </si>
  <si>
    <t>BETUL-IN/MP/002_SOYABEAN-530_AATHNER-IN/MP/002/008_SATNER-IN/MP/002/008/0001_002-PANDURNA-IN/MP/002/008/0001/0012_</t>
  </si>
  <si>
    <t>BETUL-IN/MP/002_SOYABEAN-530_AATHNER-IN/MP/002/008_SATNER-IN/MP/002/008/0001_002-PANDURNA-IN/MP/002/008/0001/0012</t>
  </si>
  <si>
    <t>BETUL-IN/MP/002_SOYABEAN-530_AATHNER-IN/MP/002/008_SATNER-IN/MP/002/008/0001_003-HIWRA-IN/MP/002/008/0001/0013_</t>
  </si>
  <si>
    <t>BETUL-IN/MP/002_SOYABEAN-530_AATHNER-IN/MP/002/008_SATNER-IN/MP/002/008/0001_003-HIWRA-IN/MP/002/008/0001/0013</t>
  </si>
  <si>
    <t>BETUL-IN/MP/002_SOYABEAN-530_AATHNER-IN/MP/002/008_SATNER-IN/MP/002/008/0001_004-DEHGUD-IN/MP/002/008/0001/0014_</t>
  </si>
  <si>
    <t>BETUL-IN/MP/002_SOYABEAN-530_AATHNER-IN/MP/002/008_SATNER-IN/MP/002/008/0001_004-DEHGUD-IN/MP/002/008/0001/0014</t>
  </si>
  <si>
    <t>BETUL-IN/MP/002_SOYABEAN-530_AATHNER-IN/MP/002/008_SATNER-IN/MP/002/008/0001_005-AKKALWADI-IN/MP/002/008/0001/0015_</t>
  </si>
  <si>
    <t>BETUL-IN/MP/002_SOYABEAN-530_AATHNER-IN/MP/002/008_SATNER-IN/MP/002/008/0001_005-AKKALWADI-IN/MP/002/008/0001/0015</t>
  </si>
  <si>
    <t>BETUL-IN/MP/002_SOYABEAN-530_AATHNER-IN/MP/002/008_SATNER-IN/MP/002/008/0001_006-UMARI-IN/MP/002/008/0001/0016_</t>
  </si>
  <si>
    <t>BETUL-IN/MP/002_SOYABEAN-530_AATHNER-IN/MP/002/008_SATNER-IN/MP/002/008/0001_006-UMARI-IN/MP/002/008/0001/0016</t>
  </si>
  <si>
    <t>BETUL-IN/MP/002_SOYABEAN-530_AATHNER-IN/MP/002/008_SATNER-IN/MP/002/008/0001_007-BAKUD-IN/MP/002/008/0001/0017_</t>
  </si>
  <si>
    <t>BETUL-IN/MP/002_SOYABEAN-530_AATHNER-IN/MP/002/008_SATNER-IN/MP/002/008/0001_007-BAKUD-IN/MP/002/008/0001/0017</t>
  </si>
  <si>
    <t>BETUL-IN/MP/002_SOYABEAN-530_AATHNER-IN/MP/002/008_SATNER-IN/MP/002/008/0001_008-SATNER-IN/MP/002/008/0001/0018_</t>
  </si>
  <si>
    <t>BETUL-IN/MP/002_SOYABEAN-530_AATHNER-IN/MP/002/008_SATNER-IN/MP/002/008/0001_008-SATNER-IN/MP/002/008/0001/0018</t>
  </si>
  <si>
    <t>BETUL-IN/MP/002_SOYABEAN-530_AATHNER-IN/MP/002/008_SATNER-IN/MP/002/008/0001_009-KOYLARI-IN/MP/002/008/0001/0019_</t>
  </si>
  <si>
    <t>BETUL-IN/MP/002_SOYABEAN-530_AATHNER-IN/MP/002/008_SATNER-IN/MP/002/008/0001_009-KOYLARI-IN/MP/002/008/0001/0019</t>
  </si>
  <si>
    <t>BETUL-IN/MP/002_SOYABEAN-530_AATHNER-IN/MP/002/008_SATNER-IN/MP/002/008/0001_010-KHAIRWADA-IN/MP/002/008/0001/0002_</t>
  </si>
  <si>
    <t>BETUL-IN/MP/002_SOYABEAN-530_AATHNER-IN/MP/002/008_SATNER-IN/MP/002/008/0001_010-KHAIRWADA-IN/MP/002/008/0001/0002</t>
  </si>
  <si>
    <t>BETUL-IN/MP/002_SOYABEAN-530_AATHNER-IN/MP/002/008_SATNER-IN/MP/002/008/0001_011-BATHI-IN/MP/002/008/0001/0003_</t>
  </si>
  <si>
    <t>BETUL-IN/MP/002_SOYABEAN-530_AATHNER-IN/MP/002/008_SATNER-IN/MP/002/008/0001_011-BATHI-IN/MP/002/008/0001/0003</t>
  </si>
  <si>
    <t>BETUL-IN/MP/002_SOYABEAN-530_AATHNER-IN/MP/002/008_SATNER-IN/MP/002/008/0001_012-AMBADA-IN/MP/002/008/0001/0004_</t>
  </si>
  <si>
    <t>BETUL-IN/MP/002_SOYABEAN-530_AATHNER-IN/MP/002/008_SATNER-IN/MP/002/008/0001_012-AMBADA-IN/MP/002/008/0001/0004</t>
  </si>
  <si>
    <t>BETUL-IN/MP/002_SOYABEAN-530_AATHNER-IN/MP/002/008_SATNER-IN/MP/002/008/0001_013-TEMNI-IN/MP/002/008/0001/0005_</t>
  </si>
  <si>
    <t>BETUL-IN/MP/002_SOYABEAN-530_AATHNER-IN/MP/002/008_SATNER-IN/MP/002/008/0001_013-TEMNI-IN/MP/002/008/0001/0005</t>
  </si>
  <si>
    <t>BETUL-IN/MP/002_SOYABEAN-530_AATHNER-IN/MP/002/008_SATNER-IN/MP/002/008/0001_014-DHAYWANI VANGRAM-IN/MP/002/008/0001/0006_</t>
  </si>
  <si>
    <t>BETUL-IN/MP/002_SOYABEAN-530_AATHNER-IN/MP/002/008_SATNER-IN/MP/002/008/0001_014-DHAYWANI VANGRAM-IN/MP/002/008/0001/0006</t>
  </si>
  <si>
    <t>BETUL-IN/MP/002_SOYABEAN-530_AATHNER-IN/MP/002/008_SATNER-IN/MP/002/008/0001_015-ANDHERBAWDI-IN/MP/002/008/0001/0007_</t>
  </si>
  <si>
    <t>BETUL-IN/MP/002_SOYABEAN-530_AATHNER-IN/MP/002/008_SATNER-IN/MP/002/008/0001_015-ANDHERBAWDI-IN/MP/002/008/0001/0007</t>
  </si>
  <si>
    <t>BETUL-IN/MP/002_SOYABEAN-530_AATHNER-IN/MP/002/008_SATNER-IN/MP/002/008/0001_016-DABHONA-IN/MP/002/008/0001/0008_</t>
  </si>
  <si>
    <t>BETUL-IN/MP/002_SOYABEAN-530_AATHNER-IN/MP/002/008_SATNER-IN/MP/002/008/0001_016-DABHONA-IN/MP/002/008/0001/0008</t>
  </si>
  <si>
    <t>BETUL-IN/MP/002_SOYABEAN-530_AATHNER-IN/MP/002/008_SATNER-IN/MP/002/008/0001_017-BELKUND-IN/MP/002/008/0001/0009_</t>
  </si>
  <si>
    <t>BETUL-IN/MP/002_SOYABEAN-530_AATHNER-IN/MP/002/008_SATNER-IN/MP/002/008/0001_017-BELKUND-IN/MP/002/008/0001/0009</t>
  </si>
  <si>
    <t>BETUL-IN/MP/002_SOYABEAN-530_AATHNER-IN/MP/002/008_SATNER-IN/MP/002/008/0001_018-KELBEHRA-IN/MP/002/008/0001/0010_</t>
  </si>
  <si>
    <t>BETUL-IN/MP/002_SOYABEAN-530_AATHNER-IN/MP/002/008_SATNER-IN/MP/002/008/0001_018-KELBEHRA-IN/MP/002/008/0001/0010</t>
  </si>
  <si>
    <t>BETUL-IN/MP/002_SOYABEAN-530_AATHNER-IN/MP/002/008_SATNER-IN/MP/002/008/0001_019-MANI-IN/MP/002/008/0001/0011_</t>
  </si>
  <si>
    <t>BETUL-IN/MP/002_SOYABEAN-530_AATHNER-IN/MP/002/008_SATNER-IN/MP/002/008/0001_019-MANI-IN/MP/002/008/0001/0011</t>
  </si>
  <si>
    <t>BETUL-IN/MP/002_SOYABEAN-530_AMLA-IN/MP/002/005_AMLA-IN/MP/002/005/0001_001-THANI-IN/MP/002/005/0001/0001_</t>
  </si>
  <si>
    <t>BETUL-IN/MP/002_SOYABEAN-530_AMLA-IN/MP/002/005_AMLA-IN/MP/002/005/0001_001-THANI-IN/MP/002/005/0001/0001</t>
  </si>
  <si>
    <t>BETUL-IN/MP/002_SOYABEAN-530_AMLA-IN/MP/002/005_AMLA-IN/MP/002/005/0001_002-AAVARIYA-IN/MP/002/005/0001/0012_</t>
  </si>
  <si>
    <t>BETUL-IN/MP/002_SOYABEAN-530_AMLA-IN/MP/002/005_AMLA-IN/MP/002/005/0001_002-AAVARIYA-IN/MP/002/005/0001/0012</t>
  </si>
  <si>
    <t>BETUL-IN/MP/002_SOYABEAN-530_AMLA-IN/MP/002/005_AMLA-IN/MP/002/005/0001_003-PARSODI-IN/MP/002/005/0001/0023_</t>
  </si>
  <si>
    <t>BETUL-IN/MP/002_SOYABEAN-530_AMLA-IN/MP/002/005_AMLA-IN/MP/002/005/0001_003-PARSODI-IN/MP/002/005/0001/0023</t>
  </si>
  <si>
    <t>BETUL-IN/MP/002_SOYABEAN-530_AMLA-IN/MP/002/005_AMLA-IN/MP/002/005/0001_004-TORANWADA-IN/MP/002/005/0001/0031_</t>
  </si>
  <si>
    <t>BETUL-IN/MP/002_SOYABEAN-530_AMLA-IN/MP/002/005_AMLA-IN/MP/002/005/0001_004-TORANWADA-IN/MP/002/005/0001/0031</t>
  </si>
  <si>
    <t>BETUL-IN/MP/002_SOYABEAN-530_AMLA-IN/MP/002/005_AMLA-IN/MP/002/005/0001_005-AMLA-IN/MP/002/005/0001/0032_</t>
  </si>
  <si>
    <t>BETUL-IN/MP/002_SOYABEAN-530_AMLA-IN/MP/002/005_AMLA-IN/MP/002/005/0001_005-AMLA-IN/MP/002/005/0001/0032</t>
  </si>
  <si>
    <t>BETUL-IN/MP/002_SOYABEAN-530_AMLA-IN/MP/002/005_AMLA-IN/MP/002/005/0001_006-BORKHI-IN/MP/002/005/0001/0033_</t>
  </si>
  <si>
    <t>BETUL-IN/MP/002_SOYABEAN-530_AMLA-IN/MP/002/005_AMLA-IN/MP/002/005/0001_006-BORKHI-IN/MP/002/005/0001/0033</t>
  </si>
  <si>
    <t>BETUL-IN/MP/002_SOYABEAN-530_AMLA-IN/MP/002/005_AMLA-IN/MP/002/005/0001_007-HASALPUR-IN/MP/002/005/0001/0034_</t>
  </si>
  <si>
    <t>BETUL-IN/MP/002_SOYABEAN-530_AMLA-IN/MP/002/005_AMLA-IN/MP/002/005/0001_007-HASALPUR-IN/MP/002/005/0001/0034</t>
  </si>
  <si>
    <t>BETUL-IN/MP/002_SOYABEAN-530_AMLA-IN/MP/002/005_AMLA-IN/MP/002/005/0001_008-SASAWAD-IN/MP/002/005/0001/0035_</t>
  </si>
  <si>
    <t>BETUL-IN/MP/002_SOYABEAN-530_AMLA-IN/MP/002/005_AMLA-IN/MP/002/005/0001_008-SASAWAD-IN/MP/002/005/0001/0035</t>
  </si>
  <si>
    <t>BETUL-IN/MP/002_SOYABEAN-530_AMLA-IN/MP/002/005_AMLA-IN/MP/002/005/0001_009-ANDHARIYA-IN/MP/002/005/0001/0036_</t>
  </si>
  <si>
    <t>BETUL-IN/MP/002_SOYABEAN-530_AMLA-IN/MP/002/005_AMLA-IN/MP/002/005/0001_009-ANDHARIYA-IN/MP/002/005/0001/0036</t>
  </si>
  <si>
    <t>BETUL-IN/MP/002_SOYABEAN-530_AMLA-IN/MP/002/005_AMLA-IN/MP/002/005/0001_010-AMBADA-IN/MP/002/005/0001/0002_</t>
  </si>
  <si>
    <t>BETUL-IN/MP/002_SOYABEAN-530_AMLA-IN/MP/002/005_AMLA-IN/MP/002/005/0001_010-AMBADA-IN/MP/002/005/0001/0002</t>
  </si>
  <si>
    <t>BETUL-IN/MP/002_SOYABEAN-530_AMLA-IN/MP/002/005_AMLA-IN/MP/002/005/0001_011-BOTHIYA-IN/MP/002/005/0001/0003_</t>
  </si>
  <si>
    <t>BETUL-IN/MP/002_SOYABEAN-530_AMLA-IN/MP/002/005_AMLA-IN/MP/002/005/0001_011-BOTHIYA-IN/MP/002/005/0001/0003</t>
  </si>
  <si>
    <t>BETUL-IN/MP/002_SOYABEAN-530_AMLA-IN/MP/002/005_AMLA-IN/MP/002/005/0001_012-SASUNDRA-IN/MP/002/005/0001/0004_</t>
  </si>
  <si>
    <t>BETUL-IN/MP/002_SOYABEAN-530_AMLA-IN/MP/002/005_AMLA-IN/MP/002/005/0001_012-SASUNDRA-IN/MP/002/005/0001/0004</t>
  </si>
  <si>
    <t>BETUL-IN/MP/002_SOYABEAN-530_AMLA-IN/MP/002/005_AMLA-IN/MP/002/005/0001_013-NANDPUR-IN/MP/002/005/0001/0005_</t>
  </si>
  <si>
    <t>BETUL-IN/MP/002_SOYABEAN-530_AMLA-IN/MP/002/005_AMLA-IN/MP/002/005/0001_013-NANDPUR-IN/MP/002/005/0001/0005</t>
  </si>
  <si>
    <t>BETUL-IN/MP/002_SOYABEAN-530_AMLA-IN/MP/002/005_AMLA-IN/MP/002/005/0001_014-RAMLI-IN/MP/002/005/0001/0006_</t>
  </si>
  <si>
    <t>BETUL-IN/MP/002_SOYABEAN-530_AMLA-IN/MP/002/005_AMLA-IN/MP/002/005/0001_014-RAMLI-IN/MP/002/005/0001/0006</t>
  </si>
  <si>
    <t>BETUL-IN/MP/002_SOYABEAN-530_AMLA-IN/MP/002/005_AMLA-IN/MP/002/005/0001_015-PARSODA-IN/MP/002/005/0001/0007_</t>
  </si>
  <si>
    <t>BETUL-IN/MP/002_SOYABEAN-530_AMLA-IN/MP/002/005_AMLA-IN/MP/002/005/0001_015-PARSODA-IN/MP/002/005/0001/0007</t>
  </si>
  <si>
    <t>BETUL-IN/MP/002_SOYABEAN-530_AMLA-IN/MP/002/005_AMLA-IN/MP/002/005/0001_016-RAMBHAKHEDI-IN/MP/002/005/0001/0008_</t>
  </si>
  <si>
    <t>BETUL-IN/MP/002_SOYABEAN-530_AMLA-IN/MP/002/005_AMLA-IN/MP/002/005/0001_016-RAMBHAKHEDI-IN/MP/002/005/0001/0008</t>
  </si>
  <si>
    <t>BETUL-IN/MP/002_SOYABEAN-530_AMLA-IN/MP/002/005_AMLA-IN/MP/002/005/0001_017-LALAWADI-IN/MP/002/005/0001/0009_</t>
  </si>
  <si>
    <t>BETUL-IN/MP/002_SOYABEAN-530_AMLA-IN/MP/002/005_AMLA-IN/MP/002/005/0001_017-LALAWADI-IN/MP/002/005/0001/0009</t>
  </si>
  <si>
    <t>BETUL-IN/MP/002_SOYABEAN-530_AMLA-IN/MP/002/005_AMLA-IN/MP/002/005/0001_018-KANOJIYA-IN/MP/002/005/0001/0010_</t>
  </si>
  <si>
    <t>BETUL-IN/MP/002_SOYABEAN-530_AMLA-IN/MP/002/005_AMLA-IN/MP/002/005/0001_018-KANOJIYA-IN/MP/002/005/0001/0010</t>
  </si>
  <si>
    <t>BETUL-IN/MP/002_SOYABEAN-530_AMLA-IN/MP/002/005_AMLA-IN/MP/002/005/0001_019-KHAPAKHATEDA-IN/MP/002/005/0001/0011_</t>
  </si>
  <si>
    <t>BETUL-IN/MP/002_SOYABEAN-530_AMLA-IN/MP/002/005_AMLA-IN/MP/002/005/0001_019-KHAPAKHATEDA-IN/MP/002/005/0001/0011</t>
  </si>
  <si>
    <t>BETUL-IN/MP/002_SOYABEAN-530_AMLA-IN/MP/002/005_AMLA-IN/MP/002/005/0001_020-BORIKHURD-IN/MP/002/005/0001/0013_</t>
  </si>
  <si>
    <t>BETUL-IN/MP/002_SOYABEAN-530_AMLA-IN/MP/002/005_AMLA-IN/MP/002/005/0001_020-BORIKHURD-IN/MP/002/005/0001/0013</t>
  </si>
  <si>
    <t>BETUL-IN/MP/002_SOYABEAN-530_AMLA-IN/MP/002/005_AMLA-IN/MP/002/005/0001_021-RATEDAKALA-IN/MP/002/005/0001/0014_</t>
  </si>
  <si>
    <t>BETUL-IN/MP/002_SOYABEAN-530_AMLA-IN/MP/002/005_AMLA-IN/MP/002/005/0001_021-RATEDAKALA-IN/MP/002/005/0001/0014</t>
  </si>
  <si>
    <t>BETUL-IN/MP/002_SOYABEAN-530_AMLA-IN/MP/002/005_AMLA-IN/MP/002/005/0001_025-LIKHDI-IN/MP/002/005/0001/0018_</t>
  </si>
  <si>
    <t>BETUL-IN/MP/002_SOYABEAN-530_AMLA-IN/MP/002/005_AMLA-IN/MP/002/005/0001_025-LIKHDI-IN/MP/002/005/0001/0018</t>
  </si>
  <si>
    <t>BETUL-IN/MP/002_SOYABEAN-530_AMLA-IN/MP/002/005_AMLA-IN/MP/002/005/0001_026-CHHIPNIYA PIPARIYA-IN/MP/002/005/0001/0019_</t>
  </si>
  <si>
    <t>BETUL-IN/MP/002_SOYABEAN-530_AMLA-IN/MP/002/005_AMLA-IN/MP/002/005/0001_026-CHHIPNIYA PIPARIYA-IN/MP/002/005/0001/0019</t>
  </si>
  <si>
    <t>BETUL-IN/MP/002_SOYABEAN-530_AMLA-IN/MP/002/005_AMLA-IN/MP/002/005/0001_027-NARERA-IN/MP/002/005/0001/0020_</t>
  </si>
  <si>
    <t>BETUL-IN/MP/002_SOYABEAN-530_AMLA-IN/MP/002/005_AMLA-IN/MP/002/005/0001_027-NARERA-IN/MP/002/005/0001/0020</t>
  </si>
  <si>
    <t>BETUL-IN/MP/002_SOYABEAN-530_AMLA-IN/MP/002/005_AMLA-IN/MP/002/005/0001_028-JAMDEHIKHURD-IN/MP/002/005/0001/0021_</t>
  </si>
  <si>
    <t>BETUL-IN/MP/002_SOYABEAN-530_AMLA-IN/MP/002/005_AMLA-IN/MP/002/005/0001_028-JAMDEHIKHURD-IN/MP/002/005/0001/0021</t>
  </si>
  <si>
    <t>BETUL-IN/MP/002_SOYABEAN-530_AMLA-IN/MP/002/005_AMLA-IN/MP/002/005/0001_029-PIPARIYADEU-IN/MP/002/005/0001/0022_</t>
  </si>
  <si>
    <t>BETUL-IN/MP/002_SOYABEAN-530_AMLA-IN/MP/002/005_AMLA-IN/MP/002/005/0001_029-PIPARIYADEU-IN/MP/002/005/0001/0022</t>
  </si>
  <si>
    <t>BETUL-IN/MP/002_SOYABEAN-530_AMLA-IN/MP/002/005_AMLA-IN/MP/002/005/0001_030-RANIDONGRI-IN/MP/002/005/0001/0024_</t>
  </si>
  <si>
    <t>BETUL-IN/MP/002_SOYABEAN-530_AMLA-IN/MP/002/005_AMLA-IN/MP/002/005/0001_030-RANIDONGRI-IN/MP/002/005/0001/0024</t>
  </si>
  <si>
    <t>BETUL-IN/MP/002_SOYABEAN-530_AMLA-IN/MP/002/005_AMLA-IN/MP/002/005/0001_031-CHHAWAL-IN/MP/002/005/0001/0025_</t>
  </si>
  <si>
    <t>BETUL-IN/MP/002_SOYABEAN-530_AMLA-IN/MP/002/005_AMLA-IN/MP/002/005/0001_031-CHHAWAL-IN/MP/002/005/0001/0025</t>
  </si>
  <si>
    <t>BETUL-IN/MP/002_SOYABEAN-530_AMLA-IN/MP/002/005_AMLA-IN/MP/002/005/0001_032-DEVGAON-IN/MP/002/005/0001/0026_</t>
  </si>
  <si>
    <t>BETUL-IN/MP/002_SOYABEAN-530_AMLA-IN/MP/002/005_AMLA-IN/MP/002/005/0001_032-DEVGAON-IN/MP/002/005/0001/0026</t>
  </si>
  <si>
    <t>BETUL-IN/MP/002_SOYABEAN-530_AMLA-IN/MP/002/005_AMLA-IN/MP/002/005/0001_033-JAMBADA BU.-IN/MP/002/005/0001/0027_</t>
  </si>
  <si>
    <t>BETUL-IN/MP/002_SOYABEAN-530_AMLA-IN/MP/002/005_AMLA-IN/MP/002/005/0001_033-JAMBADA BU.-IN/MP/002/005/0001/0027</t>
  </si>
  <si>
    <t>BETUL-IN/MP/002_SOYABEAN-530_AMLA-IN/MP/002/005_AMLA-IN/MP/002/005/0001_034-JAMBADAKHURD-IN/MP/002/005/0001/0028_</t>
  </si>
  <si>
    <t>BETUL-IN/MP/002_SOYABEAN-530_AMLA-IN/MP/002/005_AMLA-IN/MP/002/005/0001_034-JAMBADAKHURD-IN/MP/002/005/0001/0028</t>
  </si>
  <si>
    <t>BETUL-IN/MP/002_SOYABEAN-530_AMLA-IN/MP/002/005_AMLA-IN/MP/002/005/0001_035-TIRMAHU-IN/MP/002/005/0001/0029_</t>
  </si>
  <si>
    <t>BETUL-IN/MP/002_SOYABEAN-530_AMLA-IN/MP/002/005_AMLA-IN/MP/002/005/0001_035-TIRMAHU-IN/MP/002/005/0001/0029</t>
  </si>
  <si>
    <t>BETUL-IN/MP/002_SOYABEAN-530_AMLA-IN/MP/002/005_AMLA-IN/MP/002/005/0001_036-HARDOULI-IN/MP/002/005/0001/0030_</t>
  </si>
  <si>
    <t>BETUL-IN/MP/002_SOYABEAN-530_AMLA-IN/MP/002/005_AMLA-IN/MP/002/005/0001_036-HARDOULI-IN/MP/002/005/0001/0030</t>
  </si>
  <si>
    <t>BETUL-IN/MP/002_SOYABEAN-530_AMLA-IN/MP/002/005_BORDEHI-IN/MP/002/005/0002_037-UMARIYA-IN/MP/002/005/0002/0001_</t>
  </si>
  <si>
    <t>BETUL-IN/MP/002_SOYABEAN-530_AMLA-IN/MP/002/005_BORDEHI-IN/MP/002/005/0002_037-UMARIYA-IN/MP/002/005/0002/0001</t>
  </si>
  <si>
    <t>BETUL-IN/MP/002_SOYABEAN-530_AMLA-IN/MP/002/005_BORDEHI-IN/MP/002/005/0002_038-BABARBOH-IN/MP/002/005/0002/0002_</t>
  </si>
  <si>
    <t>BETUL-IN/MP/002_SOYABEAN-530_AMLA-IN/MP/002/005_BORDEHI-IN/MP/002/005/0002_038-BABARBOH-IN/MP/002/005/0002/0002</t>
  </si>
  <si>
    <t>BETUL-IN/MP/002_SOYABEAN-530_AMLA-IN/MP/002/005_BORDEHI-IN/MP/002/005/0002_039-SONEGAON-IN/MP/002/005/0002/0003_</t>
  </si>
  <si>
    <t>BETUL-IN/MP/002_SOYABEAN-530_AMLA-IN/MP/002/005_BORDEHI-IN/MP/002/005/0002_039-SONEGAON-IN/MP/002/005/0002/0003</t>
  </si>
  <si>
    <t>BETUL-IN/MP/002_SOYABEAN-530_AMLA-IN/MP/002/005_BORDEHI-IN/MP/002/005/0002_040-RAJEGAON-IN/MP/002/005/0002/0004_</t>
  </si>
  <si>
    <t>BETUL-IN/MP/002_SOYABEAN-530_AMLA-IN/MP/002/005_BORDEHI-IN/MP/002/005/0002_040-RAJEGAON-IN/MP/002/005/0002/0004</t>
  </si>
  <si>
    <t>BETUL-IN/MP/002_SOYABEAN-530_AMLA-IN/MP/002/005_BORDEHI-IN/MP/002/005/0002_041-KONDHAR KHAPA-IN/MP/002/005/0002/0005_</t>
  </si>
  <si>
    <t>BETUL-IN/MP/002_SOYABEAN-530_AMLA-IN/MP/002/005_BORDEHI-IN/MP/002/005/0002_041-KONDHAR KHAPA-IN/MP/002/005/0002/0005</t>
  </si>
  <si>
    <t>BETUL-IN/MP/002_SOYABEAN-530_AMLA-IN/MP/002/005_BORDEHI-IN/MP/002/005/0002_042-BARCHHI-IN/MP/002/005/0002/0006_</t>
  </si>
  <si>
    <t>BETUL-IN/MP/002_SOYABEAN-530_AMLA-IN/MP/002/005_BORDEHI-IN/MP/002/005/0002_042-BARCHHI-IN/MP/002/005/0002/0006</t>
  </si>
  <si>
    <t>BETUL-IN/MP/002_SOYABEAN-530_AMLA-IN/MP/002/005_BORDEHI-IN/MP/002/005/0002_043-SOMLAPUR-IN/MP/002/005/0002/0007_</t>
  </si>
  <si>
    <t>BETUL-IN/MP/002_SOYABEAN-530_AMLA-IN/MP/002/005_BORDEHI-IN/MP/002/005/0002_043-SOMLAPUR-IN/MP/002/005/0002/0007</t>
  </si>
  <si>
    <t>BETUL-IN/MP/002_SOYABEAN-530_AMLA-IN/MP/002/005_BORDEHI-IN/MP/002/005/0002_044-KUTKHEDI-IN/MP/002/005/0002/0008_</t>
  </si>
  <si>
    <t>BETUL-IN/MP/002_SOYABEAN-530_AMLA-IN/MP/002/005_BORDEHI-IN/MP/002/005/0002_044-KUTKHEDI-IN/MP/002/005/0002/0008</t>
  </si>
  <si>
    <t>BETUL-IN/MP/002_SOYABEAN-530_AMLA-IN/MP/002/005_BORDEHI-IN/MP/002/005/0002_045-MALEGAON-IN/MP/002/005/0002/0009_</t>
  </si>
  <si>
    <t>BETUL-IN/MP/002_SOYABEAN-530_AMLA-IN/MP/002/005_BORDEHI-IN/MP/002/005/0002_045-MALEGAON-IN/MP/002/005/0002/0009</t>
  </si>
  <si>
    <t>BETUL-IN/MP/002_SOYABEAN-530_AMLA-IN/MP/002/005_BORDEHI-IN/MP/002/005/0002_046-HARANYA-IN/MP/002/005/0002/0010_</t>
  </si>
  <si>
    <t>BETUL-IN/MP/002_SOYABEAN-530_AMLA-IN/MP/002/005_BORDEHI-IN/MP/002/005/0002_046-HARANYA-IN/MP/002/005/0002/0010</t>
  </si>
  <si>
    <t>BETUL-IN/MP/002_SOYABEAN-530_AMLA-IN/MP/002/005_BORDEHI-IN/MP/002/005/0002_047-BAMLA-IN/MP/002/005/0002/0011_</t>
  </si>
  <si>
    <t>BETUL-IN/MP/002_SOYABEAN-530_AMLA-IN/MP/002/005_BORDEHI-IN/MP/002/005/0002_047-BAMLA-IN/MP/002/005/0002/0011</t>
  </si>
  <si>
    <t>BETUL-IN/MP/002_SOYABEAN-530_AMLA-IN/MP/002/005_BORDEHI-IN/MP/002/005/0002_048-JAMUNBICHHWA MA.-IN/MP/002/005/0002/0012_</t>
  </si>
  <si>
    <t>BETUL-IN/MP/002_SOYABEAN-530_AMLA-IN/MP/002/005_BORDEHI-IN/MP/002/005/0002_048-JAMUNBICHHWA MA.-IN/MP/002/005/0002/0012</t>
  </si>
  <si>
    <t>BETUL-IN/MP/002_SOYABEAN-530_AMLA-IN/MP/002/005_BORDEHI-IN/MP/002/005/0002_049-KOTHIYA-IN/MP/002/005/0002/0013_</t>
  </si>
  <si>
    <t>BETUL-IN/MP/002_SOYABEAN-530_AMLA-IN/MP/002/005_BORDEHI-IN/MP/002/005/0002_049-KOTHIYA-IN/MP/002/005/0002/0013</t>
  </si>
  <si>
    <t>BETUL-IN/MP/002_SOYABEAN-530_AMLA-IN/MP/002/005_BORDEHI-IN/MP/002/005/0002_050-KALMESHWARA-IN/MP/002/005/0002/0014_</t>
  </si>
  <si>
    <t>BETUL-IN/MP/002_SOYABEAN-530_AMLA-IN/MP/002/005_BORDEHI-IN/MP/002/005/0002_050-KALMESHWARA-IN/MP/002/005/0002/0014</t>
  </si>
  <si>
    <t>BETUL-IN/MP/002_SOYABEAN-530_AMLA-IN/MP/002/005_BORDEHI-IN/MP/002/005/0002_051-KHANDEPIPARIYA-IN/MP/002/005/0002/0015_</t>
  </si>
  <si>
    <t>BETUL-IN/MP/002_SOYABEAN-530_AMLA-IN/MP/002/005_BORDEHI-IN/MP/002/005/0002_051-KHANDEPIPARIYA-IN/MP/002/005/0002/0015</t>
  </si>
  <si>
    <t>BETUL-IN/MP/002_SOYABEAN-530_AMLA-IN/MP/002/005_BORDEHI-IN/MP/002/005/0002_052-DEEPAMANDAI-IN/MP/002/005/0002/0016_</t>
  </si>
  <si>
    <t>BETUL-IN/MP/002_SOYABEAN-530_AMLA-IN/MP/002/005_BORDEHI-IN/MP/002/005/0002_052-DEEPAMANDAI-IN/MP/002/005/0002/0016</t>
  </si>
  <si>
    <t>BETUL-IN/MP/002_SOYABEAN-530_AMLA-IN/MP/002/005_BORDEHI-IN/MP/002/005/0002_053-BORDEHI-IN/MP/002/005/0002/0017_</t>
  </si>
  <si>
    <t>BETUL-IN/MP/002_SOYABEAN-530_AMLA-IN/MP/002/005_BORDEHI-IN/MP/002/005/0002_053-BORDEHI-IN/MP/002/005/0002/0017</t>
  </si>
  <si>
    <t>BETUL-IN/MP/002_SOYABEAN-530_AMLA-IN/MP/002/005_BORDEHI-IN/MP/002/005/0002_054-ITAWA-IN/MP/002/005/0002/0018_</t>
  </si>
  <si>
    <t>BETUL-IN/MP/002_SOYABEAN-530_AMLA-IN/MP/002/005_BORDEHI-IN/MP/002/005/0002_054-ITAWA-IN/MP/002/005/0002/0018</t>
  </si>
  <si>
    <t>BETUL-IN/MP/002_SOYABEAN-530_AMLA-IN/MP/002/005_BORDEHI-IN/MP/002/005/0002_055-GHATAWADIKALA-IN/MP/002/005/0002/0019_</t>
  </si>
  <si>
    <t>BETUL-IN/MP/002_SOYABEAN-530_AMLA-IN/MP/002/005_BORDEHI-IN/MP/002/005/0002_055-GHATAWADIKALA-IN/MP/002/005/0002/0019</t>
  </si>
  <si>
    <t>BETUL-IN/MP/002_SOYABEAN-530_AMLA-IN/MP/002/005_BORDEHI-IN/MP/002/005/0002_056-HATHNORA-IN/MP/002/005/0002/0020_</t>
  </si>
  <si>
    <t>BETUL-IN/MP/002_SOYABEAN-530_AMLA-IN/MP/002/005_BORDEHI-IN/MP/002/005/0002_056-HATHNORA-IN/MP/002/005/0002/0020</t>
  </si>
  <si>
    <t>BETUL-IN/MP/002_SOYABEAN-530_AMLA-IN/MP/002/005_BORDEHI-IN/MP/002/005/0002_057-TARODAKALA-IN/MP/002/005/0002/0021_</t>
  </si>
  <si>
    <t>BETUL-IN/MP/002_SOYABEAN-530_AMLA-IN/MP/002/005_BORDEHI-IN/MP/002/005/0002_057-TARODAKALA-IN/MP/002/005/0002/0021</t>
  </si>
  <si>
    <t>BETUL-IN/MP/002_SOYABEAN-530_AMLA-IN/MP/002/005_BORDEHI-IN/MP/002/005/0002_058-DANGARIYA-IN/MP/002/005/0002/0022_</t>
  </si>
  <si>
    <t>BETUL-IN/MP/002_SOYABEAN-530_AMLA-IN/MP/002/005_BORDEHI-IN/MP/002/005/0002_058-DANGARIYA-IN/MP/002/005/0002/0022</t>
  </si>
  <si>
    <t>BETUL-IN/MP/002_SOYABEAN-530_AMLA-IN/MP/002/005_BORDEHI-IN/MP/002/005/0002_059-DEHARI-IN/MP/002/005/0002/0023_</t>
  </si>
  <si>
    <t>BETUL-IN/MP/002_SOYABEAN-530_AMLA-IN/MP/002/005_BORDEHI-IN/MP/002/005/0002_059-DEHARI-IN/MP/002/005/0002/0023</t>
  </si>
  <si>
    <t>BETUL-IN/MP/002_SOYABEAN-530_AMLA-IN/MP/002/005_BORDEHI-IN/MP/002/005/0002_060-KUJWA-IN/MP/002/005/0002/0024_</t>
  </si>
  <si>
    <t>BETUL-IN/MP/002_SOYABEAN-530_AMLA-IN/MP/002/005_BORDEHI-IN/MP/002/005/0002_060-KUJWA-IN/MP/002/005/0002/0024</t>
  </si>
  <si>
    <t>BETUL-IN/MP/002_SOYABEAN-530_AMLA-IN/MP/002/005_BORDEHI-IN/MP/002/005/0002_061-KHEDLIBAZAR-IN/MP/002/005/0002/0025_</t>
  </si>
  <si>
    <t>BETUL-IN/MP/002_SOYABEAN-530_AMLA-IN/MP/002/005_BORDEHI-IN/MP/002/005/0002_061-KHEDLIBAZAR-IN/MP/002/005/0002/0025</t>
  </si>
  <si>
    <t>BETUL-IN/MP/002_SOYABEAN-530_AMLA-IN/MP/002/005_BORDEHI-IN/MP/002/005/0002_062-BRAHMANBADA-IN/MP/002/005/0002/0026_</t>
  </si>
  <si>
    <t>BETUL-IN/MP/002_SOYABEAN-530_AMLA-IN/MP/002/005_BORDEHI-IN/MP/002/005/0002_062-BRAHMANBADA-IN/MP/002/005/0002/0026</t>
  </si>
  <si>
    <t>BETUL-IN/MP/002_SOYABEAN-530_AMLA-IN/MP/002/005_BORDEHI-IN/MP/002/005/0002_063-BICHHWA-IN/MP/002/005/0002/0027_</t>
  </si>
  <si>
    <t>BETUL-IN/MP/002_SOYABEAN-530_AMLA-IN/MP/002/005_BORDEHI-IN/MP/002/005/0002_063-BICHHWA-IN/MP/002/005/0002/0027</t>
  </si>
  <si>
    <t>BETUL-IN/MP/002_SOYABEAN-530_AMLA-IN/MP/002/005_BORDEHI-IN/MP/002/005/0002_064-MORKHA-IN/MP/002/005/0002/0028_</t>
  </si>
  <si>
    <t>BETUL-IN/MP/002_SOYABEAN-530_AMLA-IN/MP/002/005_BORDEHI-IN/MP/002/005/0002_064-MORKHA-IN/MP/002/005/0002/0028</t>
  </si>
  <si>
    <t>BETUL-IN/MP/002_SOYABEAN-530_AMLA-IN/MP/002/005_BORDEHI-IN/MP/002/005/0002_065-TARODABUJURG-IN/MP/002/005/0002/0029_</t>
  </si>
  <si>
    <t>BETUL-IN/MP/002_SOYABEAN-530_AMLA-IN/MP/002/005_BORDEHI-IN/MP/002/005/0002_065-TARODABUJURG-IN/MP/002/005/0002/0029</t>
  </si>
  <si>
    <t>BETUL-IN/MP/002_SOYABEAN-530_AMLA-IN/MP/002/005_BORDEHI-IN/MP/002/005/0002_066-DUDARIYA-IN/MP/002/005/0002/0030_</t>
  </si>
  <si>
    <t>BETUL-IN/MP/002_SOYABEAN-530_AMLA-IN/MP/002/005_BORDEHI-IN/MP/002/005/0002_066-DUDARIYA-IN/MP/002/005/0002/0030</t>
  </si>
  <si>
    <t>BETUL-IN/MP/002_SOYABEAN-530_AMLA-IN/MP/002/005_BORDEHI-IN/MP/002/005/0002_067-BISKHAN-IN/MP/002/005/0002/0031_</t>
  </si>
  <si>
    <t>BETUL-IN/MP/002_SOYABEAN-530_AMLA-IN/MP/002/005_BORDEHI-IN/MP/002/005/0002_067-BISKHAN-IN/MP/002/005/0002/0031</t>
  </si>
  <si>
    <t>BETUL-IN/MP/002_SOYABEAN-530_AMLA-IN/MP/002/005_BORDEHI-IN/MP/002/005/0002_068-GUBREL-IN/MP/002/005/0002/0032_</t>
  </si>
  <si>
    <t>BETUL-IN/MP/002_SOYABEAN-530_AMLA-IN/MP/002/005_BORDEHI-IN/MP/002/005/0002_068-GUBREL-IN/MP/002/005/0002/0032</t>
  </si>
  <si>
    <t>BETUL-IN/MP/002_SOYABEAN-530_AMLA-IN/MP/002/005_BORDEHI-IN/MP/002/005/0002_069-LEELAJHAR-IN/MP/002/005/0002/0033_</t>
  </si>
  <si>
    <t>BETUL-IN/MP/002_SOYABEAN-530_AMLA-IN/MP/002/005_BORDEHI-IN/MP/002/005/0002_069-LEELAJHAR-IN/MP/002/005/0002/0033</t>
  </si>
  <si>
    <t>BETUL-IN/MP/002_SOYABEAN-530_AMLA-IN/MP/002/005_BORDEHI-IN/MP/002/005/0002_070-KATHI-IN/MP/002/005/0002/0034_</t>
  </si>
  <si>
    <t>BETUL-IN/MP/002_SOYABEAN-530_AMLA-IN/MP/002/005_BORDEHI-IN/MP/002/005/0002_070-KATHI-IN/MP/002/005/0002/0034</t>
  </si>
  <si>
    <t>BETUL-IN/MP/002_SOYABEAN-530_BETUL-IN/MP/002/002_BETUL - 1-IN/MP/002/002/0003_037-KHEDLA-IN/MP/002/002/0003/0004_</t>
  </si>
  <si>
    <t>BETUL-IN/MP/002_SOYABEAN-530_BETUL-IN/MP/002/002_BETUL - 1-IN/MP/002/002/0003_037-KHEDLA-IN/MP/002/002/0003/0004</t>
  </si>
  <si>
    <t>BETUL-IN/MP/002_SOYABEAN-530_BETUL-IN/MP/002/002_BETUL - 1-IN/MP/002/002/0003_038-KUMHARTEK-IN/MP/002/002/0003/0005_</t>
  </si>
  <si>
    <t>BETUL-IN/MP/002_SOYABEAN-530_BETUL-IN/MP/002/002_BETUL - 1-IN/MP/002/002/0003_038-KUMHARTEK-IN/MP/002/002/0003/0005</t>
  </si>
  <si>
    <t>BETUL-IN/MP/002_SOYABEAN-530_BETUL-IN/MP/002/002_BETUL - 1-IN/MP/002/002/0003_039-BAGHWAD-IN/MP/002/002/0003/0006_</t>
  </si>
  <si>
    <t>BETUL-IN/MP/002_SOYABEAN-530_BETUL-IN/MP/002/002_BETUL - 1-IN/MP/002/002/0003_039-BAGHWAD-IN/MP/002/002/0003/0006</t>
  </si>
  <si>
    <t>BETUL-IN/MP/002_SOYABEAN-530_BETUL-IN/MP/002/002_BETUL - 1-IN/MP/002/002/0003_040-NEEMJHIRI-IN/MP/002/002/0003/0007_</t>
  </si>
  <si>
    <t>BETUL-IN/MP/002_SOYABEAN-530_BETUL-IN/MP/002/002_BETUL - 1-IN/MP/002/002/0003_040-NEEMJHIRI-IN/MP/002/002/0003/0007</t>
  </si>
  <si>
    <t>BETUL-IN/MP/002_SOYABEAN-530_BETUL-IN/MP/002/002_BETUL - 1-IN/MP/002/002/0003_041-MOWAD-IN/MP/002/002/0003/0008_</t>
  </si>
  <si>
    <t>BETUL-IN/MP/002_SOYABEAN-530_BETUL-IN/MP/002/002_BETUL - 1-IN/MP/002/002/0003_041-MOWAD-IN/MP/002/002/0003/0008</t>
  </si>
  <si>
    <t>BETUL-IN/MP/002_SOYABEAN-530_BETUL-IN/MP/002/002_BETUL - 1-IN/MP/002/002/0003_042-KANHADGAON-IN/MP/002/002/0003/0009_</t>
  </si>
  <si>
    <t>BETUL-IN/MP/002_SOYABEAN-530_BETUL-IN/MP/002/002_BETUL - 1-IN/MP/002/002/0003_042-KANHADGAON-IN/MP/002/002/0003/0009</t>
  </si>
  <si>
    <t>BETUL-IN/MP/002_SOYABEAN-530_BETUL-IN/MP/002/002_BETUL - 1-IN/MP/002/002/0003_043-LAKHAPUR-IN/MP/002/002/0003/0010_</t>
  </si>
  <si>
    <t>BETUL-IN/MP/002_SOYABEAN-530_BETUL-IN/MP/002/002_BETUL - 1-IN/MP/002/002/0003_043-LAKHAPUR-IN/MP/002/002/0003/0010</t>
  </si>
  <si>
    <t>BETUL-IN/MP/002_SOYABEAN-530_BETUL-IN/MP/002/002_BETUL - 1-IN/MP/002/002/0003_044-BARSALI-IN/MP/002/002/0003/0011_</t>
  </si>
  <si>
    <t>BETUL-IN/MP/002_SOYABEAN-530_BETUL-IN/MP/002/002_BETUL - 1-IN/MP/002/002/0003_044-BARSALI-IN/MP/002/002/0003/0011</t>
  </si>
  <si>
    <t>BETUL-IN/MP/002_SOYABEAN-530_BETUL-IN/MP/002/002_BETUL - 1-IN/MP/002/002/0003_045-MALKAPUR-IN/MP/002/002/0003/0012_</t>
  </si>
  <si>
    <t>BETUL-IN/MP/002_SOYABEAN-530_BETUL-IN/MP/002/002_BETUL - 1-IN/MP/002/002/0003_045-MALKAPUR-IN/MP/002/002/0003/0012</t>
  </si>
  <si>
    <t>BETUL-IN/MP/002_SOYABEAN-530_BETUL-IN/MP/002/002_BETUL - 1-IN/MP/002/002/0003_047-BHAISDEHI-IN/MP/002/002/0003/0014_</t>
  </si>
  <si>
    <t>BETUL-IN/MP/002_SOYABEAN-530_BETUL-IN/MP/002/002_BETUL - 1-IN/MP/002/002/0003_047-BHAISDEHI-IN/MP/002/002/0003/0014</t>
  </si>
  <si>
    <t>BETUL-IN/MP/002_SOYABEAN-530_BETUL-IN/MP/002/002_BETUL - 1-IN/MP/002/002/0003_048-KHEDLI-IN/MP/002/002/0003/0015_</t>
  </si>
  <si>
    <t>BETUL-IN/MP/002_SOYABEAN-530_BETUL-IN/MP/002/002_BETUL - 1-IN/MP/002/002/0003_048-KHEDLI-IN/MP/002/002/0003/0015</t>
  </si>
  <si>
    <t>BETUL-IN/MP/002_SOYABEAN-530_BETUL-IN/MP/002/002_BETUL - 1-IN/MP/002/002/0003_050-BAAJPUR-IN/MP/002/002/0003/0017_</t>
  </si>
  <si>
    <t>BETUL-IN/MP/002_SOYABEAN-530_BETUL-IN/MP/002/002_BETUL - 1-IN/MP/002/002/0003_050-BAAJPUR-IN/MP/002/002/0003/0017</t>
  </si>
  <si>
    <t>BETUL-IN/MP/002_SOYABEAN-530_BETUL-IN/MP/002/002_BETUL - 1-IN/MP/002/002/0003_051-RODA-IN/MP/002/002/0003/0018_</t>
  </si>
  <si>
    <t>BETUL-IN/MP/002_SOYABEAN-530_BETUL-IN/MP/002/002_BETUL - 1-IN/MP/002/002/0003_051-RODA-IN/MP/002/002/0003/0018</t>
  </si>
  <si>
    <t>BETUL-IN/MP/002_SOYABEAN-530_BETUL-IN/MP/002/002_BETUL - 1-IN/MP/002/002/0003_052-KHADLA-IN/MP/002/002/0003/0019_</t>
  </si>
  <si>
    <t>BETUL-IN/MP/002_SOYABEAN-530_BETUL-IN/MP/002/002_BETUL - 1-IN/MP/002/002/0003_052-KHADLA-IN/MP/002/002/0003/0019</t>
  </si>
  <si>
    <t>BETUL-IN/MP/002_SOYABEAN-530_BETUL-IN/MP/002/002_BETUL - 1-IN/MP/002/002/0003_053-SAWANGA-IN/MP/002/002/0003/0020_</t>
  </si>
  <si>
    <t>BETUL-IN/MP/002_SOYABEAN-530_BETUL-IN/MP/002/002_BETUL - 1-IN/MP/002/002/0003_053-SAWANGA-IN/MP/002/002/0003/0020</t>
  </si>
  <si>
    <t>BETUL-IN/MP/002_SOYABEAN-530_BETUL-IN/MP/002/002_BETUL - 1-IN/MP/002/002/0003_054-PIPLA-IN/MP/002/002/0003/0021_</t>
  </si>
  <si>
    <t>BETUL-IN/MP/002_SOYABEAN-530_BETUL-IN/MP/002/002_BETUL - 1-IN/MP/002/002/0003_054-PIPLA-IN/MP/002/002/0003/0021</t>
  </si>
  <si>
    <t>BETUL-IN/MP/002_SOYABEAN-530_BETUL-IN/MP/002/002_BETUL - 1-IN/MP/002/002/0003_055-SEHRA-IN/MP/002/002/0003/0022_</t>
  </si>
  <si>
    <t>BETUL-IN/MP/002_SOYABEAN-530_BETUL-IN/MP/002/002_BETUL - 1-IN/MP/002/002/0003_055-SEHRA-IN/MP/002/002/0003/0022</t>
  </si>
  <si>
    <t>BETUL-IN/MP/002_SOYABEAN-530_BETUL-IN/MP/002/002_BETUL - 1-IN/MP/002/002/0003_056-HATHNAJHIRI-IN/MP/002/002/0003/0023_</t>
  </si>
  <si>
    <t>BETUL-IN/MP/002_SOYABEAN-530_BETUL-IN/MP/002/002_BETUL - 1-IN/MP/002/002/0003_056-HATHNAJHIRI-IN/MP/002/002/0003/0023</t>
  </si>
  <si>
    <t>BETUL-IN/MP/002_SOYABEAN-530_BETUL-IN/MP/002/002_BETUL - 1-IN/MP/002/002/0003_057-BORIKASH-IN/MP/002/002/0003/0024_</t>
  </si>
  <si>
    <t>BETUL-IN/MP/002_SOYABEAN-530_BETUL-IN/MP/002/002_BETUL - 1-IN/MP/002/002/0003_057-BORIKASH-IN/MP/002/002/0003/0024</t>
  </si>
  <si>
    <t>BETUL-IN/MP/002_SOYABEAN-530_BETUL-IN/MP/002/002_BETUL - 1-IN/MP/002/002/0003_058-DIWANCHARSI-IN/MP/002/002/0003/0025_</t>
  </si>
  <si>
    <t>BETUL-IN/MP/002_SOYABEAN-530_BETUL-IN/MP/002/002_BETUL - 1-IN/MP/002/002/0003_058-DIWANCHARSI-IN/MP/002/002/0003/0025</t>
  </si>
  <si>
    <t>BETUL-IN/MP/002_SOYABEAN-530_BETUL-IN/MP/002/002_BETUL - 1-IN/MP/002/002/0003_059-KOLGAON-IN/MP/002/002/0003/0026_</t>
  </si>
  <si>
    <t>BETUL-IN/MP/002_SOYABEAN-530_BETUL-IN/MP/002/002_BETUL - 1-IN/MP/002/002/0003_059-KOLGAON-IN/MP/002/002/0003/0026</t>
  </si>
  <si>
    <t>BETUL-IN/MP/002_SOYABEAN-530_BETUL-IN/MP/002/002_BETUL - 1-IN/MP/002/002/0003_060-GORAKHAR-IN/MP/002/002/0003/0027_</t>
  </si>
  <si>
    <t>BETUL-IN/MP/002_SOYABEAN-530_BETUL-IN/MP/002/002_BETUL - 1-IN/MP/002/002/0003_060-GORAKHAR-IN/MP/002/002/0003/0027</t>
  </si>
  <si>
    <t>BETUL-IN/MP/002_SOYABEAN-530_BETUL-IN/MP/002/002_BETUL - 2-IN/MP/002/002/0002_028-DODHWADA-IN/MP/002/002/0002/0001_</t>
  </si>
  <si>
    <t>BETUL-IN/MP/002_SOYABEAN-530_BETUL-IN/MP/002/002_BETUL - 2-IN/MP/002/002/0002_028-DODHWADA-IN/MP/002/002/0002/0001</t>
  </si>
  <si>
    <t>BETUL-IN/MP/002_SOYABEAN-530_BETUL-IN/MP/002/002_BETUL - 2-IN/MP/002/002/0002_029-BHADUS-IN/MP/002/002/0002/0002_</t>
  </si>
  <si>
    <t>BETUL-IN/MP/002_SOYABEAN-530_BETUL-IN/MP/002/002_BETUL - 2-IN/MP/002/002/0002_029-BHADUS-IN/MP/002/002/0002/0002</t>
  </si>
  <si>
    <t>BETUL-IN/MP/002_SOYABEAN-530_BETUL-IN/MP/002/002_BETUL - 2-IN/MP/002/002/0002_030-TEMNI-IN/MP/002/002/0002/0003_</t>
  </si>
  <si>
    <t>BETUL-IN/MP/002_SOYABEAN-530_BETUL-IN/MP/002/002_BETUL - 2-IN/MP/002/002/0002_030-TEMNI-IN/MP/002/002/0002/0003</t>
  </si>
  <si>
    <t>BETUL-IN/MP/002_SOYABEAN-530_BETUL-IN/MP/002/002_BETUL - 2-IN/MP/002/002/0002_031-DANORA-IN/MP/002/002/0002/0004_</t>
  </si>
  <si>
    <t>BETUL-IN/MP/002_SOYABEAN-530_BETUL-IN/MP/002/002_BETUL - 2-IN/MP/002/002/0002_031-DANORA-IN/MP/002/002/0002/0004</t>
  </si>
  <si>
    <t>BETUL-IN/MP/002_SOYABEAN-530_BETUL-IN/MP/002/002_BETUL - 2-IN/MP/002/002/0002_032-BHOGITEDA-IN/MP/002/002/0002/0005_</t>
  </si>
  <si>
    <t>BETUL-IN/MP/002_SOYABEAN-530_BETUL-IN/MP/002/002_BETUL - 2-IN/MP/002/002/0002_032-BHOGITEDA-IN/MP/002/002/0002/0005</t>
  </si>
  <si>
    <t>BETUL-IN/MP/002_SOYABEAN-530_BETUL-IN/MP/002/002_BETUL - 2-IN/MP/002/002/0002_033-BADORA-IN/MP/002/002/0002/0006_</t>
  </si>
  <si>
    <t>BETUL-IN/MP/002_SOYABEAN-530_BETUL-IN/MP/002/002_BETUL - 2-IN/MP/002/002/0002_033-BADORA-IN/MP/002/002/0002/0006</t>
  </si>
  <si>
    <t>BETUL-IN/MP/002_SOYABEAN-530_BETUL-IN/MP/002/002_BETUL BAZAR-IN/MP/002/002/0004_061-JASONDI-IN/MP/002/002/0004/0001_</t>
  </si>
  <si>
    <t>BETUL-IN/MP/002_SOYABEAN-530_BETUL-IN/MP/002/002_BETUL BAZAR-IN/MP/002/002/0004_061-JASONDI-IN/MP/002/002/0004/0001</t>
  </si>
  <si>
    <t>BETUL-IN/MP/002_SOYABEAN-530_BETUL-IN/MP/002/002_BETUL BAZAR-IN/MP/002/002/0004_062-CHARBAN-IN/MP/002/002/0004/0002_</t>
  </si>
  <si>
    <t>BETUL-IN/MP/002_SOYABEAN-530_BETUL-IN/MP/002/002_BETUL BAZAR-IN/MP/002/002/0004_062-CHARBAN-IN/MP/002/002/0004/0002</t>
  </si>
  <si>
    <t>BETUL-IN/MP/002_SOYABEAN-530_BETUL-IN/MP/002/002_BETUL BAZAR-IN/MP/002/002/0004_063-GODIGOULA-IN/MP/002/002/0004/0003_</t>
  </si>
  <si>
    <t>BETUL-IN/MP/002_SOYABEAN-530_BETUL-IN/MP/002/002_BETUL BAZAR-IN/MP/002/002/0004_063-GODIGOULA-IN/MP/002/002/0004/0003</t>
  </si>
  <si>
    <t>BETUL-IN/MP/002_SOYABEAN-530_BETUL-IN/MP/002/002_BETUL BAZAR-IN/MP/002/002/0004_064-BADHOLI-IN/MP/002/002/0004/0004_</t>
  </si>
  <si>
    <t>BETUL-IN/MP/002_SOYABEAN-530_BETUL-IN/MP/002/002_BETUL BAZAR-IN/MP/002/002/0004_064-BADHOLI-IN/MP/002/002/0004/0004</t>
  </si>
  <si>
    <t>BETUL-IN/MP/002_SOYABEAN-530_BETUL-IN/MP/002/002_BETUL BAZAR-IN/MP/002/002/0004_065-AMDAR-IN/MP/002/002/0004/0005_</t>
  </si>
  <si>
    <t>BETUL-IN/MP/002_SOYABEAN-530_BETUL-IN/MP/002/002_BETUL BAZAR-IN/MP/002/002/0004_065-AMDAR-IN/MP/002/002/0004/0005</t>
  </si>
  <si>
    <t>BETUL-IN/MP/002_SOYABEAN-530_BETUL-IN/MP/002/002_BETUL BAZAR-IN/MP/002/002/0004_066-SURGAON-IN/MP/002/002/0004/0006_</t>
  </si>
  <si>
    <t>BETUL-IN/MP/002_SOYABEAN-530_BETUL-IN/MP/002/002_BETUL BAZAR-IN/MP/002/002/0004_066-SURGAON-IN/MP/002/002/0004/0006</t>
  </si>
  <si>
    <t>BETUL-IN/MP/002_SOYABEAN-530_BETUL-IN/MP/002/002_BETUL BAZAR-IN/MP/002/002/0004_067-BHARKAWADI-IN/MP/002/002/0004/0007_</t>
  </si>
  <si>
    <t>BETUL-IN/MP/002_SOYABEAN-530_BETUL-IN/MP/002/002_BETUL BAZAR-IN/MP/002/002/0004_067-BHARKAWADI-IN/MP/002/002/0004/0007</t>
  </si>
  <si>
    <t>BETUL-IN/MP/002_SOYABEAN-530_BETUL-IN/MP/002/002_BETUL BAZAR-IN/MP/002/002/0004_068-BETULBAZAR-IN/MP/002/002/0004/0008_</t>
  </si>
  <si>
    <t>BETUL-IN/MP/002_SOYABEAN-530_BETUL-IN/MP/002/002_BETUL BAZAR-IN/MP/002/002/0004_068-BETULBAZAR-IN/MP/002/002/0004/0008</t>
  </si>
  <si>
    <t>BETUL-IN/MP/002_SOYABEAN-530_BETUL-IN/MP/002/002_BETUL BAZAR-IN/MP/002/002/0004_069-AARUL-IN/MP/002/002/0004/0009_</t>
  </si>
  <si>
    <t>BETUL-IN/MP/002_SOYABEAN-530_BETUL-IN/MP/002/002_BETUL BAZAR-IN/MP/002/002/0004_069-AARUL-IN/MP/002/002/0004/0009</t>
  </si>
  <si>
    <t>BETUL-IN/MP/002_SOYABEAN-530_BETUL-IN/MP/002/002_BETUL BAZAR-IN/MP/002/002/0004_070-JAITAPUR-IN/MP/002/002/0004/0010_</t>
  </si>
  <si>
    <t>BETUL-IN/MP/002_SOYABEAN-530_BETUL-IN/MP/002/002_BETUL BAZAR-IN/MP/002/002/0004_070-JAITAPUR-IN/MP/002/002/0004/0010</t>
  </si>
  <si>
    <t>BETUL-IN/MP/002_SOYABEAN-530_BETUL-IN/MP/002/002_BETUL BAZAR-IN/MP/002/002/0004_071-NAHIYA-IN/MP/002/002/0004/0011_</t>
  </si>
  <si>
    <t>BETUL-IN/MP/002_SOYABEAN-530_BETUL-IN/MP/002/002_BETUL BAZAR-IN/MP/002/002/0004_071-NAHIYA-IN/MP/002/002/0004/0011</t>
  </si>
  <si>
    <t>BETUL-IN/MP/002_SOYABEAN-530_BETUL-IN/MP/002/002_BETUL BAZAR-IN/MP/002/002/0004_072-SOHAGPUR-IN/MP/002/002/0004/0012_</t>
  </si>
  <si>
    <t>BETUL-IN/MP/002_SOYABEAN-530_BETUL-IN/MP/002/002_BETUL BAZAR-IN/MP/002/002/0004_072-SOHAGPUR-IN/MP/002/002/0004/0012</t>
  </si>
  <si>
    <t>BETUL-IN/MP/002_SOYABEAN-530_BETUL-IN/MP/002/002_BETUL BAZAR-IN/MP/002/002/0004_073-MILANPUR-IN/MP/002/002/0004/0013_</t>
  </si>
  <si>
    <t>BETUL-IN/MP/002_SOYABEAN-530_BETUL-IN/MP/002/002_BETUL BAZAR-IN/MP/002/002/0004_073-MILANPUR-IN/MP/002/002/0004/0013</t>
  </si>
  <si>
    <t>BETUL-IN/MP/002_SOYABEAN-530_BETUL-IN/MP/002/002_BETUL BAZAR-IN/MP/002/002/0004_074-BAYAWADI-IN/MP/002/002/0004/0014_</t>
  </si>
  <si>
    <t>BETUL-IN/MP/002_SOYABEAN-530_BETUL-IN/MP/002/002_BETUL BAZAR-IN/MP/002/002/0004_074-BAYAWADI-IN/MP/002/002/0004/0014</t>
  </si>
  <si>
    <t>BETUL-IN/MP/002_SOYABEAN-530_BETUL-IN/MP/002/002_BETUL BAZAR-IN/MP/002/002/0004_075-SAIKHANDARA-IN/MP/002/002/0004/0015_</t>
  </si>
  <si>
    <t>BETUL-IN/MP/002_SOYABEAN-530_BETUL-IN/MP/002/002_BETUL BAZAR-IN/MP/002/002/0004_075-SAIKHANDARA-IN/MP/002/002/0004/0015</t>
  </si>
  <si>
    <t>BETUL-IN/MP/002_SOYABEAN-530_BETUL-IN/MP/002/002_BETUL BAZAR-IN/MP/002/002/0004_076-JAWRA-IN/MP/002/002/0004/0016_</t>
  </si>
  <si>
    <t>BETUL-IN/MP/002_SOYABEAN-530_BETUL-IN/MP/002/002_BETUL BAZAR-IN/MP/002/002/0004_076-JAWRA-IN/MP/002/002/0004/0016</t>
  </si>
  <si>
    <t>BETUL-IN/MP/002_SOYABEAN-530_BETUL-IN/MP/002/002_BETUL BAZAR-IN/MP/002/002/0004_077-DHAWDI-IN/MP/002/002/0004/0017_</t>
  </si>
  <si>
    <t>BETUL-IN/MP/002_SOYABEAN-530_BETUL-IN/MP/002/002_BETUL BAZAR-IN/MP/002/002/0004_077-DHAWDI-IN/MP/002/002/0004/0017</t>
  </si>
  <si>
    <t>BETUL-IN/MP/002_SOYABEAN-530_BETUL-IN/MP/002/002_BETUL BAZAR-IN/MP/002/002/0004_078-REDWA-IN/MP/002/002/0004/0018_</t>
  </si>
  <si>
    <t>BETUL-IN/MP/002_SOYABEAN-530_BETUL-IN/MP/002/002_BETUL BAZAR-IN/MP/002/002/0004_078-REDWA-IN/MP/002/002/0004/0018</t>
  </si>
  <si>
    <t>BETUL-IN/MP/002_SOYABEAN-530_BETUL-IN/MP/002/002_BETUL BAZAR-IN/MP/002/002/0004_079-SELGAON-IN/MP/002/002/0004/0019_</t>
  </si>
  <si>
    <t>BETUL-IN/MP/002_SOYABEAN-530_BETUL-IN/MP/002/002_BETUL BAZAR-IN/MP/002/002/0004_079-SELGAON-IN/MP/002/002/0004/0019</t>
  </si>
  <si>
    <t>BETUL-IN/MP/002_SOYABEAN-530_BETUL-IN/MP/002/002_BETUL BAZAR-IN/MP/002/002/0004_080-GUDI-IN/MP/002/002/0004/0020_</t>
  </si>
  <si>
    <t>BETUL-IN/MP/002_SOYABEAN-530_BETUL-IN/MP/002/002_BETUL BAZAR-IN/MP/002/002/0004_080-GUDI-IN/MP/002/002/0004/0020</t>
  </si>
  <si>
    <t>BETUL-IN/MP/002_SOYABEAN-530_BETUL-IN/MP/002/002_BETUL BAZAR-IN/MP/002/002/0004_081-BARVHI-IN/MP/002/002/0004/0021_</t>
  </si>
  <si>
    <t>BETUL-IN/MP/002_SOYABEAN-530_BETUL-IN/MP/002/002_BETUL BAZAR-IN/MP/002/002/0004_081-BARVHI-IN/MP/002/002/0004/0021</t>
  </si>
  <si>
    <t>BETUL-IN/MP/002_SOYABEAN-530_BETUL-IN/MP/002/002_KHEDISAWLIGARH-IN/MP/002/002/0001_001-BORGAON-IN/MP/002/002/0001/0001_</t>
  </si>
  <si>
    <t>BETUL-IN/MP/002_SOYABEAN-530_BETUL-IN/MP/002/002_KHEDISAWLIGARH-IN/MP/002/002/0001_001-BORGAON-IN/MP/002/002/0001/0001</t>
  </si>
  <si>
    <t>BETUL-IN/MP/002_SOYABEAN-530_BETUL-IN/MP/002/002_KHEDISAWLIGARH-IN/MP/002/002/0001_002-JEEN-IN/MP/002/002/0001/0012_</t>
  </si>
  <si>
    <t>BETUL-IN/MP/002_SOYABEAN-530_BETUL-IN/MP/002/002_KHEDISAWLIGARH-IN/MP/002/002/0001_002-JEEN-IN/MP/002/002/0001/0012</t>
  </si>
  <si>
    <t>BETUL-IN/MP/002_SOYABEAN-530_BETUL-IN/MP/002/002_KHEDISAWLIGARH-IN/MP/002/002/0001_003-DANORA-IN/MP/002/002/0001/0021_</t>
  </si>
  <si>
    <t>BETUL-IN/MP/002_SOYABEAN-530_BETUL-IN/MP/002/002_KHEDISAWLIGARH-IN/MP/002/002/0001_003-DANORA-IN/MP/002/002/0001/0021</t>
  </si>
  <si>
    <t>BETUL-IN/MP/002_SOYABEAN-530_BETUL-IN/MP/002/002_KHEDISAWLIGARH-IN/MP/002/002/0001_004-KUMHALI-IN/MP/002/002/0001/0022_</t>
  </si>
  <si>
    <t>BETUL-IN/MP/002_SOYABEAN-530_BETUL-IN/MP/002/002_KHEDISAWLIGARH-IN/MP/002/002/0001_004-KUMHALI-IN/MP/002/002/0001/0022</t>
  </si>
  <si>
    <t>BETUL-IN/MP/002_SOYABEAN-530_BETUL-IN/MP/002/002_KHEDISAWLIGARH-IN/MP/002/002/0001_005-TAHLI-IN/MP/002/002/0001/0023_</t>
  </si>
  <si>
    <t>BETUL-IN/MP/002_SOYABEAN-530_BETUL-IN/MP/002/002_KHEDISAWLIGARH-IN/MP/002/002/0001_005-TAHLI-IN/MP/002/002/0001/0023</t>
  </si>
  <si>
    <t>BETUL-IN/MP/002_SOYABEAN-530_BETUL-IN/MP/002/002_KHEDISAWLIGARH-IN/MP/002/002/0001_007-RATAMATI BUJURG-IN/MP/002/002/0001/0025_</t>
  </si>
  <si>
    <t>BETUL-IN/MP/002_SOYABEAN-530_BETUL-IN/MP/002/002_KHEDISAWLIGARH-IN/MP/002/002/0001_007-RATAMATI BUJURG-IN/MP/002/002/0001/0025</t>
  </si>
  <si>
    <t>BETUL-IN/MP/002_SOYABEAN-530_BETUL-IN/MP/002/002_KHEDISAWLIGARH-IN/MP/002/002/0001_008-LAVANYA-IN/MP/002/002/0001/0026_</t>
  </si>
  <si>
    <t>BETUL-IN/MP/002_SOYABEAN-530_BETUL-IN/MP/002/002_KHEDISAWLIGARH-IN/MP/002/002/0001_008-LAVANYA-IN/MP/002/002/0001/0026</t>
  </si>
  <si>
    <t>BETUL-IN/MP/002_SOYABEAN-530_BETUL-IN/MP/002/002_KHEDISAWLIGARH-IN/MP/002/002/0001_009-SILLOT-IN/MP/002/002/0001/0027_</t>
  </si>
  <si>
    <t>BETUL-IN/MP/002_SOYABEAN-530_BETUL-IN/MP/002/002_KHEDISAWLIGARH-IN/MP/002/002/0001_009-SILLOT-IN/MP/002/002/0001/0027</t>
  </si>
  <si>
    <t>BETUL-IN/MP/002_SOYABEAN-530_BETUL-IN/MP/002/002_KHEDISAWLIGARH-IN/MP/002/002/0001_010-KALYANPUR-IN/MP/002/002/0001/0002_</t>
  </si>
  <si>
    <t>BETUL-IN/MP/002_SOYABEAN-530_BETUL-IN/MP/002/002_KHEDISAWLIGARH-IN/MP/002/002/0001_010-KALYANPUR-IN/MP/002/002/0001/0002</t>
  </si>
  <si>
    <t>BETUL-IN/MP/002_SOYABEAN-530_BETUL-IN/MP/002/002_KHEDISAWLIGARH-IN/MP/002/002/0001_011-SAKADEHI-IN/MP/002/002/0001/0003_</t>
  </si>
  <si>
    <t>BETUL-IN/MP/002_SOYABEAN-530_BETUL-IN/MP/002/002_KHEDISAWLIGARH-IN/MP/002/002/0001_011-SAKADEHI-IN/MP/002/002/0001/0003</t>
  </si>
  <si>
    <t>BETUL-IN/MP/002_SOYABEAN-530_BETUL-IN/MP/002/002_KHEDISAWLIGARH-IN/MP/002/002/0001_012-BASPANI-IN/MP/002/002/0001/0004_</t>
  </si>
  <si>
    <t>BETUL-IN/MP/002_SOYABEAN-530_BETUL-IN/MP/002/002_KHEDISAWLIGARH-IN/MP/002/002/0001_012-BASPANI-IN/MP/002/002/0001/0004</t>
  </si>
  <si>
    <t>BETUL-IN/MP/002_SOYABEAN-530_BETUL-IN/MP/002/002_KHEDISAWLIGARH-IN/MP/002/002/0001_013-JAMTHI-IN/MP/002/002/0001/0005_</t>
  </si>
  <si>
    <t>BETUL-IN/MP/002_SOYABEAN-530_BETUL-IN/MP/002/002_KHEDISAWLIGARH-IN/MP/002/002/0001_013-JAMTHI-IN/MP/002/002/0001/0005</t>
  </si>
  <si>
    <t>BETUL-IN/MP/002_SOYABEAN-530_BETUL-IN/MP/002/002_KHEDISAWLIGARH-IN/MP/002/002/0001_014-KADHAI-IN/MP/002/002/0001/0006_</t>
  </si>
  <si>
    <t>BETUL-IN/MP/002_SOYABEAN-530_BETUL-IN/MP/002/002_KHEDISAWLIGARH-IN/MP/002/002/0001_014-KADHAI-IN/MP/002/002/0001/0006</t>
  </si>
  <si>
    <t>BETUL-IN/MP/002_SOYABEAN-530_BETUL-IN/MP/002/002_KHEDISAWLIGARH-IN/MP/002/002/0001_015-LAPAJHIRI-IN/MP/002/002/0001/0007_</t>
  </si>
  <si>
    <t>BETUL-IN/MP/002_SOYABEAN-530_BETUL-IN/MP/002/002_KHEDISAWLIGARH-IN/MP/002/002/0001_015-LAPAJHIRI-IN/MP/002/002/0001/0007</t>
  </si>
  <si>
    <t>BETUL-IN/MP/002_SOYABEAN-530_BETUL-IN/MP/002/002_KHEDISAWLIGARH-IN/MP/002/002/0001_016-MATHNI-IN/MP/002/002/0001/0008_</t>
  </si>
  <si>
    <t>BETUL-IN/MP/002_SOYABEAN-530_BETUL-IN/MP/002/002_KHEDISAWLIGARH-IN/MP/002/002/0001_016-MATHNI-IN/MP/002/002/0001/0008</t>
  </si>
  <si>
    <t>BETUL-IN/MP/002_SOYABEAN-530_BETUL-IN/MP/002/002_KHEDISAWLIGARH-IN/MP/002/002/0001_017-MANDAIKHURD-IN/MP/002/002/0001/0009_</t>
  </si>
  <si>
    <t>BETUL-IN/MP/002_SOYABEAN-530_BETUL-IN/MP/002/002_KHEDISAWLIGARH-IN/MP/002/002/0001_017-MANDAIKHURD-IN/MP/002/002/0001/0009</t>
  </si>
  <si>
    <t>BETUL-IN/MP/002_SOYABEAN-530_BETUL-IN/MP/002/002_KHEDISAWLIGARH-IN/MP/002/002/0001_018-MANDAI BUJURG-IN/MP/002/002/0001/0010_</t>
  </si>
  <si>
    <t>BETUL-IN/MP/002_SOYABEAN-530_BETUL-IN/MP/002/002_KHEDISAWLIGARH-IN/MP/002/002/0001_018-MANDAI BUJURG-IN/MP/002/002/0001/0010</t>
  </si>
  <si>
    <t>BETUL-IN/MP/002_SOYABEAN-530_BHAINSDEHI-IN/MP/002/001_BHAINSDEHI-IN/MP/002/001/0004_075-JHAMJHIRI-IN/MP/002/001/0004/0008_</t>
  </si>
  <si>
    <t>BETUL-IN/MP/002_SOYABEAN-530_BHAINSDEHI-IN/MP/002/001_BHAINSDEHI-IN/MP/002/001/0004_075-JHAMJHIRI-IN/MP/002/001/0004/0008</t>
  </si>
  <si>
    <t>BETUL-IN/MP/002_SOYABEAN-530_BHAINSDEHI-IN/MP/002/001_BHAINSDEHI-IN/MP/002/001/0004_076-BARHAPUR-IN/MP/002/001/0004/0009_</t>
  </si>
  <si>
    <t>BETUL-IN/MP/002_SOYABEAN-530_BHAINSDEHI-IN/MP/002/001_BHAINSDEHI-IN/MP/002/001/0004_076-BARHAPUR-IN/MP/002/001/0004/0009</t>
  </si>
  <si>
    <t>BETUL-IN/MP/002_SOYABEAN-530_BHAINSDEHI-IN/MP/002/001_BHAINSDEHI-IN/MP/002/001/0004_077-PARDI-IN/MP/002/001/0004/0010_</t>
  </si>
  <si>
    <t>BETUL-IN/MP/002_SOYABEAN-530_BHAINSDEHI-IN/MP/002/001_BHAINSDEHI-IN/MP/002/001/0004_077-PARDI-IN/MP/002/001/0004/0010</t>
  </si>
  <si>
    <t>BETUL-IN/MP/002_SOYABEAN-530_BHAINSDEHI-IN/MP/002/001_BHAINSDEHI-IN/MP/002/001/0004_078-CHICHOLIDHANA-IN/MP/002/001/0004/0011_</t>
  </si>
  <si>
    <t>BETUL-IN/MP/002_SOYABEAN-530_BHAINSDEHI-IN/MP/002/001_BHAINSDEHI-IN/MP/002/001/0004_078-CHICHOLIDHANA-IN/MP/002/001/0004/0011</t>
  </si>
  <si>
    <t>BETUL-IN/MP/002_SOYABEAN-530_BHAINSDEHI-IN/MP/002/001_BHAINSDEHI-IN/MP/002/001/0004_079-BAGDARA-IN/MP/002/001/0004/0012_</t>
  </si>
  <si>
    <t>BETUL-IN/MP/002_SOYABEAN-530_BHAINSDEHI-IN/MP/002/001_BHAINSDEHI-IN/MP/002/001/0004_079-BAGDARA-IN/MP/002/001/0004/0012</t>
  </si>
  <si>
    <t>BETUL-IN/MP/002_SOYABEAN-530_BHAINSDEHI-IN/MP/002/001_BHAINSDEHI-IN/MP/002/001/0004_080-BHAISDEHI-IN/MP/002/001/0004/0013_</t>
  </si>
  <si>
    <t>BETUL-IN/MP/002_SOYABEAN-530_BHAINSDEHI-IN/MP/002/001_BHAINSDEHI-IN/MP/002/001/0004_080-BHAISDEHI-IN/MP/002/001/0004/0013</t>
  </si>
  <si>
    <t>BETUL-IN/MP/002_SOYABEAN-530_BHAINSDEHI-IN/MP/002/001_BHAINSDEHI-IN/MP/002/001/0004_081-NAVAPURA-IN/MP/002/001/0004/0014_</t>
  </si>
  <si>
    <t>BETUL-IN/MP/002_SOYABEAN-530_BHAINSDEHI-IN/MP/002/001_BHAINSDEHI-IN/MP/002/001/0004_081-NAVAPURA-IN/MP/002/001/0004/0014</t>
  </si>
  <si>
    <t>BETUL-IN/MP/002_SOYABEAN-530_BHAINSDEHI-IN/MP/002/001_BHAINSDEHI-IN/MP/002/001/0004_082-KATOL-IN/MP/002/001/0004/0015_</t>
  </si>
  <si>
    <t>BETUL-IN/MP/002_SOYABEAN-530_BHAINSDEHI-IN/MP/002/001_BHAINSDEHI-IN/MP/002/001/0004_082-KATOL-IN/MP/002/001/0004/0015</t>
  </si>
  <si>
    <t>BETUL-IN/MP/002_SOYABEAN-530_BHAINSDEHI-IN/MP/002/001_BHAINSDEHI-IN/MP/002/001/0004_083-POHAR-IN/MP/002/001/0004/0016_</t>
  </si>
  <si>
    <t>BETUL-IN/MP/002_SOYABEAN-530_BHAINSDEHI-IN/MP/002/001_BHAINSDEHI-IN/MP/002/001/0004_083-POHAR-IN/MP/002/001/0004/0016</t>
  </si>
  <si>
    <t>BETUL-IN/MP/002_SOYABEAN-530_BHAINSDEHI-IN/MP/002/001_BHAINSDEHI-IN/MP/002/001/0004_084-SEONI-IN/MP/002/001/0004/0017_</t>
  </si>
  <si>
    <t>BETUL-IN/MP/002_SOYABEAN-530_BHAINSDEHI-IN/MP/002/001_BHAINSDEHI-IN/MP/002/001/0004_084-SEONI-IN/MP/002/001/0004/0017</t>
  </si>
  <si>
    <t>BETUL-IN/MP/002_SOYABEAN-530_BHAINSDEHI-IN/MP/002/001_BHAINSDEHI-IN/MP/002/001/0004_085-BHIVKUND-IN/MP/002/001/0004/0018_</t>
  </si>
  <si>
    <t>BETUL-IN/MP/002_SOYABEAN-530_BHAINSDEHI-IN/MP/002/001_BHAINSDEHI-IN/MP/002/001/0004_085-BHIVKUND-IN/MP/002/001/0004/0018</t>
  </si>
  <si>
    <t>BETUL-IN/MP/002_SOYABEAN-530_BHAINSDEHI-IN/MP/002/001_BHAINSDEHI-IN/MP/002/001/0004_086-DHUDIYA NAI-IN/MP/002/001/0004/0019_</t>
  </si>
  <si>
    <t>BETUL-IN/MP/002_SOYABEAN-530_BHAINSDEHI-IN/MP/002/001_BHAINSDEHI-IN/MP/002/001/0004_086-DHUDIYA NAI-IN/MP/002/001/0004/0019</t>
  </si>
  <si>
    <t>BETUL-IN/MP/002_SOYABEAN-530_BHAINSDEHI-IN/MP/002/001_BHAINSDEHI-IN/MP/002/001/0004_087-KODI-IN/MP/002/001/0004/0020_</t>
  </si>
  <si>
    <t>BETUL-IN/MP/002_SOYABEAN-530_BHAINSDEHI-IN/MP/002/001_BHAINSDEHI-IN/MP/002/001/0004_087-KODI-IN/MP/002/001/0004/0020</t>
  </si>
  <si>
    <t>BETUL-IN/MP/002_SOYABEAN-530_BHAINSDEHI-IN/MP/002/001_BHAINSDEHI-IN/MP/002/001/0004_088-RAMGHATI-IN/MP/002/001/0004/0021_</t>
  </si>
  <si>
    <t>BETUL-IN/MP/002_SOYABEAN-530_BHAINSDEHI-IN/MP/002/001_BHAINSDEHI-IN/MP/002/001/0004_088-RAMGHATI-IN/MP/002/001/0004/0021</t>
  </si>
  <si>
    <t>BETUL-IN/MP/002_SOYABEAN-530_BHAINSDEHI-IN/MP/002/001_BHAINSDEHI-IN/MP/002/001/0004_089-GADRAJHIRI RE.-IN/MP/002/001/0004/0022_</t>
  </si>
  <si>
    <t>BETUL-IN/MP/002_SOYABEAN-530_BHAINSDEHI-IN/MP/002/001_BHAINSDEHI-IN/MP/002/001/0004_089-GADRAJHIRI RE.-IN/MP/002/001/0004/0022</t>
  </si>
  <si>
    <t>BETUL-IN/MP/002_SOYABEAN-530_BHAINSDEHI-IN/MP/002/001_BHAINSDEHI-IN/MP/002/001/0004_090-GHUGHRI-IN/MP/002/001/0004/0023_</t>
  </si>
  <si>
    <t>BETUL-IN/MP/002_SOYABEAN-530_BHAINSDEHI-IN/MP/002/001_BHAINSDEHI-IN/MP/002/001/0004_090-GHUGHRI-IN/MP/002/001/0004/0023</t>
  </si>
  <si>
    <t>BETUL-IN/MP/002_SOYABEAN-530_BHAINSDEHI-IN/MP/002/001_BHAINSDEHI-IN/MP/002/001/0004_091-PALASPANI RE-IN/MP/002/001/0004/0024_</t>
  </si>
  <si>
    <t>BETUL-IN/MP/002_SOYABEAN-530_BHAINSDEHI-IN/MP/002/001_BHAINSDEHI-IN/MP/002/001/0004_091-PALASPANI RE-IN/MP/002/001/0004/0024</t>
  </si>
  <si>
    <t>BETUL-IN/MP/002_SOYABEAN-530_BHAINSDEHI-IN/MP/002/001_BHAINSDEHI-IN/MP/002/001/0004_092-KORDI-IN/MP/002/001/0004/0025_</t>
  </si>
  <si>
    <t>BETUL-IN/MP/002_SOYABEAN-530_BHAINSDEHI-IN/MP/002/001_BHAINSDEHI-IN/MP/002/001/0004_092-KORDI-IN/MP/002/001/0004/0025</t>
  </si>
  <si>
    <t>BETUL-IN/MP/002_SOYABEAN-530_BHAINSDEHI-IN/MP/002/001_BHAINSDEHI-IN/MP/002/001/0004_093-DEDPANI-IN/MP/002/001/0004/0026_</t>
  </si>
  <si>
    <t>BETUL-IN/MP/002_SOYABEAN-530_BHAINSDEHI-IN/MP/002/001_BHAINSDEHI-IN/MP/002/001/0004_093-DEDPANI-IN/MP/002/001/0004/0026</t>
  </si>
  <si>
    <t>BETUL-IN/MP/002_SOYABEAN-530_BHAINSDEHI-IN/MP/002/001_BHAINSDEHI-IN/MP/002/001/0004_094-KHAMLA-IN/MP/002/001/0004/0027_</t>
  </si>
  <si>
    <t>BETUL-IN/MP/002_SOYABEAN-530_BHAINSDEHI-IN/MP/002/001_BHAINSDEHI-IN/MP/002/001/0004_094-KHAMLA-IN/MP/002/001/0004/0027</t>
  </si>
  <si>
    <t>BETUL-IN/MP/002_SOYABEAN-530_BHAINSDEHI-IN/MP/002/001_BHAINSDEHI-IN/MP/002/001/0004_095-KUKRU-IN/MP/002/001/0004/0028_</t>
  </si>
  <si>
    <t>BETUL-IN/MP/002_SOYABEAN-530_BHAINSDEHI-IN/MP/002/001_BHAINSDEHI-IN/MP/002/001/0004_095-KUKRU-IN/MP/002/001/0004/0028</t>
  </si>
  <si>
    <t>BETUL-IN/MP/002_SOYABEAN-530_BHAINSDEHI-IN/MP/002/001_BHAINSDEHI-IN/MP/002/001/0004_096-BANUR-IN/MP/002/001/0004/0029_</t>
  </si>
  <si>
    <t>BETUL-IN/MP/002_SOYABEAN-530_BHAINSDEHI-IN/MP/002/001_BHAINSDEHI-IN/MP/002/001/0004_096-BANUR-IN/MP/002/001/0004/0029</t>
  </si>
  <si>
    <t>BETUL-IN/MP/002_SOYABEAN-530_BHAINSDEHI-IN/MP/002/001_BHAINSDEHI-IN/MP/002/001/0004_097-JAMULNI-IN/MP/002/001/0004/0030_</t>
  </si>
  <si>
    <t>BETUL-IN/MP/002_SOYABEAN-530_BHAINSDEHI-IN/MP/002/001_BHAINSDEHI-IN/MP/002/001/0004_097-JAMULNI-IN/MP/002/001/0004/0030</t>
  </si>
  <si>
    <t>BETUL-IN/MP/002_SOYABEAN-530_BHAINSDEHI-IN/MP/002/001_BHAINSDEHI-IN/MP/002/001/0004_098-DHAR-IN/MP/002/001/0004/0031_</t>
  </si>
  <si>
    <t>BETUL-IN/MP/002_SOYABEAN-530_BHAINSDEHI-IN/MP/002/001_BHAINSDEHI-IN/MP/002/001/0004_098-DHAR-IN/MP/002/001/0004/0031</t>
  </si>
  <si>
    <t>BETUL-IN/MP/002_SOYABEAN-530_BHAINSDEHI-IN/MP/002/001_BHAINSDEHI-IN/MP/002/001/0004_099-UDAMA-IN/MP/002/001/0004/0032_</t>
  </si>
  <si>
    <t>BETUL-IN/MP/002_SOYABEAN-530_BHAINSDEHI-IN/MP/002/001_BHAINSDEHI-IN/MP/002/001/0004_099-UDAMA-IN/MP/002/001/0004/0032</t>
  </si>
  <si>
    <t>BETUL-IN/MP/002_SOYABEAN-530_BHAINSDEHI-IN/MP/002/001_BHAINSDEHI-IN/MP/002/001/0004_100-KOTHALKUND-IN/MP/002/001/0004/0001_</t>
  </si>
  <si>
    <t>BETUL-IN/MP/002_SOYABEAN-530_BHAINSDEHI-IN/MP/002/001_BHAINSDEHI-IN/MP/002/001/0004_100-KOTHALKUND-IN/MP/002/001/0004/0001</t>
  </si>
  <si>
    <t>BETUL-IN/MP/002_SOYABEAN-530_BHAINSDEHI-IN/MP/002/001_BHAINSDEHI-IN/MP/002/001/0004_101-SAWALMEDA-IN/MP/002/001/0004/0002_</t>
  </si>
  <si>
    <t>BETUL-IN/MP/002_SOYABEAN-530_BHAINSDEHI-IN/MP/002/001_BHAINSDEHI-IN/MP/002/001/0004_101-SAWALMEDA-IN/MP/002/001/0004/0002</t>
  </si>
  <si>
    <t>BETUL-IN/MP/002_SOYABEAN-530_BHAINSDEHI-IN/MP/002/001_BHAINSDEHI-IN/MP/002/001/0004_102-PIPALNAKALA-IN/MP/002/001/0004/0003_</t>
  </si>
  <si>
    <t>BETUL-IN/MP/002_SOYABEAN-530_BHAINSDEHI-IN/MP/002/001_BHAINSDEHI-IN/MP/002/001/0004_102-PIPALNAKALA-IN/MP/002/001/0004/0003</t>
  </si>
  <si>
    <t>BETUL-IN/MP/002_SOYABEAN-530_BHAINSDEHI-IN/MP/002/001_BHAINSDEHI-IN/MP/002/001/0004_103-KHOMAI-IN/MP/002/001/0004/0004_</t>
  </si>
  <si>
    <t>BETUL-IN/MP/002_SOYABEAN-530_BHAINSDEHI-IN/MP/002/001_BHAINSDEHI-IN/MP/002/001/0004_103-KHOMAI-IN/MP/002/001/0004/0004</t>
  </si>
  <si>
    <t>BETUL-IN/MP/002_SOYABEAN-530_BHAINSDEHI-IN/MP/002/001_BHAINSDEHI-IN/MP/002/001/0004_104-DHABA-IN/MP/002/001/0004/0005_</t>
  </si>
  <si>
    <t>BETUL-IN/MP/002_SOYABEAN-530_BHAINSDEHI-IN/MP/002/001_BHAINSDEHI-IN/MP/002/001/0004_104-DHABA-IN/MP/002/001/0004/0005</t>
  </si>
  <si>
    <t>BETUL-IN/MP/002_SOYABEAN-530_BHAINSDEHI-IN/MP/002/001_BHAINSDEHI-IN/MP/002/001/0004_105-DEDWA KUND-IN/MP/002/001/0004/0006_</t>
  </si>
  <si>
    <t>BETUL-IN/MP/002_SOYABEAN-530_BHAINSDEHI-IN/MP/002/001_BHAINSDEHI-IN/MP/002/001/0004_105-DEDWA KUND-IN/MP/002/001/0004/0006</t>
  </si>
  <si>
    <t>BETUL-IN/MP/002_SOYABEAN-530_BHAINSDEHI-IN/MP/002/001_BHAINSDEHI-IN/MP/002/001/0004_106-THAPODA-IN/MP/002/001/0004/0007_</t>
  </si>
  <si>
    <t>BETUL-IN/MP/002_SOYABEAN-530_BHAINSDEHI-IN/MP/002/001_BHAINSDEHI-IN/MP/002/001/0004_106-THAPODA-IN/MP/002/001/0004/0007</t>
  </si>
  <si>
    <t>BETUL-IN/MP/002_SOYABEAN-530_BHAINSDEHI-IN/MP/002/001_BHIMPUR-IN/MP/002/001/0002_030-KHAMAPUR-IN/MP/002/001/0002/0002_</t>
  </si>
  <si>
    <t>BETUL-IN/MP/002_SOYABEAN-530_BHAINSDEHI-IN/MP/002/001_BHIMPUR-IN/MP/002/001/0002_030-KHAMAPUR-IN/MP/002/001/0002/0002</t>
  </si>
  <si>
    <t>BETUL-IN/MP/002_SOYABEAN-530_BHAINSDEHI-IN/MP/002/001_BHIMPUR-IN/MP/002/001/0002_031-JHAPAL-IN/MP/002/001/0002/0003_</t>
  </si>
  <si>
    <t>BETUL-IN/MP/002_SOYABEAN-530_BHAINSDEHI-IN/MP/002/001_BHIMPUR-IN/MP/002/001/0002_031-JHAPAL-IN/MP/002/001/0002/0003</t>
  </si>
  <si>
    <t>BETUL-IN/MP/002_SOYABEAN-530_BHAINSDEHI-IN/MP/002/001_BHIMPUR-IN/MP/002/001/0002_032-BHADWA-IN/MP/002/001/0002/0004_</t>
  </si>
  <si>
    <t>BETUL-IN/MP/002_SOYABEAN-530_BHAINSDEHI-IN/MP/002/001_BHIMPUR-IN/MP/002/001/0002_032-BHADWA-IN/MP/002/001/0002/0004</t>
  </si>
  <si>
    <t>BETUL-IN/MP/002_SOYABEAN-530_BHAINSDEHI-IN/MP/002/001_BHIMPUR-IN/MP/002/001/0002_033-SINGARCHAWDI-IN/MP/002/001/0002/0005_</t>
  </si>
  <si>
    <t>BETUL-IN/MP/002_SOYABEAN-530_BHAINSDEHI-IN/MP/002/001_BHIMPUR-IN/MP/002/001/0002_033-SINGARCHAWDI-IN/MP/002/001/0002/0005</t>
  </si>
  <si>
    <t>BETUL-IN/MP/002_SOYABEAN-530_BHAINSDEHI-IN/MP/002/001_BHIMPUR-IN/MP/002/001/0002_034-RATANPUR-IN/MP/002/001/0002/0006_</t>
  </si>
  <si>
    <t>BETUL-IN/MP/002_SOYABEAN-530_BHAINSDEHI-IN/MP/002/001_BHIMPUR-IN/MP/002/001/0002_034-RATANPUR-IN/MP/002/001/0002/0006</t>
  </si>
  <si>
    <t>BETUL-IN/MP/002_SOYABEAN-530_BHAINSDEHI-IN/MP/002/001_BHIMPUR-IN/MP/002/001/0002_035-KUTANGA-IN/MP/002/001/0002/0007_</t>
  </si>
  <si>
    <t>BETUL-IN/MP/002_SOYABEAN-530_BHAINSDEHI-IN/MP/002/001_BHIMPUR-IN/MP/002/001/0002_035-KUTANGA-IN/MP/002/001/0002/0007</t>
  </si>
  <si>
    <t>BETUL-IN/MP/002_SOYABEAN-530_BHAINSDEHI-IN/MP/002/001_BHIMPUR-IN/MP/002/001/0002_036-LAKKADJAM-IN/MP/002/001/0002/0008_</t>
  </si>
  <si>
    <t>BETUL-IN/MP/002_SOYABEAN-530_BHAINSDEHI-IN/MP/002/001_BHIMPUR-IN/MP/002/001/0002_036-LAKKADJAM-IN/MP/002/001/0002/0008</t>
  </si>
  <si>
    <t>BETUL-IN/MP/002_SOYABEAN-530_BHAINSDEHI-IN/MP/002/001_BHIMPUR-IN/MP/002/001/0002_037-AADARSH DANORA-IN/MP/002/001/0002/0009_</t>
  </si>
  <si>
    <t>BETUL-IN/MP/002_SOYABEAN-530_BHAINSDEHI-IN/MP/002/001_BHIMPUR-IN/MP/002/001/0002_037-AADARSH DANORA-IN/MP/002/001/0002/0009</t>
  </si>
  <si>
    <t>BETUL-IN/MP/002_SOYABEAN-530_BHAINSDEHI-IN/MP/002/001_BHIMPUR-IN/MP/002/001/0002_038-PALASPANI-IN/MP/002/001/0002/0010_</t>
  </si>
  <si>
    <t>BETUL-IN/MP/002_SOYABEAN-530_BHAINSDEHI-IN/MP/002/001_BHIMPUR-IN/MP/002/001/0002_038-PALASPANI-IN/MP/002/001/0002/0010</t>
  </si>
  <si>
    <t>BETUL-IN/MP/002_SOYABEAN-530_BHAINSDEHI-IN/MP/002/001_BHIMPUR-IN/MP/002/001/0002_039-BHEEMPUR-IN/MP/002/001/0002/0011_</t>
  </si>
  <si>
    <t>BETUL-IN/MP/002_SOYABEAN-530_BHAINSDEHI-IN/MP/002/001_BHIMPUR-IN/MP/002/001/0002_039-BHEEMPUR-IN/MP/002/001/0002/0011</t>
  </si>
  <si>
    <t>BETUL-IN/MP/002_SOYABEAN-530_BHAINSDEHI-IN/MP/002/001_BHIMPUR-IN/MP/002/001/0002_040-AADARSH PIPARIYA-IN/MP/002/001/0002/0012_</t>
  </si>
  <si>
    <t>BETUL-IN/MP/002_SOYABEAN-530_BHAINSDEHI-IN/MP/002/001_BHIMPUR-IN/MP/002/001/0002_040-AADARSH PIPARIYA-IN/MP/002/001/0002/0012</t>
  </si>
  <si>
    <t>BETUL-IN/MP/002_SOYABEAN-530_BHAINSDEHI-IN/MP/002/001_BHIMPUR-IN/MP/002/001/0002_041-KUND BAKAJAN-IN/MP/002/001/0002/0013_</t>
  </si>
  <si>
    <t>BETUL-IN/MP/002_SOYABEAN-530_BHAINSDEHI-IN/MP/002/001_BHIMPUR-IN/MP/002/001/0002_041-KUND BAKAJAN-IN/MP/002/001/0002/0013</t>
  </si>
  <si>
    <t>BETUL-IN/MP/002_SOYABEAN-530_BHAINSDEHI-IN/MP/002/001_BHIMPUR-IN/MP/002/001/0002_042-CHIKHLI-IN/MP/002/001/0002/0014_</t>
  </si>
  <si>
    <t>BETUL-IN/MP/002_SOYABEAN-530_BHAINSDEHI-IN/MP/002/001_BHIMPUR-IN/MP/002/001/0002_042-CHIKHLI-IN/MP/002/001/0002/0014</t>
  </si>
  <si>
    <t>BETUL-IN/MP/002_SOYABEAN-530_BHAINSDEHI-IN/MP/002/001_BHIMPUR-IN/MP/002/001/0002_043-RATAMATI-IN/MP/002/001/0002/0015_</t>
  </si>
  <si>
    <t>BETUL-IN/MP/002_SOYABEAN-530_BHAINSDEHI-IN/MP/002/001_BHIMPUR-IN/MP/002/001/0002_043-RATAMATI-IN/MP/002/001/0002/0015</t>
  </si>
  <si>
    <t>BETUL-IN/MP/002_SOYABEAN-530_BHAINSDEHI-IN/MP/002/001_BHIMPUR-IN/MP/002/001/0002_044-SIMORI-IN/MP/002/001/0002/0016_</t>
  </si>
  <si>
    <t>BETUL-IN/MP/002_SOYABEAN-530_BHAINSDEHI-IN/MP/002/001_BHIMPUR-IN/MP/002/001/0002_044-SIMORI-IN/MP/002/001/0002/0016</t>
  </si>
  <si>
    <t>BETUL-IN/MP/002_SOYABEAN-530_BHAINSDEHI-IN/MP/002/001_BHIMPUR-IN/MP/002/001/0002_045-CHUNALOHMA-IN/MP/002/001/0002/0017_</t>
  </si>
  <si>
    <t>BETUL-IN/MP/002_SOYABEAN-530_BHAINSDEHI-IN/MP/002/001_BHIMPUR-IN/MP/002/001/0002_045-CHUNALOHMA-IN/MP/002/001/0002/0017</t>
  </si>
  <si>
    <t>BETUL-IN/MP/002_SOYABEAN-530_BHAINSDEHI-IN/MP/002/001_BHIMPUR-IN/MP/002/001/0002_047-JAMANYA-IN/MP/002/001/0002/0019_</t>
  </si>
  <si>
    <t>BETUL-IN/MP/002_SOYABEAN-530_BHAINSDEHI-IN/MP/002/001_BHIMPUR-IN/MP/002/001/0002_047-JAMANYA-IN/MP/002/001/0002/0019</t>
  </si>
  <si>
    <t>BETUL-IN/MP/002_SOYABEAN-530_BHAINSDEHI-IN/MP/002/001_BHIMPUR-IN/MP/002/001/0002_048-DHAMANYA-IN/MP/002/001/0002/0020_</t>
  </si>
  <si>
    <t>BETUL-IN/MP/002_SOYABEAN-530_BHAINSDEHI-IN/MP/002/001_BHIMPUR-IN/MP/002/001/0002_048-DHAMANYA-IN/MP/002/001/0002/0020</t>
  </si>
  <si>
    <t>BETUL-IN/MP/002_SOYABEAN-530_BHAINSDEHI-IN/MP/002/001_BHIMPUR-IN/MP/002/001/0002_049-UTEE-IN/MP/002/001/0002/0021_</t>
  </si>
  <si>
    <t>BETUL-IN/MP/002_SOYABEAN-530_BHAINSDEHI-IN/MP/002/001_BHIMPUR-IN/MP/002/001/0002_049-UTEE-IN/MP/002/001/0002/0021</t>
  </si>
  <si>
    <t>BETUL-IN/MP/002_SOYABEAN-530_BHAINSDEHI-IN/MP/002/001_BHIMPUR-IN/MP/002/001/0002_053-RAMBHA-IN/MP/002/001/0002/0025_</t>
  </si>
  <si>
    <t>BETUL-IN/MP/002_SOYABEAN-530_BHAINSDEHI-IN/MP/002/001_BHIMPUR-IN/MP/002/001/0002_053-RAMBHA-IN/MP/002/001/0002/0025</t>
  </si>
  <si>
    <t>BETUL-IN/MP/002_SOYABEAN-530_BHAINSDEHI-IN/MP/002/001_BHIMPUR-IN/MP/002/001/0002_054-CHANDOO-IN/MP/002/001/0002/0026_</t>
  </si>
  <si>
    <t>BETUL-IN/MP/002_SOYABEAN-530_BHAINSDEHI-IN/MP/002/001_BHIMPUR-IN/MP/002/001/0002_054-CHANDOO-IN/MP/002/001/0002/0026</t>
  </si>
  <si>
    <t>BETUL-IN/MP/002_SOYABEAN-530_BHAINSDEHI-IN/MP/002/001_CHILLOUR-IN/MP/002/001/0001_001-KASAMSAR KHANDI-IN/MP/002/001/0001/0001_</t>
  </si>
  <si>
    <t>BETUL-IN/MP/002_SOYABEAN-530_BHAINSDEHI-IN/MP/002/001_CHILLOUR-IN/MP/002/001/0001_001-KASAMSAR KHANDI-IN/MP/002/001/0001/0001</t>
  </si>
  <si>
    <t>BETUL-IN/MP/002_SOYABEAN-530_BHAINSDEHI-IN/MP/002/001_CHILLOUR-IN/MP/002/001/0001_002-PIPARIYA-IN/MP/002/001/0001/0012_</t>
  </si>
  <si>
    <t>BETUL-IN/MP/002_SOYABEAN-530_BHAINSDEHI-IN/MP/002/001_CHILLOUR-IN/MP/002/001/0001_002-PIPARIYA-IN/MP/002/001/0001/0012</t>
  </si>
  <si>
    <t>BETUL-IN/MP/002_SOYABEAN-530_BHAINSDEHI-IN/MP/002/001_CHILLOUR-IN/MP/002/001/0001_003-GURWA-IN/MP/002/001/0001/0022_</t>
  </si>
  <si>
    <t>BETUL-IN/MP/002_SOYABEAN-530_BHAINSDEHI-IN/MP/002/001_CHILLOUR-IN/MP/002/001/0001_003-GURWA-IN/MP/002/001/0001/0022</t>
  </si>
  <si>
    <t>BETUL-IN/MP/002_SOYABEAN-530_BHAINSDEHI-IN/MP/002/001_CHILLOUR-IN/MP/002/001/0001_008-CHILLOUR-IN/MP/002/001/0001/0027_</t>
  </si>
  <si>
    <t>BETUL-IN/MP/002_SOYABEAN-530_BHAINSDEHI-IN/MP/002/001_CHILLOUR-IN/MP/002/001/0001_008-CHILLOUR-IN/MP/002/001/0001/0027</t>
  </si>
  <si>
    <t>BETUL-IN/MP/002_SOYABEAN-530_BHAINSDEHI-IN/MP/002/001_CHILLOUR-IN/MP/002/001/0001_012-DULARIYA-IN/MP/002/001/0001/0004_</t>
  </si>
  <si>
    <t>BETUL-IN/MP/002_SOYABEAN-530_BHAINSDEHI-IN/MP/002/001_CHILLOUR-IN/MP/002/001/0001_012-DULARIYA-IN/MP/002/001/0001/0004</t>
  </si>
  <si>
    <t>BETUL-IN/MP/002_SOYABEAN-530_BHAINSDEHI-IN/MP/002/001_CHILLOUR-IN/MP/002/001/0001_013-KAIKADIYA KALA-IN/MP/002/001/0001/0005_</t>
  </si>
  <si>
    <t>BETUL-IN/MP/002_SOYABEAN-530_BHAINSDEHI-IN/MP/002/001_CHILLOUR-IN/MP/002/001/0001_013-KAIKADIYA KALA-IN/MP/002/001/0001/0005</t>
  </si>
  <si>
    <t>BETUL-IN/MP/002_SOYABEAN-530_BHAINSDEHI-IN/MP/002/001_CHILLOUR-IN/MP/002/001/0001_014-BATLAKALA-IN/MP/002/001/0001/0006_</t>
  </si>
  <si>
    <t>BETUL-IN/MP/002_SOYABEAN-530_BHAINSDEHI-IN/MP/002/001_CHILLOUR-IN/MP/002/001/0001_014-BATLAKALA-IN/MP/002/001/0001/0006</t>
  </si>
  <si>
    <t>BETUL-IN/MP/002_SOYABEAN-530_BHAINSDEHI-IN/MP/002/001_CHILLOUR-IN/MP/002/001/0001_015-JHAKAS-IN/MP/002/001/0001/0007_</t>
  </si>
  <si>
    <t>BETUL-IN/MP/002_SOYABEAN-530_BHAINSDEHI-IN/MP/002/001_CHILLOUR-IN/MP/002/001/0001_015-JHAKAS-IN/MP/002/001/0001/0007</t>
  </si>
  <si>
    <t>BETUL-IN/MP/002_SOYABEAN-530_BHAINSDEHI-IN/MP/002/001_CHILLOUR-IN/MP/002/001/0001_016-BORKUND-IN/MP/002/001/0001/0008_</t>
  </si>
  <si>
    <t>BETUL-IN/MP/002_SOYABEAN-530_BHAINSDEHI-IN/MP/002/001_CHILLOUR-IN/MP/002/001/0001_016-BORKUND-IN/MP/002/001/0001/0008</t>
  </si>
  <si>
    <t>BETUL-IN/MP/002_SOYABEAN-530_BHAINSDEHI-IN/MP/002/001_CHILLOUR-IN/MP/002/001/0001_017-DAMJIPURA-IN/MP/002/001/0001/0009_</t>
  </si>
  <si>
    <t>BETUL-IN/MP/002_SOYABEAN-530_BHAINSDEHI-IN/MP/002/001_CHILLOUR-IN/MP/002/001/0001_017-DAMJIPURA-IN/MP/002/001/0001/0009</t>
  </si>
  <si>
    <t>BETUL-IN/MP/002_SOYABEAN-530_BHAINSDEHI-IN/MP/002/001_CHILLOUR-IN/MP/002/001/0001_018-BATKI-IN/MP/002/001/0001/0010_</t>
  </si>
  <si>
    <t>BETUL-IN/MP/002_SOYABEAN-530_BHAINSDEHI-IN/MP/002/001_CHILLOUR-IN/MP/002/001/0001_018-BATKI-IN/MP/002/001/0001/0010</t>
  </si>
  <si>
    <t>BETUL-IN/MP/002_SOYABEAN-530_BHAINSDEHI-IN/MP/002/001_CHILLOUR-IN/MP/002/001/0001_027-NANDA-IN/MP/002/001/0001/0020_</t>
  </si>
  <si>
    <t>BETUL-IN/MP/002_SOYABEAN-530_BHAINSDEHI-IN/MP/002/001_CHILLOUR-IN/MP/002/001/0001_027-NANDA-IN/MP/002/001/0001/0020</t>
  </si>
  <si>
    <t>BETUL-IN/MP/002_SOYABEAN-530_BHAINSDEHI-IN/MP/002/001_JHALLAR-IN/MP/002/001/0003_055-CHOPNIKHURD-IN/MP/002/001/0003/0001_</t>
  </si>
  <si>
    <t>BETUL-IN/MP/002_SOYABEAN-530_BHAINSDEHI-IN/MP/002/001_JHALLAR-IN/MP/002/001/0003_055-CHOPNIKHURD-IN/MP/002/001/0003/0001</t>
  </si>
  <si>
    <t>BETUL-IN/MP/002_SOYABEAN-530_BHAINSDEHI-IN/MP/002/001_JHALLAR-IN/MP/002/001/0003_056-MAJARWANI-IN/MP/002/001/0003/0002_</t>
  </si>
  <si>
    <t>BETUL-IN/MP/002_SOYABEAN-530_BHAINSDEHI-IN/MP/002/001_JHALLAR-IN/MP/002/001/0003_056-MAJARWANI-IN/MP/002/001/0003/0002</t>
  </si>
  <si>
    <t>BETUL-IN/MP/002_SOYABEAN-530_BHAINSDEHI-IN/MP/002/001_JHALLAR-IN/MP/002/001/0003_057-RAXI-IN/MP/002/001/0003/0003_</t>
  </si>
  <si>
    <t>BETUL-IN/MP/002_SOYABEAN-530_BHAINSDEHI-IN/MP/002/001_JHALLAR-IN/MP/002/001/0003_057-RAXI-IN/MP/002/001/0003/0003</t>
  </si>
  <si>
    <t>BETUL-IN/MP/002_SOYABEAN-530_BHAINSDEHI-IN/MP/002/001_JHALLAR-IN/MP/002/001/0003_058-GOREGAON-IN/MP/002/001/0003/0004_</t>
  </si>
  <si>
    <t>BETUL-IN/MP/002_SOYABEAN-530_BHAINSDEHI-IN/MP/002/001_JHALLAR-IN/MP/002/001/0003_058-GOREGAON-IN/MP/002/001/0003/0004</t>
  </si>
  <si>
    <t>BETUL-IN/MP/002_SOYABEAN-530_BHAINSDEHI-IN/MP/002/001_JHALLAR-IN/MP/002/001/0003_059-AMLA-IN/MP/002/001/0003/0005_</t>
  </si>
  <si>
    <t>BETUL-IN/MP/002_SOYABEAN-530_BHAINSDEHI-IN/MP/002/001_JHALLAR-IN/MP/002/001/0003_059-AMLA-IN/MP/002/001/0003/0005</t>
  </si>
  <si>
    <t>BETUL-IN/MP/002_SOYABEAN-530_BHAINSDEHI-IN/MP/002/001_JHALLAR-IN/MP/002/001/0003_060-MACHCHHI-IN/MP/002/001/0003/0006_</t>
  </si>
  <si>
    <t>BETUL-IN/MP/002_SOYABEAN-530_BHAINSDEHI-IN/MP/002/001_JHALLAR-IN/MP/002/001/0003_060-MACHCHHI-IN/MP/002/001/0003/0006</t>
  </si>
  <si>
    <t>BETUL-IN/MP/002_SOYABEAN-530_BHAINSDEHI-IN/MP/002/001_JHALLAR-IN/MP/002/001/0003_061-KERPANI-IN/MP/002/001/0003/0007_</t>
  </si>
  <si>
    <t>BETUL-IN/MP/002_SOYABEAN-530_BHAINSDEHI-IN/MP/002/001_JHALLAR-IN/MP/002/001/0003_061-KERPANI-IN/MP/002/001/0003/0007</t>
  </si>
  <si>
    <t>BETUL-IN/MP/002_SOYABEAN-530_BHAINSDEHI-IN/MP/002/001_JHALLAR-IN/MP/002/001/0003_062-BORGAON-IN/MP/002/001/0003/0008_</t>
  </si>
  <si>
    <t>BETUL-IN/MP/002_SOYABEAN-530_BHAINSDEHI-IN/MP/002/001_JHALLAR-IN/MP/002/001/0003_062-BORGAON-IN/MP/002/001/0003/0008</t>
  </si>
  <si>
    <t>BETUL-IN/MP/002_SOYABEAN-530_BHAINSDEHI-IN/MP/002/001_JHALLAR-IN/MP/002/001/0003_063-TEMURNI-IN/MP/002/001/0003/0009_</t>
  </si>
  <si>
    <t>BETUL-IN/MP/002_SOYABEAN-530_BHAINSDEHI-IN/MP/002/001_JHALLAR-IN/MP/002/001/0003_063-TEMURNI-IN/MP/002/001/0003/0009</t>
  </si>
  <si>
    <t>BETUL-IN/MP/002_SOYABEAN-530_BHAINSDEHI-IN/MP/002/001_JHALLAR-IN/MP/002/001/0003_064-JHALLAR-IN/MP/002/001/0003/0010_</t>
  </si>
  <si>
    <t>BETUL-IN/MP/002_SOYABEAN-530_BHAINSDEHI-IN/MP/002/001_JHALLAR-IN/MP/002/001/0003_064-JHALLAR-IN/MP/002/001/0003/0010</t>
  </si>
  <si>
    <t>BETUL-IN/MP/002_SOYABEAN-530_BHAINSDEHI-IN/MP/002/001_JHALLAR-IN/MP/002/001/0003_065-BOTHIYA-IN/MP/002/001/0003/0011_</t>
  </si>
  <si>
    <t>BETUL-IN/MP/002_SOYABEAN-530_BHAINSDEHI-IN/MP/002/001_JHALLAR-IN/MP/002/001/0003_065-BOTHIYA-IN/MP/002/001/0003/0011</t>
  </si>
  <si>
    <t>BETUL-IN/MP/002_SOYABEAN-530_BHAINSDEHI-IN/MP/002/001_JHALLAR-IN/MP/002/001/0003_066-BASNERKHURD-IN/MP/002/001/0003/0012_</t>
  </si>
  <si>
    <t>BETUL-IN/MP/002_SOYABEAN-530_BHAINSDEHI-IN/MP/002/001_JHALLAR-IN/MP/002/001/0003_066-BASNERKHURD-IN/MP/002/001/0003/0012</t>
  </si>
  <si>
    <t>BETUL-IN/MP/002_SOYABEAN-530_BHAINSDEHI-IN/MP/002/001_JHALLAR-IN/MP/002/001/0003_067-MALEGAON-IN/MP/002/001/0003/0013_</t>
  </si>
  <si>
    <t>BETUL-IN/MP/002_SOYABEAN-530_BHAINSDEHI-IN/MP/002/001_JHALLAR-IN/MP/002/001/0003_067-MALEGAON-IN/MP/002/001/0003/0013</t>
  </si>
  <si>
    <t>BETUL-IN/MP/002_SOYABEAN-530_BHAINSDEHI-IN/MP/002/001_JHALLAR-IN/MP/002/001/0003_068-BASNERKALA-IN/MP/002/001/0003/0014_</t>
  </si>
  <si>
    <t>BETUL-IN/MP/002_SOYABEAN-530_BHAINSDEHI-IN/MP/002/001_JHALLAR-IN/MP/002/001/0003_068-BASNERKALA-IN/MP/002/001/0003/0014</t>
  </si>
  <si>
    <t>BETUL-IN/MP/002_SOYABEAN-530_BHAINSDEHI-IN/MP/002/001_JHALLAR-IN/MP/002/001/0003_069-VIJAYGRAM-IN/MP/002/001/0003/0015_</t>
  </si>
  <si>
    <t>BETUL-IN/MP/002_SOYABEAN-530_BHAINSDEHI-IN/MP/002/001_JHALLAR-IN/MP/002/001/0003_069-VIJAYGRAM-IN/MP/002/001/0003/0015</t>
  </si>
  <si>
    <t>BETUL-IN/MP/002_SOYABEAN-530_BHAINSDEHI-IN/MP/002/001_JHALLAR-IN/MP/002/001/0003_070-NIPANYA-IN/MP/002/001/0003/0016_</t>
  </si>
  <si>
    <t>BETUL-IN/MP/002_SOYABEAN-530_BHAINSDEHI-IN/MP/002/001_JHALLAR-IN/MP/002/001/0003_070-NIPANYA-IN/MP/002/001/0003/0016</t>
  </si>
  <si>
    <t>BETUL-IN/MP/002_SOYABEAN-530_BHAINSDEHI-IN/MP/002/001_JHALLAR-IN/MP/002/001/0003_071-KALDONGARI-IN/MP/002/001/0003/0017_</t>
  </si>
  <si>
    <t>BETUL-IN/MP/002_SOYABEAN-530_BHAINSDEHI-IN/MP/002/001_JHALLAR-IN/MP/002/001/0003_071-KALDONGARI-IN/MP/002/001/0003/0017</t>
  </si>
  <si>
    <t>BETUL-IN/MP/002_SOYABEAN-530_BHAINSDEHI-IN/MP/002/001_JHALLAR-IN/MP/002/001/0003_072-DHAMANGAON-IN/MP/002/001/0003/0018_</t>
  </si>
  <si>
    <t>BETUL-IN/MP/002_SOYABEAN-530_BHAINSDEHI-IN/MP/002/001_JHALLAR-IN/MP/002/001/0003_072-DHAMANGAON-IN/MP/002/001/0003/0018</t>
  </si>
  <si>
    <t>BETUL-IN/MP/002_SOYABEAN-530_BHAINSDEHI-IN/MP/002/001_JHALLAR-IN/MP/002/001/0003_073-CHILKAPUR-IN/MP/002/001/0003/0019_</t>
  </si>
  <si>
    <t>BETUL-IN/MP/002_SOYABEAN-530_BHAINSDEHI-IN/MP/002/001_JHALLAR-IN/MP/002/001/0003_073-CHILKAPUR-IN/MP/002/001/0003/0019</t>
  </si>
  <si>
    <t>BETUL-IN/MP/002_SOYABEAN-530_BHAINSDEHI-IN/MP/002/001_JHALLAR-IN/MP/002/001/0003_074-PIPARIYA-IN/MP/002/001/0003/0020_</t>
  </si>
  <si>
    <t>BETUL-IN/MP/002_SOYABEAN-530_BHAINSDEHI-IN/MP/002/001_JHALLAR-IN/MP/002/001/0003_074-PIPARIYA-IN/MP/002/001/0003/0020</t>
  </si>
  <si>
    <t>BETUL-IN/MP/002_SOYABEAN-530_CHICHOLI-IN/MP/002/007_CHICHOLI-IN/MP/002/007/0001_001-GAVASEN VANGRAM-IN/MP/002/007/0001/0001_</t>
  </si>
  <si>
    <t>BETUL-IN/MP/002_SOYABEAN-530_CHICHOLI-IN/MP/002/007_CHICHOLI-IN/MP/002/007/0001_001-GAVASEN VANGRAM-IN/MP/002/007/0001/0001</t>
  </si>
  <si>
    <t>BETUL-IN/MP/002_SOYABEAN-530_CHICHOLI-IN/MP/002/007_CHICHOLI-IN/MP/002/007/0001_004-KHAPARIYA URF PASARDA-IN/MP/002/007/0001/0029_</t>
  </si>
  <si>
    <t>BETUL-IN/MP/002_SOYABEAN-530_CHICHOLI-IN/MP/002/007_CHICHOLI-IN/MP/002/007/0001_004-KHAPARIYA URF PASARDA-IN/MP/002/007/0001/0029</t>
  </si>
  <si>
    <t>BETUL-IN/MP/002_SOYABEAN-530_CHICHOLI-IN/MP/002/007_CHICHOLI-IN/MP/002/007/0001_005-BALLOUR-IN/MP/002/007/0001/0030_</t>
  </si>
  <si>
    <t>BETUL-IN/MP/002_SOYABEAN-530_CHICHOLI-IN/MP/002/007_CHICHOLI-IN/MP/002/007/0001_005-BALLOUR-IN/MP/002/007/0001/0030</t>
  </si>
  <si>
    <t>BETUL-IN/MP/002_SOYABEAN-530_CHICHOLI-IN/MP/002/007_CHICHOLI-IN/MP/002/007/0001_007-KURASNA VANGRAM-IN/MP/002/007/0001/0032_</t>
  </si>
  <si>
    <t>BETUL-IN/MP/002_SOYABEAN-530_CHICHOLI-IN/MP/002/007_CHICHOLI-IN/MP/002/007/0001_007-KURASNA VANGRAM-IN/MP/002/007/0001/0032</t>
  </si>
  <si>
    <t>BETUL-IN/MP/002_SOYABEAN-530_CHICHOLI-IN/MP/002/007_CHICHOLI-IN/MP/002/007/0001_008-CHIRAPATLA-IN/MP/002/007/0001/0033_</t>
  </si>
  <si>
    <t>BETUL-IN/MP/002_SOYABEAN-530_CHICHOLI-IN/MP/002/007_CHICHOLI-IN/MP/002/007/0001_008-CHIRAPATLA-IN/MP/002/007/0001/0033</t>
  </si>
  <si>
    <t>BETUL-IN/MP/002_SOYABEAN-530_CHICHOLI-IN/MP/002/007_CHICHOLI-IN/MP/002/007/0001_009-CHURNI-IN/MP/002/007/0001/0034_</t>
  </si>
  <si>
    <t>BETUL-IN/MP/002_SOYABEAN-530_CHICHOLI-IN/MP/002/007_CHICHOLI-IN/MP/002/007/0001_009-CHURNI-IN/MP/002/007/0001/0034</t>
  </si>
  <si>
    <t>BETUL-IN/MP/002_SOYABEAN-530_CHICHOLI-IN/MP/002/007_CHICHOLI-IN/MP/002/007/0001_010-KAMTHA MAAL-IN/MP/002/007/0001/0002_</t>
  </si>
  <si>
    <t>BETUL-IN/MP/002_SOYABEAN-530_CHICHOLI-IN/MP/002/007_CHICHOLI-IN/MP/002/007/0001_010-KAMTHA MAAL-IN/MP/002/007/0001/0002</t>
  </si>
  <si>
    <t>BETUL-IN/MP/002_SOYABEAN-530_CHICHOLI-IN/MP/002/007_CHICHOLI-IN/MP/002/007/0001_011-BELA-IN/MP/002/007/0001/0003_</t>
  </si>
  <si>
    <t>BETUL-IN/MP/002_SOYABEAN-530_CHICHOLI-IN/MP/002/007_CHICHOLI-IN/MP/002/007/0001_011-BELA-IN/MP/002/007/0001/0003</t>
  </si>
  <si>
    <t>BETUL-IN/MP/002_SOYABEAN-530_CHICHOLI-IN/MP/002/007_CHICHOLI-IN/MP/002/007/0001_012-PATHAKHEDA-IN/MP/002/007/0001/0004_</t>
  </si>
  <si>
    <t>BETUL-IN/MP/002_SOYABEAN-530_CHICHOLI-IN/MP/002/007_CHICHOLI-IN/MP/002/007/0001_012-PATHAKHEDA-IN/MP/002/007/0001/0004</t>
  </si>
  <si>
    <t>BETUL-IN/MP/002_SOYABEAN-530_CHICHOLI-IN/MP/002/007_CHICHOLI-IN/MP/002/007/0001_013-DHANIYA JAM-IN/MP/002/007/0001/0005_</t>
  </si>
  <si>
    <t>BETUL-IN/MP/002_SOYABEAN-530_CHICHOLI-IN/MP/002/007_CHICHOLI-IN/MP/002/007/0001_013-DHANIYA JAM-IN/MP/002/007/0001/0005</t>
  </si>
  <si>
    <t>BETUL-IN/MP/002_SOYABEAN-530_CHICHOLI-IN/MP/002/007_CHICHOLI-IN/MP/002/007/0001_014-CHUNAGOSAI-IN/MP/002/007/0001/0006_</t>
  </si>
  <si>
    <t>BETUL-IN/MP/002_SOYABEAN-530_CHICHOLI-IN/MP/002/007_CHICHOLI-IN/MP/002/007/0001_014-CHUNAGOSAI-IN/MP/002/007/0001/0006</t>
  </si>
  <si>
    <t>BETUL-IN/MP/002_SOYABEAN-530_CHICHOLI-IN/MP/002/007_CHICHOLI-IN/MP/002/007/0001_015-CHUNAHAJURI-IN/MP/002/007/0001/0007_</t>
  </si>
  <si>
    <t>BETUL-IN/MP/002_SOYABEAN-530_CHICHOLI-IN/MP/002/007_CHICHOLI-IN/MP/002/007/0001_015-CHUNAHAJURI-IN/MP/002/007/0001/0007</t>
  </si>
  <si>
    <t>BETUL-IN/MP/002_SOYABEAN-530_CHICHOLI-IN/MP/002/007_CHICHOLI-IN/MP/002/007/0001_016-UNCHAGOHAN-IN/MP/002/007/0001/0008_</t>
  </si>
  <si>
    <t>BETUL-IN/MP/002_SOYABEAN-530_CHICHOLI-IN/MP/002/007_CHICHOLI-IN/MP/002/007/0001_016-UNCHAGOHAN-IN/MP/002/007/0001/0008</t>
  </si>
  <si>
    <t>BETUL-IN/MP/002_SOYABEAN-530_CHICHOLI-IN/MP/002/007_CHICHOLI-IN/MP/002/007/0001_017-HARDU-IN/MP/002/007/0001/0009_</t>
  </si>
  <si>
    <t>BETUL-IN/MP/002_SOYABEAN-530_CHICHOLI-IN/MP/002/007_CHICHOLI-IN/MP/002/007/0001_017-HARDU-IN/MP/002/007/0001/0009</t>
  </si>
  <si>
    <t>BETUL-IN/MP/002_SOYABEAN-530_CHICHOLI-IN/MP/002/007_CHICHOLI-IN/MP/002/007/0001_018-CHUDIYA-IN/MP/002/007/0001/0010_</t>
  </si>
  <si>
    <t>BETUL-IN/MP/002_SOYABEAN-530_CHICHOLI-IN/MP/002/007_CHICHOLI-IN/MP/002/007/0001_018-CHUDIYA-IN/MP/002/007/0001/0010</t>
  </si>
  <si>
    <t>BETUL-IN/MP/002_SOYABEAN-530_CHICHOLI-IN/MP/002/007_CHICHOLI-IN/MP/002/007/0001_019-AALAMPUR-IN/MP/002/007/0001/0011_</t>
  </si>
  <si>
    <t>BETUL-IN/MP/002_SOYABEAN-530_CHICHOLI-IN/MP/002/007_CHICHOLI-IN/MP/002/007/0001_019-AALAMPUR-IN/MP/002/007/0001/0011</t>
  </si>
  <si>
    <t>BETUL-IN/MP/002_SOYABEAN-530_CHICHOLI-IN/MP/002/007_CHICHOLI-IN/MP/002/007/0001_020-GONDHNA-IN/MP/002/007/0001/0013_</t>
  </si>
  <si>
    <t>BETUL-IN/MP/002_SOYABEAN-530_CHICHOLI-IN/MP/002/007_CHICHOLI-IN/MP/002/007/0001_020-GONDHNA-IN/MP/002/007/0001/0013</t>
  </si>
  <si>
    <t>BETUL-IN/MP/002_SOYABEAN-530_CHICHOLI-IN/MP/002/007_CHICHOLI-IN/MP/002/007/0001_021-HARRAWADI-IN/MP/002/007/0001/0014_</t>
  </si>
  <si>
    <t>BETUL-IN/MP/002_SOYABEAN-530_CHICHOLI-IN/MP/002/007_CHICHOLI-IN/MP/002/007/0001_021-HARRAWADI-IN/MP/002/007/0001/0014</t>
  </si>
  <si>
    <t>BETUL-IN/MP/002_SOYABEAN-530_CHICHOLI-IN/MP/002/007_CHICHOLI-IN/MP/002/007/0001_022-GONDUMANDAI-IN/MP/002/007/0001/0015_</t>
  </si>
  <si>
    <t>BETUL-IN/MP/002_SOYABEAN-530_CHICHOLI-IN/MP/002/007_CHICHOLI-IN/MP/002/007/0001_022-GONDUMANDAI-IN/MP/002/007/0001/0015</t>
  </si>
  <si>
    <t>BETUL-IN/MP/002_SOYABEAN-530_CHICHOLI-IN/MP/002/007_CHICHOLI-IN/MP/002/007/0001_023-DUDHIYA-IN/MP/002/007/0001/0016_</t>
  </si>
  <si>
    <t>BETUL-IN/MP/002_SOYABEAN-530_CHICHOLI-IN/MP/002/007_CHICHOLI-IN/MP/002/007/0001_023-DUDHIYA-IN/MP/002/007/0001/0016</t>
  </si>
  <si>
    <t>BETUL-IN/MP/002_SOYABEAN-530_CHICHOLI-IN/MP/002/007_CHICHOLI-IN/MP/002/007/0001_024-ASAADI-IN/MP/002/007/0001/0017_</t>
  </si>
  <si>
    <t>BETUL-IN/MP/002_SOYABEAN-530_CHICHOLI-IN/MP/002/007_CHICHOLI-IN/MP/002/007/0001_024-ASAADI-IN/MP/002/007/0001/0017</t>
  </si>
  <si>
    <t>BETUL-IN/MP/002_SOYABEAN-530_CHICHOLI-IN/MP/002/007_CHICHOLI-IN/MP/002/007/0001_025-DEVPURKOTMI-IN/MP/002/007/0001/0018_</t>
  </si>
  <si>
    <t>BETUL-IN/MP/002_SOYABEAN-530_CHICHOLI-IN/MP/002/007_CHICHOLI-IN/MP/002/007/0001_025-DEVPURKOTMI-IN/MP/002/007/0001/0018</t>
  </si>
  <si>
    <t>BETUL-IN/MP/002_SOYABEAN-530_CHICHOLI-IN/MP/002/007_CHICHOLI-IN/MP/002/007/0001_026-BIGHWA-IN/MP/002/007/0001/0019_</t>
  </si>
  <si>
    <t>BETUL-IN/MP/002_SOYABEAN-530_CHICHOLI-IN/MP/002/007_CHICHOLI-IN/MP/002/007/0001_026-BIGHWA-IN/MP/002/007/0001/0019</t>
  </si>
  <si>
    <t>BETUL-IN/MP/002_SOYABEAN-530_CHICHOLI-IN/MP/002/007_CHICHOLI-IN/MP/002/007/0001_027-NASIRABAD-IN/MP/002/007/0001/0020_</t>
  </si>
  <si>
    <t>BETUL-IN/MP/002_SOYABEAN-530_CHICHOLI-IN/MP/002/007_CHICHOLI-IN/MP/002/007/0001_027-NASIRABAD-IN/MP/002/007/0001/0020</t>
  </si>
  <si>
    <t>BETUL-IN/MP/002_SOYABEAN-530_CHICHOLI-IN/MP/002/007_CHICHOLI-IN/MP/002/007/0001_028-CHICHOLI-IN/MP/002/007/0001/0021_</t>
  </si>
  <si>
    <t>BETUL-IN/MP/002_SOYABEAN-530_CHICHOLI-IN/MP/002/007_CHICHOLI-IN/MP/002/007/0001_028-CHICHOLI-IN/MP/002/007/0001/0021</t>
  </si>
  <si>
    <t>BETUL-IN/MP/002_SOYABEAN-530_CHICHOLI-IN/MP/002/007_CHICHOLI-IN/MP/002/007/0001_029-NIWARI-IN/MP/002/007/0001/0022_</t>
  </si>
  <si>
    <t>BETUL-IN/MP/002_SOYABEAN-530_CHICHOLI-IN/MP/002/007_CHICHOLI-IN/MP/002/007/0001_029-NIWARI-IN/MP/002/007/0001/0022</t>
  </si>
  <si>
    <t>BETUL-IN/MP/002_SOYABEAN-530_CHICHOLI-IN/MP/002/007_CHICHOLI-IN/MP/002/007/0001_030-ROJHDA-IN/MP/002/007/0001/0024_</t>
  </si>
  <si>
    <t>BETUL-IN/MP/002_SOYABEAN-530_CHICHOLI-IN/MP/002/007_CHICHOLI-IN/MP/002/007/0001_030-ROJHDA-IN/MP/002/007/0001/0024</t>
  </si>
  <si>
    <t>BETUL-IN/MP/002_SOYABEAN-530_CHICHOLI-IN/MP/002/007_CHICHOLI-IN/MP/002/007/0001_031-MALAJPUR-IN/MP/002/007/0001/0025_</t>
  </si>
  <si>
    <t>BETUL-IN/MP/002_SOYABEAN-530_CHICHOLI-IN/MP/002/007_CHICHOLI-IN/MP/002/007/0001_031-MALAJPUR-IN/MP/002/007/0001/0025</t>
  </si>
  <si>
    <t>BETUL-IN/MP/002_SOYABEAN-530_CHICHOLI-IN/MP/002/007_CHICHOLI-IN/MP/002/007/0001_032-KATKUHI-IN/MP/002/007/0001/0026_</t>
  </si>
  <si>
    <t>BETUL-IN/MP/002_SOYABEAN-530_CHICHOLI-IN/MP/002/007_CHICHOLI-IN/MP/002/007/0001_032-KATKUHI-IN/MP/002/007/0001/0026</t>
  </si>
  <si>
    <t>BETUL-IN/MP/002_SOYABEAN-530_CHICHOLI-IN/MP/002/007_CHICHOLI-IN/MP/002/007/0001_033-JOGLI-IN/MP/002/007/0001/0027_</t>
  </si>
  <si>
    <t>BETUL-IN/MP/002_SOYABEAN-530_CHICHOLI-IN/MP/002/007_CHICHOLI-IN/MP/002/007/0001_033-JOGLI-IN/MP/002/007/0001/0027</t>
  </si>
  <si>
    <t>BETUL-IN/MP/002_SOYABEAN-530_CHICHOLI-IN/MP/002/007_CHICHOLI-IN/MP/002/007/0001_034-BORI-IN/MP/002/007/0001/0028_</t>
  </si>
  <si>
    <t>BETUL-IN/MP/002_SOYABEAN-530_CHICHOLI-IN/MP/002/007_CHICHOLI-IN/MP/002/007/0001_034-BORI-IN/MP/002/007/0001/0028</t>
  </si>
  <si>
    <t>BETUL-IN/MP/002_SOYABEAN-530_GHODADONGRI-IN/MP/002/006_GHODADONGRI-IN/MP/002/006/0002_020-GHODADONGRI-IN/MP/002/006/0002/0003_</t>
  </si>
  <si>
    <t>BETUL-IN/MP/002_SOYABEAN-530_GHODADONGRI-IN/MP/002/006_GHODADONGRI-IN/MP/002/006/0002_020-GHODADONGRI-IN/MP/002/006/0002/0003</t>
  </si>
  <si>
    <t>BETUL-IN/MP/002_SOYABEAN-530_GHODADONGRI-IN/MP/002/006_GHODADONGRI-IN/MP/002/006/0002_027-JHADKUND-IN/MP/002/006/0002/0010_</t>
  </si>
  <si>
    <t>BETUL-IN/MP/002_SOYABEAN-530_GHODADONGRI-IN/MP/002/006_GHODADONGRI-IN/MP/002/006/0002_027-JHADKUND-IN/MP/002/006/0002/0010</t>
  </si>
  <si>
    <t>BETUL-IN/MP/002_SOYABEAN-530_GHODADONGRI-IN/MP/002/006_GHODADONGRI-IN/MP/002/006/0002_028-JAKHLI-IN/MP/002/006/0002/0011_</t>
  </si>
  <si>
    <t>BETUL-IN/MP/002_SOYABEAN-530_GHODADONGRI-IN/MP/002/006_GHODADONGRI-IN/MP/002/006/0002_028-JAKHLI-IN/MP/002/006/0002/0011</t>
  </si>
  <si>
    <t>BETUL-IN/MP/002_SOYABEAN-530_GHODADONGRI-IN/MP/002/006_GHODADONGRI-IN/MP/002/006/0002_036-PANDARA-IN/MP/002/006/0002/0019_</t>
  </si>
  <si>
    <t>BETUL-IN/MP/002_SOYABEAN-530_GHODADONGRI-IN/MP/002/006_GHODADONGRI-IN/MP/002/006/0002_036-PANDARA-IN/MP/002/006/0002/0019</t>
  </si>
  <si>
    <t>BETUL-IN/MP/002_SOYABEAN-530_GHODADONGRI-IN/MP/002/006_GHODADONGRI-IN/MP/002/006/0002_037-SUKHADHANA-IN/MP/002/006/0002/0020_</t>
  </si>
  <si>
    <t>BETUL-IN/MP/002_SOYABEAN-530_GHODADONGRI-IN/MP/002/006_GHODADONGRI-IN/MP/002/006/0002_037-SUKHADHANA-IN/MP/002/006/0002/0020</t>
  </si>
  <si>
    <t>BETUL-IN/MP/002_SOYABEAN-530_GHODADONGRI-IN/MP/002/006_GHODADONGRI-IN/MP/002/006/0002_038-SALAIYA-IN/MP/002/006/0002/0021_</t>
  </si>
  <si>
    <t>BETUL-IN/MP/002_SOYABEAN-530_GHODADONGRI-IN/MP/002/006_GHODADONGRI-IN/MP/002/006/0002_038-SALAIYA-IN/MP/002/006/0002/0021</t>
  </si>
  <si>
    <t>BETUL-IN/MP/002_SOYABEAN-530_GHODADONGRI-IN/MP/002/006_GHODADONGRI-IN/MP/002/006/0002_044-BAKUD-IN/MP/002/006/0002/0027_</t>
  </si>
  <si>
    <t>BETUL-IN/MP/002_SOYABEAN-530_GHODADONGRI-IN/MP/002/006_GHODADONGRI-IN/MP/002/006/0002_044-BAKUD-IN/MP/002/006/0002/0027</t>
  </si>
  <si>
    <t>BETUL-IN/MP/002_SOYABEAN-530_GHODADONGRI-IN/MP/002/006_GHODADONGRI-IN/MP/002/006/0002_049-KOLGAON-IN/MP/002/006/0002/0032_</t>
  </si>
  <si>
    <t>BETUL-IN/MP/002_SOYABEAN-530_GHODADONGRI-IN/MP/002/006_GHODADONGRI-IN/MP/002/006/0002_049-KOLGAON-IN/MP/002/006/0002/0032</t>
  </si>
  <si>
    <t>BETUL-IN/MP/002_SOYABEAN-530_GHODADONGRI-IN/MP/002/006_GHODADONGRI-IN/MP/002/006/0002_050-SEETAKAMATH-IN/MP/002/006/0002/0033_</t>
  </si>
  <si>
    <t>BETUL-IN/MP/002_SOYABEAN-530_GHODADONGRI-IN/MP/002/006_GHODADONGRI-IN/MP/002/006/0002_050-SEETAKAMATH-IN/MP/002/006/0002/0033</t>
  </si>
  <si>
    <t>BETUL-IN/MP/002_SOYABEAN-530_GHODADONGRI-IN/MP/002/006_GHODADONGRI-IN/MP/002/006/0002_051-CHHURI-IN/MP/002/006/0002/0034_</t>
  </si>
  <si>
    <t>BETUL-IN/MP/002_SOYABEAN-530_GHODADONGRI-IN/MP/002/006_GHODADONGRI-IN/MP/002/006/0002_051-CHHURI-IN/MP/002/006/0002/0034</t>
  </si>
  <si>
    <t>BETUL-IN/MP/002_SOYABEAN-530_GHODADONGRI-IN/MP/002/006_GHODADONGRI-IN/MP/002/006/0002_052-JUWADI-IN/MP/002/006/0002/0035_</t>
  </si>
  <si>
    <t>BETUL-IN/MP/002_SOYABEAN-530_GHODADONGRI-IN/MP/002/006_GHODADONGRI-IN/MP/002/006/0002_052-JUWADI-IN/MP/002/006/0002/0035</t>
  </si>
  <si>
    <t>BETUL-IN/MP/002_SOYABEAN-530_GHODADONGRI-IN/MP/002/006_GHODADONGRI-IN/MP/002/006/0002_053-RATANPUR-IN/MP/002/006/0002/0036_</t>
  </si>
  <si>
    <t>BETUL-IN/MP/002_SOYABEAN-530_GHODADONGRI-IN/MP/002/006_GHODADONGRI-IN/MP/002/006/0002_053-RATANPUR-IN/MP/002/006/0002/0036</t>
  </si>
  <si>
    <t>BETUL-IN/MP/002_SOYABEAN-530_GHODADONGRI-IN/MP/002/006_GHODADONGRI-IN/MP/002/006/0002_054-MEHKAR-IN/MP/002/006/0002/0037_</t>
  </si>
  <si>
    <t>BETUL-IN/MP/002_SOYABEAN-530_GHODADONGRI-IN/MP/002/006_GHODADONGRI-IN/MP/002/006/0002_054-MEHKAR-IN/MP/002/006/0002/0037</t>
  </si>
  <si>
    <t>BETUL-IN/MP/002_SOYABEAN-530_GHODADONGRI-IN/MP/002/006_GHODADONGRI-IN/MP/002/006/0002_055-KUHI-IN/MP/002/006/0002/0038_</t>
  </si>
  <si>
    <t>BETUL-IN/MP/002_SOYABEAN-530_GHODADONGRI-IN/MP/002/006_GHODADONGRI-IN/MP/002/006/0002_055-KUHI-IN/MP/002/006/0002/0038</t>
  </si>
  <si>
    <t>BETUL-IN/MP/002_SOYABEAN-530_GHODADONGRI-IN/MP/002/006_GHODADONGRI-IN/MP/002/006/0002_057-ANKAWADI-IN/MP/002/006/0002/0040_</t>
  </si>
  <si>
    <t>BETUL-IN/MP/002_SOYABEAN-530_GHODADONGRI-IN/MP/002/006_GHODADONGRI-IN/MP/002/006/0002_057-ANKAWADI-IN/MP/002/006/0002/0040</t>
  </si>
  <si>
    <t>BETUL-IN/MP/002_SOYABEAN-530_GHODADONGRI-IN/MP/002/006_GHODADONGRI-IN/MP/002/006/0002_058-CHIKHLI AAMDANA-IN/MP/002/006/0002/0041_</t>
  </si>
  <si>
    <t>BETUL-IN/MP/002_SOYABEAN-530_GHODADONGRI-IN/MP/002/006_GHODADONGRI-IN/MP/002/006/0002_058-CHIKHLI AAMDANA-IN/MP/002/006/0002/0041</t>
  </si>
  <si>
    <t>BETUL-IN/MP/002_SOYABEAN-530_MULTAI-IN/MP/002/003_DUNAWA-IN/MP/002/003/0002_041-KARPA-IN/MP/002/003/0002/0001_</t>
  </si>
  <si>
    <t>BETUL-IN/MP/002_SOYABEAN-530_MULTAI-IN/MP/002/003_DUNAWA-IN/MP/002/003/0002_041-KARPA-IN/MP/002/003/0002/0001</t>
  </si>
  <si>
    <t>BETUL-IN/MP/002_SOYABEAN-530_MULTAI-IN/MP/002/003_DUNAWA-IN/MP/002/003/0002_042-BARAI-IN/MP/002/003/0002/0002_</t>
  </si>
  <si>
    <t>BETUL-IN/MP/002_SOYABEAN-530_MULTAI-IN/MP/002/003_DUNAWA-IN/MP/002/003/0002_042-BARAI-IN/MP/002/003/0002/0002</t>
  </si>
  <si>
    <t>BETUL-IN/MP/002_SOYABEAN-530_MULTAI-IN/MP/002/003_DUNAWA-IN/MP/002/003/0002_043-MAHATPUR-IN/MP/002/003/0002/0003_</t>
  </si>
  <si>
    <t>BETUL-IN/MP/002_SOYABEAN-530_MULTAI-IN/MP/002/003_DUNAWA-IN/MP/002/003/0002_043-MAHATPUR-IN/MP/002/003/0002/0003</t>
  </si>
  <si>
    <t>BETUL-IN/MP/002_SOYABEAN-530_MULTAI-IN/MP/002/003_DUNAWA-IN/MP/002/003/0002_044-MATHNI-IN/MP/002/003/0002/0004_</t>
  </si>
  <si>
    <t>BETUL-IN/MP/002_SOYABEAN-530_MULTAI-IN/MP/002/003_DUNAWA-IN/MP/002/003/0002_044-MATHNI-IN/MP/002/003/0002/0004</t>
  </si>
  <si>
    <t>BETUL-IN/MP/002_SOYABEAN-530_MULTAI-IN/MP/002/003_DUNAWA-IN/MP/002/003/0002_045-CHHINDI-IN/MP/002/003/0002/0005_</t>
  </si>
  <si>
    <t>BETUL-IN/MP/002_SOYABEAN-530_MULTAI-IN/MP/002/003_DUNAWA-IN/MP/002/003/0002_045-CHHINDI-IN/MP/002/003/0002/0005</t>
  </si>
  <si>
    <t>BETUL-IN/MP/002_SOYABEAN-530_MULTAI-IN/MP/002/003_DUNAWA-IN/MP/002/003/0002_046-KHAIRWANI-IN/MP/002/003/0002/0006_</t>
  </si>
  <si>
    <t>BETUL-IN/MP/002_SOYABEAN-530_MULTAI-IN/MP/002/003_DUNAWA-IN/MP/002/003/0002_046-KHAIRWANI-IN/MP/002/003/0002/0006</t>
  </si>
  <si>
    <t>BETUL-IN/MP/002_SOYABEAN-530_MULTAI-IN/MP/002/003_DUNAWA-IN/MP/002/003/0002_047-KHADAKWAR-IN/MP/002/003/0002/0007_</t>
  </si>
  <si>
    <t>BETUL-IN/MP/002_SOYABEAN-530_MULTAI-IN/MP/002/003_DUNAWA-IN/MP/002/003/0002_047-KHADAKWAR-IN/MP/002/003/0002/0007</t>
  </si>
  <si>
    <t>BETUL-IN/MP/002_SOYABEAN-530_MULTAI-IN/MP/002/003_DUNAWA-IN/MP/002/003/0002_048-PARASTHANI-IN/MP/002/003/0002/0008_</t>
  </si>
  <si>
    <t>BETUL-IN/MP/002_SOYABEAN-530_MULTAI-IN/MP/002/003_DUNAWA-IN/MP/002/003/0002_048-PARASTHANI-IN/MP/002/003/0002/0008</t>
  </si>
  <si>
    <t>BETUL-IN/MP/002_SOYABEAN-530_MULTAI-IN/MP/002/003_DUNAWA-IN/MP/002/003/0002_049-DAHUA-IN/MP/002/003/0002/0009_</t>
  </si>
  <si>
    <t>BETUL-IN/MP/002_SOYABEAN-530_MULTAI-IN/MP/002/003_DUNAWA-IN/MP/002/003/0002_049-DAHUA-IN/MP/002/003/0002/0009</t>
  </si>
  <si>
    <t>BETUL-IN/MP/002_SOYABEAN-530_MULTAI-IN/MP/002/003_DUNAWA-IN/MP/002/003/0002_050-BAGHOLIBUJURG-IN/MP/002/003/0002/0010_</t>
  </si>
  <si>
    <t>BETUL-IN/MP/002_SOYABEAN-530_MULTAI-IN/MP/002/003_DUNAWA-IN/MP/002/003/0002_050-BAGHOLIBUJURG-IN/MP/002/003/0002/0010</t>
  </si>
  <si>
    <t>BETUL-IN/MP/002_SOYABEAN-530_MULTAI-IN/MP/002/003_DUNAWA-IN/MP/002/003/0002_051-PARADSINGA-IN/MP/002/003/0002/0011_</t>
  </si>
  <si>
    <t>BETUL-IN/MP/002_SOYABEAN-530_MULTAI-IN/MP/002/003_DUNAWA-IN/MP/002/003/0002_051-PARADSINGA-IN/MP/002/003/0002/0011</t>
  </si>
  <si>
    <t>BETUL-IN/MP/002_SOYABEAN-530_MULTAI-IN/MP/002/003_DUNAWA-IN/MP/002/003/0002_052-MALEGAON-IN/MP/002/003/0002/0012_</t>
  </si>
  <si>
    <t>BETUL-IN/MP/002_SOYABEAN-530_MULTAI-IN/MP/002/003_DUNAWA-IN/MP/002/003/0002_052-MALEGAON-IN/MP/002/003/0002/0012</t>
  </si>
  <si>
    <t>BETUL-IN/MP/002_SOYABEAN-530_MULTAI-IN/MP/002/003_DUNAWA-IN/MP/002/003/0002_053-HATNAPUR-IN/MP/002/003/0002/0013_</t>
  </si>
  <si>
    <t>BETUL-IN/MP/002_SOYABEAN-530_MULTAI-IN/MP/002/003_DUNAWA-IN/MP/002/003/0002_053-HATNAPUR-IN/MP/002/003/0002/0013</t>
  </si>
  <si>
    <t>BETUL-IN/MP/002_SOYABEAN-530_MULTAI-IN/MP/002/003_DUNAWA-IN/MP/002/003/0002_054-BANDYAKHAPA-IN/MP/002/003/0002/0014_</t>
  </si>
  <si>
    <t>BETUL-IN/MP/002_SOYABEAN-530_MULTAI-IN/MP/002/003_DUNAWA-IN/MP/002/003/0002_054-BANDYAKHAPA-IN/MP/002/003/0002/0014</t>
  </si>
  <si>
    <t>BETUL-IN/MP/002_SOYABEAN-530_MULTAI-IN/MP/002/003_DUNAWA-IN/MP/002/003/0002_055-SEMRYAPADRI-IN/MP/002/003/0002/0015_</t>
  </si>
  <si>
    <t>BETUL-IN/MP/002_SOYABEAN-530_MULTAI-IN/MP/002/003_DUNAWA-IN/MP/002/003/0002_055-SEMRYAPADRI-IN/MP/002/003/0002/0015</t>
  </si>
  <si>
    <t>BETUL-IN/MP/002_SOYABEAN-530_MULTAI-IN/MP/002/003_DUNAWA-IN/MP/002/003/0002_056-BARKHED-IN/MP/002/003/0002/0016_</t>
  </si>
  <si>
    <t>BETUL-IN/MP/002_SOYABEAN-530_MULTAI-IN/MP/002/003_DUNAWA-IN/MP/002/003/0002_056-BARKHED-IN/MP/002/003/0002/0016</t>
  </si>
  <si>
    <t>BETUL-IN/MP/002_SOYABEAN-530_MULTAI-IN/MP/002/003_DUNAWA-IN/MP/002/003/0002_057-PIPARIYA-IN/MP/002/003/0002/0017_</t>
  </si>
  <si>
    <t>BETUL-IN/MP/002_SOYABEAN-530_MULTAI-IN/MP/002/003_DUNAWA-IN/MP/002/003/0002_057-PIPARIYA-IN/MP/002/003/0002/0017</t>
  </si>
  <si>
    <t>BETUL-IN/MP/002_SOYABEAN-530_MULTAI-IN/MP/002/003_DUNAWA-IN/MP/002/003/0002_058-SAWRI-IN/MP/002/003/0002/0018_</t>
  </si>
  <si>
    <t>BETUL-IN/MP/002_SOYABEAN-530_MULTAI-IN/MP/002/003_DUNAWA-IN/MP/002/003/0002_058-SAWRI-IN/MP/002/003/0002/0018</t>
  </si>
  <si>
    <t>BETUL-IN/MP/002_SOYABEAN-530_MULTAI-IN/MP/002/003_DUNAWA-IN/MP/002/003/0002_059-KAPASHYA-IN/MP/002/003/0002/0019_</t>
  </si>
  <si>
    <t>BETUL-IN/MP/002_SOYABEAN-530_MULTAI-IN/MP/002/003_DUNAWA-IN/MP/002/003/0002_059-KAPASHYA-IN/MP/002/003/0002/0019</t>
  </si>
  <si>
    <t>BETUL-IN/MP/002_SOYABEAN-530_MULTAI-IN/MP/002/003_DUNAWA-IN/MP/002/003/0002_060-RIDHORA-IN/MP/002/003/0002/0020_</t>
  </si>
  <si>
    <t>BETUL-IN/MP/002_SOYABEAN-530_MULTAI-IN/MP/002/003_DUNAWA-IN/MP/002/003/0002_060-RIDHORA-IN/MP/002/003/0002/0020</t>
  </si>
  <si>
    <t>BETUL-IN/MP/002_SOYABEAN-530_MULTAI-IN/MP/002/003_DUNAWA-IN/MP/002/003/0002_061-MYAWADI-IN/MP/002/003/0002/0021_</t>
  </si>
  <si>
    <t>BETUL-IN/MP/002_SOYABEAN-530_MULTAI-IN/MP/002/003_DUNAWA-IN/MP/002/003/0002_061-MYAWADI-IN/MP/002/003/0002/0021</t>
  </si>
  <si>
    <t>BETUL-IN/MP/002_SOYABEAN-530_MULTAI-IN/MP/002/003_DUNAWA-IN/MP/002/003/0002_062-DUNAVA-IN/MP/002/003/0002/0022_</t>
  </si>
  <si>
    <t>BETUL-IN/MP/002_SOYABEAN-530_MULTAI-IN/MP/002/003_DUNAWA-IN/MP/002/003/0002_062-DUNAVA-IN/MP/002/003/0002/0022</t>
  </si>
  <si>
    <t>BETUL-IN/MP/002_SOYABEAN-530_MULTAI-IN/MP/002/003_DUNAWA-IN/MP/002/003/0002_063-GHATPIPARIYA-IN/MP/002/003/0002/0023_</t>
  </si>
  <si>
    <t>BETUL-IN/MP/002_SOYABEAN-530_MULTAI-IN/MP/002/003_DUNAWA-IN/MP/002/003/0002_063-GHATPIPARIYA-IN/MP/002/003/0002/0023</t>
  </si>
  <si>
    <t>BETUL-IN/MP/002_SOYABEAN-530_MULTAI-IN/MP/002/003_DUNAWA-IN/MP/002/003/0002_064-SARRAI-IN/MP/002/003/0002/0024_</t>
  </si>
  <si>
    <t>BETUL-IN/MP/002_SOYABEAN-530_MULTAI-IN/MP/002/003_DUNAWA-IN/MP/002/003/0002_064-SARRAI-IN/MP/002/003/0002/0024</t>
  </si>
  <si>
    <t>BETUL-IN/MP/002_SOYABEAN-530_MULTAI-IN/MP/002/003_DUNAWA-IN/MP/002/003/0002_065-SONEGAON-IN/MP/002/003/0002/0025_</t>
  </si>
  <si>
    <t>BETUL-IN/MP/002_SOYABEAN-530_MULTAI-IN/MP/002/003_DUNAWA-IN/MP/002/003/0002_065-SONEGAON-IN/MP/002/003/0002/0025</t>
  </si>
  <si>
    <t>BETUL-IN/MP/002_SOYABEAN-530_MULTAI-IN/MP/002/003_DUNAWA-IN/MP/002/003/0002_066-SIPAVA-IN/MP/002/003/0002/0026_</t>
  </si>
  <si>
    <t>BETUL-IN/MP/002_SOYABEAN-530_MULTAI-IN/MP/002/003_DUNAWA-IN/MP/002/003/0002_066-SIPAVA-IN/MP/002/003/0002/0026</t>
  </si>
  <si>
    <t>BETUL-IN/MP/002_SOYABEAN-530_MULTAI-IN/MP/002/003_DUNAWA-IN/MP/002/003/0002_067-BHAISADAND-IN/MP/002/003/0002/0027_</t>
  </si>
  <si>
    <t>BETUL-IN/MP/002_SOYABEAN-530_MULTAI-IN/MP/002/003_DUNAWA-IN/MP/002/003/0002_067-BHAISADAND-IN/MP/002/003/0002/0027</t>
  </si>
  <si>
    <t>BETUL-IN/MP/002_SOYABEAN-530_MULTAI-IN/MP/002/003_DUNAWA-IN/MP/002/003/0002_068-CHIKHLIKALA-IN/MP/002/003/0002/0028_</t>
  </si>
  <si>
    <t>BETUL-IN/MP/002_SOYABEAN-530_MULTAI-IN/MP/002/003_DUNAWA-IN/MP/002/003/0002_068-CHIKHLIKALA-IN/MP/002/003/0002/0028</t>
  </si>
  <si>
    <t>BETUL-IN/MP/002_SOYABEAN-530_MULTAI-IN/MP/002/003_DUNAWA-IN/MP/002/003/0002_069-LENDAGON-IN/MP/002/003/0002/0029_</t>
  </si>
  <si>
    <t>BETUL-IN/MP/002_SOYABEAN-530_MULTAI-IN/MP/002/003_DUNAWA-IN/MP/002/003/0002_069-LENDAGON-IN/MP/002/003/0002/0029</t>
  </si>
  <si>
    <t>BETUL-IN/MP/002_SOYABEAN-530_MULTAI-IN/MP/002/003_DUNAWA-IN/MP/002/003/0002_070-JAM-IN/MP/002/003/0002/0030_</t>
  </si>
  <si>
    <t>BETUL-IN/MP/002_SOYABEAN-530_MULTAI-IN/MP/002/003_DUNAWA-IN/MP/002/003/0002_070-JAM-IN/MP/002/003/0002/0030</t>
  </si>
  <si>
    <t>BETUL-IN/MP/002_SOYABEAN-530_MULTAI-IN/MP/002/003_MASOD-IN/MP/002/003/0004_098-MASOD-IN/MP/002/003/0004/0037_</t>
  </si>
  <si>
    <t>BETUL-IN/MP/002_SOYABEAN-530_MULTAI-IN/MP/002/003_MASOD-IN/MP/002/003/0004_098-MASOD-IN/MP/002/003/0004/0037</t>
  </si>
  <si>
    <t>BETUL-IN/MP/002_SOYABEAN-530_MULTAI-IN/MP/002/003_MASOD-IN/MP/002/003/0004_099-BAIGAON-IN/MP/002/003/0004/0038_</t>
  </si>
  <si>
    <t>BETUL-IN/MP/002_SOYABEAN-530_MULTAI-IN/MP/002/003_MASOD-IN/MP/002/003/0004_099-BAIGAON-IN/MP/002/003/0004/0038</t>
  </si>
  <si>
    <t>BETUL-IN/MP/002_SOYABEAN-530_MULTAI-IN/MP/002/003_MASOD-IN/MP/002/003/0004_100-SAHANGAON-IN/MP/002/003/0004/0001_</t>
  </si>
  <si>
    <t>BETUL-IN/MP/002_SOYABEAN-530_MULTAI-IN/MP/002/003_MASOD-IN/MP/002/003/0004_100-SAHANGAON-IN/MP/002/003/0004/0001</t>
  </si>
  <si>
    <t>BETUL-IN/MP/002_SOYABEAN-530_MULTAI-IN/MP/002/003_MASOD-IN/MP/002/003/0004_101-HIWARKHED-IN/MP/002/003/0004/0002_</t>
  </si>
  <si>
    <t>BETUL-IN/MP/002_SOYABEAN-530_MULTAI-IN/MP/002/003_MASOD-IN/MP/002/003/0004_101-HIWARKHED-IN/MP/002/003/0004/0002</t>
  </si>
  <si>
    <t>BETUL-IN/MP/002_SOYABEAN-530_MULTAI-IN/MP/002/003_MASOD-IN/MP/002/003/0004_102-SAWANGI-IN/MP/002/003/0004/0003_</t>
  </si>
  <si>
    <t>BETUL-IN/MP/002_SOYABEAN-530_MULTAI-IN/MP/002/003_MASOD-IN/MP/002/003/0004_102-SAWANGI-IN/MP/002/003/0004/0003</t>
  </si>
  <si>
    <t>BETUL-IN/MP/002_SOYABEAN-530_MULTAI-IN/MP/002/003_MASOD-IN/MP/002/003/0004_103-AASHTA-IN/MP/002/003/0004/0004_</t>
  </si>
  <si>
    <t>BETUL-IN/MP/002_SOYABEAN-530_MULTAI-IN/MP/002/003_MASOD-IN/MP/002/003/0004_103-AASHTA-IN/MP/002/003/0004/0004</t>
  </si>
  <si>
    <t>BETUL-IN/MP/002_SOYABEAN-530_MULTAI-IN/MP/002/003_MASOD-IN/MP/002/003/0004_104-RAIAMLA-IN/MP/002/003/0004/0005_</t>
  </si>
  <si>
    <t>BETUL-IN/MP/002_SOYABEAN-530_MULTAI-IN/MP/002/003_MASOD-IN/MP/002/003/0004_104-RAIAMLA-IN/MP/002/003/0004/0005</t>
  </si>
  <si>
    <t>BETUL-IN/MP/002_SOYABEAN-530_MULTAI-IN/MP/002/003_MASOD-IN/MP/002/003/0004_105-TAIKHEDA-IN/MP/002/003/0004/0006_</t>
  </si>
  <si>
    <t>BETUL-IN/MP/002_SOYABEAN-530_MULTAI-IN/MP/002/003_MASOD-IN/MP/002/003/0004_105-TAIKHEDA-IN/MP/002/003/0004/0006</t>
  </si>
  <si>
    <t>BETUL-IN/MP/002_SOYABEAN-530_MULTAI-IN/MP/002/003_MASOD-IN/MP/002/003/0004_106-BALEGAON-IN/MP/002/003/0004/0007_</t>
  </si>
  <si>
    <t>BETUL-IN/MP/002_SOYABEAN-530_MULTAI-IN/MP/002/003_MASOD-IN/MP/002/003/0004_106-BALEGAON-IN/MP/002/003/0004/0007</t>
  </si>
  <si>
    <t>BETUL-IN/MP/002_SOYABEAN-530_MULTAI-IN/MP/002/003_MASOD-IN/MP/002/003/0004_107-BADEGAON-IN/MP/002/003/0004/0008_</t>
  </si>
  <si>
    <t>BETUL-IN/MP/002_SOYABEAN-530_MULTAI-IN/MP/002/003_MASOD-IN/MP/002/003/0004_107-BADEGAON-IN/MP/002/003/0004/0008</t>
  </si>
  <si>
    <t>BETUL-IN/MP/002_SOYABEAN-530_MULTAI-IN/MP/002/003_MASOD-IN/MP/002/003/0004_108-BIRULBAZAR-IN/MP/002/003/0004/0009_</t>
  </si>
  <si>
    <t>BETUL-IN/MP/002_SOYABEAN-530_MULTAI-IN/MP/002/003_MASOD-IN/MP/002/003/0004_108-BIRULBAZAR-IN/MP/002/003/0004/0009</t>
  </si>
  <si>
    <t>BETUL-IN/MP/002_SOYABEAN-530_MULTAI-IN/MP/002/003_MASOD-IN/MP/002/003/0004_109-SENDURJANA-IN/MP/002/003/0004/0010_</t>
  </si>
  <si>
    <t>BETUL-IN/MP/002_SOYABEAN-530_MULTAI-IN/MP/002/003_MASOD-IN/MP/002/003/0004_109-SENDURJANA-IN/MP/002/003/0004/0010</t>
  </si>
  <si>
    <t>BETUL-IN/MP/002_SOYABEAN-530_MULTAI-IN/MP/002/003_MASOD-IN/MP/002/003/0004_110-CHHINDKHEDA-IN/MP/002/003/0004/0011_</t>
  </si>
  <si>
    <t>BETUL-IN/MP/002_SOYABEAN-530_MULTAI-IN/MP/002/003_MASOD-IN/MP/002/003/0004_110-CHHINDKHEDA-IN/MP/002/003/0004/0011</t>
  </si>
  <si>
    <t>BETUL-IN/MP/002_SOYABEAN-530_MULTAI-IN/MP/002/003_MASOD-IN/MP/002/003/0004_111-BIHARGAON-IN/MP/002/003/0004/0012_</t>
  </si>
  <si>
    <t>BETUL-IN/MP/002_SOYABEAN-530_MULTAI-IN/MP/002/003_MASOD-IN/MP/002/003/0004_111-BIHARGAON-IN/MP/002/003/0004/0012</t>
  </si>
  <si>
    <t>BETUL-IN/MP/002_SOYABEAN-530_MULTAI-IN/MP/002/003_MASOD-IN/MP/002/003/0004_112-DOHLAN-IN/MP/002/003/0004/0013_</t>
  </si>
  <si>
    <t>BETUL-IN/MP/002_SOYABEAN-530_MULTAI-IN/MP/002/003_MASOD-IN/MP/002/003/0004_112-DOHLAN-IN/MP/002/003/0004/0013</t>
  </si>
  <si>
    <t>BETUL-IN/MP/002_SOYABEAN-530_MULTAI-IN/MP/002/003_MASOD-IN/MP/002/003/0004_113-DHAWLA-IN/MP/002/003/0004/0014_</t>
  </si>
  <si>
    <t>BETUL-IN/MP/002_SOYABEAN-530_MULTAI-IN/MP/002/003_MASOD-IN/MP/002/003/0004_113-DHAWLA-IN/MP/002/003/0004/0014</t>
  </si>
  <si>
    <t>BETUL-IN/MP/002_SOYABEAN-530_MULTAI-IN/MP/002/003_MASOD-IN/MP/002/003/0004_114-HIRDI-IN/MP/002/003/0004/0015_</t>
  </si>
  <si>
    <t>BETUL-IN/MP/002_SOYABEAN-530_MULTAI-IN/MP/002/003_MASOD-IN/MP/002/003/0004_114-HIRDI-IN/MP/002/003/0004/0015</t>
  </si>
  <si>
    <t>BETUL-IN/MP/002_SOYABEAN-530_MULTAI-IN/MP/002/003_MASOD-IN/MP/002/003/0004_115-BORGAON-IN/MP/002/003/0004/0016_</t>
  </si>
  <si>
    <t>BETUL-IN/MP/002_SOYABEAN-530_MULTAI-IN/MP/002/003_MASOD-IN/MP/002/003/0004_115-BORGAON-IN/MP/002/003/0004/0016</t>
  </si>
  <si>
    <t>BETUL-IN/MP/002_SOYABEAN-530_MULTAI-IN/MP/002/003_MASOD-IN/MP/002/003/0004_116-KAJLI-IN/MP/002/003/0004/0017_</t>
  </si>
  <si>
    <t>BETUL-IN/MP/002_SOYABEAN-530_MULTAI-IN/MP/002/003_MASOD-IN/MP/002/003/0004_116-KAJLI-IN/MP/002/003/0004/0017</t>
  </si>
  <si>
    <t>BETUL-IN/MP/002_SOYABEAN-530_MULTAI-IN/MP/002/003_MASOD-IN/MP/002/003/0004_117-NANDKUNDI-IN/MP/002/003/0004/0018_</t>
  </si>
  <si>
    <t>BETUL-IN/MP/002_SOYABEAN-530_MULTAI-IN/MP/002/003_MASOD-IN/MP/002/003/0004_117-NANDKUNDI-IN/MP/002/003/0004/0018</t>
  </si>
  <si>
    <t>BETUL-IN/MP/002_SOYABEAN-530_MULTAI-IN/MP/002/003_MASOD-IN/MP/002/003/0004_118-PACHDHAR-IN/MP/002/003/0004/0019_</t>
  </si>
  <si>
    <t>BETUL-IN/MP/002_SOYABEAN-530_MULTAI-IN/MP/002/003_MASOD-IN/MP/002/003/0004_118-PACHDHAR-IN/MP/002/003/0004/0019</t>
  </si>
  <si>
    <t>BETUL-IN/MP/002_SOYABEAN-530_MULTAI-IN/MP/002/003_MASOD-IN/MP/002/003/0004_119-BISNOOR-IN/MP/002/003/0004/0020_</t>
  </si>
  <si>
    <t>BETUL-IN/MP/002_SOYABEAN-530_MULTAI-IN/MP/002/003_MASOD-IN/MP/002/003/0004_119-BISNOOR-IN/MP/002/003/0004/0020</t>
  </si>
  <si>
    <t>BETUL-IN/MP/002_SOYABEAN-530_MULTAI-IN/MP/002/003_MASOD-IN/MP/002/003/0004_120-JAMTHISAWASAN-IN/MP/002/003/0004/0021_</t>
  </si>
  <si>
    <t>BETUL-IN/MP/002_SOYABEAN-530_MULTAI-IN/MP/002/003_MASOD-IN/MP/002/003/0004_120-JAMTHISAWASAN-IN/MP/002/003/0004/0021</t>
  </si>
  <si>
    <t>BETUL-IN/MP/002_SOYABEAN-530_MULTAI-IN/MP/002/003_MASOD-IN/MP/002/003/0004_121-SIRDI-IN/MP/002/003/0004/0022_</t>
  </si>
  <si>
    <t>BETUL-IN/MP/002_SOYABEAN-530_MULTAI-IN/MP/002/003_MASOD-IN/MP/002/003/0004_121-SIRDI-IN/MP/002/003/0004/0022</t>
  </si>
  <si>
    <t>BETUL-IN/MP/002_SOYABEAN-530_MULTAI-IN/MP/002/003_MASOD-IN/MP/002/003/0004_122-SAIKHEDAKHURD-IN/MP/002/003/0004/0023_</t>
  </si>
  <si>
    <t>BETUL-IN/MP/002_SOYABEAN-530_MULTAI-IN/MP/002/003_MASOD-IN/MP/002/003/0004_122-SAIKHEDAKHURD-IN/MP/002/003/0004/0023</t>
  </si>
  <si>
    <t>BETUL-IN/MP/002_SOYABEAN-530_MULTAI-IN/MP/002/003_MASOD-IN/MP/002/003/0004_123-CHAKORA-IN/MP/002/003/0004/0024_</t>
  </si>
  <si>
    <t>BETUL-IN/MP/002_SOYABEAN-530_MULTAI-IN/MP/002/003_MASOD-IN/MP/002/003/0004_123-CHAKORA-IN/MP/002/003/0004/0024</t>
  </si>
  <si>
    <t>BETUL-IN/MP/002_SOYABEAN-530_MULTAI-IN/MP/002/003_MASOD-IN/MP/002/003/0004_124-RAGADGAON-IN/MP/002/003/0004/0025_</t>
  </si>
  <si>
    <t>BETUL-IN/MP/002_SOYABEAN-530_MULTAI-IN/MP/002/003_MASOD-IN/MP/002/003/0004_124-RAGADGAON-IN/MP/002/003/0004/0025</t>
  </si>
  <si>
    <t>BETUL-IN/MP/002_SOYABEAN-530_MULTAI-IN/MP/002/003_MASOD-IN/MP/002/003/0004_125-VALNI-IN/MP/002/003/0004/0026_</t>
  </si>
  <si>
    <t>BETUL-IN/MP/002_SOYABEAN-530_MULTAI-IN/MP/002/003_MASOD-IN/MP/002/003/0004_125-VALNI-IN/MP/002/003/0004/0026</t>
  </si>
  <si>
    <t>BETUL-IN/MP/002_SOYABEAN-530_MULTAI-IN/MP/002/003_MASOD-IN/MP/002/003/0004_126-MORAND-IN/MP/002/003/0004/0027_</t>
  </si>
  <si>
    <t>BETUL-IN/MP/002_SOYABEAN-530_MULTAI-IN/MP/002/003_MASOD-IN/MP/002/003/0004_126-MORAND-IN/MP/002/003/0004/0027</t>
  </si>
  <si>
    <t>BETUL-IN/MP/002_SOYABEAN-530_MULTAI-IN/MP/002/003_MASOD-IN/MP/002/003/0004_127-CHARSI-IN/MP/002/003/0004/0028_</t>
  </si>
  <si>
    <t>BETUL-IN/MP/002_SOYABEAN-530_MULTAI-IN/MP/002/003_MASOD-IN/MP/002/003/0004_127-CHARSI-IN/MP/002/003/0004/0028</t>
  </si>
  <si>
    <t>BETUL-IN/MP/002_SOYABEAN-530_MULTAI-IN/MP/002/003_MASOD-IN/MP/002/003/0004_128-BORPEND-IN/MP/002/003/0004/0029_</t>
  </si>
  <si>
    <t>BETUL-IN/MP/002_SOYABEAN-530_MULTAI-IN/MP/002/003_MASOD-IN/MP/002/003/0004_128-BORPEND-IN/MP/002/003/0004/0029</t>
  </si>
  <si>
    <t>BETUL-IN/MP/002_SOYABEAN-530_MULTAI-IN/MP/002/003_MASOD-IN/MP/002/003/0004_129-SALBARDI-IN/MP/002/003/0004/0030_</t>
  </si>
  <si>
    <t>BETUL-IN/MP/002_SOYABEAN-530_MULTAI-IN/MP/002/003_MASOD-IN/MP/002/003/0004_129-SALBARDI-IN/MP/002/003/0004/0030</t>
  </si>
  <si>
    <t>BETUL-IN/MP/002_SOYABEAN-530_MULTAI-IN/MP/002/003_MASOD-IN/MP/002/003/0004_130-RAJAPUR RE.-IN/MP/002/003/0004/0031_</t>
  </si>
  <si>
    <t>BETUL-IN/MP/002_SOYABEAN-530_MULTAI-IN/MP/002/003_MASOD-IN/MP/002/003/0004_130-RAJAPUR RE.-IN/MP/002/003/0004/0031</t>
  </si>
  <si>
    <t>BETUL-IN/MP/002_SOYABEAN-530_MULTAI-IN/MP/002/003_MASOD-IN/MP/002/003/0004_131-GEHUBARSA-IN/MP/002/003/0004/0032_</t>
  </si>
  <si>
    <t>BETUL-IN/MP/002_SOYABEAN-530_MULTAI-IN/MP/002/003_MASOD-IN/MP/002/003/0004_131-GEHUBARSA-IN/MP/002/003/0004/0032</t>
  </si>
  <si>
    <t>BETUL-IN/MP/002_SOYABEAN-530_MULTAI-IN/MP/002/003_MASOD-IN/MP/002/003/0004_132-CHIKHLIMAL-IN/MP/002/003/0004/0033_</t>
  </si>
  <si>
    <t>BETUL-IN/MP/002_SOYABEAN-530_MULTAI-IN/MP/002/003_MASOD-IN/MP/002/003/0004_132-CHIKHLIMAL-IN/MP/002/003/0004/0033</t>
  </si>
  <si>
    <t>BETUL-IN/MP/002_SOYABEAN-530_MULTAI-IN/MP/002/003_MASOD-IN/MP/002/003/0004_133-ITAWA-IN/MP/002/003/0004/0034_</t>
  </si>
  <si>
    <t>BETUL-IN/MP/002_SOYABEAN-530_MULTAI-IN/MP/002/003_MASOD-IN/MP/002/003/0004_133-ITAWA-IN/MP/002/003/0004/0034</t>
  </si>
  <si>
    <t>BETUL-IN/MP/002_SOYABEAN-530_MULTAI-IN/MP/002/003_MASOD-IN/MP/002/003/0004_134-MAJRI-IN/MP/002/003/0004/0035_</t>
  </si>
  <si>
    <t>BETUL-IN/MP/002_SOYABEAN-530_MULTAI-IN/MP/002/003_MASOD-IN/MP/002/003/0004_134-MAJRI-IN/MP/002/003/0004/0035</t>
  </si>
  <si>
    <t>BETUL-IN/MP/002_SOYABEAN-530_MULTAI-IN/MP/002/003_MASOD-IN/MP/002/003/0004_135-DAWKA-IN/MP/002/003/0004/0036_</t>
  </si>
  <si>
    <t>BETUL-IN/MP/002_SOYABEAN-530_MULTAI-IN/MP/002/003_MASOD-IN/MP/002/003/0004_135-DAWKA-IN/MP/002/003/0004/0036</t>
  </si>
  <si>
    <t>BETUL-IN/MP/002_SOYABEAN-530_MULTAI-IN/MP/002/003_MULTAI-IN/MP/002/003/0001_001-SAWDI-IN/MP/002/003/0001/0001_</t>
  </si>
  <si>
    <t>BETUL-IN/MP/002_SOYABEAN-530_MULTAI-IN/MP/002/003_MULTAI-IN/MP/002/003/0001_001-SAWDI-IN/MP/002/003/0001/0001</t>
  </si>
  <si>
    <t>BETUL-IN/MP/002_SOYABEAN-530_MULTAI-IN/MP/002/003_MULTAI-IN/MP/002/003/0001_002-TEMJHIRA-IN/MP/002/003/0001/0012_</t>
  </si>
  <si>
    <t>BETUL-IN/MP/002_SOYABEAN-530_MULTAI-IN/MP/002/003_MULTAI-IN/MP/002/003/0001_002-TEMJHIRA-IN/MP/002/003/0001/0012</t>
  </si>
  <si>
    <t>BETUL-IN/MP/002_SOYABEAN-530_MULTAI-IN/MP/002/003_MULTAI-IN/MP/002/003/0001_003-KANHAKHAP-IN/MP/002/003/0001/0023_</t>
  </si>
  <si>
    <t>BETUL-IN/MP/002_SOYABEAN-530_MULTAI-IN/MP/002/003_MULTAI-IN/MP/002/003/0001_003-KANHAKHAP-IN/MP/002/003/0001/0023</t>
  </si>
  <si>
    <t>BETUL-IN/MP/002_SOYABEAN-530_MULTAI-IN/MP/002/003_MULTAI-IN/MP/002/003/0001_004-KHEDIKOT-IN/MP/002/003/0001/0034_</t>
  </si>
  <si>
    <t>BETUL-IN/MP/002_SOYABEAN-530_MULTAI-IN/MP/002/003_MULTAI-IN/MP/002/003/0001_004-KHEDIKOT-IN/MP/002/003/0001/0034</t>
  </si>
  <si>
    <t>BETUL-IN/MP/002_SOYABEAN-530_MULTAI-IN/MP/002/003_MULTAI-IN/MP/002/003/0001_005-ENKHEDA-IN/MP/002/003/0001/0036_</t>
  </si>
  <si>
    <t>BETUL-IN/MP/002_SOYABEAN-530_MULTAI-IN/MP/002/003_MULTAI-IN/MP/002/003/0001_005-ENKHEDA-IN/MP/002/003/0001/0036</t>
  </si>
  <si>
    <t>BETUL-IN/MP/002_SOYABEAN-530_MULTAI-IN/MP/002/003_MULTAI-IN/MP/002/003/0001_006-NIMANWADA-IN/MP/002/003/0001/0037_</t>
  </si>
  <si>
    <t>BETUL-IN/MP/002_SOYABEAN-530_MULTAI-IN/MP/002/003_MULTAI-IN/MP/002/003/0001_006-NIMANWADA-IN/MP/002/003/0001/0037</t>
  </si>
  <si>
    <t>BETUL-IN/MP/002_SOYABEAN-530_MULTAI-IN/MP/002/003_MULTAI-IN/MP/002/003/0001_007-GOULA-IN/MP/002/003/0001/0038_</t>
  </si>
  <si>
    <t>BETUL-IN/MP/002_SOYABEAN-530_MULTAI-IN/MP/002/003_MULTAI-IN/MP/002/003/0001_007-GOULA-IN/MP/002/003/0001/0038</t>
  </si>
  <si>
    <t>BETUL-IN/MP/002_SOYABEAN-530_MULTAI-IN/MP/002/003_MULTAI-IN/MP/002/003/0001_008-POUNI-IN/MP/002/003/0001/0039_</t>
  </si>
  <si>
    <t>BETUL-IN/MP/002_SOYABEAN-530_MULTAI-IN/MP/002/003_MULTAI-IN/MP/002/003/0001_008-POUNI-IN/MP/002/003/0001/0039</t>
  </si>
  <si>
    <t>BETUL-IN/MP/002_SOYABEAN-530_MULTAI-IN/MP/002/003_MULTAI-IN/MP/002/003/0001_009-LIHDA-IN/MP/002/003/0001/0040_</t>
  </si>
  <si>
    <t>BETUL-IN/MP/002_SOYABEAN-530_MULTAI-IN/MP/002/003_MULTAI-IN/MP/002/003/0001_009-LIHDA-IN/MP/002/003/0001/0040</t>
  </si>
  <si>
    <t>BETUL-IN/MP/002_SOYABEAN-530_MULTAI-IN/MP/002/003_MULTAI-IN/MP/002/003/0001_010-MOHARKHEDA-IN/MP/002/003/0001/0002_</t>
  </si>
  <si>
    <t>BETUL-IN/MP/002_SOYABEAN-530_MULTAI-IN/MP/002/003_MULTAI-IN/MP/002/003/0001_010-MOHARKHEDA-IN/MP/002/003/0001/0002</t>
  </si>
  <si>
    <t>BETUL-IN/MP/002_SOYABEAN-530_MULTAI-IN/MP/002/003_MULTAI-IN/MP/002/003/0001_011-DATORA-IN/MP/002/003/0001/0003_</t>
  </si>
  <si>
    <t>BETUL-IN/MP/002_SOYABEAN-530_MULTAI-IN/MP/002/003_MULTAI-IN/MP/002/003/0001_011-DATORA-IN/MP/002/003/0001/0003</t>
  </si>
  <si>
    <t>BETUL-IN/MP/002_SOYABEAN-530_MULTAI-IN/MP/002/003_MULTAI-IN/MP/002/003/0001_012-PISATA-IN/MP/002/003/0001/0004_</t>
  </si>
  <si>
    <t>BETUL-IN/MP/002_SOYABEAN-530_MULTAI-IN/MP/002/003_MULTAI-IN/MP/002/003/0001_012-PISATA-IN/MP/002/003/0001/0004</t>
  </si>
  <si>
    <t>BETUL-IN/MP/002_SOYABEAN-530_MULTAI-IN/MP/002/003_MULTAI-IN/MP/002/003/0001_013-POHAR-IN/MP/002/003/0001/0005_</t>
  </si>
  <si>
    <t>BETUL-IN/MP/002_SOYABEAN-530_MULTAI-IN/MP/002/003_MULTAI-IN/MP/002/003/0001_013-POHAR-IN/MP/002/003/0001/0005</t>
  </si>
  <si>
    <t>BETUL-IN/MP/002_SOYABEAN-530_MULTAI-IN/MP/002/003_MULTAI-IN/MP/002/003/0001_014-SAIKHEDA-IN/MP/002/003/0001/0006_</t>
  </si>
  <si>
    <t>BETUL-IN/MP/002_SOYABEAN-530_MULTAI-IN/MP/002/003_MULTAI-IN/MP/002/003/0001_014-SAIKHEDA-IN/MP/002/003/0001/0006</t>
  </si>
  <si>
    <t>BETUL-IN/MP/002_SOYABEAN-530_MULTAI-IN/MP/002/003_MULTAI-IN/MP/002/003/0001_015-BANOOR-IN/MP/002/003/0001/0007_</t>
  </si>
  <si>
    <t>BETUL-IN/MP/002_SOYABEAN-530_MULTAI-IN/MP/002/003_MULTAI-IN/MP/002/003/0001_015-BANOOR-IN/MP/002/003/0001/0007</t>
  </si>
  <si>
    <t>BETUL-IN/MP/002_SOYABEAN-530_MULTAI-IN/MP/002/003_MULTAI-IN/MP/002/003/0001_016-JUNAPANI-IN/MP/002/003/0001/0008_</t>
  </si>
  <si>
    <t>BETUL-IN/MP/002_SOYABEAN-530_MULTAI-IN/MP/002/003_MULTAI-IN/MP/002/003/0001_016-JUNAPANI-IN/MP/002/003/0001/0008</t>
  </si>
  <si>
    <t>BETUL-IN/MP/002_SOYABEAN-530_MULTAI-IN/MP/002/003_MULTAI-IN/MP/002/003/0001_017-BOTHIYA-IN/MP/002/003/0001/0009_</t>
  </si>
  <si>
    <t>BETUL-IN/MP/002_SOYABEAN-530_MULTAI-IN/MP/002/003_MULTAI-IN/MP/002/003/0001_017-BOTHIYA-IN/MP/002/003/0001/0009</t>
  </si>
  <si>
    <t>BETUL-IN/MP/002_SOYABEAN-530_MULTAI-IN/MP/002/003_MULTAI-IN/MP/002/003/0001_018-ENAS-IN/MP/002/003/0001/0010_</t>
  </si>
  <si>
    <t>BETUL-IN/MP/002_SOYABEAN-530_MULTAI-IN/MP/002/003_MULTAI-IN/MP/002/003/0001_018-ENAS-IN/MP/002/003/0001/0010</t>
  </si>
  <si>
    <t>BETUL-IN/MP/002_SOYABEAN-530_MULTAI-IN/MP/002/003_MULTAI-IN/MP/002/003/0001_019-UBHARIYA-IN/MP/002/003/0001/0011_</t>
  </si>
  <si>
    <t>BETUL-IN/MP/002_SOYABEAN-530_MULTAI-IN/MP/002/003_MULTAI-IN/MP/002/003/0001_019-UBHARIYA-IN/MP/002/003/0001/0011</t>
  </si>
  <si>
    <t>BETUL-IN/MP/002_SOYABEAN-530_MULTAI-IN/MP/002/003_MULTAI-IN/MP/002/003/0001_020-SEMJHIRA-IN/MP/002/003/0001/0013_</t>
  </si>
  <si>
    <t>BETUL-IN/MP/002_SOYABEAN-530_MULTAI-IN/MP/002/003_MULTAI-IN/MP/002/003/0001_020-SEMJHIRA-IN/MP/002/003/0001/0013</t>
  </si>
  <si>
    <t>BETUL-IN/MP/002_SOYABEAN-530_MULTAI-IN/MP/002/003_MULTAI-IN/MP/002/003/0001_021-JAMBADI-IN/MP/002/003/0001/0014_</t>
  </si>
  <si>
    <t>BETUL-IN/MP/002_SOYABEAN-530_MULTAI-IN/MP/002/003_MULTAI-IN/MP/002/003/0001_021-JAMBADI-IN/MP/002/003/0001/0014</t>
  </si>
  <si>
    <t>BETUL-IN/MP/002_SOYABEAN-530_MULTAI-IN/MP/002/003_MULTAI-IN/MP/002/003/0001_022-SONORA-IN/MP/002/003/0001/0015_</t>
  </si>
  <si>
    <t>BETUL-IN/MP/002_SOYABEAN-530_MULTAI-IN/MP/002/003_MULTAI-IN/MP/002/003/0001_022-SONORA-IN/MP/002/003/0001/0015</t>
  </si>
  <si>
    <t>BETUL-IN/MP/002_SOYABEAN-530_MULTAI-IN/MP/002/003_MULTAI-IN/MP/002/003/0001_023-SANDIYA-IN/MP/002/003/0001/0016_</t>
  </si>
  <si>
    <t>BETUL-IN/MP/002_SOYABEAN-530_MULTAI-IN/MP/002/003_MULTAI-IN/MP/002/003/0001_023-SANDIYA-IN/MP/002/003/0001/0016</t>
  </si>
  <si>
    <t>BETUL-IN/MP/002_SOYABEAN-530_MULTAI-IN/MP/002/003_MULTAI-IN/MP/002/003/0001_024-JAMGAON-IN/MP/002/003/0001/0017_</t>
  </si>
  <si>
    <t>BETUL-IN/MP/002_SOYABEAN-530_MULTAI-IN/MP/002/003_MULTAI-IN/MP/002/003/0001_024-JAMGAON-IN/MP/002/003/0001/0017</t>
  </si>
  <si>
    <t>BETUL-IN/MP/002_SOYABEAN-530_MULTAI-IN/MP/002/003_MULTAI-IN/MP/002/003/0001_025-CHOUTHIYA-IN/MP/002/003/0001/0018_</t>
  </si>
  <si>
    <t>BETUL-IN/MP/002_SOYABEAN-530_MULTAI-IN/MP/002/003_MULTAI-IN/MP/002/003/0001_025-CHOUTHIYA-IN/MP/002/003/0001/0018</t>
  </si>
  <si>
    <t>BETUL-IN/MP/002_SOYABEAN-530_MULTAI-IN/MP/002/003_MULTAI-IN/MP/002/003/0001_026-MULTAI-IN/MP/002/003/0001/0019_</t>
  </si>
  <si>
    <t>BETUL-IN/MP/002_SOYABEAN-530_MULTAI-IN/MP/002/003_MULTAI-IN/MP/002/003/0001_026-MULTAI-IN/MP/002/003/0001/0019</t>
  </si>
  <si>
    <t>BETUL-IN/MP/002_SOYABEAN-530_MULTAI-IN/MP/002/003_MULTAI-IN/MP/002/003/0001_027-KAMATH-IN/MP/002/003/0001/0020_</t>
  </si>
  <si>
    <t>BETUL-IN/MP/002_SOYABEAN-530_MULTAI-IN/MP/002/003_MULTAI-IN/MP/002/003/0001_027-KAMATH-IN/MP/002/003/0001/0020</t>
  </si>
  <si>
    <t>BETUL-IN/MP/002_SOYABEAN-530_MULTAI-IN/MP/002/003_MULTAI-IN/MP/002/003/0001_028-DEVRI-IN/MP/002/003/0001/0021_</t>
  </si>
  <si>
    <t>BETUL-IN/MP/002_SOYABEAN-530_MULTAI-IN/MP/002/003_MULTAI-IN/MP/002/003/0001_028-DEVRI-IN/MP/002/003/0001/0021</t>
  </si>
  <si>
    <t>BETUL-IN/MP/002_SOYABEAN-530_MULTAI-IN/MP/002/003_MULTAI-IN/MP/002/003/0001_029-PARMANDAL-IN/MP/002/003/0001/0022_</t>
  </si>
  <si>
    <t>BETUL-IN/MP/002_SOYABEAN-530_MULTAI-IN/MP/002/003_MULTAI-IN/MP/002/003/0001_029-PARMANDAL-IN/MP/002/003/0001/0022</t>
  </si>
  <si>
    <t>BETUL-IN/MP/002_SOYABEAN-530_MULTAI-IN/MP/002/003_MULTAI-IN/MP/002/003/0001_030-VALNI-IN/MP/002/003/0001/0024_</t>
  </si>
  <si>
    <t>BETUL-IN/MP/002_SOYABEAN-530_MULTAI-IN/MP/002/003_MULTAI-IN/MP/002/003/0001_030-VALNI-IN/MP/002/003/0001/0024</t>
  </si>
  <si>
    <t>BETUL-IN/MP/002_SOYABEAN-530_MULTAI-IN/MP/002/003_MULTAI-IN/MP/002/003/0001_031-BHILAI-IN/MP/002/003/0001/0025_</t>
  </si>
  <si>
    <t>BETUL-IN/MP/002_SOYABEAN-530_MULTAI-IN/MP/002/003_MULTAI-IN/MP/002/003/0001_031-BHILAI-IN/MP/002/003/0001/0025</t>
  </si>
  <si>
    <t>BETUL-IN/MP/002_SOYABEAN-530_MULTAI-IN/MP/002/003_MULTAI-IN/MP/002/003/0001_032-MOHI-IN/MP/002/003/0001/0026_</t>
  </si>
  <si>
    <t>BETUL-IN/MP/002_SOYABEAN-530_MULTAI-IN/MP/002/003_MULTAI-IN/MP/002/003/0001_032-MOHI-IN/MP/002/003/0001/0026</t>
  </si>
  <si>
    <t>BETUL-IN/MP/002_SOYABEAN-530_MULTAI-IN/MP/002/003_MULTAI-IN/MP/002/003/0001_033-NIRGUD-IN/MP/002/003/0001/0027_</t>
  </si>
  <si>
    <t>BETUL-IN/MP/002_SOYABEAN-530_MULTAI-IN/MP/002/003_MULTAI-IN/MP/002/003/0001_033-NIRGUD-IN/MP/002/003/0001/0027</t>
  </si>
  <si>
    <t>BETUL-IN/MP/002_SOYABEAN-530_MULTAI-IN/MP/002/003_MULTAI-IN/MP/002/003/0001_034-DIVATIYA-IN/MP/002/003/0001/0028_</t>
  </si>
  <si>
    <t>BETUL-IN/MP/002_SOYABEAN-530_MULTAI-IN/MP/002/003_MULTAI-IN/MP/002/003/0001_034-DIVATIYA-IN/MP/002/003/0001/0028</t>
  </si>
  <si>
    <t>BETUL-IN/MP/002_SOYABEAN-530_MULTAI-IN/MP/002/003_MULTAI-IN/MP/002/003/0001_035-JOULKHEDA-IN/MP/002/003/0001/0029_</t>
  </si>
  <si>
    <t>BETUL-IN/MP/002_SOYABEAN-530_MULTAI-IN/MP/002/003_MULTAI-IN/MP/002/003/0001_035-JOULKHEDA-IN/MP/002/003/0001/0029</t>
  </si>
  <si>
    <t>BETUL-IN/MP/002_SOYABEAN-530_MULTAI-IN/MP/002/003_MULTAI-IN/MP/002/003/0001_036-HETI-IN/MP/002/003/0001/0030_</t>
  </si>
  <si>
    <t>BETUL-IN/MP/002_SOYABEAN-530_MULTAI-IN/MP/002/003_MULTAI-IN/MP/002/003/0001_036-HETI-IN/MP/002/003/0001/0030</t>
  </si>
  <si>
    <t>BETUL-IN/MP/002_SOYABEAN-530_MULTAI-IN/MP/002/003_MULTAI-IN/MP/002/003/0001_037-KHATEDAKALA-IN/MP/002/003/0001/0031_</t>
  </si>
  <si>
    <t>BETUL-IN/MP/002_SOYABEAN-530_MULTAI-IN/MP/002/003_MULTAI-IN/MP/002/003/0001_037-KHATEDAKALA-IN/MP/002/003/0001/0031</t>
  </si>
  <si>
    <t>BETUL-IN/MP/002_SOYABEAN-530_MULTAI-IN/MP/002/003_MULTAI-IN/MP/002/003/0001_038-SARRA-IN/MP/002/003/0001/0032_</t>
  </si>
  <si>
    <t>BETUL-IN/MP/002_SOYABEAN-530_MULTAI-IN/MP/002/003_MULTAI-IN/MP/002/003/0001_038-SARRA-IN/MP/002/003/0001/0032</t>
  </si>
  <si>
    <t>BETUL-IN/MP/002_SOYABEAN-530_MULTAI-IN/MP/002/003_MULTAI-IN/MP/002/003/0001_039-TEMJHIRA-IN/MP/002/003/0001/0033_</t>
  </si>
  <si>
    <t>BETUL-IN/MP/002_SOYABEAN-530_MULTAI-IN/MP/002/003_MULTAI-IN/MP/002/003/0001_039-TEMJHIRA-IN/MP/002/003/0001/0033</t>
  </si>
  <si>
    <t>BETUL-IN/MP/002_SOYABEAN-530_MULTAI-IN/MP/002/003_MULTAI-IN/MP/002/003/0001_040-CHANDORAKHURD-IN/MP/002/003/0001/0035_</t>
  </si>
  <si>
    <t>BETUL-IN/MP/002_SOYABEAN-530_MULTAI-IN/MP/002/003_MULTAI-IN/MP/002/003/0001_040-CHANDORAKHURD-IN/MP/002/003/0001/0035</t>
  </si>
  <si>
    <t>BETUL-IN/MP/002_SOYABEAN-530_MULTAI-IN/MP/002/003_PRABHAT PATTAN-IN/MP/002/003/0003_071-KHEDIDEVNALA-IN/MP/002/003/0003/0001_</t>
  </si>
  <si>
    <t>BETUL-IN/MP/002_SOYABEAN-530_MULTAI-IN/MP/002/003_PRABHAT PATTAN-IN/MP/002/003/0003_071-KHEDIDEVNALA-IN/MP/002/003/0003/0001</t>
  </si>
  <si>
    <t>BETUL-IN/MP/002_SOYABEAN-530_MULTAI-IN/MP/002/003_PRABHAT PATTAN-IN/MP/002/003/0003_072-GHATBIROLI-IN/MP/002/003/0003/0002_</t>
  </si>
  <si>
    <t>BETUL-IN/MP/002_SOYABEAN-530_MULTAI-IN/MP/002/003_PRABHAT PATTAN-IN/MP/002/003/0003_072-GHATBIROLI-IN/MP/002/003/0003/0002</t>
  </si>
  <si>
    <t>BETUL-IN/MP/002_SOYABEAN-530_MULTAI-IN/MP/002/003_PRABHAT PATTAN-IN/MP/002/003/0003_073-KHAMBARA-IN/MP/002/003/0003/0003_</t>
  </si>
  <si>
    <t>BETUL-IN/MP/002_SOYABEAN-530_MULTAI-IN/MP/002/003_PRABHAT PATTAN-IN/MP/002/003/0003_073-KHAMBARA-IN/MP/002/003/0003/0003</t>
  </si>
  <si>
    <t>BETUL-IN/MP/002_SOYABEAN-530_MULTAI-IN/MP/002/003_PRABHAT PATTAN-IN/MP/002/003/0003_074-NIBONTI-IN/MP/002/003/0003/0004_</t>
  </si>
  <si>
    <t>BETUL-IN/MP/002_SOYABEAN-530_MULTAI-IN/MP/002/003_PRABHAT PATTAN-IN/MP/002/003/0003_074-NIBONTI-IN/MP/002/003/0003/0004</t>
  </si>
  <si>
    <t>BETUL-IN/MP/002_SOYABEAN-530_MULTAI-IN/MP/002/003_PRABHAT PATTAN-IN/MP/002/003/0003_075-CHICHANDA-IN/MP/002/003/0003/0005_</t>
  </si>
  <si>
    <t>BETUL-IN/MP/002_SOYABEAN-530_MULTAI-IN/MP/002/003_PRABHAT PATTAN-IN/MP/002/003/0003_075-CHICHANDA-IN/MP/002/003/0003/0005</t>
  </si>
  <si>
    <t>BETUL-IN/MP/002_SOYABEAN-530_MULTAI-IN/MP/002/003_PRABHAT PATTAN-IN/MP/002/003/0003_076-CHILHATI-IN/MP/002/003/0003/0006_</t>
  </si>
  <si>
    <t>BETUL-IN/MP/002_SOYABEAN-530_MULTAI-IN/MP/002/003_PRABHAT PATTAN-IN/MP/002/003/0003_076-CHILHATI-IN/MP/002/003/0003/0006</t>
  </si>
  <si>
    <t>BETUL-IN/MP/002_SOYABEAN-530_MULTAI-IN/MP/002/003_PRABHAT PATTAN-IN/MP/002/003/0003_077-GADRA-IN/MP/002/003/0003/0007_</t>
  </si>
  <si>
    <t>BETUL-IN/MP/002_SOYABEAN-530_MULTAI-IN/MP/002/003_PRABHAT PATTAN-IN/MP/002/003/0003_077-GADRA-IN/MP/002/003/0003/0007</t>
  </si>
  <si>
    <t>BETUL-IN/MP/002_SOYABEAN-530_MULTAI-IN/MP/002/003_PRABHAT PATTAN-IN/MP/002/003/0003_078-KHADKI-IN/MP/002/003/0003/0008_</t>
  </si>
  <si>
    <t>BETUL-IN/MP/002_SOYABEAN-530_MULTAI-IN/MP/002/003_PRABHAT PATTAN-IN/MP/002/003/0003_078-KHADKI-IN/MP/002/003/0003/0008</t>
  </si>
  <si>
    <t>BETUL-IN/MP/002_SOYABEAN-530_MULTAI-IN/MP/002/003_PRABHAT PATTAN-IN/MP/002/003/0003_079-PAWAL-IN/MP/002/003/0003/0009_</t>
  </si>
  <si>
    <t>BETUL-IN/MP/002_SOYABEAN-530_MULTAI-IN/MP/002/003_PRABHAT PATTAN-IN/MP/002/003/0003_079-PAWAL-IN/MP/002/003/0003/0009</t>
  </si>
  <si>
    <t>BETUL-IN/MP/002_SOYABEAN-530_MULTAI-IN/MP/002/003_PRABHAT PATTAN-IN/MP/002/003/0003_080-PRABHATPATTAN-IN/MP/002/003/0003/0010_</t>
  </si>
  <si>
    <t>BETUL-IN/MP/002_SOYABEAN-530_MULTAI-IN/MP/002/003_PRABHAT PATTAN-IN/MP/002/003/0003_080-PRABHATPATTAN-IN/MP/002/003/0003/0010</t>
  </si>
  <si>
    <t>BETUL-IN/MP/002_SOYABEAN-530_MULTAI-IN/MP/002/003_PRABHAT PATTAN-IN/MP/002/003/0003_081-MANGONAKALA-IN/MP/002/003/0003/0011_</t>
  </si>
  <si>
    <t>BETUL-IN/MP/002_SOYABEAN-530_MULTAI-IN/MP/002/003_PRABHAT PATTAN-IN/MP/002/003/0003_081-MANGONAKALA-IN/MP/002/003/0003/0011</t>
  </si>
  <si>
    <t>BETUL-IN/MP/002_SOYABEAN-530_MULTAI-IN/MP/002/003_PRABHAT PATTAN-IN/MP/002/003/0003_082-SOMGARH-IN/MP/002/003/0003/0012_</t>
  </si>
  <si>
    <t>BETUL-IN/MP/002_SOYABEAN-530_MULTAI-IN/MP/002/003_PRABHAT PATTAN-IN/MP/002/003/0003_082-SOMGARH-IN/MP/002/003/0003/0012</t>
  </si>
  <si>
    <t>BETUL-IN/MP/002_SOYABEAN-530_MULTAI-IN/MP/002/003_PRABHAT PATTAN-IN/MP/002/003/0003_083-BIROLIJHILPA-IN/MP/002/003/0003/0013_</t>
  </si>
  <si>
    <t>BETUL-IN/MP/002_SOYABEAN-530_MULTAI-IN/MP/002/003_PRABHAT PATTAN-IN/MP/002/003/0003_083-BIROLIJHILPA-IN/MP/002/003/0003/0013</t>
  </si>
  <si>
    <t>BETUL-IN/MP/002_SOYABEAN-530_MULTAI-IN/MP/002/003_PRABHAT PATTAN-IN/MP/002/003/0003_084-BORGAO URF SHERGARH-IN/MP/002/003/0003/0014_</t>
  </si>
  <si>
    <t>BETUL-IN/MP/002_SOYABEAN-530_MULTAI-IN/MP/002/003_PRABHAT PATTAN-IN/MP/002/003/0003_084-BORGAO URF SHERGARH-IN/MP/002/003/0003/0014</t>
  </si>
  <si>
    <t>BETUL-IN/MP/002_SOYABEAN-530_MULTAI-IN/MP/002/003_PRABHAT PATTAN-IN/MP/002/003/0003_085-NARKHED-IN/MP/002/003/0003/0015_</t>
  </si>
  <si>
    <t>BETUL-IN/MP/002_SOYABEAN-530_MULTAI-IN/MP/002/003_PRABHAT PATTAN-IN/MP/002/003/0003_085-NARKHED-IN/MP/002/003/0003/0015</t>
  </si>
  <si>
    <t>BETUL-IN/MP/002_SOYABEAN-530_MULTAI-IN/MP/002/003_PRABHAT PATTAN-IN/MP/002/003/0003_086-SIRSAWADI-IN/MP/002/003/0003/0016_</t>
  </si>
  <si>
    <t>BETUL-IN/MP/002_SOYABEAN-530_MULTAI-IN/MP/002/003_PRABHAT PATTAN-IN/MP/002/003/0003_086-SIRSAWADI-IN/MP/002/003/0003/0016</t>
  </si>
  <si>
    <t>BETUL-IN/MP/002_SOYABEAN-530_MULTAI-IN/MP/002/003_PRABHAT PATTAN-IN/MP/002/003/0003_087-DEVGAON-IN/MP/002/003/0003/0017_</t>
  </si>
  <si>
    <t>BETUL-IN/MP/002_SOYABEAN-530_MULTAI-IN/MP/002/003_PRABHAT PATTAN-IN/MP/002/003/0003_087-DEVGAON-IN/MP/002/003/0003/0017</t>
  </si>
  <si>
    <t>BETUL-IN/MP/002_SOYABEAN-530_MULTAI-IN/MP/002/003_PRABHAT PATTAN-IN/MP/002/003/0003_088-BAGHODA-IN/MP/002/003/0003/0018_</t>
  </si>
  <si>
    <t>BETUL-IN/MP/002_SOYABEAN-530_MULTAI-IN/MP/002/003_PRABHAT PATTAN-IN/MP/002/003/0003_088-BAGHODA-IN/MP/002/003/0003/0018</t>
  </si>
  <si>
    <t>BETUL-IN/MP/002_SOYABEAN-530_MULTAI-IN/MP/002/003_PRABHAT PATTAN-IN/MP/002/003/0003_089-AMRAWATI-IN/MP/002/003/0003/0019_</t>
  </si>
  <si>
    <t>BETUL-IN/MP/002_SOYABEAN-530_MULTAI-IN/MP/002/003_PRABHAT PATTAN-IN/MP/002/003/0003_089-AMRAWATI-IN/MP/002/003/0003/0019</t>
  </si>
  <si>
    <t>BETUL-IN/MP/002_SOYABEAN-530_MULTAI-IN/MP/002/003_PRABHAT PATTAN-IN/MP/002/003/0003_090-MANGONAKHURD-IN/MP/002/003/0003/0020_</t>
  </si>
  <si>
    <t>BETUL-IN/MP/002_SOYABEAN-530_MULTAI-IN/MP/002/003_PRABHAT PATTAN-IN/MP/002/003/0003_090-MANGONAKHURD-IN/MP/002/003/0003/0020</t>
  </si>
  <si>
    <t>BETUL-IN/MP/002_SOYABEAN-530_MULTAI-IN/MP/002/003_PRABHAT PATTAN-IN/MP/002/003/0003_091-GODNI-IN/MP/002/003/0003/0021_</t>
  </si>
  <si>
    <t>BETUL-IN/MP/002_SOYABEAN-530_MULTAI-IN/MP/002/003_PRABHAT PATTAN-IN/MP/002/003/0003_091-GODNI-IN/MP/002/003/0003/0021</t>
  </si>
  <si>
    <t>BETUL-IN/MP/002_SOYABEAN-530_MULTAI-IN/MP/002/003_PRABHAT PATTAN-IN/MP/002/003/0003_092-MALEGAON-IN/MP/002/003/0003/0022_</t>
  </si>
  <si>
    <t>BETUL-IN/MP/002_SOYABEAN-530_MULTAI-IN/MP/002/003_PRABHAT PATTAN-IN/MP/002/003/0003_092-MALEGAON-IN/MP/002/003/0003/0022</t>
  </si>
  <si>
    <t>BETUL-IN/MP/002_SOYABEAN-530_MULTAI-IN/MP/002/003_PRABHAT PATTAN-IN/MP/002/003/0003_093-TIWARKHED-IN/MP/002/003/0003/0023_</t>
  </si>
  <si>
    <t>BETUL-IN/MP/002_SOYABEAN-530_MULTAI-IN/MP/002/003_PRABHAT PATTAN-IN/MP/002/003/0003_093-TIWARKHED-IN/MP/002/003/0003/0023</t>
  </si>
  <si>
    <t>BETUL-IN/MP/002_SOYABEAN-530_MULTAI-IN/MP/002/003_PRABHAT PATTAN-IN/MP/002/003/0003_094-GANGAPUR-IN/MP/002/003/0003/0024_</t>
  </si>
  <si>
    <t>BETUL-IN/MP/002_SOYABEAN-530_MULTAI-IN/MP/002/003_PRABHAT PATTAN-IN/MP/002/003/0003_094-GANGAPUR-IN/MP/002/003/0003/0024</t>
  </si>
  <si>
    <t>BETUL-IN/MP/002_SOYABEAN-530_MULTAI-IN/MP/002/003_PRABHAT PATTAN-IN/MP/002/003/0003_095-VANDLI-IN/MP/002/003/0003/0025_</t>
  </si>
  <si>
    <t>BETUL-IN/MP/002_SOYABEAN-530_MULTAI-IN/MP/002/003_PRABHAT PATTAN-IN/MP/002/003/0003_095-VANDLI-IN/MP/002/003/0003/0025</t>
  </si>
  <si>
    <t>BETUL-IN/MP/002_SOYABEAN-530_MULTAI-IN/MP/002/003_PRABHAT PATTAN-IN/MP/002/003/0003_096-KHEDI RAMO-IN/MP/002/003/0003/0026_</t>
  </si>
  <si>
    <t>BETUL-IN/MP/002_SOYABEAN-530_MULTAI-IN/MP/002/003_PRABHAT PATTAN-IN/MP/002/003/0003_096-KHEDI RAMO-IN/MP/002/003/0003/0026</t>
  </si>
  <si>
    <t>BETUL-IN/MP/002_SOYABEAN-530_MULTAI-IN/MP/002/003_PRABHAT PATTAN-IN/MP/002/003/0003_097-DATORA-IN/MP/002/003/0003/0027_</t>
  </si>
  <si>
    <t>BETUL-IN/MP/002_SOYABEAN-530_MULTAI-IN/MP/002/003_PRABHAT PATTAN-IN/MP/002/003/0003_097-DATORA-IN/MP/002/003/0003/0027</t>
  </si>
  <si>
    <t>BETUL-IN/MP/002_SOYABEAN-530_SHAHPUR-IN/MP/002/004_SHAHPUR-IN/MP/002/004/0001_002-DHODRAMAU-IN/MP/002/004/0001/0012_</t>
  </si>
  <si>
    <t>BETUL-IN/MP/002_SOYABEAN-530_SHAHPUR-IN/MP/002/004_SHAHPUR-IN/MP/002/004/0001_002-DHODRAMAU-IN/MP/002/004/0001/0012</t>
  </si>
  <si>
    <t>BETUL-IN/MP/002_SOYABEAN-530_SHAHPUR-IN/MP/002/004_SHAHPUR-IN/MP/002/004/0001_003-DABRI-IN/MP/002/004/0001/0023_</t>
  </si>
  <si>
    <t>BETUL-IN/MP/002_SOYABEAN-530_SHAHPUR-IN/MP/002/004_SHAHPUR-IN/MP/002/004/0001_003-DABRI-IN/MP/002/004/0001/0023</t>
  </si>
  <si>
    <t>BETUL-IN/MP/002_SOYABEAN-530_SHAHPUR-IN/MP/002/004_SHAHPUR-IN/MP/002/004/0001_014-TANGNAMAAL-IN/MP/002/004/0001/0006_</t>
  </si>
  <si>
    <t>BETUL-IN/MP/002_SOYABEAN-530_SHAHPUR-IN/MP/002/004_SHAHPUR-IN/MP/002/004/0001_014-TANGNAMAAL-IN/MP/002/004/0001/0006</t>
  </si>
  <si>
    <t>BETUL-IN/MP/002_SOYABEAN-530_SHAHPUR-IN/MP/002/004_SHAHPUR-IN/MP/002/004/0001_015-FOFLYA RE.-IN/MP/002/004/0001/0007_</t>
  </si>
  <si>
    <t>BETUL-IN/MP/002_SOYABEAN-530_SHAHPUR-IN/MP/002/004_SHAHPUR-IN/MP/002/004/0001_015-FOFLYA RE.-IN/MP/002/004/0001/0007</t>
  </si>
  <si>
    <t>BETUL-IN/MP/002_SOYABEAN-530_SHAHPUR-IN/MP/002/004_SHAHPUR-IN/MP/002/004/0001_016-CHIKHLI RE.-IN/MP/002/004/0001/0008_</t>
  </si>
  <si>
    <t>BETUL-IN/MP/002_SOYABEAN-530_SHAHPUR-IN/MP/002/004_SHAHPUR-IN/MP/002/004/0001_016-CHIKHLI RE.-IN/MP/002/004/0001/0008</t>
  </si>
  <si>
    <t>BETUL-IN/MP/002_SOYABEAN-530_SHAHPUR-IN/MP/002/004_SHAHPUR-IN/MP/002/004/0001_017-DUMKA RE.-IN/MP/002/004/0001/0009_</t>
  </si>
  <si>
    <t>BETUL-IN/MP/002_SOYABEAN-530_SHAHPUR-IN/MP/002/004_SHAHPUR-IN/MP/002/004/0001_017-DUMKA RE.-IN/MP/002/004/0001/0009</t>
  </si>
  <si>
    <t>BETUL-IN/MP/002_SOYABEAN-530_SHAHPUR-IN/MP/002/004_SHAHPUR-IN/MP/002/004/0001_018-TARA-IN/MP/002/004/0001/0010_</t>
  </si>
  <si>
    <t>BETUL-IN/MP/002_SOYABEAN-530_SHAHPUR-IN/MP/002/004_SHAHPUR-IN/MP/002/004/0001_018-TARA-IN/MP/002/004/0001/0010</t>
  </si>
  <si>
    <t>BETUL-IN/MP/002_SOYABEAN-530_SHAHPUR-IN/MP/002/004_SHAHPUR-IN/MP/002/004/0001_023-SEETALJHIRI-IN/MP/002/004/0001/0016_</t>
  </si>
  <si>
    <t>BETUL-IN/MP/002_SOYABEAN-530_SHAHPUR-IN/MP/002/004_SHAHPUR-IN/MP/002/004/0001_023-SEETALJHIRI-IN/MP/002/004/0001/0016</t>
  </si>
  <si>
    <t>BETUL-IN/MP/002_SOYABEAN-530_SHAHPUR-IN/MP/002/004_SHAHPUR-IN/MP/002/004/0001_024-RAMPUR MAAL-IN/MP/002/004/0001/0017_</t>
  </si>
  <si>
    <t>BETUL-IN/MP/002_SOYABEAN-530_SHAHPUR-IN/MP/002/004_SHAHPUR-IN/MP/002/004/0001_024-RAMPUR MAAL-IN/MP/002/004/0001/0017</t>
  </si>
  <si>
    <t>BETUL-IN/MP/002_SOYABEAN-530_SHAHPUR-IN/MP/002/004_SHAHPUR-IN/MP/002/004/0001_025-KHOKHRA RAIYAT-IN/MP/002/004/0001/0018_</t>
  </si>
  <si>
    <t>BETUL-IN/MP/002_SOYABEAN-530_SHAHPUR-IN/MP/002/004_SHAHPUR-IN/MP/002/004/0001_025-KHOKHRA RAIYAT-IN/MP/002/004/0001/0018</t>
  </si>
  <si>
    <t>BETUL-IN/MP/002_SOYABEAN-530_SHAHPUR-IN/MP/002/004_SHAHPUR-IN/MP/002/004/0001_028-RAIPUR-IN/MP/002/004/0001/0021_</t>
  </si>
  <si>
    <t>BETUL-IN/MP/002_SOYABEAN-530_SHAHPUR-IN/MP/002/004_SHAHPUR-IN/MP/002/004/0001_028-RAIPUR-IN/MP/002/004/0001/0021</t>
  </si>
  <si>
    <t>BETUL-IN/MP/002_SOYABEAN-530_SHAHPUR-IN/MP/002/004_SHAHPUR-IN/MP/002/004/0001_032-KUNDI-IN/MP/002/004/0001/0026_</t>
  </si>
  <si>
    <t>BETUL-IN/MP/002_SOYABEAN-530_SHAHPUR-IN/MP/002/004_SHAHPUR-IN/MP/002/004/0001_032-KUNDI-IN/MP/002/004/0001/0026</t>
  </si>
  <si>
    <t>BETUL-IN/MP/002_SOYABEAN-530_SHAHPUR-IN/MP/002/004_SHAHPUR-IN/MP/002/004/0001_033-PAHAWADI-IN/MP/002/004/0001/0027_</t>
  </si>
  <si>
    <t>BETUL-IN/MP/002_SOYABEAN-530_SHAHPUR-IN/MP/002/004_SHAHPUR-IN/MP/002/004/0001_033-PAHAWADI-IN/MP/002/004/0001/0027</t>
  </si>
  <si>
    <t>BETUL-IN/MP/002_SOYABEAN-530_SHAHPUR-IN/MP/002/004_SHAHPUR-IN/MP/002/004/0001_036-MOKHAMAL-IN/MP/002/004/0001/0030_</t>
  </si>
  <si>
    <t>BETUL-IN/MP/002_SOYABEAN-530_SHAHPUR-IN/MP/002/004_SHAHPUR-IN/MP/002/004/0001_036-MOKHAMAL-IN/MP/002/004/0001/0030</t>
  </si>
  <si>
    <t>BETUL-IN/MP/002_SOYABEAN-530_SHAHPUR-IN/MP/002/004_SHAHPUR-IN/MP/002/004/0001_037-SHAHPUR-IN/MP/002/004/0001/0031_</t>
  </si>
  <si>
    <t>BETUL-IN/MP/002_SOYABEAN-530_SHAHPUR-IN/MP/002/004_SHAHPUR-IN/MP/002/004/0001_037-SHAHPUR-IN/MP/002/004/0001/0031</t>
  </si>
  <si>
    <t>BETUL-IN/MP/002_SOYABEAN-530_SHAHPUR-IN/MP/002/004_SHAHPUR-IN/MP/002/004/0001_039-SILPATI-IN/MP/002/004/0001/0033_</t>
  </si>
  <si>
    <t>BETUL-IN/MP/002_SOYABEAN-530_SHAHPUR-IN/MP/002/004_SHAHPUR-IN/MP/002/004/0001_039-SILPATI-IN/MP/002/004/0001/0033</t>
  </si>
  <si>
    <t>BETUL-IN/MP/002_SOYABEAN-530_SHAHPUR-IN/MP/002/004_SHAHPUR-IN/MP/002/004/0001_040-BHAYAWADI-IN/MP/002/004/0001/0035_</t>
  </si>
  <si>
    <t>BETUL-IN/MP/002_SOYABEAN-530_SHAHPUR-IN/MP/002/004_SHAHPUR-IN/MP/002/004/0001_040-BHAYAWADI-IN/MP/002/004/0001/0035</t>
  </si>
  <si>
    <t>BURHANPUR-IN/MP/048_BLACK GRAM (URAD)-401____</t>
  </si>
  <si>
    <t>BURHANPUR-IN/MP/048_BLACK GRAM (URAD)-401___</t>
  </si>
  <si>
    <t>BURHANPUR-IN/MP/048_COTTON-601_BURHANPUR-IN/MP/048/001___</t>
  </si>
  <si>
    <t>BURHANPUR-IN/MP/048_COTTON-601_BURHANPUR-IN/MP/048/001__</t>
  </si>
  <si>
    <t>BURHANPUR-IN/MP/048_COTTON-601_KHAKNAR-IN/MP/048/003___</t>
  </si>
  <si>
    <t>BURHANPUR-IN/MP/048_COTTON-601_KHAKNAR-IN/MP/048/003__</t>
  </si>
  <si>
    <t>BURHANPUR-IN/MP/048_COTTON-601_NEPANAGAR-IN/MP/048/002___</t>
  </si>
  <si>
    <t>BURHANPUR-IN/MP/048_COTTON-601_NEPANAGAR-IN/MP/048/002__</t>
  </si>
  <si>
    <t>BURHANPUR-IN/MP/048_GREEN GRAM (MUNG)-405____</t>
  </si>
  <si>
    <t>BURHANPUR-IN/MP/048_GREEN GRAM (MUNG)-405___</t>
  </si>
  <si>
    <t>BURHANPUR-IN/MP/048_JOWAR-310_BURHANPUR-IN/MP/048/001___</t>
  </si>
  <si>
    <t>BURHANPUR-IN/MP/048_JOWAR-310_BURHANPUR-IN/MP/048/001__</t>
  </si>
  <si>
    <t>BURHANPUR-IN/MP/048_JOWAR-310_KHAKNAR-IN/MP/048/003___</t>
  </si>
  <si>
    <t>BURHANPUR-IN/MP/048_JOWAR-310_KHAKNAR-IN/MP/048/003__</t>
  </si>
  <si>
    <t>BURHANPUR-IN/MP/048_JOWAR-310_NEPANAGAR-IN/MP/048/002___</t>
  </si>
  <si>
    <t>BURHANPUR-IN/MP/048_JOWAR-310_NEPANAGAR-IN/MP/048/002__</t>
  </si>
  <si>
    <t>BURHANPUR-IN/MP/048_MAIZE-330_BURHANPUR-IN/MP/048/001_BURHANPUR-IN/MP/048/001/0001_001-BIRODA-IN/MP/048/001/0001/0001_</t>
  </si>
  <si>
    <t>BURHANPUR-IN/MP/048_MAIZE-330_BURHANPUR-IN/MP/048/001_BURHANPUR-IN/MP/048/001/0001_001-BIRODA-IN/MP/048/001/0001/0001</t>
  </si>
  <si>
    <t>BURHANPUR-IN/MP/048_MAIZE-330_BURHANPUR-IN/MP/048/001_BURHANPUR-IN/MP/048/001/0001_002-LONI-IN/MP/048/001/0001/0012_</t>
  </si>
  <si>
    <t>BURHANPUR-IN/MP/048_MAIZE-330_BURHANPUR-IN/MP/048/001_BURHANPUR-IN/MP/048/001/0001_002-LONI-IN/MP/048/001/0001/0012</t>
  </si>
  <si>
    <t>BURHANPUR-IN/MP/048_MAIZE-330_BURHANPUR-IN/MP/048/001_SHAHPUR-IN/MP/048/001/0002_040-ICHCHAPUR-IN/MP/048/001/0002/0050_</t>
  </si>
  <si>
    <t>BURHANPUR-IN/MP/048_MAIZE-330_BURHANPUR-IN/MP/048/001_SHAHPUR-IN/MP/048/001/0002_040-ICHCHAPUR-IN/MP/048/001/0002/0050</t>
  </si>
  <si>
    <t>BURHANPUR-IN/MP/048_MAIZE-330_KHAKNAR-IN/MP/048/003_KHAKNAR-IN/MP/048/003/0001_014-SAIKHEDAKALA-IN/MP/048/003/0001/0006_</t>
  </si>
  <si>
    <t>BURHANPUR-IN/MP/048_MAIZE-330_KHAKNAR-IN/MP/048/003_KHAKNAR-IN/MP/048/003/0001_014-SAIKHEDAKALA-IN/MP/048/003/0001/0006</t>
  </si>
  <si>
    <t>BURHANPUR-IN/MP/048_MAIZE-330_KHAKNAR-IN/MP/048/003_KHAKNAR-IN/MP/048/003/0001_015-KARKHEDA-IN/MP/048/003/0001/0007_</t>
  </si>
  <si>
    <t>BURHANPUR-IN/MP/048_MAIZE-330_KHAKNAR-IN/MP/048/003_KHAKNAR-IN/MP/048/003/0001_015-KARKHEDA-IN/MP/048/003/0001/0007</t>
  </si>
  <si>
    <t>BURHANPUR-IN/MP/048_MAIZE-330_KHAKNAR-IN/MP/048/003_KHAKNAR-IN/MP/048/003/0001_016-DHABA-IN/MP/048/003/0001/0008_</t>
  </si>
  <si>
    <t>BURHANPUR-IN/MP/048_MAIZE-330_KHAKNAR-IN/MP/048/003_KHAKNAR-IN/MP/048/003/0001_016-DHABA-IN/MP/048/003/0001/0008</t>
  </si>
  <si>
    <t>BURHANPUR-IN/MP/048_MAIZE-330_KHAKNAR-IN/MP/048/003_KHAKNAR-IN/MP/048/003/0001_020-KHAKNARKHURD-IN/MP/048/003/0001/0013_</t>
  </si>
  <si>
    <t>BURHANPUR-IN/MP/048_MAIZE-330_KHAKNAR-IN/MP/048/003_KHAKNAR-IN/MP/048/003/0001_020-KHAKNARKHURD-IN/MP/048/003/0001/0013</t>
  </si>
  <si>
    <t>BURHANPUR-IN/MP/048_MAIZE-330_KHAKNAR-IN/MP/048/003_TUKAITHAD-IN/MP/048/003/0002_041-BALAPAT-IN/MP/048/003/0002/0013_</t>
  </si>
  <si>
    <t>BURHANPUR-IN/MP/048_MAIZE-330_KHAKNAR-IN/MP/048/003_TUKAITHAD-IN/MP/048/003/0002_041-BALAPAT-IN/MP/048/003/0002/0013</t>
  </si>
  <si>
    <t>BURHANPUR-IN/MP/048_MAIZE-330_KHAKNAR-IN/MP/048/003_TUKAITHAD-IN/MP/048/003/0002_046-TELIYATHAD-IN/MP/048/003/0002/0018_</t>
  </si>
  <si>
    <t>BURHANPUR-IN/MP/048_MAIZE-330_KHAKNAR-IN/MP/048/003_TUKAITHAD-IN/MP/048/003/0002_046-TELIYATHAD-IN/MP/048/003/0002/0018</t>
  </si>
  <si>
    <t>BURHANPUR-IN/MP/048_SOYABEAN-530_BURHANPUR-IN/MP/048/001_BURHANPUR-IN/MP/048/001/0001_016-JAINABAD-IN/MP/048/001/0001/0008_</t>
  </si>
  <si>
    <t>BURHANPUR-IN/MP/048_SOYABEAN-530_BURHANPUR-IN/MP/048/001_BURHANPUR-IN/MP/048/001/0001_016-JAINABAD-IN/MP/048/001/0001/0008</t>
  </si>
  <si>
    <t>BURHANPUR-IN/MP/048_SOYABEAN-530_BURHANPUR-IN/MP/048/001_BURHANPUR-IN/MP/048/001/0001_020-DARYAPURKALA-IN/MP/048/001/0001/0013_</t>
  </si>
  <si>
    <t>BURHANPUR-IN/MP/048_SOYABEAN-530_BURHANPUR-IN/MP/048/001_BURHANPUR-IN/MP/048/001/0001_020-DARYAPURKALA-IN/MP/048/001/0001/0013</t>
  </si>
  <si>
    <t>BURHANPUR-IN/MP/048_SOYABEAN-530_BURHANPUR-IN/MP/048/001_BURHANPUR-IN/MP/048/001/0001_029-BADGAON-IN/MP/048/001/0001/0025_</t>
  </si>
  <si>
    <t>BURHANPUR-IN/MP/048_SOYABEAN-530_BURHANPUR-IN/MP/048/001_BURHANPUR-IN/MP/048/001/0001_029-BADGAON-IN/MP/048/001/0001/0025</t>
  </si>
  <si>
    <t>BURHANPUR-IN/MP/048_SOYABEAN-530_KHAKNAR-IN/MP/048/003_KHAKNAR-IN/MP/048/003/0001_001-SINDHKHEDA-IN/MP/048/003/0001/0001_</t>
  </si>
  <si>
    <t>BURHANPUR-IN/MP/048_SOYABEAN-530_KHAKNAR-IN/MP/048/003_KHAKNAR-IN/MP/048/003/0001_001-SINDHKHEDA-IN/MP/048/003/0001/0001</t>
  </si>
  <si>
    <t>BURHANPUR-IN/MP/048_SOYABEAN-530_KHAKNAR-IN/MP/048/003_KHAKNAR-IN/MP/048/003/0001_002-GULAI-IN/MP/048/003/0001/0012_</t>
  </si>
  <si>
    <t>BURHANPUR-IN/MP/048_SOYABEAN-530_KHAKNAR-IN/MP/048/003_KHAKNAR-IN/MP/048/003/0001_002-GULAI-IN/MP/048/003/0001/0012</t>
  </si>
  <si>
    <t>BURHANPUR-IN/MP/048_SOYABEAN-530_KHAKNAR-IN/MP/048/003_KHAKNAR-IN/MP/048/003/0001_004-CHAKBARA-IN/MP/048/003/0001/0023_</t>
  </si>
  <si>
    <t>BURHANPUR-IN/MP/048_SOYABEAN-530_KHAKNAR-IN/MP/048/003_KHAKNAR-IN/MP/048/003/0001_004-CHAKBARA-IN/MP/048/003/0001/0023</t>
  </si>
  <si>
    <t>BURHANPUR-IN/MP/048_SOYABEAN-530_KHAKNAR-IN/MP/048/003_KHAKNAR-IN/MP/048/003/0001_006-SIRPUR-IN/MP/048/003/0001/0025_</t>
  </si>
  <si>
    <t>BURHANPUR-IN/MP/048_SOYABEAN-530_KHAKNAR-IN/MP/048/003_KHAKNAR-IN/MP/048/003/0001_006-SIRPUR-IN/MP/048/003/0001/0025</t>
  </si>
  <si>
    <t>BURHANPUR-IN/MP/048_SOYABEAN-530_KHAKNAR-IN/MP/048/003_KHAKNAR-IN/MP/048/003/0001_007-KHAIRKHEDA-IN/MP/048/003/0001/0026_</t>
  </si>
  <si>
    <t>BURHANPUR-IN/MP/048_SOYABEAN-530_KHAKNAR-IN/MP/048/003_KHAKNAR-IN/MP/048/003/0001_007-KHAIRKHEDA-IN/MP/048/003/0001/0026</t>
  </si>
  <si>
    <t>BURHANPUR-IN/MP/048_SOYABEAN-530_KHAKNAR-IN/MP/048/003_KHAKNAR-IN/MP/048/003/0001_009-TAJNAPUR-IN/MP/048/003/0001/0028_</t>
  </si>
  <si>
    <t>BURHANPUR-IN/MP/048_SOYABEAN-530_KHAKNAR-IN/MP/048/003_KHAKNAR-IN/MP/048/003/0001_009-TAJNAPUR-IN/MP/048/003/0001/0028</t>
  </si>
  <si>
    <t>BURHANPUR-IN/MP/048_SOYABEAN-530_KHAKNAR-IN/MP/048/003_KHAKNAR-IN/MP/048/003/0001_010-DOIFODIYA-IN/MP/048/003/0001/0002_</t>
  </si>
  <si>
    <t>BURHANPUR-IN/MP/048_SOYABEAN-530_KHAKNAR-IN/MP/048/003_KHAKNAR-IN/MP/048/003/0001_010-DOIFODIYA-IN/MP/048/003/0001/0002</t>
  </si>
  <si>
    <t>BURHANPUR-IN/MP/048_SOYABEAN-530_KHAKNAR-IN/MP/048/003_KHAKNAR-IN/MP/048/003/0001_014-SAIKHEDAKALA-IN/MP/048/003/0001/0006_</t>
  </si>
  <si>
    <t>BURHANPUR-IN/MP/048_SOYABEAN-530_KHAKNAR-IN/MP/048/003_KHAKNAR-IN/MP/048/003/0001_014-SAIKHEDAKALA-IN/MP/048/003/0001/0006</t>
  </si>
  <si>
    <t>BURHANPUR-IN/MP/048_SOYABEAN-530_KHAKNAR-IN/MP/048/003_KHAKNAR-IN/MP/048/003/0001_015-KARKHEDA-IN/MP/048/003/0001/0007_</t>
  </si>
  <si>
    <t>BURHANPUR-IN/MP/048_SOYABEAN-530_KHAKNAR-IN/MP/048/003_KHAKNAR-IN/MP/048/003/0001_015-KARKHEDA-IN/MP/048/003/0001/0007</t>
  </si>
  <si>
    <t>BURHANPUR-IN/MP/048_SOYABEAN-530_KHAKNAR-IN/MP/048/003_KHAKNAR-IN/MP/048/003/0001_017-BASALI-IN/MP/048/003/0001/0009_</t>
  </si>
  <si>
    <t>BURHANPUR-IN/MP/048_SOYABEAN-530_KHAKNAR-IN/MP/048/003_KHAKNAR-IN/MP/048/003/0001_017-BASALI-IN/MP/048/003/0001/0009</t>
  </si>
  <si>
    <t>BURHANPUR-IN/MP/048_SOYABEAN-530_KHAKNAR-IN/MP/048/003_KHAKNAR-IN/MP/048/003/0001_019-PANGRI-IN/MP/048/003/0001/0011_</t>
  </si>
  <si>
    <t>BURHANPUR-IN/MP/048_SOYABEAN-530_KHAKNAR-IN/MP/048/003_KHAKNAR-IN/MP/048/003/0001_019-PANGRI-IN/MP/048/003/0001/0011</t>
  </si>
  <si>
    <t>BURHANPUR-IN/MP/048_SOYABEAN-530_KHAKNAR-IN/MP/048/003_KHAKNAR-IN/MP/048/003/0001_026-SHEKHAPUR RE.-IN/MP/048/003/0001/0019_</t>
  </si>
  <si>
    <t>BURHANPUR-IN/MP/048_SOYABEAN-530_KHAKNAR-IN/MP/048/003_KHAKNAR-IN/MP/048/003/0001_026-SHEKHAPUR RE.-IN/MP/048/003/0001/0019</t>
  </si>
  <si>
    <t>BURHANPUR-IN/MP/048_SOYABEAN-530_KHAKNAR-IN/MP/048/003_KHAKNAR-IN/MP/048/003/0001_027-RANGAI-IN/MP/048/003/0001/0020_</t>
  </si>
  <si>
    <t>BURHANPUR-IN/MP/048_SOYABEAN-530_KHAKNAR-IN/MP/048/003_KHAKNAR-IN/MP/048/003/0001_027-RANGAI-IN/MP/048/003/0001/0020</t>
  </si>
  <si>
    <t>BURHANPUR-IN/MP/048_SOYABEAN-530_KHAKNAR-IN/MP/048/003_TUKAITHAD-IN/MP/048/003/0002_033-CHIDIYAMAL-IN/MP/048/003/0002/0005_</t>
  </si>
  <si>
    <t>BURHANPUR-IN/MP/048_SOYABEAN-530_KHAKNAR-IN/MP/048/003_TUKAITHAD-IN/MP/048/003/0002_033-CHIDIYAMAL-IN/MP/048/003/0002/0005</t>
  </si>
  <si>
    <t>BURHANPUR-IN/MP/048_SOYABEAN-530_KHAKNAR-IN/MP/048/003_TUKAITHAD-IN/MP/048/003/0002_034-TUKAITHAD-IN/MP/048/003/0002/0006_</t>
  </si>
  <si>
    <t>BURHANPUR-IN/MP/048_SOYABEAN-530_KHAKNAR-IN/MP/048/003_TUKAITHAD-IN/MP/048/003/0002_034-TUKAITHAD-IN/MP/048/003/0002/0006</t>
  </si>
  <si>
    <t>BURHANPUR-IN/MP/048_SOYABEAN-530_KHAKNAR-IN/MP/048/003_TUKAITHAD-IN/MP/048/003/0002_035-JHIRMITI-IN/MP/048/003/0002/0007_</t>
  </si>
  <si>
    <t>BURHANPUR-IN/MP/048_SOYABEAN-530_KHAKNAR-IN/MP/048/003_TUKAITHAD-IN/MP/048/003/0002_035-JHIRMITI-IN/MP/048/003/0002/0007</t>
  </si>
  <si>
    <t>BURHANPUR-IN/MP/048_SOYABEAN-530_KHAKNAR-IN/MP/048/003_TUKAITHAD-IN/MP/048/003/0002_036-RAITALAI-IN/MP/048/003/0002/0008_</t>
  </si>
  <si>
    <t>BURHANPUR-IN/MP/048_SOYABEAN-530_KHAKNAR-IN/MP/048/003_TUKAITHAD-IN/MP/048/003/0002_036-RAITALAI-IN/MP/048/003/0002/0008</t>
  </si>
  <si>
    <t>BURHANPUR-IN/MP/048_SOYABEAN-530_KHAKNAR-IN/MP/048/003_TUKAITHAD-IN/MP/048/003/0002_037-MONDRA-IN/MP/048/003/0002/0009_</t>
  </si>
  <si>
    <t>BURHANPUR-IN/MP/048_SOYABEAN-530_KHAKNAR-IN/MP/048/003_TUKAITHAD-IN/MP/048/003/0002_037-MONDRA-IN/MP/048/003/0002/0009</t>
  </si>
  <si>
    <t>BURHANPUR-IN/MP/048_SOYABEAN-530_KHAKNAR-IN/MP/048/003_TUKAITHAD-IN/MP/048/003/0002_038-PIPALPANI-IN/MP/048/003/0002/0010_</t>
  </si>
  <si>
    <t>BURHANPUR-IN/MP/048_SOYABEAN-530_KHAKNAR-IN/MP/048/003_TUKAITHAD-IN/MP/048/003/0002_038-PIPALPANI-IN/MP/048/003/0002/0010</t>
  </si>
  <si>
    <t>BURHANPUR-IN/MP/048_SOYABEAN-530_KHAKNAR-IN/MP/048/003_TUKAITHAD-IN/MP/048/003/0002_043-DAIYAT-IN/MP/048/003/0002/0015_</t>
  </si>
  <si>
    <t>BURHANPUR-IN/MP/048_SOYABEAN-530_KHAKNAR-IN/MP/048/003_TUKAITHAD-IN/MP/048/003/0002_043-DAIYAT-IN/MP/048/003/0002/0015</t>
  </si>
  <si>
    <t>BURHANPUR-IN/MP/048_SOYABEAN-530_KHAKNAR-IN/MP/048/003_TUKAITHAD-IN/MP/048/003/0002_044-PARETHA-IN/MP/048/003/0002/0016_</t>
  </si>
  <si>
    <t>BURHANPUR-IN/MP/048_SOYABEAN-530_KHAKNAR-IN/MP/048/003_TUKAITHAD-IN/MP/048/003/0002_044-PARETHA-IN/MP/048/003/0002/0016</t>
  </si>
  <si>
    <t>BURHANPUR-IN/MP/048_SOYABEAN-530_KHAKNAR-IN/MP/048/003_TUKAITHAD-IN/MP/048/003/0002_045-GONDRI-IN/MP/048/003/0002/0017_</t>
  </si>
  <si>
    <t>BURHANPUR-IN/MP/048_SOYABEAN-530_KHAKNAR-IN/MP/048/003_TUKAITHAD-IN/MP/048/003/0002_045-GONDRI-IN/MP/048/003/0002/0017</t>
  </si>
  <si>
    <t>BURHANPUR-IN/MP/048_SOYABEAN-530_NEPANAGAR-IN/MP/048/002_AASER-IN/MP/048/002/0001_001-ITARIYA-IN/MP/048/002/0001/0001_</t>
  </si>
  <si>
    <t>BURHANPUR-IN/MP/048_SOYABEAN-530_NEPANAGAR-IN/MP/048/002_AASER-IN/MP/048/002/0001_001-ITARIYA-IN/MP/048/002/0001/0001</t>
  </si>
  <si>
    <t>BURHANPUR-IN/MP/048_SOYABEAN-530_NEPANAGAR-IN/MP/048/002_AASER-IN/MP/048/002/0001_002-SUKTAKHURD-IN/MP/048/002/0001/0009_</t>
  </si>
  <si>
    <t>BURHANPUR-IN/MP/048_SOYABEAN-530_NEPANAGAR-IN/MP/048/002_AASER-IN/MP/048/002/0001_002-SUKTAKHURD-IN/MP/048/002/0001/0009</t>
  </si>
  <si>
    <t>BURHANPUR-IN/MP/048_SOYABEAN-530_NEPANAGAR-IN/MP/048/002_AASER-IN/MP/048/002/0001_003-JHIRPANJRIYA-IN/MP/048/002/0001/0010_</t>
  </si>
  <si>
    <t>BURHANPUR-IN/MP/048_SOYABEAN-530_NEPANAGAR-IN/MP/048/002_AASER-IN/MP/048/002/0001_003-JHIRPANJRIYA-IN/MP/048/002/0001/0010</t>
  </si>
  <si>
    <t>BURHANPUR-IN/MP/048_SOYABEAN-530_NEPANAGAR-IN/MP/048/002_AASER-IN/MP/048/002/0001_004-DHOND-IN/MP/048/002/0001/0011_</t>
  </si>
  <si>
    <t>BURHANPUR-IN/MP/048_SOYABEAN-530_NEPANAGAR-IN/MP/048/002_AASER-IN/MP/048/002/0001_004-DHOND-IN/MP/048/002/0001/0011</t>
  </si>
  <si>
    <t>BURHANPUR-IN/MP/048_SOYABEAN-530_NEPANAGAR-IN/MP/048/002_AASER-IN/MP/048/002/0001_005-BORIBUJURG-IN/MP/048/002/0001/0012_</t>
  </si>
  <si>
    <t>BURHANPUR-IN/MP/048_SOYABEAN-530_NEPANAGAR-IN/MP/048/002_AASER-IN/MP/048/002/0001_005-BORIBUJURG-IN/MP/048/002/0001/0012</t>
  </si>
  <si>
    <t>BURHANPUR-IN/MP/048_SOYABEAN-530_NEPANAGAR-IN/MP/048/002_AASER-IN/MP/048/002/0001_006-BAGVANIYA-IN/MP/048/002/0001/0013_</t>
  </si>
  <si>
    <t>BURHANPUR-IN/MP/048_SOYABEAN-530_NEPANAGAR-IN/MP/048/002_AASER-IN/MP/048/002/0001_006-BAGVANIYA-IN/MP/048/002/0001/0013</t>
  </si>
  <si>
    <t>BURHANPUR-IN/MP/048_SOYABEAN-530_NEPANAGAR-IN/MP/048/002_AASER-IN/MP/048/002/0001_007-DHULKOT-IN/MP/048/002/0001/0014_</t>
  </si>
  <si>
    <t>BURHANPUR-IN/MP/048_SOYABEAN-530_NEPANAGAR-IN/MP/048/002_AASER-IN/MP/048/002/0001_007-DHULKOT-IN/MP/048/002/0001/0014</t>
  </si>
  <si>
    <t>BURHANPUR-IN/MP/048_SOYABEAN-530_NEPANAGAR-IN/MP/048/002_AASER-IN/MP/048/002/0001_008-HARDA-IN/MP/048/002/0001/0015_</t>
  </si>
  <si>
    <t>BURHANPUR-IN/MP/048_SOYABEAN-530_NEPANAGAR-IN/MP/048/002_AASER-IN/MP/048/002/0001_008-HARDA-IN/MP/048/002/0001/0015</t>
  </si>
  <si>
    <t>BURHANPUR-IN/MP/048_SOYABEAN-530_NEPANAGAR-IN/MP/048/002_AASER-IN/MP/048/002/0001_009-KHATLA-IN/MP/048/002/0001/0016_</t>
  </si>
  <si>
    <t>BURHANPUR-IN/MP/048_SOYABEAN-530_NEPANAGAR-IN/MP/048/002_AASER-IN/MP/048/002/0001_009-KHATLA-IN/MP/048/002/0001/0016</t>
  </si>
  <si>
    <t>BURHANPUR-IN/MP/048_SOYABEAN-530_NEPANAGAR-IN/MP/048/002_AASER-IN/MP/048/002/0001_010-JALANDRA-IN/MP/048/002/0001/0002_</t>
  </si>
  <si>
    <t>BURHANPUR-IN/MP/048_SOYABEAN-530_NEPANAGAR-IN/MP/048/002_AASER-IN/MP/048/002/0001_010-JALANDRA-IN/MP/048/002/0001/0002</t>
  </si>
  <si>
    <t>BURHANPUR-IN/MP/048_SOYABEAN-530_NEPANAGAR-IN/MP/048/002_AASER-IN/MP/048/002/0001_016-TITGAONKALA-IN/MP/048/002/0001/0008_</t>
  </si>
  <si>
    <t>BURHANPUR-IN/MP/048_SOYABEAN-530_NEPANAGAR-IN/MP/048/002_AASER-IN/MP/048/002/0001_016-TITGAONKALA-IN/MP/048/002/0001/0008</t>
  </si>
  <si>
    <t>BURHANPUR-IN/MP/048_SOYABEAN-530_NEPANAGAR-IN/MP/048/002_NEPANAGAR-IN/MP/048/002/0002_017-SAROLA-IN/MP/048/002/0002/0001_</t>
  </si>
  <si>
    <t>BURHANPUR-IN/MP/048_SOYABEAN-530_NEPANAGAR-IN/MP/048/002_NEPANAGAR-IN/MP/048/002/0002_017-SAROLA-IN/MP/048/002/0002/0001</t>
  </si>
  <si>
    <t>BURHANPUR-IN/MP/048_SOYABEAN-530_NEPANAGAR-IN/MP/048/002_NEPANAGAR-IN/MP/048/002/0002_019-MAHALGURADA-IN/MP/048/002/0002/0003_</t>
  </si>
  <si>
    <t>BURHANPUR-IN/MP/048_SOYABEAN-530_NEPANAGAR-IN/MP/048/002_NEPANAGAR-IN/MP/048/002/0002_019-MAHALGURADA-IN/MP/048/002/0002/0003</t>
  </si>
  <si>
    <t>BURHANPUR-IN/MP/048_SOYABEAN-530_NEPANAGAR-IN/MP/048/002_NEPANAGAR-IN/MP/048/002/0002_020-SAANDASKALA-IN/MP/048/002/0002/0004_</t>
  </si>
  <si>
    <t>BURHANPUR-IN/MP/048_SOYABEAN-530_NEPANAGAR-IN/MP/048/002_NEPANAGAR-IN/MP/048/002/0002_020-SAANDASKALA-IN/MP/048/002/0002/0004</t>
  </si>
  <si>
    <t>BURHANPUR-IN/MP/048_SOYABEAN-530_NEPANAGAR-IN/MP/048/002_NEPANAGAR-IN/MP/048/002/0002_021-HINGNA RE.-IN/MP/048/002/0002/0005_</t>
  </si>
  <si>
    <t>BURHANPUR-IN/MP/048_SOYABEAN-530_NEPANAGAR-IN/MP/048/002_NEPANAGAR-IN/MP/048/002/0002_021-HINGNA RE.-IN/MP/048/002/0002/0005</t>
  </si>
  <si>
    <t>BURHANPUR-IN/MP/048_SOYABEAN-530_NEPANAGAR-IN/MP/048/002_NEPANAGAR-IN/MP/048/002/0002_022-DEVRI MAAL-IN/MP/048/002/0002/0006_</t>
  </si>
  <si>
    <t>BURHANPUR-IN/MP/048_SOYABEAN-530_NEPANAGAR-IN/MP/048/002_NEPANAGAR-IN/MP/048/002/0002_022-DEVRI MAAL-IN/MP/048/002/0002/0006</t>
  </si>
  <si>
    <t>BURHANPUR-IN/MP/048_SOYABEAN-530_NEPANAGAR-IN/MP/048/002_NEPANAGAR-IN/MP/048/002/0002_024-DAWALIKHURD-IN/MP/048/002/0002/0008_</t>
  </si>
  <si>
    <t>BURHANPUR-IN/MP/048_SOYABEAN-530_NEPANAGAR-IN/MP/048/002_NEPANAGAR-IN/MP/048/002/0002_024-DAWALIKHURD-IN/MP/048/002/0002/0008</t>
  </si>
  <si>
    <t>BURHANPUR-IN/MP/048_SOYABEAN-530_NEPANAGAR-IN/MP/048/002_NEPANAGAR-IN/MP/048/002/0002_029-SEEVAL-IN/MP/048/002/0002/0013_</t>
  </si>
  <si>
    <t>BURHANPUR-IN/MP/048_SOYABEAN-530_NEPANAGAR-IN/MP/048/002_NEPANAGAR-IN/MP/048/002/0002_029-SEEVAL-IN/MP/048/002/0002/0013</t>
  </si>
  <si>
    <t>BURHANPUR-IN/MP/048_SOYABEAN-530_NEPANAGAR-IN/MP/048/002_NEPANAGAR-IN/MP/048/002/0002_030-SAIKHEDAKHURD-IN/MP/048/002/0002/0014_</t>
  </si>
  <si>
    <t>BURHANPUR-IN/MP/048_SOYABEAN-530_NEPANAGAR-IN/MP/048/002_NEPANAGAR-IN/MP/048/002/0002_030-SAIKHEDAKHURD-IN/MP/048/002/0002/0014</t>
  </si>
  <si>
    <t>BURHANPUR-IN/MP/048_SOYABEAN-530_NEPANAGAR-IN/MP/048/002_NEPANAGAR-IN/MP/048/002/0002_032-BADIKHEDA-IN/MP/048/002/0002/0016_</t>
  </si>
  <si>
    <t>BURHANPUR-IN/MP/048_SOYABEAN-530_NEPANAGAR-IN/MP/048/002_NEPANAGAR-IN/MP/048/002/0002_032-BADIKHEDA-IN/MP/048/002/0002/0016</t>
  </si>
  <si>
    <t>BURHANPUR-IN/MP/048_SOYABEAN-530_NEPANAGAR-IN/MP/048/002_NEPANAGAR-IN/MP/048/002/0002_033-DABHIYAKHEDA-IN/MP/048/002/0002/0017_</t>
  </si>
  <si>
    <t>BURHANPUR-IN/MP/048_SOYABEAN-530_NEPANAGAR-IN/MP/048/002_NEPANAGAR-IN/MP/048/002/0002_033-DABHIYAKHEDA-IN/MP/048/002/0002/0017</t>
  </si>
  <si>
    <t>BURHANPUR-IN/MP/048_SOYABEAN-530_NEPANAGAR-IN/MP/048/002_NEPANAGAR-IN/MP/048/002/0002_034-HAIDARPUR-IN/MP/048/002/0002/0018_</t>
  </si>
  <si>
    <t>BURHANPUR-IN/MP/048_SOYABEAN-530_NEPANAGAR-IN/MP/048/002_NEPANAGAR-IN/MP/048/002/0002_034-HAIDARPUR-IN/MP/048/002/0002/0018</t>
  </si>
  <si>
    <t>BURHANPUR-IN/MP/048_SOYABEAN-530_NEPANAGAR-IN/MP/048/002_NEPANAGAR-IN/MP/048/002/0002_035-GHAGHARLA-IN/MP/048/002/0002/0019_</t>
  </si>
  <si>
    <t>BURHANPUR-IN/MP/048_SOYABEAN-530_NEPANAGAR-IN/MP/048/002_NEPANAGAR-IN/MP/048/002/0002_035-GHAGHARLA-IN/MP/048/002/0002/0019</t>
  </si>
  <si>
    <t>BURHANPUR-IN/MP/048_SOYABEAN-530_NEPANAGAR-IN/MP/048/002_NEPANAGAR-IN/MP/048/002/0002_036-NAVRA-IN/MP/048/002/0002/0020_</t>
  </si>
  <si>
    <t>BURHANPUR-IN/MP/048_SOYABEAN-530_NEPANAGAR-IN/MP/048/002_NEPANAGAR-IN/MP/048/002/0002_036-NAVRA-IN/MP/048/002/0002/0020</t>
  </si>
  <si>
    <t>DHAR-IN/MP/010_BLACK GRAM (URAD)-401____</t>
  </si>
  <si>
    <t>DHAR-IN/MP/010_BLACK GRAM (URAD)-401___</t>
  </si>
  <si>
    <t>DHAR-IN/MP/010_COTTON-601_BADNAWAR-IN/MP/010/001___</t>
  </si>
  <si>
    <t>DHAR-IN/MP/010_COTTON-601_BADNAWAR-IN/MP/010/001__</t>
  </si>
  <si>
    <t>DHAR-IN/MP/010_COTTON-601_DAHI-IN/MP/010/008___</t>
  </si>
  <si>
    <t>DHAR-IN/MP/010_COTTON-601_DAHI-IN/MP/010/008__</t>
  </si>
  <si>
    <t>DHAR-IN/MP/010_COTTON-601_DHARAMPURI-IN/MP/010/007___</t>
  </si>
  <si>
    <t>DHAR-IN/MP/010_COTTON-601_DHARAMPURI-IN/MP/010/007__</t>
  </si>
  <si>
    <t>DHAR-IN/MP/010_COTTON-601_GANDHWANI-IN/MP/010/006___</t>
  </si>
  <si>
    <t>DHAR-IN/MP/010_COTTON-601_GANDHWANI-IN/MP/010/006__</t>
  </si>
  <si>
    <t>DHAR-IN/MP/010_COTTON-601_KUKSHI-IN/MP/010/004___</t>
  </si>
  <si>
    <t>DHAR-IN/MP/010_COTTON-601_KUKSHI-IN/MP/010/004__</t>
  </si>
  <si>
    <t>DHAR-IN/MP/010_COTTON-601_MANAWAR-IN/MP/010/005___</t>
  </si>
  <si>
    <t>DHAR-IN/MP/010_COTTON-601_MANAWAR-IN/MP/010/005__</t>
  </si>
  <si>
    <t>DHAR-IN/MP/010_COTTON-601_SARDARPUR-IN/MP/010/002___</t>
  </si>
  <si>
    <t>DHAR-IN/MP/010_COTTON-601_SARDARPUR-IN/MP/010/002__</t>
  </si>
  <si>
    <t>DHAR-IN/MP/010_GROUNDNUT-501_KUKSHI-IN/MP/010/004___</t>
  </si>
  <si>
    <t>DHAR-IN/MP/010_GROUNDNUT-501_KUKSHI-IN/MP/010/004__</t>
  </si>
  <si>
    <t>DHAR-IN/MP/010_JOWAR-310_DAHI-IN/MP/010/008___</t>
  </si>
  <si>
    <t>DHAR-IN/MP/010_JOWAR-310_DAHI-IN/MP/010/008__</t>
  </si>
  <si>
    <t>DHAR-IN/MP/010_JOWAR-310_KUKSHI-IN/MP/010/004___</t>
  </si>
  <si>
    <t>DHAR-IN/MP/010_JOWAR-310_KUKSHI-IN/MP/010/004__</t>
  </si>
  <si>
    <t>DHAR-IN/MP/010_MAIZE-330_BADNAWAR-IN/MP/010/001_BADNAWAR-IN/MP/010/001/0001_002-BORDI-IN/MP/010/001/0001/0012_</t>
  </si>
  <si>
    <t>DHAR-IN/MP/010_MAIZE-330_BADNAWAR-IN/MP/010/001_BADNAWAR-IN/MP/010/001/0001_002-BORDI-IN/MP/010/001/0001/0012</t>
  </si>
  <si>
    <t>DHAR-IN/MP/010_MAIZE-330_BADNAWAR-IN/MP/010/001_BADNAWAR-IN/MP/010/001/0001_004-TILGARA-IN/MP/010/001/0001/0034_</t>
  </si>
  <si>
    <t>DHAR-IN/MP/010_MAIZE-330_BADNAWAR-IN/MP/010/001_BADNAWAR-IN/MP/010/001/0001_004-TILGARA-IN/MP/010/001/0001/0034</t>
  </si>
  <si>
    <t>DHAR-IN/MP/010_MAIZE-330_BADNAWAR-IN/MP/010/001_BADNAWAR-IN/MP/010/001/0001_005-KARANPURA-IN/MP/010/001/0001/0043_</t>
  </si>
  <si>
    <t>DHAR-IN/MP/010_MAIZE-330_BADNAWAR-IN/MP/010/001_BADNAWAR-IN/MP/010/001/0001_005-KARANPURA-IN/MP/010/001/0001/0043</t>
  </si>
  <si>
    <t>DHAR-IN/MP/010_MAIZE-330_BADNAWAR-IN/MP/010/001_BADNAWAR-IN/MP/010/001/0001_028-BADNAVAR-IN/MP/010/001/0001/0021_</t>
  </si>
  <si>
    <t>DHAR-IN/MP/010_MAIZE-330_BADNAWAR-IN/MP/010/001_BADNAWAR-IN/MP/010/001/0001_028-BADNAVAR-IN/MP/010/001/0001/0021</t>
  </si>
  <si>
    <t>DHAR-IN/MP/010_MAIZE-330_BADNAWAR-IN/MP/010/001_BADNAWAR-IN/MP/010/001/0001_031-KHEDA-IN/MP/010/001/0001/0025_</t>
  </si>
  <si>
    <t>DHAR-IN/MP/010_MAIZE-330_BADNAWAR-IN/MP/010/001_BADNAWAR-IN/MP/010/001/0001_031-KHEDA-IN/MP/010/001/0001/0025</t>
  </si>
  <si>
    <t>DHAR-IN/MP/010_MAIZE-330_BADNAWAR-IN/MP/010/001_BADNAWAR-IN/MP/010/001/0001_032-CHANDWADIYAKALA-IN/MP/010/001/0001/0026_</t>
  </si>
  <si>
    <t>DHAR-IN/MP/010_MAIZE-330_BADNAWAR-IN/MP/010/001_BADNAWAR-IN/MP/010/001/0001_032-CHANDWADIYAKALA-IN/MP/010/001/0001/0026</t>
  </si>
  <si>
    <t>DHAR-IN/MP/010_MAIZE-330_BADNAWAR-IN/MP/010/001_BADNAWAR-IN/MP/010/001/0001_034-DOTRIYA-IN/MP/010/001/0001/0028_</t>
  </si>
  <si>
    <t>DHAR-IN/MP/010_MAIZE-330_BADNAWAR-IN/MP/010/001_BADNAWAR-IN/MP/010/001/0001_034-DOTRIYA-IN/MP/010/001/0001/0028</t>
  </si>
  <si>
    <t>DHAR-IN/MP/010_MAIZE-330_BADNAWAR-IN/MP/010/001_BADNAWAR-IN/MP/010/001/0001_036-BHAISOLA-IN/MP/010/001/0001/0030_</t>
  </si>
  <si>
    <t>DHAR-IN/MP/010_MAIZE-330_BADNAWAR-IN/MP/010/001_BADNAWAR-IN/MP/010/001/0001_036-BHAISOLA-IN/MP/010/001/0001/0030</t>
  </si>
  <si>
    <t>DHAR-IN/MP/010_MAIZE-330_DAHI-IN/MP/010/008_DAHI-IN/MP/010/008/0001_002-ARADA-IN/MP/010/008/0001/0012_</t>
  </si>
  <si>
    <t>DHAR-IN/MP/010_MAIZE-330_DAHI-IN/MP/010/008_DAHI-IN/MP/010/008/0001_002-ARADA-IN/MP/010/008/0001/0012</t>
  </si>
  <si>
    <t>DHAR-IN/MP/010_MAIZE-330_DAHI-IN/MP/010/008_DAHI-IN/MP/010/008/0001_003-UMRALI-IN/MP/010/008/0001/0023_</t>
  </si>
  <si>
    <t>DHAR-IN/MP/010_MAIZE-330_DAHI-IN/MP/010/008_DAHI-IN/MP/010/008/0001_003-UMRALI-IN/MP/010/008/0001/0023</t>
  </si>
  <si>
    <t>DHAR-IN/MP/010_MAIZE-330_DAHI-IN/MP/010/008_DAHI-IN/MP/010/008/0001_004-KALMI-IN/MP/010/008/0001/0034_</t>
  </si>
  <si>
    <t>DHAR-IN/MP/010_MAIZE-330_DAHI-IN/MP/010/008_DAHI-IN/MP/010/008/0001_004-KALMI-IN/MP/010/008/0001/0034</t>
  </si>
  <si>
    <t>DHAR-IN/MP/010_MAIZE-330_DAHI-IN/MP/010/008_DAHI-IN/MP/010/008/0001_009-FIFEDA-IN/MP/010/008/0001/0046_</t>
  </si>
  <si>
    <t>DHAR-IN/MP/010_MAIZE-330_DAHI-IN/MP/010/008_DAHI-IN/MP/010/008/0001_009-FIFEDA-IN/MP/010/008/0001/0046</t>
  </si>
  <si>
    <t>DHAR-IN/MP/010_MAIZE-330_DAHI-IN/MP/010/008_DAHI-IN/MP/010/008/0001_010-RANGAON-IN/MP/010/008/0001/0002_</t>
  </si>
  <si>
    <t>DHAR-IN/MP/010_MAIZE-330_DAHI-IN/MP/010/008_DAHI-IN/MP/010/008/0001_010-RANGAON-IN/MP/010/008/0001/0002</t>
  </si>
  <si>
    <t>DHAR-IN/MP/010_MAIZE-330_DAHI-IN/MP/010/008_DAHI-IN/MP/010/008/0001_016-GAJGOTA-IN/MP/010/008/0001/0008_</t>
  </si>
  <si>
    <t>DHAR-IN/MP/010_MAIZE-330_DAHI-IN/MP/010/008_DAHI-IN/MP/010/008/0001_016-GAJGOTA-IN/MP/010/008/0001/0008</t>
  </si>
  <si>
    <t>DHAR-IN/MP/010_MAIZE-330_DAHI-IN/MP/010/008_DAHI-IN/MP/010/008/0001_017-NARJHALI-IN/MP/010/008/0001/0009_</t>
  </si>
  <si>
    <t>DHAR-IN/MP/010_MAIZE-330_DAHI-IN/MP/010/008_DAHI-IN/MP/010/008/0001_017-NARJHALI-IN/MP/010/008/0001/0009</t>
  </si>
  <si>
    <t>DHAR-IN/MP/010_MAIZE-330_DAHI-IN/MP/010/008_DAHI-IN/MP/010/008/0001_018-BAVLIKHURD-IN/MP/010/008/0001/0010_</t>
  </si>
  <si>
    <t>DHAR-IN/MP/010_MAIZE-330_DAHI-IN/MP/010/008_DAHI-IN/MP/010/008/0001_018-BAVLIKHURD-IN/MP/010/008/0001/0010</t>
  </si>
  <si>
    <t>DHAR-IN/MP/010_MAIZE-330_DAHI-IN/MP/010/008_DAHI-IN/MP/010/008/0001_019-BADDA-IN/MP/010/008/0001/0011_</t>
  </si>
  <si>
    <t>DHAR-IN/MP/010_MAIZE-330_DAHI-IN/MP/010/008_DAHI-IN/MP/010/008/0001_019-BADDA-IN/MP/010/008/0001/0011</t>
  </si>
  <si>
    <t>DHAR-IN/MP/010_MAIZE-330_DAHI-IN/MP/010/008_DAHI-IN/MP/010/008/0001_020-SILKUA-IN/MP/010/008/0001/0013_</t>
  </si>
  <si>
    <t>DHAR-IN/MP/010_MAIZE-330_DAHI-IN/MP/010/008_DAHI-IN/MP/010/008/0001_020-SILKUA-IN/MP/010/008/0001/0013</t>
  </si>
  <si>
    <t>DHAR-IN/MP/010_MAIZE-330_DAHI-IN/MP/010/008_DAHI-IN/MP/010/008/0001_021-AMLAL-IN/MP/010/008/0001/0014_</t>
  </si>
  <si>
    <t>DHAR-IN/MP/010_MAIZE-330_DAHI-IN/MP/010/008_DAHI-IN/MP/010/008/0001_021-AMLAL-IN/MP/010/008/0001/0014</t>
  </si>
  <si>
    <t>DHAR-IN/MP/010_MAIZE-330_DAHI-IN/MP/010/008_DAHI-IN/MP/010/008/0001_022-PADIYAL-IN/MP/010/008/0001/0015_</t>
  </si>
  <si>
    <t>DHAR-IN/MP/010_MAIZE-330_DAHI-IN/MP/010/008_DAHI-IN/MP/010/008/0001_022-PADIYAL-IN/MP/010/008/0001/0015</t>
  </si>
  <si>
    <t>DHAR-IN/MP/010_MAIZE-330_DAHI-IN/MP/010/008_DAHI-IN/MP/010/008/0001_024-REBADDA-IN/MP/010/008/0001/0017_</t>
  </si>
  <si>
    <t>DHAR-IN/MP/010_MAIZE-330_DAHI-IN/MP/010/008_DAHI-IN/MP/010/008/0001_024-REBADDA-IN/MP/010/008/0001/0017</t>
  </si>
  <si>
    <t>DHAR-IN/MP/010_MAIZE-330_DAHI-IN/MP/010/008_DAHI-IN/MP/010/008/0001_032-GANGPUR-IN/MP/010/008/0001/0026_</t>
  </si>
  <si>
    <t>DHAR-IN/MP/010_MAIZE-330_DAHI-IN/MP/010/008_DAHI-IN/MP/010/008/0001_032-GANGPUR-IN/MP/010/008/0001/0026</t>
  </si>
  <si>
    <t>DHAR-IN/MP/010_MAIZE-330_DAHI-IN/MP/010/008_DAHI-IN/MP/010/008/0001_033-KAVDA-IN/MP/010/008/0001/0027_</t>
  </si>
  <si>
    <t>DHAR-IN/MP/010_MAIZE-330_DAHI-IN/MP/010/008_DAHI-IN/MP/010/008/0001_033-KAVDA-IN/MP/010/008/0001/0027</t>
  </si>
  <si>
    <t>DHAR-IN/MP/010_MAIZE-330_DAHI-IN/MP/010/008_DAHI-IN/MP/010/008/0001_038-DAHI-IN/MP/010/008/0001/0032_</t>
  </si>
  <si>
    <t>DHAR-IN/MP/010_MAIZE-330_DAHI-IN/MP/010/008_DAHI-IN/MP/010/008/0001_038-DAHI-IN/MP/010/008/0001/0032</t>
  </si>
  <si>
    <t>DHAR-IN/MP/010_MAIZE-330_DAHI-IN/MP/010/008_DAHI-IN/MP/010/008/0001_040-SIDARI-IN/MP/010/008/0001/0035_</t>
  </si>
  <si>
    <t>DHAR-IN/MP/010_MAIZE-330_DAHI-IN/MP/010/008_DAHI-IN/MP/010/008/0001_040-SIDARI-IN/MP/010/008/0001/0035</t>
  </si>
  <si>
    <t>DHAR-IN/MP/010_MAIZE-330_DAHI-IN/MP/010/008_DAHI-IN/MP/010/008/0001_044-DEVDHA-IN/MP/010/008/0001/0039_</t>
  </si>
  <si>
    <t>DHAR-IN/MP/010_MAIZE-330_DAHI-IN/MP/010/008_DAHI-IN/MP/010/008/0001_044-DEVDHA-IN/MP/010/008/0001/0039</t>
  </si>
  <si>
    <t>DHAR-IN/MP/010_MAIZE-330_DHARAMPURI-IN/MP/010/007_DHARAMPURI-IN/MP/010/007/0001_003-TARAPUR-IN/MP/010/007/0001/0023_</t>
  </si>
  <si>
    <t>DHAR-IN/MP/010_MAIZE-330_DHARAMPURI-IN/MP/010/007_DHARAMPURI-IN/MP/010/007/0001_003-TARAPUR-IN/MP/010/007/0001/0023</t>
  </si>
  <si>
    <t>DHAR-IN/MP/010_MAIZE-330_DHARAMPURI-IN/MP/010/007_DHARAMPURI-IN/MP/010/007/0001_005-UMARIYA-IN/MP/010/007/0001/0045_</t>
  </si>
  <si>
    <t>DHAR-IN/MP/010_MAIZE-330_DHARAMPURI-IN/MP/010/007_DHARAMPURI-IN/MP/010/007/0001_005-UMARIYA-IN/MP/010/007/0001/0045</t>
  </si>
  <si>
    <t>DHAR-IN/MP/010_MAIZE-330_DHARAMPURI-IN/MP/010/007_DHARAMPURI-IN/MP/010/007/0001_006-BAGVANYA-IN/MP/010/007/0001/0050_</t>
  </si>
  <si>
    <t>DHAR-IN/MP/010_MAIZE-330_DHARAMPURI-IN/MP/010/007_DHARAMPURI-IN/MP/010/007/0001_006-BAGVANYA-IN/MP/010/007/0001/0050</t>
  </si>
  <si>
    <t>DHAR-IN/MP/010_MAIZE-330_DHARAMPURI-IN/MP/010/007_DHARAMPURI-IN/MP/010/007/0001_009-FARASPURA-IN/MP/010/007/0001/0053_</t>
  </si>
  <si>
    <t>DHAR-IN/MP/010_MAIZE-330_DHARAMPURI-IN/MP/010/007_DHARAMPURI-IN/MP/010/007/0001_009-FARASPURA-IN/MP/010/007/0001/0053</t>
  </si>
  <si>
    <t>DHAR-IN/MP/010_MAIZE-330_DHARAMPURI-IN/MP/010/007_DHARAMPURI-IN/MP/010/007/0001_012-KOTHIDA-IN/MP/010/007/0001/0004_</t>
  </si>
  <si>
    <t>DHAR-IN/MP/010_MAIZE-330_DHARAMPURI-IN/MP/010/007_DHARAMPURI-IN/MP/010/007/0001_012-KOTHIDA-IN/MP/010/007/0001/0004</t>
  </si>
  <si>
    <t>DHAR-IN/MP/010_MAIZE-330_DHARAMPURI-IN/MP/010/007_DHARAMPURI-IN/MP/010/007/0001_014-SIRSODIYA-IN/MP/010/007/0001/0006_</t>
  </si>
  <si>
    <t>DHAR-IN/MP/010_MAIZE-330_DHARAMPURI-IN/MP/010/007_DHARAMPURI-IN/MP/010/007/0001_014-SIRSODIYA-IN/MP/010/007/0001/0006</t>
  </si>
  <si>
    <t>DHAR-IN/MP/010_MAIZE-330_DHARAMPURI-IN/MP/010/007_DHARAMPURI-IN/MP/010/007/0001_015-CHIKTYABAD-IN/MP/010/007/0001/0007_</t>
  </si>
  <si>
    <t>DHAR-IN/MP/010_MAIZE-330_DHARAMPURI-IN/MP/010/007_DHARAMPURI-IN/MP/010/007/0001_015-CHIKTYABAD-IN/MP/010/007/0001/0007</t>
  </si>
  <si>
    <t>DHAR-IN/MP/010_MAIZE-330_DHARAMPURI-IN/MP/010/007_DHARAMPURI-IN/MP/010/007/0001_022-BALWARI-IN/MP/010/007/0001/0015_</t>
  </si>
  <si>
    <t>DHAR-IN/MP/010_MAIZE-330_DHARAMPURI-IN/MP/010/007_DHARAMPURI-IN/MP/010/007/0001_022-BALWARI-IN/MP/010/007/0001/0015</t>
  </si>
  <si>
    <t>DHAR-IN/MP/010_MAIZE-330_DHARAMPURI-IN/MP/010/007_DHARAMPURI-IN/MP/010/007/0001_040-DONGRIDASODA-IN/MP/010/007/0001/0035_</t>
  </si>
  <si>
    <t>DHAR-IN/MP/010_MAIZE-330_DHARAMPURI-IN/MP/010/007_DHARAMPURI-IN/MP/010/007/0001_040-DONGRIDASODA-IN/MP/010/007/0001/0035</t>
  </si>
  <si>
    <t>DHAR-IN/MP/010_MAIZE-330_DHARAMPURI-IN/MP/010/007_DHARAMPURI-IN/MP/010/007/0001_041-PAGARA-IN/MP/010/007/0001/0036_</t>
  </si>
  <si>
    <t>DHAR-IN/MP/010_MAIZE-330_DHARAMPURI-IN/MP/010/007_DHARAMPURI-IN/MP/010/007/0001_041-PAGARA-IN/MP/010/007/0001/0036</t>
  </si>
  <si>
    <t>DHAR-IN/MP/010_MAIZE-330_DHARAMPURI-IN/MP/010/007_DHARAMPURI-IN/MP/010/007/0001_042-AKALRABUJURG-IN/MP/010/007/0001/0037_</t>
  </si>
  <si>
    <t>DHAR-IN/MP/010_MAIZE-330_DHARAMPURI-IN/MP/010/007_DHARAMPURI-IN/MP/010/007/0001_042-AKALRABUJURG-IN/MP/010/007/0001/0037</t>
  </si>
  <si>
    <t>DHAR-IN/MP/010_MAIZE-330_DHARAMPURI-IN/MP/010/007_DHARAMPURI-IN/MP/010/007/0001_052-BEGANDA-IN/MP/010/007/0001/0048_</t>
  </si>
  <si>
    <t>DHAR-IN/MP/010_MAIZE-330_DHARAMPURI-IN/MP/010/007_DHARAMPURI-IN/MP/010/007/0001_052-BEGANDA-IN/MP/010/007/0001/0048</t>
  </si>
  <si>
    <t>DHAR-IN/MP/010_MAIZE-330_GANDHWANI-IN/MP/010/006_GANDHWANI-IN/MP/010/006/0001_012-DEDLI-IN/MP/010/006/0001/0004_</t>
  </si>
  <si>
    <t>DHAR-IN/MP/010_MAIZE-330_GANDHWANI-IN/MP/010/006_GANDHWANI-IN/MP/010/006/0001_012-DEDLI-IN/MP/010/006/0001/0004</t>
  </si>
  <si>
    <t>DHAR-IN/MP/010_MAIZE-330_GANDHWANI-IN/MP/010/006_GANDHWANI-IN/MP/010/006/0001_013-KHEDIBALVARI-IN/MP/010/006/0001/0005_</t>
  </si>
  <si>
    <t>DHAR-IN/MP/010_MAIZE-330_GANDHWANI-IN/MP/010/006_GANDHWANI-IN/MP/010/006/0001_013-KHEDIBALVARI-IN/MP/010/006/0001/0005</t>
  </si>
  <si>
    <t>DHAR-IN/MP/010_MAIZE-330_GANDHWANI-IN/MP/010/006_GANDHWANI-IN/MP/010/006/0001_018-KHARBARDI-IN/MP/010/006/0001/0010_</t>
  </si>
  <si>
    <t>DHAR-IN/MP/010_MAIZE-330_GANDHWANI-IN/MP/010/006_GANDHWANI-IN/MP/010/006/0001_018-KHARBARDI-IN/MP/010/006/0001/0010</t>
  </si>
  <si>
    <t>DHAR-IN/MP/010_MAIZE-330_GANDHWANI-IN/MP/010/006_GANDHWANI-IN/MP/010/006/0001_019-JAMLI-IN/MP/010/006/0001/0011_</t>
  </si>
  <si>
    <t>DHAR-IN/MP/010_MAIZE-330_GANDHWANI-IN/MP/010/006_GANDHWANI-IN/MP/010/006/0001_019-JAMLI-IN/MP/010/006/0001/0011</t>
  </si>
  <si>
    <t>DHAR-IN/MP/010_MAIZE-330_GANDHWANI-IN/MP/010/006_GANDHWANI-IN/MP/010/006/0001_022-KHEDLIHANUMAN-IN/MP/010/006/0001/0015_</t>
  </si>
  <si>
    <t>DHAR-IN/MP/010_MAIZE-330_GANDHWANI-IN/MP/010/006_GANDHWANI-IN/MP/010/006/0001_022-KHEDLIHANUMAN-IN/MP/010/006/0001/0015</t>
  </si>
  <si>
    <t>DHAR-IN/MP/010_MAIZE-330_GANDHWANI-IN/MP/010/006_GANDHWANI-IN/MP/010/006/0001_027-BILDA-IN/MP/010/006/0001/0020_</t>
  </si>
  <si>
    <t>DHAR-IN/MP/010_MAIZE-330_GANDHWANI-IN/MP/010/006_GANDHWANI-IN/MP/010/006/0001_027-BILDA-IN/MP/010/006/0001/0020</t>
  </si>
  <si>
    <t>DHAR-IN/MP/010_MAIZE-330_GANDHWANI-IN/MP/010/006_GANDHWANI-IN/MP/010/006/0001_029-SHADI-IN/MP/010/006/0001/0022_</t>
  </si>
  <si>
    <t>DHAR-IN/MP/010_MAIZE-330_GANDHWANI-IN/MP/010/006_GANDHWANI-IN/MP/010/006/0001_029-SHADI-IN/MP/010/006/0001/0022</t>
  </si>
  <si>
    <t>DHAR-IN/MP/010_MAIZE-330_GANDHWANI-IN/MP/010/006_GANDHWANI-IN/MP/010/006/0001_030-BALVARIKALA-IN/MP/010/006/0001/0024_</t>
  </si>
  <si>
    <t>DHAR-IN/MP/010_MAIZE-330_GANDHWANI-IN/MP/010/006_GANDHWANI-IN/MP/010/006/0001_030-BALVARIKALA-IN/MP/010/006/0001/0024</t>
  </si>
  <si>
    <t>DHAR-IN/MP/010_MAIZE-330_GANDHWANI-IN/MP/010/006_GANDHWANI-IN/MP/010/006/0001_035-BEKALYA-IN/MP/010/006/0001/0029_</t>
  </si>
  <si>
    <t>DHAR-IN/MP/010_MAIZE-330_GANDHWANI-IN/MP/010/006_GANDHWANI-IN/MP/010/006/0001_035-BEKALYA-IN/MP/010/006/0001/0029</t>
  </si>
  <si>
    <t>DHAR-IN/MP/010_MAIZE-330_GANDHWANI-IN/MP/010/006_GANDHWANI-IN/MP/010/006/0001_039-SOYLA-IN/MP/010/006/0001/0033_</t>
  </si>
  <si>
    <t>DHAR-IN/MP/010_MAIZE-330_GANDHWANI-IN/MP/010/006_GANDHWANI-IN/MP/010/006/0001_039-SOYLA-IN/MP/010/006/0001/0033</t>
  </si>
  <si>
    <t>DHAR-IN/MP/010_MAIZE-330_GANDHWANI-IN/MP/010/006_GANDHWANI-IN/MP/010/006/0001_040-CHIKLI-IN/MP/010/006/0001/0035_</t>
  </si>
  <si>
    <t>DHAR-IN/MP/010_MAIZE-330_GANDHWANI-IN/MP/010/006_GANDHWANI-IN/MP/010/006/0001_040-CHIKLI-IN/MP/010/006/0001/0035</t>
  </si>
  <si>
    <t>DHAR-IN/MP/010_MAIZE-330_GANDHWANI-IN/MP/010/006_GANDHWANI-IN/MP/010/006/0001_041-KHOD-IN/MP/010/006/0001/0036_</t>
  </si>
  <si>
    <t>DHAR-IN/MP/010_MAIZE-330_GANDHWANI-IN/MP/010/006_GANDHWANI-IN/MP/010/006/0001_041-KHOD-IN/MP/010/006/0001/0036</t>
  </si>
  <si>
    <t>DHAR-IN/MP/010_MAIZE-330_GANDHWANI-IN/MP/010/006_GANDHWANI-IN/MP/010/006/0001_042-MOHANPURA-IN/MP/010/006/0001/0037_</t>
  </si>
  <si>
    <t>DHAR-IN/MP/010_MAIZE-330_GANDHWANI-IN/MP/010/006_GANDHWANI-IN/MP/010/006/0001_042-MOHANPURA-IN/MP/010/006/0001/0037</t>
  </si>
  <si>
    <t>DHAR-IN/MP/010_MAIZE-330_GANDHWANI-IN/MP/010/006_GANDHWANI-IN/MP/010/006/0001_043-BAKHTALA-IN/MP/010/006/0001/0038_</t>
  </si>
  <si>
    <t>DHAR-IN/MP/010_MAIZE-330_GANDHWANI-IN/MP/010/006_GANDHWANI-IN/MP/010/006/0001_043-BAKHTALA-IN/MP/010/006/0001/0038</t>
  </si>
  <si>
    <t>DHAR-IN/MP/010_MAIZE-330_GANDHWANI-IN/MP/010/006_GANDHWANI-IN/MP/010/006/0001_044-REHADDA-IN/MP/010/006/0001/0039_</t>
  </si>
  <si>
    <t>DHAR-IN/MP/010_MAIZE-330_GANDHWANI-IN/MP/010/006_GANDHWANI-IN/MP/010/006/0001_044-REHADDA-IN/MP/010/006/0001/0039</t>
  </si>
  <si>
    <t>DHAR-IN/MP/010_MAIZE-330_GANDHWANI-IN/MP/010/006_GANDHWANI-IN/MP/010/006/0001_045-KHOJAKUA-IN/MP/010/006/0001/0040_</t>
  </si>
  <si>
    <t>DHAR-IN/MP/010_MAIZE-330_GANDHWANI-IN/MP/010/006_GANDHWANI-IN/MP/010/006/0001_045-KHOJAKUA-IN/MP/010/006/0001/0040</t>
  </si>
  <si>
    <t>DHAR-IN/MP/010_MAIZE-330_GANDHWANI-IN/MP/010/006_GANDHWANI-IN/MP/010/006/0001_046-MORIPURA-IN/MP/010/006/0001/0041_</t>
  </si>
  <si>
    <t>DHAR-IN/MP/010_MAIZE-330_GANDHWANI-IN/MP/010/006_GANDHWANI-IN/MP/010/006/0001_046-MORIPURA-IN/MP/010/006/0001/0041</t>
  </si>
  <si>
    <t>DHAR-IN/MP/010_MAIZE-330_GANDHWANI-IN/MP/010/006_GANDHWANI-IN/MP/010/006/0001_047-MALHERA-IN/MP/010/006/0001/0042_</t>
  </si>
  <si>
    <t>DHAR-IN/MP/010_MAIZE-330_GANDHWANI-IN/MP/010/006_GANDHWANI-IN/MP/010/006/0001_047-MALHERA-IN/MP/010/006/0001/0042</t>
  </si>
  <si>
    <t>DHAR-IN/MP/010_MAIZE-330_GANDHWANI-IN/MP/010/006_GANDHWANI-IN/MP/010/006/0001_049-SALI-IN/MP/010/006/0001/0044_</t>
  </si>
  <si>
    <t>DHAR-IN/MP/010_MAIZE-330_GANDHWANI-IN/MP/010/006_GANDHWANI-IN/MP/010/006/0001_049-SALI-IN/MP/010/006/0001/0044</t>
  </si>
  <si>
    <t>DHAR-IN/MP/010_MAIZE-330_GANDHWANI-IN/MP/010/006_GANDHWANI-IN/MP/010/006/0001_052-GANDHWANI-IN/MP/010/006/0001/0048_</t>
  </si>
  <si>
    <t>DHAR-IN/MP/010_MAIZE-330_GANDHWANI-IN/MP/010/006_GANDHWANI-IN/MP/010/006/0001_052-GANDHWANI-IN/MP/010/006/0001/0048</t>
  </si>
  <si>
    <t>DHAR-IN/MP/010_MAIZE-330_GANDHWANI-IN/MP/010/006_GANDHWANI-IN/MP/010/006/0001_053-KOSDANA-IN/MP/010/006/0001/0049_</t>
  </si>
  <si>
    <t>DHAR-IN/MP/010_MAIZE-330_GANDHWANI-IN/MP/010/006_GANDHWANI-IN/MP/010/006/0001_053-KOSDANA-IN/MP/010/006/0001/0049</t>
  </si>
  <si>
    <t>DHAR-IN/MP/010_MAIZE-330_GANDHWANI-IN/MP/010/006_GANDHWANI-IN/MP/010/006/0001_054-ANJANTAD-IN/MP/010/006/0001/0050_</t>
  </si>
  <si>
    <t>DHAR-IN/MP/010_MAIZE-330_GANDHWANI-IN/MP/010/006_GANDHWANI-IN/MP/010/006/0001_054-ANJANTAD-IN/MP/010/006/0001/0050</t>
  </si>
  <si>
    <t>DHAR-IN/MP/010_MAIZE-330_GANDHWANI-IN/MP/010/006_GANDHWANI-IN/MP/010/006/0001_055-JHEGDA-IN/MP/010/006/0001/0051_</t>
  </si>
  <si>
    <t>DHAR-IN/MP/010_MAIZE-330_GANDHWANI-IN/MP/010/006_GANDHWANI-IN/MP/010/006/0001_055-JHEGDA-IN/MP/010/006/0001/0051</t>
  </si>
  <si>
    <t>DHAR-IN/MP/010_MAIZE-330_GANDHWANI-IN/MP/010/006_GANDHWANI-IN/MP/010/006/0001_056-SONGAON-IN/MP/010/006/0001/0052_</t>
  </si>
  <si>
    <t>DHAR-IN/MP/010_MAIZE-330_GANDHWANI-IN/MP/010/006_GANDHWANI-IN/MP/010/006/0001_056-SONGAON-IN/MP/010/006/0001/0052</t>
  </si>
  <si>
    <t>DHAR-IN/MP/010_MAIZE-330_GANDHWANI-IN/MP/010/006_GANDHWANI-IN/MP/010/006/0001_057-PIPLI-IN/MP/010/006/0001/0053_</t>
  </si>
  <si>
    <t>DHAR-IN/MP/010_MAIZE-330_GANDHWANI-IN/MP/010/006_GANDHWANI-IN/MP/010/006/0001_057-PIPLI-IN/MP/010/006/0001/0053</t>
  </si>
  <si>
    <t>DHAR-IN/MP/010_MAIZE-330_GANDHWANI-IN/MP/010/006_GANDHWANI-IN/MP/010/006/0001_059-KABARVA-IN/MP/010/006/0001/0055_</t>
  </si>
  <si>
    <t>DHAR-IN/MP/010_MAIZE-330_GANDHWANI-IN/MP/010/006_GANDHWANI-IN/MP/010/006/0001_059-KABARVA-IN/MP/010/006/0001/0055</t>
  </si>
  <si>
    <t>DHAR-IN/MP/010_MAIZE-330_GANDHWANI-IN/MP/010/006_GANDHWANI-IN/MP/010/006/0001_060-DEDLI BI-IN/MP/010/006/0001/0057_</t>
  </si>
  <si>
    <t>DHAR-IN/MP/010_MAIZE-330_GANDHWANI-IN/MP/010/006_GANDHWANI-IN/MP/010/006/0001_060-DEDLI BI-IN/MP/010/006/0001/0057</t>
  </si>
  <si>
    <t>DHAR-IN/MP/010_MAIZE-330_GANDHWANI-IN/MP/010/006_GANDHWANI-IN/MP/010/006/0001_062-PANVA-IN/MP/010/006/0001/0059_</t>
  </si>
  <si>
    <t>DHAR-IN/MP/010_MAIZE-330_GANDHWANI-IN/MP/010/006_GANDHWANI-IN/MP/010/006/0001_062-PANVA-IN/MP/010/006/0001/0059</t>
  </si>
  <si>
    <t>DHAR-IN/MP/010_MAIZE-330_GANDHWANI-IN/MP/010/006_GANDHWANI-IN/MP/010/006/0001_064-JAHEDI-IN/MP/010/006/0001/0061_</t>
  </si>
  <si>
    <t>DHAR-IN/MP/010_MAIZE-330_GANDHWANI-IN/MP/010/006_GANDHWANI-IN/MP/010/006/0001_064-JAHEDI-IN/MP/010/006/0001/0061</t>
  </si>
  <si>
    <t>DHAR-IN/MP/010_MAIZE-330_GANDHWANI-IN/MP/010/006_GANDHWANI-IN/MP/010/006/0001_066-AVALDAMAN-IN/MP/010/006/0001/0063_</t>
  </si>
  <si>
    <t>DHAR-IN/MP/010_MAIZE-330_GANDHWANI-IN/MP/010/006_GANDHWANI-IN/MP/010/006/0001_066-AVALDAMAN-IN/MP/010/006/0001/0063</t>
  </si>
  <si>
    <t>DHAR-IN/MP/010_MAIZE-330_KUKSHI-IN/MP/010/004_BAG-IN/MP/010/004/0001_001-KAKADKUA-IN/MP/010/004/0001/0001_</t>
  </si>
  <si>
    <t>DHAR-IN/MP/010_MAIZE-330_KUKSHI-IN/MP/010/004_BAG-IN/MP/010/004/0001_001-KAKADKUA-IN/MP/010/004/0001/0001</t>
  </si>
  <si>
    <t>DHAR-IN/MP/010_MAIZE-330_KUKSHI-IN/MP/010/004_BAG-IN/MP/010/004/0001_004-NARWALI-IN/MP/010/004/0001/0034_</t>
  </si>
  <si>
    <t>DHAR-IN/MP/010_MAIZE-330_KUKSHI-IN/MP/010/004_BAG-IN/MP/010/004/0001_004-NARWALI-IN/MP/010/004/0001/0034</t>
  </si>
  <si>
    <t>DHAR-IN/MP/010_MAIZE-330_KUKSHI-IN/MP/010/004_BAG-IN/MP/010/004/0001_005-AALI-IN/MP/010/004/0001/0044_</t>
  </si>
  <si>
    <t>DHAR-IN/MP/010_MAIZE-330_KUKSHI-IN/MP/010/004_BAG-IN/MP/010/004/0001_005-AALI-IN/MP/010/004/0001/0044</t>
  </si>
  <si>
    <t>DHAR-IN/MP/010_MAIZE-330_KUKSHI-IN/MP/010/004_BAG-IN/MP/010/004/0001_006-AMBASATI-IN/MP/010/004/0001/0045_</t>
  </si>
  <si>
    <t>DHAR-IN/MP/010_MAIZE-330_KUKSHI-IN/MP/010/004_BAG-IN/MP/010/004/0001_006-AMBASATI-IN/MP/010/004/0001/0045</t>
  </si>
  <si>
    <t>DHAR-IN/MP/010_MAIZE-330_KUKSHI-IN/MP/010/004_BAG-IN/MP/010/004/0001_009-MAGDI-IN/MP/010/004/0001/0048_</t>
  </si>
  <si>
    <t>DHAR-IN/MP/010_MAIZE-330_KUKSHI-IN/MP/010/004_BAG-IN/MP/010/004/0001_009-MAGDI-IN/MP/010/004/0001/0048</t>
  </si>
  <si>
    <t>DHAR-IN/MP/010_MAIZE-330_KUKSHI-IN/MP/010/004_BAG-IN/MP/010/004/0001_016-KAKADWA-IN/MP/010/004/0001/0008_</t>
  </si>
  <si>
    <t>DHAR-IN/MP/010_MAIZE-330_KUKSHI-IN/MP/010/004_BAG-IN/MP/010/004/0001_016-KAKADWA-IN/MP/010/004/0001/0008</t>
  </si>
  <si>
    <t>DHAR-IN/MP/010_MAIZE-330_KUKSHI-IN/MP/010/004_BAG-IN/MP/010/004/0001_017-JHAI-IN/MP/010/004/0001/0009_</t>
  </si>
  <si>
    <t>DHAR-IN/MP/010_MAIZE-330_KUKSHI-IN/MP/010/004_BAG-IN/MP/010/004/0001_017-JHAI-IN/MP/010/004/0001/0009</t>
  </si>
  <si>
    <t>DHAR-IN/MP/010_MAIZE-330_KUKSHI-IN/MP/010/004_BAG-IN/MP/010/004/0001_018-CHAMJHAR-IN/MP/010/004/0001/0010_</t>
  </si>
  <si>
    <t>DHAR-IN/MP/010_MAIZE-330_KUKSHI-IN/MP/010/004_BAG-IN/MP/010/004/0001_018-CHAMJHAR-IN/MP/010/004/0001/0010</t>
  </si>
  <si>
    <t>DHAR-IN/MP/010_MAIZE-330_KUKSHI-IN/MP/010/004_BAG-IN/MP/010/004/0001_019-KANTHI-IN/MP/010/004/0001/0011_</t>
  </si>
  <si>
    <t>DHAR-IN/MP/010_MAIZE-330_KUKSHI-IN/MP/010/004_BAG-IN/MP/010/004/0001_019-KANTHI-IN/MP/010/004/0001/0011</t>
  </si>
  <si>
    <t>DHAR-IN/MP/010_MAIZE-330_KUKSHI-IN/MP/010/004_BAG-IN/MP/010/004/0001_020-CHIJVA-IN/MP/010/004/0001/0013_</t>
  </si>
  <si>
    <t>DHAR-IN/MP/010_MAIZE-330_KUKSHI-IN/MP/010/004_BAG-IN/MP/010/004/0001_020-CHIJVA-IN/MP/010/004/0001/0013</t>
  </si>
  <si>
    <t>DHAR-IN/MP/010_MAIZE-330_KUKSHI-IN/MP/010/004_BAG-IN/MP/010/004/0001_021-THANA-IN/MP/010/004/0001/0014_</t>
  </si>
  <si>
    <t>DHAR-IN/MP/010_MAIZE-330_KUKSHI-IN/MP/010/004_BAG-IN/MP/010/004/0001_021-THANA-IN/MP/010/004/0001/0014</t>
  </si>
  <si>
    <t>DHAR-IN/MP/010_MAIZE-330_KUKSHI-IN/MP/010/004_BAG-IN/MP/010/004/0001_022-BANDA-IN/MP/010/004/0001/0015_</t>
  </si>
  <si>
    <t>DHAR-IN/MP/010_MAIZE-330_KUKSHI-IN/MP/010/004_BAG-IN/MP/010/004/0001_022-BANDA-IN/MP/010/004/0001/0015</t>
  </si>
  <si>
    <t>DHAR-IN/MP/010_MAIZE-330_KUKSHI-IN/MP/010/004_BAG-IN/MP/010/004/0001_023-GHATBORI-IN/MP/010/004/0001/0016_</t>
  </si>
  <si>
    <t>DHAR-IN/MP/010_MAIZE-330_KUKSHI-IN/MP/010/004_BAG-IN/MP/010/004/0001_023-GHATBORI-IN/MP/010/004/0001/0016</t>
  </si>
  <si>
    <t>DHAR-IN/MP/010_MAIZE-330_KUKSHI-IN/MP/010/004_BAG-IN/MP/010/004/0001_024-GHOTIADEV-IN/MP/010/004/0001/0017_</t>
  </si>
  <si>
    <t>DHAR-IN/MP/010_MAIZE-330_KUKSHI-IN/MP/010/004_BAG-IN/MP/010/004/0001_024-GHOTIADEV-IN/MP/010/004/0001/0017</t>
  </si>
  <si>
    <t>DHAR-IN/MP/010_MAIZE-330_KUKSHI-IN/MP/010/004_BAG-IN/MP/010/004/0001_025-JHIRPANYA-IN/MP/010/004/0001/0018_</t>
  </si>
  <si>
    <t>DHAR-IN/MP/010_MAIZE-330_KUKSHI-IN/MP/010/004_BAG-IN/MP/010/004/0001_025-JHIRPANYA-IN/MP/010/004/0001/0018</t>
  </si>
  <si>
    <t>DHAR-IN/MP/010_MAIZE-330_KUKSHI-IN/MP/010/004_BAG-IN/MP/010/004/0001_026-AKHADA-IN/MP/010/004/0001/0019_</t>
  </si>
  <si>
    <t>DHAR-IN/MP/010_MAIZE-330_KUKSHI-IN/MP/010/004_BAG-IN/MP/010/004/0001_026-AKHADA-IN/MP/010/004/0001/0019</t>
  </si>
  <si>
    <t>DHAR-IN/MP/010_MAIZE-330_KUKSHI-IN/MP/010/004_BAG-IN/MP/010/004/0001_027-PIPARIYAPANI-IN/MP/010/004/0001/0020_</t>
  </si>
  <si>
    <t>DHAR-IN/MP/010_MAIZE-330_KUKSHI-IN/MP/010/004_BAG-IN/MP/010/004/0001_027-PIPARIYAPANI-IN/MP/010/004/0001/0020</t>
  </si>
  <si>
    <t>DHAR-IN/MP/010_MAIZE-330_KUKSHI-IN/MP/010/004_BAG-IN/MP/010/004/0001_028-CHIKAPOTI-IN/MP/010/004/0001/0021_</t>
  </si>
  <si>
    <t>DHAR-IN/MP/010_MAIZE-330_KUKSHI-IN/MP/010/004_BAG-IN/MP/010/004/0001_028-CHIKAPOTI-IN/MP/010/004/0001/0021</t>
  </si>
  <si>
    <t>DHAR-IN/MP/010_MAIZE-330_KUKSHI-IN/MP/010/004_BAG-IN/MP/010/004/0001_029-TAKARI-IN/MP/010/004/0001/0022_</t>
  </si>
  <si>
    <t>DHAR-IN/MP/010_MAIZE-330_KUKSHI-IN/MP/010/004_BAG-IN/MP/010/004/0001_029-TAKARI-IN/MP/010/004/0001/0022</t>
  </si>
  <si>
    <t>DHAR-IN/MP/010_MAIZE-330_KUKSHI-IN/MP/010/004_BAG-IN/MP/010/004/0001_030-KARKADA-IN/MP/010/004/0001/0024_</t>
  </si>
  <si>
    <t>DHAR-IN/MP/010_MAIZE-330_KUKSHI-IN/MP/010/004_BAG-IN/MP/010/004/0001_030-KARKADA-IN/MP/010/004/0001/0024</t>
  </si>
  <si>
    <t>DHAR-IN/MP/010_MAIZE-330_KUKSHI-IN/MP/010/004_BAG-IN/MP/010/004/0001_031-JHABA-IN/MP/010/004/0001/0025_</t>
  </si>
  <si>
    <t>DHAR-IN/MP/010_MAIZE-330_KUKSHI-IN/MP/010/004_BAG-IN/MP/010/004/0001_031-JHABA-IN/MP/010/004/0001/0025</t>
  </si>
  <si>
    <t>DHAR-IN/MP/010_MAIZE-330_KUKSHI-IN/MP/010/004_BAG-IN/MP/010/004/0001_032-JHAMANYAPURA-IN/MP/010/004/0001/0026_</t>
  </si>
  <si>
    <t>DHAR-IN/MP/010_MAIZE-330_KUKSHI-IN/MP/010/004_BAG-IN/MP/010/004/0001_032-JHAMANYAPURA-IN/MP/010/004/0001/0026</t>
  </si>
  <si>
    <t>DHAR-IN/MP/010_MAIZE-330_KUKSHI-IN/MP/010/004_BAG-IN/MP/010/004/0001_033-PADLYA-IN/MP/010/004/0001/0027_</t>
  </si>
  <si>
    <t>DHAR-IN/MP/010_MAIZE-330_KUKSHI-IN/MP/010/004_BAG-IN/MP/010/004/0001_033-PADLYA-IN/MP/010/004/0001/0027</t>
  </si>
  <si>
    <t>DHAR-IN/MP/010_MAIZE-330_KUKSHI-IN/MP/010/004_BAG-IN/MP/010/004/0001_034-BAG-IN/MP/010/004/0001/0028_</t>
  </si>
  <si>
    <t>DHAR-IN/MP/010_MAIZE-330_KUKSHI-IN/MP/010/004_BAG-IN/MP/010/004/0001_034-BAG-IN/MP/010/004/0001/0028</t>
  </si>
  <si>
    <t>DHAR-IN/MP/010_MAIZE-330_KUKSHI-IN/MP/010/004_BAG-IN/MP/010/004/0001_035-MAHAKALPURA-IN/MP/010/004/0001/0029_</t>
  </si>
  <si>
    <t>DHAR-IN/MP/010_MAIZE-330_KUKSHI-IN/MP/010/004_BAG-IN/MP/010/004/0001_035-MAHAKALPURA-IN/MP/010/004/0001/0029</t>
  </si>
  <si>
    <t>DHAR-IN/MP/010_MAIZE-330_KUKSHI-IN/MP/010/004_BAG-IN/MP/010/004/0001_036-AAGAR-IN/MP/010/004/0001/0030_</t>
  </si>
  <si>
    <t>DHAR-IN/MP/010_MAIZE-330_KUKSHI-IN/MP/010/004_BAG-IN/MP/010/004/0001_036-AAGAR-IN/MP/010/004/0001/0030</t>
  </si>
  <si>
    <t>DHAR-IN/MP/010_MAIZE-330_KUKSHI-IN/MP/010/004_BAG-IN/MP/010/004/0001_037-NEEMKHEDA-IN/MP/010/004/0001/0031_</t>
  </si>
  <si>
    <t>DHAR-IN/MP/010_MAIZE-330_KUKSHI-IN/MP/010/004_BAG-IN/MP/010/004/0001_037-NEEMKHEDA-IN/MP/010/004/0001/0031</t>
  </si>
  <si>
    <t>DHAR-IN/MP/010_MAIZE-330_KUKSHI-IN/MP/010/004_BAG-IN/MP/010/004/0001_038-KURDUJETA-IN/MP/010/004/0001/0032_</t>
  </si>
  <si>
    <t>DHAR-IN/MP/010_MAIZE-330_KUKSHI-IN/MP/010/004_BAG-IN/MP/010/004/0001_038-KURDUJETA-IN/MP/010/004/0001/0032</t>
  </si>
  <si>
    <t>DHAR-IN/MP/010_MAIZE-330_KUKSHI-IN/MP/010/004_BAG-IN/MP/010/004/0001_039-NAYVEL-IN/MP/010/004/0001/0033_</t>
  </si>
  <si>
    <t>DHAR-IN/MP/010_MAIZE-330_KUKSHI-IN/MP/010/004_BAG-IN/MP/010/004/0001_039-NAYVEL-IN/MP/010/004/0001/0033</t>
  </si>
  <si>
    <t>DHAR-IN/MP/010_MAIZE-330_KUKSHI-IN/MP/010/004_BAG-IN/MP/010/004/0001_040-BANGIBAG-IN/MP/010/004/0001/0035_</t>
  </si>
  <si>
    <t>DHAR-IN/MP/010_MAIZE-330_KUKSHI-IN/MP/010/004_BAG-IN/MP/010/004/0001_040-BANGIBAG-IN/MP/010/004/0001/0035</t>
  </si>
  <si>
    <t>DHAR-IN/MP/010_MAIZE-330_KUKSHI-IN/MP/010/004_BAG-IN/MP/010/004/0001_041-BANDHANIYA-IN/MP/010/004/0001/0036_</t>
  </si>
  <si>
    <t>DHAR-IN/MP/010_MAIZE-330_KUKSHI-IN/MP/010/004_BAG-IN/MP/010/004/0001_041-BANDHANIYA-IN/MP/010/004/0001/0036</t>
  </si>
  <si>
    <t>DHAR-IN/MP/010_MAIZE-330_KUKSHI-IN/MP/010/004_BAG-IN/MP/010/004/0001_042-PIPRI-IN/MP/010/004/0001/0037_</t>
  </si>
  <si>
    <t>DHAR-IN/MP/010_MAIZE-330_KUKSHI-IN/MP/010/004_BAG-IN/MP/010/004/0001_042-PIPRI-IN/MP/010/004/0001/0037</t>
  </si>
  <si>
    <t>DHAR-IN/MP/010_MAIZE-330_KUKSHI-IN/MP/010/004_BAG-IN/MP/010/004/0001_043-BARKHEDA-IN/MP/010/004/0001/0038_</t>
  </si>
  <si>
    <t>DHAR-IN/MP/010_MAIZE-330_KUKSHI-IN/MP/010/004_BAG-IN/MP/010/004/0001_043-BARKHEDA-IN/MP/010/004/0001/0038</t>
  </si>
  <si>
    <t>DHAR-IN/MP/010_MAIZE-330_KUKSHI-IN/MP/010/004_BAG-IN/MP/010/004/0001_044-KANHERI SUJANPUR-IN/MP/010/004/0001/0039_</t>
  </si>
  <si>
    <t>DHAR-IN/MP/010_MAIZE-330_KUKSHI-IN/MP/010/004_BAG-IN/MP/010/004/0001_044-KANHERI SUJANPUR-IN/MP/010/004/0001/0039</t>
  </si>
  <si>
    <t>DHAR-IN/MP/010_MAIZE-330_KUKSHI-IN/MP/010/004_BAG-IN/MP/010/004/0001_045-MERTI-IN/MP/010/004/0001/0040_</t>
  </si>
  <si>
    <t>DHAR-IN/MP/010_MAIZE-330_KUKSHI-IN/MP/010/004_BAG-IN/MP/010/004/0001_045-MERTI-IN/MP/010/004/0001/0040</t>
  </si>
  <si>
    <t>DHAR-IN/MP/010_MAIZE-330_KUKSHI-IN/MP/010/004_BAG-IN/MP/010/004/0001_046-BHAMORI-IN/MP/010/004/0001/0041_</t>
  </si>
  <si>
    <t>DHAR-IN/MP/010_MAIZE-330_KUKSHI-IN/MP/010/004_BAG-IN/MP/010/004/0001_046-BHAMORI-IN/MP/010/004/0001/0041</t>
  </si>
  <si>
    <t>DHAR-IN/MP/010_MAIZE-330_KUKSHI-IN/MP/010/004_BAG-IN/MP/010/004/0001_047-DEVDHA-IN/MP/010/004/0001/0042_</t>
  </si>
  <si>
    <t>DHAR-IN/MP/010_MAIZE-330_KUKSHI-IN/MP/010/004_BAG-IN/MP/010/004/0001_047-DEVDHA-IN/MP/010/004/0001/0042</t>
  </si>
  <si>
    <t>DHAR-IN/MP/010_MAIZE-330_KUKSHI-IN/MP/010/004_BAG-IN/MP/010/004/0001_048-JAMLA BAG-IN/MP/010/004/0001/0043_</t>
  </si>
  <si>
    <t>DHAR-IN/MP/010_MAIZE-330_KUKSHI-IN/MP/010/004_BAG-IN/MP/010/004/0001_048-JAMLA BAG-IN/MP/010/004/0001/0043</t>
  </si>
  <si>
    <t>DHAR-IN/MP/010_MAIZE-330_KUKSHI-IN/MP/010/004_KUKSHI-IN/MP/010/004/0002_060-JHADDA-IN/MP/010/004/0002/0012_</t>
  </si>
  <si>
    <t>DHAR-IN/MP/010_MAIZE-330_KUKSHI-IN/MP/010/004_KUKSHI-IN/MP/010/004/0002_060-JHADDA-IN/MP/010/004/0002/0012</t>
  </si>
  <si>
    <t>DHAR-IN/MP/010_MAIZE-330_KUKSHI-IN/MP/010/004_KUKSHI-IN/MP/010/004/0002_061-BADGYAR-IN/MP/010/004/0002/0013_</t>
  </si>
  <si>
    <t>DHAR-IN/MP/010_MAIZE-330_KUKSHI-IN/MP/010/004_KUKSHI-IN/MP/010/004/0002_061-BADGYAR-IN/MP/010/004/0002/0013</t>
  </si>
  <si>
    <t>DHAR-IN/MP/010_MAIZE-330_KUKSHI-IN/MP/010/004_KUKSHI-IN/MP/010/004/0002_064-NAINGAON-IN/MP/010/004/0002/0016_</t>
  </si>
  <si>
    <t>DHAR-IN/MP/010_MAIZE-330_KUKSHI-IN/MP/010/004_KUKSHI-IN/MP/010/004/0002_064-NAINGAON-IN/MP/010/004/0002/0016</t>
  </si>
  <si>
    <t>DHAR-IN/MP/010_MAIZE-330_KUKSHI-IN/MP/010/004_KUKSHI-IN/MP/010/004/0002_066-BIRLAI-IN/MP/010/004/0002/0018_</t>
  </si>
  <si>
    <t>DHAR-IN/MP/010_MAIZE-330_KUKSHI-IN/MP/010/004_KUKSHI-IN/MP/010/004/0002_066-BIRLAI-IN/MP/010/004/0002/0018</t>
  </si>
  <si>
    <t>DHAR-IN/MP/010_MAIZE-330_KUKSHI-IN/MP/010/004_KUKSHI-IN/MP/010/004/0002_068-KHANDLAI-IN/MP/010/004/0002/0020_</t>
  </si>
  <si>
    <t>DHAR-IN/MP/010_MAIZE-330_KUKSHI-IN/MP/010/004_KUKSHI-IN/MP/010/004/0002_068-KHANDLAI-IN/MP/010/004/0002/0020</t>
  </si>
  <si>
    <t>DHAR-IN/MP/010_MAIZE-330_KUKSHI-IN/MP/010/004_KUKSHI-IN/MP/010/004/0002_071-TALAVADI-IN/MP/010/004/0002/0023_</t>
  </si>
  <si>
    <t>DHAR-IN/MP/010_MAIZE-330_KUKSHI-IN/MP/010/004_KUKSHI-IN/MP/010/004/0002_071-TALAVADI-IN/MP/010/004/0002/0023</t>
  </si>
  <si>
    <t>DHAR-IN/MP/010_MAIZE-330_KUKSHI-IN/MP/010/004_KUKSHI-IN/MP/010/004/0002_072-KHEDLI-IN/MP/010/004/0002/0024_</t>
  </si>
  <si>
    <t>DHAR-IN/MP/010_MAIZE-330_KUKSHI-IN/MP/010/004_KUKSHI-IN/MP/010/004/0002_072-KHEDLI-IN/MP/010/004/0002/0024</t>
  </si>
  <si>
    <t>DHAR-IN/MP/010_MAIZE-330_KUKSHI-IN/MP/010/004_KUKSHI-IN/MP/010/004/0002_074-AAVLI-IN/MP/010/004/0002/0026_</t>
  </si>
  <si>
    <t>DHAR-IN/MP/010_MAIZE-330_KUKSHI-IN/MP/010/004_KUKSHI-IN/MP/010/004/0002_074-AAVLI-IN/MP/010/004/0002/0026</t>
  </si>
  <si>
    <t>DHAR-IN/MP/010_MAIZE-330_KUKSHI-IN/MP/010/004_KUKSHI-IN/MP/010/004/0002_075-KUDDIGPURA-IN/MP/010/004/0002/0027_</t>
  </si>
  <si>
    <t>DHAR-IN/MP/010_MAIZE-330_KUKSHI-IN/MP/010/004_KUKSHI-IN/MP/010/004/0002_075-KUDDIGPURA-IN/MP/010/004/0002/0027</t>
  </si>
  <si>
    <t>DHAR-IN/MP/010_MAIZE-330_KUKSHI-IN/MP/010/004_KUKSHI-IN/MP/010/004/0002_077-KAPSI-IN/MP/010/004/0002/0029_</t>
  </si>
  <si>
    <t>DHAR-IN/MP/010_MAIZE-330_KUKSHI-IN/MP/010/004_KUKSHI-IN/MP/010/004/0002_077-KAPSI-IN/MP/010/004/0002/0029</t>
  </si>
  <si>
    <t>DHAR-IN/MP/010_MAIZE-330_KUKSHI-IN/MP/010/004_KUKSHI-IN/MP/010/004/0002_078-KUKSHI-IN/MP/010/004/0002/0030_</t>
  </si>
  <si>
    <t>DHAR-IN/MP/010_MAIZE-330_KUKSHI-IN/MP/010/004_KUKSHI-IN/MP/010/004/0002_078-KUKSHI-IN/MP/010/004/0002/0030</t>
  </si>
  <si>
    <t>DHAR-IN/MP/010_MAIZE-330_KUKSHI-IN/MP/010/004_KUKSHI-IN/MP/010/004/0002_079-AALI-IN/MP/010/004/0002/0031_</t>
  </si>
  <si>
    <t>DHAR-IN/MP/010_MAIZE-330_KUKSHI-IN/MP/010/004_KUKSHI-IN/MP/010/004/0002_079-AALI-IN/MP/010/004/0002/0031</t>
  </si>
  <si>
    <t>DHAR-IN/MP/010_MAIZE-330_KUKSHI-IN/MP/010/004_KUKSHI-IN/MP/010/004/0002_080-TALANPUR-IN/MP/010/004/0002/0032_</t>
  </si>
  <si>
    <t>DHAR-IN/MP/010_MAIZE-330_KUKSHI-IN/MP/010/004_KUKSHI-IN/MP/010/004/0002_080-TALANPUR-IN/MP/010/004/0002/0032</t>
  </si>
  <si>
    <t>DHAR-IN/MP/010_MAIZE-330_KUKSHI-IN/MP/010/004_KUKSHI-IN/MP/010/004/0002_081-GIRVANYA-IN/MP/010/004/0002/0033_</t>
  </si>
  <si>
    <t>DHAR-IN/MP/010_MAIZE-330_KUKSHI-IN/MP/010/004_KUKSHI-IN/MP/010/004/0002_081-GIRVANYA-IN/MP/010/004/0002/0033</t>
  </si>
  <si>
    <t>DHAR-IN/MP/010_MAIZE-330_KUKSHI-IN/MP/010/004_KUKSHI-IN/MP/010/004/0002_082-RAJA-IN/MP/010/004/0002/0034_</t>
  </si>
  <si>
    <t>DHAR-IN/MP/010_MAIZE-330_KUKSHI-IN/MP/010/004_KUKSHI-IN/MP/010/004/0002_082-RAJA-IN/MP/010/004/0002/0034</t>
  </si>
  <si>
    <t>DHAR-IN/MP/010_MAIZE-330_KUKSHI-IN/MP/010/004_KUKSHI-IN/MP/010/004/0002_083-HALDI-IN/MP/010/004/0002/0035_</t>
  </si>
  <si>
    <t>DHAR-IN/MP/010_MAIZE-330_KUKSHI-IN/MP/010/004_KUKSHI-IN/MP/010/004/0002_083-HALDI-IN/MP/010/004/0002/0035</t>
  </si>
  <si>
    <t>DHAR-IN/MP/010_MAIZE-330_KUKSHI-IN/MP/010/004_KUKSHI-IN/MP/010/004/0002_085-DHOLYA-IN/MP/010/004/0002/0037_</t>
  </si>
  <si>
    <t>DHAR-IN/MP/010_MAIZE-330_KUKSHI-IN/MP/010/004_KUKSHI-IN/MP/010/004/0002_085-DHOLYA-IN/MP/010/004/0002/0037</t>
  </si>
  <si>
    <t>DHAR-IN/MP/010_MAIZE-330_KUKSHI-IN/MP/010/004_KUKSHI-IN/MP/010/004/0002_086-CHIKLEE-IN/MP/010/004/0002/0038_</t>
  </si>
  <si>
    <t>DHAR-IN/MP/010_MAIZE-330_KUKSHI-IN/MP/010/004_KUKSHI-IN/MP/010/004/0002_086-CHIKLEE-IN/MP/010/004/0002/0038</t>
  </si>
  <si>
    <t>DHAR-IN/MP/010_MAIZE-330_KUKSHI-IN/MP/010/004_NISARPUR-IN/MP/010/004/0003_087-SUSARI-IN/MP/010/004/0003/0035_</t>
  </si>
  <si>
    <t>DHAR-IN/MP/010_MAIZE-330_KUKSHI-IN/MP/010/004_NISARPUR-IN/MP/010/004/0003_087-SUSARI-IN/MP/010/004/0003/0035</t>
  </si>
  <si>
    <t>DHAR-IN/MP/010_MAIZE-330_KUKSHI-IN/MP/010/004_NISARPUR-IN/MP/010/004/0003_089-LONI-IN/MP/010/004/0003/0061_</t>
  </si>
  <si>
    <t>DHAR-IN/MP/010_MAIZE-330_KUKSHI-IN/MP/010/004_NISARPUR-IN/MP/010/004/0003_089-LONI-IN/MP/010/004/0003/0061</t>
  </si>
  <si>
    <t>DHAR-IN/MP/010_MAIZE-330_KUKSHI-IN/MP/010/004_NISARPUR-IN/MP/010/004/0003_095-BADGAON-IN/MP/010/004/0003/0037_</t>
  </si>
  <si>
    <t>DHAR-IN/MP/010_MAIZE-330_KUKSHI-IN/MP/010/004_NISARPUR-IN/MP/010/004/0003_095-BADGAON-IN/MP/010/004/0003/0037</t>
  </si>
  <si>
    <t>DHAR-IN/MP/010_MAIZE-330_KUKSHI-IN/MP/010/004_NISARPUR-IN/MP/010/004/0003_096-LOHARI-IN/MP/010/004/0003/0038_</t>
  </si>
  <si>
    <t>DHAR-IN/MP/010_MAIZE-330_KUKSHI-IN/MP/010/004_NISARPUR-IN/MP/010/004/0003_096-LOHARI-IN/MP/010/004/0003/0038</t>
  </si>
  <si>
    <t>DHAR-IN/MP/010_MAIZE-330_KUKSHI-IN/MP/010/004_NISARPUR-IN/MP/010/004/0003_100-LIMBOL-IN/MP/010/004/0003/0067_</t>
  </si>
  <si>
    <t>DHAR-IN/MP/010_MAIZE-330_KUKSHI-IN/MP/010/004_NISARPUR-IN/MP/010/004/0003_100-LIMBOL-IN/MP/010/004/0003/0067</t>
  </si>
  <si>
    <t>DHAR-IN/MP/010_MAIZE-330_KUKSHI-IN/MP/010/004_NISARPUR-IN/MP/010/004/0003_101-BEDWALYA-IN/MP/010/004/0003/0039_</t>
  </si>
  <si>
    <t>DHAR-IN/MP/010_MAIZE-330_KUKSHI-IN/MP/010/004_NISARPUR-IN/MP/010/004/0003_101-BEDWALYA-IN/MP/010/004/0003/0039</t>
  </si>
  <si>
    <t>DHAR-IN/MP/010_MAIZE-330_KUKSHI-IN/MP/010/004_NISARPUR-IN/MP/010/004/0003_106-RASWA-IN/MP/010/004/0003/0041_</t>
  </si>
  <si>
    <t>DHAR-IN/MP/010_MAIZE-330_KUKSHI-IN/MP/010/004_NISARPUR-IN/MP/010/004/0003_106-RASWA-IN/MP/010/004/0003/0041</t>
  </si>
  <si>
    <t>DHAR-IN/MP/010_MAIZE-330_KUKSHI-IN/MP/010/004_NISARPUR-IN/MP/010/004/0003_107-BHAVRIYA-IN/MP/010/004/0003/0042_</t>
  </si>
  <si>
    <t>DHAR-IN/MP/010_MAIZE-330_KUKSHI-IN/MP/010/004_NISARPUR-IN/MP/010/004/0003_107-BHAVRIYA-IN/MP/010/004/0003/0042</t>
  </si>
  <si>
    <t>DHAR-IN/MP/010_MAIZE-330_KUKSHI-IN/MP/010/004_NISARPUR-IN/MP/010/004/0003_108-AMALJHUMA-IN/MP/010/004/0003/0063_</t>
  </si>
  <si>
    <t>DHAR-IN/MP/010_MAIZE-330_KUKSHI-IN/MP/010/004_NISARPUR-IN/MP/010/004/0003_108-AMALJHUMA-IN/MP/010/004/0003/0063</t>
  </si>
  <si>
    <t>DHAR-IN/MP/010_MAIZE-330_KUKSHI-IN/MP/010/004_NISARPUR-IN/MP/010/004/0003_110-KONDA-IN/MP/010/004/0003/0043_</t>
  </si>
  <si>
    <t>DHAR-IN/MP/010_MAIZE-330_KUKSHI-IN/MP/010/004_NISARPUR-IN/MP/010/004/0003_110-KONDA-IN/MP/010/004/0003/0043</t>
  </si>
  <si>
    <t>DHAR-IN/MP/010_MAIZE-330_MANAWAR-IN/MP/010/005_BAKANER-IN/MP/010/005/0002_066-PADLA-IN/MP/010/005/0002/0001_</t>
  </si>
  <si>
    <t>DHAR-IN/MP/010_MAIZE-330_MANAWAR-IN/MP/010/005_BAKANER-IN/MP/010/005/0002_066-PADLA-IN/MP/010/005/0002/0001</t>
  </si>
  <si>
    <t>DHAR-IN/MP/010_MAIZE-330_MANAWAR-IN/MP/010/005_BAKANER-IN/MP/010/005/0002_067-AAMSI-IN/MP/010/005/0002/0002_</t>
  </si>
  <si>
    <t>DHAR-IN/MP/010_MAIZE-330_MANAWAR-IN/MP/010/005_BAKANER-IN/MP/010/005/0002_067-AAMSI-IN/MP/010/005/0002/0002</t>
  </si>
  <si>
    <t>DHAR-IN/MP/010_MAIZE-330_MANAWAR-IN/MP/010/005_BAKANER-IN/MP/010/005/0002_068-MANDLAVDA-IN/MP/010/005/0002/0004_</t>
  </si>
  <si>
    <t>DHAR-IN/MP/010_MAIZE-330_MANAWAR-IN/MP/010/005_BAKANER-IN/MP/010/005/0002_068-MANDLAVDA-IN/MP/010/005/0002/0004</t>
  </si>
  <si>
    <t>DHAR-IN/MP/010_MAIZE-330_MANAWAR-IN/MP/010/005_BAKANER-IN/MP/010/005/0002_069-PIPLYA MOTA-IN/MP/010/005/0002/0005_</t>
  </si>
  <si>
    <t>DHAR-IN/MP/010_MAIZE-330_MANAWAR-IN/MP/010/005_BAKANER-IN/MP/010/005/0002_069-PIPLYA MOTA-IN/MP/010/005/0002/0005</t>
  </si>
  <si>
    <t>DHAR-IN/MP/010_MAIZE-330_MANAWAR-IN/MP/010/005_BAKANER-IN/MP/010/005/0002_070-UMARBAN KHURD-IN/MP/010/005/0002/0003_</t>
  </si>
  <si>
    <t>DHAR-IN/MP/010_MAIZE-330_MANAWAR-IN/MP/010/005_BAKANER-IN/MP/010/005/0002_070-UMARBAN KHURD-IN/MP/010/005/0002/0003</t>
  </si>
  <si>
    <t>DHAR-IN/MP/010_MAIZE-330_MANAWAR-IN/MP/010/005_BAKANER-IN/MP/010/005/0002_071-KARODIYA KHURD-IN/MP/010/005/0002/0051_</t>
  </si>
  <si>
    <t>DHAR-IN/MP/010_MAIZE-330_MANAWAR-IN/MP/010/005_BAKANER-IN/MP/010/005/0002_071-KARODIYA KHURD-IN/MP/010/005/0002/0051</t>
  </si>
  <si>
    <t>DHAR-IN/MP/010_MAIZE-330_MANAWAR-IN/MP/010/005_BAKANER-IN/MP/010/005/0002_072-PATHAMOTI-IN/MP/010/005/0002/0006_</t>
  </si>
  <si>
    <t>DHAR-IN/MP/010_MAIZE-330_MANAWAR-IN/MP/010/005_BAKANER-IN/MP/010/005/0002_072-PATHAMOTI-IN/MP/010/005/0002/0006</t>
  </si>
  <si>
    <t>DHAR-IN/MP/010_MAIZE-330_MANAWAR-IN/MP/010/005_BAKANER-IN/MP/010/005/0002_075-LAVANI-IN/MP/010/005/0002/0007_</t>
  </si>
  <si>
    <t>DHAR-IN/MP/010_MAIZE-330_MANAWAR-IN/MP/010/005_BAKANER-IN/MP/010/005/0002_075-LAVANI-IN/MP/010/005/0002/0007</t>
  </si>
  <si>
    <t>DHAR-IN/MP/010_MAIZE-330_MANAWAR-IN/MP/010/005_BAKANER-IN/MP/010/005/0002_076-SAKLDA-IN/MP/010/005/0002/0031_</t>
  </si>
  <si>
    <t>DHAR-IN/MP/010_MAIZE-330_MANAWAR-IN/MP/010/005_BAKANER-IN/MP/010/005/0002_076-SAKLDA-IN/MP/010/005/0002/0031</t>
  </si>
  <si>
    <t>DHAR-IN/MP/010_MAIZE-330_MANAWAR-IN/MP/010/005_BAKANER-IN/MP/010/005/0002_077-UKHALDA-IN/MP/010/005/0002/0008_</t>
  </si>
  <si>
    <t>DHAR-IN/MP/010_MAIZE-330_MANAWAR-IN/MP/010/005_BAKANER-IN/MP/010/005/0002_077-UKHALDA-IN/MP/010/005/0002/0008</t>
  </si>
  <si>
    <t>DHAR-IN/MP/010_MAIZE-330_MANAWAR-IN/MP/010/005_BAKANER-IN/MP/010/005/0002_078-UMARBAN KALA-IN/MP/010/005/0002/0054_</t>
  </si>
  <si>
    <t>DHAR-IN/MP/010_MAIZE-330_MANAWAR-IN/MP/010/005_BAKANER-IN/MP/010/005/0002_078-UMARBAN KALA-IN/MP/010/005/0002/0054</t>
  </si>
  <si>
    <t>DHAR-IN/MP/010_MAIZE-330_MANAWAR-IN/MP/010/005_BAKANER-IN/MP/010/005/0002_079-BADIYA-IN/MP/010/005/0002/0009_</t>
  </si>
  <si>
    <t>DHAR-IN/MP/010_MAIZE-330_MANAWAR-IN/MP/010/005_BAKANER-IN/MP/010/005/0002_079-BADIYA-IN/MP/010/005/0002/0009</t>
  </si>
  <si>
    <t>DHAR-IN/MP/010_MAIZE-330_MANAWAR-IN/MP/010/005_BAKANER-IN/MP/010/005/0002_080-CHOKI-IN/MP/010/005/0002/0032_</t>
  </si>
  <si>
    <t>DHAR-IN/MP/010_MAIZE-330_MANAWAR-IN/MP/010/005_BAKANER-IN/MP/010/005/0002_080-CHOKI-IN/MP/010/005/0002/0032</t>
  </si>
  <si>
    <t>DHAR-IN/MP/010_MAIZE-330_MANAWAR-IN/MP/010/005_BAKANER-IN/MP/010/005/0002_081-BOHARLA-IN/MP/010/005/0002/0050_</t>
  </si>
  <si>
    <t>DHAR-IN/MP/010_MAIZE-330_MANAWAR-IN/MP/010/005_BAKANER-IN/MP/010/005/0002_081-BOHARLA-IN/MP/010/005/0002/0050</t>
  </si>
  <si>
    <t>DHAR-IN/MP/010_MAIZE-330_MANAWAR-IN/MP/010/005_BAKANER-IN/MP/010/005/0002_082-DASAI-IN/MP/010/005/0002/0033_</t>
  </si>
  <si>
    <t>DHAR-IN/MP/010_MAIZE-330_MANAWAR-IN/MP/010/005_BAKANER-IN/MP/010/005/0002_082-DASAI-IN/MP/010/005/0002/0033</t>
  </si>
  <si>
    <t>DHAR-IN/MP/010_MAIZE-330_MANAWAR-IN/MP/010/005_BAKANER-IN/MP/010/005/0002_085-DHONOWA-IN/MP/010/005/0002/0057_</t>
  </si>
  <si>
    <t>DHAR-IN/MP/010_MAIZE-330_MANAWAR-IN/MP/010/005_BAKANER-IN/MP/010/005/0002_085-DHONOWA-IN/MP/010/005/0002/0057</t>
  </si>
  <si>
    <t>DHAR-IN/MP/010_MAIZE-330_MANAWAR-IN/MP/010/005_BAKANER-IN/MP/010/005/0002_086-KALALDA-IN/MP/010/005/0002/0036_</t>
  </si>
  <si>
    <t>DHAR-IN/MP/010_MAIZE-330_MANAWAR-IN/MP/010/005_BAKANER-IN/MP/010/005/0002_086-KALALDA-IN/MP/010/005/0002/0036</t>
  </si>
  <si>
    <t>DHAR-IN/MP/010_MAIZE-330_MANAWAR-IN/MP/010/005_BAKANER-IN/MP/010/005/0002_087-KUWAD-IN/MP/010/005/0002/0037_</t>
  </si>
  <si>
    <t>DHAR-IN/MP/010_MAIZE-330_MANAWAR-IN/MP/010/005_BAKANER-IN/MP/010/005/0002_087-KUWAD-IN/MP/010/005/0002/0037</t>
  </si>
  <si>
    <t>DHAR-IN/MP/010_MAIZE-330_MANAWAR-IN/MP/010/005_BAKANER-IN/MP/010/005/0002_089-RALAMANDAL-IN/MP/010/005/0002/0053_</t>
  </si>
  <si>
    <t>DHAR-IN/MP/010_MAIZE-330_MANAWAR-IN/MP/010/005_BAKANER-IN/MP/010/005/0002_089-RALAMANDAL-IN/MP/010/005/0002/0053</t>
  </si>
  <si>
    <t>DHAR-IN/MP/010_MAIZE-330_MANAWAR-IN/MP/010/005_BAKANER-IN/MP/010/005/0002_090-UTAWAD-IN/MP/010/005/0002/0038_</t>
  </si>
  <si>
    <t>DHAR-IN/MP/010_MAIZE-330_MANAWAR-IN/MP/010/005_BAKANER-IN/MP/010/005/0002_090-UTAWAD-IN/MP/010/005/0002/0038</t>
  </si>
  <si>
    <t>DHAR-IN/MP/010_MAIZE-330_MANAWAR-IN/MP/010/005_BAKANER-IN/MP/010/005/0002_091-KACHADAD-IN/MP/010/005/0002/0010_</t>
  </si>
  <si>
    <t>DHAR-IN/MP/010_MAIZE-330_MANAWAR-IN/MP/010/005_BAKANER-IN/MP/010/005/0002_091-KACHADAD-IN/MP/010/005/0002/0010</t>
  </si>
  <si>
    <t>DHAR-IN/MP/010_MAIZE-330_MANAWAR-IN/MP/010/005_BAKANER-IN/MP/010/005/0002_092-KAKRODIYA MOTA-IN/MP/010/005/0002/0011_</t>
  </si>
  <si>
    <t>DHAR-IN/MP/010_MAIZE-330_MANAWAR-IN/MP/010/005_BAKANER-IN/MP/010/005/0002_092-KAKRODIYA MOTA-IN/MP/010/005/0002/0011</t>
  </si>
  <si>
    <t>DHAR-IN/MP/010_MAIZE-330_MANAWAR-IN/MP/010/005_BAKANER-IN/MP/010/005/0002_094-PARTAPPUR DABHYA-IN/MP/010/005/0002/0012_</t>
  </si>
  <si>
    <t>DHAR-IN/MP/010_MAIZE-330_MANAWAR-IN/MP/010/005_BAKANER-IN/MP/010/005/0002_094-PARTAPPUR DABHYA-IN/MP/010/005/0002/0012</t>
  </si>
  <si>
    <t>DHAR-IN/MP/010_MAIZE-330_MANAWAR-IN/MP/010/005_BAKANER-IN/MP/010/005/0002_095-KALIBAVDI-IN/MP/010/005/0002/0013_</t>
  </si>
  <si>
    <t>DHAR-IN/MP/010_MAIZE-330_MANAWAR-IN/MP/010/005_BAKANER-IN/MP/010/005/0002_095-KALIBAVDI-IN/MP/010/005/0002/0013</t>
  </si>
  <si>
    <t>DHAR-IN/MP/010_MAIZE-330_MANAWAR-IN/MP/010/005_BAKANER-IN/MP/010/005/0002_096-AHERWAS-IN/MP/010/005/0002/0014_</t>
  </si>
  <si>
    <t>DHAR-IN/MP/010_MAIZE-330_MANAWAR-IN/MP/010/005_BAKANER-IN/MP/010/005/0002_096-AHERWAS-IN/MP/010/005/0002/0014</t>
  </si>
  <si>
    <t>DHAR-IN/MP/010_MAIZE-330_MANAWAR-IN/MP/010/005_BAKANER-IN/MP/010/005/0002_097-BALIPUR BUJURG-IN/MP/010/005/0002/0015_</t>
  </si>
  <si>
    <t>DHAR-IN/MP/010_MAIZE-330_MANAWAR-IN/MP/010/005_BAKANER-IN/MP/010/005/0002_097-BALIPUR BUJURG-IN/MP/010/005/0002/0015</t>
  </si>
  <si>
    <t>DHAR-IN/MP/010_MAIZE-330_MANAWAR-IN/MP/010/005_BAKANER-IN/MP/010/005/0002_098-RAMADHAMA-IN/MP/010/005/0002/0016_</t>
  </si>
  <si>
    <t>DHAR-IN/MP/010_MAIZE-330_MANAWAR-IN/MP/010/005_BAKANER-IN/MP/010/005/0002_098-RAMADHAMA-IN/MP/010/005/0002/0016</t>
  </si>
  <si>
    <t>DHAR-IN/MP/010_MAIZE-330_MANAWAR-IN/MP/010/005_BAKANER-IN/MP/010/005/0002_099-DHABHAD-IN/MP/010/005/0002/0017_</t>
  </si>
  <si>
    <t>DHAR-IN/MP/010_MAIZE-330_MANAWAR-IN/MP/010/005_BAKANER-IN/MP/010/005/0002_099-DHABHAD-IN/MP/010/005/0002/0017</t>
  </si>
  <si>
    <t>DHAR-IN/MP/010_MAIZE-330_MANAWAR-IN/MP/010/005_BAKANER-IN/MP/010/005/0002_100-LUNHERA BUJURG-IN/MP/010/005/0002/0018_</t>
  </si>
  <si>
    <t>DHAR-IN/MP/010_MAIZE-330_MANAWAR-IN/MP/010/005_BAKANER-IN/MP/010/005/0002_100-LUNHERA BUJURG-IN/MP/010/005/0002/0018</t>
  </si>
  <si>
    <t>DHAR-IN/MP/010_MAIZE-330_MANAWAR-IN/MP/010/005_BAKANER-IN/MP/010/005/0002_102-DHANKHEDI-IN/MP/010/005/0002/0041_</t>
  </si>
  <si>
    <t>DHAR-IN/MP/010_MAIZE-330_MANAWAR-IN/MP/010/005_BAKANER-IN/MP/010/005/0002_102-DHANKHEDI-IN/MP/010/005/0002/0041</t>
  </si>
  <si>
    <t>DHAR-IN/MP/010_MAIZE-330_MANAWAR-IN/MP/010/005_BAKANER-IN/MP/010/005/0002_105-BAKANER-IN/MP/010/005/0002/0043_</t>
  </si>
  <si>
    <t>DHAR-IN/MP/010_MAIZE-330_MANAWAR-IN/MP/010/005_BAKANER-IN/MP/010/005/0002_105-BAKANER-IN/MP/010/005/0002/0043</t>
  </si>
  <si>
    <t>DHAR-IN/MP/010_MAIZE-330_MANAWAR-IN/MP/010/005_BAKANER-IN/MP/010/005/0002_106-RANGAON-IN/MP/010/005/0002/0019_</t>
  </si>
  <si>
    <t>DHAR-IN/MP/010_MAIZE-330_MANAWAR-IN/MP/010/005_BAKANER-IN/MP/010/005/0002_106-RANGAON-IN/MP/010/005/0002/0019</t>
  </si>
  <si>
    <t>DHAR-IN/MP/010_MAIZE-330_MANAWAR-IN/MP/010/005_BAKANER-IN/MP/010/005/0002_108-BAYKHEDA-IN/MP/010/005/0002/0020_</t>
  </si>
  <si>
    <t>DHAR-IN/MP/010_MAIZE-330_MANAWAR-IN/MP/010/005_BAKANER-IN/MP/010/005/0002_108-BAYKHEDA-IN/MP/010/005/0002/0020</t>
  </si>
  <si>
    <t>DHAR-IN/MP/010_MAIZE-330_MANAWAR-IN/MP/010/005_BAKANER-IN/MP/010/005/0002_110-DEDGAON-IN/MP/010/005/0002/0021_</t>
  </si>
  <si>
    <t>DHAR-IN/MP/010_MAIZE-330_MANAWAR-IN/MP/010/005_BAKANER-IN/MP/010/005/0002_110-DEDGAON-IN/MP/010/005/0002/0021</t>
  </si>
  <si>
    <t>DHAR-IN/MP/010_MAIZE-330_MANAWAR-IN/MP/010/005_BAKANER-IN/MP/010/005/0002_111-JAMNIYA-IN/MP/010/005/0002/0061_</t>
  </si>
  <si>
    <t>DHAR-IN/MP/010_MAIZE-330_MANAWAR-IN/MP/010/005_BAKANER-IN/MP/010/005/0002_111-JAMNIYA-IN/MP/010/005/0002/0061</t>
  </si>
  <si>
    <t>DHAR-IN/MP/010_MAIZE-330_MANAWAR-IN/MP/010/005_BAKANER-IN/MP/010/005/0002_113-DEVLARA-IN/MP/010/005/0002/0022_</t>
  </si>
  <si>
    <t>DHAR-IN/MP/010_MAIZE-330_MANAWAR-IN/MP/010/005_BAKANER-IN/MP/010/005/0002_113-DEVLARA-IN/MP/010/005/0002/0022</t>
  </si>
  <si>
    <t>DHAR-IN/MP/010_MAIZE-330_MANAWAR-IN/MP/010/005_BAKANER-IN/MP/010/005/0002_114-TABLAI BUJURG-IN/MP/010/005/0002/0023_</t>
  </si>
  <si>
    <t>DHAR-IN/MP/010_MAIZE-330_MANAWAR-IN/MP/010/005_BAKANER-IN/MP/010/005/0002_114-TABLAI BUJURG-IN/MP/010/005/0002/0023</t>
  </si>
  <si>
    <t>DHAR-IN/MP/010_MAIZE-330_MANAWAR-IN/MP/010/005_BAKANER-IN/MP/010/005/0002_115-JHIVI-IN/MP/010/005/0002/0024_</t>
  </si>
  <si>
    <t>DHAR-IN/MP/010_MAIZE-330_MANAWAR-IN/MP/010/005_BAKANER-IN/MP/010/005/0002_115-JHIVI-IN/MP/010/005/0002/0024</t>
  </si>
  <si>
    <t>DHAR-IN/MP/010_MAIZE-330_MANAWAR-IN/MP/010/005_BAKANER-IN/MP/010/005/0002_116-AMLATHA-IN/MP/010/005/0002/0025_</t>
  </si>
  <si>
    <t>DHAR-IN/MP/010_MAIZE-330_MANAWAR-IN/MP/010/005_BAKANER-IN/MP/010/005/0002_116-AMLATHA-IN/MP/010/005/0002/0025</t>
  </si>
  <si>
    <t>DHAR-IN/MP/010_MAIZE-330_MANAWAR-IN/MP/010/005_MANAWAR-IN/MP/010/005/0001_001-CHIRAKHAN-IN/MP/010/005/0001/0001_</t>
  </si>
  <si>
    <t>DHAR-IN/MP/010_MAIZE-330_MANAWAR-IN/MP/010/005_MANAWAR-IN/MP/010/005/0001_001-CHIRAKHAN-IN/MP/010/005/0001/0001</t>
  </si>
  <si>
    <t>DHAR-IN/MP/010_MAIZE-330_MANAWAR-IN/MP/010/005_MANAWAR-IN/MP/010/005/0001_002-RAJUKHEDI-IN/MP/010/005/0001/0039_</t>
  </si>
  <si>
    <t>DHAR-IN/MP/010_MAIZE-330_MANAWAR-IN/MP/010/005_MANAWAR-IN/MP/010/005/0001_002-RAJUKHEDI-IN/MP/010/005/0001/0039</t>
  </si>
  <si>
    <t>DHAR-IN/MP/010_MAIZE-330_MANAWAR-IN/MP/010/005_MANAWAR-IN/MP/010/005/0001_005-SITAPURI-IN/MP/010/005/0001/0072_</t>
  </si>
  <si>
    <t>DHAR-IN/MP/010_MAIZE-330_MANAWAR-IN/MP/010/005_MANAWAR-IN/MP/010/005/0001_005-SITAPURI-IN/MP/010/005/0001/0072</t>
  </si>
  <si>
    <t>DHAR-IN/MP/010_MAIZE-330_MANAWAR-IN/MP/010/005_MANAWAR-IN/MP/010/005/0001_008-JALKHA-IN/MP/010/005/0001/0105_</t>
  </si>
  <si>
    <t>DHAR-IN/MP/010_MAIZE-330_MANAWAR-IN/MP/010/005_MANAWAR-IN/MP/010/005/0001_008-JALKHA-IN/MP/010/005/0001/0105</t>
  </si>
  <si>
    <t>DHAR-IN/MP/010_MAIZE-330_MANAWAR-IN/MP/010/005_MANAWAR-IN/MP/010/005/0001_009-TEMARNI-IN/MP/010/005/0001/0116_</t>
  </si>
  <si>
    <t>DHAR-IN/MP/010_MAIZE-330_MANAWAR-IN/MP/010/005_MANAWAR-IN/MP/010/005/0001_009-TEMARNI-IN/MP/010/005/0001/0116</t>
  </si>
  <si>
    <t>DHAR-IN/MP/010_MAIZE-330_MANAWAR-IN/MP/010/005_MANAWAR-IN/MP/010/005/0001_010-MORAD-IN/MP/010/005/0001/0002_</t>
  </si>
  <si>
    <t>DHAR-IN/MP/010_MAIZE-330_MANAWAR-IN/MP/010/005_MANAWAR-IN/MP/010/005/0001_010-MORAD-IN/MP/010/005/0001/0002</t>
  </si>
  <si>
    <t>DHAR-IN/MP/010_MAIZE-330_MANAWAR-IN/MP/010/005_MANAWAR-IN/MP/010/005/0001_018-BHAGYAPUR-IN/MP/010/005/0001/0037_</t>
  </si>
  <si>
    <t>DHAR-IN/MP/010_MAIZE-330_MANAWAR-IN/MP/010/005_MANAWAR-IN/MP/010/005/0001_018-BHAGYAPUR-IN/MP/010/005/0001/0037</t>
  </si>
  <si>
    <t>DHAR-IN/MP/010_MAIZE-330_MANAWAR-IN/MP/010/005_MANAWAR-IN/MP/010/005/0001_020-BALIPUR-IN/MP/010/005/0001/0040_</t>
  </si>
  <si>
    <t>DHAR-IN/MP/010_MAIZE-330_MANAWAR-IN/MP/010/005_MANAWAR-IN/MP/010/005/0001_020-BALIPUR-IN/MP/010/005/0001/0040</t>
  </si>
  <si>
    <t>DHAR-IN/MP/010_MAIZE-330_MANAWAR-IN/MP/010/005_MANAWAR-IN/MP/010/005/0001_021-BIDPUR-IN/MP/010/005/0001/0041_</t>
  </si>
  <si>
    <t>DHAR-IN/MP/010_MAIZE-330_MANAWAR-IN/MP/010/005_MANAWAR-IN/MP/010/005/0001_021-BIDPUR-IN/MP/010/005/0001/0041</t>
  </si>
  <si>
    <t>DHAR-IN/MP/010_MAIZE-330_MANAWAR-IN/MP/010/005_MANAWAR-IN/MP/010/005/0001_022-TONKI-IN/MP/010/005/0001/0042_</t>
  </si>
  <si>
    <t>DHAR-IN/MP/010_MAIZE-330_MANAWAR-IN/MP/010/005_MANAWAR-IN/MP/010/005/0001_022-TONKI-IN/MP/010/005/0001/0042</t>
  </si>
  <si>
    <t>DHAR-IN/MP/010_MAIZE-330_MANAWAR-IN/MP/010/005_MANAWAR-IN/MP/010/005/0001_023-SONDUL-IN/MP/010/005/0001/0043_</t>
  </si>
  <si>
    <t>DHAR-IN/MP/010_MAIZE-330_MANAWAR-IN/MP/010/005_MANAWAR-IN/MP/010/005/0001_023-SONDUL-IN/MP/010/005/0001/0043</t>
  </si>
  <si>
    <t>DHAR-IN/MP/010_MAIZE-330_MANAWAR-IN/MP/010/005_MANAWAR-IN/MP/010/005/0001_025-BADGAON-IN/MP/010/005/0001/0045_</t>
  </si>
  <si>
    <t>DHAR-IN/MP/010_MAIZE-330_MANAWAR-IN/MP/010/005_MANAWAR-IN/MP/010/005/0001_025-BADGAON-IN/MP/010/005/0001/0045</t>
  </si>
  <si>
    <t>DHAR-IN/MP/010_MAIZE-330_MANAWAR-IN/MP/010/005_MANAWAR-IN/MP/010/005/0001_026-PIPLYA-IN/MP/010/005/0001/0046_</t>
  </si>
  <si>
    <t>DHAR-IN/MP/010_MAIZE-330_MANAWAR-IN/MP/010/005_MANAWAR-IN/MP/010/005/0001_026-PIPLYA-IN/MP/010/005/0001/0046</t>
  </si>
  <si>
    <t>DHAR-IN/MP/010_MAIZE-330_MANAWAR-IN/MP/010/005_MANAWAR-IN/MP/010/005/0001_027-MANAWAR-IN/MP/010/005/0001/0047_</t>
  </si>
  <si>
    <t>DHAR-IN/MP/010_MAIZE-330_MANAWAR-IN/MP/010/005_MANAWAR-IN/MP/010/005/0001_027-MANAWAR-IN/MP/010/005/0001/0047</t>
  </si>
  <si>
    <t>DHAR-IN/MP/010_MAIZE-330_MANAWAR-IN/MP/010/005_MANAWAR-IN/MP/010/005/0001_030-DASVEE-IN/MP/010/005/0001/0051_</t>
  </si>
  <si>
    <t>DHAR-IN/MP/010_MAIZE-330_MANAWAR-IN/MP/010/005_MANAWAR-IN/MP/010/005/0001_030-DASVEE-IN/MP/010/005/0001/0051</t>
  </si>
  <si>
    <t>DHAR-IN/MP/010_MAIZE-330_MANAWAR-IN/MP/010/005_MANAWAR-IN/MP/010/005/0001_031-RANATLAV-IN/MP/010/005/0001/0052_</t>
  </si>
  <si>
    <t>DHAR-IN/MP/010_MAIZE-330_MANAWAR-IN/MP/010/005_MANAWAR-IN/MP/010/005/0001_031-RANATLAV-IN/MP/010/005/0001/0052</t>
  </si>
  <si>
    <t>DHAR-IN/MP/010_MAIZE-330_MANAWAR-IN/MP/010/005_MANAWAR-IN/MP/010/005/0001_032-ANJANIYA-IN/MP/010/005/0001/0053_</t>
  </si>
  <si>
    <t>DHAR-IN/MP/010_MAIZE-330_MANAWAR-IN/MP/010/005_MANAWAR-IN/MP/010/005/0001_032-ANJANIYA-IN/MP/010/005/0001/0053</t>
  </si>
  <si>
    <t>DHAR-IN/MP/010_MAIZE-330_MANAWAR-IN/MP/010/005_MANAWAR-IN/MP/010/005/0001_033-SINGHANA-IN/MP/010/005/0001/0054_</t>
  </si>
  <si>
    <t>DHAR-IN/MP/010_MAIZE-330_MANAWAR-IN/MP/010/005_MANAWAR-IN/MP/010/005/0001_033-SINGHANA-IN/MP/010/005/0001/0054</t>
  </si>
  <si>
    <t>DHAR-IN/MP/010_MAIZE-330_MANAWAR-IN/MP/010/005_MANAWAR-IN/MP/010/005/0001_034-BORUD-IN/MP/010/005/0001/0055_</t>
  </si>
  <si>
    <t>DHAR-IN/MP/010_MAIZE-330_MANAWAR-IN/MP/010/005_MANAWAR-IN/MP/010/005/0001_034-BORUD-IN/MP/010/005/0001/0055</t>
  </si>
  <si>
    <t>DHAR-IN/MP/010_MAIZE-330_MANAWAR-IN/MP/010/005_MANAWAR-IN/MP/010/005/0001_035-DEDLA-IN/MP/010/005/0001/0056_</t>
  </si>
  <si>
    <t>DHAR-IN/MP/010_MAIZE-330_MANAWAR-IN/MP/010/005_MANAWAR-IN/MP/010/005/0001_035-DEDLA-IN/MP/010/005/0001/0056</t>
  </si>
  <si>
    <t>DHAR-IN/MP/010_MAIZE-330_MANAWAR-IN/MP/010/005_MANAWAR-IN/MP/010/005/0001_037-DEVLA-IN/MP/010/005/0001/0058_</t>
  </si>
  <si>
    <t>DHAR-IN/MP/010_MAIZE-330_MANAWAR-IN/MP/010/005_MANAWAR-IN/MP/010/005/0001_037-DEVLA-IN/MP/010/005/0001/0058</t>
  </si>
  <si>
    <t>DHAR-IN/MP/010_MAIZE-330_MANAWAR-IN/MP/010/005_MANAWAR-IN/MP/010/005/0001_041-LIMBEE-IN/MP/010/005/0001/0063_</t>
  </si>
  <si>
    <t>DHAR-IN/MP/010_MAIZE-330_MANAWAR-IN/MP/010/005_MANAWAR-IN/MP/010/005/0001_041-LIMBEE-IN/MP/010/005/0001/0063</t>
  </si>
  <si>
    <t>DHAR-IN/MP/010_MAIZE-330_MANAWAR-IN/MP/010/005_MANAWAR-IN/MP/010/005/0001_043-BAGLYA-IN/MP/010/005/0001/0065_</t>
  </si>
  <si>
    <t>DHAR-IN/MP/010_MAIZE-330_MANAWAR-IN/MP/010/005_MANAWAR-IN/MP/010/005/0001_043-BAGLYA-IN/MP/010/005/0001/0065</t>
  </si>
  <si>
    <t>DHAR-IN/MP/010_MAIZE-330_MANAWAR-IN/MP/010/005_MANAWAR-IN/MP/010/005/0001_048-KOSWADA-IN/MP/010/005/0001/0070_</t>
  </si>
  <si>
    <t>DHAR-IN/MP/010_MAIZE-330_MANAWAR-IN/MP/010/005_MANAWAR-IN/MP/010/005/0001_048-KOSWADA-IN/MP/010/005/0001/0070</t>
  </si>
  <si>
    <t>DHAR-IN/MP/010_MAIZE-330_MANAWAR-IN/MP/010/005_MANAWAR-IN/MP/010/005/0001_052-AJANDIKOT-IN/MP/010/005/0001/0075_</t>
  </si>
  <si>
    <t>DHAR-IN/MP/010_MAIZE-330_MANAWAR-IN/MP/010/005_MANAWAR-IN/MP/010/005/0001_052-AJANDIKOT-IN/MP/010/005/0001/0075</t>
  </si>
  <si>
    <t>DHAR-IN/MP/010_MAIZE-330_MANAWAR-IN/MP/010/005_MANAWAR-IN/MP/010/005/0001_057-LANGUR-IN/MP/010/005/0001/0080_</t>
  </si>
  <si>
    <t>DHAR-IN/MP/010_MAIZE-330_MANAWAR-IN/MP/010/005_MANAWAR-IN/MP/010/005/0001_057-LANGUR-IN/MP/010/005/0001/0080</t>
  </si>
  <si>
    <t>DHAR-IN/MP/010_MAIZE-330_MANAWAR-IN/MP/010/005_MANAWAR-IN/MP/010/005/0001_058-SIRSALA-IN/MP/010/005/0001/0081_</t>
  </si>
  <si>
    <t>DHAR-IN/MP/010_MAIZE-330_MANAWAR-IN/MP/010/005_MANAWAR-IN/MP/010/005/0001_058-SIRSALA-IN/MP/010/005/0001/0081</t>
  </si>
  <si>
    <t>DHAR-IN/MP/010_SOYABEAN-530_BADNAWAR-IN/MP/010/001_BADNAWAR-IN/MP/010/001/0001_001-BORDA-IN/MP/010/001/0001/0001_</t>
  </si>
  <si>
    <t>DHAR-IN/MP/010_SOYABEAN-530_BADNAWAR-IN/MP/010/001_BADNAWAR-IN/MP/010/001/0001_001-BORDA-IN/MP/010/001/0001/0001</t>
  </si>
  <si>
    <t>DHAR-IN/MP/010_SOYABEAN-530_BADNAWAR-IN/MP/010/001_BADNAWAR-IN/MP/010/001/0001_002-BORDI-IN/MP/010/001/0001/0012_</t>
  </si>
  <si>
    <t>DHAR-IN/MP/010_SOYABEAN-530_BADNAWAR-IN/MP/010/001_BADNAWAR-IN/MP/010/001/0001_002-BORDI-IN/MP/010/001/0001/0012</t>
  </si>
  <si>
    <t>DHAR-IN/MP/010_SOYABEAN-530_BADNAWAR-IN/MP/010/001_BADNAWAR-IN/MP/010/001/0001_003-JAWDA-IN/MP/010/001/0001/0023_</t>
  </si>
  <si>
    <t>DHAR-IN/MP/010_SOYABEAN-530_BADNAWAR-IN/MP/010/001_BADNAWAR-IN/MP/010/001/0001_003-JAWDA-IN/MP/010/001/0001/0023</t>
  </si>
  <si>
    <t>DHAR-IN/MP/010_SOYABEAN-530_BADNAWAR-IN/MP/010/001_BADNAWAR-IN/MP/010/001/0001_004-TILGARA-IN/MP/010/001/0001/0034_</t>
  </si>
  <si>
    <t>DHAR-IN/MP/010_SOYABEAN-530_BADNAWAR-IN/MP/010/001_BADNAWAR-IN/MP/010/001/0001_004-TILGARA-IN/MP/010/001/0001/0034</t>
  </si>
  <si>
    <t>DHAR-IN/MP/010_SOYABEAN-530_BADNAWAR-IN/MP/010/001_BADNAWAR-IN/MP/010/001/0001_005-KARANPURA-IN/MP/010/001/0001/0043_</t>
  </si>
  <si>
    <t>DHAR-IN/MP/010_SOYABEAN-530_BADNAWAR-IN/MP/010/001_BADNAWAR-IN/MP/010/001/0001_005-KARANPURA-IN/MP/010/001/0001/0043</t>
  </si>
  <si>
    <t>DHAR-IN/MP/010_SOYABEAN-530_BADNAWAR-IN/MP/010/001_BADNAWAR-IN/MP/010/001/0001_006-RUPAKHEDA-IN/MP/010/001/0001/0044_</t>
  </si>
  <si>
    <t>DHAR-IN/MP/010_SOYABEAN-530_BADNAWAR-IN/MP/010/001_BADNAWAR-IN/MP/010/001/0001_006-RUPAKHEDA-IN/MP/010/001/0001/0044</t>
  </si>
  <si>
    <t>DHAR-IN/MP/010_SOYABEAN-530_BADNAWAR-IN/MP/010/001_BADNAWAR-IN/MP/010/001/0001_007-MULTHAN-IN/MP/010/001/0001/0045_</t>
  </si>
  <si>
    <t>DHAR-IN/MP/010_SOYABEAN-530_BADNAWAR-IN/MP/010/001_BADNAWAR-IN/MP/010/001/0001_007-MULTHAN-IN/MP/010/001/0001/0045</t>
  </si>
  <si>
    <t>DHAR-IN/MP/010_SOYABEAN-530_BADNAWAR-IN/MP/010/001_BADNAWAR-IN/MP/010/001/0001_008-BHUVANIKHEDA-IN/MP/010/001/0001/0046_</t>
  </si>
  <si>
    <t>DHAR-IN/MP/010_SOYABEAN-530_BADNAWAR-IN/MP/010/001_BADNAWAR-IN/MP/010/001/0001_008-BHUVANIKHEDA-IN/MP/010/001/0001/0046</t>
  </si>
  <si>
    <t>DHAR-IN/MP/010_SOYABEAN-530_BADNAWAR-IN/MP/010/001_BADNAWAR-IN/MP/010/001/0001_009-KHERWAS-IN/MP/010/001/0001/0047_</t>
  </si>
  <si>
    <t>DHAR-IN/MP/010_SOYABEAN-530_BADNAWAR-IN/MP/010/001_BADNAWAR-IN/MP/010/001/0001_009-KHERWAS-IN/MP/010/001/0001/0047</t>
  </si>
  <si>
    <t>DHAR-IN/MP/010_SOYABEAN-530_BADNAWAR-IN/MP/010/001_BADNAWAR-IN/MP/010/001/0001_010-DHAMANA-IN/MP/010/001/0001/0002_</t>
  </si>
  <si>
    <t>DHAR-IN/MP/010_SOYABEAN-530_BADNAWAR-IN/MP/010/001_BADNAWAR-IN/MP/010/001/0001_010-DHAMANA-IN/MP/010/001/0001/0002</t>
  </si>
  <si>
    <t>DHAR-IN/MP/010_SOYABEAN-530_BADNAWAR-IN/MP/010/001_BADNAWAR-IN/MP/010/001/0001_011-KACHHIBADODA-IN/MP/010/001/0001/0003_</t>
  </si>
  <si>
    <t>DHAR-IN/MP/010_SOYABEAN-530_BADNAWAR-IN/MP/010/001_BADNAWAR-IN/MP/010/001/0001_011-KACHHIBADODA-IN/MP/010/001/0001/0003</t>
  </si>
  <si>
    <t>DHAR-IN/MP/010_SOYABEAN-530_BADNAWAR-IN/MP/010/001_BADNAWAR-IN/MP/010/001/0001_012-KARODA-IN/MP/010/001/0001/0004_</t>
  </si>
  <si>
    <t>DHAR-IN/MP/010_SOYABEAN-530_BADNAWAR-IN/MP/010/001_BADNAWAR-IN/MP/010/001/0001_012-KARODA-IN/MP/010/001/0001/0004</t>
  </si>
  <si>
    <t>DHAR-IN/MP/010_SOYABEAN-530_BADNAWAR-IN/MP/010/001_BADNAWAR-IN/MP/010/001/0001_013-JAWASIYA-IN/MP/010/001/0001/0005_</t>
  </si>
  <si>
    <t>DHAR-IN/MP/010_SOYABEAN-530_BADNAWAR-IN/MP/010/001_BADNAWAR-IN/MP/010/001/0001_013-JAWASIYA-IN/MP/010/001/0001/0005</t>
  </si>
  <si>
    <t>DHAR-IN/MP/010_SOYABEAN-530_BADNAWAR-IN/MP/010/001_BADNAWAR-IN/MP/010/001/0001_014-PALIBADODA-IN/MP/010/001/0001/0006_</t>
  </si>
  <si>
    <t>DHAR-IN/MP/010_SOYABEAN-530_BADNAWAR-IN/MP/010/001_BADNAWAR-IN/MP/010/001/0001_014-PALIBADODA-IN/MP/010/001/0001/0006</t>
  </si>
  <si>
    <t>DHAR-IN/MP/010_SOYABEAN-530_BADNAWAR-IN/MP/010/001_BADNAWAR-IN/MP/010/001/0001_015-DHOLANA-IN/MP/010/001/0001/0007_</t>
  </si>
  <si>
    <t>DHAR-IN/MP/010_SOYABEAN-530_BADNAWAR-IN/MP/010/001_BADNAWAR-IN/MP/010/001/0001_015-DHOLANA-IN/MP/010/001/0001/0007</t>
  </si>
  <si>
    <t>DHAR-IN/MP/010_SOYABEAN-530_BADNAWAR-IN/MP/010/001_BADNAWAR-IN/MP/010/001/0001_016-PANCHAKWASA-IN/MP/010/001/0001/0008_</t>
  </si>
  <si>
    <t>DHAR-IN/MP/010_SOYABEAN-530_BADNAWAR-IN/MP/010/001_BADNAWAR-IN/MP/010/001/0001_016-PANCHAKWASA-IN/MP/010/001/0001/0008</t>
  </si>
  <si>
    <t>DHAR-IN/MP/010_SOYABEAN-530_BADNAWAR-IN/MP/010/001_BADNAWAR-IN/MP/010/001/0001_017-KANKRAJ-IN/MP/010/001/0001/0009_</t>
  </si>
  <si>
    <t>DHAR-IN/MP/010_SOYABEAN-530_BADNAWAR-IN/MP/010/001_BADNAWAR-IN/MP/010/001/0001_017-KANKRAJ-IN/MP/010/001/0001/0009</t>
  </si>
  <si>
    <t>DHAR-IN/MP/010_SOYABEAN-530_BADNAWAR-IN/MP/010/001_BADNAWAR-IN/MP/010/001/0001_018-PITGARA-IN/MP/010/001/0001/0010_</t>
  </si>
  <si>
    <t>DHAR-IN/MP/010_SOYABEAN-530_BADNAWAR-IN/MP/010/001_BADNAWAR-IN/MP/010/001/0001_018-PITGARA-IN/MP/010/001/0001/0010</t>
  </si>
  <si>
    <t>DHAR-IN/MP/010_SOYABEAN-530_BADNAWAR-IN/MP/010/001_BADNAWAR-IN/MP/010/001/0001_019-GHATGARA-IN/MP/010/001/0001/0011_</t>
  </si>
  <si>
    <t>DHAR-IN/MP/010_SOYABEAN-530_BADNAWAR-IN/MP/010/001_BADNAWAR-IN/MP/010/001/0001_019-GHATGARA-IN/MP/010/001/0001/0011</t>
  </si>
  <si>
    <t>DHAR-IN/MP/010_SOYABEAN-530_BADNAWAR-IN/MP/010/001_BADNAWAR-IN/MP/010/001/0001_020-BALODA-IN/MP/010/001/0001/0013_</t>
  </si>
  <si>
    <t>DHAR-IN/MP/010_SOYABEAN-530_BADNAWAR-IN/MP/010/001_BADNAWAR-IN/MP/010/001/0001_020-BALODA-IN/MP/010/001/0001/0013</t>
  </si>
  <si>
    <t>DHAR-IN/MP/010_SOYABEAN-530_BADNAWAR-IN/MP/010/001_BADNAWAR-IN/MP/010/001/0001_021-KATHODIYABADA-IN/MP/010/001/0001/0014_</t>
  </si>
  <si>
    <t>DHAR-IN/MP/010_SOYABEAN-530_BADNAWAR-IN/MP/010/001_BADNAWAR-IN/MP/010/001/0001_021-KATHODIYABADA-IN/MP/010/001/0001/0014</t>
  </si>
  <si>
    <t>DHAR-IN/MP/010_SOYABEAN-530_BADNAWAR-IN/MP/010/001_BADNAWAR-IN/MP/010/001/0001_022-PADUNYA-IN/MP/010/001/0001/0015_</t>
  </si>
  <si>
    <t>DHAR-IN/MP/010_SOYABEAN-530_BADNAWAR-IN/MP/010/001_BADNAWAR-IN/MP/010/001/0001_022-PADUNYA-IN/MP/010/001/0001/0015</t>
  </si>
  <si>
    <t>DHAR-IN/MP/010_SOYABEAN-530_BADNAWAR-IN/MP/010/001_BADNAWAR-IN/MP/010/001/0001_023-KANWASA-IN/MP/010/001/0001/0016_</t>
  </si>
  <si>
    <t>DHAR-IN/MP/010_SOYABEAN-530_BADNAWAR-IN/MP/010/001_BADNAWAR-IN/MP/010/001/0001_023-KANWASA-IN/MP/010/001/0001/0016</t>
  </si>
  <si>
    <t>DHAR-IN/MP/010_SOYABEAN-530_BADNAWAR-IN/MP/010/001_BADNAWAR-IN/MP/010/001/0001_024-CHHOKHURD-IN/MP/010/001/0001/0017_</t>
  </si>
  <si>
    <t>DHAR-IN/MP/010_SOYABEAN-530_BADNAWAR-IN/MP/010/001_BADNAWAR-IN/MP/010/001/0001_024-CHHOKHURD-IN/MP/010/001/0001/0017</t>
  </si>
  <si>
    <t>DHAR-IN/MP/010_SOYABEAN-530_BADNAWAR-IN/MP/010/001_BADNAWAR-IN/MP/010/001/0001_025-BORALI-IN/MP/010/001/0001/0018_</t>
  </si>
  <si>
    <t>DHAR-IN/MP/010_SOYABEAN-530_BADNAWAR-IN/MP/010/001_BADNAWAR-IN/MP/010/001/0001_025-BORALI-IN/MP/010/001/0001/0018</t>
  </si>
  <si>
    <t>DHAR-IN/MP/010_SOYABEAN-530_BADNAWAR-IN/MP/010/001_BADNAWAR-IN/MP/010/001/0001_026-SAKATALI-IN/MP/010/001/0001/0019_</t>
  </si>
  <si>
    <t>DHAR-IN/MP/010_SOYABEAN-530_BADNAWAR-IN/MP/010/001_BADNAWAR-IN/MP/010/001/0001_026-SAKATALI-IN/MP/010/001/0001/0019</t>
  </si>
  <si>
    <t>DHAR-IN/MP/010_SOYABEAN-530_BADNAWAR-IN/MP/010/001_BADNAWAR-IN/MP/010/001/0001_027-MANGLYA-IN/MP/010/001/0001/0020_</t>
  </si>
  <si>
    <t>DHAR-IN/MP/010_SOYABEAN-530_BADNAWAR-IN/MP/010/001_BADNAWAR-IN/MP/010/001/0001_027-MANGLYA-IN/MP/010/001/0001/0020</t>
  </si>
  <si>
    <t>DHAR-IN/MP/010_SOYABEAN-530_BADNAWAR-IN/MP/010/001_BADNAWAR-IN/MP/010/001/0001_028-BADNAVAR-IN/MP/010/001/0001/0021_</t>
  </si>
  <si>
    <t>DHAR-IN/MP/010_SOYABEAN-530_BADNAWAR-IN/MP/010/001_BADNAWAR-IN/MP/010/001/0001_028-BADNAVAR-IN/MP/010/001/0001/0021</t>
  </si>
  <si>
    <t>DHAR-IN/MP/010_SOYABEAN-530_BADNAWAR-IN/MP/010/001_BADNAWAR-IN/MP/010/001/0001_031-KHEDA-IN/MP/010/001/0001/0025_</t>
  </si>
  <si>
    <t>DHAR-IN/MP/010_SOYABEAN-530_BADNAWAR-IN/MP/010/001_BADNAWAR-IN/MP/010/001/0001_031-KHEDA-IN/MP/010/001/0001/0025</t>
  </si>
  <si>
    <t>DHAR-IN/MP/010_SOYABEAN-530_BADNAWAR-IN/MP/010/001_BADNAWAR-IN/MP/010/001/0001_032-CHANDWADIYAKALA-IN/MP/010/001/0001/0026_</t>
  </si>
  <si>
    <t>DHAR-IN/MP/010_SOYABEAN-530_BADNAWAR-IN/MP/010/001_BADNAWAR-IN/MP/010/001/0001_032-CHANDWADIYAKALA-IN/MP/010/001/0001/0026</t>
  </si>
  <si>
    <t>DHAR-IN/MP/010_SOYABEAN-530_BADNAWAR-IN/MP/010/001_BADNAWAR-IN/MP/010/001/0001_033-SANDLA-IN/MP/010/001/0001/0027_</t>
  </si>
  <si>
    <t>DHAR-IN/MP/010_SOYABEAN-530_BADNAWAR-IN/MP/010/001_BADNAWAR-IN/MP/010/001/0001_033-SANDLA-IN/MP/010/001/0001/0027</t>
  </si>
  <si>
    <t>DHAR-IN/MP/010_SOYABEAN-530_BADNAWAR-IN/MP/010/001_BADNAWAR-IN/MP/010/001/0001_034-DOTRIYA-IN/MP/010/001/0001/0028_</t>
  </si>
  <si>
    <t>DHAR-IN/MP/010_SOYABEAN-530_BADNAWAR-IN/MP/010/001_BADNAWAR-IN/MP/010/001/0001_034-DOTRIYA-IN/MP/010/001/0001/0028</t>
  </si>
  <si>
    <t>DHAR-IN/MP/010_SOYABEAN-530_BADNAWAR-IN/MP/010/001_BADNAWAR-IN/MP/010/001/0001_035-BAKHATPURA-IN/MP/010/001/0001/0029_</t>
  </si>
  <si>
    <t>DHAR-IN/MP/010_SOYABEAN-530_BADNAWAR-IN/MP/010/001_BADNAWAR-IN/MP/010/001/0001_035-BAKHATPURA-IN/MP/010/001/0001/0029</t>
  </si>
  <si>
    <t>DHAR-IN/MP/010_SOYABEAN-530_BADNAWAR-IN/MP/010/001_BADNAWAR-IN/MP/010/001/0001_036-BHAISOLA-IN/MP/010/001/0001/0030_</t>
  </si>
  <si>
    <t>DHAR-IN/MP/010_SOYABEAN-530_BADNAWAR-IN/MP/010/001_BADNAWAR-IN/MP/010/001/0001_036-BHAISOLA-IN/MP/010/001/0001/0030</t>
  </si>
  <si>
    <t>DHAR-IN/MP/010_SOYABEAN-530_BADNAWAR-IN/MP/010/001_BADNAWAR-IN/MP/010/001/0001_037-DHARSIKHEDA-IN/MP/010/001/0001/0031_</t>
  </si>
  <si>
    <t>DHAR-IN/MP/010_SOYABEAN-530_BADNAWAR-IN/MP/010/001_BADNAWAR-IN/MP/010/001/0001_037-DHARSIKHEDA-IN/MP/010/001/0001/0031</t>
  </si>
  <si>
    <t>DHAR-IN/MP/010_SOYABEAN-530_BADNAWAR-IN/MP/010/001_BADNAWAR-IN/MP/010/001/0001_038-MUNGELA-IN/MP/010/001/0001/0032_</t>
  </si>
  <si>
    <t>DHAR-IN/MP/010_SOYABEAN-530_BADNAWAR-IN/MP/010/001_BADNAWAR-IN/MP/010/001/0001_038-MUNGELA-IN/MP/010/001/0001/0032</t>
  </si>
  <si>
    <t>DHAR-IN/MP/010_SOYABEAN-530_BADNAWAR-IN/MP/010/001_BADNAWAR-IN/MP/010/001/0001_039-SEMALKHEDA-IN/MP/010/001/0001/0033_</t>
  </si>
  <si>
    <t>DHAR-IN/MP/010_SOYABEAN-530_BADNAWAR-IN/MP/010/001_BADNAWAR-IN/MP/010/001/0001_039-SEMALKHEDA-IN/MP/010/001/0001/0033</t>
  </si>
  <si>
    <t>DHAR-IN/MP/010_SOYABEAN-530_BADNAWAR-IN/MP/010/001_BADNAWAR-IN/MP/010/001/0001_040-LEELIKHEDI-IN/MP/010/001/0001/0035_</t>
  </si>
  <si>
    <t>DHAR-IN/MP/010_SOYABEAN-530_BADNAWAR-IN/MP/010/001_BADNAWAR-IN/MP/010/001/0001_040-LEELIKHEDI-IN/MP/010/001/0001/0035</t>
  </si>
  <si>
    <t>DHAR-IN/MP/010_SOYABEAN-530_BADNAWAR-IN/MP/010/001_BADNAWAR-IN/MP/010/001/0001_041-CHHAYAN-IN/MP/010/001/0001/0036_</t>
  </si>
  <si>
    <t>DHAR-IN/MP/010_SOYABEAN-530_BADNAWAR-IN/MP/010/001_BADNAWAR-IN/MP/010/001/0001_041-CHHAYAN-IN/MP/010/001/0001/0036</t>
  </si>
  <si>
    <t>DHAR-IN/MP/010_SOYABEAN-530_BADNAWAR-IN/MP/010/001_BADNAWAR-IN/MP/010/001/0001_042-SANGVEE-IN/MP/010/001/0001/0037_</t>
  </si>
  <si>
    <t>DHAR-IN/MP/010_SOYABEAN-530_BADNAWAR-IN/MP/010/001_BADNAWAR-IN/MP/010/001/0001_042-SANGVEE-IN/MP/010/001/0001/0037</t>
  </si>
  <si>
    <t>DHAR-IN/MP/010_SOYABEAN-530_BADNAWAR-IN/MP/010/001_BADNAWAR-IN/MP/010/001/0001_043-HANUMANTYA-IN/MP/010/001/0001/0038_</t>
  </si>
  <si>
    <t>DHAR-IN/MP/010_SOYABEAN-530_BADNAWAR-IN/MP/010/001_BADNAWAR-IN/MP/010/001/0001_043-HANUMANTYA-IN/MP/010/001/0001/0038</t>
  </si>
  <si>
    <t>DHAR-IN/MP/010_SOYABEAN-530_BADNAWAR-IN/MP/010/001_BADNAWAR-IN/MP/010/001/0001_044-DELCHI-IN/MP/010/001/0001/0039_</t>
  </si>
  <si>
    <t>DHAR-IN/MP/010_SOYABEAN-530_BADNAWAR-IN/MP/010/001_BADNAWAR-IN/MP/010/001/0001_044-DELCHI-IN/MP/010/001/0001/0039</t>
  </si>
  <si>
    <t>DHAR-IN/MP/010_SOYABEAN-530_BADNAWAR-IN/MP/010/001_BADNAWAR-IN/MP/010/001/0001_045-DERKHA-IN/MP/010/001/0001/0040_</t>
  </si>
  <si>
    <t>DHAR-IN/MP/010_SOYABEAN-530_BADNAWAR-IN/MP/010/001_BADNAWAR-IN/MP/010/001/0001_045-DERKHA-IN/MP/010/001/0001/0040</t>
  </si>
  <si>
    <t>DHAR-IN/MP/010_SOYABEAN-530_BADNAWAR-IN/MP/010/001_BADNAWAR-IN/MP/010/001/0001_046-NINDVANIYA-IN/MP/010/001/0001/0041_</t>
  </si>
  <si>
    <t>DHAR-IN/MP/010_SOYABEAN-530_BADNAWAR-IN/MP/010/001_BADNAWAR-IN/MP/010/001/0001_046-NINDVANIYA-IN/MP/010/001/0001/0041</t>
  </si>
  <si>
    <t>DHAR-IN/MP/010_SOYABEAN-530_BADNAWAR-IN/MP/010/001_BADNAWAR-IN/MP/010/001/0001_047-BAKHATGARH-IN/MP/010/001/0001/0042_</t>
  </si>
  <si>
    <t>DHAR-IN/MP/010_SOYABEAN-530_BADNAWAR-IN/MP/010/001_BADNAWAR-IN/MP/010/001/0001_047-BAKHATGARH-IN/MP/010/001/0001/0042</t>
  </si>
  <si>
    <t>DHAR-IN/MP/010_SOYABEAN-530_BADNAWAR-IN/MP/010/001_KANVAN-IN/MP/010/001/0002_048-RATANPURA-IN/MP/010/001/0002/0001_</t>
  </si>
  <si>
    <t>DHAR-IN/MP/010_SOYABEAN-530_BADNAWAR-IN/MP/010/001_KANVAN-IN/MP/010/001/0002_048-RATANPURA-IN/MP/010/001/0002/0001</t>
  </si>
  <si>
    <t>DHAR-IN/MP/010_SOYABEAN-530_BADNAWAR-IN/MP/010/001_KANVAN-IN/MP/010/001/0002_049-RESHAMGARA-IN/MP/010/001/0002/0002_</t>
  </si>
  <si>
    <t>DHAR-IN/MP/010_SOYABEAN-530_BADNAWAR-IN/MP/010/001_KANVAN-IN/MP/010/001/0002_049-RESHAMGARA-IN/MP/010/001/0002/0002</t>
  </si>
  <si>
    <t>DHAR-IN/MP/010_SOYABEAN-530_BADNAWAR-IN/MP/010/001_KANVAN-IN/MP/010/001/0002_050-JALODKHETA-IN/MP/010/001/0002/0003_</t>
  </si>
  <si>
    <t>DHAR-IN/MP/010_SOYABEAN-530_BADNAWAR-IN/MP/010/001_KANVAN-IN/MP/010/001/0002_050-JALODKHETA-IN/MP/010/001/0002/0003</t>
  </si>
  <si>
    <t>DHAR-IN/MP/010_SOYABEAN-530_BADNAWAR-IN/MP/010/001_KANVAN-IN/MP/010/001/0002_051-KUMEDI-IN/MP/010/001/0002/0004_</t>
  </si>
  <si>
    <t>DHAR-IN/MP/010_SOYABEAN-530_BADNAWAR-IN/MP/010/001_KANVAN-IN/MP/010/001/0002_051-KUMEDI-IN/MP/010/001/0002/0004</t>
  </si>
  <si>
    <t>DHAR-IN/MP/010_SOYABEAN-530_BADNAWAR-IN/MP/010/001_KANVAN-IN/MP/010/001/0002_052-SHERGARH-IN/MP/010/001/0002/0005_</t>
  </si>
  <si>
    <t>DHAR-IN/MP/010_SOYABEAN-530_BADNAWAR-IN/MP/010/001_KANVAN-IN/MP/010/001/0002_052-SHERGARH-IN/MP/010/001/0002/0005</t>
  </si>
  <si>
    <t>DHAR-IN/MP/010_SOYABEAN-530_BADNAWAR-IN/MP/010/001_KANVAN-IN/MP/010/001/0002_053-KISHANPURA-IN/MP/010/001/0002/0006_</t>
  </si>
  <si>
    <t>DHAR-IN/MP/010_SOYABEAN-530_BADNAWAR-IN/MP/010/001_KANVAN-IN/MP/010/001/0002_053-KISHANPURA-IN/MP/010/001/0002/0006</t>
  </si>
  <si>
    <t>DHAR-IN/MP/010_SOYABEAN-530_BADNAWAR-IN/MP/010/001_KANVAN-IN/MP/010/001/0002_054-CHIRAKHAN-IN/MP/010/001/0002/0007_</t>
  </si>
  <si>
    <t>DHAR-IN/MP/010_SOYABEAN-530_BADNAWAR-IN/MP/010/001_KANVAN-IN/MP/010/001/0002_054-CHIRAKHAN-IN/MP/010/001/0002/0007</t>
  </si>
  <si>
    <t>DHAR-IN/MP/010_SOYABEAN-530_BADNAWAR-IN/MP/010/001_KANVAN-IN/MP/010/001/0002_055-INDRAVAL-IN/MP/010/001/0002/0008_</t>
  </si>
  <si>
    <t>DHAR-IN/MP/010_SOYABEAN-530_BADNAWAR-IN/MP/010/001_KANVAN-IN/MP/010/001/0002_055-INDRAVAL-IN/MP/010/001/0002/0008</t>
  </si>
  <si>
    <t>DHAR-IN/MP/010_SOYABEAN-530_BADNAWAR-IN/MP/010/001_KANVAN-IN/MP/010/001/0002_056-FULEDI-IN/MP/010/001/0002/0009_</t>
  </si>
  <si>
    <t>DHAR-IN/MP/010_SOYABEAN-530_BADNAWAR-IN/MP/010/001_KANVAN-IN/MP/010/001/0002_056-FULEDI-IN/MP/010/001/0002/0009</t>
  </si>
  <si>
    <t>DHAR-IN/MP/010_SOYABEAN-530_BADNAWAR-IN/MP/010/001_KANVAN-IN/MP/010/001/0002_057-KHILEDI-IN/MP/010/001/0002/0010_</t>
  </si>
  <si>
    <t>DHAR-IN/MP/010_SOYABEAN-530_BADNAWAR-IN/MP/010/001_KANVAN-IN/MP/010/001/0002_057-KHILEDI-IN/MP/010/001/0002/0010</t>
  </si>
  <si>
    <t>DHAR-IN/MP/010_SOYABEAN-530_BADNAWAR-IN/MP/010/001_KANVAN-IN/MP/010/001/0002_058-TAKRAVDA-IN/MP/010/001/0002/0011_</t>
  </si>
  <si>
    <t>DHAR-IN/MP/010_SOYABEAN-530_BADNAWAR-IN/MP/010/001_KANVAN-IN/MP/010/001/0002_058-TAKRAVDA-IN/MP/010/001/0002/0011</t>
  </si>
  <si>
    <t>DHAR-IN/MP/010_SOYABEAN-530_BADNAWAR-IN/MP/010/001_KANVAN-IN/MP/010/001/0002_059-TAROD-IN/MP/010/001/0002/0012_</t>
  </si>
  <si>
    <t>DHAR-IN/MP/010_SOYABEAN-530_BADNAWAR-IN/MP/010/001_KANVAN-IN/MP/010/001/0002_059-TAROD-IN/MP/010/001/0002/0012</t>
  </si>
  <si>
    <t>DHAR-IN/MP/010_SOYABEAN-530_BADNAWAR-IN/MP/010/001_KANVAN-IN/MP/010/001/0002_060-SILODAKHURD-IN/MP/010/001/0002/0013_</t>
  </si>
  <si>
    <t>DHAR-IN/MP/010_SOYABEAN-530_BADNAWAR-IN/MP/010/001_KANVAN-IN/MP/010/001/0002_060-SILODAKHURD-IN/MP/010/001/0002/0013</t>
  </si>
  <si>
    <t>DHAR-IN/MP/010_SOYABEAN-530_BADNAWAR-IN/MP/010/001_KANVAN-IN/MP/010/001/0002_061-KADODKALA-IN/MP/010/001/0002/0014_</t>
  </si>
  <si>
    <t>DHAR-IN/MP/010_SOYABEAN-530_BADNAWAR-IN/MP/010/001_KANVAN-IN/MP/010/001/0002_061-KADODKALA-IN/MP/010/001/0002/0014</t>
  </si>
  <si>
    <t>DHAR-IN/MP/010_SOYABEAN-530_BADNAWAR-IN/MP/010/001_KANVAN-IN/MP/010/001/0002_062-CHHAYANKHURD-IN/MP/010/001/0002/0015_</t>
  </si>
  <si>
    <t>DHAR-IN/MP/010_SOYABEAN-530_BADNAWAR-IN/MP/010/001_KANVAN-IN/MP/010/001/0002_062-CHHAYANKHURD-IN/MP/010/001/0002/0015</t>
  </si>
  <si>
    <t>DHAR-IN/MP/010_SOYABEAN-530_BADNAWAR-IN/MP/010/001_KANVAN-IN/MP/010/001/0002_063-BAMANDAKALA-IN/MP/010/001/0002/0016_</t>
  </si>
  <si>
    <t>DHAR-IN/MP/010_SOYABEAN-530_BADNAWAR-IN/MP/010/001_KANVAN-IN/MP/010/001/0002_063-BAMANDAKALA-IN/MP/010/001/0002/0016</t>
  </si>
  <si>
    <t>DHAR-IN/MP/010_SOYABEAN-530_BADNAWAR-IN/MP/010/001_KANVAN-IN/MP/010/001/0002_064-DATTIGARA-IN/MP/010/001/0002/0017_</t>
  </si>
  <si>
    <t>DHAR-IN/MP/010_SOYABEAN-530_BADNAWAR-IN/MP/010/001_KANVAN-IN/MP/010/001/0002_064-DATTIGARA-IN/MP/010/001/0002/0017</t>
  </si>
  <si>
    <t>DHAR-IN/MP/010_SOYABEAN-530_BADNAWAR-IN/MP/010/001_KANVAN-IN/MP/010/001/0002_065-MAUSAR-IN/MP/010/001/0002/0018_</t>
  </si>
  <si>
    <t>DHAR-IN/MP/010_SOYABEAN-530_BADNAWAR-IN/MP/010/001_KANVAN-IN/MP/010/001/0002_065-MAUSAR-IN/MP/010/001/0002/0018</t>
  </si>
  <si>
    <t>DHAR-IN/MP/010_SOYABEAN-530_BADNAWAR-IN/MP/010/001_KANVAN-IN/MP/010/001/0002_066-BIDWAL-IN/MP/010/001/0002/0019_</t>
  </si>
  <si>
    <t>DHAR-IN/MP/010_SOYABEAN-530_BADNAWAR-IN/MP/010/001_KANVAN-IN/MP/010/001/0002_066-BIDWAL-IN/MP/010/001/0002/0019</t>
  </si>
  <si>
    <t>DHAR-IN/MP/010_SOYABEAN-530_BADNAWAR-IN/MP/010/001_KANVAN-IN/MP/010/001/0002_067-KOD-IN/MP/010/001/0002/0020_</t>
  </si>
  <si>
    <t>DHAR-IN/MP/010_SOYABEAN-530_BADNAWAR-IN/MP/010/001_KANVAN-IN/MP/010/001/0002_067-KOD-IN/MP/010/001/0002/0020</t>
  </si>
  <si>
    <t>DHAR-IN/MP/010_SOYABEAN-530_BADNAWAR-IN/MP/010/001_KANVAN-IN/MP/010/001/0002_068-GAJNOD-IN/MP/010/001/0002/0021_</t>
  </si>
  <si>
    <t>DHAR-IN/MP/010_SOYABEAN-530_BADNAWAR-IN/MP/010/001_KANVAN-IN/MP/010/001/0002_068-GAJNOD-IN/MP/010/001/0002/0021</t>
  </si>
  <si>
    <t>DHAR-IN/MP/010_SOYABEAN-530_BADNAWAR-IN/MP/010/001_KANVAN-IN/MP/010/001/0002_069-SEMLYA-IN/MP/010/001/0002/0022_</t>
  </si>
  <si>
    <t>DHAR-IN/MP/010_SOYABEAN-530_BADNAWAR-IN/MP/010/001_KANVAN-IN/MP/010/001/0002_069-SEMLYA-IN/MP/010/001/0002/0022</t>
  </si>
  <si>
    <t>DHAR-IN/MP/010_SOYABEAN-530_BADNAWAR-IN/MP/010/001_KANVAN-IN/MP/010/001/0002_070-RITODA-IN/MP/010/001/0002/0023_</t>
  </si>
  <si>
    <t>DHAR-IN/MP/010_SOYABEAN-530_BADNAWAR-IN/MP/010/001_KANVAN-IN/MP/010/001/0002_070-RITODA-IN/MP/010/001/0002/0023</t>
  </si>
  <si>
    <t>DHAR-IN/MP/010_SOYABEAN-530_BADNAWAR-IN/MP/010/001_KANVAN-IN/MP/010/001/0002_071-BHATBAMANDA-IN/MP/010/001/0002/0024_</t>
  </si>
  <si>
    <t>DHAR-IN/MP/010_SOYABEAN-530_BADNAWAR-IN/MP/010/001_KANVAN-IN/MP/010/001/0002_071-BHATBAMANDA-IN/MP/010/001/0002/0024</t>
  </si>
  <si>
    <t>DHAR-IN/MP/010_SOYABEAN-530_BADNAWAR-IN/MP/010/001_KANVAN-IN/MP/010/001/0002_072-KACHNARIYA-IN/MP/010/001/0002/0025_</t>
  </si>
  <si>
    <t>DHAR-IN/MP/010_SOYABEAN-530_BADNAWAR-IN/MP/010/001_KANVAN-IN/MP/010/001/0002_072-KACHNARIYA-IN/MP/010/001/0002/0025</t>
  </si>
  <si>
    <t>DHAR-IN/MP/010_SOYABEAN-530_BADNAWAR-IN/MP/010/001_KANVAN-IN/MP/010/001/0002_073-KANVAN-IN/MP/010/001/0002/0026_</t>
  </si>
  <si>
    <t>DHAR-IN/MP/010_SOYABEAN-530_BADNAWAR-IN/MP/010/001_KANVAN-IN/MP/010/001/0002_073-KANVAN-IN/MP/010/001/0002/0026</t>
  </si>
  <si>
    <t>DHAR-IN/MP/010_SOYABEAN-530_BADNAWAR-IN/MP/010/001_KANVAN-IN/MP/010/001/0002_074-DIVANIYA-IN/MP/010/001/0002/0027_</t>
  </si>
  <si>
    <t>DHAR-IN/MP/010_SOYABEAN-530_BADNAWAR-IN/MP/010/001_KANVAN-IN/MP/010/001/0002_074-DIVANIYA-IN/MP/010/001/0002/0027</t>
  </si>
  <si>
    <t>DHAR-IN/MP/010_SOYABEAN-530_BADNAWAR-IN/MP/010/001_KANVAN-IN/MP/010/001/0002_075-VARNASA-IN/MP/010/001/0002/0028_</t>
  </si>
  <si>
    <t>DHAR-IN/MP/010_SOYABEAN-530_BADNAWAR-IN/MP/010/001_KANVAN-IN/MP/010/001/0002_075-VARNASA-IN/MP/010/001/0002/0028</t>
  </si>
  <si>
    <t>DHAR-IN/MP/010_SOYABEAN-530_BADNAWAR-IN/MP/010/001_KANVAN-IN/MP/010/001/0002_076-KHADIGARA-IN/MP/010/001/0002/0029_</t>
  </si>
  <si>
    <t>DHAR-IN/MP/010_SOYABEAN-530_BADNAWAR-IN/MP/010/001_KANVAN-IN/MP/010/001/0002_076-KHADIGARA-IN/MP/010/001/0002/0029</t>
  </si>
  <si>
    <t>DHAR-IN/MP/010_SOYABEAN-530_BADNAWAR-IN/MP/010/001_KANVAN-IN/MP/010/001/0002_077-SANOLI-IN/MP/010/001/0002/0030_</t>
  </si>
  <si>
    <t>DHAR-IN/MP/010_SOYABEAN-530_BADNAWAR-IN/MP/010/001_KANVAN-IN/MP/010/001/0002_077-SANOLI-IN/MP/010/001/0002/0030</t>
  </si>
  <si>
    <t>DHAR-IN/MP/010_SOYABEAN-530_BADNAWAR-IN/MP/010/001_KANVAN-IN/MP/010/001/0002_078-JALOD-IN/MP/010/001/0002/0031_</t>
  </si>
  <si>
    <t>DHAR-IN/MP/010_SOYABEAN-530_BADNAWAR-IN/MP/010/001_KANVAN-IN/MP/010/001/0002_078-JALOD-IN/MP/010/001/0002/0031</t>
  </si>
  <si>
    <t>DHAR-IN/MP/010_SOYABEAN-530_BADNAWAR-IN/MP/010/001_KANVAN-IN/MP/010/001/0002_079-NAGDA-IN/MP/010/001/0002/0032_</t>
  </si>
  <si>
    <t>DHAR-IN/MP/010_SOYABEAN-530_BADNAWAR-IN/MP/010/001_KANVAN-IN/MP/010/001/0002_079-NAGDA-IN/MP/010/001/0002/0032</t>
  </si>
  <si>
    <t>DHAR-IN/MP/010_SOYABEAN-530_BADNAWAR-IN/MP/010/001_KANVAN-IN/MP/010/001/0002_080-MAKNI-IN/MP/010/001/0002/0033_</t>
  </si>
  <si>
    <t>DHAR-IN/MP/010_SOYABEAN-530_BADNAWAR-IN/MP/010/001_KANVAN-IN/MP/010/001/0002_080-MAKNI-IN/MP/010/001/0002/0033</t>
  </si>
  <si>
    <t>DHAR-IN/MP/010_SOYABEAN-530_BADNAWAR-IN/MP/010/001_KANVAN-IN/MP/010/001/0002_081-MANASA-IN/MP/010/001/0002/0034_</t>
  </si>
  <si>
    <t>DHAR-IN/MP/010_SOYABEAN-530_BADNAWAR-IN/MP/010/001_KANVAN-IN/MP/010/001/0002_081-MANASA-IN/MP/010/001/0002/0034</t>
  </si>
  <si>
    <t>DHAR-IN/MP/010_SOYABEAN-530_BADNAWAR-IN/MP/010/001_KANVAN-IN/MP/010/001/0002_082-KUSAVDA-IN/MP/010/001/0002/0035_</t>
  </si>
  <si>
    <t>DHAR-IN/MP/010_SOYABEAN-530_BADNAWAR-IN/MP/010/001_KANVAN-IN/MP/010/001/0002_082-KUSAVDA-IN/MP/010/001/0002/0035</t>
  </si>
  <si>
    <t>DHAR-IN/MP/010_SOYABEAN-530_BADNAWAR-IN/MP/010/001_KANVAN-IN/MP/010/001/0002_083-SILODABUJURG-IN/MP/010/001/0002/0036_</t>
  </si>
  <si>
    <t>DHAR-IN/MP/010_SOYABEAN-530_BADNAWAR-IN/MP/010/001_KANVAN-IN/MP/010/001/0002_083-SILODABUJURG-IN/MP/010/001/0002/0036</t>
  </si>
  <si>
    <t>DHAR-IN/MP/010_SOYABEAN-530_BADNAWAR-IN/MP/010/001_KANVAN-IN/MP/010/001/0002_084-PALWADA-IN/MP/010/001/0002/0037_</t>
  </si>
  <si>
    <t>DHAR-IN/MP/010_SOYABEAN-530_BADNAWAR-IN/MP/010/001_KANVAN-IN/MP/010/001/0002_084-PALWADA-IN/MP/010/001/0002/0037</t>
  </si>
  <si>
    <t>DHAR-IN/MP/010_SOYABEAN-530_BADNAWAR-IN/MP/010/001_KANVAN-IN/MP/010/001/0002_085-NAGAURA-IN/MP/010/001/0002/0038_</t>
  </si>
  <si>
    <t>DHAR-IN/MP/010_SOYABEAN-530_BADNAWAR-IN/MP/010/001_KANVAN-IN/MP/010/001/0002_085-NAGAURA-IN/MP/010/001/0002/0038</t>
  </si>
  <si>
    <t>DHAR-IN/MP/010_SOYABEAN-530_BADNAWAR-IN/MP/010/001_KANVAN-IN/MP/010/001/0002_086-MURDAKA-IN/MP/010/001/0002/0039_</t>
  </si>
  <si>
    <t>DHAR-IN/MP/010_SOYABEAN-530_BADNAWAR-IN/MP/010/001_KANVAN-IN/MP/010/001/0002_086-MURDAKA-IN/MP/010/001/0002/0039</t>
  </si>
  <si>
    <t>DHAR-IN/MP/010_SOYABEAN-530_BADNAWAR-IN/MP/010/001_KANVAN-IN/MP/010/001/0002_087-DHAULANA KHURD-IN/MP/010/001/0002/0040_</t>
  </si>
  <si>
    <t>DHAR-IN/MP/010_SOYABEAN-530_BADNAWAR-IN/MP/010/001_KANVAN-IN/MP/010/001/0002_087-DHAULANA KHURD-IN/MP/010/001/0002/0040</t>
  </si>
  <si>
    <t>DHAR-IN/MP/010_SOYABEAN-530_BADNAWAR-IN/MP/010/001_KANVAN-IN/MP/010/001/0002_088-PAYKUNDA-IN/MP/010/001/0002/0041_</t>
  </si>
  <si>
    <t>DHAR-IN/MP/010_SOYABEAN-530_BADNAWAR-IN/MP/010/001_KANVAN-IN/MP/010/001/0002_088-PAYKUNDA-IN/MP/010/001/0002/0041</t>
  </si>
  <si>
    <t>DHAR-IN/MP/010_SOYABEAN-530_BADNAWAR-IN/MP/010/001_KANVAN-IN/MP/010/001/0002_089-KHACHRODA-IN/MP/010/001/0002/0042_</t>
  </si>
  <si>
    <t>DHAR-IN/MP/010_SOYABEAN-530_BADNAWAR-IN/MP/010/001_KANVAN-IN/MP/010/001/0002_089-KHACHRODA-IN/MP/010/001/0002/0042</t>
  </si>
  <si>
    <t>DHAR-IN/MP/010_SOYABEAN-530_BADNAWAR-IN/MP/010/001_KANVAN-IN/MP/010/001/0002_090-BABARDA-IN/MP/010/001/0002/0043_</t>
  </si>
  <si>
    <t>DHAR-IN/MP/010_SOYABEAN-530_BADNAWAR-IN/MP/010/001_KANVAN-IN/MP/010/001/0002_090-BABARDA-IN/MP/010/001/0002/0043</t>
  </si>
  <si>
    <t>DHAR-IN/MP/010_SOYABEAN-530_DHARAMPURI-IN/MP/010/007_DHARAMPURI-IN/MP/010/007/0001_003-TARAPUR-IN/MP/010/007/0001/0023_</t>
  </si>
  <si>
    <t>DHAR-IN/MP/010_SOYABEAN-530_DHARAMPURI-IN/MP/010/007_DHARAMPURI-IN/MP/010/007/0001_003-TARAPUR-IN/MP/010/007/0001/0023</t>
  </si>
  <si>
    <t>DHAR-IN/MP/010_SOYABEAN-530_DHARAMPURI-IN/MP/010/007_DHARAMPURI-IN/MP/010/007/0001_006-BAGVANYA-IN/MP/010/007/0001/0050_</t>
  </si>
  <si>
    <t>DHAR-IN/MP/010_SOYABEAN-530_DHARAMPURI-IN/MP/010/007_DHARAMPURI-IN/MP/010/007/0001_006-BAGVANYA-IN/MP/010/007/0001/0050</t>
  </si>
  <si>
    <t>DHAR-IN/MP/010_SOYABEAN-530_DHARAMPURI-IN/MP/010/007_DHARAMPURI-IN/MP/010/007/0001_009-FARASPURA-IN/MP/010/007/0001/0053_</t>
  </si>
  <si>
    <t>DHAR-IN/MP/010_SOYABEAN-530_DHARAMPURI-IN/MP/010/007_DHARAMPURI-IN/MP/010/007/0001_009-FARASPURA-IN/MP/010/007/0001/0053</t>
  </si>
  <si>
    <t>DHAR-IN/MP/010_SOYABEAN-530_DHARAMPURI-IN/MP/010/007_DHARAMPURI-IN/MP/010/007/0001_019-DUDHI-IN/MP/010/007/0001/0011_</t>
  </si>
  <si>
    <t>DHAR-IN/MP/010_SOYABEAN-530_DHARAMPURI-IN/MP/010/007_DHARAMPURI-IN/MP/010/007/0001_019-DUDHI-IN/MP/010/007/0001/0011</t>
  </si>
  <si>
    <t>DHAR-IN/MP/010_SOYABEAN-530_DHARAMPURI-IN/MP/010/007_DHARAMPURI-IN/MP/010/007/0001_020-KUNDA-IN/MP/010/007/0001/0013_</t>
  </si>
  <si>
    <t>DHAR-IN/MP/010_SOYABEAN-530_DHARAMPURI-IN/MP/010/007_DHARAMPURI-IN/MP/010/007/0001_020-KUNDA-IN/MP/010/007/0001/0013</t>
  </si>
  <si>
    <t>DHAR-IN/MP/010_SOYABEAN-530_DHARAMPURI-IN/MP/010/007_DHARAMPURI-IN/MP/010/007/0001_021-JETAPUR-IN/MP/010/007/0001/0014_</t>
  </si>
  <si>
    <t>DHAR-IN/MP/010_SOYABEAN-530_DHARAMPURI-IN/MP/010/007_DHARAMPURI-IN/MP/010/007/0001_021-JETAPUR-IN/MP/010/007/0001/0014</t>
  </si>
  <si>
    <t>DHAR-IN/MP/010_SOYABEAN-530_DHARAMPURI-IN/MP/010/007_DHARAMPURI-IN/MP/010/007/0001_023-DAHIVAR-IN/MP/010/007/0001/0016_</t>
  </si>
  <si>
    <t>DHAR-IN/MP/010_SOYABEAN-530_DHARAMPURI-IN/MP/010/007_DHARAMPURI-IN/MP/010/007/0001_023-DAHIVAR-IN/MP/010/007/0001/0016</t>
  </si>
  <si>
    <t>DHAR-IN/MP/010_SOYABEAN-530_DHARAMPURI-IN/MP/010/007_DHARAMPURI-IN/MP/010/007/0001_024-PALASYA-IN/MP/010/007/0001/0017_</t>
  </si>
  <si>
    <t>DHAR-IN/MP/010_SOYABEAN-530_DHARAMPURI-IN/MP/010/007_DHARAMPURI-IN/MP/010/007/0001_024-PALASYA-IN/MP/010/007/0001/0017</t>
  </si>
  <si>
    <t>DHAR-IN/MP/010_SOYABEAN-530_DHARAMPURI-IN/MP/010/007_DHARAMPURI-IN/MP/010/007/0001_025-DHAMNOD-IN/MP/010/007/0001/0018_</t>
  </si>
  <si>
    <t>DHAR-IN/MP/010_SOYABEAN-530_DHARAMPURI-IN/MP/010/007_DHARAMPURI-IN/MP/010/007/0001_025-DHAMNOD-IN/MP/010/007/0001/0018</t>
  </si>
  <si>
    <t>DHAR-IN/MP/010_SOYABEAN-530_DHARAMPURI-IN/MP/010/007_DHARAMPURI-IN/MP/010/007/0001_026-BIKHRON-IN/MP/010/007/0001/0019_</t>
  </si>
  <si>
    <t>DHAR-IN/MP/010_SOYABEAN-530_DHARAMPURI-IN/MP/010/007_DHARAMPURI-IN/MP/010/007/0001_026-BIKHRON-IN/MP/010/007/0001/0019</t>
  </si>
  <si>
    <t>DHAR-IN/MP/010_SOYABEAN-530_DHARAMPURI-IN/MP/010/007_DHARAMPURI-IN/MP/010/007/0001_027-PANDHRANYA-IN/MP/010/007/0001/0020_</t>
  </si>
  <si>
    <t>DHAR-IN/MP/010_SOYABEAN-530_DHARAMPURI-IN/MP/010/007_DHARAMPURI-IN/MP/010/007/0001_027-PANDHRANYA-IN/MP/010/007/0001/0020</t>
  </si>
  <si>
    <t>DHAR-IN/MP/010_SOYABEAN-530_DHARAMPURI-IN/MP/010/007_DHARAMPURI-IN/MP/010/007/0001_030-DONGARGAON-IN/MP/010/007/0001/0024_</t>
  </si>
  <si>
    <t>DHAR-IN/MP/010_SOYABEAN-530_DHARAMPURI-IN/MP/010/007_DHARAMPURI-IN/MP/010/007/0001_030-DONGARGAON-IN/MP/010/007/0001/0024</t>
  </si>
  <si>
    <t>DHAR-IN/MP/010_SOYABEAN-530_DHARAMPURI-IN/MP/010/007_DHARAMPURI-IN/MP/010/007/0001_031-PATLAVAD-IN/MP/010/007/0001/0025_</t>
  </si>
  <si>
    <t>DHAR-IN/MP/010_SOYABEAN-530_DHARAMPURI-IN/MP/010/007_DHARAMPURI-IN/MP/010/007/0001_031-PATLAVAD-IN/MP/010/007/0001/0025</t>
  </si>
  <si>
    <t>DHAR-IN/MP/010_SOYABEAN-530_DHARAMPURI-IN/MP/010/007_DHARAMPURI-IN/MP/010/007/0001_032-JHAKRUD-IN/MP/010/007/0001/0026_</t>
  </si>
  <si>
    <t>DHAR-IN/MP/010_SOYABEAN-530_DHARAMPURI-IN/MP/010/007_DHARAMPURI-IN/MP/010/007/0001_032-JHAKRUD-IN/MP/010/007/0001/0026</t>
  </si>
  <si>
    <t>DHAR-IN/MP/010_SOYABEAN-530_DHARAMPURI-IN/MP/010/007_DHARAMPURI-IN/MP/010/007/0001_036-DHEGDA-IN/MP/010/007/0001/0030_</t>
  </si>
  <si>
    <t>DHAR-IN/MP/010_SOYABEAN-530_DHARAMPURI-IN/MP/010/007_DHARAMPURI-IN/MP/010/007/0001_036-DHEGDA-IN/MP/010/007/0001/0030</t>
  </si>
  <si>
    <t>DHAR-IN/MP/010_SOYABEAN-530_DHARAMPURI-IN/MP/010/007_DHARAMPURI-IN/MP/010/007/0001_037-PEDVI-IN/MP/010/007/0001/0031_</t>
  </si>
  <si>
    <t>DHAR-IN/MP/010_SOYABEAN-530_DHARAMPURI-IN/MP/010/007_DHARAMPURI-IN/MP/010/007/0001_037-PEDVI-IN/MP/010/007/0001/0031</t>
  </si>
  <si>
    <t>DHAR-IN/MP/010_SOYABEAN-530_DHARAMPURI-IN/MP/010/007_DHARAMPURI-IN/MP/010/007/0001_041-PAGARA-IN/MP/010/007/0001/0036_</t>
  </si>
  <si>
    <t>DHAR-IN/MP/010_SOYABEAN-530_DHARAMPURI-IN/MP/010/007_DHARAMPURI-IN/MP/010/007/0001_041-PAGARA-IN/MP/010/007/0001/0036</t>
  </si>
  <si>
    <t>DHAR-IN/MP/010_SOYABEAN-530_DHARAMPURI-IN/MP/010/007_DHARAMPURI-IN/MP/010/007/0001_042-AKALRABUJURG-IN/MP/010/007/0001/0037_</t>
  </si>
  <si>
    <t>DHAR-IN/MP/010_SOYABEAN-530_DHARAMPURI-IN/MP/010/007_DHARAMPURI-IN/MP/010/007/0001_042-AKALRABUJURG-IN/MP/010/007/0001/0037</t>
  </si>
  <si>
    <t>DHAR-IN/MP/010_SOYABEAN-530_DHARAMPURI-IN/MP/010/007_DHARAMPURI-IN/MP/010/007/0001_047-SUNDREL-IN/MP/010/007/0001/0042_</t>
  </si>
  <si>
    <t>DHAR-IN/MP/010_SOYABEAN-530_DHARAMPURI-IN/MP/010/007_DHARAMPURI-IN/MP/010/007/0001_047-SUNDREL-IN/MP/010/007/0001/0042</t>
  </si>
  <si>
    <t>DHAR-IN/MP/010_SOYABEAN-530_DHARAMPURI-IN/MP/010/007_DHARAMPURI-IN/MP/010/007/0001_048-PIPALDAGADI-IN/MP/010/007/0001/0043_</t>
  </si>
  <si>
    <t>DHAR-IN/MP/010_SOYABEAN-530_DHARAMPURI-IN/MP/010/007_DHARAMPURI-IN/MP/010/007/0001_048-PIPALDAGADI-IN/MP/010/007/0001/0043</t>
  </si>
  <si>
    <t>DHAR-IN/MP/010_SOYABEAN-530_DHARAMPURI-IN/MP/010/007_DHARAMPURI-IN/MP/010/007/0001_050-KHALBUJURG-IN/MP/010/007/0001/0046_</t>
  </si>
  <si>
    <t>DHAR-IN/MP/010_SOYABEAN-530_DHARAMPURI-IN/MP/010/007_DHARAMPURI-IN/MP/010/007/0001_050-KHALBUJURG-IN/MP/010/007/0001/0046</t>
  </si>
  <si>
    <t>DHAR-IN/MP/010_SOYABEAN-530_DHARAMPURI-IN/MP/010/007_DHARAMPURI-IN/MP/010/007/0001_052-BEGANDA-IN/MP/010/007/0001/0048_</t>
  </si>
  <si>
    <t>DHAR-IN/MP/010_SOYABEAN-530_DHARAMPURI-IN/MP/010/007_DHARAMPURI-IN/MP/010/007/0001_052-BEGANDA-IN/MP/010/007/0001/0048</t>
  </si>
  <si>
    <t>DHAR-IN/MP/010_SOYABEAN-530_DHARAMPURI-IN/MP/010/007_DHARAMPURI-IN/MP/010/007/0001_053-BALWADA-IN/MP/010/007/0001/0049_</t>
  </si>
  <si>
    <t>DHAR-IN/MP/010_SOYABEAN-530_DHARAMPURI-IN/MP/010/007_DHARAMPURI-IN/MP/010/007/0001_053-BALWADA-IN/MP/010/007/0001/0049</t>
  </si>
  <si>
    <t>DHAR-IN/MP/010_SOYABEAN-530_DHAR-IN/MP/010/003_DHAR-IN/MP/010/003/0002_054-DEDLA-IN/MP/010/003/0002/0011_</t>
  </si>
  <si>
    <t>DHAR-IN/MP/010_SOYABEAN-530_DHAR-IN/MP/010/003_DHAR-IN/MP/010/003/0002_054-DEDLA-IN/MP/010/003/0002/0011</t>
  </si>
  <si>
    <t>DHAR-IN/MP/010_SOYABEAN-530_DHAR-IN/MP/010/003_DHAR-IN/MP/010/003/0002_055-DHARAWRA-IN/MP/010/003/0002/0012_</t>
  </si>
  <si>
    <t>DHAR-IN/MP/010_SOYABEAN-530_DHAR-IN/MP/010/003_DHAR-IN/MP/010/003/0002_055-DHARAWRA-IN/MP/010/003/0002/0012</t>
  </si>
  <si>
    <t>DHAR-IN/MP/010_SOYABEAN-530_DHAR-IN/MP/010/003_DHAR-IN/MP/010/003/0002_056-DELMI-IN/MP/010/003/0002/0013_</t>
  </si>
  <si>
    <t>DHAR-IN/MP/010_SOYABEAN-530_DHAR-IN/MP/010/003_DHAR-IN/MP/010/003/0002_056-DELMI-IN/MP/010/003/0002/0013</t>
  </si>
  <si>
    <t>DHAR-IN/MP/010_SOYABEAN-530_DHAR-IN/MP/010/003_DHAR-IN/MP/010/003/0002_057-BAGDITURK-IN/MP/010/003/0002/0014_</t>
  </si>
  <si>
    <t>DHAR-IN/MP/010_SOYABEAN-530_DHAR-IN/MP/010/003_DHAR-IN/MP/010/003/0002_057-BAGDITURK-IN/MP/010/003/0002/0014</t>
  </si>
  <si>
    <t>DHAR-IN/MP/010_SOYABEAN-530_DHAR-IN/MP/010/003_DHAR-IN/MP/010/003/0002_058-KALAMKHEDI-IN/MP/010/003/0002/0015_</t>
  </si>
  <si>
    <t>DHAR-IN/MP/010_SOYABEAN-530_DHAR-IN/MP/010/003_DHAR-IN/MP/010/003/0002_058-KALAMKHEDI-IN/MP/010/003/0002/0015</t>
  </si>
  <si>
    <t>DHAR-IN/MP/010_SOYABEAN-530_DHAR-IN/MP/010/003_DHAR-IN/MP/010/003/0002_059-BAYKHEDA-IN/MP/010/003/0002/0016_</t>
  </si>
  <si>
    <t>DHAR-IN/MP/010_SOYABEAN-530_DHAR-IN/MP/010/003_DHAR-IN/MP/010/003/0002_059-BAYKHEDA-IN/MP/010/003/0002/0016</t>
  </si>
  <si>
    <t>DHAR-IN/MP/010_SOYABEAN-530_DHAR-IN/MP/010/003_DHAR-IN/MP/010/003/0002_060-BANEDIYA-IN/MP/010/003/0002/0017_</t>
  </si>
  <si>
    <t>DHAR-IN/MP/010_SOYABEAN-530_DHAR-IN/MP/010/003_DHAR-IN/MP/010/003/0002_060-BANEDIYA-IN/MP/010/003/0002/0017</t>
  </si>
  <si>
    <t>DHAR-IN/MP/010_SOYABEAN-530_DHAR-IN/MP/010/003_DHAR-IN/MP/010/003/0002_061-GUNAVAD-IN/MP/010/003/0002/0018_</t>
  </si>
  <si>
    <t>DHAR-IN/MP/010_SOYABEAN-530_DHAR-IN/MP/010/003_DHAR-IN/MP/010/003/0002_061-GUNAVAD-IN/MP/010/003/0002/0018</t>
  </si>
  <si>
    <t>DHAR-IN/MP/010_SOYABEAN-530_DHAR-IN/MP/010/003_DHAR-IN/MP/010/003/0002_062-UTAVAD-IN/MP/010/003/0002/0019_</t>
  </si>
  <si>
    <t>DHAR-IN/MP/010_SOYABEAN-530_DHAR-IN/MP/010/003_DHAR-IN/MP/010/003/0002_062-UTAVAD-IN/MP/010/003/0002/0019</t>
  </si>
  <si>
    <t>DHAR-IN/MP/010_SOYABEAN-530_DHAR-IN/MP/010/003_DHAR-IN/MP/010/003/0002_063-JAMANDA-IN/MP/010/003/0002/0020_</t>
  </si>
  <si>
    <t>DHAR-IN/MP/010_SOYABEAN-530_DHAR-IN/MP/010/003_DHAR-IN/MP/010/003/0002_063-JAMANDA-IN/MP/010/003/0002/0020</t>
  </si>
  <si>
    <t>DHAR-IN/MP/010_SOYABEAN-530_DHAR-IN/MP/010/003_DHAR-IN/MP/010/003/0002_064-SUNARKHEDI-IN/MP/010/003/0002/0021_</t>
  </si>
  <si>
    <t>DHAR-IN/MP/010_SOYABEAN-530_DHAR-IN/MP/010/003_DHAR-IN/MP/010/003/0002_064-SUNARKHEDI-IN/MP/010/003/0002/0021</t>
  </si>
  <si>
    <t>DHAR-IN/MP/010_SOYABEAN-530_DHAR-IN/MP/010/003_DHAR-IN/MP/010/003/0002_065-JAITPURA-IN/MP/010/003/0002/0022_</t>
  </si>
  <si>
    <t>DHAR-IN/MP/010_SOYABEAN-530_DHAR-IN/MP/010/003_DHAR-IN/MP/010/003/0002_065-JAITPURA-IN/MP/010/003/0002/0022</t>
  </si>
  <si>
    <t>DHAR-IN/MP/010_SOYABEAN-530_DHAR-IN/MP/010/003_DHAR-IN/MP/010/003/0002_067-RATNAGRA N.PA. CHHETRA-IN/MP/010/003/0002/0024_</t>
  </si>
  <si>
    <t>DHAR-IN/MP/010_SOYABEAN-530_DHAR-IN/MP/010/003_DHAR-IN/MP/010/003/0002_067-RATNAGRA N.PA. CHHETRA-IN/MP/010/003/0002/0024</t>
  </si>
  <si>
    <t>DHAR-IN/MP/010_SOYABEAN-530_DHAR-IN/MP/010/003_DHAR-IN/MP/010/003/0002_068-MALIVADI N.PA. CHHETRA-IN/MP/010/003/0002/0025_</t>
  </si>
  <si>
    <t>DHAR-IN/MP/010_SOYABEAN-530_DHAR-IN/MP/010/003_DHAR-IN/MP/010/003/0002_068-MALIVADI N.PA. CHHETRA-IN/MP/010/003/0002/0025</t>
  </si>
  <si>
    <t>DHAR-IN/MP/010_SOYABEAN-530_DHAR-IN/MP/010/003_DHAR-IN/MP/010/003/0002_069-NAUGAON BUJURG-IN/MP/010/003/0002/0026_</t>
  </si>
  <si>
    <t>DHAR-IN/MP/010_SOYABEAN-530_DHAR-IN/MP/010/003_DHAR-IN/MP/010/003/0002_069-NAUGAON BUJURG-IN/MP/010/003/0002/0026</t>
  </si>
  <si>
    <t>DHAR-IN/MP/010_SOYABEAN-530_DHAR-IN/MP/010/003_DHAR-IN/MP/010/003/0002_070-TORNOD-IN/MP/010/003/0002/0027_</t>
  </si>
  <si>
    <t>DHAR-IN/MP/010_SOYABEAN-530_DHAR-IN/MP/010/003_DHAR-IN/MP/010/003/0002_070-TORNOD-IN/MP/010/003/0002/0027</t>
  </si>
  <si>
    <t>DHAR-IN/MP/010_SOYABEAN-530_DHAR-IN/MP/010/003_DHAR-IN/MP/010/003/0002_071-LASUDIYA-IN/MP/010/003/0002/0028_</t>
  </si>
  <si>
    <t>DHAR-IN/MP/010_SOYABEAN-530_DHAR-IN/MP/010/003_DHAR-IN/MP/010/003/0002_071-LASUDIYA-IN/MP/010/003/0002/0028</t>
  </si>
  <si>
    <t>DHAR-IN/MP/010_SOYABEAN-530_DHAR-IN/MP/010/003_DHAR-IN/MP/010/003/0002_072-LABRAVDA-IN/MP/010/003/0002/0029_</t>
  </si>
  <si>
    <t>DHAR-IN/MP/010_SOYABEAN-530_DHAR-IN/MP/010/003_DHAR-IN/MP/010/003/0002_072-LABRAVDA-IN/MP/010/003/0002/0029</t>
  </si>
  <si>
    <t>DHAR-IN/MP/010_SOYABEAN-530_DHAR-IN/MP/010/003_DHAR-IN/MP/010/003/0002_073-PACHLANA-IN/MP/010/003/0002/0030_</t>
  </si>
  <si>
    <t>DHAR-IN/MP/010_SOYABEAN-530_DHAR-IN/MP/010/003_DHAR-IN/MP/010/003/0002_073-PACHLANA-IN/MP/010/003/0002/0030</t>
  </si>
  <si>
    <t>DHAR-IN/MP/010_SOYABEAN-530_DHAR-IN/MP/010/003_DHAR-IN/MP/010/003/0002_074-GARDAVAD-IN/MP/010/003/0002/0031_</t>
  </si>
  <si>
    <t>DHAR-IN/MP/010_SOYABEAN-530_DHAR-IN/MP/010/003_DHAR-IN/MP/010/003/0002_074-GARDAVAD-IN/MP/010/003/0002/0031</t>
  </si>
  <si>
    <t>DHAR-IN/MP/010_SOYABEAN-530_DHAR-IN/MP/010/003_DHAR-IN/MP/010/003/0002_075-KHADI-IN/MP/010/003/0002/0032_</t>
  </si>
  <si>
    <t>DHAR-IN/MP/010_SOYABEAN-530_DHAR-IN/MP/010/003_DHAR-IN/MP/010/003/0002_075-KHADI-IN/MP/010/003/0002/0032</t>
  </si>
  <si>
    <t>DHAR-IN/MP/010_SOYABEAN-530_DHAR-IN/MP/010/003_DHAR-IN/MP/010/003/0002_076-BILAUDA-IN/MP/010/003/0002/0033_</t>
  </si>
  <si>
    <t>DHAR-IN/MP/010_SOYABEAN-530_DHAR-IN/MP/010/003_DHAR-IN/MP/010/003/0002_076-BILAUDA-IN/MP/010/003/0002/0033</t>
  </si>
  <si>
    <t>DHAR-IN/MP/010_SOYABEAN-530_DHAR-IN/MP/010/003_DHAR-IN/MP/010/003/0002_077-KARADIYA-IN/MP/010/003/0002/0034_</t>
  </si>
  <si>
    <t>DHAR-IN/MP/010_SOYABEAN-530_DHAR-IN/MP/010/003_DHAR-IN/MP/010/003/0002_077-KARADIYA-IN/MP/010/003/0002/0034</t>
  </si>
  <si>
    <t>DHAR-IN/MP/010_SOYABEAN-530_DHAR-IN/MP/010/003_DHAR-IN/MP/010/003/0002_078-PINJRAYA-IN/MP/010/003/0002/0035_</t>
  </si>
  <si>
    <t>DHAR-IN/MP/010_SOYABEAN-530_DHAR-IN/MP/010/003_DHAR-IN/MP/010/003/0002_078-PINJRAYA-IN/MP/010/003/0002/0035</t>
  </si>
  <si>
    <t>DHAR-IN/MP/010_SOYABEAN-530_DHAR-IN/MP/010/003_DHAR-IN/MP/010/003/0002_079-KALSADA BUJURG-IN/MP/010/003/0002/0036_</t>
  </si>
  <si>
    <t>DHAR-IN/MP/010_SOYABEAN-530_DHAR-IN/MP/010/003_DHAR-IN/MP/010/003/0002_079-KALSADA BUJURG-IN/MP/010/003/0002/0036</t>
  </si>
  <si>
    <t>DHAR-IN/MP/010_SOYABEAN-530_DHAR-IN/MP/010/003_DHAR-IN/MP/010/003/0002_080-PIPLYA-IN/MP/010/003/0002/0037_</t>
  </si>
  <si>
    <t>DHAR-IN/MP/010_SOYABEAN-530_DHAR-IN/MP/010/003_DHAR-IN/MP/010/003/0002_080-PIPLYA-IN/MP/010/003/0002/0037</t>
  </si>
  <si>
    <t>DHAR-IN/MP/010_SOYABEAN-530_DHAR-IN/MP/010/003_DHAR-IN/MP/010/003/0002_081-KHEROD-IN/MP/010/003/0002/0038_</t>
  </si>
  <si>
    <t>DHAR-IN/MP/010_SOYABEAN-530_DHAR-IN/MP/010/003_DHAR-IN/MP/010/003/0002_081-KHEROD-IN/MP/010/003/0002/0038</t>
  </si>
  <si>
    <t>DHAR-IN/MP/010_SOYABEAN-530_DHAR-IN/MP/010/003_DHAR-IN/MP/010/003/0002_082-TEESGAON-IN/MP/010/003/0002/0039_</t>
  </si>
  <si>
    <t>DHAR-IN/MP/010_SOYABEAN-530_DHAR-IN/MP/010/003_DHAR-IN/MP/010/003/0002_082-TEESGAON-IN/MP/010/003/0002/0039</t>
  </si>
  <si>
    <t>DHAR-IN/MP/010_SOYABEAN-530_DHAR-IN/MP/010/003_DHAR-IN/MP/010/003/0002_083-ANARAD-IN/MP/010/003/0002/0040_</t>
  </si>
  <si>
    <t>DHAR-IN/MP/010_SOYABEAN-530_DHAR-IN/MP/010/003_DHAR-IN/MP/010/003/0002_083-ANARAD-IN/MP/010/003/0002/0040</t>
  </si>
  <si>
    <t>DHAR-IN/MP/010_SOYABEAN-530_DHAR-IN/MP/010/003_DHAR-IN/MP/010/003/0002_084-UMARIYABADA-IN/MP/010/003/0002/0041_</t>
  </si>
  <si>
    <t>DHAR-IN/MP/010_SOYABEAN-530_DHAR-IN/MP/010/003_DHAR-IN/MP/010/003/0002_084-UMARIYABADA-IN/MP/010/003/0002/0041</t>
  </si>
  <si>
    <t>DHAR-IN/MP/010_SOYABEAN-530_DHAR-IN/MP/010/003_DHAR-IN/MP/010/003/0002_085-SAMAR-IN/MP/010/003/0002/0042_</t>
  </si>
  <si>
    <t>DHAR-IN/MP/010_SOYABEAN-530_DHAR-IN/MP/010/003_DHAR-IN/MP/010/003/0002_085-SAMAR-IN/MP/010/003/0002/0042</t>
  </si>
  <si>
    <t>DHAR-IN/MP/010_SOYABEAN-530_DHAR-IN/MP/010/003_DHAR-IN/MP/010/003/0002_086-SAKTALI-IN/MP/010/003/0002/0043_</t>
  </si>
  <si>
    <t>DHAR-IN/MP/010_SOYABEAN-530_DHAR-IN/MP/010/003_DHAR-IN/MP/010/003/0002_086-SAKTALI-IN/MP/010/003/0002/0043</t>
  </si>
  <si>
    <t>DHAR-IN/MP/010_SOYABEAN-530_DHAR-IN/MP/010/003_DHAR-IN/MP/010/003/0002_087-RAMPUR-IN/MP/010/003/0002/0044_</t>
  </si>
  <si>
    <t>DHAR-IN/MP/010_SOYABEAN-530_DHAR-IN/MP/010/003_DHAR-IN/MP/010/003/0002_087-RAMPUR-IN/MP/010/003/0002/0044</t>
  </si>
  <si>
    <t>DHAR-IN/MP/010_SOYABEAN-530_DHAR-IN/MP/010/003_DHAR-IN/MP/010/003/0002_088-ANTRAY-IN/MP/010/003/0002/0045_</t>
  </si>
  <si>
    <t>DHAR-IN/MP/010_SOYABEAN-530_DHAR-IN/MP/010/003_DHAR-IN/MP/010/003/0002_088-ANTRAY-IN/MP/010/003/0002/0045</t>
  </si>
  <si>
    <t>DHAR-IN/MP/010_SOYABEAN-530_DHAR-IN/MP/010/003_DHAR-IN/MP/010/003/0002_089-GOVINDPURA-IN/MP/010/003/0002/0046_</t>
  </si>
  <si>
    <t>DHAR-IN/MP/010_SOYABEAN-530_DHAR-IN/MP/010/003_DHAR-IN/MP/010/003/0002_089-GOVINDPURA-IN/MP/010/003/0002/0046</t>
  </si>
  <si>
    <t>DHAR-IN/MP/010_SOYABEAN-530_DHAR-IN/MP/010/003_DHAR-IN/MP/010/003/0002_090-SADALPUR-IN/MP/010/003/0002/0047_</t>
  </si>
  <si>
    <t>DHAR-IN/MP/010_SOYABEAN-530_DHAR-IN/MP/010/003_DHAR-IN/MP/010/003/0002_090-SADALPUR-IN/MP/010/003/0002/0047</t>
  </si>
  <si>
    <t>DHAR-IN/MP/010_SOYABEAN-530_DHAR-IN/MP/010/003_DHAR-IN/MP/010/003/0002_091-JUHAVDA-IN/MP/010/003/0002/0048_</t>
  </si>
  <si>
    <t>DHAR-IN/MP/010_SOYABEAN-530_DHAR-IN/MP/010/003_DHAR-IN/MP/010/003/0002_091-JUHAVDA-IN/MP/010/003/0002/0048</t>
  </si>
  <si>
    <t>DHAR-IN/MP/010_SOYABEAN-530_DHAR-IN/MP/010/003_DHAR-IN/MP/010/003/0002_092-BAGDITAJ-IN/MP/010/003/0002/0049_</t>
  </si>
  <si>
    <t>DHAR-IN/MP/010_SOYABEAN-530_DHAR-IN/MP/010/003_DHAR-IN/MP/010/003/0002_092-BAGDITAJ-IN/MP/010/003/0002/0049</t>
  </si>
  <si>
    <t>DHAR-IN/MP/010_SOYABEAN-530_DHAR-IN/MP/010/003_DHAR-IN/MP/010/003/0002_093-KANDARIYA-IN/MP/010/003/0002/0050_</t>
  </si>
  <si>
    <t>DHAR-IN/MP/010_SOYABEAN-530_DHAR-IN/MP/010/003_DHAR-IN/MP/010/003/0002_093-KANDARIYA-IN/MP/010/003/0002/0050</t>
  </si>
  <si>
    <t>DHAR-IN/MP/010_SOYABEAN-530_DHAR-IN/MP/010/003_DHAR-IN/MP/010/003/0002_094-KAISUR-IN/MP/010/003/0002/0051_</t>
  </si>
  <si>
    <t>DHAR-IN/MP/010_SOYABEAN-530_DHAR-IN/MP/010/003_DHAR-IN/MP/010/003/0002_094-KAISUR-IN/MP/010/003/0002/0051</t>
  </si>
  <si>
    <t>DHAR-IN/MP/010_SOYABEAN-530_DHAR-IN/MP/010/003_DHAR-IN/MP/010/003/0002_095-BIJUR-IN/MP/010/003/0002/0052_</t>
  </si>
  <si>
    <t>DHAR-IN/MP/010_SOYABEAN-530_DHAR-IN/MP/010/003_DHAR-IN/MP/010/003/0002_095-BIJUR-IN/MP/010/003/0002/0052</t>
  </si>
  <si>
    <t>DHAR-IN/MP/010_SOYABEAN-530_DHAR-IN/MP/010/003_DHAR-IN/MP/010/003/0002_096-AKALDUNA DHAR-IN/MP/010/003/0002/0053_</t>
  </si>
  <si>
    <t>DHAR-IN/MP/010_SOYABEAN-530_DHAR-IN/MP/010/003_DHAR-IN/MP/010/003/0002_096-AKALDUNA DHAR-IN/MP/010/003/0002/0053</t>
  </si>
  <si>
    <t>DHAR-IN/MP/010_SOYABEAN-530_DHAR-IN/MP/010/003_DHAR-IN/MP/010/003/0002_097-BADCHHAPRA-IN/MP/010/003/0002/0054_</t>
  </si>
  <si>
    <t>DHAR-IN/MP/010_SOYABEAN-530_DHAR-IN/MP/010/003_DHAR-IN/MP/010/003/0002_097-BADCHHAPRA-IN/MP/010/003/0002/0054</t>
  </si>
  <si>
    <t>DHAR-IN/MP/010_SOYABEAN-530_DHAR-IN/MP/010/003_DHAR-IN/MP/010/003/0002_098-NAIKPUR-IN/MP/010/003/0002/0055_</t>
  </si>
  <si>
    <t>DHAR-IN/MP/010_SOYABEAN-530_DHAR-IN/MP/010/003_DHAR-IN/MP/010/003/0002_098-NAIKPUR-IN/MP/010/003/0002/0055</t>
  </si>
  <si>
    <t>DHAR-IN/MP/010_SOYABEAN-530_DHAR-IN/MP/010/003_DHAR-IN/MP/010/003/0002_099-BAGGAD-IN/MP/010/003/0002/0056_</t>
  </si>
  <si>
    <t>DHAR-IN/MP/010_SOYABEAN-530_DHAR-IN/MP/010/003_DHAR-IN/MP/010/003/0002_099-BAGGAD-IN/MP/010/003/0002/0056</t>
  </si>
  <si>
    <t>DHAR-IN/MP/010_SOYABEAN-530_DHAR-IN/MP/010/003_DHAR-IN/MP/010/003/0002_100-LOHARI BUJURG-IN/MP/010/003/0002/0001_</t>
  </si>
  <si>
    <t>DHAR-IN/MP/010_SOYABEAN-530_DHAR-IN/MP/010/003_DHAR-IN/MP/010/003/0002_100-LOHARI BUJURG-IN/MP/010/003/0002/0001</t>
  </si>
  <si>
    <t>DHAR-IN/MP/010_SOYABEAN-530_DHAR-IN/MP/010/003_DHAR-IN/MP/010/003/0002_101-NAVASA-IN/MP/010/003/0002/0002_</t>
  </si>
  <si>
    <t>DHAR-IN/MP/010_SOYABEAN-530_DHAR-IN/MP/010/003_DHAR-IN/MP/010/003/0002_101-NAVASA-IN/MP/010/003/0002/0002</t>
  </si>
  <si>
    <t>DHAR-IN/MP/010_SOYABEAN-530_DHAR-IN/MP/010/003_DHAR-IN/MP/010/003/0002_102-KOTBHIDOTA-IN/MP/010/003/0002/0003_</t>
  </si>
  <si>
    <t>DHAR-IN/MP/010_SOYABEAN-530_DHAR-IN/MP/010/003_DHAR-IN/MP/010/003/0002_102-KOTBHIDOTA-IN/MP/010/003/0002/0003</t>
  </si>
  <si>
    <t>DHAR-IN/MP/010_SOYABEAN-530_DHAR-IN/MP/010/003_DHAR-IN/MP/010/003/0002_103-SIRSODA-IN/MP/010/003/0002/0004_</t>
  </si>
  <si>
    <t>DHAR-IN/MP/010_SOYABEAN-530_DHAR-IN/MP/010/003_DHAR-IN/MP/010/003/0002_103-SIRSODA-IN/MP/010/003/0002/0004</t>
  </si>
  <si>
    <t>DHAR-IN/MP/010_SOYABEAN-530_DHAR-IN/MP/010/003_DHAR-IN/MP/010/003/0002_104-PIPALDA-IN/MP/010/003/0002/0005_</t>
  </si>
  <si>
    <t>DHAR-IN/MP/010_SOYABEAN-530_DHAR-IN/MP/010/003_DHAR-IN/MP/010/003/0002_104-PIPALDA-IN/MP/010/003/0002/0005</t>
  </si>
  <si>
    <t>DHAR-IN/MP/010_SOYABEAN-530_DHAR-IN/MP/010/003_DHAR-IN/MP/010/003/0002_105-KALSADA KHURD-IN/MP/010/003/0002/0006_</t>
  </si>
  <si>
    <t>DHAR-IN/MP/010_SOYABEAN-530_DHAR-IN/MP/010/003_DHAR-IN/MP/010/003/0002_105-KALSADA KHURD-IN/MP/010/003/0002/0006</t>
  </si>
  <si>
    <t>DHAR-IN/MP/010_SOYABEAN-530_DHAR-IN/MP/010/003_DHAR-IN/MP/010/003/0002_106-LEBAD-IN/MP/010/003/0002/0007_</t>
  </si>
  <si>
    <t>DHAR-IN/MP/010_SOYABEAN-530_DHAR-IN/MP/010/003_DHAR-IN/MP/010/003/0002_106-LEBAD-IN/MP/010/003/0002/0007</t>
  </si>
  <si>
    <t>DHAR-IN/MP/010_SOYABEAN-530_DHAR-IN/MP/010/003_DHAR-IN/MP/010/003/0002_107-SEJVAYA-IN/MP/010/003/0002/0008_</t>
  </si>
  <si>
    <t>DHAR-IN/MP/010_SOYABEAN-530_DHAR-IN/MP/010/003_DHAR-IN/MP/010/003/0002_107-SEJVAYA-IN/MP/010/003/0002/0008</t>
  </si>
  <si>
    <t>DHAR-IN/MP/010_SOYABEAN-530_DHAR-IN/MP/010/003_DHAR-IN/MP/010/003/0002_108-DANGOTHA-IN/MP/010/003/0002/0009_</t>
  </si>
  <si>
    <t>DHAR-IN/MP/010_SOYABEAN-530_DHAR-IN/MP/010/003_DHAR-IN/MP/010/003/0002_108-DANGOTHA-IN/MP/010/003/0002/0009</t>
  </si>
  <si>
    <t>DHAR-IN/MP/010_SOYABEAN-530_DHAR-IN/MP/010/003_DHAR-IN/MP/010/003/0002_109-DEHRI-IN/MP/010/003/0002/0010_</t>
  </si>
  <si>
    <t>DHAR-IN/MP/010_SOYABEAN-530_DHAR-IN/MP/010/003_DHAR-IN/MP/010/003/0002_109-DEHRI-IN/MP/010/003/0002/0010</t>
  </si>
  <si>
    <t>DHAR-IN/MP/010_SOYABEAN-530_DHAR-IN/MP/010/003_NALCHHA-IN/MP/010/003/0004_139-GULWA-IN/MP/010/003/0004/0001_</t>
  </si>
  <si>
    <t>DHAR-IN/MP/010_SOYABEAN-530_DHAR-IN/MP/010/003_NALCHHA-IN/MP/010/003/0004_139-GULWA-IN/MP/010/003/0004/0001</t>
  </si>
  <si>
    <t>DHAR-IN/MP/010_SOYABEAN-530_DHAR-IN/MP/010/003_NALCHHA-IN/MP/010/003/0004_140-DINGLAY-IN/MP/010/003/0004/0002_</t>
  </si>
  <si>
    <t>DHAR-IN/MP/010_SOYABEAN-530_DHAR-IN/MP/010/003_NALCHHA-IN/MP/010/003/0004_140-DINGLAY-IN/MP/010/003/0004/0002</t>
  </si>
  <si>
    <t>DHAR-IN/MP/010_SOYABEAN-530_DHAR-IN/MP/010/003_NALCHHA-IN/MP/010/003/0004_141-RATWA-IN/MP/010/003/0004/0003_</t>
  </si>
  <si>
    <t>DHAR-IN/MP/010_SOYABEAN-530_DHAR-IN/MP/010/003_NALCHHA-IN/MP/010/003/0004_141-RATWA-IN/MP/010/003/0004/0003</t>
  </si>
  <si>
    <t>DHAR-IN/MP/010_SOYABEAN-530_DHAR-IN/MP/010/003_NALCHHA-IN/MP/010/003/0004_142-BILAUDAKHURD-IN/MP/010/003/0004/0004_</t>
  </si>
  <si>
    <t>DHAR-IN/MP/010_SOYABEAN-530_DHAR-IN/MP/010/003_NALCHHA-IN/MP/010/003/0004_142-BILAUDAKHURD-IN/MP/010/003/0004/0004</t>
  </si>
  <si>
    <t>DHAR-IN/MP/010_SOYABEAN-530_DHAR-IN/MP/010/003_NALCHHA-IN/MP/010/003/0004_143-KATHODIYA-IN/MP/010/003/0004/0005_</t>
  </si>
  <si>
    <t>DHAR-IN/MP/010_SOYABEAN-530_DHAR-IN/MP/010/003_NALCHHA-IN/MP/010/003/0004_143-KATHODIYA-IN/MP/010/003/0004/0005</t>
  </si>
  <si>
    <t>DHAR-IN/MP/010_SOYABEAN-530_DHAR-IN/MP/010/003_NALCHHA-IN/MP/010/003/0004_144-TALWADA-IN/MP/010/003/0004/0006_</t>
  </si>
  <si>
    <t>DHAR-IN/MP/010_SOYABEAN-530_DHAR-IN/MP/010/003_NALCHHA-IN/MP/010/003/0004_144-TALWADA-IN/MP/010/003/0004/0006</t>
  </si>
  <si>
    <t>DHAR-IN/MP/010_SOYABEAN-530_DHAR-IN/MP/010/003_NALCHHA-IN/MP/010/003/0004_145-MIYAPURA-IN/MP/010/003/0004/0007_</t>
  </si>
  <si>
    <t>DHAR-IN/MP/010_SOYABEAN-530_DHAR-IN/MP/010/003_NALCHHA-IN/MP/010/003/0004_145-MIYAPURA-IN/MP/010/003/0004/0007</t>
  </si>
  <si>
    <t>DHAR-IN/MP/010_SOYABEAN-530_DHAR-IN/MP/010/003_NALCHHA-IN/MP/010/003/0004_146-DUKNIMAFI-IN/MP/010/003/0004/0008_</t>
  </si>
  <si>
    <t>DHAR-IN/MP/010_SOYABEAN-530_DHAR-IN/MP/010/003_NALCHHA-IN/MP/010/003/0004_146-DUKNIMAFI-IN/MP/010/003/0004/0008</t>
  </si>
  <si>
    <t>DHAR-IN/MP/010_SOYABEAN-530_DHAR-IN/MP/010/003_NALCHHA-IN/MP/010/003/0004_147-MEGHAPURA-IN/MP/010/003/0004/0009_</t>
  </si>
  <si>
    <t>DHAR-IN/MP/010_SOYABEAN-530_DHAR-IN/MP/010/003_NALCHHA-IN/MP/010/003/0004_147-MEGHAPURA-IN/MP/010/003/0004/0009</t>
  </si>
  <si>
    <t>DHAR-IN/MP/010_SOYABEAN-530_DHAR-IN/MP/010/003_NALCHHA-IN/MP/010/003/0004_148-SIKARPURA-IN/MP/010/003/0004/0010_</t>
  </si>
  <si>
    <t>DHAR-IN/MP/010_SOYABEAN-530_DHAR-IN/MP/010/003_NALCHHA-IN/MP/010/003/0004_148-SIKARPURA-IN/MP/010/003/0004/0010</t>
  </si>
  <si>
    <t>DHAR-IN/MP/010_SOYABEAN-530_DHAR-IN/MP/010/003_NALCHHA-IN/MP/010/003/0004_149-KACHHAL-IN/MP/010/003/0004/0011_</t>
  </si>
  <si>
    <t>DHAR-IN/MP/010_SOYABEAN-530_DHAR-IN/MP/010/003_NALCHHA-IN/MP/010/003/0004_149-KACHHAL-IN/MP/010/003/0004/0011</t>
  </si>
  <si>
    <t>DHAR-IN/MP/010_SOYABEAN-530_DHAR-IN/MP/010/003_NALCHHA-IN/MP/010/003/0004_150-KARAMTALAI-IN/MP/010/003/0004/0012_</t>
  </si>
  <si>
    <t>DHAR-IN/MP/010_SOYABEAN-530_DHAR-IN/MP/010/003_NALCHHA-IN/MP/010/003/0004_150-KARAMTALAI-IN/MP/010/003/0004/0012</t>
  </si>
  <si>
    <t>DHAR-IN/MP/010_SOYABEAN-530_DHAR-IN/MP/010/003_NALCHHA-IN/MP/010/003/0004_151-BHEELTALWADA-IN/MP/010/003/0004/0013_</t>
  </si>
  <si>
    <t>DHAR-IN/MP/010_SOYABEAN-530_DHAR-IN/MP/010/003_NALCHHA-IN/MP/010/003/0004_151-BHEELTALWADA-IN/MP/010/003/0004/0013</t>
  </si>
  <si>
    <t>DHAR-IN/MP/010_SOYABEAN-530_DHAR-IN/MP/010/003_NALCHHA-IN/MP/010/003/0004_152-MOGRABAV-IN/MP/010/003/0004/0014_</t>
  </si>
  <si>
    <t>DHAR-IN/MP/010_SOYABEAN-530_DHAR-IN/MP/010/003_NALCHHA-IN/MP/010/003/0004_152-MOGRABAV-IN/MP/010/003/0004/0014</t>
  </si>
  <si>
    <t>DHAR-IN/MP/010_SOYABEAN-530_DHAR-IN/MP/010/003_NALCHHA-IN/MP/010/003/0004_154-TITIPURA-IN/MP/010/003/0004/0016_</t>
  </si>
  <si>
    <t>DHAR-IN/MP/010_SOYABEAN-530_DHAR-IN/MP/010/003_NALCHHA-IN/MP/010/003/0004_154-TITIPURA-IN/MP/010/003/0004/0016</t>
  </si>
  <si>
    <t>DHAR-IN/MP/010_SOYABEAN-530_DHAR-IN/MP/010/003_NALCHHA-IN/MP/010/003/0004_155-MANDAV-IN/MP/010/003/0004/0017_</t>
  </si>
  <si>
    <t>DHAR-IN/MP/010_SOYABEAN-530_DHAR-IN/MP/010/003_NALCHHA-IN/MP/010/003/0004_155-MANDAV-IN/MP/010/003/0004/0017</t>
  </si>
  <si>
    <t>DHAR-IN/MP/010_SOYABEAN-530_DHAR-IN/MP/010/003_NALCHHA-IN/MP/010/003/0004_156-MALIPURA-IN/MP/010/003/0004/0018_</t>
  </si>
  <si>
    <t>DHAR-IN/MP/010_SOYABEAN-530_DHAR-IN/MP/010/003_NALCHHA-IN/MP/010/003/0004_156-MALIPURA-IN/MP/010/003/0004/0018</t>
  </si>
  <si>
    <t>DHAR-IN/MP/010_SOYABEAN-530_DHAR-IN/MP/010/003_NALCHHA-IN/MP/010/003/0004_157-UMARPURA-IN/MP/010/003/0004/0019_</t>
  </si>
  <si>
    <t>DHAR-IN/MP/010_SOYABEAN-530_DHAR-IN/MP/010/003_NALCHHA-IN/MP/010/003/0004_157-UMARPURA-IN/MP/010/003/0004/0019</t>
  </si>
  <si>
    <t>DHAR-IN/MP/010_SOYABEAN-530_DHAR-IN/MP/010/003_NALCHHA-IN/MP/010/003/0004_158-PANALA-IN/MP/010/003/0004/0020_</t>
  </si>
  <si>
    <t>DHAR-IN/MP/010_SOYABEAN-530_DHAR-IN/MP/010/003_NALCHHA-IN/MP/010/003/0004_158-PANALA-IN/MP/010/003/0004/0020</t>
  </si>
  <si>
    <t>DHAR-IN/MP/010_SOYABEAN-530_DHAR-IN/MP/010/003_NALCHHA-IN/MP/010/003/0004_160-BHILBARKHEDA-IN/MP/010/003/0004/0022_</t>
  </si>
  <si>
    <t>DHAR-IN/MP/010_SOYABEAN-530_DHAR-IN/MP/010/003_NALCHHA-IN/MP/010/003/0004_160-BHILBARKHEDA-IN/MP/010/003/0004/0022</t>
  </si>
  <si>
    <t>DHAR-IN/MP/010_SOYABEAN-530_DHAR-IN/MP/010/003_NALCHHA-IN/MP/010/003/0004_161-AAMKHO-IN/MP/010/003/0004/0023_</t>
  </si>
  <si>
    <t>DHAR-IN/MP/010_SOYABEAN-530_DHAR-IN/MP/010/003_NALCHHA-IN/MP/010/003/0004_161-AAMKHO-IN/MP/010/003/0004/0023</t>
  </si>
  <si>
    <t>DHAR-IN/MP/010_SOYABEAN-530_DHAR-IN/MP/010/003_NALCHHA-IN/MP/010/003/0004_162-SODPUR-IN/MP/010/003/0004/0024_</t>
  </si>
  <si>
    <t>DHAR-IN/MP/010_SOYABEAN-530_DHAR-IN/MP/010/003_NALCHHA-IN/MP/010/003/0004_162-SODPUR-IN/MP/010/003/0004/0024</t>
  </si>
  <si>
    <t>DHAR-IN/MP/010_SOYABEAN-530_DHAR-IN/MP/010/003_NALCHHA-IN/MP/010/003/0004_163-KANKALPURA-IN/MP/010/003/0004/0025_</t>
  </si>
  <si>
    <t>DHAR-IN/MP/010_SOYABEAN-530_DHAR-IN/MP/010/003_NALCHHA-IN/MP/010/003/0004_163-KANKALPURA-IN/MP/010/003/0004/0025</t>
  </si>
  <si>
    <t>DHAR-IN/MP/010_SOYABEAN-530_DHAR-IN/MP/010/003_NALCHHA-IN/MP/010/003/0004_164-NALCHHA-IN/MP/010/003/0004/0026_</t>
  </si>
  <si>
    <t>DHAR-IN/MP/010_SOYABEAN-530_DHAR-IN/MP/010/003_NALCHHA-IN/MP/010/003/0004_164-NALCHHA-IN/MP/010/003/0004/0026</t>
  </si>
  <si>
    <t>DHAR-IN/MP/010_SOYABEAN-530_DHAR-IN/MP/010/003_NALCHHA-IN/MP/010/003/0004_165-JEERAPURA-IN/MP/010/003/0004/0027_</t>
  </si>
  <si>
    <t>DHAR-IN/MP/010_SOYABEAN-530_DHAR-IN/MP/010/003_NALCHHA-IN/MP/010/003/0004_165-JEERAPURA-IN/MP/010/003/0004/0027</t>
  </si>
  <si>
    <t>DHAR-IN/MP/010_SOYABEAN-530_DHAR-IN/MP/010/003_NALCHHA-IN/MP/010/003/0004_166-LUNHERA-IN/MP/010/003/0004/0028_</t>
  </si>
  <si>
    <t>DHAR-IN/MP/010_SOYABEAN-530_DHAR-IN/MP/010/003_NALCHHA-IN/MP/010/003/0004_166-LUNHERA-IN/MP/010/003/0004/0028</t>
  </si>
  <si>
    <t>DHAR-IN/MP/010_SOYABEAN-530_DHAR-IN/MP/010/003_NALCHHA-IN/MP/010/003/0004_167-AALI-IN/MP/010/003/0004/0029_</t>
  </si>
  <si>
    <t>DHAR-IN/MP/010_SOYABEAN-530_DHAR-IN/MP/010/003_NALCHHA-IN/MP/010/003/0004_167-AALI-IN/MP/010/003/0004/0029</t>
  </si>
  <si>
    <t>DHAR-IN/MP/010_SOYABEAN-530_DHAR-IN/MP/010/003_NALCHHA-IN/MP/010/003/0004_168-BAGDI-IN/MP/010/003/0004/0030_</t>
  </si>
  <si>
    <t>DHAR-IN/MP/010_SOYABEAN-530_DHAR-IN/MP/010/003_NALCHHA-IN/MP/010/003/0004_168-BAGDI-IN/MP/010/003/0004/0030</t>
  </si>
  <si>
    <t>DHAR-IN/MP/010_SOYABEAN-530_DHAR-IN/MP/010/003_NALCHHA-IN/MP/010/003/0004_169-SAGDI-IN/MP/010/003/0004/0031_</t>
  </si>
  <si>
    <t>DHAR-IN/MP/010_SOYABEAN-530_DHAR-IN/MP/010/003_NALCHHA-IN/MP/010/003/0004_169-SAGDI-IN/MP/010/003/0004/0031</t>
  </si>
  <si>
    <t>DHAR-IN/MP/010_SOYABEAN-530_DHAR-IN/MP/010/003_NALCHHA-IN/MP/010/003/0004_172-KURADIYA-IN/MP/010/003/0004/0034_</t>
  </si>
  <si>
    <t>DHAR-IN/MP/010_SOYABEAN-530_DHAR-IN/MP/010/003_NALCHHA-IN/MP/010/003/0004_172-KURADIYA-IN/MP/010/003/0004/0034</t>
  </si>
  <si>
    <t>DHAR-IN/MP/010_SOYABEAN-530_DHAR-IN/MP/010/003_NALCHHA-IN/MP/010/003/0004_173-BHADKYA-IN/MP/010/003/0004/0035_</t>
  </si>
  <si>
    <t>DHAR-IN/MP/010_SOYABEAN-530_DHAR-IN/MP/010/003_NALCHHA-IN/MP/010/003/0004_173-BHADKYA-IN/MP/010/003/0004/0035</t>
  </si>
  <si>
    <t>DHAR-IN/MP/010_SOYABEAN-530_DHAR-IN/MP/010/003_NALCHHA-IN/MP/010/003/0004_174-SARAY TALAB-IN/MP/010/003/0004/0036_</t>
  </si>
  <si>
    <t>DHAR-IN/MP/010_SOYABEAN-530_DHAR-IN/MP/010/003_NALCHHA-IN/MP/010/003/0004_174-SARAY TALAB-IN/MP/010/003/0004/0036</t>
  </si>
  <si>
    <t>DHAR-IN/MP/010_SOYABEAN-530_DHAR-IN/MP/010/003_NALCHHA-IN/MP/010/003/0004_175-MEWASJAMNYA-IN/MP/010/003/0004/0037_</t>
  </si>
  <si>
    <t>DHAR-IN/MP/010_SOYABEAN-530_DHAR-IN/MP/010/003_NALCHHA-IN/MP/010/003/0004_175-MEWASJAMNYA-IN/MP/010/003/0004/0037</t>
  </si>
  <si>
    <t>DHAR-IN/MP/010_SOYABEAN-530_DHAR-IN/MP/010/003_NALCHHA-IN/MP/010/003/0004_176-BANJARIPURA-IN/MP/010/003/0004/0038_</t>
  </si>
  <si>
    <t>DHAR-IN/MP/010_SOYABEAN-530_DHAR-IN/MP/010/003_NALCHHA-IN/MP/010/003/0004_176-BANJARIPURA-IN/MP/010/003/0004/0038</t>
  </si>
  <si>
    <t>DHAR-IN/MP/010_SOYABEAN-530_DHAR-IN/MP/010/003_NALCHHA-IN/MP/010/003/0004_178-CHORBAVDIPURA-IN/MP/010/003/0004/0040_</t>
  </si>
  <si>
    <t>DHAR-IN/MP/010_SOYABEAN-530_DHAR-IN/MP/010/003_NALCHHA-IN/MP/010/003/0004_178-CHORBAVDIPURA-IN/MP/010/003/0004/0040</t>
  </si>
  <si>
    <t>DHAR-IN/MP/010_SOYABEAN-530_DHAR-IN/MP/010/003_NALCHHA-IN/MP/010/003/0004_179-GULJHIRI-IN/MP/010/003/0004/0041_</t>
  </si>
  <si>
    <t>DHAR-IN/MP/010_SOYABEAN-530_DHAR-IN/MP/010/003_NALCHHA-IN/MP/010/003/0004_179-GULJHIRI-IN/MP/010/003/0004/0041</t>
  </si>
  <si>
    <t>DHAR-IN/MP/010_SOYABEAN-530_DHAR-IN/MP/010/003_SAGAUR-IN/MP/010/003/0003_110-SEJWANI-IN/MP/010/003/0003/0001_</t>
  </si>
  <si>
    <t>DHAR-IN/MP/010_SOYABEAN-530_DHAR-IN/MP/010/003_SAGAUR-IN/MP/010/003/0003_110-SEJWANI-IN/MP/010/003/0003/0001</t>
  </si>
  <si>
    <t>DHAR-IN/MP/010_SOYABEAN-530_DHAR-IN/MP/010/003_SAGAUR-IN/MP/010/003/0003_111-AKALDUNA-IN/MP/010/003/0003/0002_</t>
  </si>
  <si>
    <t>DHAR-IN/MP/010_SOYABEAN-530_DHAR-IN/MP/010/003_SAGAUR-IN/MP/010/003/0003_111-AKALDUNA-IN/MP/010/003/0003/0002</t>
  </si>
  <si>
    <t>DHAR-IN/MP/010_SOYABEAN-530_DHAR-IN/MP/010/003_SAGAUR-IN/MP/010/003/0003_112-NARAYANPURA-IN/MP/010/003/0003/0003_</t>
  </si>
  <si>
    <t>DHAR-IN/MP/010_SOYABEAN-530_DHAR-IN/MP/010/003_SAGAUR-IN/MP/010/003/0003_112-NARAYANPURA-IN/MP/010/003/0003/0003</t>
  </si>
  <si>
    <t>DHAR-IN/MP/010_SOYABEAN-530_DHAR-IN/MP/010/003_SAGAUR-IN/MP/010/003/0003_113-BAKSANA-IN/MP/010/003/0003/0004_</t>
  </si>
  <si>
    <t>DHAR-IN/MP/010_SOYABEAN-530_DHAR-IN/MP/010/003_SAGAUR-IN/MP/010/003/0003_113-BAKSANA-IN/MP/010/003/0003/0004</t>
  </si>
  <si>
    <t>DHAR-IN/MP/010_SOYABEAN-530_DHAR-IN/MP/010/003_SAGAUR-IN/MP/010/003/0003_114-BACHHDAVDA-IN/MP/010/003/0003/0005_</t>
  </si>
  <si>
    <t>DHAR-IN/MP/010_SOYABEAN-530_DHAR-IN/MP/010/003_SAGAUR-IN/MP/010/003/0003_114-BACHHDAVDA-IN/MP/010/003/0003/0005</t>
  </si>
  <si>
    <t>DHAR-IN/MP/010_SOYABEAN-530_DHAR-IN/MP/010/003_SAGAUR-IN/MP/010/003/0003_115-CHAMBALBARODA-IN/MP/010/003/0003/0006_</t>
  </si>
  <si>
    <t>DHAR-IN/MP/010_SOYABEAN-530_DHAR-IN/MP/010/003_SAGAUR-IN/MP/010/003/0003_115-CHAMBALBARODA-IN/MP/010/003/0003/0006</t>
  </si>
  <si>
    <t>DHAR-IN/MP/010_SOYABEAN-530_DHAR-IN/MP/010/003_SAGAUR-IN/MP/010/003/0003_116-SULAVAD-IN/MP/010/003/0003/0007_</t>
  </si>
  <si>
    <t>DHAR-IN/MP/010_SOYABEAN-530_DHAR-IN/MP/010/003_SAGAUR-IN/MP/010/003/0003_116-SULAVAD-IN/MP/010/003/0003/0007</t>
  </si>
  <si>
    <t>DHAR-IN/MP/010_SOYABEAN-530_DHAR-IN/MP/010/003_SAGAUR-IN/MP/010/003/0003_117-MANDLAVDA-IN/MP/010/003/0003/0008_</t>
  </si>
  <si>
    <t>DHAR-IN/MP/010_SOYABEAN-530_DHAR-IN/MP/010/003_SAGAUR-IN/MP/010/003/0003_117-MANDLAVDA-IN/MP/010/003/0003/0008</t>
  </si>
  <si>
    <t>DHAR-IN/MP/010_SOYABEAN-530_DHAR-IN/MP/010/003_SAGAUR-IN/MP/010/003/0003_118-SAGAUR-IN/MP/010/003/0003/0009_</t>
  </si>
  <si>
    <t>DHAR-IN/MP/010_SOYABEAN-530_DHAR-IN/MP/010/003_SAGAUR-IN/MP/010/003/0003_118-SAGAUR-IN/MP/010/003/0003/0009</t>
  </si>
  <si>
    <t>DHAR-IN/MP/010_SOYABEAN-530_DHAR-IN/MP/010/003_SAGAUR-IN/MP/010/003/0003_119-KHEDA-IN/MP/010/003/0003/0010_</t>
  </si>
  <si>
    <t>DHAR-IN/MP/010_SOYABEAN-530_DHAR-IN/MP/010/003_SAGAUR-IN/MP/010/003/0003_119-KHEDA-IN/MP/010/003/0003/0010</t>
  </si>
  <si>
    <t>DHAR-IN/MP/010_SOYABEAN-530_DHAR-IN/MP/010/003_SAGAUR-IN/MP/010/003/0003_120-BARDARI-IN/MP/010/003/0003/0011_</t>
  </si>
  <si>
    <t>DHAR-IN/MP/010_SOYABEAN-530_DHAR-IN/MP/010/003_SAGAUR-IN/MP/010/003/0003_120-BARDARI-IN/MP/010/003/0003/0011</t>
  </si>
  <si>
    <t>DHAR-IN/MP/010_SOYABEAN-530_DHAR-IN/MP/010/003_SAGAUR-IN/MP/010/003/0003_121-GAVLA-IN/MP/010/003/0003/0012_</t>
  </si>
  <si>
    <t>DHAR-IN/MP/010_SOYABEAN-530_DHAR-IN/MP/010/003_SAGAUR-IN/MP/010/003/0003_121-GAVLA-IN/MP/010/003/0003/0012</t>
  </si>
  <si>
    <t>DHAR-IN/MP/010_SOYABEAN-530_DHAR-IN/MP/010/003_SAGAUR-IN/MP/010/003/0003_122-PITHAMPUR-IN/MP/010/003/0003/0013_</t>
  </si>
  <si>
    <t>DHAR-IN/MP/010_SOYABEAN-530_DHAR-IN/MP/010/003_SAGAUR-IN/MP/010/003/0003_122-PITHAMPUR-IN/MP/010/003/0003/0013</t>
  </si>
  <si>
    <t>DHAR-IN/MP/010_SOYABEAN-530_DHAR-IN/MP/010/003_SAGAUR-IN/MP/010/003/0003_123-KHANDWA-IN/MP/010/003/0003/0014_</t>
  </si>
  <si>
    <t>DHAR-IN/MP/010_SOYABEAN-530_DHAR-IN/MP/010/003_SAGAUR-IN/MP/010/003/0003_123-KHANDWA-IN/MP/010/003/0003/0014</t>
  </si>
  <si>
    <t>DHAR-IN/MP/010_SOYABEAN-530_DHAR-IN/MP/010/003_SAGAUR-IN/MP/010/003/0003_124-AANSUKHEDI-IN/MP/010/003/0003/0015_</t>
  </si>
  <si>
    <t>DHAR-IN/MP/010_SOYABEAN-530_DHAR-IN/MP/010/003_SAGAUR-IN/MP/010/003/0003_124-AANSUKHEDI-IN/MP/010/003/0003/0015</t>
  </si>
  <si>
    <t>DHAR-IN/MP/010_SOYABEAN-530_DHAR-IN/MP/010/003_SAGAUR-IN/MP/010/003/0003_125-CHANDANKHEDI-IN/MP/010/003/0003/0016_</t>
  </si>
  <si>
    <t>DHAR-IN/MP/010_SOYABEAN-530_DHAR-IN/MP/010/003_SAGAUR-IN/MP/010/003/0003_125-CHANDANKHEDI-IN/MP/010/003/0003/0016</t>
  </si>
  <si>
    <t>DHAR-IN/MP/010_SOYABEAN-530_DHAR-IN/MP/010/003_SAGAUR-IN/MP/010/003/0003_126-JALWAAY-IN/MP/010/003/0003/0017_</t>
  </si>
  <si>
    <t>DHAR-IN/MP/010_SOYABEAN-530_DHAR-IN/MP/010/003_SAGAUR-IN/MP/010/003/0003_126-JALWAAY-IN/MP/010/003/0003/0017</t>
  </si>
  <si>
    <t>DHAR-IN/MP/010_SOYABEAN-530_DHAR-IN/MP/010/003_SAGAUR-IN/MP/010/003/0003_127-JHADI BARODA-IN/MP/010/003/0003/0018_</t>
  </si>
  <si>
    <t>DHAR-IN/MP/010_SOYABEAN-530_DHAR-IN/MP/010/003_SAGAUR-IN/MP/010/003/0003_127-JHADI BARODA-IN/MP/010/003/0003/0018</t>
  </si>
  <si>
    <t>DHAR-IN/MP/010_SOYABEAN-530_DHAR-IN/MP/010/003_SAGAUR-IN/MP/010/003/0003_128-KUNVARSI-IN/MP/010/003/0003/0019_</t>
  </si>
  <si>
    <t>DHAR-IN/MP/010_SOYABEAN-530_DHAR-IN/MP/010/003_SAGAUR-IN/MP/010/003/0003_128-KUNVARSI-IN/MP/010/003/0003/0019</t>
  </si>
  <si>
    <t>DHAR-IN/MP/010_SOYABEAN-530_DHAR-IN/MP/010/003_SAGAUR-IN/MP/010/003/0003_129-ACHANA-IN/MP/010/003/0003/0020_</t>
  </si>
  <si>
    <t>DHAR-IN/MP/010_SOYABEAN-530_DHAR-IN/MP/010/003_SAGAUR-IN/MP/010/003/0003_129-ACHANA-IN/MP/010/003/0003/0020</t>
  </si>
  <si>
    <t>DHAR-IN/MP/010_SOYABEAN-530_DHAR-IN/MP/010/003_SAGAUR-IN/MP/010/003/0003_130-RAYAN-IN/MP/010/003/0003/0021_</t>
  </si>
  <si>
    <t>DHAR-IN/MP/010_SOYABEAN-530_DHAR-IN/MP/010/003_SAGAUR-IN/MP/010/003/0003_130-RAYAN-IN/MP/010/003/0003/0021</t>
  </si>
  <si>
    <t>DHAR-IN/MP/010_SOYABEAN-530_DHAR-IN/MP/010/003_SAGAUR-IN/MP/010/003/0003_131-BILLOD-IN/MP/010/003/0003/0022_</t>
  </si>
  <si>
    <t>DHAR-IN/MP/010_SOYABEAN-530_DHAR-IN/MP/010/003_SAGAUR-IN/MP/010/003/0003_131-BILLOD-IN/MP/010/003/0003/0022</t>
  </si>
  <si>
    <t>DHAR-IN/MP/010_SOYABEAN-530_DHAR-IN/MP/010/003_SAGAUR-IN/MP/010/003/0003_132-NAIBARODA-IN/MP/010/003/0003/0023_</t>
  </si>
  <si>
    <t>DHAR-IN/MP/010_SOYABEAN-530_DHAR-IN/MP/010/003_SAGAUR-IN/MP/010/003/0003_132-NAIBARODA-IN/MP/010/003/0003/0023</t>
  </si>
  <si>
    <t>DHAR-IN/MP/010_SOYABEAN-530_DHAR-IN/MP/010/003_SAGAUR-IN/MP/010/003/0003_133-SILOTIYA-IN/MP/010/003/0003/0024_</t>
  </si>
  <si>
    <t>DHAR-IN/MP/010_SOYABEAN-530_DHAR-IN/MP/010/003_SAGAUR-IN/MP/010/003/0003_133-SILOTIYA-IN/MP/010/003/0003/0024</t>
  </si>
  <si>
    <t>DHAR-IN/MP/010_SOYABEAN-530_DHAR-IN/MP/010/003_SAGAUR-IN/MP/010/003/0003_134-BACHHANPUR-IN/MP/010/003/0003/0025_</t>
  </si>
  <si>
    <t>DHAR-IN/MP/010_SOYABEAN-530_DHAR-IN/MP/010/003_SAGAUR-IN/MP/010/003/0003_134-BACHHANPUR-IN/MP/010/003/0003/0025</t>
  </si>
  <si>
    <t>DHAR-IN/MP/010_SOYABEAN-530_DHAR-IN/MP/010/003_SAGAUR-IN/MP/010/003/0003_135-MAHARAJKHEDI-IN/MP/010/003/0003/0026_</t>
  </si>
  <si>
    <t>DHAR-IN/MP/010_SOYABEAN-530_DHAR-IN/MP/010/003_SAGAUR-IN/MP/010/003/0003_135-MAHARAJKHEDI-IN/MP/010/003/0003/0026</t>
  </si>
  <si>
    <t>DHAR-IN/MP/010_SOYABEAN-530_DHAR-IN/MP/010/003_SAGAUR-IN/MP/010/003/0003_136-PIPLYA-IN/MP/010/003/0003/0027_</t>
  </si>
  <si>
    <t>DHAR-IN/MP/010_SOYABEAN-530_DHAR-IN/MP/010/003_SAGAUR-IN/MP/010/003/0003_136-PIPLYA-IN/MP/010/003/0003/0027</t>
  </si>
  <si>
    <t>DHAR-IN/MP/010_SOYABEAN-530_DHAR-IN/MP/010/003_SAGAUR-IN/MP/010/003/0003_137-DIGTHAN-IN/MP/010/003/0003/0028_</t>
  </si>
  <si>
    <t>DHAR-IN/MP/010_SOYABEAN-530_DHAR-IN/MP/010/003_SAGAUR-IN/MP/010/003/0003_137-DIGTHAN-IN/MP/010/003/0003/0028</t>
  </si>
  <si>
    <t>DHAR-IN/MP/010_SOYABEAN-530_DHAR-IN/MP/010/003_SAGAUR-IN/MP/010/003/0003_138-UJJAINI-IN/MP/010/003/0003/0029_</t>
  </si>
  <si>
    <t>DHAR-IN/MP/010_SOYABEAN-530_DHAR-IN/MP/010/003_SAGAUR-IN/MP/010/003/0003_138-UJJAINI-IN/MP/010/003/0003/0029</t>
  </si>
  <si>
    <t>DHAR-IN/MP/010_SOYABEAN-530_DHAR-IN/MP/010/003_TIRLA-IN/MP/010/003/0001_001-DHAMANDA-IN/MP/010/003/0001/0001_</t>
  </si>
  <si>
    <t>DHAR-IN/MP/010_SOYABEAN-530_DHAR-IN/MP/010/003_TIRLA-IN/MP/010/003/0001_001-DHAMANDA-IN/MP/010/003/0001/0001</t>
  </si>
  <si>
    <t>DHAR-IN/MP/010_SOYABEAN-530_DHAR-IN/MP/010/003_TIRLA-IN/MP/010/003/0001_002-AKODA-IN/MP/010/003/0001/0012_</t>
  </si>
  <si>
    <t>DHAR-IN/MP/010_SOYABEAN-530_DHAR-IN/MP/010/003_TIRLA-IN/MP/010/003/0001_002-AKODA-IN/MP/010/003/0001/0012</t>
  </si>
  <si>
    <t>DHAR-IN/MP/010_SOYABEAN-530_DHAR-IN/MP/010/003_TIRLA-IN/MP/010/003/0001_003-KHARSODA-IN/MP/010/003/0001/0023_</t>
  </si>
  <si>
    <t>DHAR-IN/MP/010_SOYABEAN-530_DHAR-IN/MP/010/003_TIRLA-IN/MP/010/003/0001_003-KHARSODA-IN/MP/010/003/0001/0023</t>
  </si>
  <si>
    <t>DHAR-IN/MP/010_SOYABEAN-530_DHAR-IN/MP/010/003_TIRLA-IN/MP/010/003/0001_004-SIMLAVDA-IN/MP/010/003/0001/0034_</t>
  </si>
  <si>
    <t>DHAR-IN/MP/010_SOYABEAN-530_DHAR-IN/MP/010/003_TIRLA-IN/MP/010/003/0001_004-SIMLAVDA-IN/MP/010/003/0001/0034</t>
  </si>
  <si>
    <t>DHAR-IN/MP/010_SOYABEAN-530_DHAR-IN/MP/010/003_TIRLA-IN/MP/010/003/0001_005-AHOO-IN/MP/010/003/0001/0045_</t>
  </si>
  <si>
    <t>DHAR-IN/MP/010_SOYABEAN-530_DHAR-IN/MP/010/003_TIRLA-IN/MP/010/003/0001_005-AHOO-IN/MP/010/003/0001/0045</t>
  </si>
  <si>
    <t>DHAR-IN/MP/010_SOYABEAN-530_DHAR-IN/MP/010/003_TIRLA-IN/MP/010/003/0001_006-CHANDWADA-IN/MP/010/003/0001/0050_</t>
  </si>
  <si>
    <t>DHAR-IN/MP/010_SOYABEAN-530_DHAR-IN/MP/010/003_TIRLA-IN/MP/010/003/0001_006-CHANDWADA-IN/MP/010/003/0001/0050</t>
  </si>
  <si>
    <t>DHAR-IN/MP/010_SOYABEAN-530_DHAR-IN/MP/010/003_TIRLA-IN/MP/010/003/0001_007-CHILOOR-IN/MP/010/003/0001/0051_</t>
  </si>
  <si>
    <t>DHAR-IN/MP/010_SOYABEAN-530_DHAR-IN/MP/010/003_TIRLA-IN/MP/010/003/0001_007-CHILOOR-IN/MP/010/003/0001/0051</t>
  </si>
  <si>
    <t>DHAR-IN/MP/010_SOYABEAN-530_DHAR-IN/MP/010/003_TIRLA-IN/MP/010/003/0001_008-BODHWADA-IN/MP/010/003/0001/0052_</t>
  </si>
  <si>
    <t>DHAR-IN/MP/010_SOYABEAN-530_DHAR-IN/MP/010/003_TIRLA-IN/MP/010/003/0001_008-BODHWADA-IN/MP/010/003/0001/0052</t>
  </si>
  <si>
    <t>DHAR-IN/MP/010_SOYABEAN-530_DHAR-IN/MP/010/003_TIRLA-IN/MP/010/003/0001_009-NALAVDA-IN/MP/010/003/0001/0053_</t>
  </si>
  <si>
    <t>DHAR-IN/MP/010_SOYABEAN-530_DHAR-IN/MP/010/003_TIRLA-IN/MP/010/003/0001_009-NALAVDA-IN/MP/010/003/0001/0053</t>
  </si>
  <si>
    <t>DHAR-IN/MP/010_SOYABEAN-530_DHAR-IN/MP/010/003_TIRLA-IN/MP/010/003/0001_010-NANDANKHEDA-IN/MP/010/003/0001/0002_</t>
  </si>
  <si>
    <t>DHAR-IN/MP/010_SOYABEAN-530_DHAR-IN/MP/010/003_TIRLA-IN/MP/010/003/0001_010-NANDANKHEDA-IN/MP/010/003/0001/0002</t>
  </si>
  <si>
    <t>DHAR-IN/MP/010_SOYABEAN-530_DHAR-IN/MP/010/003_TIRLA-IN/MP/010/003/0001_011-KHARAMPUR-IN/MP/010/003/0001/0003_</t>
  </si>
  <si>
    <t>DHAR-IN/MP/010_SOYABEAN-530_DHAR-IN/MP/010/003_TIRLA-IN/MP/010/003/0001_011-KHARAMPUR-IN/MP/010/003/0001/0003</t>
  </si>
  <si>
    <t>DHAR-IN/MP/010_SOYABEAN-530_DHAR-IN/MP/010/003_TIRLA-IN/MP/010/003/0001_012-CHIKLYA-IN/MP/010/003/0001/0004_</t>
  </si>
  <si>
    <t>DHAR-IN/MP/010_SOYABEAN-530_DHAR-IN/MP/010/003_TIRLA-IN/MP/010/003/0001_012-CHIKLYA-IN/MP/010/003/0001/0004</t>
  </si>
  <si>
    <t>DHAR-IN/MP/010_SOYABEAN-530_DHAR-IN/MP/010/003_TIRLA-IN/MP/010/003/0001_013-MATLABPURA-IN/MP/010/003/0001/0005_</t>
  </si>
  <si>
    <t>DHAR-IN/MP/010_SOYABEAN-530_DHAR-IN/MP/010/003_TIRLA-IN/MP/010/003/0001_013-MATLABPURA-IN/MP/010/003/0001/0005</t>
  </si>
  <si>
    <t>DHAR-IN/MP/010_SOYABEAN-530_DHAR-IN/MP/010/003_TIRLA-IN/MP/010/003/0001_014-GYANPURA-IN/MP/010/003/0001/0006_</t>
  </si>
  <si>
    <t>DHAR-IN/MP/010_SOYABEAN-530_DHAR-IN/MP/010/003_TIRLA-IN/MP/010/003/0001_014-GYANPURA-IN/MP/010/003/0001/0006</t>
  </si>
  <si>
    <t>DHAR-IN/MP/010_SOYABEAN-530_DHAR-IN/MP/010/003_TIRLA-IN/MP/010/003/0001_015-TIRLA-IN/MP/010/003/0001/0007_</t>
  </si>
  <si>
    <t>DHAR-IN/MP/010_SOYABEAN-530_DHAR-IN/MP/010/003_TIRLA-IN/MP/010/003/0001_015-TIRLA-IN/MP/010/003/0001/0007</t>
  </si>
  <si>
    <t>DHAR-IN/MP/010_SOYABEAN-530_DHAR-IN/MP/010/003_TIRLA-IN/MP/010/003/0001_016-GANGANAGAR-IN/MP/010/003/0001/0008_</t>
  </si>
  <si>
    <t>DHAR-IN/MP/010_SOYABEAN-530_DHAR-IN/MP/010/003_TIRLA-IN/MP/010/003/0001_016-GANGANAGAR-IN/MP/010/003/0001/0008</t>
  </si>
  <si>
    <t>DHAR-IN/MP/010_SOYABEAN-530_DHAR-IN/MP/010/003_TIRLA-IN/MP/010/003/0001_017-MAFIPURA-IN/MP/010/003/0001/0009_</t>
  </si>
  <si>
    <t>DHAR-IN/MP/010_SOYABEAN-530_DHAR-IN/MP/010/003_TIRLA-IN/MP/010/003/0001_017-MAFIPURA-IN/MP/010/003/0001/0009</t>
  </si>
  <si>
    <t>DHAR-IN/MP/010_SOYABEAN-530_DHAR-IN/MP/010/003_TIRLA-IN/MP/010/003/0001_018-MUSAPURA-IN/MP/010/003/0001/0010_</t>
  </si>
  <si>
    <t>DHAR-IN/MP/010_SOYABEAN-530_DHAR-IN/MP/010/003_TIRLA-IN/MP/010/003/0001_018-MUSAPURA-IN/MP/010/003/0001/0010</t>
  </si>
  <si>
    <t>DHAR-IN/MP/010_SOYABEAN-530_DHAR-IN/MP/010/003_TIRLA-IN/MP/010/003/0001_019-MOHANPURA-IN/MP/010/003/0001/0011_</t>
  </si>
  <si>
    <t>DHAR-IN/MP/010_SOYABEAN-530_DHAR-IN/MP/010/003_TIRLA-IN/MP/010/003/0001_019-MOHANPURA-IN/MP/010/003/0001/0011</t>
  </si>
  <si>
    <t>DHAR-IN/MP/010_SOYABEAN-530_DHAR-IN/MP/010/003_TIRLA-IN/MP/010/003/0001_020-MAVDIPURA-IN/MP/010/003/0001/0013_</t>
  </si>
  <si>
    <t>DHAR-IN/MP/010_SOYABEAN-530_DHAR-IN/MP/010/003_TIRLA-IN/MP/010/003/0001_020-MAVDIPURA-IN/MP/010/003/0001/0013</t>
  </si>
  <si>
    <t>DHAR-IN/MP/010_SOYABEAN-530_DHAR-IN/MP/010/003_TIRLA-IN/MP/010/003/0001_021-CHAKLYA-IN/MP/010/003/0001/0014_</t>
  </si>
  <si>
    <t>DHAR-IN/MP/010_SOYABEAN-530_DHAR-IN/MP/010/003_TIRLA-IN/MP/010/003/0001_021-CHAKLYA-IN/MP/010/003/0001/0014</t>
  </si>
  <si>
    <t>DHAR-IN/MP/010_SOYABEAN-530_DHAR-IN/MP/010/003_TIRLA-IN/MP/010/003/0001_022-BHUTIBAVDI-IN/MP/010/003/0001/0015_</t>
  </si>
  <si>
    <t>DHAR-IN/MP/010_SOYABEAN-530_DHAR-IN/MP/010/003_TIRLA-IN/MP/010/003/0001_022-BHUTIBAVDI-IN/MP/010/003/0001/0015</t>
  </si>
  <si>
    <t>DHAR-IN/MP/010_SOYABEAN-530_DHAR-IN/MP/010/003_TIRLA-IN/MP/010/003/0001_024-SIYARI-IN/MP/010/003/0001/0017_</t>
  </si>
  <si>
    <t>DHAR-IN/MP/010_SOYABEAN-530_DHAR-IN/MP/010/003_TIRLA-IN/MP/010/003/0001_024-SIYARI-IN/MP/010/003/0001/0017</t>
  </si>
  <si>
    <t>DHAR-IN/MP/010_SOYABEAN-530_DHAR-IN/MP/010/003_TIRLA-IN/MP/010/003/0001_025-KHIDKYAKALA-IN/MP/010/003/0001/0018_</t>
  </si>
  <si>
    <t>DHAR-IN/MP/010_SOYABEAN-530_DHAR-IN/MP/010/003_TIRLA-IN/MP/010/003/0001_025-KHIDKYAKALA-IN/MP/010/003/0001/0018</t>
  </si>
  <si>
    <t>DHAR-IN/MP/010_SOYABEAN-530_DHAR-IN/MP/010/003_TIRLA-IN/MP/010/003/0001_026-SEMLIPURA-IN/MP/010/003/0001/0019_</t>
  </si>
  <si>
    <t>DHAR-IN/MP/010_SOYABEAN-530_DHAR-IN/MP/010/003_TIRLA-IN/MP/010/003/0001_026-SEMLIPURA-IN/MP/010/003/0001/0019</t>
  </si>
  <si>
    <t>DHAR-IN/MP/010_SOYABEAN-530_DHAR-IN/MP/010/003_TIRLA-IN/MP/010/003/0001_027-AMLA-IN/MP/010/003/0001/0020_</t>
  </si>
  <si>
    <t>DHAR-IN/MP/010_SOYABEAN-530_DHAR-IN/MP/010/003_TIRLA-IN/MP/010/003/0001_027-AMLA-IN/MP/010/003/0001/0020</t>
  </si>
  <si>
    <t>DHAR-IN/MP/010_SOYABEAN-530_DHAR-IN/MP/010/003_TIRLA-IN/MP/010/003/0001_028-SATIPURA-IN/MP/010/003/0001/0021_</t>
  </si>
  <si>
    <t>DHAR-IN/MP/010_SOYABEAN-530_DHAR-IN/MP/010/003_TIRLA-IN/MP/010/003/0001_028-SATIPURA-IN/MP/010/003/0001/0021</t>
  </si>
  <si>
    <t>DHAR-IN/MP/010_SOYABEAN-530_DHAR-IN/MP/010/003_TIRLA-IN/MP/010/003/0001_029-BADLIPURA KALA-IN/MP/010/003/0001/0022_</t>
  </si>
  <si>
    <t>DHAR-IN/MP/010_SOYABEAN-530_DHAR-IN/MP/010/003_TIRLA-IN/MP/010/003/0001_029-BADLIPURA KALA-IN/MP/010/003/0001/0022</t>
  </si>
  <si>
    <t>DHAR-IN/MP/010_SOYABEAN-530_DHAR-IN/MP/010/003_TIRLA-IN/MP/010/003/0001_030-KACHHAVDA-IN/MP/010/003/0001/0024_</t>
  </si>
  <si>
    <t>DHAR-IN/MP/010_SOYABEAN-530_DHAR-IN/MP/010/003_TIRLA-IN/MP/010/003/0001_030-KACHHAVDA-IN/MP/010/003/0001/0024</t>
  </si>
  <si>
    <t>DHAR-IN/MP/010_SOYABEAN-530_DHAR-IN/MP/010/003_TIRLA-IN/MP/010/003/0001_032-BHUVADA-IN/MP/010/003/0001/0026_</t>
  </si>
  <si>
    <t>DHAR-IN/MP/010_SOYABEAN-530_DHAR-IN/MP/010/003_TIRLA-IN/MP/010/003/0001_032-BHUVADA-IN/MP/010/003/0001/0026</t>
  </si>
  <si>
    <t>DHAR-IN/MP/010_SOYABEAN-530_DHAR-IN/MP/010/003_TIRLA-IN/MP/010/003/0001_034-SADADIYAKUA-IN/MP/010/003/0001/0028_</t>
  </si>
  <si>
    <t>DHAR-IN/MP/010_SOYABEAN-530_DHAR-IN/MP/010/003_TIRLA-IN/MP/010/003/0001_034-SADADIYAKUA-IN/MP/010/003/0001/0028</t>
  </si>
  <si>
    <t>DHAR-IN/MP/010_SOYABEAN-530_DHAR-IN/MP/010/003_TIRLA-IN/MP/010/003/0001_035-KHEDI-IN/MP/010/003/0001/0029_</t>
  </si>
  <si>
    <t>DHAR-IN/MP/010_SOYABEAN-530_DHAR-IN/MP/010/003_TIRLA-IN/MP/010/003/0001_035-KHEDI-IN/MP/010/003/0001/0029</t>
  </si>
  <si>
    <t>DHAR-IN/MP/010_SOYABEAN-530_DHAR-IN/MP/010/003_TIRLA-IN/MP/010/003/0001_036-UKALA-IN/MP/010/003/0001/0030_</t>
  </si>
  <si>
    <t>DHAR-IN/MP/010_SOYABEAN-530_DHAR-IN/MP/010/003_TIRLA-IN/MP/010/003/0001_036-UKALA-IN/MP/010/003/0001/0030</t>
  </si>
  <si>
    <t>DHAR-IN/MP/010_SOYABEAN-530_DHAR-IN/MP/010/003_TIRLA-IN/MP/010/003/0001_037-KUA-IN/MP/010/003/0001/0031_</t>
  </si>
  <si>
    <t>DHAR-IN/MP/010_SOYABEAN-530_DHAR-IN/MP/010/003_TIRLA-IN/MP/010/003/0001_037-KUA-IN/MP/010/003/0001/0031</t>
  </si>
  <si>
    <t>DHAR-IN/MP/010_SOYABEAN-530_DHAR-IN/MP/010/003_TIRLA-IN/MP/010/003/0001_038-NIMKHEDA-IN/MP/010/003/0001/0032_</t>
  </si>
  <si>
    <t>DHAR-IN/MP/010_SOYABEAN-530_DHAR-IN/MP/010/003_TIRLA-IN/MP/010/003/0001_038-NIMKHEDA-IN/MP/010/003/0001/0032</t>
  </si>
  <si>
    <t>DHAR-IN/MP/010_SOYABEAN-530_DHAR-IN/MP/010/003_TIRLA-IN/MP/010/003/0001_039-ANJNAI-IN/MP/010/003/0001/0033_</t>
  </si>
  <si>
    <t>DHAR-IN/MP/010_SOYABEAN-530_DHAR-IN/MP/010/003_TIRLA-IN/MP/010/003/0001_039-ANJNAI-IN/MP/010/003/0001/0033</t>
  </si>
  <si>
    <t>DHAR-IN/MP/010_SOYABEAN-530_DHAR-IN/MP/010/003_TIRLA-IN/MP/010/003/0001_040-SEVSINGHPURA-IN/MP/010/003/0001/0035_</t>
  </si>
  <si>
    <t>DHAR-IN/MP/010_SOYABEAN-530_DHAR-IN/MP/010/003_TIRLA-IN/MP/010/003/0001_040-SEVSINGHPURA-IN/MP/010/003/0001/0035</t>
  </si>
  <si>
    <t>DHAR-IN/MP/010_SOYABEAN-530_DHAR-IN/MP/010/003_TIRLA-IN/MP/010/003/0001_041-BORI-IN/MP/010/003/0001/0036_</t>
  </si>
  <si>
    <t>DHAR-IN/MP/010_SOYABEAN-530_DHAR-IN/MP/010/003_TIRLA-IN/MP/010/003/0001_041-BORI-IN/MP/010/003/0001/0036</t>
  </si>
  <si>
    <t>DHAR-IN/MP/010_SOYABEAN-530_DHAR-IN/MP/010/003_TIRLA-IN/MP/010/003/0001_042-AMBAPURA-IN/MP/010/003/0001/0037_</t>
  </si>
  <si>
    <t>DHAR-IN/MP/010_SOYABEAN-530_DHAR-IN/MP/010/003_TIRLA-IN/MP/010/003/0001_042-AMBAPURA-IN/MP/010/003/0001/0037</t>
  </si>
  <si>
    <t>DHAR-IN/MP/010_SOYABEAN-530_DHAR-IN/MP/010/003_TIRLA-IN/MP/010/003/0001_043-CHHOTA UMARIYA-IN/MP/010/003/0001/0038_</t>
  </si>
  <si>
    <t>DHAR-IN/MP/010_SOYABEAN-530_DHAR-IN/MP/010/003_TIRLA-IN/MP/010/003/0001_043-CHHOTA UMARIYA-IN/MP/010/003/0001/0038</t>
  </si>
  <si>
    <t>DHAR-IN/MP/010_SOYABEAN-530_DHAR-IN/MP/010/003_TIRLA-IN/MP/010/003/0001_044-KOTHDA-IN/MP/010/003/0001/0039_</t>
  </si>
  <si>
    <t>DHAR-IN/MP/010_SOYABEAN-530_DHAR-IN/MP/010/003_TIRLA-IN/MP/010/003/0001_044-KOTHDA-IN/MP/010/003/0001/0039</t>
  </si>
  <si>
    <t>DHAR-IN/MP/010_SOYABEAN-530_DHAR-IN/MP/010/003_TIRLA-IN/MP/010/003/0001_045-BARDIPURA-IN/MP/010/003/0001/0040_</t>
  </si>
  <si>
    <t>DHAR-IN/MP/010_SOYABEAN-530_DHAR-IN/MP/010/003_TIRLA-IN/MP/010/003/0001_045-BARDIPURA-IN/MP/010/003/0001/0040</t>
  </si>
  <si>
    <t>DHAR-IN/MP/010_SOYABEAN-530_DHAR-IN/MP/010/003_TIRLA-IN/MP/010/003/0001_046-KHANDAN BUJURG-IN/MP/010/003/0001/0041_</t>
  </si>
  <si>
    <t>DHAR-IN/MP/010_SOYABEAN-530_DHAR-IN/MP/010/003_TIRLA-IN/MP/010/003/0001_046-KHANDAN BUJURG-IN/MP/010/003/0001/0041</t>
  </si>
  <si>
    <t>DHAR-IN/MP/010_SOYABEAN-530_DHAR-IN/MP/010/003_TIRLA-IN/MP/010/003/0001_047-SITAPAT-IN/MP/010/003/0001/0042_</t>
  </si>
  <si>
    <t>DHAR-IN/MP/010_SOYABEAN-530_DHAR-IN/MP/010/003_TIRLA-IN/MP/010/003/0001_047-SITAPAT-IN/MP/010/003/0001/0042</t>
  </si>
  <si>
    <t>DHAR-IN/MP/010_SOYABEAN-530_DHAR-IN/MP/010/003_TIRLA-IN/MP/010/003/0001_048-HIMMATGARH-IN/MP/010/003/0001/0043_</t>
  </si>
  <si>
    <t>DHAR-IN/MP/010_SOYABEAN-530_DHAR-IN/MP/010/003_TIRLA-IN/MP/010/003/0001_048-HIMMATGARH-IN/MP/010/003/0001/0043</t>
  </si>
  <si>
    <t>DHAR-IN/MP/010_SOYABEAN-530_DHAR-IN/MP/010/003_TIRLA-IN/MP/010/003/0001_049-PADLYA-IN/MP/010/003/0001/0044_</t>
  </si>
  <si>
    <t>DHAR-IN/MP/010_SOYABEAN-530_DHAR-IN/MP/010/003_TIRLA-IN/MP/010/003/0001_049-PADLYA-IN/MP/010/003/0001/0044</t>
  </si>
  <si>
    <t>DHAR-IN/MP/010_SOYABEAN-530_DHAR-IN/MP/010/003_TIRLA-IN/MP/010/003/0001_050-BAGADIYA-IN/MP/010/003/0001/0046_</t>
  </si>
  <si>
    <t>DHAR-IN/MP/010_SOYABEAN-530_DHAR-IN/MP/010/003_TIRLA-IN/MP/010/003/0001_050-BAGADIYA-IN/MP/010/003/0001/0046</t>
  </si>
  <si>
    <t>DHAR-IN/MP/010_SOYABEAN-530_DHAR-IN/MP/010/003_TIRLA-IN/MP/010/003/0001_051-DILAWRA-IN/MP/010/003/0001/0047_</t>
  </si>
  <si>
    <t>DHAR-IN/MP/010_SOYABEAN-530_DHAR-IN/MP/010/003_TIRLA-IN/MP/010/003/0001_051-DILAWRA-IN/MP/010/003/0001/0047</t>
  </si>
  <si>
    <t>DHAR-IN/MP/010_SOYABEAN-530_DHAR-IN/MP/010/003_TIRLA-IN/MP/010/003/0001_052-ADVI-IN/MP/010/003/0001/0048_</t>
  </si>
  <si>
    <t>DHAR-IN/MP/010_SOYABEAN-530_DHAR-IN/MP/010/003_TIRLA-IN/MP/010/003/0001_052-ADVI-IN/MP/010/003/0001/0048</t>
  </si>
  <si>
    <t>DHAR-IN/MP/010_SOYABEAN-530_DHAR-IN/MP/010/003_TIRLA-IN/MP/010/003/0001_053-SALKANPUR-IN/MP/010/003/0001/0049_</t>
  </si>
  <si>
    <t>DHAR-IN/MP/010_SOYABEAN-530_DHAR-IN/MP/010/003_TIRLA-IN/MP/010/003/0001_053-SALKANPUR-IN/MP/010/003/0001/0049</t>
  </si>
  <si>
    <t>DHAR-IN/MP/010_SOYABEAN-530_GANDHWANI-IN/MP/010/006_GANDHWANI-IN/MP/010/006/0001_001-HOLIBAYDA-IN/MP/010/006/0001/0001_</t>
  </si>
  <si>
    <t>DHAR-IN/MP/010_SOYABEAN-530_GANDHWANI-IN/MP/010/006_GANDHWANI-IN/MP/010/006/0001_001-HOLIBAYDA-IN/MP/010/006/0001/0001</t>
  </si>
  <si>
    <t>DHAR-IN/MP/010_SOYABEAN-530_GANDHWANI-IN/MP/010/006_GANDHWANI-IN/MP/010/006/0001_002-KELIKALA-IN/MP/010/006/0001/0012_</t>
  </si>
  <si>
    <t>DHAR-IN/MP/010_SOYABEAN-530_GANDHWANI-IN/MP/010/006_GANDHWANI-IN/MP/010/006/0001_002-KELIKALA-IN/MP/010/006/0001/0012</t>
  </si>
  <si>
    <t>DHAR-IN/MP/010_SOYABEAN-530_GANDHWANI-IN/MP/010/006_GANDHWANI-IN/MP/010/006/0001_003-PANTHA-IN/MP/010/006/0001/0023_</t>
  </si>
  <si>
    <t>DHAR-IN/MP/010_SOYABEAN-530_GANDHWANI-IN/MP/010/006_GANDHWANI-IN/MP/010/006/0001_003-PANTHA-IN/MP/010/006/0001/0023</t>
  </si>
  <si>
    <t>DHAR-IN/MP/010_SOYABEAN-530_GANDHWANI-IN/MP/010/006_GANDHWANI-IN/MP/010/006/0001_004-BALEDI-IN/MP/010/006/0001/0034_</t>
  </si>
  <si>
    <t>DHAR-IN/MP/010_SOYABEAN-530_GANDHWANI-IN/MP/010/006_GANDHWANI-IN/MP/010/006/0001_004-BALEDI-IN/MP/010/006/0001/0034</t>
  </si>
  <si>
    <t>DHAR-IN/MP/010_SOYABEAN-530_GANDHWANI-IN/MP/010/006_GANDHWANI-IN/MP/010/006/0001_005-PACHPIPLYA-IN/MP/010/006/0001/0045_</t>
  </si>
  <si>
    <t>DHAR-IN/MP/010_SOYABEAN-530_GANDHWANI-IN/MP/010/006_GANDHWANI-IN/MP/010/006/0001_005-PACHPIPLYA-IN/MP/010/006/0001/0045</t>
  </si>
  <si>
    <t>DHAR-IN/MP/010_SOYABEAN-530_GANDHWANI-IN/MP/010/006_GANDHWANI-IN/MP/010/006/0001_006-BAVDIKHODRA-IN/MP/010/006/0001/0056_</t>
  </si>
  <si>
    <t>DHAR-IN/MP/010_SOYABEAN-530_GANDHWANI-IN/MP/010/006_GANDHWANI-IN/MP/010/006/0001_006-BAVDIKHODRA-IN/MP/010/006/0001/0056</t>
  </si>
  <si>
    <t>DHAR-IN/MP/010_SOYABEAN-530_GANDHWANI-IN/MP/010/006_GANDHWANI-IN/MP/010/006/0001_007-GUNGIDEVI-IN/MP/010/006/0001/0064_</t>
  </si>
  <si>
    <t>DHAR-IN/MP/010_SOYABEAN-530_GANDHWANI-IN/MP/010/006_GANDHWANI-IN/MP/010/006/0001_007-GUNGIDEVI-IN/MP/010/006/0001/0064</t>
  </si>
  <si>
    <t>DHAR-IN/MP/010_SOYABEAN-530_GANDHWANI-IN/MP/010/006_GANDHWANI-IN/MP/010/006/0001_008-JALOKHYA-IN/MP/010/006/0001/0065_</t>
  </si>
  <si>
    <t>DHAR-IN/MP/010_SOYABEAN-530_GANDHWANI-IN/MP/010/006_GANDHWANI-IN/MP/010/006/0001_008-JALOKHYA-IN/MP/010/006/0001/0065</t>
  </si>
  <si>
    <t>DHAR-IN/MP/010_SOYABEAN-530_GANDHWANI-IN/MP/010/006_GANDHWANI-IN/MP/010/006/0001_009-RATANPURA-IN/MP/010/006/0001/0066_</t>
  </si>
  <si>
    <t>DHAR-IN/MP/010_SOYABEAN-530_GANDHWANI-IN/MP/010/006_GANDHWANI-IN/MP/010/006/0001_009-RATANPURA-IN/MP/010/006/0001/0066</t>
  </si>
  <si>
    <t>DHAR-IN/MP/010_SOYABEAN-530_GANDHWANI-IN/MP/010/006_GANDHWANI-IN/MP/010/006/0001_010-PIPLYA-IN/MP/010/006/0001/0002_</t>
  </si>
  <si>
    <t>DHAR-IN/MP/010_SOYABEAN-530_GANDHWANI-IN/MP/010/006_GANDHWANI-IN/MP/010/006/0001_010-PIPLYA-IN/MP/010/006/0001/0002</t>
  </si>
  <si>
    <t>DHAR-IN/MP/010_SOYABEAN-530_GANDHWANI-IN/MP/010/006_GANDHWANI-IN/MP/010/006/0001_011-KESHVI-IN/MP/010/006/0001/0003_</t>
  </si>
  <si>
    <t>DHAR-IN/MP/010_SOYABEAN-530_GANDHWANI-IN/MP/010/006_GANDHWANI-IN/MP/010/006/0001_011-KESHVI-IN/MP/010/006/0001/0003</t>
  </si>
  <si>
    <t>DHAR-IN/MP/010_SOYABEAN-530_GANDHWANI-IN/MP/010/006_GANDHWANI-IN/MP/010/006/0001_012-DEDLI-IN/MP/010/006/0001/0004_</t>
  </si>
  <si>
    <t>DHAR-IN/MP/010_SOYABEAN-530_GANDHWANI-IN/MP/010/006_GANDHWANI-IN/MP/010/006/0001_012-DEDLI-IN/MP/010/006/0001/0004</t>
  </si>
  <si>
    <t>DHAR-IN/MP/010_SOYABEAN-530_GANDHWANI-IN/MP/010/006_GANDHWANI-IN/MP/010/006/0001_013-KHEDIBALVARI-IN/MP/010/006/0001/0005_</t>
  </si>
  <si>
    <t>DHAR-IN/MP/010_SOYABEAN-530_GANDHWANI-IN/MP/010/006_GANDHWANI-IN/MP/010/006/0001_013-KHEDIBALVARI-IN/MP/010/006/0001/0005</t>
  </si>
  <si>
    <t>DHAR-IN/MP/010_SOYABEAN-530_GANDHWANI-IN/MP/010/006_GANDHWANI-IN/MP/010/006/0001_014-RODDA-IN/MP/010/006/0001/0006_</t>
  </si>
  <si>
    <t>DHAR-IN/MP/010_SOYABEAN-530_GANDHWANI-IN/MP/010/006_GANDHWANI-IN/MP/010/006/0001_014-RODDA-IN/MP/010/006/0001/0006</t>
  </si>
  <si>
    <t>DHAR-IN/MP/010_SOYABEAN-530_GANDHWANI-IN/MP/010/006_GANDHWANI-IN/MP/010/006/0001_015-LEDGAON-IN/MP/010/006/0001/0007_</t>
  </si>
  <si>
    <t>DHAR-IN/MP/010_SOYABEAN-530_GANDHWANI-IN/MP/010/006_GANDHWANI-IN/MP/010/006/0001_015-LEDGAON-IN/MP/010/006/0001/0007</t>
  </si>
  <si>
    <t>DHAR-IN/MP/010_SOYABEAN-530_GANDHWANI-IN/MP/010/006_GANDHWANI-IN/MP/010/006/0001_016-SIRONJ-IN/MP/010/006/0001/0008_</t>
  </si>
  <si>
    <t>DHAR-IN/MP/010_SOYABEAN-530_GANDHWANI-IN/MP/010/006_GANDHWANI-IN/MP/010/006/0001_016-SIRONJ-IN/MP/010/006/0001/0008</t>
  </si>
  <si>
    <t>DHAR-IN/MP/010_SOYABEAN-530_GANDHWANI-IN/MP/010/006_GANDHWANI-IN/MP/010/006/0001_017-DHOLAHANUMAN-IN/MP/010/006/0001/0009_</t>
  </si>
  <si>
    <t>DHAR-IN/MP/010_SOYABEAN-530_GANDHWANI-IN/MP/010/006_GANDHWANI-IN/MP/010/006/0001_017-DHOLAHANUMAN-IN/MP/010/006/0001/0009</t>
  </si>
  <si>
    <t>DHAR-IN/MP/010_SOYABEAN-530_GANDHWANI-IN/MP/010/006_GANDHWANI-IN/MP/010/006/0001_018-KHARBARDI-IN/MP/010/006/0001/0010_</t>
  </si>
  <si>
    <t>DHAR-IN/MP/010_SOYABEAN-530_GANDHWANI-IN/MP/010/006_GANDHWANI-IN/MP/010/006/0001_018-KHARBARDI-IN/MP/010/006/0001/0010</t>
  </si>
  <si>
    <t>DHAR-IN/MP/010_SOYABEAN-530_GANDHWANI-IN/MP/010/006_GANDHWANI-IN/MP/010/006/0001_019-JAMLI-IN/MP/010/006/0001/0011_</t>
  </si>
  <si>
    <t>DHAR-IN/MP/010_SOYABEAN-530_GANDHWANI-IN/MP/010/006_GANDHWANI-IN/MP/010/006/0001_019-JAMLI-IN/MP/010/006/0001/0011</t>
  </si>
  <si>
    <t>DHAR-IN/MP/010_SOYABEAN-530_GANDHWANI-IN/MP/010/006_GANDHWANI-IN/MP/010/006/0001_020-PITHANPURA-IN/MP/010/006/0001/0013_</t>
  </si>
  <si>
    <t>DHAR-IN/MP/010_SOYABEAN-530_GANDHWANI-IN/MP/010/006_GANDHWANI-IN/MP/010/006/0001_020-PITHANPURA-IN/MP/010/006/0001/0013</t>
  </si>
  <si>
    <t>DHAR-IN/MP/010_SOYABEAN-530_GANDHWANI-IN/MP/010/006_GANDHWANI-IN/MP/010/006/0001_021-CHUNAPYA-IN/MP/010/006/0001/0014_</t>
  </si>
  <si>
    <t>DHAR-IN/MP/010_SOYABEAN-530_GANDHWANI-IN/MP/010/006_GANDHWANI-IN/MP/010/006/0001_021-CHUNAPYA-IN/MP/010/006/0001/0014</t>
  </si>
  <si>
    <t>DHAR-IN/MP/010_SOYABEAN-530_GANDHWANI-IN/MP/010/006_GANDHWANI-IN/MP/010/006/0001_022-KHEDLIHANUMAN-IN/MP/010/006/0001/0015_</t>
  </si>
  <si>
    <t>DHAR-IN/MP/010_SOYABEAN-530_GANDHWANI-IN/MP/010/006_GANDHWANI-IN/MP/010/006/0001_022-KHEDLIHANUMAN-IN/MP/010/006/0001/0015</t>
  </si>
  <si>
    <t>DHAR-IN/MP/010_SOYABEAN-530_GANDHWANI-IN/MP/010/006_GANDHWANI-IN/MP/010/006/0001_023-DHAYDI-IN/MP/010/006/0001/0016_</t>
  </si>
  <si>
    <t>DHAR-IN/MP/010_SOYABEAN-530_GANDHWANI-IN/MP/010/006_GANDHWANI-IN/MP/010/006/0001_023-DHAYDI-IN/MP/010/006/0001/0016</t>
  </si>
  <si>
    <t>DHAR-IN/MP/010_SOYABEAN-530_GANDHWANI-IN/MP/010/006_GANDHWANI-IN/MP/010/006/0001_024-PURA-IN/MP/010/006/0001/0017_</t>
  </si>
  <si>
    <t>DHAR-IN/MP/010_SOYABEAN-530_GANDHWANI-IN/MP/010/006_GANDHWANI-IN/MP/010/006/0001_024-PURA-IN/MP/010/006/0001/0017</t>
  </si>
  <si>
    <t>DHAR-IN/MP/010_SOYABEAN-530_GANDHWANI-IN/MP/010/006_GANDHWANI-IN/MP/010/006/0001_025-KOTA-IN/MP/010/006/0001/0018_</t>
  </si>
  <si>
    <t>DHAR-IN/MP/010_SOYABEAN-530_GANDHWANI-IN/MP/010/006_GANDHWANI-IN/MP/010/006/0001_025-KOTA-IN/MP/010/006/0001/0018</t>
  </si>
  <si>
    <t>DHAR-IN/MP/010_SOYABEAN-530_GANDHWANI-IN/MP/010/006_GANDHWANI-IN/MP/010/006/0001_026-DHAVADDA-IN/MP/010/006/0001/0019_</t>
  </si>
  <si>
    <t>DHAR-IN/MP/010_SOYABEAN-530_GANDHWANI-IN/MP/010/006_GANDHWANI-IN/MP/010/006/0001_026-DHAVADDA-IN/MP/010/006/0001/0019</t>
  </si>
  <si>
    <t>DHAR-IN/MP/010_SOYABEAN-530_GANDHWANI-IN/MP/010/006_GANDHWANI-IN/MP/010/006/0001_027-BILDA-IN/MP/010/006/0001/0020_</t>
  </si>
  <si>
    <t>DHAR-IN/MP/010_SOYABEAN-530_GANDHWANI-IN/MP/010/006_GANDHWANI-IN/MP/010/006/0001_027-BILDA-IN/MP/010/006/0001/0020</t>
  </si>
  <si>
    <t>DHAR-IN/MP/010_SOYABEAN-530_GANDHWANI-IN/MP/010/006_GANDHWANI-IN/MP/010/006/0001_028-BILDARI-IN/MP/010/006/0001/0021_</t>
  </si>
  <si>
    <t>DHAR-IN/MP/010_SOYABEAN-530_GANDHWANI-IN/MP/010/006_GANDHWANI-IN/MP/010/006/0001_028-BILDARI-IN/MP/010/006/0001/0021</t>
  </si>
  <si>
    <t>DHAR-IN/MP/010_SOYABEAN-530_GANDHWANI-IN/MP/010/006_GANDHWANI-IN/MP/010/006/0001_029-SHADI-IN/MP/010/006/0001/0022_</t>
  </si>
  <si>
    <t>DHAR-IN/MP/010_SOYABEAN-530_GANDHWANI-IN/MP/010/006_GANDHWANI-IN/MP/010/006/0001_029-SHADI-IN/MP/010/006/0001/0022</t>
  </si>
  <si>
    <t>DHAR-IN/MP/010_SOYABEAN-530_GANDHWANI-IN/MP/010/006_GANDHWANI-IN/MP/010/006/0001_030-BALVARIKALA-IN/MP/010/006/0001/0024_</t>
  </si>
  <si>
    <t>DHAR-IN/MP/010_SOYABEAN-530_GANDHWANI-IN/MP/010/006_GANDHWANI-IN/MP/010/006/0001_030-BALVARIKALA-IN/MP/010/006/0001/0024</t>
  </si>
  <si>
    <t>DHAR-IN/MP/010_SOYABEAN-530_GANDHWANI-IN/MP/010/006_GANDHWANI-IN/MP/010/006/0001_031-BALVARIKHURD-IN/MP/010/006/0001/0025_</t>
  </si>
  <si>
    <t>DHAR-IN/MP/010_SOYABEAN-530_GANDHWANI-IN/MP/010/006_GANDHWANI-IN/MP/010/006/0001_031-BALVARIKHURD-IN/MP/010/006/0001/0025</t>
  </si>
  <si>
    <t>DHAR-IN/MP/010_SOYABEAN-530_GANDHWANI-IN/MP/010/006_GANDHWANI-IN/MP/010/006/0001_032-RAIPURIYA-IN/MP/010/006/0001/0026_</t>
  </si>
  <si>
    <t>DHAR-IN/MP/010_SOYABEAN-530_GANDHWANI-IN/MP/010/006_GANDHWANI-IN/MP/010/006/0001_032-RAIPURIYA-IN/MP/010/006/0001/0026</t>
  </si>
  <si>
    <t>DHAR-IN/MP/010_SOYABEAN-530_GANDHWANI-IN/MP/010/006_GANDHWANI-IN/MP/010/006/0001_033-BEHADDA-IN/MP/010/006/0001/0027_</t>
  </si>
  <si>
    <t>DHAR-IN/MP/010_SOYABEAN-530_GANDHWANI-IN/MP/010/006_GANDHWANI-IN/MP/010/006/0001_033-BEHADDA-IN/MP/010/006/0001/0027</t>
  </si>
  <si>
    <t>DHAR-IN/MP/010_SOYABEAN-530_GANDHWANI-IN/MP/010/006_GANDHWANI-IN/MP/010/006/0001_034-DHANORA-IN/MP/010/006/0001/0028_</t>
  </si>
  <si>
    <t>DHAR-IN/MP/010_SOYABEAN-530_GANDHWANI-IN/MP/010/006_GANDHWANI-IN/MP/010/006/0001_034-DHANORA-IN/MP/010/006/0001/0028</t>
  </si>
  <si>
    <t>DHAR-IN/MP/010_SOYABEAN-530_GANDHWANI-IN/MP/010/006_GANDHWANI-IN/MP/010/006/0001_035-BEKALYA-IN/MP/010/006/0001/0029_</t>
  </si>
  <si>
    <t>DHAR-IN/MP/010_SOYABEAN-530_GANDHWANI-IN/MP/010/006_GANDHWANI-IN/MP/010/006/0001_035-BEKALYA-IN/MP/010/006/0001/0029</t>
  </si>
  <si>
    <t>DHAR-IN/MP/010_SOYABEAN-530_GANDHWANI-IN/MP/010/006_GANDHWANI-IN/MP/010/006/0001_036-DHURSAL-IN/MP/010/006/0001/0030_</t>
  </si>
  <si>
    <t>DHAR-IN/MP/010_SOYABEAN-530_GANDHWANI-IN/MP/010/006_GANDHWANI-IN/MP/010/006/0001_036-DHURSAL-IN/MP/010/006/0001/0030</t>
  </si>
  <si>
    <t>DHAR-IN/MP/010_SOYABEAN-530_GANDHWANI-IN/MP/010/006_GANDHWANI-IN/MP/010/006/0001_037-JEERABAD-IN/MP/010/006/0001/0031_</t>
  </si>
  <si>
    <t>DHAR-IN/MP/010_SOYABEAN-530_GANDHWANI-IN/MP/010/006_GANDHWANI-IN/MP/010/006/0001_037-JEERABAD-IN/MP/010/006/0001/0031</t>
  </si>
  <si>
    <t>DHAR-IN/MP/010_SOYABEAN-530_GANDHWANI-IN/MP/010/006_GANDHWANI-IN/MP/010/006/0001_038-KARONDIYA-IN/MP/010/006/0001/0032_</t>
  </si>
  <si>
    <t>DHAR-IN/MP/010_SOYABEAN-530_GANDHWANI-IN/MP/010/006_GANDHWANI-IN/MP/010/006/0001_038-KARONDIYA-IN/MP/010/006/0001/0032</t>
  </si>
  <si>
    <t>DHAR-IN/MP/010_SOYABEAN-530_GANDHWANI-IN/MP/010/006_GANDHWANI-IN/MP/010/006/0001_039-SOYLA-IN/MP/010/006/0001/0033_</t>
  </si>
  <si>
    <t>DHAR-IN/MP/010_SOYABEAN-530_GANDHWANI-IN/MP/010/006_GANDHWANI-IN/MP/010/006/0001_039-SOYLA-IN/MP/010/006/0001/0033</t>
  </si>
  <si>
    <t>DHAR-IN/MP/010_SOYABEAN-530_GANDHWANI-IN/MP/010/006_GANDHWANI-IN/MP/010/006/0001_040-CHIKLI-IN/MP/010/006/0001/0035_</t>
  </si>
  <si>
    <t>DHAR-IN/MP/010_SOYABEAN-530_GANDHWANI-IN/MP/010/006_GANDHWANI-IN/MP/010/006/0001_040-CHIKLI-IN/MP/010/006/0001/0035</t>
  </si>
  <si>
    <t>DHAR-IN/MP/010_SOYABEAN-530_GANDHWANI-IN/MP/010/006_GANDHWANI-IN/MP/010/006/0001_041-KHOD-IN/MP/010/006/0001/0036_</t>
  </si>
  <si>
    <t>DHAR-IN/MP/010_SOYABEAN-530_GANDHWANI-IN/MP/010/006_GANDHWANI-IN/MP/010/006/0001_041-KHOD-IN/MP/010/006/0001/0036</t>
  </si>
  <si>
    <t>DHAR-IN/MP/010_SOYABEAN-530_GANDHWANI-IN/MP/010/006_GANDHWANI-IN/MP/010/006/0001_042-MOHANPURA-IN/MP/010/006/0001/0037_</t>
  </si>
  <si>
    <t>DHAR-IN/MP/010_SOYABEAN-530_GANDHWANI-IN/MP/010/006_GANDHWANI-IN/MP/010/006/0001_042-MOHANPURA-IN/MP/010/006/0001/0037</t>
  </si>
  <si>
    <t>DHAR-IN/MP/010_SOYABEAN-530_GANDHWANI-IN/MP/010/006_GANDHWANI-IN/MP/010/006/0001_043-BAKHTALA-IN/MP/010/006/0001/0038_</t>
  </si>
  <si>
    <t>DHAR-IN/MP/010_SOYABEAN-530_GANDHWANI-IN/MP/010/006_GANDHWANI-IN/MP/010/006/0001_043-BAKHTALA-IN/MP/010/006/0001/0038</t>
  </si>
  <si>
    <t>DHAR-IN/MP/010_SOYABEAN-530_GANDHWANI-IN/MP/010/006_GANDHWANI-IN/MP/010/006/0001_044-REHADDA-IN/MP/010/006/0001/0039_</t>
  </si>
  <si>
    <t>DHAR-IN/MP/010_SOYABEAN-530_GANDHWANI-IN/MP/010/006_GANDHWANI-IN/MP/010/006/0001_044-REHADDA-IN/MP/010/006/0001/0039</t>
  </si>
  <si>
    <t>DHAR-IN/MP/010_SOYABEAN-530_GANDHWANI-IN/MP/010/006_GANDHWANI-IN/MP/010/006/0001_045-KHOJAKUA-IN/MP/010/006/0001/0040_</t>
  </si>
  <si>
    <t>DHAR-IN/MP/010_SOYABEAN-530_GANDHWANI-IN/MP/010/006_GANDHWANI-IN/MP/010/006/0001_045-KHOJAKUA-IN/MP/010/006/0001/0040</t>
  </si>
  <si>
    <t>DHAR-IN/MP/010_SOYABEAN-530_GANDHWANI-IN/MP/010/006_GANDHWANI-IN/MP/010/006/0001_046-MORIPURA-IN/MP/010/006/0001/0041_</t>
  </si>
  <si>
    <t>DHAR-IN/MP/010_SOYABEAN-530_GANDHWANI-IN/MP/010/006_GANDHWANI-IN/MP/010/006/0001_046-MORIPURA-IN/MP/010/006/0001/0041</t>
  </si>
  <si>
    <t>DHAR-IN/MP/010_SOYABEAN-530_GANDHWANI-IN/MP/010/006_GANDHWANI-IN/MP/010/006/0001_047-MALHERA-IN/MP/010/006/0001/0042_</t>
  </si>
  <si>
    <t>DHAR-IN/MP/010_SOYABEAN-530_GANDHWANI-IN/MP/010/006_GANDHWANI-IN/MP/010/006/0001_047-MALHERA-IN/MP/010/006/0001/0042</t>
  </si>
  <si>
    <t>DHAR-IN/MP/010_SOYABEAN-530_GANDHWANI-IN/MP/010/006_GANDHWANI-IN/MP/010/006/0001_048-SATUMARI-IN/MP/010/006/0001/0043_</t>
  </si>
  <si>
    <t>DHAR-IN/MP/010_SOYABEAN-530_GANDHWANI-IN/MP/010/006_GANDHWANI-IN/MP/010/006/0001_048-SATUMARI-IN/MP/010/006/0001/0043</t>
  </si>
  <si>
    <t>DHAR-IN/MP/010_SOYABEAN-530_GANDHWANI-IN/MP/010/006_GANDHWANI-IN/MP/010/006/0001_049-SALI-IN/MP/010/006/0001/0044_</t>
  </si>
  <si>
    <t>DHAR-IN/MP/010_SOYABEAN-530_GANDHWANI-IN/MP/010/006_GANDHWANI-IN/MP/010/006/0001_049-SALI-IN/MP/010/006/0001/0044</t>
  </si>
  <si>
    <t>DHAR-IN/MP/010_SOYABEAN-530_GANDHWANI-IN/MP/010/006_GANDHWANI-IN/MP/010/006/0001_050-BADEEYA-IN/MP/010/006/0001/0046_</t>
  </si>
  <si>
    <t>DHAR-IN/MP/010_SOYABEAN-530_GANDHWANI-IN/MP/010/006_GANDHWANI-IN/MP/010/006/0001_050-BADEEYA-IN/MP/010/006/0001/0046</t>
  </si>
  <si>
    <t>DHAR-IN/MP/010_SOYABEAN-530_GANDHWANI-IN/MP/010/006_GANDHWANI-IN/MP/010/006/0001_051-KHEDIBUJURG-IN/MP/010/006/0001/0047_</t>
  </si>
  <si>
    <t>DHAR-IN/MP/010_SOYABEAN-530_GANDHWANI-IN/MP/010/006_GANDHWANI-IN/MP/010/006/0001_051-KHEDIBUJURG-IN/MP/010/006/0001/0047</t>
  </si>
  <si>
    <t>DHAR-IN/MP/010_SOYABEAN-530_GANDHWANI-IN/MP/010/006_GANDHWANI-IN/MP/010/006/0001_052-GANDHWANI-IN/MP/010/006/0001/0048_</t>
  </si>
  <si>
    <t>DHAR-IN/MP/010_SOYABEAN-530_GANDHWANI-IN/MP/010/006_GANDHWANI-IN/MP/010/006/0001_052-GANDHWANI-IN/MP/010/006/0001/0048</t>
  </si>
  <si>
    <t>DHAR-IN/MP/010_SOYABEAN-530_GANDHWANI-IN/MP/010/006_GANDHWANI-IN/MP/010/006/0001_053-KOSDANA-IN/MP/010/006/0001/0049_</t>
  </si>
  <si>
    <t>DHAR-IN/MP/010_SOYABEAN-530_GANDHWANI-IN/MP/010/006_GANDHWANI-IN/MP/010/006/0001_053-KOSDANA-IN/MP/010/006/0001/0049</t>
  </si>
  <si>
    <t>DHAR-IN/MP/010_SOYABEAN-530_GANDHWANI-IN/MP/010/006_GANDHWANI-IN/MP/010/006/0001_054-ANJANTAD-IN/MP/010/006/0001/0050_</t>
  </si>
  <si>
    <t>DHAR-IN/MP/010_SOYABEAN-530_GANDHWANI-IN/MP/010/006_GANDHWANI-IN/MP/010/006/0001_054-ANJANTAD-IN/MP/010/006/0001/0050</t>
  </si>
  <si>
    <t>DHAR-IN/MP/010_SOYABEAN-530_GANDHWANI-IN/MP/010/006_GANDHWANI-IN/MP/010/006/0001_055-JHEGDA-IN/MP/010/006/0001/0051_</t>
  </si>
  <si>
    <t>DHAR-IN/MP/010_SOYABEAN-530_GANDHWANI-IN/MP/010/006_GANDHWANI-IN/MP/010/006/0001_055-JHEGDA-IN/MP/010/006/0001/0051</t>
  </si>
  <si>
    <t>DHAR-IN/MP/010_SOYABEAN-530_GANDHWANI-IN/MP/010/006_GANDHWANI-IN/MP/010/006/0001_056-SONGAON-IN/MP/010/006/0001/0052_</t>
  </si>
  <si>
    <t>DHAR-IN/MP/010_SOYABEAN-530_GANDHWANI-IN/MP/010/006_GANDHWANI-IN/MP/010/006/0001_056-SONGAON-IN/MP/010/006/0001/0052</t>
  </si>
  <si>
    <t>DHAR-IN/MP/010_SOYABEAN-530_GANDHWANI-IN/MP/010/006_GANDHWANI-IN/MP/010/006/0001_057-PIPLI-IN/MP/010/006/0001/0053_</t>
  </si>
  <si>
    <t>DHAR-IN/MP/010_SOYABEAN-530_GANDHWANI-IN/MP/010/006_GANDHWANI-IN/MP/010/006/0001_057-PIPLI-IN/MP/010/006/0001/0053</t>
  </si>
  <si>
    <t>DHAR-IN/MP/010_SOYABEAN-530_GANDHWANI-IN/MP/010/006_GANDHWANI-IN/MP/010/006/0001_058-SENDLA-IN/MP/010/006/0001/0054_</t>
  </si>
  <si>
    <t>DHAR-IN/MP/010_SOYABEAN-530_GANDHWANI-IN/MP/010/006_GANDHWANI-IN/MP/010/006/0001_058-SENDLA-IN/MP/010/006/0001/0054</t>
  </si>
  <si>
    <t>DHAR-IN/MP/010_SOYABEAN-530_GANDHWANI-IN/MP/010/006_GANDHWANI-IN/MP/010/006/0001_059-KABARVA-IN/MP/010/006/0001/0055_</t>
  </si>
  <si>
    <t>DHAR-IN/MP/010_SOYABEAN-530_GANDHWANI-IN/MP/010/006_GANDHWANI-IN/MP/010/006/0001_059-KABARVA-IN/MP/010/006/0001/0055</t>
  </si>
  <si>
    <t>DHAR-IN/MP/010_SOYABEAN-530_GANDHWANI-IN/MP/010/006_GANDHWANI-IN/MP/010/006/0001_060-DEDLI BI-IN/MP/010/006/0001/0057_</t>
  </si>
  <si>
    <t>DHAR-IN/MP/010_SOYABEAN-530_GANDHWANI-IN/MP/010/006_GANDHWANI-IN/MP/010/006/0001_060-DEDLI BI-IN/MP/010/006/0001/0057</t>
  </si>
  <si>
    <t>DHAR-IN/MP/010_SOYABEAN-530_GANDHWANI-IN/MP/010/006_GANDHWANI-IN/MP/010/006/0001_062-PANVA-IN/MP/010/006/0001/0059_</t>
  </si>
  <si>
    <t>DHAR-IN/MP/010_SOYABEAN-530_GANDHWANI-IN/MP/010/006_GANDHWANI-IN/MP/010/006/0001_062-PANVA-IN/MP/010/006/0001/0059</t>
  </si>
  <si>
    <t>DHAR-IN/MP/010_SOYABEAN-530_GANDHWANI-IN/MP/010/006_GANDHWANI-IN/MP/010/006/0001_063-BARIYA-IN/MP/010/006/0001/0060_</t>
  </si>
  <si>
    <t>DHAR-IN/MP/010_SOYABEAN-530_GANDHWANI-IN/MP/010/006_GANDHWANI-IN/MP/010/006/0001_063-BARIYA-IN/MP/010/006/0001/0060</t>
  </si>
  <si>
    <t>DHAR-IN/MP/010_SOYABEAN-530_GANDHWANI-IN/MP/010/006_GANDHWANI-IN/MP/010/006/0001_064-JAHEDI-IN/MP/010/006/0001/0061_</t>
  </si>
  <si>
    <t>DHAR-IN/MP/010_SOYABEAN-530_GANDHWANI-IN/MP/010/006_GANDHWANI-IN/MP/010/006/0001_064-JAHEDI-IN/MP/010/006/0001/0061</t>
  </si>
  <si>
    <t>DHAR-IN/MP/010_SOYABEAN-530_GANDHWANI-IN/MP/010/006_GANDHWANI-IN/MP/010/006/0001_065-KHADKI-IN/MP/010/006/0001/0062_</t>
  </si>
  <si>
    <t>DHAR-IN/MP/010_SOYABEAN-530_GANDHWANI-IN/MP/010/006_GANDHWANI-IN/MP/010/006/0001_065-KHADKI-IN/MP/010/006/0001/0062</t>
  </si>
  <si>
    <t>DHAR-IN/MP/010_SOYABEAN-530_GANDHWANI-IN/MP/010/006_GANDHWANI-IN/MP/010/006/0001_066-AVALDAMAN-IN/MP/010/006/0001/0063_</t>
  </si>
  <si>
    <t>DHAR-IN/MP/010_SOYABEAN-530_GANDHWANI-IN/MP/010/006_GANDHWANI-IN/MP/010/006/0001_066-AVALDAMAN-IN/MP/010/006/0001/0063</t>
  </si>
  <si>
    <t>DHAR-IN/MP/010_SOYABEAN-530_KUKSHI-IN/MP/010/004_BAG-IN/MP/010/004/0001_001-KAKADKUA-IN/MP/010/004/0001/0001_</t>
  </si>
  <si>
    <t>DHAR-IN/MP/010_SOYABEAN-530_KUKSHI-IN/MP/010/004_BAG-IN/MP/010/004/0001_001-KAKADKUA-IN/MP/010/004/0001/0001</t>
  </si>
  <si>
    <t>DHAR-IN/MP/010_SOYABEAN-530_KUKSHI-IN/MP/010/004_BAG-IN/MP/010/004/0001_002-TARSINGHA-IN/MP/010/004/0001/0012_</t>
  </si>
  <si>
    <t>DHAR-IN/MP/010_SOYABEAN-530_KUKSHI-IN/MP/010/004_BAG-IN/MP/010/004/0001_002-TARSINGHA-IN/MP/010/004/0001/0012</t>
  </si>
  <si>
    <t>DHAR-IN/MP/010_SOYABEAN-530_KUKSHI-IN/MP/010/004_BAG-IN/MP/010/004/0001_004-NARWALI-IN/MP/010/004/0001/0034_</t>
  </si>
  <si>
    <t>DHAR-IN/MP/010_SOYABEAN-530_KUKSHI-IN/MP/010/004_BAG-IN/MP/010/004/0001_004-NARWALI-IN/MP/010/004/0001/0034</t>
  </si>
  <si>
    <t>DHAR-IN/MP/010_SOYABEAN-530_KUKSHI-IN/MP/010/004_BAG-IN/MP/010/004/0001_006-AMBASATI-IN/MP/010/004/0001/0045_</t>
  </si>
  <si>
    <t>DHAR-IN/MP/010_SOYABEAN-530_KUKSHI-IN/MP/010/004_BAG-IN/MP/010/004/0001_006-AMBASATI-IN/MP/010/004/0001/0045</t>
  </si>
  <si>
    <t>DHAR-IN/MP/010_SOYABEAN-530_KUKSHI-IN/MP/010/004_BAG-IN/MP/010/004/0001_008-BADDA TANDA-IN/MP/010/004/0001/0047_</t>
  </si>
  <si>
    <t>DHAR-IN/MP/010_SOYABEAN-530_KUKSHI-IN/MP/010/004_BAG-IN/MP/010/004/0001_008-BADDA TANDA-IN/MP/010/004/0001/0047</t>
  </si>
  <si>
    <t>DHAR-IN/MP/010_SOYABEAN-530_KUKSHI-IN/MP/010/004_BAG-IN/MP/010/004/0001_010-DOBNI-IN/MP/010/004/0001/0002_</t>
  </si>
  <si>
    <t>DHAR-IN/MP/010_SOYABEAN-530_KUKSHI-IN/MP/010/004_BAG-IN/MP/010/004/0001_010-DOBNI-IN/MP/010/004/0001/0002</t>
  </si>
  <si>
    <t>DHAR-IN/MP/010_SOYABEAN-530_KUKSHI-IN/MP/010/004_BAG-IN/MP/010/004/0001_012-JATGARH-IN/MP/010/004/0001/0004_</t>
  </si>
  <si>
    <t>DHAR-IN/MP/010_SOYABEAN-530_KUKSHI-IN/MP/010/004_BAG-IN/MP/010/004/0001_012-JATGARH-IN/MP/010/004/0001/0004</t>
  </si>
  <si>
    <t>DHAR-IN/MP/010_SOYABEAN-530_KUKSHI-IN/MP/010/004_BAG-IN/MP/010/004/0001_014-GADKATCHH-IN/MP/010/004/0001/0006_</t>
  </si>
  <si>
    <t>DHAR-IN/MP/010_SOYABEAN-530_KUKSHI-IN/MP/010/004_BAG-IN/MP/010/004/0001_014-GADKATCHH-IN/MP/010/004/0001/0006</t>
  </si>
  <si>
    <t>DHAR-IN/MP/010_SOYABEAN-530_KUKSHI-IN/MP/010/004_BAG-IN/MP/010/004/0001_015-GHOR-IN/MP/010/004/0001/0007_</t>
  </si>
  <si>
    <t>DHAR-IN/MP/010_SOYABEAN-530_KUKSHI-IN/MP/010/004_BAG-IN/MP/010/004/0001_015-GHOR-IN/MP/010/004/0001/0007</t>
  </si>
  <si>
    <t>DHAR-IN/MP/010_SOYABEAN-530_KUKSHI-IN/MP/010/004_BAG-IN/MP/010/004/0001_023-GHATBORI-IN/MP/010/004/0001/0016_</t>
  </si>
  <si>
    <t>DHAR-IN/MP/010_SOYABEAN-530_KUKSHI-IN/MP/010/004_BAG-IN/MP/010/004/0001_023-GHATBORI-IN/MP/010/004/0001/0016</t>
  </si>
  <si>
    <t>DHAR-IN/MP/010_SOYABEAN-530_KUKSHI-IN/MP/010/004_BAG-IN/MP/010/004/0001_024-GHOTIADEV-IN/MP/010/004/0001/0017_</t>
  </si>
  <si>
    <t>DHAR-IN/MP/010_SOYABEAN-530_KUKSHI-IN/MP/010/004_BAG-IN/MP/010/004/0001_024-GHOTIADEV-IN/MP/010/004/0001/0017</t>
  </si>
  <si>
    <t>DHAR-IN/MP/010_SOYABEAN-530_KUKSHI-IN/MP/010/004_BAG-IN/MP/010/004/0001_025-JHIRPANYA-IN/MP/010/004/0001/0018_</t>
  </si>
  <si>
    <t>DHAR-IN/MP/010_SOYABEAN-530_KUKSHI-IN/MP/010/004_BAG-IN/MP/010/004/0001_025-JHIRPANYA-IN/MP/010/004/0001/0018</t>
  </si>
  <si>
    <t>DHAR-IN/MP/010_SOYABEAN-530_KUKSHI-IN/MP/010/004_BAG-IN/MP/010/004/0001_026-AKHADA-IN/MP/010/004/0001/0019_</t>
  </si>
  <si>
    <t>DHAR-IN/MP/010_SOYABEAN-530_KUKSHI-IN/MP/010/004_BAG-IN/MP/010/004/0001_026-AKHADA-IN/MP/010/004/0001/0019</t>
  </si>
  <si>
    <t>DHAR-IN/MP/010_SOYABEAN-530_KUKSHI-IN/MP/010/004_BAG-IN/MP/010/004/0001_029-TAKARI-IN/MP/010/004/0001/0022_</t>
  </si>
  <si>
    <t>DHAR-IN/MP/010_SOYABEAN-530_KUKSHI-IN/MP/010/004_BAG-IN/MP/010/004/0001_029-TAKARI-IN/MP/010/004/0001/0022</t>
  </si>
  <si>
    <t>DHAR-IN/MP/010_SOYABEAN-530_KUKSHI-IN/MP/010/004_BAG-IN/MP/010/004/0001_034-BAG-IN/MP/010/004/0001/0028_</t>
  </si>
  <si>
    <t>DHAR-IN/MP/010_SOYABEAN-530_KUKSHI-IN/MP/010/004_BAG-IN/MP/010/004/0001_034-BAG-IN/MP/010/004/0001/0028</t>
  </si>
  <si>
    <t>DHAR-IN/MP/010_SOYABEAN-530_KUKSHI-IN/MP/010/004_BAG-IN/MP/010/004/0001_035-MAHAKALPURA-IN/MP/010/004/0001/0029_</t>
  </si>
  <si>
    <t>DHAR-IN/MP/010_SOYABEAN-530_KUKSHI-IN/MP/010/004_BAG-IN/MP/010/004/0001_035-MAHAKALPURA-IN/MP/010/004/0001/0029</t>
  </si>
  <si>
    <t>DHAR-IN/MP/010_SOYABEAN-530_KUKSHI-IN/MP/010/004_BAG-IN/MP/010/004/0001_036-AAGAR-IN/MP/010/004/0001/0030_</t>
  </si>
  <si>
    <t>DHAR-IN/MP/010_SOYABEAN-530_KUKSHI-IN/MP/010/004_BAG-IN/MP/010/004/0001_036-AAGAR-IN/MP/010/004/0001/0030</t>
  </si>
  <si>
    <t>DHAR-IN/MP/010_SOYABEAN-530_KUKSHI-IN/MP/010/004_BAG-IN/MP/010/004/0001_039-NAYVEL-IN/MP/010/004/0001/0033_</t>
  </si>
  <si>
    <t>DHAR-IN/MP/010_SOYABEAN-530_KUKSHI-IN/MP/010/004_BAG-IN/MP/010/004/0001_039-NAYVEL-IN/MP/010/004/0001/0033</t>
  </si>
  <si>
    <t>DHAR-IN/MP/010_SOYABEAN-530_KUKSHI-IN/MP/010/004_BAG-IN/MP/010/004/0001_041-BANDHANIYA-IN/MP/010/004/0001/0036_</t>
  </si>
  <si>
    <t>DHAR-IN/MP/010_SOYABEAN-530_KUKSHI-IN/MP/010/004_BAG-IN/MP/010/004/0001_041-BANDHANIYA-IN/MP/010/004/0001/0036</t>
  </si>
  <si>
    <t>DHAR-IN/MP/010_SOYABEAN-530_KUKSHI-IN/MP/010/004_BAG-IN/MP/010/004/0001_042-PIPRI-IN/MP/010/004/0001/0037_</t>
  </si>
  <si>
    <t>DHAR-IN/MP/010_SOYABEAN-530_KUKSHI-IN/MP/010/004_BAG-IN/MP/010/004/0001_042-PIPRI-IN/MP/010/004/0001/0037</t>
  </si>
  <si>
    <t>DHAR-IN/MP/010_SOYABEAN-530_KUKSHI-IN/MP/010/004_BAG-IN/MP/010/004/0001_043-BARKHEDA-IN/MP/010/004/0001/0038_</t>
  </si>
  <si>
    <t>DHAR-IN/MP/010_SOYABEAN-530_KUKSHI-IN/MP/010/004_BAG-IN/MP/010/004/0001_043-BARKHEDA-IN/MP/010/004/0001/0038</t>
  </si>
  <si>
    <t>DHAR-IN/MP/010_SOYABEAN-530_KUKSHI-IN/MP/010/004_BAG-IN/MP/010/004/0001_044-KANHERI SUJANPUR-IN/MP/010/004/0001/0039_</t>
  </si>
  <si>
    <t>DHAR-IN/MP/010_SOYABEAN-530_KUKSHI-IN/MP/010/004_BAG-IN/MP/010/004/0001_044-KANHERI SUJANPUR-IN/MP/010/004/0001/0039</t>
  </si>
  <si>
    <t>DHAR-IN/MP/010_SOYABEAN-530_KUKSHI-IN/MP/010/004_BAG-IN/MP/010/004/0001_045-MERTI-IN/MP/010/004/0001/0040_</t>
  </si>
  <si>
    <t>DHAR-IN/MP/010_SOYABEAN-530_KUKSHI-IN/MP/010/004_BAG-IN/MP/010/004/0001_045-MERTI-IN/MP/010/004/0001/0040</t>
  </si>
  <si>
    <t>DHAR-IN/MP/010_SOYABEAN-530_KUKSHI-IN/MP/010/004_BAG-IN/MP/010/004/0001_046-BHAMORI-IN/MP/010/004/0001/0041_</t>
  </si>
  <si>
    <t>DHAR-IN/MP/010_SOYABEAN-530_KUKSHI-IN/MP/010/004_BAG-IN/MP/010/004/0001_046-BHAMORI-IN/MP/010/004/0001/0041</t>
  </si>
  <si>
    <t>DHAR-IN/MP/010_SOYABEAN-530_KUKSHI-IN/MP/010/004_BAG-IN/MP/010/004/0001_047-DEVDHA-IN/MP/010/004/0001/0042_</t>
  </si>
  <si>
    <t>DHAR-IN/MP/010_SOYABEAN-530_KUKSHI-IN/MP/010/004_BAG-IN/MP/010/004/0001_047-DEVDHA-IN/MP/010/004/0001/0042</t>
  </si>
  <si>
    <t>DHAR-IN/MP/010_SOYABEAN-530_KUKSHI-IN/MP/010/004_BAG-IN/MP/010/004/0001_048-JAMLA BAG-IN/MP/010/004/0001/0043_</t>
  </si>
  <si>
    <t>DHAR-IN/MP/010_SOYABEAN-530_KUKSHI-IN/MP/010/004_BAG-IN/MP/010/004/0001_048-JAMLA BAG-IN/MP/010/004/0001/0043</t>
  </si>
  <si>
    <t>DHAR-IN/MP/010_SOYABEAN-530_KUKSHI-IN/MP/010/004_KUKSHI-IN/MP/010/004/0002_050-UMARI-IN/MP/010/004/0002/0002_</t>
  </si>
  <si>
    <t>DHAR-IN/MP/010_SOYABEAN-530_KUKSHI-IN/MP/010/004_KUKSHI-IN/MP/010/004/0002_050-UMARI-IN/MP/010/004/0002/0002</t>
  </si>
  <si>
    <t>DHAR-IN/MP/010_SOYABEAN-530_KUKSHI-IN/MP/010/004_KUKSHI-IN/MP/010/004/0002_051-DAI-IN/MP/010/004/0002/0003_</t>
  </si>
  <si>
    <t>DHAR-IN/MP/010_SOYABEAN-530_KUKSHI-IN/MP/010/004_KUKSHI-IN/MP/010/004/0002_051-DAI-IN/MP/010/004/0002/0003</t>
  </si>
  <si>
    <t>DHAR-IN/MP/010_SOYABEAN-530_KUKSHI-IN/MP/010/004_KUKSHI-IN/MP/010/004/0002_054-KUTEDI-IN/MP/010/004/0002/0006_</t>
  </si>
  <si>
    <t>DHAR-IN/MP/010_SOYABEAN-530_KUKSHI-IN/MP/010/004_KUKSHI-IN/MP/010/004/0002_054-KUTEDI-IN/MP/010/004/0002/0006</t>
  </si>
  <si>
    <t>DHAR-IN/MP/010_SOYABEAN-530_KUKSHI-IN/MP/010/004_KUKSHI-IN/MP/010/004/0002_077-KAPSI-IN/MP/010/004/0002/0029_</t>
  </si>
  <si>
    <t>DHAR-IN/MP/010_SOYABEAN-530_KUKSHI-IN/MP/010/004_KUKSHI-IN/MP/010/004/0002_077-KAPSI-IN/MP/010/004/0002/0029</t>
  </si>
  <si>
    <t>DHAR-IN/MP/010_SOYABEAN-530_KUKSHI-IN/MP/010/004_KUKSHI-IN/MP/010/004/0002_078-KUKSHI-IN/MP/010/004/0002/0030_</t>
  </si>
  <si>
    <t>DHAR-IN/MP/010_SOYABEAN-530_KUKSHI-IN/MP/010/004_KUKSHI-IN/MP/010/004/0002_078-KUKSHI-IN/MP/010/004/0002/0030</t>
  </si>
  <si>
    <t>DHAR-IN/MP/010_SOYABEAN-530_KUKSHI-IN/MP/010/004_KUKSHI-IN/MP/010/004/0002_081-GIRVANYA-IN/MP/010/004/0002/0033_</t>
  </si>
  <si>
    <t>DHAR-IN/MP/010_SOYABEAN-530_KUKSHI-IN/MP/010/004_KUKSHI-IN/MP/010/004/0002_081-GIRVANYA-IN/MP/010/004/0002/0033</t>
  </si>
  <si>
    <t>DHAR-IN/MP/010_SOYABEAN-530_KUKSHI-IN/MP/010/004_NISARPUR-IN/MP/010/004/0003_102-LIGNWA-IN/MP/010/004/0003/0051_</t>
  </si>
  <si>
    <t>DHAR-IN/MP/010_SOYABEAN-530_KUKSHI-IN/MP/010/004_NISARPUR-IN/MP/010/004/0003_102-LIGNWA-IN/MP/010/004/0003/0051</t>
  </si>
  <si>
    <t>DHAR-IN/MP/010_SOYABEAN-530_KUKSHI-IN/MP/010/004_NISARPUR-IN/MP/010/004/0003_103-DAHOD-IN/MP/010/004/0003/0040_</t>
  </si>
  <si>
    <t>DHAR-IN/MP/010_SOYABEAN-530_KUKSHI-IN/MP/010/004_NISARPUR-IN/MP/010/004/0003_103-DAHOD-IN/MP/010/004/0003/0040</t>
  </si>
  <si>
    <t>DHAR-IN/MP/010_SOYABEAN-530_KUKSHI-IN/MP/010/004_NISARPUR-IN/MP/010/004/0003_106-RASWA-IN/MP/010/004/0003/0041_</t>
  </si>
  <si>
    <t>DHAR-IN/MP/010_SOYABEAN-530_KUKSHI-IN/MP/010/004_NISARPUR-IN/MP/010/004/0003_106-RASWA-IN/MP/010/004/0003/0041</t>
  </si>
  <si>
    <t>DHAR-IN/MP/010_SOYABEAN-530_KUKSHI-IN/MP/010/004_NISARPUR-IN/MP/010/004/0003_119-CHIKHLDA-IN/MP/010/004/0003/0045_</t>
  </si>
  <si>
    <t>DHAR-IN/MP/010_SOYABEAN-530_KUKSHI-IN/MP/010/004_NISARPUR-IN/MP/010/004/0003_119-CHIKHLDA-IN/MP/010/004/0003/0045</t>
  </si>
  <si>
    <t>DHAR-IN/MP/010_SOYABEAN-530_KUKSHI-IN/MP/010/004_NISARPUR-IN/MP/010/004/0003_120-NARMADA NAGAR-IN/MP/010/004/0003/0046_</t>
  </si>
  <si>
    <t>DHAR-IN/MP/010_SOYABEAN-530_KUKSHI-IN/MP/010/004_NISARPUR-IN/MP/010/004/0003_120-NARMADA NAGAR-IN/MP/010/004/0003/0046</t>
  </si>
  <si>
    <t>DHAR-IN/MP/010_SOYABEAN-530_MANAWAR-IN/MP/010/005_BAKANER-IN/MP/010/005/0002_067-AAMSI-IN/MP/010/005/0002/0002_</t>
  </si>
  <si>
    <t>DHAR-IN/MP/010_SOYABEAN-530_MANAWAR-IN/MP/010/005_BAKANER-IN/MP/010/005/0002_067-AAMSI-IN/MP/010/005/0002/0002</t>
  </si>
  <si>
    <t>DHAR-IN/MP/010_SOYABEAN-530_MANAWAR-IN/MP/010/005_BAKANER-IN/MP/010/005/0002_076-SAKLDA-IN/MP/010/005/0002/0031_</t>
  </si>
  <si>
    <t>DHAR-IN/MP/010_SOYABEAN-530_MANAWAR-IN/MP/010/005_BAKANER-IN/MP/010/005/0002_076-SAKLDA-IN/MP/010/005/0002/0031</t>
  </si>
  <si>
    <t>DHAR-IN/MP/010_SOYABEAN-530_MANAWAR-IN/MP/010/005_BAKANER-IN/MP/010/005/0002_080-CHOKI-IN/MP/010/005/0002/0032_</t>
  </si>
  <si>
    <t>DHAR-IN/MP/010_SOYABEAN-530_MANAWAR-IN/MP/010/005_BAKANER-IN/MP/010/005/0002_080-CHOKI-IN/MP/010/005/0002/0032</t>
  </si>
  <si>
    <t>DHAR-IN/MP/010_SOYABEAN-530_MANAWAR-IN/MP/010/005_BAKANER-IN/MP/010/005/0002_081-BOHARLA-IN/MP/010/005/0002/0050_</t>
  </si>
  <si>
    <t>DHAR-IN/MP/010_SOYABEAN-530_MANAWAR-IN/MP/010/005_BAKANER-IN/MP/010/005/0002_081-BOHARLA-IN/MP/010/005/0002/0050</t>
  </si>
  <si>
    <t>DHAR-IN/MP/010_SOYABEAN-530_MANAWAR-IN/MP/010/005_BAKANER-IN/MP/010/005/0002_082-DASAI-IN/MP/010/005/0002/0033_</t>
  </si>
  <si>
    <t>DHAR-IN/MP/010_SOYABEAN-530_MANAWAR-IN/MP/010/005_BAKANER-IN/MP/010/005/0002_082-DASAI-IN/MP/010/005/0002/0033</t>
  </si>
  <si>
    <t>DHAR-IN/MP/010_SOYABEAN-530_MANAWAR-IN/MP/010/005_BAKANER-IN/MP/010/005/0002_084-BHANPUR-IN/MP/010/005/0002/0035_</t>
  </si>
  <si>
    <t>DHAR-IN/MP/010_SOYABEAN-530_MANAWAR-IN/MP/010/005_BAKANER-IN/MP/010/005/0002_084-BHANPUR-IN/MP/010/005/0002/0035</t>
  </si>
  <si>
    <t>DHAR-IN/MP/010_SOYABEAN-530_MANAWAR-IN/MP/010/005_BAKANER-IN/MP/010/005/0002_086-KALALDA-IN/MP/010/005/0002/0036_</t>
  </si>
  <si>
    <t>DHAR-IN/MP/010_SOYABEAN-530_MANAWAR-IN/MP/010/005_BAKANER-IN/MP/010/005/0002_086-KALALDA-IN/MP/010/005/0002/0036</t>
  </si>
  <si>
    <t>DHAR-IN/MP/010_SOYABEAN-530_MANAWAR-IN/MP/010/005_BAKANER-IN/MP/010/005/0002_087-KUWAD-IN/MP/010/005/0002/0037_</t>
  </si>
  <si>
    <t>DHAR-IN/MP/010_SOYABEAN-530_MANAWAR-IN/MP/010/005_BAKANER-IN/MP/010/005/0002_087-KUWAD-IN/MP/010/005/0002/0037</t>
  </si>
  <si>
    <t>DHAR-IN/MP/010_SOYABEAN-530_MANAWAR-IN/MP/010/005_BAKANER-IN/MP/010/005/0002_090-UTAWAD-IN/MP/010/005/0002/0038_</t>
  </si>
  <si>
    <t>DHAR-IN/MP/010_SOYABEAN-530_MANAWAR-IN/MP/010/005_BAKANER-IN/MP/010/005/0002_090-UTAWAD-IN/MP/010/005/0002/0038</t>
  </si>
  <si>
    <t>DHAR-IN/MP/010_SOYABEAN-530_MANAWAR-IN/MP/010/005_BAKANER-IN/MP/010/005/0002_095-KALIBAVDI-IN/MP/010/005/0002/0013_</t>
  </si>
  <si>
    <t>DHAR-IN/MP/010_SOYABEAN-530_MANAWAR-IN/MP/010/005_BAKANER-IN/MP/010/005/0002_095-KALIBAVDI-IN/MP/010/005/0002/0013</t>
  </si>
  <si>
    <t>DHAR-IN/MP/010_SOYABEAN-530_MANAWAR-IN/MP/010/005_BAKANER-IN/MP/010/005/0002_096-AHERWAS-IN/MP/010/005/0002/0014_</t>
  </si>
  <si>
    <t>DHAR-IN/MP/010_SOYABEAN-530_MANAWAR-IN/MP/010/005_BAKANER-IN/MP/010/005/0002_096-AHERWAS-IN/MP/010/005/0002/0014</t>
  </si>
  <si>
    <t>DHAR-IN/MP/010_SOYABEAN-530_MANAWAR-IN/MP/010/005_BAKANER-IN/MP/010/005/0002_098-RAMADHAMA-IN/MP/010/005/0002/0016_</t>
  </si>
  <si>
    <t>DHAR-IN/MP/010_SOYABEAN-530_MANAWAR-IN/MP/010/005_BAKANER-IN/MP/010/005/0002_098-RAMADHAMA-IN/MP/010/005/0002/0016</t>
  </si>
  <si>
    <t>DHAR-IN/MP/010_SOYABEAN-530_MANAWAR-IN/MP/010/005_BAKANER-IN/MP/010/005/0002_099-DHABHAD-IN/MP/010/005/0002/0017_</t>
  </si>
  <si>
    <t>DHAR-IN/MP/010_SOYABEAN-530_MANAWAR-IN/MP/010/005_BAKANER-IN/MP/010/005/0002_099-DHABHAD-IN/MP/010/005/0002/0017</t>
  </si>
  <si>
    <t>DHAR-IN/MP/010_SOYABEAN-530_MANAWAR-IN/MP/010/005_BAKANER-IN/MP/010/005/0002_100-LUNHERA BUJURG-IN/MP/010/005/0002/0018_</t>
  </si>
  <si>
    <t>DHAR-IN/MP/010_SOYABEAN-530_MANAWAR-IN/MP/010/005_BAKANER-IN/MP/010/005/0002_100-LUNHERA BUJURG-IN/MP/010/005/0002/0018</t>
  </si>
  <si>
    <t>DHAR-IN/MP/010_SOYABEAN-530_MANAWAR-IN/MP/010/005_BAKANER-IN/MP/010/005/0002_105-BAKANER-IN/MP/010/005/0002/0043_</t>
  </si>
  <si>
    <t>DHAR-IN/MP/010_SOYABEAN-530_MANAWAR-IN/MP/010/005_BAKANER-IN/MP/010/005/0002_105-BAKANER-IN/MP/010/005/0002/0043</t>
  </si>
  <si>
    <t>DHAR-IN/MP/010_SOYABEAN-530_MANAWAR-IN/MP/010/005_BAKANER-IN/MP/010/005/0002_106-RANGAON-IN/MP/010/005/0002/0019_</t>
  </si>
  <si>
    <t>DHAR-IN/MP/010_SOYABEAN-530_MANAWAR-IN/MP/010/005_BAKANER-IN/MP/010/005/0002_106-RANGAON-IN/MP/010/005/0002/0019</t>
  </si>
  <si>
    <t>DHAR-IN/MP/010_SOYABEAN-530_MANAWAR-IN/MP/010/005_BAKANER-IN/MP/010/005/0002_108-BAYKHEDA-IN/MP/010/005/0002/0020_</t>
  </si>
  <si>
    <t>DHAR-IN/MP/010_SOYABEAN-530_MANAWAR-IN/MP/010/005_BAKANER-IN/MP/010/005/0002_108-BAYKHEDA-IN/MP/010/005/0002/0020</t>
  </si>
  <si>
    <t>DHAR-IN/MP/010_SOYABEAN-530_MANAWAR-IN/MP/010/005_BAKANER-IN/MP/010/005/0002_110-DEDGAON-IN/MP/010/005/0002/0021_</t>
  </si>
  <si>
    <t>DHAR-IN/MP/010_SOYABEAN-530_MANAWAR-IN/MP/010/005_BAKANER-IN/MP/010/005/0002_110-DEDGAON-IN/MP/010/005/0002/0021</t>
  </si>
  <si>
    <t>DHAR-IN/MP/010_SOYABEAN-530_MANAWAR-IN/MP/010/005_BAKANER-IN/MP/010/005/0002_111-JAMNIYA-IN/MP/010/005/0002/0061_</t>
  </si>
  <si>
    <t>DHAR-IN/MP/010_SOYABEAN-530_MANAWAR-IN/MP/010/005_BAKANER-IN/MP/010/005/0002_111-JAMNIYA-IN/MP/010/005/0002/0061</t>
  </si>
  <si>
    <t>DHAR-IN/MP/010_SOYABEAN-530_MANAWAR-IN/MP/010/005_BAKANER-IN/MP/010/005/0002_112-MOD KANAPUR-IN/MP/010/005/0002/0045_</t>
  </si>
  <si>
    <t>DHAR-IN/MP/010_SOYABEAN-530_MANAWAR-IN/MP/010/005_BAKANER-IN/MP/010/005/0002_112-MOD KANAPUR-IN/MP/010/005/0002/0045</t>
  </si>
  <si>
    <t>DHAR-IN/MP/010_SOYABEAN-530_MANAWAR-IN/MP/010/005_BAKANER-IN/MP/010/005/0002_115-JHIVI-IN/MP/010/005/0002/0024_</t>
  </si>
  <si>
    <t>DHAR-IN/MP/010_SOYABEAN-530_MANAWAR-IN/MP/010/005_BAKANER-IN/MP/010/005/0002_115-JHIVI-IN/MP/010/005/0002/0024</t>
  </si>
  <si>
    <t>DHAR-IN/MP/010_SOYABEAN-530_MANAWAR-IN/MP/010/005_BAKANER-IN/MP/010/005/0002_119-KUWALI-IN/MP/010/005/0002/0047_</t>
  </si>
  <si>
    <t>DHAR-IN/MP/010_SOYABEAN-530_MANAWAR-IN/MP/010/005_BAKANER-IN/MP/010/005/0002_119-KUWALI-IN/MP/010/005/0002/0047</t>
  </si>
  <si>
    <t>DHAR-IN/MP/010_SOYABEAN-530_MANAWAR-IN/MP/010/005_BAKANER-IN/MP/010/005/0002_120-MIRJAPUR-IN/MP/010/005/0002/0026_</t>
  </si>
  <si>
    <t>DHAR-IN/MP/010_SOYABEAN-530_MANAWAR-IN/MP/010/005_BAKANER-IN/MP/010/005/0002_120-MIRJAPUR-IN/MP/010/005/0002/0026</t>
  </si>
  <si>
    <t>DHAR-IN/MP/010_SOYABEAN-530_MANAWAR-IN/MP/010/005_BAKANER-IN/MP/010/005/0002_121-BARDA-IN/MP/010/005/0002/0027_</t>
  </si>
  <si>
    <t>DHAR-IN/MP/010_SOYABEAN-530_MANAWAR-IN/MP/010/005_BAKANER-IN/MP/010/005/0002_121-BARDA-IN/MP/010/005/0002/0027</t>
  </si>
  <si>
    <t>DHAR-IN/MP/010_SOYABEAN-530_MANAWAR-IN/MP/010/005_BAKANER-IN/MP/010/005/0002_123-PATWAR-IN/MP/010/005/0002/0029_</t>
  </si>
  <si>
    <t>DHAR-IN/MP/010_SOYABEAN-530_MANAWAR-IN/MP/010/005_BAKANER-IN/MP/010/005/0002_123-PATWAR-IN/MP/010/005/0002/0029</t>
  </si>
  <si>
    <t>DHAR-IN/MP/010_SOYABEAN-530_MANAWAR-IN/MP/010/005_BAKANER-IN/MP/010/005/0002_125-TAVLAI KHURD-IN/MP/010/005/0002/0049_</t>
  </si>
  <si>
    <t>DHAR-IN/MP/010_SOYABEAN-530_MANAWAR-IN/MP/010/005_BAKANER-IN/MP/010/005/0002_125-TAVLAI KHURD-IN/MP/010/005/0002/0049</t>
  </si>
  <si>
    <t>DHAR-IN/MP/010_SOYABEAN-530_MANAWAR-IN/MP/010/005_MANAWAR-IN/MP/010/005/0001_002-RAJUKHEDI-IN/MP/010/005/0001/0039_</t>
  </si>
  <si>
    <t>DHAR-IN/MP/010_SOYABEAN-530_MANAWAR-IN/MP/010/005_MANAWAR-IN/MP/010/005/0001_002-RAJUKHEDI-IN/MP/010/005/0001/0039</t>
  </si>
  <si>
    <t>DHAR-IN/MP/010_SOYABEAN-530_MANAWAR-IN/MP/010/005_MANAWAR-IN/MP/010/005/0001_003-TEMARIYA-IN/MP/010/005/0001/0050_</t>
  </si>
  <si>
    <t>DHAR-IN/MP/010_SOYABEAN-530_MANAWAR-IN/MP/010/005_MANAWAR-IN/MP/010/005/0001_003-TEMARIYA-IN/MP/010/005/0001/0050</t>
  </si>
  <si>
    <t>DHAR-IN/MP/010_SOYABEAN-530_MANAWAR-IN/MP/010/005_MANAWAR-IN/MP/010/005/0001_006-UDIYAPUR-IN/MP/010/005/0001/0083_</t>
  </si>
  <si>
    <t>DHAR-IN/MP/010_SOYABEAN-530_MANAWAR-IN/MP/010/005_MANAWAR-IN/MP/010/005/0001_006-UDIYAPUR-IN/MP/010/005/0001/0083</t>
  </si>
  <si>
    <t>DHAR-IN/MP/010_SOYABEAN-530_MANAWAR-IN/MP/010/005_MANAWAR-IN/MP/010/005/0001_007-KHANDLAI-IN/MP/010/005/0001/0094_</t>
  </si>
  <si>
    <t>DHAR-IN/MP/010_SOYABEAN-530_MANAWAR-IN/MP/010/005_MANAWAR-IN/MP/010/005/0001_007-KHANDLAI-IN/MP/010/005/0001/0094</t>
  </si>
  <si>
    <t>DHAR-IN/MP/010_SOYABEAN-530_MANAWAR-IN/MP/010/005_MANAWAR-IN/MP/010/005/0001_008-JALKHA-IN/MP/010/005/0001/0105_</t>
  </si>
  <si>
    <t>DHAR-IN/MP/010_SOYABEAN-530_MANAWAR-IN/MP/010/005_MANAWAR-IN/MP/010/005/0001_008-JALKHA-IN/MP/010/005/0001/0105</t>
  </si>
  <si>
    <t>DHAR-IN/MP/010_SOYABEAN-530_MANAWAR-IN/MP/010/005_MANAWAR-IN/MP/010/005/0001_009-TEMARNI-IN/MP/010/005/0001/0116_</t>
  </si>
  <si>
    <t>DHAR-IN/MP/010_SOYABEAN-530_MANAWAR-IN/MP/010/005_MANAWAR-IN/MP/010/005/0001_009-TEMARNI-IN/MP/010/005/0001/0116</t>
  </si>
  <si>
    <t>DHAR-IN/MP/010_SOYABEAN-530_MANAWAR-IN/MP/010/005_MANAWAR-IN/MP/010/005/0001_011-MUHALI-IN/MP/010/005/0001/0013_</t>
  </si>
  <si>
    <t>DHAR-IN/MP/010_SOYABEAN-530_MANAWAR-IN/MP/010/005_MANAWAR-IN/MP/010/005/0001_011-MUHALI-IN/MP/010/005/0001/0013</t>
  </si>
  <si>
    <t>DHAR-IN/MP/010_SOYABEAN-530_MANAWAR-IN/MP/010/005_MANAWAR-IN/MP/010/005/0001_012-DEVRA-IN/MP/010/005/0001/0024_</t>
  </si>
  <si>
    <t>DHAR-IN/MP/010_SOYABEAN-530_MANAWAR-IN/MP/010/005_MANAWAR-IN/MP/010/005/0001_012-DEVRA-IN/MP/010/005/0001/0024</t>
  </si>
  <si>
    <t>DHAR-IN/MP/010_SOYABEAN-530_MANAWAR-IN/MP/010/005_MANAWAR-IN/MP/010/005/0001_014-LUNHERA-IN/MP/010/005/0001/0033_</t>
  </si>
  <si>
    <t>DHAR-IN/MP/010_SOYABEAN-530_MANAWAR-IN/MP/010/005_MANAWAR-IN/MP/010/005/0001_014-LUNHERA-IN/MP/010/005/0001/0033</t>
  </si>
  <si>
    <t>DHAR-IN/MP/010_SOYABEAN-530_MANAWAR-IN/MP/010/005_MANAWAR-IN/MP/010/005/0001_018-BHAGYAPUR-IN/MP/010/005/0001/0037_</t>
  </si>
  <si>
    <t>DHAR-IN/MP/010_SOYABEAN-530_MANAWAR-IN/MP/010/005_MANAWAR-IN/MP/010/005/0001_018-BHAGYAPUR-IN/MP/010/005/0001/0037</t>
  </si>
  <si>
    <t>DHAR-IN/MP/010_SOYABEAN-530_MANAWAR-IN/MP/010/005_MANAWAR-IN/MP/010/005/0001_019-BANEDIYA-IN/MP/010/005/0001/0038_</t>
  </si>
  <si>
    <t>DHAR-IN/MP/010_SOYABEAN-530_MANAWAR-IN/MP/010/005_MANAWAR-IN/MP/010/005/0001_019-BANEDIYA-IN/MP/010/005/0001/0038</t>
  </si>
  <si>
    <t>DHAR-IN/MP/010_SOYABEAN-530_MANAWAR-IN/MP/010/005_MANAWAR-IN/MP/010/005/0001_020-BALIPUR-IN/MP/010/005/0001/0040_</t>
  </si>
  <si>
    <t>DHAR-IN/MP/010_SOYABEAN-530_MANAWAR-IN/MP/010/005_MANAWAR-IN/MP/010/005/0001_020-BALIPUR-IN/MP/010/005/0001/0040</t>
  </si>
  <si>
    <t>DHAR-IN/MP/010_SOYABEAN-530_MANAWAR-IN/MP/010/005_MANAWAR-IN/MP/010/005/0001_021-BIDPUR-IN/MP/010/005/0001/0041_</t>
  </si>
  <si>
    <t>DHAR-IN/MP/010_SOYABEAN-530_MANAWAR-IN/MP/010/005_MANAWAR-IN/MP/010/005/0001_021-BIDPUR-IN/MP/010/005/0001/0041</t>
  </si>
  <si>
    <t>DHAR-IN/MP/010_SOYABEAN-530_MANAWAR-IN/MP/010/005_MANAWAR-IN/MP/010/005/0001_022-TONKI-IN/MP/010/005/0001/0042_</t>
  </si>
  <si>
    <t>DHAR-IN/MP/010_SOYABEAN-530_MANAWAR-IN/MP/010/005_MANAWAR-IN/MP/010/005/0001_022-TONKI-IN/MP/010/005/0001/0042</t>
  </si>
  <si>
    <t>DHAR-IN/MP/010_SOYABEAN-530_MANAWAR-IN/MP/010/005_MANAWAR-IN/MP/010/005/0001_024-NIGARNI-IN/MP/010/005/0001/0044_</t>
  </si>
  <si>
    <t>DHAR-IN/MP/010_SOYABEAN-530_MANAWAR-IN/MP/010/005_MANAWAR-IN/MP/010/005/0001_024-NIGARNI-IN/MP/010/005/0001/0044</t>
  </si>
  <si>
    <t>DHAR-IN/MP/010_SOYABEAN-530_MANAWAR-IN/MP/010/005_MANAWAR-IN/MP/010/005/0001_025-BADGAON-IN/MP/010/005/0001/0045_</t>
  </si>
  <si>
    <t>DHAR-IN/MP/010_SOYABEAN-530_MANAWAR-IN/MP/010/005_MANAWAR-IN/MP/010/005/0001_025-BADGAON-IN/MP/010/005/0001/0045</t>
  </si>
  <si>
    <t>DHAR-IN/MP/010_SOYABEAN-530_MANAWAR-IN/MP/010/005_MANAWAR-IN/MP/010/005/0001_026-PIPLYA-IN/MP/010/005/0001/0046_</t>
  </si>
  <si>
    <t>DHAR-IN/MP/010_SOYABEAN-530_MANAWAR-IN/MP/010/005_MANAWAR-IN/MP/010/005/0001_026-PIPLYA-IN/MP/010/005/0001/0046</t>
  </si>
  <si>
    <t>DHAR-IN/MP/010_SOYABEAN-530_MANAWAR-IN/MP/010/005_MANAWAR-IN/MP/010/005/0001_027-MANAWAR-IN/MP/010/005/0001/0047_</t>
  </si>
  <si>
    <t>DHAR-IN/MP/010_SOYABEAN-530_MANAWAR-IN/MP/010/005_MANAWAR-IN/MP/010/005/0001_027-MANAWAR-IN/MP/010/005/0001/0047</t>
  </si>
  <si>
    <t>DHAR-IN/MP/010_SOYABEAN-530_MANAWAR-IN/MP/010/005_MANAWAR-IN/MP/010/005/0001_030-DASVEE-IN/MP/010/005/0001/0051_</t>
  </si>
  <si>
    <t>DHAR-IN/MP/010_SOYABEAN-530_MANAWAR-IN/MP/010/005_MANAWAR-IN/MP/010/005/0001_030-DASVEE-IN/MP/010/005/0001/0051</t>
  </si>
  <si>
    <t>DHAR-IN/MP/010_SOYABEAN-530_MANAWAR-IN/MP/010/005_MANAWAR-IN/MP/010/005/0001_031-RANATLAV-IN/MP/010/005/0001/0052_</t>
  </si>
  <si>
    <t>DHAR-IN/MP/010_SOYABEAN-530_MANAWAR-IN/MP/010/005_MANAWAR-IN/MP/010/005/0001_031-RANATLAV-IN/MP/010/005/0001/0052</t>
  </si>
  <si>
    <t>DHAR-IN/MP/010_SOYABEAN-530_MANAWAR-IN/MP/010/005_MANAWAR-IN/MP/010/005/0001_033-SINGHANA-IN/MP/010/005/0001/0054_</t>
  </si>
  <si>
    <t>DHAR-IN/MP/010_SOYABEAN-530_MANAWAR-IN/MP/010/005_MANAWAR-IN/MP/010/005/0001_033-SINGHANA-IN/MP/010/005/0001/0054</t>
  </si>
  <si>
    <t>DHAR-IN/MP/010_SOYABEAN-530_MANAWAR-IN/MP/010/005_MANAWAR-IN/MP/010/005/0001_037-DEVLA-IN/MP/010/005/0001/0058_</t>
  </si>
  <si>
    <t>DHAR-IN/MP/010_SOYABEAN-530_MANAWAR-IN/MP/010/005_MANAWAR-IN/MP/010/005/0001_037-DEVLA-IN/MP/010/005/0001/0058</t>
  </si>
  <si>
    <t>DHAR-IN/MP/010_SOYABEAN-530_MANAWAR-IN/MP/010/005_MANAWAR-IN/MP/010/005/0001_039-JATPUR-IN/MP/010/005/0001/0060_</t>
  </si>
  <si>
    <t>DHAR-IN/MP/010_SOYABEAN-530_MANAWAR-IN/MP/010/005_MANAWAR-IN/MP/010/005/0001_039-JATPUR-IN/MP/010/005/0001/0060</t>
  </si>
  <si>
    <t>DHAR-IN/MP/010_SOYABEAN-530_MANAWAR-IN/MP/010/005_MANAWAR-IN/MP/010/005/0001_041-LIMBEE-IN/MP/010/005/0001/0063_</t>
  </si>
  <si>
    <t>DHAR-IN/MP/010_SOYABEAN-530_MANAWAR-IN/MP/010/005_MANAWAR-IN/MP/010/005/0001_041-LIMBEE-IN/MP/010/005/0001/0063</t>
  </si>
  <si>
    <t>DHAR-IN/MP/010_SOYABEAN-530_MANAWAR-IN/MP/010/005_MANAWAR-IN/MP/010/005/0001_043-BAGLYA-IN/MP/010/005/0001/0065_</t>
  </si>
  <si>
    <t>DHAR-IN/MP/010_SOYABEAN-530_MANAWAR-IN/MP/010/005_MANAWAR-IN/MP/010/005/0001_043-BAGLYA-IN/MP/010/005/0001/0065</t>
  </si>
  <si>
    <t>DHAR-IN/MP/010_SOYABEAN-530_MANAWAR-IN/MP/010/005_MANAWAR-IN/MP/010/005/0001_044-PANCHKHEDA-IN/MP/010/005/0001/0066_</t>
  </si>
  <si>
    <t>DHAR-IN/MP/010_SOYABEAN-530_MANAWAR-IN/MP/010/005_MANAWAR-IN/MP/010/005/0001_044-PANCHKHEDA-IN/MP/010/005/0001/0066</t>
  </si>
  <si>
    <t>DHAR-IN/MP/010_SOYABEAN-530_MANAWAR-IN/MP/010/005_MANAWAR-IN/MP/010/005/0001_047-DONGARGAON-IN/MP/010/005/0001/0069_</t>
  </si>
  <si>
    <t>DHAR-IN/MP/010_SOYABEAN-530_MANAWAR-IN/MP/010/005_MANAWAR-IN/MP/010/005/0001_047-DONGARGAON-IN/MP/010/005/0001/0069</t>
  </si>
  <si>
    <t>DHAR-IN/MP/010_SOYABEAN-530_MANAWAR-IN/MP/010/005_MANAWAR-IN/MP/010/005/0001_050-GANPUR-IN/MP/010/005/0001/0073_</t>
  </si>
  <si>
    <t>DHAR-IN/MP/010_SOYABEAN-530_MANAWAR-IN/MP/010/005_MANAWAR-IN/MP/010/005/0001_050-GANPUR-IN/MP/010/005/0001/0073</t>
  </si>
  <si>
    <t>DHAR-IN/MP/010_SOYABEAN-530_MANAWAR-IN/MP/010/005_MANAWAR-IN/MP/010/005/0001_052-AJANDIKOT-IN/MP/010/005/0001/0075_</t>
  </si>
  <si>
    <t>DHAR-IN/MP/010_SOYABEAN-530_MANAWAR-IN/MP/010/005_MANAWAR-IN/MP/010/005/0001_052-AJANDIKOT-IN/MP/010/005/0001/0075</t>
  </si>
  <si>
    <t>DHAR-IN/MP/010_SOYABEAN-530_MANAWAR-IN/MP/010/005_MANAWAR-IN/MP/010/005/0001_053-DEVGARH-IN/MP/010/005/0001/0076_</t>
  </si>
  <si>
    <t>DHAR-IN/MP/010_SOYABEAN-530_MANAWAR-IN/MP/010/005_MANAWAR-IN/MP/010/005/0001_053-DEVGARH-IN/MP/010/005/0001/0076</t>
  </si>
  <si>
    <t>DHAR-IN/MP/010_SOYABEAN-530_MANAWAR-IN/MP/010/005_MANAWAR-IN/MP/010/005/0001_054-GANGLI-IN/MP/010/005/0001/0077_</t>
  </si>
  <si>
    <t>DHAR-IN/MP/010_SOYABEAN-530_MANAWAR-IN/MP/010/005_MANAWAR-IN/MP/010/005/0001_054-GANGLI-IN/MP/010/005/0001/0077</t>
  </si>
  <si>
    <t>DHAR-IN/MP/010_SOYABEAN-530_MANAWAR-IN/MP/010/005_MANAWAR-IN/MP/010/005/0001_055-KAVTHI-IN/MP/010/005/0001/0078_</t>
  </si>
  <si>
    <t>DHAR-IN/MP/010_SOYABEAN-530_MANAWAR-IN/MP/010/005_MANAWAR-IN/MP/010/005/0001_055-KAVTHI-IN/MP/010/005/0001/0078</t>
  </si>
  <si>
    <t>DHAR-IN/MP/010_SOYABEAN-530_MANAWAR-IN/MP/010/005_MANAWAR-IN/MP/010/005/0001_056-AKALBARA-IN/MP/010/005/0001/0079_</t>
  </si>
  <si>
    <t>DHAR-IN/MP/010_SOYABEAN-530_MANAWAR-IN/MP/010/005_MANAWAR-IN/MP/010/005/0001_056-AKALBARA-IN/MP/010/005/0001/0079</t>
  </si>
  <si>
    <t>DHAR-IN/MP/010_SOYABEAN-530_MANAWAR-IN/MP/010/005_MANAWAR-IN/MP/010/005/0001_057-LANGUR-IN/MP/010/005/0001/0080_</t>
  </si>
  <si>
    <t>DHAR-IN/MP/010_SOYABEAN-530_MANAWAR-IN/MP/010/005_MANAWAR-IN/MP/010/005/0001_057-LANGUR-IN/MP/010/005/0001/0080</t>
  </si>
  <si>
    <t>DHAR-IN/MP/010_SOYABEAN-530_MANAWAR-IN/MP/010/005_MANAWAR-IN/MP/010/005/0001_058-SIRSALA-IN/MP/010/005/0001/0081_</t>
  </si>
  <si>
    <t>DHAR-IN/MP/010_SOYABEAN-530_MANAWAR-IN/MP/010/005_MANAWAR-IN/MP/010/005/0001_058-SIRSALA-IN/MP/010/005/0001/0081</t>
  </si>
  <si>
    <t>DHAR-IN/MP/010_SOYABEAN-530_MANAWAR-IN/MP/010/005_MANAWAR-IN/MP/010/005/0001_063-AJANDA-IN/MP/010/005/0001/0087_</t>
  </si>
  <si>
    <t>DHAR-IN/MP/010_SOYABEAN-530_MANAWAR-IN/MP/010/005_MANAWAR-IN/MP/010/005/0001_063-AJANDA-IN/MP/010/005/0001/0087</t>
  </si>
  <si>
    <t>DHAR-IN/MP/010_SOYABEAN-530_SARDARPUR-IN/MP/010/002_AMJHERA-IN/MP/010/002/0003_077-UNDELI-IN/MP/010/002/0003/0001_</t>
  </si>
  <si>
    <t>DHAR-IN/MP/010_SOYABEAN-530_SARDARPUR-IN/MP/010/002_AMJHERA-IN/MP/010/002/0003_077-UNDELI-IN/MP/010/002/0003/0001</t>
  </si>
  <si>
    <t>DHAR-IN/MP/010_SOYABEAN-530_SARDARPUR-IN/MP/010/002_AMJHERA-IN/MP/010/002/0003_078-KHARELI-IN/MP/010/002/0003/0002_</t>
  </si>
  <si>
    <t>DHAR-IN/MP/010_SOYABEAN-530_SARDARPUR-IN/MP/010/002_AMJHERA-IN/MP/010/002/0003_078-KHARELI-IN/MP/010/002/0003/0002</t>
  </si>
  <si>
    <t>DHAR-IN/MP/010_SOYABEAN-530_SARDARPUR-IN/MP/010/002_AMJHERA-IN/MP/010/002/0003_079-GOLPURA-IN/MP/010/002/0003/0003_</t>
  </si>
  <si>
    <t>DHAR-IN/MP/010_SOYABEAN-530_SARDARPUR-IN/MP/010/002_AMJHERA-IN/MP/010/002/0003_079-GOLPURA-IN/MP/010/002/0003/0003</t>
  </si>
  <si>
    <t>DHAR-IN/MP/010_SOYABEAN-530_SARDARPUR-IN/MP/010/002_AMJHERA-IN/MP/010/002/0003_082-BORKHEDI-IN/MP/010/002/0003/0004_</t>
  </si>
  <si>
    <t>DHAR-IN/MP/010_SOYABEAN-530_SARDARPUR-IN/MP/010/002_AMJHERA-IN/MP/010/002/0003_082-BORKHEDI-IN/MP/010/002/0003/0004</t>
  </si>
  <si>
    <t>DHAR-IN/MP/010_SOYABEAN-530_SARDARPUR-IN/MP/010/002_AMJHERA-IN/MP/010/002/0003_083-MINDA-IN/MP/010/002/0003/0005_</t>
  </si>
  <si>
    <t>DHAR-IN/MP/010_SOYABEAN-530_SARDARPUR-IN/MP/010/002_AMJHERA-IN/MP/010/002/0003_083-MINDA-IN/MP/010/002/0003/0005</t>
  </si>
  <si>
    <t>DHAR-IN/MP/010_SOYABEAN-530_SARDARPUR-IN/MP/010/002_AMJHERA-IN/MP/010/002/0003_084-HATOD-IN/MP/010/002/0003/0006_</t>
  </si>
  <si>
    <t>DHAR-IN/MP/010_SOYABEAN-530_SARDARPUR-IN/MP/010/002_AMJHERA-IN/MP/010/002/0003_084-HATOD-IN/MP/010/002/0003/0006</t>
  </si>
  <si>
    <t>DHAR-IN/MP/010_SOYABEAN-530_SARDARPUR-IN/MP/010/002_AMJHERA-IN/MP/010/002/0003_085-MORGAON-IN/MP/010/002/0003/0007_</t>
  </si>
  <si>
    <t>DHAR-IN/MP/010_SOYABEAN-530_SARDARPUR-IN/MP/010/002_AMJHERA-IN/MP/010/002/0003_085-MORGAON-IN/MP/010/002/0003/0007</t>
  </si>
  <si>
    <t>DHAR-IN/MP/010_SOYABEAN-530_SARDARPUR-IN/MP/010/002_AMJHERA-IN/MP/010/002/0003_090-BANDEDI-IN/MP/010/002/0003/0012_</t>
  </si>
  <si>
    <t>DHAR-IN/MP/010_SOYABEAN-530_SARDARPUR-IN/MP/010/002_AMJHERA-IN/MP/010/002/0003_090-BANDEDI-IN/MP/010/002/0003/0012</t>
  </si>
  <si>
    <t>DHAR-IN/MP/010_SOYABEAN-530_SARDARPUR-IN/MP/010/002_AMJHERA-IN/MP/010/002/0003_091-KHANKEDI-IN/MP/010/002/0003/0013_</t>
  </si>
  <si>
    <t>DHAR-IN/MP/010_SOYABEAN-530_SARDARPUR-IN/MP/010/002_AMJHERA-IN/MP/010/002/0003_091-KHANKEDI-IN/MP/010/002/0003/0013</t>
  </si>
  <si>
    <t>DHAR-IN/MP/010_SOYABEAN-530_SARDARPUR-IN/MP/010/002_AMJHERA-IN/MP/010/002/0003_092-CHALNI-IN/MP/010/002/0003/0014_</t>
  </si>
  <si>
    <t>DHAR-IN/MP/010_SOYABEAN-530_SARDARPUR-IN/MP/010/002_AMJHERA-IN/MP/010/002/0003_092-CHALNI-IN/MP/010/002/0003/0014</t>
  </si>
  <si>
    <t>DHAR-IN/MP/010_SOYABEAN-530_SARDARPUR-IN/MP/010/002_AMJHERA-IN/MP/010/002/0003_093-AMJHERA-IN/MP/010/002/0003/0015_</t>
  </si>
  <si>
    <t>DHAR-IN/MP/010_SOYABEAN-530_SARDARPUR-IN/MP/010/002_AMJHERA-IN/MP/010/002/0003_093-AMJHERA-IN/MP/010/002/0003/0015</t>
  </si>
  <si>
    <t>DHAR-IN/MP/010_SOYABEAN-530_SARDARPUR-IN/MP/010/002_AMJHERA-IN/MP/010/002/0003_094-RAJPURA-IN/MP/010/002/0003/0016_</t>
  </si>
  <si>
    <t>DHAR-IN/MP/010_SOYABEAN-530_SARDARPUR-IN/MP/010/002_AMJHERA-IN/MP/010/002/0003_094-RAJPURA-IN/MP/010/002/0003/0016</t>
  </si>
  <si>
    <t>DHAR-IN/MP/010_SOYABEAN-530_SARDARPUR-IN/MP/010/002_AMJHERA-IN/MP/010/002/0003_095-MAROL-IN/MP/010/002/0003/0017_</t>
  </si>
  <si>
    <t>DHAR-IN/MP/010_SOYABEAN-530_SARDARPUR-IN/MP/010/002_AMJHERA-IN/MP/010/002/0003_095-MAROL-IN/MP/010/002/0003/0017</t>
  </si>
  <si>
    <t>DHAR-IN/MP/010_SOYABEAN-530_SARDARPUR-IN/MP/010/002_AMJHERA-IN/MP/010/002/0003_096-SULTANPUR-IN/MP/010/002/0003/0018_</t>
  </si>
  <si>
    <t>DHAR-IN/MP/010_SOYABEAN-530_SARDARPUR-IN/MP/010/002_AMJHERA-IN/MP/010/002/0003_096-SULTANPUR-IN/MP/010/002/0003/0018</t>
  </si>
  <si>
    <t>DHAR-IN/MP/010_SOYABEAN-530_SARDARPUR-IN/MP/010/002_BARMANDAL-IN/MP/010/002/0001_001-KACHNARIYA-IN/MP/010/002/0001/0001_</t>
  </si>
  <si>
    <t>DHAR-IN/MP/010_SOYABEAN-530_SARDARPUR-IN/MP/010/002_BARMANDAL-IN/MP/010/002/0001_001-KACHNARIYA-IN/MP/010/002/0001/0001</t>
  </si>
  <si>
    <t>DHAR-IN/MP/010_SOYABEAN-530_SARDARPUR-IN/MP/010/002_BARMANDAL-IN/MP/010/002/0001_002-RAJOD-IN/MP/010/002/0001/0012_</t>
  </si>
  <si>
    <t>DHAR-IN/MP/010_SOYABEAN-530_SARDARPUR-IN/MP/010/002_BARMANDAL-IN/MP/010/002/0001_002-RAJOD-IN/MP/010/002/0001/0012</t>
  </si>
  <si>
    <t>DHAR-IN/MP/010_SOYABEAN-530_SARDARPUR-IN/MP/010/002_BARMANDAL-IN/MP/010/002/0001_003-NIPAVALI-IN/MP/010/002/0001/0022_</t>
  </si>
  <si>
    <t>DHAR-IN/MP/010_SOYABEAN-530_SARDARPUR-IN/MP/010/002_BARMANDAL-IN/MP/010/002/0001_003-NIPAVALI-IN/MP/010/002/0001/0022</t>
  </si>
  <si>
    <t>DHAR-IN/MP/010_SOYABEAN-530_SARDARPUR-IN/MP/010/002_BARMANDAL-IN/MP/010/002/0001_004-SAJOD-IN/MP/010/002/0001/0033_</t>
  </si>
  <si>
    <t>DHAR-IN/MP/010_SOYABEAN-530_SARDARPUR-IN/MP/010/002_BARMANDAL-IN/MP/010/002/0001_004-SAJOD-IN/MP/010/002/0001/0033</t>
  </si>
  <si>
    <t>DHAR-IN/MP/010_SOYABEAN-530_SARDARPUR-IN/MP/010/002_BARMANDAL-IN/MP/010/002/0001_005-NANDLAI-IN/MP/010/002/0001/0044_</t>
  </si>
  <si>
    <t>DHAR-IN/MP/010_SOYABEAN-530_SARDARPUR-IN/MP/010/002_BARMANDAL-IN/MP/010/002/0001_005-NANDLAI-IN/MP/010/002/0001/0044</t>
  </si>
  <si>
    <t>DHAR-IN/MP/010_SOYABEAN-530_SARDARPUR-IN/MP/010/002_BARMANDAL-IN/MP/010/002/0001_006-HANUMANTYA SAJOD-IN/MP/010/002/0001/0055_</t>
  </si>
  <si>
    <t>DHAR-IN/MP/010_SOYABEAN-530_SARDARPUR-IN/MP/010/002_BARMANDAL-IN/MP/010/002/0001_006-HANUMANTYA SAJOD-IN/MP/010/002/0001/0055</t>
  </si>
  <si>
    <t>DHAR-IN/MP/010_SOYABEAN-530_SARDARPUR-IN/MP/010/002_BARMANDAL-IN/MP/010/002/0001_007-BASLAI-IN/MP/010/002/0001/0059_</t>
  </si>
  <si>
    <t>DHAR-IN/MP/010_SOYABEAN-530_SARDARPUR-IN/MP/010/002_BARMANDAL-IN/MP/010/002/0001_007-BASLAI-IN/MP/010/002/0001/0059</t>
  </si>
  <si>
    <t>DHAR-IN/MP/010_SOYABEAN-530_SARDARPUR-IN/MP/010/002_BARMANDAL-IN/MP/010/002/0001_008-GODIKHEDA-IN/MP/010/002/0001/0064_</t>
  </si>
  <si>
    <t>DHAR-IN/MP/010_SOYABEAN-530_SARDARPUR-IN/MP/010/002_BARMANDAL-IN/MP/010/002/0001_008-GODIKHEDA-IN/MP/010/002/0001/0064</t>
  </si>
  <si>
    <t>DHAR-IN/MP/010_SOYABEAN-530_SARDARPUR-IN/MP/010/002_BARMANDAL-IN/MP/010/002/0001_009-SANDLA-IN/MP/010/002/0001/0067_</t>
  </si>
  <si>
    <t>DHAR-IN/MP/010_SOYABEAN-530_SARDARPUR-IN/MP/010/002_BARMANDAL-IN/MP/010/002/0001_009-SANDLA-IN/MP/010/002/0001/0067</t>
  </si>
  <si>
    <t>DHAR-IN/MP/010_SOYABEAN-530_SARDARPUR-IN/MP/010/002_BARMANDAL-IN/MP/010/002/0001_010-DEVIKHEDA-IN/MP/010/002/0001/0002_</t>
  </si>
  <si>
    <t>DHAR-IN/MP/010_SOYABEAN-530_SARDARPUR-IN/MP/010/002_BARMANDAL-IN/MP/010/002/0001_010-DEVIKHEDA-IN/MP/010/002/0001/0002</t>
  </si>
  <si>
    <t>DHAR-IN/MP/010_SOYABEAN-530_SARDARPUR-IN/MP/010/002_BARMANDAL-IN/MP/010/002/0001_011-SALVA-IN/MP/010/002/0001/0003_</t>
  </si>
  <si>
    <t>DHAR-IN/MP/010_SOYABEAN-530_SARDARPUR-IN/MP/010/002_BARMANDAL-IN/MP/010/002/0001_011-SALVA-IN/MP/010/002/0001/0003</t>
  </si>
  <si>
    <t>DHAR-IN/MP/010_SOYABEAN-530_SARDARPUR-IN/MP/010/002_BARMANDAL-IN/MP/010/002/0001_012-LABARIYA-IN/MP/010/002/0001/0004_</t>
  </si>
  <si>
    <t>DHAR-IN/MP/010_SOYABEAN-530_SARDARPUR-IN/MP/010/002_BARMANDAL-IN/MP/010/002/0001_012-LABARIYA-IN/MP/010/002/0001/0004</t>
  </si>
  <si>
    <t>DHAR-IN/MP/010_SOYABEAN-530_SARDARPUR-IN/MP/010/002_BARMANDAL-IN/MP/010/002/0001_013-AKOLYA-IN/MP/010/002/0001/0005_</t>
  </si>
  <si>
    <t>DHAR-IN/MP/010_SOYABEAN-530_SARDARPUR-IN/MP/010/002_BARMANDAL-IN/MP/010/002/0001_013-AKOLYA-IN/MP/010/002/0001/0005</t>
  </si>
  <si>
    <t>DHAR-IN/MP/010_SOYABEAN-530_SARDARPUR-IN/MP/010/002_BARMANDAL-IN/MP/010/002/0001_014-SINDURIYA-IN/MP/010/002/0001/0006_</t>
  </si>
  <si>
    <t>DHAR-IN/MP/010_SOYABEAN-530_SARDARPUR-IN/MP/010/002_BARMANDAL-IN/MP/010/002/0001_014-SINDURIYA-IN/MP/010/002/0001/0006</t>
  </si>
  <si>
    <t>DHAR-IN/MP/010_SOYABEAN-530_SARDARPUR-IN/MP/010/002_BARMANDAL-IN/MP/010/002/0001_015-PATOLIYA-IN/MP/010/002/0001/0007_</t>
  </si>
  <si>
    <t>DHAR-IN/MP/010_SOYABEAN-530_SARDARPUR-IN/MP/010/002_BARMANDAL-IN/MP/010/002/0001_015-PATOLIYA-IN/MP/010/002/0001/0007</t>
  </si>
  <si>
    <t>DHAR-IN/MP/010_SOYABEAN-530_SARDARPUR-IN/MP/010/002_BARMANDAL-IN/MP/010/002/0001_016-BARKHEDA-IN/MP/010/002/0001/0008_</t>
  </si>
  <si>
    <t>DHAR-IN/MP/010_SOYABEAN-530_SARDARPUR-IN/MP/010/002_BARMANDAL-IN/MP/010/002/0001_016-BARKHEDA-IN/MP/010/002/0001/0008</t>
  </si>
  <si>
    <t>DHAR-IN/MP/010_SOYABEAN-530_SARDARPUR-IN/MP/010/002_BARMANDAL-IN/MP/010/002/0001_017-BARMANDAL-IN/MP/010/002/0001/0009_</t>
  </si>
  <si>
    <t>DHAR-IN/MP/010_SOYABEAN-530_SARDARPUR-IN/MP/010/002_BARMANDAL-IN/MP/010/002/0001_017-BARMANDAL-IN/MP/010/002/0001/0009</t>
  </si>
  <si>
    <t>DHAR-IN/MP/010_SOYABEAN-530_SARDARPUR-IN/MP/010/002_BARMANDAL-IN/MP/010/002/0001_018-CHANDODIYA-IN/MP/010/002/0001/0010_</t>
  </si>
  <si>
    <t>DHAR-IN/MP/010_SOYABEAN-530_SARDARPUR-IN/MP/010/002_BARMANDAL-IN/MP/010/002/0001_018-CHANDODIYA-IN/MP/010/002/0001/0010</t>
  </si>
  <si>
    <t>DHAR-IN/MP/010_SOYABEAN-530_SARDARPUR-IN/MP/010/002_BARMANDAL-IN/MP/010/002/0001_020-BARAMKHEDI-IN/MP/010/002/0001/0013_</t>
  </si>
  <si>
    <t>DHAR-IN/MP/010_SOYABEAN-530_SARDARPUR-IN/MP/010/002_BARMANDAL-IN/MP/010/002/0001_020-BARAMKHEDI-IN/MP/010/002/0001/0013</t>
  </si>
  <si>
    <t>DHAR-IN/MP/010_SOYABEAN-530_SARDARPUR-IN/MP/010/002_BARMANDAL-IN/MP/010/002/0001_021-BODIYA-IN/MP/010/002/0001/0014_</t>
  </si>
  <si>
    <t>DHAR-IN/MP/010_SOYABEAN-530_SARDARPUR-IN/MP/010/002_BARMANDAL-IN/MP/010/002/0001_021-BODIYA-IN/MP/010/002/0001/0014</t>
  </si>
  <si>
    <t>DHAR-IN/MP/010_SOYABEAN-530_SARDARPUR-IN/MP/010/002_BARMANDAL-IN/MP/010/002/0001_022-MAULANA-IN/MP/010/002/0001/0015_</t>
  </si>
  <si>
    <t>DHAR-IN/MP/010_SOYABEAN-530_SARDARPUR-IN/MP/010/002_BARMANDAL-IN/MP/010/002/0001_022-MAULANA-IN/MP/010/002/0001/0015</t>
  </si>
  <si>
    <t>DHAR-IN/MP/010_SOYABEAN-530_SARDARPUR-IN/MP/010/002_BARMANDAL-IN/MP/010/002/0001_023-JAULANA-IN/MP/010/002/0001/0016_</t>
  </si>
  <si>
    <t>DHAR-IN/MP/010_SOYABEAN-530_SARDARPUR-IN/MP/010/002_BARMANDAL-IN/MP/010/002/0001_023-JAULANA-IN/MP/010/002/0001/0016</t>
  </si>
  <si>
    <t>DHAR-IN/MP/010_SOYABEAN-530_SARDARPUR-IN/MP/010/002_BARMANDAL-IN/MP/010/002/0001_024-DEDLA-IN/MP/010/002/0001/0068_</t>
  </si>
  <si>
    <t>DHAR-IN/MP/010_SOYABEAN-530_SARDARPUR-IN/MP/010/002_BARMANDAL-IN/MP/010/002/0001_024-DEDLA-IN/MP/010/002/0001/0068</t>
  </si>
  <si>
    <t>DHAR-IN/MP/010_SOYABEAN-530_SARDARPUR-IN/MP/010/002_DASAI-IN/MP/010/002/0002_019-KHUTPALA-IN/MP/010/002/0002/0001_</t>
  </si>
  <si>
    <t>DHAR-IN/MP/010_SOYABEAN-530_SARDARPUR-IN/MP/010/002_DASAI-IN/MP/010/002/0002_019-KHUTPALA-IN/MP/010/002/0002/0001</t>
  </si>
  <si>
    <t>DHAR-IN/MP/010_SOYABEAN-530_SARDARPUR-IN/MP/010/002_DASAI-IN/MP/010/002/0002_063-KOTHDA KALA-IN/MP/010/002/0002/0002_</t>
  </si>
  <si>
    <t>DHAR-IN/MP/010_SOYABEAN-530_SARDARPUR-IN/MP/010/002_DASAI-IN/MP/010/002/0002_063-KOTHDA KALA-IN/MP/010/002/0002/0002</t>
  </si>
  <si>
    <t>DHAR-IN/MP/010_SOYABEAN-530_SARDARPUR-IN/MP/010/002_DASAI-IN/MP/010/002/0002_064-CHOTIYABALOD-IN/MP/010/002/0002/0003_</t>
  </si>
  <si>
    <t>DHAR-IN/MP/010_SOYABEAN-530_SARDARPUR-IN/MP/010/002_DASAI-IN/MP/010/002/0002_064-CHOTIYABALOD-IN/MP/010/002/0002/0003</t>
  </si>
  <si>
    <t>DHAR-IN/MP/010_SOYABEAN-530_SARDARPUR-IN/MP/010/002_DASAI-IN/MP/010/002/0002_065-HANUMANTYA-IN/MP/010/002/0002/0004_</t>
  </si>
  <si>
    <t>DHAR-IN/MP/010_SOYABEAN-530_SARDARPUR-IN/MP/010/002_DASAI-IN/MP/010/002/0002_065-HANUMANTYA-IN/MP/010/002/0002/0004</t>
  </si>
  <si>
    <t>DHAR-IN/MP/010_SOYABEAN-530_SARDARPUR-IN/MP/010/002_DASAI-IN/MP/010/002/0002_066-TANDAKHEDA-IN/MP/010/002/0002/0005_</t>
  </si>
  <si>
    <t>DHAR-IN/MP/010_SOYABEAN-530_SARDARPUR-IN/MP/010/002_DASAI-IN/MP/010/002/0002_066-TANDAKHEDA-IN/MP/010/002/0002/0005</t>
  </si>
  <si>
    <t>DHAR-IN/MP/010_SOYABEAN-530_SARDARPUR-IN/MP/010/002_DASAI-IN/MP/010/002/0002_067-DASAI-IN/MP/010/002/0002/0006_</t>
  </si>
  <si>
    <t>DHAR-IN/MP/010_SOYABEAN-530_SARDARPUR-IN/MP/010/002_DASAI-IN/MP/010/002/0002_067-DASAI-IN/MP/010/002/0002/0006</t>
  </si>
  <si>
    <t>DHAR-IN/MP/010_SOYABEAN-530_SARDARPUR-IN/MP/010/002_DASAI-IN/MP/010/002/0002_068-BHARAVDA-IN/MP/010/002/0002/0007_</t>
  </si>
  <si>
    <t>DHAR-IN/MP/010_SOYABEAN-530_SARDARPUR-IN/MP/010/002_DASAI-IN/MP/010/002/0002_068-BHARAVDA-IN/MP/010/002/0002/0007</t>
  </si>
  <si>
    <t>DHAR-IN/MP/010_SOYABEAN-530_SARDARPUR-IN/MP/010/002_DASAI-IN/MP/010/002/0002_069-GHATODA-IN/MP/010/002/0002/0008_</t>
  </si>
  <si>
    <t>DHAR-IN/MP/010_SOYABEAN-530_SARDARPUR-IN/MP/010/002_DASAI-IN/MP/010/002/0002_069-GHATODA-IN/MP/010/002/0002/0008</t>
  </si>
  <si>
    <t>DHAR-IN/MP/010_SOYABEAN-530_SARDARPUR-IN/MP/010/002_DASAI-IN/MP/010/002/0002_070-DANTOLI-IN/MP/010/002/0002/0009_</t>
  </si>
  <si>
    <t>DHAR-IN/MP/010_SOYABEAN-530_SARDARPUR-IN/MP/010/002_DASAI-IN/MP/010/002/0002_070-DANTOLI-IN/MP/010/002/0002/0009</t>
  </si>
  <si>
    <t>DHAR-IN/MP/010_SOYABEAN-530_SARDARPUR-IN/MP/010/002_DASAI-IN/MP/010/002/0002_071-HANUMANTYA KAG-IN/MP/010/002/0002/0010_</t>
  </si>
  <si>
    <t>DHAR-IN/MP/010_SOYABEAN-530_SARDARPUR-IN/MP/010/002_DASAI-IN/MP/010/002/0002_071-HANUMANTYA KAG-IN/MP/010/002/0002/0010</t>
  </si>
  <si>
    <t>DHAR-IN/MP/010_SOYABEAN-530_SARDARPUR-IN/MP/010/002_DASAI-IN/MP/010/002/0002_072-LEDGAON-IN/MP/010/002/0002/0011_</t>
  </si>
  <si>
    <t>DHAR-IN/MP/010_SOYABEAN-530_SARDARPUR-IN/MP/010/002_DASAI-IN/MP/010/002/0002_072-LEDGAON-IN/MP/010/002/0002/0011</t>
  </si>
  <si>
    <t>DHAR-IN/MP/010_SOYABEAN-530_SARDARPUR-IN/MP/010/002_DASAI-IN/MP/010/002/0002_086-KAPASTHAL-IN/MP/010/002/0002/0016_</t>
  </si>
  <si>
    <t>DHAR-IN/MP/010_SOYABEAN-530_SARDARPUR-IN/MP/010/002_DASAI-IN/MP/010/002/0002_086-KAPASTHAL-IN/MP/010/002/0002/0016</t>
  </si>
  <si>
    <t>DHAR-IN/MP/010_SOYABEAN-530_SARDARPUR-IN/MP/010/002_DASAI-IN/MP/010/002/0002_087-BALODA-IN/MP/010/002/0002/0017_</t>
  </si>
  <si>
    <t>DHAR-IN/MP/010_SOYABEAN-530_SARDARPUR-IN/MP/010/002_DASAI-IN/MP/010/002/0002_087-BALODA-IN/MP/010/002/0002/0017</t>
  </si>
  <si>
    <t>DHAR-IN/MP/010_SOYABEAN-530_SARDARPUR-IN/MP/010/002_DASAI-IN/MP/010/002/0002_088-KESHARPURATELI-IN/MP/010/002/0002/0018_</t>
  </si>
  <si>
    <t>DHAR-IN/MP/010_SOYABEAN-530_SARDARPUR-IN/MP/010/002_DASAI-IN/MP/010/002/0002_088-KESHARPURATELI-IN/MP/010/002/0002/0018</t>
  </si>
  <si>
    <t>DHAR-IN/MP/010_SOYABEAN-530_SARDARPUR-IN/MP/010/002_DASAI-IN/MP/010/002/0002_089-SAGWAL-IN/MP/010/002/0002/0019_</t>
  </si>
  <si>
    <t>DHAR-IN/MP/010_SOYABEAN-530_SARDARPUR-IN/MP/010/002_DASAI-IN/MP/010/002/0002_089-SAGWAL-IN/MP/010/002/0002/0019</t>
  </si>
  <si>
    <t>DHAR-IN/MP/010_SOYABEAN-530_SARDARPUR-IN/MP/010/002_SARDARPUR-IN/MP/010/002/0004_025-BHANGARH-IN/MP/010/002/0001/0017_</t>
  </si>
  <si>
    <t>DHAR-IN/MP/010_SOYABEAN-530_SARDARPUR-IN/MP/010/002_SARDARPUR-IN/MP/010/002/0004_025-BHANGARH-IN/MP/010/002/0001/0017</t>
  </si>
  <si>
    <t>DHAR-IN/MP/010_SOYABEAN-530_SARDARPUR-IN/MP/010/002_SARDARPUR-IN/MP/010/002/0004_026-TIMAYCHI-IN/MP/010/002/0004/0001_</t>
  </si>
  <si>
    <t>DHAR-IN/MP/010_SOYABEAN-530_SARDARPUR-IN/MP/010/002_SARDARPUR-IN/MP/010/002/0004_026-TIMAYCHI-IN/MP/010/002/0004/0001</t>
  </si>
  <si>
    <t>DHAR-IN/MP/010_SOYABEAN-530_SARDARPUR-IN/MP/010/002_SARDARPUR-IN/MP/010/002/0004_027-SONGARH-IN/MP/010/002/0004/0002_</t>
  </si>
  <si>
    <t>DHAR-IN/MP/010_SOYABEAN-530_SARDARPUR-IN/MP/010/002_SARDARPUR-IN/MP/010/002/0004_027-SONGARH-IN/MP/010/002/0004/0002</t>
  </si>
  <si>
    <t>DHAR-IN/MP/010_SOYABEAN-530_SARDARPUR-IN/MP/010/002_SARDARPUR-IN/MP/010/002/0004_028-MAHAPURA-IN/MP/010/002/0004/0003_</t>
  </si>
  <si>
    <t>DHAR-IN/MP/010_SOYABEAN-530_SARDARPUR-IN/MP/010/002_SARDARPUR-IN/MP/010/002/0004_028-MAHAPURA-IN/MP/010/002/0004/0003</t>
  </si>
  <si>
    <t>DHAR-IN/MP/010_SOYABEAN-530_SARDARPUR-IN/MP/010/002_SARDARPUR-IN/MP/010/002/0004_029-DATIGAON-IN/MP/010/002/0004/0004_</t>
  </si>
  <si>
    <t>DHAR-IN/MP/010_SOYABEAN-530_SARDARPUR-IN/MP/010/002_SARDARPUR-IN/MP/010/002/0004_029-DATIGAON-IN/MP/010/002/0004/0004</t>
  </si>
  <si>
    <t>DHAR-IN/MP/010_SOYABEAN-530_SARDARPUR-IN/MP/010/002_SARDARPUR-IN/MP/010/002/0004_030-JUNAPANI-IN/MP/010/002/0004/0005_</t>
  </si>
  <si>
    <t>DHAR-IN/MP/010_SOYABEAN-530_SARDARPUR-IN/MP/010/002_SARDARPUR-IN/MP/010/002/0004_030-JUNAPANI-IN/MP/010/002/0004/0005</t>
  </si>
  <si>
    <t>DHAR-IN/MP/010_SOYABEAN-530_SARDARPUR-IN/MP/010/002_SARDARPUR-IN/MP/010/002/0004_031-AAMBA-IN/MP/010/002/0004/0006_</t>
  </si>
  <si>
    <t>DHAR-IN/MP/010_SOYABEAN-530_SARDARPUR-IN/MP/010/002_SARDARPUR-IN/MP/010/002/0004_031-AAMBA-IN/MP/010/002/0004/0006</t>
  </si>
  <si>
    <t>DHAR-IN/MP/010_SOYABEAN-530_SARDARPUR-IN/MP/010/002_SARDARPUR-IN/MP/010/002/0004_032-KUSHALPURA-IN/MP/010/002/0004/0007_</t>
  </si>
  <si>
    <t>DHAR-IN/MP/010_SOYABEAN-530_SARDARPUR-IN/MP/010/002_SARDARPUR-IN/MP/010/002/0004_032-KUSHALPURA-IN/MP/010/002/0004/0007</t>
  </si>
  <si>
    <t>DHAR-IN/MP/010_SOYABEAN-530_SARDARPUR-IN/MP/010/002_SARDARPUR-IN/MP/010/002/0004_033-MACHLIYA-IN/MP/010/002/0004/0043_</t>
  </si>
  <si>
    <t>DHAR-IN/MP/010_SOYABEAN-530_SARDARPUR-IN/MP/010/002_SARDARPUR-IN/MP/010/002/0004_033-MACHLIYA-IN/MP/010/002/0004/0043</t>
  </si>
  <si>
    <t>DHAR-IN/MP/010_SOYABEAN-530_SARDARPUR-IN/MP/010/002_SARDARPUR-IN/MP/010/002/0004_034-PIPLYABHAN-IN/MP/010/002/0004/0008_</t>
  </si>
  <si>
    <t>DHAR-IN/MP/010_SOYABEAN-530_SARDARPUR-IN/MP/010/002_SARDARPUR-IN/MP/010/002/0004_034-PIPLYABHAN-IN/MP/010/002/0004/0008</t>
  </si>
  <si>
    <t>DHAR-IN/MP/010_SOYABEAN-530_SARDARPUR-IN/MP/010/002_SARDARPUR-IN/MP/010/002/0004_035-AMJHAR-IN/MP/010/002/0004/0009_</t>
  </si>
  <si>
    <t>DHAR-IN/MP/010_SOYABEAN-530_SARDARPUR-IN/MP/010/002_SARDARPUR-IN/MP/010/002/0004_035-AMJHAR-IN/MP/010/002/0004/0009</t>
  </si>
  <si>
    <t>DHAR-IN/MP/010_SOYABEAN-530_SARDARPUR-IN/MP/010/002_SARDARPUR-IN/MP/010/002/0004_036-BAYDIPADA-IN/MP/010/002/0004/0010_</t>
  </si>
  <si>
    <t>DHAR-IN/MP/010_SOYABEAN-530_SARDARPUR-IN/MP/010/002_SARDARPUR-IN/MP/010/002/0004_036-BAYDIPADA-IN/MP/010/002/0004/0010</t>
  </si>
  <si>
    <t>DHAR-IN/MP/010_SOYABEAN-530_SARDARPUR-IN/MP/010/002_SARDARPUR-IN/MP/010/002/0004_037-KARNAWAD-IN/MP/010/002/0004/0011_</t>
  </si>
  <si>
    <t>DHAR-IN/MP/010_SOYABEAN-530_SARDARPUR-IN/MP/010/002_SARDARPUR-IN/MP/010/002/0004_037-KARNAWAD-IN/MP/010/002/0004/0011</t>
  </si>
  <si>
    <t>DHAR-IN/MP/010_SOYABEAN-530_SARDARPUR-IN/MP/010/002_SARDARPUR-IN/MP/010/002/0004_038-BHATIABADI-IN/MP/010/002/0004/0012_</t>
  </si>
  <si>
    <t>DHAR-IN/MP/010_SOYABEAN-530_SARDARPUR-IN/MP/010/002_SARDARPUR-IN/MP/010/002/0004_038-BHATIABADI-IN/MP/010/002/0004/0012</t>
  </si>
  <si>
    <t>DHAR-IN/MP/010_SOYABEAN-530_SARDARPUR-IN/MP/010/002_SARDARPUR-IN/MP/010/002/0004_039-SEMLYA-IN/MP/010/002/0004/0013_</t>
  </si>
  <si>
    <t>DHAR-IN/MP/010_SOYABEAN-530_SARDARPUR-IN/MP/010/002_SARDARPUR-IN/MP/010/002/0004_039-SEMLYA-IN/MP/010/002/0004/0013</t>
  </si>
  <si>
    <t>DHAR-IN/MP/010_SOYABEAN-530_SARDARPUR-IN/MP/010/002_SARDARPUR-IN/MP/010/002/0004_040-CHALNIMATA-IN/MP/010/002/0004/0014_</t>
  </si>
  <si>
    <t>DHAR-IN/MP/010_SOYABEAN-530_SARDARPUR-IN/MP/010/002_SARDARPUR-IN/MP/010/002/0004_040-CHALNIMATA-IN/MP/010/002/0004/0014</t>
  </si>
  <si>
    <t>DHAR-IN/MP/010_SOYABEAN-530_SARDARPUR-IN/MP/010/002_SARDARPUR-IN/MP/010/002/0004_041-UTAWA-IN/MP/010/002/0004/0015_</t>
  </si>
  <si>
    <t>DHAR-IN/MP/010_SOYABEAN-530_SARDARPUR-IN/MP/010/002_SARDARPUR-IN/MP/010/002/0004_041-UTAWA-IN/MP/010/002/0004/0015</t>
  </si>
  <si>
    <t>DHAR-IN/MP/010_SOYABEAN-530_SARDARPUR-IN/MP/010/002_SARDARPUR-IN/MP/010/002/0004_042-PHUTALAB-IN/MP/010/002/0004/0016_</t>
  </si>
  <si>
    <t>DHAR-IN/MP/010_SOYABEAN-530_SARDARPUR-IN/MP/010/002_SARDARPUR-IN/MP/010/002/0004_042-PHUTALAB-IN/MP/010/002/0004/0016</t>
  </si>
  <si>
    <t>DHAR-IN/MP/010_SOYABEAN-530_SARDARPUR-IN/MP/010/002_SARDARPUR-IN/MP/010/002/0004_043-BHERUPADA-IN/MP/010/002/0004/0017_</t>
  </si>
  <si>
    <t>DHAR-IN/MP/010_SOYABEAN-530_SARDARPUR-IN/MP/010/002_SARDARPUR-IN/MP/010/002/0004_043-BHERUPADA-IN/MP/010/002/0004/0017</t>
  </si>
  <si>
    <t>DHAR-IN/MP/010_SOYABEAN-530_SARDARPUR-IN/MP/010/002_SARDARPUR-IN/MP/010/002/0004_044-AMLYA KHURD-IN/MP/010/002/0004/0018_</t>
  </si>
  <si>
    <t>DHAR-IN/MP/010_SOYABEAN-530_SARDARPUR-IN/MP/010/002_SARDARPUR-IN/MP/010/002/0004_044-AMLYA KHURD-IN/MP/010/002/0004/0018</t>
  </si>
  <si>
    <t>DHAR-IN/MP/010_SOYABEAN-530_SARDARPUR-IN/MP/010/002_SARDARPUR-IN/MP/010/002/0004_045-BHILKHEDI-IN/MP/010/002/0004/0019_</t>
  </si>
  <si>
    <t>DHAR-IN/MP/010_SOYABEAN-530_SARDARPUR-IN/MP/010/002_SARDARPUR-IN/MP/010/002/0004_045-BHILKHEDI-IN/MP/010/002/0004/0019</t>
  </si>
  <si>
    <t>DHAR-IN/MP/010_SOYABEAN-530_SARDARPUR-IN/MP/010/002_SARDARPUR-IN/MP/010/002/0004_046-GUMANPURA-IN/MP/010/002/0004/0020_</t>
  </si>
  <si>
    <t>DHAR-IN/MP/010_SOYABEAN-530_SARDARPUR-IN/MP/010/002_SARDARPUR-IN/MP/010/002/0004_046-GUMANPURA-IN/MP/010/002/0004/0020</t>
  </si>
  <si>
    <t>DHAR-IN/MP/010_SOYABEAN-530_SARDARPUR-IN/MP/010/002_SARDARPUR-IN/MP/010/002/0004_047-TIRLA-IN/MP/010/002/0004/0021_</t>
  </si>
  <si>
    <t>DHAR-IN/MP/010_SOYABEAN-530_SARDARPUR-IN/MP/010/002_SARDARPUR-IN/MP/010/002/0004_047-TIRLA-IN/MP/010/002/0004/0021</t>
  </si>
  <si>
    <t>DHAR-IN/MP/010_SOYABEAN-530_SARDARPUR-IN/MP/010/002_SARDARPUR-IN/MP/010/002/0004_048-CHADAWAD-IN/MP/010/002/0004/0022_</t>
  </si>
  <si>
    <t>DHAR-IN/MP/010_SOYABEAN-530_SARDARPUR-IN/MP/010/002_SARDARPUR-IN/MP/010/002/0004_048-CHADAWAD-IN/MP/010/002/0004/0022</t>
  </si>
  <si>
    <t>DHAR-IN/MP/010_SOYABEAN-530_SARDARPUR-IN/MP/010/002_SARDARPUR-IN/MP/010/002/0004_049-DHULET-IN/MP/010/002/0004/0023_</t>
  </si>
  <si>
    <t>DHAR-IN/MP/010_SOYABEAN-530_SARDARPUR-IN/MP/010/002_SARDARPUR-IN/MP/010/002/0004_049-DHULET-IN/MP/010/002/0004/0023</t>
  </si>
  <si>
    <t>DHAR-IN/MP/010_SOYABEAN-530_SARDARPUR-IN/MP/010/002_SARDARPUR-IN/MP/010/002/0004_050-PIPRANI-IN/MP/010/002/0004/0024_</t>
  </si>
  <si>
    <t>DHAR-IN/MP/010_SOYABEAN-530_SARDARPUR-IN/MP/010/002_SARDARPUR-IN/MP/010/002/0004_050-PIPRANI-IN/MP/010/002/0004/0024</t>
  </si>
  <si>
    <t>DHAR-IN/MP/010_SOYABEAN-530_SARDARPUR-IN/MP/010/002_SARDARPUR-IN/MP/010/002/0004_051-BIMROD-IN/MP/010/002/0004/0025_</t>
  </si>
  <si>
    <t>DHAR-IN/MP/010_SOYABEAN-530_SARDARPUR-IN/MP/010/002_SARDARPUR-IN/MP/010/002/0004_051-BIMROD-IN/MP/010/002/0004/0025</t>
  </si>
  <si>
    <t>DHAR-IN/MP/010_SOYABEAN-530_SARDARPUR-IN/MP/010/002_SARDARPUR-IN/MP/010/002/0004_052-KANJROTA-IN/MP/010/002/0004/0026_</t>
  </si>
  <si>
    <t>DHAR-IN/MP/010_SOYABEAN-530_SARDARPUR-IN/MP/010/002_SARDARPUR-IN/MP/010/002/0004_052-KANJROTA-IN/MP/010/002/0004/0026</t>
  </si>
  <si>
    <t>DHAR-IN/MP/010_SOYABEAN-530_SARDARPUR-IN/MP/010/002_SARDARPUR-IN/MP/010/002/0004_053-RINGNOD-IN/MP/010/002/0004/0027_</t>
  </si>
  <si>
    <t>DHAR-IN/MP/010_SOYABEAN-530_SARDARPUR-IN/MP/010/002_SARDARPUR-IN/MP/010/002/0004_053-RINGNOD-IN/MP/010/002/0004/0027</t>
  </si>
  <si>
    <t>DHAR-IN/MP/010_SOYABEAN-530_SARDARPUR-IN/MP/010/002_SARDARPUR-IN/MP/010/002/0004_054-NAYAPURA-IN/MP/010/002/0004/0028_</t>
  </si>
  <si>
    <t>DHAR-IN/MP/010_SOYABEAN-530_SARDARPUR-IN/MP/010/002_SARDARPUR-IN/MP/010/002/0004_054-NAYAPURA-IN/MP/010/002/0004/0028</t>
  </si>
  <si>
    <t>DHAR-IN/MP/010_SOYABEAN-530_SARDARPUR-IN/MP/010/002_SARDARPUR-IN/MP/010/002/0004_055-BICHIYA-IN/MP/010/002/0004/0029_</t>
  </si>
  <si>
    <t>DHAR-IN/MP/010_SOYABEAN-530_SARDARPUR-IN/MP/010/002_SARDARPUR-IN/MP/010/002/0004_055-BICHIYA-IN/MP/010/002/0004/0029</t>
  </si>
  <si>
    <t>DHAR-IN/MP/010_SOYABEAN-530_SARDARPUR-IN/MP/010/002_SARDARPUR-IN/MP/010/002/0004_056-BHOPAWAR-IN/MP/010/002/0004/0030_</t>
  </si>
  <si>
    <t>DHAR-IN/MP/010_SOYABEAN-530_SARDARPUR-IN/MP/010/002_SARDARPUR-IN/MP/010/002/0004_056-BHOPAWAR-IN/MP/010/002/0004/0030</t>
  </si>
  <si>
    <t>DHAR-IN/MP/010_SOYABEAN-530_SARDARPUR-IN/MP/010/002_SARDARPUR-IN/MP/010/002/0004_057-PATLAVADIYA-IN/MP/010/002/0004/0031_</t>
  </si>
  <si>
    <t>DHAR-IN/MP/010_SOYABEAN-530_SARDARPUR-IN/MP/010/002_SARDARPUR-IN/MP/010/002/0004_057-PATLAVADIYA-IN/MP/010/002/0004/0031</t>
  </si>
  <si>
    <t>DHAR-IN/MP/010_SOYABEAN-530_SARDARPUR-IN/MP/010/002_SARDARPUR-IN/MP/010/002/0004_058-SARDARPUR-IN/MP/010/002/0004/0032_</t>
  </si>
  <si>
    <t>DHAR-IN/MP/010_SOYABEAN-530_SARDARPUR-IN/MP/010/002_SARDARPUR-IN/MP/010/002/0004_058-SARDARPUR-IN/MP/010/002/0004/0032</t>
  </si>
  <si>
    <t>DHAR-IN/MP/010_SOYABEAN-530_SARDARPUR-IN/MP/010/002_SARDARPUR-IN/MP/010/002/0004_059-AMODIYA-IN/MP/010/002/0004/0033_</t>
  </si>
  <si>
    <t>DHAR-IN/MP/010_SOYABEAN-530_SARDARPUR-IN/MP/010/002_SARDARPUR-IN/MP/010/002/0004_059-AMODIYA-IN/MP/010/002/0004/0033</t>
  </si>
  <si>
    <t>DHAR-IN/MP/010_SOYABEAN-530_SARDARPUR-IN/MP/010/002_SARDARPUR-IN/MP/010/002/0004_060-NARSINH DEVLA-IN/MP/010/002/0004/0034_</t>
  </si>
  <si>
    <t>DHAR-IN/MP/010_SOYABEAN-530_SARDARPUR-IN/MP/010/002_SARDARPUR-IN/MP/010/002/0004_060-NARSINH DEVLA-IN/MP/010/002/0004/0034</t>
  </si>
  <si>
    <t>DHAR-IN/MP/010_SOYABEAN-530_SARDARPUR-IN/MP/010/002_SARDARPUR-IN/MP/010/002/0004_061-BOLA-IN/MP/010/002/0004/0035_</t>
  </si>
  <si>
    <t>DHAR-IN/MP/010_SOYABEAN-530_SARDARPUR-IN/MP/010/002_SARDARPUR-IN/MP/010/002/0004_061-BOLA-IN/MP/010/002/0004/0035</t>
  </si>
  <si>
    <t>DHAR-IN/MP/010_SOYABEAN-530_SARDARPUR-IN/MP/010/002_SARDARPUR-IN/MP/010/002/0004_062-BODLI-IN/MP/010/002/0004/0036_</t>
  </si>
  <si>
    <t>DHAR-IN/MP/010_SOYABEAN-530_SARDARPUR-IN/MP/010/002_SARDARPUR-IN/MP/010/002/0004_062-BODLI-IN/MP/010/002/0004/0036</t>
  </si>
  <si>
    <t>DHAR-IN/MP/010_SOYABEAN-530_SARDARPUR-IN/MP/010/002_SARDARPUR-IN/MP/010/002/0004_073-TANDAKHEDA-IN/MP/010/002/0004/0037_</t>
  </si>
  <si>
    <t>DHAR-IN/MP/010_SOYABEAN-530_SARDARPUR-IN/MP/010/002_SARDARPUR-IN/MP/010/002/0004_073-TANDAKHEDA-IN/MP/010/002/0004/0037</t>
  </si>
  <si>
    <t>DHAR-IN/MP/010_SOYABEAN-530_SARDARPUR-IN/MP/010/002_SARDARPUR-IN/MP/010/002/0004_074-BADVELI-IN/MP/010/002/0004/0038_</t>
  </si>
  <si>
    <t>DHAR-IN/MP/010_SOYABEAN-530_SARDARPUR-IN/MP/010/002_SARDARPUR-IN/MP/010/002/0004_074-BADVELI-IN/MP/010/002/0004/0038</t>
  </si>
  <si>
    <t>DHAR-IN/MP/010_SOYABEAN-530_SARDARPUR-IN/MP/010/002_SARDARPUR-IN/MP/010/002/0004_075-SHYAMPURA THAKUR-IN/MP/010/002/0004/0039_</t>
  </si>
  <si>
    <t>DHAR-IN/MP/010_SOYABEAN-530_SARDARPUR-IN/MP/010/002_SARDARPUR-IN/MP/010/002/0004_075-SHYAMPURA THAKUR-IN/MP/010/002/0004/0039</t>
  </si>
  <si>
    <t>DHAR-IN/MP/010_SOYABEAN-530_SARDARPUR-IN/MP/010/002_SARDARPUR-IN/MP/010/002/0004_076-PHULGAODI-IN/MP/010/002/0004/0040_</t>
  </si>
  <si>
    <t>DHAR-IN/MP/010_SOYABEAN-530_SARDARPUR-IN/MP/010/002_SARDARPUR-IN/MP/010/002/0004_076-PHULGAODI-IN/MP/010/002/0004/0040</t>
  </si>
  <si>
    <t>DHAR-IN/MP/010_SOYABEAN-530_SARDARPUR-IN/MP/010/002_SARDARPUR-IN/MP/010/002/0004_080-BARODIYA-IN/MP/010/002/0004/0041_</t>
  </si>
  <si>
    <t>DHAR-IN/MP/010_SOYABEAN-530_SARDARPUR-IN/MP/010/002_SARDARPUR-IN/MP/010/002/0004_080-BARODIYA-IN/MP/010/002/0004/0041</t>
  </si>
  <si>
    <t>DHAR-IN/MP/010_SOYABEAN-530_SARDARPUR-IN/MP/010/002_SARDARPUR-IN/MP/010/002/0004_081-KHAMALIYA-IN/MP/010/002/0004/0042_</t>
  </si>
  <si>
    <t>DHAR-IN/MP/010_SOYABEAN-530_SARDARPUR-IN/MP/010/002_SARDARPUR-IN/MP/010/002/0004_081-KHAMALIYA-IN/MP/010/002/0004/0042</t>
  </si>
  <si>
    <t>HARDA-IN/MP/041_BLACK GRAM (URAD)-401____</t>
  </si>
  <si>
    <t>HARDA-IN/MP/041_BLACK GRAM (URAD)-401___</t>
  </si>
  <si>
    <t>HARDA-IN/MP/041_GREEN GRAM (MUNG)-405____</t>
  </si>
  <si>
    <t>HARDA-IN/MP/041_GREEN GRAM (MUNG)-405___</t>
  </si>
  <si>
    <t>HARDA-IN/MP/041_SOYABEAN-530_HANDIA-IN/MP/041/006_ABGAONKALA-IN/MP/041/006/0001_018-RELWA-IN/MP/041/006/0001/0001_</t>
  </si>
  <si>
    <t>HARDA-IN/MP/041_SOYABEAN-530_HANDIA-IN/MP/041/006_ABGAONKALA-IN/MP/041/006/0001_018-RELWA-IN/MP/041/006/0001/0001</t>
  </si>
  <si>
    <t>HARDA-IN/MP/041_SOYABEAN-530_HANDIA-IN/MP/041/006_ABGAONKALA-IN/MP/041/006/0001_019-DHANGAON-IN/MP/041/006/0001/0002_</t>
  </si>
  <si>
    <t>HARDA-IN/MP/041_SOYABEAN-530_HANDIA-IN/MP/041/006_ABGAONKALA-IN/MP/041/006/0001_019-DHANGAON-IN/MP/041/006/0001/0002</t>
  </si>
  <si>
    <t>HARDA-IN/MP/041_SOYABEAN-530_HANDIA-IN/MP/041/006_ABGAONKALA-IN/MP/041/006/0001_020-CHIDGAON-IN/MP/041/006/0001/0003_</t>
  </si>
  <si>
    <t>HARDA-IN/MP/041_SOYABEAN-530_HANDIA-IN/MP/041/006_ABGAONKALA-IN/MP/041/006/0001_020-CHIDGAON-IN/MP/041/006/0001/0003</t>
  </si>
  <si>
    <t>HARDA-IN/MP/041_SOYABEAN-530_HANDIA-IN/MP/041/006_ABGAONKALA-IN/MP/041/006/0001_021-NIMGAON-IN/MP/041/006/0001/0004_</t>
  </si>
  <si>
    <t>HARDA-IN/MP/041_SOYABEAN-530_HANDIA-IN/MP/041/006_ABGAONKALA-IN/MP/041/006/0001_021-NIMGAON-IN/MP/041/006/0001/0004</t>
  </si>
  <si>
    <t>HARDA-IN/MP/041_SOYABEAN-530_HANDIA-IN/MP/041/006_ABGAONKALA-IN/MP/041/006/0001_022-KAYAGAON-IN/MP/041/006/0001/0005_</t>
  </si>
  <si>
    <t>HARDA-IN/MP/041_SOYABEAN-530_HANDIA-IN/MP/041/006_ABGAONKALA-IN/MP/041/006/0001_022-KAYAGAON-IN/MP/041/006/0001/0005</t>
  </si>
  <si>
    <t>HARDA-IN/MP/041_SOYABEAN-530_HANDIA-IN/MP/041/006_ABGAONKALA-IN/MP/041/006/0001_023-BEDI-IN/MP/041/006/0001/0006_</t>
  </si>
  <si>
    <t>HARDA-IN/MP/041_SOYABEAN-530_HANDIA-IN/MP/041/006_ABGAONKALA-IN/MP/041/006/0001_023-BEDI-IN/MP/041/006/0001/0006</t>
  </si>
  <si>
    <t>HARDA-IN/MP/041_SOYABEAN-530_HANDIA-IN/MP/041/006_ABGAONKALA-IN/MP/041/006/0001_024-DEVTLAV-IN/MP/041/006/0001/0007_</t>
  </si>
  <si>
    <t>HARDA-IN/MP/041_SOYABEAN-530_HANDIA-IN/MP/041/006_ABGAONKALA-IN/MP/041/006/0001_024-DEVTLAV-IN/MP/041/006/0001/0007</t>
  </si>
  <si>
    <t>HARDA-IN/MP/041_SOYABEAN-530_HANDIA-IN/MP/041/006_ABGAONKALA-IN/MP/041/006/0001_025-BHADUGAON-IN/MP/041/006/0001/0008_</t>
  </si>
  <si>
    <t>HARDA-IN/MP/041_SOYABEAN-530_HANDIA-IN/MP/041/006_ABGAONKALA-IN/MP/041/006/0001_025-BHADUGAON-IN/MP/041/006/0001/0008</t>
  </si>
  <si>
    <t>HARDA-IN/MP/041_SOYABEAN-530_HANDIA-IN/MP/041/006_ABGAONKALA-IN/MP/041/006/0001_026-BANGRUL-IN/MP/041/006/0001/0009_</t>
  </si>
  <si>
    <t>HARDA-IN/MP/041_SOYABEAN-530_HANDIA-IN/MP/041/006_ABGAONKALA-IN/MP/041/006/0001_026-BANGRUL-IN/MP/041/006/0001/0009</t>
  </si>
  <si>
    <t>HARDA-IN/MP/041_SOYABEAN-530_HANDIA-IN/MP/041/006_ABGAONKALA-IN/MP/041/006/0001_028-KHEDINIMA-IN/MP/041/006/0001/0010_</t>
  </si>
  <si>
    <t>HARDA-IN/MP/041_SOYABEAN-530_HANDIA-IN/MP/041/006_ABGAONKALA-IN/MP/041/006/0001_028-KHEDINIMA-IN/MP/041/006/0001/0010</t>
  </si>
  <si>
    <t>HARDA-IN/MP/041_SOYABEAN-530_HANDIA-IN/MP/041/006_ABGAONKALA-IN/MP/041/006/0001_029-KOLIPURA-IN/MP/041/006/0001/0011_</t>
  </si>
  <si>
    <t>HARDA-IN/MP/041_SOYABEAN-530_HANDIA-IN/MP/041/006_ABGAONKALA-IN/MP/041/006/0001_029-KOLIPURA-IN/MP/041/006/0001/0011</t>
  </si>
  <si>
    <t>HARDA-IN/MP/041_SOYABEAN-530_HANDIA-IN/MP/041/006_ABGAONKALA-IN/MP/041/006/0001_030-ABAGAOKALAN-IN/MP/041/006/0001/0012_</t>
  </si>
  <si>
    <t>HARDA-IN/MP/041_SOYABEAN-530_HANDIA-IN/MP/041/006_ABGAONKALA-IN/MP/041/006/0001_030-ABAGAOKALAN-IN/MP/041/006/0001/0012</t>
  </si>
  <si>
    <t>HARDA-IN/MP/041_SOYABEAN-530_HANDIA-IN/MP/041/006_ABGAONKALA-IN/MP/041/006/0001_031-RIJGAON-IN/MP/041/006/0001/0013_</t>
  </si>
  <si>
    <t>HARDA-IN/MP/041_SOYABEAN-530_HANDIA-IN/MP/041/006_ABGAONKALA-IN/MP/041/006/0001_031-RIJGAON-IN/MP/041/006/0001/0013</t>
  </si>
  <si>
    <t>HARDA-IN/MP/041_SOYABEAN-530_HANDIA-IN/MP/041/006_ABGAONKALA-IN/MP/041/006/0001_032-ADAMPUR-IN/MP/041/006/0001/0014_</t>
  </si>
  <si>
    <t>HARDA-IN/MP/041_SOYABEAN-530_HANDIA-IN/MP/041/006_ABGAONKALA-IN/MP/041/006/0001_032-ADAMPUR-IN/MP/041/006/0001/0014</t>
  </si>
  <si>
    <t>HARDA-IN/MP/041_SOYABEAN-530_HANDIA-IN/MP/041/006_ABGAONKALA-IN/MP/041/006/0001_033-SURJANA-IN/MP/041/006/0001/0015_</t>
  </si>
  <si>
    <t>HARDA-IN/MP/041_SOYABEAN-530_HANDIA-IN/MP/041/006_ABGAONKALA-IN/MP/041/006/0001_033-SURJANA-IN/MP/041/006/0001/0015</t>
  </si>
  <si>
    <t>HARDA-IN/MP/041_SOYABEAN-530_HANDIA-IN/MP/041/006_ABGAONKALA-IN/MP/041/006/0001_034-NANDRA-IN/MP/041/006/0001/0017_</t>
  </si>
  <si>
    <t>HARDA-IN/MP/041_SOYABEAN-530_HANDIA-IN/MP/041/006_ABGAONKALA-IN/MP/041/006/0001_034-NANDRA-IN/MP/041/006/0001/0017</t>
  </si>
  <si>
    <t>HARDA-IN/MP/041_SOYABEAN-530_HANDIA-IN/MP/041/006_ABGAONKALA-IN/MP/041/006/0001_035-GOGIA-IN/MP/041/006/0001/0018_</t>
  </si>
  <si>
    <t>HARDA-IN/MP/041_SOYABEAN-530_HANDIA-IN/MP/041/006_ABGAONKALA-IN/MP/041/006/0001_035-GOGIA-IN/MP/041/006/0001/0018</t>
  </si>
  <si>
    <t>HARDA-IN/MP/041_SOYABEAN-530_HANDIA-IN/MP/041/006_HANDIYA-IN/MP/041/006/0002_001-SAALYAKHEDI-IN/MP/041/006/0002/0001_</t>
  </si>
  <si>
    <t>HARDA-IN/MP/041_SOYABEAN-530_HANDIA-IN/MP/041/006_HANDIYA-IN/MP/041/006/0002_001-SAALYAKHEDI-IN/MP/041/006/0002/0001</t>
  </si>
  <si>
    <t>HARDA-IN/MP/041_SOYABEAN-530_HANDIA-IN/MP/041/006_HANDIYA-IN/MP/041/006/0002_002-NAYAPURA-IN/MP/041/006/0002/0012_</t>
  </si>
  <si>
    <t>HARDA-IN/MP/041_SOYABEAN-530_HANDIA-IN/MP/041/006_HANDIYA-IN/MP/041/006/0002_002-NAYAPURA-IN/MP/041/006/0002/0012</t>
  </si>
  <si>
    <t>HARDA-IN/MP/041_SOYABEAN-530_HANDIA-IN/MP/041/006_HANDIYA-IN/MP/041/006/0002_003-UWA-IN/MP/041/006/0002/0023_</t>
  </si>
  <si>
    <t>HARDA-IN/MP/041_SOYABEAN-530_HANDIA-IN/MP/041/006_HANDIYA-IN/MP/041/006/0002_003-UWA-IN/MP/041/006/0002/0023</t>
  </si>
  <si>
    <t>HARDA-IN/MP/041_SOYABEAN-530_HANDIA-IN/MP/041/006_HANDIYA-IN/MP/041/006/0002_005-KARANPURA-IN/MP/041/006/0002/0031_</t>
  </si>
  <si>
    <t>HARDA-IN/MP/041_SOYABEAN-530_HANDIA-IN/MP/041/006_HANDIYA-IN/MP/041/006/0002_005-KARANPURA-IN/MP/041/006/0002/0031</t>
  </si>
  <si>
    <t>HARDA-IN/MP/041_SOYABEAN-530_HANDIA-IN/MP/041/006_HANDIYA-IN/MP/041/006/0002_006-SONTALAI-IN/MP/041/006/0002/0032_</t>
  </si>
  <si>
    <t>HARDA-IN/MP/041_SOYABEAN-530_HANDIA-IN/MP/041/006_HANDIYA-IN/MP/041/006/0002_006-SONTALAI-IN/MP/041/006/0002/0032</t>
  </si>
  <si>
    <t>HARDA-IN/MP/041_SOYABEAN-530_HANDIA-IN/MP/041/006_HANDIYA-IN/MP/041/006/0002_007-PAANCHATALAI-IN/MP/041/006/0002/0033_</t>
  </si>
  <si>
    <t>HARDA-IN/MP/041_SOYABEAN-530_HANDIA-IN/MP/041/006_HANDIYA-IN/MP/041/006/0002_007-PAANCHATALAI-IN/MP/041/006/0002/0033</t>
  </si>
  <si>
    <t>HARDA-IN/MP/041_SOYABEAN-530_HANDIA-IN/MP/041/006_HANDIYA-IN/MP/041/006/0002_008-KACHBEDI-IN/MP/041/006/0002/0034_</t>
  </si>
  <si>
    <t>HARDA-IN/MP/041_SOYABEAN-530_HANDIA-IN/MP/041/006_HANDIYA-IN/MP/041/006/0002_008-KACHBEDI-IN/MP/041/006/0002/0034</t>
  </si>
  <si>
    <t>HARDA-IN/MP/041_SOYABEAN-530_HANDIA-IN/MP/041/006_HANDIYA-IN/MP/041/006/0002_009-BICHHOLA MAAL-IN/MP/041/006/0002/0035_</t>
  </si>
  <si>
    <t>HARDA-IN/MP/041_SOYABEAN-530_HANDIA-IN/MP/041/006_HANDIYA-IN/MP/041/006/0002_009-BICHHOLA MAAL-IN/MP/041/006/0002/0035</t>
  </si>
  <si>
    <t>HARDA-IN/MP/041_SOYABEAN-530_HANDIA-IN/MP/041/006_HANDIYA-IN/MP/041/006/0002_010-PACHOLA-IN/MP/041/006/0002/0002_</t>
  </si>
  <si>
    <t>HARDA-IN/MP/041_SOYABEAN-530_HANDIA-IN/MP/041/006_HANDIYA-IN/MP/041/006/0002_010-PACHOLA-IN/MP/041/006/0002/0002</t>
  </si>
  <si>
    <t>HARDA-IN/MP/041_SOYABEAN-530_HANDIA-IN/MP/041/006_HANDIYA-IN/MP/041/006/0002_011-RATATALAI-IN/MP/041/006/0002/0003_</t>
  </si>
  <si>
    <t>HARDA-IN/MP/041_SOYABEAN-530_HANDIA-IN/MP/041/006_HANDIYA-IN/MP/041/006/0002_011-RATATALAI-IN/MP/041/006/0002/0003</t>
  </si>
  <si>
    <t>HARDA-IN/MP/041_SOYABEAN-530_HANDIA-IN/MP/041/006_HANDIYA-IN/MP/041/006/0002_012-SEEGON-IN/MP/041/006/0002/0004_</t>
  </si>
  <si>
    <t>HARDA-IN/MP/041_SOYABEAN-530_HANDIA-IN/MP/041/006_HANDIYA-IN/MP/041/006/0002_012-SEEGON-IN/MP/041/006/0002/0004</t>
  </si>
  <si>
    <t>HARDA-IN/MP/041_SOYABEAN-530_HANDIA-IN/MP/041/006_HANDIYA-IN/MP/041/006/0002_013-MAANGRUL-IN/MP/041/006/0002/0018_</t>
  </si>
  <si>
    <t>HARDA-IN/MP/041_SOYABEAN-530_HANDIA-IN/MP/041/006_HANDIYA-IN/MP/041/006/0002_013-MAANGRUL-IN/MP/041/006/0002/0018</t>
  </si>
  <si>
    <t>HARDA-IN/MP/041_SOYABEAN-530_HANDIA-IN/MP/041/006_HANDIYA-IN/MP/041/006/0002_014-BESWA-IN/MP/041/006/0002/0006_</t>
  </si>
  <si>
    <t>HARDA-IN/MP/041_SOYABEAN-530_HANDIA-IN/MP/041/006_HANDIYA-IN/MP/041/006/0002_014-BESWA-IN/MP/041/006/0002/0006</t>
  </si>
  <si>
    <t>HARDA-IN/MP/041_SOYABEAN-530_HANDIA-IN/MP/041/006_HANDIYA-IN/MP/041/006/0002_015-HEERAPUR-IN/MP/041/006/0002/0007_</t>
  </si>
  <si>
    <t>HARDA-IN/MP/041_SOYABEAN-530_HANDIA-IN/MP/041/006_HANDIYA-IN/MP/041/006/0002_015-HEERAPUR-IN/MP/041/006/0002/0007</t>
  </si>
  <si>
    <t>HARDA-IN/MP/041_SOYABEAN-530_HANDIA-IN/MP/041/006_HANDIYA-IN/MP/041/006/0002_016-KHEDA-IN/MP/041/006/0002/0008_</t>
  </si>
  <si>
    <t>HARDA-IN/MP/041_SOYABEAN-530_HANDIA-IN/MP/041/006_HANDIYA-IN/MP/041/006/0002_016-KHEDA-IN/MP/041/006/0002/0008</t>
  </si>
  <si>
    <t>HARDA-IN/MP/041_SOYABEAN-530_HANDIA-IN/MP/041/006_HANDIYA-IN/MP/041/006/0002_017-AJNAS RAIYAT-IN/MP/041/006/0002/0009_</t>
  </si>
  <si>
    <t>HARDA-IN/MP/041_SOYABEAN-530_HANDIA-IN/MP/041/006_HANDIYA-IN/MP/041/006/0002_017-AJNAS RAIYAT-IN/MP/041/006/0002/0009</t>
  </si>
  <si>
    <t>HARDA-IN/MP/041_SOYABEAN-530_HANDIA-IN/MP/041/006_HANDIYA-IN/MP/041/006/0002_027-HANDIA-IN/MP/041/006/0002/0036_</t>
  </si>
  <si>
    <t>HARDA-IN/MP/041_SOYABEAN-530_HANDIA-IN/MP/041/006_HANDIYA-IN/MP/041/006/0002_027-HANDIA-IN/MP/041/006/0002/0036</t>
  </si>
  <si>
    <t>HARDA-IN/MP/041_SOYABEAN-530_HARDA-IN/MP/041/001_HARDA-IN/MP/041/001/0002_001-BHUNNAS-IN/MP/041/001/0002/0001_</t>
  </si>
  <si>
    <t>HARDA-IN/MP/041_SOYABEAN-530_HARDA-IN/MP/041/001_HARDA-IN/MP/041/001/0002_001-BHUNNAS-IN/MP/041/001/0002/0001</t>
  </si>
  <si>
    <t>HARDA-IN/MP/041_SOYABEAN-530_HARDA-IN/MP/041/001_HARDA-IN/MP/041/001/0002_002-SONKHEDI-IN/MP/041/001/0002/0012_</t>
  </si>
  <si>
    <t>HARDA-IN/MP/041_SOYABEAN-530_HARDA-IN/MP/041/001_HARDA-IN/MP/041/001/0002_002-SONKHEDI-IN/MP/041/001/0002/0012</t>
  </si>
  <si>
    <t>HARDA-IN/MP/041_SOYABEAN-530_HARDA-IN/MP/041/001_HARDA-IN/MP/041/001/0002_003-DAGAWA NEEMA-IN/MP/041/001/0002/0023_</t>
  </si>
  <si>
    <t>HARDA-IN/MP/041_SOYABEAN-530_HARDA-IN/MP/041/001_HARDA-IN/MP/041/001/0002_003-DAGAWA NEEMA-IN/MP/041/001/0002/0023</t>
  </si>
  <si>
    <t>HARDA-IN/MP/041_SOYABEAN-530_HARDA-IN/MP/041/001_HARDA-IN/MP/041/001/0002_004-ABGAON KHURD-IN/MP/041/001/0002/0032_</t>
  </si>
  <si>
    <t>HARDA-IN/MP/041_SOYABEAN-530_HARDA-IN/MP/041/001_HARDA-IN/MP/041/001/0002_004-ABGAON KHURD-IN/MP/041/001/0002/0032</t>
  </si>
  <si>
    <t>HARDA-IN/MP/041_SOYABEAN-530_HARDA-IN/MP/041/001_HARDA-IN/MP/041/001/0002_005-PIDGAON-IN/MP/041/001/0002/0033_</t>
  </si>
  <si>
    <t>HARDA-IN/MP/041_SOYABEAN-530_HARDA-IN/MP/041/001_HARDA-IN/MP/041/001/0002_005-PIDGAON-IN/MP/041/001/0002/0033</t>
  </si>
  <si>
    <t>HARDA-IN/MP/041_SOYABEAN-530_HARDA-IN/MP/041/001_HARDA-IN/MP/041/001/0002_006-HARDA KHURD-IN/MP/041/001/0002/0034_</t>
  </si>
  <si>
    <t>HARDA-IN/MP/041_SOYABEAN-530_HARDA-IN/MP/041/001_HARDA-IN/MP/041/001/0002_006-HARDA KHURD-IN/MP/041/001/0002/0034</t>
  </si>
  <si>
    <t>HARDA-IN/MP/041_SOYABEAN-530_HARDA-IN/MP/041/001_HARDA-IN/MP/041/001/0002_007-JHADPA-IN/MP/041/001/0002/0035_</t>
  </si>
  <si>
    <t>HARDA-IN/MP/041_SOYABEAN-530_HARDA-IN/MP/041/001_HARDA-IN/MP/041/001/0002_007-JHADPA-IN/MP/041/001/0002/0035</t>
  </si>
  <si>
    <t>HARDA-IN/MP/041_SOYABEAN-530_HARDA-IN/MP/041/001_HARDA-IN/MP/041/001/0002_008-SAAMARDHA-IN/MP/041/001/0002/0036_</t>
  </si>
  <si>
    <t>HARDA-IN/MP/041_SOYABEAN-530_HARDA-IN/MP/041/001_HARDA-IN/MP/041/001/0002_008-SAAMARDHA-IN/MP/041/001/0002/0036</t>
  </si>
  <si>
    <t>HARDA-IN/MP/041_SOYABEAN-530_HARDA-IN/MP/041/001_HARDA-IN/MP/041/001/0002_009-BAIRAGARH-IN/MP/041/001/0002/0037_</t>
  </si>
  <si>
    <t>HARDA-IN/MP/041_SOYABEAN-530_HARDA-IN/MP/041/001_HARDA-IN/MP/041/001/0002_009-BAIRAGARH-IN/MP/041/001/0002/0037</t>
  </si>
  <si>
    <t>HARDA-IN/MP/041_SOYABEAN-530_HARDA-IN/MP/041/001_HARDA-IN/MP/041/001/0002_011-UDA-IN/MP/041/001/0002/0003_</t>
  </si>
  <si>
    <t>HARDA-IN/MP/041_SOYABEAN-530_HARDA-IN/MP/041/001_HARDA-IN/MP/041/001/0002_011-UDA-IN/MP/041/001/0002/0003</t>
  </si>
  <si>
    <t>HARDA-IN/MP/041_SOYABEAN-530_HARDA-IN/MP/041/001_HARDA-IN/MP/041/001/0002_012-BHAT PARETIYA-IN/MP/041/001/0002/0004_</t>
  </si>
  <si>
    <t>HARDA-IN/MP/041_SOYABEAN-530_HARDA-IN/MP/041/001_HARDA-IN/MP/041/001/0002_012-BHAT PARETIYA-IN/MP/041/001/0002/0004</t>
  </si>
  <si>
    <t>HARDA-IN/MP/041_SOYABEAN-530_HARDA-IN/MP/041/001_HARDA-IN/MP/041/001/0002_013-RANHAIKALA-IN/MP/041/001/0002/0005_</t>
  </si>
  <si>
    <t>HARDA-IN/MP/041_SOYABEAN-530_HARDA-IN/MP/041/001_HARDA-IN/MP/041/001/0002_013-RANHAIKALA-IN/MP/041/001/0002/0005</t>
  </si>
  <si>
    <t>HARDA-IN/MP/041_SOYABEAN-530_HARDA-IN/MP/041/001_HARDA-IN/MP/041/001/0002_014-KUKRAWAD-IN/MP/041/001/0002/0006_</t>
  </si>
  <si>
    <t>HARDA-IN/MP/041_SOYABEAN-530_HARDA-IN/MP/041/001_HARDA-IN/MP/041/001/0002_014-KUKRAWAD-IN/MP/041/001/0002/0006</t>
  </si>
  <si>
    <t>HARDA-IN/MP/041_SOYABEAN-530_HARDA-IN/MP/041/001_HARDA-IN/MP/041/001/0002_015-RAHTA KHURD-IN/MP/041/001/0002/0007_</t>
  </si>
  <si>
    <t>HARDA-IN/MP/041_SOYABEAN-530_HARDA-IN/MP/041/001_HARDA-IN/MP/041/001/0002_015-RAHTA KHURD-IN/MP/041/001/0002/0007</t>
  </si>
  <si>
    <t>HARDA-IN/MP/041_SOYABEAN-530_HARDA-IN/MP/041/001_HARDA-IN/MP/041/001/0002_016-SUKHRAS-IN/MP/041/001/0002/0008_</t>
  </si>
  <si>
    <t>HARDA-IN/MP/041_SOYABEAN-530_HARDA-IN/MP/041/001_HARDA-IN/MP/041/001/0002_016-SUKHRAS-IN/MP/041/001/0002/0008</t>
  </si>
  <si>
    <t>HARDA-IN/MP/041_SOYABEAN-530_HARDA-IN/MP/041/001_HARDA-IN/MP/041/001/0002_017-KADOLA UWARI-IN/MP/041/001/0002/0009_</t>
  </si>
  <si>
    <t>HARDA-IN/MP/041_SOYABEAN-530_HARDA-IN/MP/041/001_HARDA-IN/MP/041/001/0002_017-KADOLA UWARI-IN/MP/041/001/0002/0009</t>
  </si>
  <si>
    <t>HARDA-IN/MP/041_SOYABEAN-530_HARDA-IN/MP/041/001_HARDA-IN/MP/041/001/0002_018-PALASNER-IN/MP/041/001/0002/0010_</t>
  </si>
  <si>
    <t>HARDA-IN/MP/041_SOYABEAN-530_HARDA-IN/MP/041/001_HARDA-IN/MP/041/001/0002_018-PALASNER-IN/MP/041/001/0002/0010</t>
  </si>
  <si>
    <t>HARDA-IN/MP/041_SOYABEAN-530_HARDA-IN/MP/041/001_HARDA-IN/MP/041/001/0002_019-MASANGAON-IN/MP/041/001/0002/0011_</t>
  </si>
  <si>
    <t>HARDA-IN/MP/041_SOYABEAN-530_HARDA-IN/MP/041/001_HARDA-IN/MP/041/001/0002_019-MASANGAON-IN/MP/041/001/0002/0011</t>
  </si>
  <si>
    <t>HARDA-IN/MP/041_SOYABEAN-530_HARDA-IN/MP/041/001_MAGARDHA-IN/MP/041/001/0003_020-KAMTADA-IN/MP/041/001/0003/0001_</t>
  </si>
  <si>
    <t>HARDA-IN/MP/041_SOYABEAN-530_HARDA-IN/MP/041/001_MAGARDHA-IN/MP/041/001/0003_020-KAMTADA-IN/MP/041/001/0003/0001</t>
  </si>
  <si>
    <t>HARDA-IN/MP/041_SOYABEAN-530_HARDA-IN/MP/041/001_MAGARDHA-IN/MP/041/001/0003_021-ROLGAON-IN/MP/041/001/0003/0002_</t>
  </si>
  <si>
    <t>HARDA-IN/MP/041_SOYABEAN-530_HARDA-IN/MP/041/001_MAGARDHA-IN/MP/041/001/0003_021-ROLGAON-IN/MP/041/001/0003/0002</t>
  </si>
  <si>
    <t>HARDA-IN/MP/041_SOYABEAN-530_HARDA-IN/MP/041/001_MAGARDHA-IN/MP/041/001/0003_022-BEED-IN/MP/041/001/0003/0003_</t>
  </si>
  <si>
    <t>HARDA-IN/MP/041_SOYABEAN-530_HARDA-IN/MP/041/001_MAGARDHA-IN/MP/041/001/0003_022-BEED-IN/MP/041/001/0003/0003</t>
  </si>
  <si>
    <t>HARDA-IN/MP/041_SOYABEAN-530_HARDA-IN/MP/041/001_MAGARDHA-IN/MP/041/001/0003_023-KELANPUR-IN/MP/041/001/0003/0004_</t>
  </si>
  <si>
    <t>HARDA-IN/MP/041_SOYABEAN-530_HARDA-IN/MP/041/001_MAGARDHA-IN/MP/041/001/0003_023-KELANPUR-IN/MP/041/001/0003/0004</t>
  </si>
  <si>
    <t>HARDA-IN/MP/041_SOYABEAN-530_HARDA-IN/MP/041/001_MAGARDHA-IN/MP/041/001/0003_024-KHAMAPADWA-IN/MP/041/001/0003/0005_</t>
  </si>
  <si>
    <t>HARDA-IN/MP/041_SOYABEAN-530_HARDA-IN/MP/041/001_MAGARDHA-IN/MP/041/001/0003_024-KHAMAPADWA-IN/MP/041/001/0003/0005</t>
  </si>
  <si>
    <t>HARDA-IN/MP/041_SOYABEAN-530_HARDA-IN/MP/041/001_MAGARDHA-IN/MP/041/001/0003_025-DAGAWASHANKAR-IN/MP/041/001/0003/0006_</t>
  </si>
  <si>
    <t>HARDA-IN/MP/041_SOYABEAN-530_HARDA-IN/MP/041/001_MAGARDHA-IN/MP/041/001/0003_025-DAGAWASHANKAR-IN/MP/041/001/0003/0006</t>
  </si>
  <si>
    <t>HARDA-IN/MP/041_SOYABEAN-530_HARDA-IN/MP/041/001_MAGARDHA-IN/MP/041/001/0003_026-GAHAL-IN/MP/041/001/0003/0007_</t>
  </si>
  <si>
    <t>HARDA-IN/MP/041_SOYABEAN-530_HARDA-IN/MP/041/001_MAGARDHA-IN/MP/041/001/0003_026-GAHAL-IN/MP/041/001/0003/0007</t>
  </si>
  <si>
    <t>HARDA-IN/MP/041_SOYABEAN-530_HARDA-IN/MP/041/001_MAGARDHA-IN/MP/041/001/0003_027-DHURGADA-IN/MP/041/001/0003/0008_</t>
  </si>
  <si>
    <t>HARDA-IN/MP/041_SOYABEAN-530_HARDA-IN/MP/041/001_MAGARDHA-IN/MP/041/001/0003_027-DHURGADA-IN/MP/041/001/0003/0008</t>
  </si>
  <si>
    <t>HARDA-IN/MP/041_SOYABEAN-530_HARDA-IN/MP/041/001_MAGARDHA-IN/MP/041/001/0003_028-KANARDA-IN/MP/041/001/0003/0009_</t>
  </si>
  <si>
    <t>HARDA-IN/MP/041_SOYABEAN-530_HARDA-IN/MP/041/001_MAGARDHA-IN/MP/041/001/0003_028-KANARDA-IN/MP/041/001/0003/0009</t>
  </si>
  <si>
    <t>HARDA-IN/MP/041_SOYABEAN-530_HARDA-IN/MP/041/001_MAGARDHA-IN/MP/041/001/0003_029-BUNDRA-IN/MP/041/001/0003/0010_</t>
  </si>
  <si>
    <t>HARDA-IN/MP/041_SOYABEAN-530_HARDA-IN/MP/041/001_MAGARDHA-IN/MP/041/001/0003_029-BUNDRA-IN/MP/041/001/0003/0010</t>
  </si>
  <si>
    <t>HARDA-IN/MP/041_SOYABEAN-530_HARDA-IN/MP/041/001_MAGARDHA-IN/MP/041/001/0003_030-BALAGAON-IN/MP/041/001/0003/0011_</t>
  </si>
  <si>
    <t>HARDA-IN/MP/041_SOYABEAN-530_HARDA-IN/MP/041/001_MAGARDHA-IN/MP/041/001/0003_030-BALAGAON-IN/MP/041/001/0003/0011</t>
  </si>
  <si>
    <t>HARDA-IN/MP/041_SOYABEAN-530_HARDA-IN/MP/041/001_MAGARDHA-IN/MP/041/001/0003_031-JIJGAON KHURD-IN/MP/041/001/0003/0012_</t>
  </si>
  <si>
    <t>HARDA-IN/MP/041_SOYABEAN-530_HARDA-IN/MP/041/001_MAGARDHA-IN/MP/041/001/0003_031-JIJGAON KHURD-IN/MP/041/001/0003/0012</t>
  </si>
  <si>
    <t>HARDA-IN/MP/041_SOYABEAN-530_HARDA-IN/MP/041/001_MAGARDHA-IN/MP/041/001/0003_032-NAKWADA-IN/MP/041/001/0003/0013_</t>
  </si>
  <si>
    <t>HARDA-IN/MP/041_SOYABEAN-530_HARDA-IN/MP/041/001_MAGARDHA-IN/MP/041/001/0003_032-NAKWADA-IN/MP/041/001/0003/0013</t>
  </si>
  <si>
    <t>HARDA-IN/MP/041_SOYABEAN-530_HARDA-IN/MP/041/001_MAGARDHA-IN/MP/041/001/0003_033-SIRKAMBA-IN/MP/041/001/0003/0014_</t>
  </si>
  <si>
    <t>HARDA-IN/MP/041_SOYABEAN-530_HARDA-IN/MP/041/001_MAGARDHA-IN/MP/041/001/0003_033-SIRKAMBA-IN/MP/041/001/0003/0014</t>
  </si>
  <si>
    <t>HARDA-IN/MP/041_SOYABEAN-530_HARDA-IN/MP/041/001_MAGARDHA-IN/MP/041/001/0003_034-MOHANPUR-IN/MP/041/001/0003/0015_</t>
  </si>
  <si>
    <t>HARDA-IN/MP/041_SOYABEAN-530_HARDA-IN/MP/041/001_MAGARDHA-IN/MP/041/001/0003_034-MOHANPUR-IN/MP/041/001/0003/0015</t>
  </si>
  <si>
    <t>HARDA-IN/MP/041_SOYABEAN-530_HARDA-IN/MP/041/001_MAGARDHA-IN/MP/041/001/0003_035-MAGARDHA-IN/MP/041/001/0003/0016_</t>
  </si>
  <si>
    <t>HARDA-IN/MP/041_SOYABEAN-530_HARDA-IN/MP/041/001_MAGARDHA-IN/MP/041/001/0003_035-MAGARDHA-IN/MP/041/001/0003/0016</t>
  </si>
  <si>
    <t>HARDA-IN/MP/041_SOYABEAN-530_HARDA-IN/MP/041/001_MAGARDHA-IN/MP/041/001/0003_036-JHADPA-IN/MP/041/001/0003/0017_</t>
  </si>
  <si>
    <t>HARDA-IN/MP/041_SOYABEAN-530_HARDA-IN/MP/041/001_MAGARDHA-IN/MP/041/001/0003_036-JHADPA-IN/MP/041/001/0003/0017</t>
  </si>
  <si>
    <t>HARDA-IN/MP/041_SOYABEAN-530_HARDA-IN/MP/041/001_MAGARDHA-IN/MP/041/001/0003_037-RAISALPUR-IN/MP/041/001/0003/0018_</t>
  </si>
  <si>
    <t>HARDA-IN/MP/041_SOYABEAN-530_HARDA-IN/MP/041/001_MAGARDHA-IN/MP/041/001/0003_037-RAISALPUR-IN/MP/041/001/0003/0018</t>
  </si>
  <si>
    <t>HARDA-IN/MP/041_SOYABEAN-530_KHIRKIYA-IN/MP/041/002_CHARUWA-IN/MP/041/002/0002_019-POKHARNI-IN/MP/041/002/0002/0001_</t>
  </si>
  <si>
    <t>HARDA-IN/MP/041_SOYABEAN-530_KHIRKIYA-IN/MP/041/002_CHARUWA-IN/MP/041/002/0002_019-POKHARNI-IN/MP/041/002/0002/0001</t>
  </si>
  <si>
    <t>HARDA-IN/MP/041_SOYABEAN-530_KHIRKIYA-IN/MP/041/002_CHARUWA-IN/MP/041/002/0002_020-KAALDHAD-IN/MP/041/002/0002/0002_</t>
  </si>
  <si>
    <t>HARDA-IN/MP/041_SOYABEAN-530_KHIRKIYA-IN/MP/041/002_CHARUWA-IN/MP/041/002/0002_020-KAALDHAD-IN/MP/041/002/0002/0002</t>
  </si>
  <si>
    <t>HARDA-IN/MP/041_SOYABEAN-530_KHIRKIYA-IN/MP/041/002_CHARUWA-IN/MP/041/002/0002_021-PADWA-IN/MP/041/002/0002/0003_</t>
  </si>
  <si>
    <t>HARDA-IN/MP/041_SOYABEAN-530_KHIRKIYA-IN/MP/041/002_CHARUWA-IN/MP/041/002/0002_021-PADWA-IN/MP/041/002/0002/0003</t>
  </si>
  <si>
    <t>HARDA-IN/MP/041_SOYABEAN-530_KHIRKIYA-IN/MP/041/002_CHARUWA-IN/MP/041/002/0002_022-CHARUWA KHAS-IN/MP/041/002/0002/0004_</t>
  </si>
  <si>
    <t>HARDA-IN/MP/041_SOYABEAN-530_KHIRKIYA-IN/MP/041/002_CHARUWA-IN/MP/041/002/0002_022-CHARUWA KHAS-IN/MP/041/002/0002/0004</t>
  </si>
  <si>
    <t>HARDA-IN/MP/041_SOYABEAN-530_KHIRKIYA-IN/MP/041/002_CHARUWA-IN/MP/041/002/0002_023-SAARSUD-IN/MP/041/002/0002/0005_</t>
  </si>
  <si>
    <t>HARDA-IN/MP/041_SOYABEAN-530_KHIRKIYA-IN/MP/041/002_CHARUWA-IN/MP/041/002/0002_023-SAARSUD-IN/MP/041/002/0002/0005</t>
  </si>
  <si>
    <t>HARDA-IN/MP/041_SOYABEAN-530_KHIRKIYA-IN/MP/041/002_CHARUWA-IN/MP/041/002/0002_024-JATPURA MAAL-IN/MP/041/002/0002/0006_</t>
  </si>
  <si>
    <t>HARDA-IN/MP/041_SOYABEAN-530_KHIRKIYA-IN/MP/041/002_CHARUWA-IN/MP/041/002/0002_024-JATPURA MAAL-IN/MP/041/002/0002/0006</t>
  </si>
  <si>
    <t>HARDA-IN/MP/041_SOYABEAN-530_KHIRKIYA-IN/MP/041/002_CHARUWA-IN/MP/041/002/0002_025-TEMLAWADI-IN/MP/041/002/0002/0007_</t>
  </si>
  <si>
    <t>HARDA-IN/MP/041_SOYABEAN-530_KHIRKIYA-IN/MP/041/002_CHARUWA-IN/MP/041/002/0002_025-TEMLAWADI-IN/MP/041/002/0002/0007</t>
  </si>
  <si>
    <t>HARDA-IN/MP/041_SOYABEAN-530_KHIRKIYA-IN/MP/041/002_CHARUWA-IN/MP/041/002/0002_026-DEDGAO MAAL-IN/MP/041/002/0002/0008_</t>
  </si>
  <si>
    <t>HARDA-IN/MP/041_SOYABEAN-530_KHIRKIYA-IN/MP/041/002_CHARUWA-IN/MP/041/002/0002_026-DEDGAO MAAL-IN/MP/041/002/0002/0008</t>
  </si>
  <si>
    <t>HARDA-IN/MP/041_SOYABEAN-530_KHIRKIYA-IN/MP/041/002_CHARUWA-IN/MP/041/002/0002_027-KANPURA-IN/MP/041/002/0002/0009_</t>
  </si>
  <si>
    <t>HARDA-IN/MP/041_SOYABEAN-530_KHIRKIYA-IN/MP/041/002_CHARUWA-IN/MP/041/002/0002_027-KANPURA-IN/MP/041/002/0002/0009</t>
  </si>
  <si>
    <t>HARDA-IN/MP/041_SOYABEAN-530_KHIRKIYA-IN/MP/041/002_CHARUWA-IN/MP/041/002/0002_028-JAIMALPURA-IN/MP/041/002/0002/0010_</t>
  </si>
  <si>
    <t>HARDA-IN/MP/041_SOYABEAN-530_KHIRKIYA-IN/MP/041/002_CHARUWA-IN/MP/041/002/0002_028-JAIMALPURA-IN/MP/041/002/0002/0010</t>
  </si>
  <si>
    <t>HARDA-IN/MP/041_SOYABEAN-530_KHIRKIYA-IN/MP/041/002_CHARUWA-IN/MP/041/002/0002_029-PRATAPPURA-IN/MP/041/002/0002/0011_</t>
  </si>
  <si>
    <t>HARDA-IN/MP/041_SOYABEAN-530_KHIRKIYA-IN/MP/041/002_CHARUWA-IN/MP/041/002/0002_029-PRATAPPURA-IN/MP/041/002/0002/0011</t>
  </si>
  <si>
    <t>HARDA-IN/MP/041_SOYABEAN-530_KHIRKIYA-IN/MP/041/002_CHARUWA-IN/MP/041/002/0002_030-JUNAPANI-IN/MP/041/002/0002/0012_</t>
  </si>
  <si>
    <t>HARDA-IN/MP/041_SOYABEAN-530_KHIRKIYA-IN/MP/041/002_CHARUWA-IN/MP/041/002/0002_030-JUNAPANI-IN/MP/041/002/0002/0012</t>
  </si>
  <si>
    <t>HARDA-IN/MP/041_SOYABEAN-530_KHIRKIYA-IN/MP/041/002_CHARUWA-IN/MP/041/002/0002_031-MAKTAPUR-IN/MP/041/002/0002/0013_</t>
  </si>
  <si>
    <t>HARDA-IN/MP/041_SOYABEAN-530_KHIRKIYA-IN/MP/041/002_CHARUWA-IN/MP/041/002/0002_031-MAKTAPUR-IN/MP/041/002/0002/0013</t>
  </si>
  <si>
    <t>HARDA-IN/MP/041_SOYABEAN-530_KHIRKIYA-IN/MP/041/002_CHARUWA-IN/MP/041/002/0002_032-SANGWA MAAL-IN/MP/041/002/0002/0014_</t>
  </si>
  <si>
    <t>HARDA-IN/MP/041_SOYABEAN-530_KHIRKIYA-IN/MP/041/002_CHARUWA-IN/MP/041/002/0002_032-SANGWA MAAL-IN/MP/041/002/0002/0014</t>
  </si>
  <si>
    <t>HARDA-IN/MP/041_SOYABEAN-530_KHIRKIYA-IN/MP/041/002_CHARUWA-IN/MP/041/002/0002_033-CHHURIKHAL-IN/MP/041/002/0002/0015_</t>
  </si>
  <si>
    <t>HARDA-IN/MP/041_SOYABEAN-530_KHIRKIYA-IN/MP/041/002_CHARUWA-IN/MP/041/002/0002_033-CHHURIKHAL-IN/MP/041/002/0002/0015</t>
  </si>
  <si>
    <t>HARDA-IN/MP/041_SOYABEAN-530_KHIRKIYA-IN/MP/041/002_CHARUWA-IN/MP/041/002/0002_034-MORGADI-IN/MP/041/002/0002/0016_</t>
  </si>
  <si>
    <t>HARDA-IN/MP/041_SOYABEAN-530_KHIRKIYA-IN/MP/041/002_CHARUWA-IN/MP/041/002/0002_034-MORGADI-IN/MP/041/002/0002/0016</t>
  </si>
  <si>
    <t>HARDA-IN/MP/041_SOYABEAN-530_KHIRKIYA-IN/MP/041/002_KHIRKIYA-IN/MP/041/002/0001_001-KAALYAKHEDI-IN/MP/041/002/0001/0001_</t>
  </si>
  <si>
    <t>HARDA-IN/MP/041_SOYABEAN-530_KHIRKIYA-IN/MP/041/002_KHIRKIYA-IN/MP/041/002/0001_001-KAALYAKHEDI-IN/MP/041/002/0001/0001</t>
  </si>
  <si>
    <t>HARDA-IN/MP/041_SOYABEAN-530_KHIRKIYA-IN/MP/041/002_KHIRKIYA-IN/MP/041/002/0001_002-BADNAGAR-IN/MP/041/002/0001/0011_</t>
  </si>
  <si>
    <t>HARDA-IN/MP/041_SOYABEAN-530_KHIRKIYA-IN/MP/041/002_KHIRKIYA-IN/MP/041/002/0001_002-BADNAGAR-IN/MP/041/002/0001/0011</t>
  </si>
  <si>
    <t>HARDA-IN/MP/041_SOYABEAN-530_KHIRKIYA-IN/MP/041/002_KHIRKIYA-IN/MP/041/002/0001_003-KHAMLAY-IN/MP/041/002/0001/0012_</t>
  </si>
  <si>
    <t>HARDA-IN/MP/041_SOYABEAN-530_KHIRKIYA-IN/MP/041/002_KHIRKIYA-IN/MP/041/002/0001_003-KHAMLAY-IN/MP/041/002/0001/0012</t>
  </si>
  <si>
    <t>HARDA-IN/MP/041_SOYABEAN-530_KHIRKIYA-IN/MP/041/002_KHIRKIYA-IN/MP/041/002/0001_004-BARANGA-IN/MP/041/002/0001/0013_</t>
  </si>
  <si>
    <t>HARDA-IN/MP/041_SOYABEAN-530_KHIRKIYA-IN/MP/041/002_KHIRKIYA-IN/MP/041/002/0001_004-BARANGA-IN/MP/041/002/0001/0013</t>
  </si>
  <si>
    <t>HARDA-IN/MP/041_SOYABEAN-530_KHIRKIYA-IN/MP/041/002_KHIRKIYA-IN/MP/041/002/0001_005-BAMHANGAO-IN/MP/041/002/0001/0014_</t>
  </si>
  <si>
    <t>HARDA-IN/MP/041_SOYABEAN-530_KHIRKIYA-IN/MP/041/002_KHIRKIYA-IN/MP/041/002/0001_005-BAMHANGAO-IN/MP/041/002/0001/0014</t>
  </si>
  <si>
    <t>HARDA-IN/MP/041_SOYABEAN-530_KHIRKIYA-IN/MP/041/002_KHIRKIYA-IN/MP/041/002/0001_006-DHANWADA-IN/MP/041/002/0001/0015_</t>
  </si>
  <si>
    <t>HARDA-IN/MP/041_SOYABEAN-530_KHIRKIYA-IN/MP/041/002_KHIRKIYA-IN/MP/041/002/0001_006-DHANWADA-IN/MP/041/002/0001/0015</t>
  </si>
  <si>
    <t>HARDA-IN/MP/041_SOYABEAN-530_KHIRKIYA-IN/MP/041/002_KHIRKIYA-IN/MP/041/002/0001_007-NAGAWA MAAL-IN/MP/041/002/0001/0016_</t>
  </si>
  <si>
    <t>HARDA-IN/MP/041_SOYABEAN-530_KHIRKIYA-IN/MP/041/002_KHIRKIYA-IN/MP/041/002/0001_007-NAGAWA MAAL-IN/MP/041/002/0001/0016</t>
  </si>
  <si>
    <t>HARDA-IN/MP/041_SOYABEAN-530_KHIRKIYA-IN/MP/041/002_KHIRKIYA-IN/MP/041/002/0001_008-SARANGPUR-IN/MP/041/002/0001/0017_</t>
  </si>
  <si>
    <t>HARDA-IN/MP/041_SOYABEAN-530_KHIRKIYA-IN/MP/041/002_KHIRKIYA-IN/MP/041/002/0001_008-SARANGPUR-IN/MP/041/002/0001/0017</t>
  </si>
  <si>
    <t>HARDA-IN/MP/041_SOYABEAN-530_KHIRKIYA-IN/MP/041/002_KHIRKIYA-IN/MP/041/002/0001_009-PAHANPAT-IN/MP/041/002/0001/0018_</t>
  </si>
  <si>
    <t>HARDA-IN/MP/041_SOYABEAN-530_KHIRKIYA-IN/MP/041/002_KHIRKIYA-IN/MP/041/002/0001_009-PAHANPAT-IN/MP/041/002/0001/0018</t>
  </si>
  <si>
    <t>HARDA-IN/MP/041_SOYABEAN-530_KHIRKIYA-IN/MP/041/002_KHIRKIYA-IN/MP/041/002/0001_010-CHOUKDI-IN/MP/041/002/0001/0002_</t>
  </si>
  <si>
    <t>HARDA-IN/MP/041_SOYABEAN-530_KHIRKIYA-IN/MP/041/002_KHIRKIYA-IN/MP/041/002/0001_010-CHOUKDI-IN/MP/041/002/0001/0002</t>
  </si>
  <si>
    <t>HARDA-IN/MP/041_SOYABEAN-530_KHIRKIYA-IN/MP/041/002_KHIRKIYA-IN/MP/041/002/0001_011-KUDAWA-IN/MP/041/002/0001/0003_</t>
  </si>
  <si>
    <t>HARDA-IN/MP/041_SOYABEAN-530_KHIRKIYA-IN/MP/041/002_KHIRKIYA-IN/MP/041/002/0001_011-KUDAWA-IN/MP/041/002/0001/0003</t>
  </si>
  <si>
    <t>HARDA-IN/MP/041_SOYABEAN-530_KHIRKIYA-IN/MP/041/002_KHIRKIYA-IN/MP/041/002/0001_012-MANDLA-IN/MP/041/002/0001/0004_</t>
  </si>
  <si>
    <t>HARDA-IN/MP/041_SOYABEAN-530_KHIRKIYA-IN/MP/041/002_KHIRKIYA-IN/MP/041/002/0001_012-MANDLA-IN/MP/041/002/0001/0004</t>
  </si>
  <si>
    <t>HARDA-IN/MP/041_SOYABEAN-530_KHIRKIYA-IN/MP/041/002_KHIRKIYA-IN/MP/041/002/0001_013-BARANGI-IN/MP/041/002/0001/0005_</t>
  </si>
  <si>
    <t>HARDA-IN/MP/041_SOYABEAN-530_KHIRKIYA-IN/MP/041/002_KHIRKIYA-IN/MP/041/002/0001_013-BARANGI-IN/MP/041/002/0001/0005</t>
  </si>
  <si>
    <t>HARDA-IN/MP/041_SOYABEAN-530_KHIRKIYA-IN/MP/041/002_KHIRKIYA-IN/MP/041/002/0001_014-SAKTAPUR-IN/MP/041/002/0001/0006_</t>
  </si>
  <si>
    <t>HARDA-IN/MP/041_SOYABEAN-530_KHIRKIYA-IN/MP/041/002_KHIRKIYA-IN/MP/041/002/0001_014-SAKTAPUR-IN/MP/041/002/0001/0006</t>
  </si>
  <si>
    <t>HARDA-IN/MP/041_SOYABEAN-530_KHIRKIYA-IN/MP/041/002_KHIRKIYA-IN/MP/041/002/0001_015-PEEPLYA BHARAT-IN/MP/041/002/0001/0007_</t>
  </si>
  <si>
    <t>HARDA-IN/MP/041_SOYABEAN-530_KHIRKIYA-IN/MP/041/002_KHIRKIYA-IN/MP/041/002/0001_015-PEEPLYA BHARAT-IN/MP/041/002/0001/0007</t>
  </si>
  <si>
    <t>HARDA-IN/MP/041_SOYABEAN-530_KHIRKIYA-IN/MP/041/002_KHIRKIYA-IN/MP/041/002/0001_016-MUHAL KALA-IN/MP/041/002/0001/0008_</t>
  </si>
  <si>
    <t>HARDA-IN/MP/041_SOYABEAN-530_KHIRKIYA-IN/MP/041/002_KHIRKIYA-IN/MP/041/002/0001_016-MUHAL KALA-IN/MP/041/002/0001/0008</t>
  </si>
  <si>
    <t>HARDA-IN/MP/041_SOYABEAN-530_KHIRKIYA-IN/MP/041/002_KHIRKIYA-IN/MP/041/002/0001_017-CHEEPABAD-IN/MP/041/002/0001/0009_</t>
  </si>
  <si>
    <t>HARDA-IN/MP/041_SOYABEAN-530_KHIRKIYA-IN/MP/041/002_KHIRKIYA-IN/MP/041/002/0001_017-CHEEPABAD-IN/MP/041/002/0001/0009</t>
  </si>
  <si>
    <t>HARDA-IN/MP/041_SOYABEAN-530_KHIRKIYA-IN/MP/041/002_KHIRKIYA-IN/MP/041/002/0001_018-KHIRKIYA-IN/MP/041/002/0001/0010_</t>
  </si>
  <si>
    <t>HARDA-IN/MP/041_SOYABEAN-530_KHIRKIYA-IN/MP/041/002_KHIRKIYA-IN/MP/041/002/0001_018-KHIRKIYA-IN/MP/041/002/0001/0010</t>
  </si>
  <si>
    <t>HARDA-IN/MP/041_SOYABEAN-530_REHATGAON-IN/MP/041/005_RAHATGAON-IN/MP/041/005/0002_017-KHAMGAON-IN/MP/041/005/0002/0001_</t>
  </si>
  <si>
    <t>HARDA-IN/MP/041_SOYABEAN-530_REHATGAON-IN/MP/041/005_RAHATGAON-IN/MP/041/005/0002_017-KHAMGAON-IN/MP/041/005/0002/0001</t>
  </si>
  <si>
    <t>HARDA-IN/MP/041_SOYABEAN-530_REHATGAON-IN/MP/041/005_RAHATGAON-IN/MP/041/005/0002_018-NARANPURA-IN/MP/041/005/0002/0002_</t>
  </si>
  <si>
    <t>HARDA-IN/MP/041_SOYABEAN-530_REHATGAON-IN/MP/041/005_RAHATGAON-IN/MP/041/005/0002_018-NARANPURA-IN/MP/041/005/0002/0002</t>
  </si>
  <si>
    <t>HARDA-IN/MP/041_SOYABEAN-530_REHATGAON-IN/MP/041/005_RAHATGAON-IN/MP/041/005/0002_019-KASARNI KALA-IN/MP/041/005/0002/0003_</t>
  </si>
  <si>
    <t>HARDA-IN/MP/041_SOYABEAN-530_REHATGAON-IN/MP/041/005_RAHATGAON-IN/MP/041/005/0002_019-KASARNI KALA-IN/MP/041/005/0002/0003</t>
  </si>
  <si>
    <t>HARDA-IN/MP/041_SOYABEAN-530_REHATGAON-IN/MP/041/005_RAHATGAON-IN/MP/041/005/0002_020-RAHATGAON-IN/MP/041/005/0002/0004_</t>
  </si>
  <si>
    <t>HARDA-IN/MP/041_SOYABEAN-530_REHATGAON-IN/MP/041/005_RAHATGAON-IN/MP/041/005/0002_020-RAHATGAON-IN/MP/041/005/0002/0004</t>
  </si>
  <si>
    <t>HARDA-IN/MP/041_SOYABEAN-530_REHATGAON-IN/MP/041/005_RAHATGAON-IN/MP/041/005/0002_021-FULDI-IN/MP/041/005/0002/0005_</t>
  </si>
  <si>
    <t>HARDA-IN/MP/041_SOYABEAN-530_REHATGAON-IN/MP/041/005_RAHATGAON-IN/MP/041/005/0002_021-FULDI-IN/MP/041/005/0002/0005</t>
  </si>
  <si>
    <t>HARDA-IN/MP/041_SOYABEAN-530_REHATGAON-IN/MP/041/005_RAHATGAON-IN/MP/041/005/0002_022-NAJARPURA-IN/MP/041/005/0002/0006_</t>
  </si>
  <si>
    <t>HARDA-IN/MP/041_SOYABEAN-530_REHATGAON-IN/MP/041/005_RAHATGAON-IN/MP/041/005/0002_022-NAJARPURA-IN/MP/041/005/0002/0006</t>
  </si>
  <si>
    <t>HARDA-IN/MP/041_SOYABEAN-530_REHATGAON-IN/MP/041/005_RAHATGAON-IN/MP/041/005/0002_023-CHHIRPURA-IN/MP/041/005/0002/0007_</t>
  </si>
  <si>
    <t>HARDA-IN/MP/041_SOYABEAN-530_REHATGAON-IN/MP/041/005_RAHATGAON-IN/MP/041/005/0002_023-CHHIRPURA-IN/MP/041/005/0002/0007</t>
  </si>
  <si>
    <t>HARDA-IN/MP/041_SOYABEAN-530_REHATGAON-IN/MP/041/005_RAHATGAON-IN/MP/041/005/0002_024-JHADBEEDA-IN/MP/041/005/0002/0008_</t>
  </si>
  <si>
    <t>HARDA-IN/MP/041_SOYABEAN-530_REHATGAON-IN/MP/041/005_RAHATGAON-IN/MP/041/005/0002_024-JHADBEEDA-IN/MP/041/005/0002/0008</t>
  </si>
  <si>
    <t>HARDA-IN/MP/041_SOYABEAN-530_REHATGAON-IN/MP/041/005_RAHATGAON-IN/MP/041/005/0002_025-KAPASI-IN/MP/041/005/0002/0009_</t>
  </si>
  <si>
    <t>HARDA-IN/MP/041_SOYABEAN-530_REHATGAON-IN/MP/041/005_RAHATGAON-IN/MP/041/005/0002_025-KAPASI-IN/MP/041/005/0002/0009</t>
  </si>
  <si>
    <t>HARDA-IN/MP/041_SOYABEAN-530_REHATGAON-IN/MP/041/005_RAHATGAON-IN/MP/041/005/0002_026-RAJABARARI-IN/MP/041/005/0002/0010_</t>
  </si>
  <si>
    <t>HARDA-IN/MP/041_SOYABEAN-530_REHATGAON-IN/MP/041/005_RAHATGAON-IN/MP/041/005/0002_026-RAJABARARI-IN/MP/041/005/0002/0010</t>
  </si>
  <si>
    <t>HARDA-IN/MP/041_SOYABEAN-530_REHATGAON-IN/MP/041/005_RAHATGAON-IN/MP/041/005/0002_027-TEMRU BAHAR-IN/MP/041/005/0002/0011_</t>
  </si>
  <si>
    <t>HARDA-IN/MP/041_SOYABEAN-530_REHATGAON-IN/MP/041/005_RAHATGAON-IN/MP/041/005/0002_027-TEMRU BAHAR-IN/MP/041/005/0002/0011</t>
  </si>
  <si>
    <t>HARDA-IN/MP/041_SOYABEAN-530_REHATGAON-IN/MP/041/005_RAHATGAON-IN/MP/041/005/0002_028-KELI-IN/MP/041/005/0002/0012_</t>
  </si>
  <si>
    <t>HARDA-IN/MP/041_SOYABEAN-530_REHATGAON-IN/MP/041/005_RAHATGAON-IN/MP/041/005/0002_028-KELI-IN/MP/041/005/0002/0012</t>
  </si>
  <si>
    <t>HARDA-IN/MP/041_SOYABEAN-530_REHATGAON-IN/MP/041/005_RAHATGAON-IN/MP/041/005/0002_029-RAVANG-IN/MP/041/005/0002/0013_</t>
  </si>
  <si>
    <t>HARDA-IN/MP/041_SOYABEAN-530_REHATGAON-IN/MP/041/005_RAHATGAON-IN/MP/041/005/0002_029-RAVANG-IN/MP/041/005/0002/0013</t>
  </si>
  <si>
    <t>HARDA-IN/MP/041_SOYABEAN-530_REHATGAON-IN/MP/041/005_RAHATGAON-IN/MP/041/005/0002_030-KACHNAR-IN/MP/041/005/0002/0014_</t>
  </si>
  <si>
    <t>HARDA-IN/MP/041_SOYABEAN-530_REHATGAON-IN/MP/041/005_RAHATGAON-IN/MP/041/005/0002_030-KACHNAR-IN/MP/041/005/0002/0014</t>
  </si>
  <si>
    <t>HARDA-IN/MP/041_SOYABEAN-530_REHATGAON-IN/MP/041/005_SODALPUR-IN/MP/041/005/0001_001-MANIYAKHEDI-IN/MP/041/005/0001/0001_</t>
  </si>
  <si>
    <t>HARDA-IN/MP/041_SOYABEAN-530_REHATGAON-IN/MP/041/005_SODALPUR-IN/MP/041/005/0001_001-MANIYAKHEDI-IN/MP/041/005/0001/0001</t>
  </si>
  <si>
    <t>HARDA-IN/MP/041_SOYABEAN-530_REHATGAON-IN/MP/041/005_SODALPUR-IN/MP/041/005/0001_002-SOHAGPUR-IN/MP/041/005/0001/0009_</t>
  </si>
  <si>
    <t>HARDA-IN/MP/041_SOYABEAN-530_REHATGAON-IN/MP/041/005_SODALPUR-IN/MP/041/005/0001_002-SOHAGPUR-IN/MP/041/005/0001/0009</t>
  </si>
  <si>
    <t>HARDA-IN/MP/041_SOYABEAN-530_REHATGAON-IN/MP/041/005_SODALPUR-IN/MP/041/005/0001_003-SODALPUR-IN/MP/041/005/0001/0010_</t>
  </si>
  <si>
    <t>HARDA-IN/MP/041_SOYABEAN-530_REHATGAON-IN/MP/041/005_SODALPUR-IN/MP/041/005/0001_003-SODALPUR-IN/MP/041/005/0001/0010</t>
  </si>
  <si>
    <t>HARDA-IN/MP/041_SOYABEAN-530_REHATGAON-IN/MP/041/005_SODALPUR-IN/MP/041/005/0001_004-SOUTADA-IN/MP/041/005/0001/0011_</t>
  </si>
  <si>
    <t>HARDA-IN/MP/041_SOYABEAN-530_REHATGAON-IN/MP/041/005_SODALPUR-IN/MP/041/005/0001_004-SOUTADA-IN/MP/041/005/0001/0011</t>
  </si>
  <si>
    <t>HARDA-IN/MP/041_SOYABEAN-530_REHATGAON-IN/MP/041/005_SODALPUR-IN/MP/041/005/0001_005-DHOULPUR KALA-IN/MP/041/005/0001/0012_</t>
  </si>
  <si>
    <t>HARDA-IN/MP/041_SOYABEAN-530_REHATGAON-IN/MP/041/005_SODALPUR-IN/MP/041/005/0001_005-DHOULPUR KALA-IN/MP/041/005/0001/0012</t>
  </si>
  <si>
    <t>HARDA-IN/MP/041_SOYABEAN-530_REHATGAON-IN/MP/041/005_SODALPUR-IN/MP/041/005/0001_006-UNDRAKATCHH-IN/MP/041/005/0001/0013_</t>
  </si>
  <si>
    <t>HARDA-IN/MP/041_SOYABEAN-530_REHATGAON-IN/MP/041/005_SODALPUR-IN/MP/041/005/0001_006-UNDRAKATCHH-IN/MP/041/005/0001/0013</t>
  </si>
  <si>
    <t>HARDA-IN/MP/041_SOYABEAN-530_REHATGAON-IN/MP/041/005_SODALPUR-IN/MP/041/005/0001_007-BHADUGAON-IN/MP/041/005/0001/0014_</t>
  </si>
  <si>
    <t>HARDA-IN/MP/041_SOYABEAN-530_REHATGAON-IN/MP/041/005_SODALPUR-IN/MP/041/005/0001_007-BHADUGAON-IN/MP/041/005/0001/0014</t>
  </si>
  <si>
    <t>HARDA-IN/MP/041_SOYABEAN-530_REHATGAON-IN/MP/041/005_SODALPUR-IN/MP/041/005/0001_008-TEMAGAO-IN/MP/041/005/0001/0015_</t>
  </si>
  <si>
    <t>HARDA-IN/MP/041_SOYABEAN-530_REHATGAON-IN/MP/041/005_SODALPUR-IN/MP/041/005/0001_008-TEMAGAO-IN/MP/041/005/0001/0015</t>
  </si>
  <si>
    <t>HARDA-IN/MP/041_SOYABEAN-530_REHATGAON-IN/MP/041/005_SODALPUR-IN/MP/041/005/0001_009-DOLARIYA-IN/MP/041/005/0001/0016_</t>
  </si>
  <si>
    <t>HARDA-IN/MP/041_SOYABEAN-530_REHATGAON-IN/MP/041/005_SODALPUR-IN/MP/041/005/0001_009-DOLARIYA-IN/MP/041/005/0001/0016</t>
  </si>
  <si>
    <t>HARDA-IN/MP/041_SOYABEAN-530_REHATGAON-IN/MP/041/005_SODALPUR-IN/MP/041/005/0001_010-NANDWA-IN/MP/041/005/0001/0002_</t>
  </si>
  <si>
    <t>HARDA-IN/MP/041_SOYABEAN-530_REHATGAON-IN/MP/041/005_SODALPUR-IN/MP/041/005/0001_010-NANDWA-IN/MP/041/005/0001/0002</t>
  </si>
  <si>
    <t>HARDA-IN/MP/041_SOYABEAN-530_REHATGAON-IN/MP/041/005_SODALPUR-IN/MP/041/005/0001_011-GADAMOD KHURD-IN/MP/041/005/0001/0003_</t>
  </si>
  <si>
    <t>HARDA-IN/MP/041_SOYABEAN-530_REHATGAON-IN/MP/041/005_SODALPUR-IN/MP/041/005/0001_011-GADAMOD KHURD-IN/MP/041/005/0001/0003</t>
  </si>
  <si>
    <t>HARDA-IN/MP/041_SOYABEAN-530_REHATGAON-IN/MP/041/005_SODALPUR-IN/MP/041/005/0001_012-SIRKAMBA-IN/MP/041/005/0001/0004_</t>
  </si>
  <si>
    <t>HARDA-IN/MP/041_SOYABEAN-530_REHATGAON-IN/MP/041/005_SODALPUR-IN/MP/041/005/0001_012-SIRKAMBA-IN/MP/041/005/0001/0004</t>
  </si>
  <si>
    <t>HARDA-IN/MP/041_SOYABEAN-530_REHATGAON-IN/MP/041/005_SODALPUR-IN/MP/041/005/0001_013-AALAMPUR-IN/MP/041/005/0001/0005_</t>
  </si>
  <si>
    <t>HARDA-IN/MP/041_SOYABEAN-530_REHATGAON-IN/MP/041/005_SODALPUR-IN/MP/041/005/0001_013-AALAMPUR-IN/MP/041/005/0001/0005</t>
  </si>
  <si>
    <t>HARDA-IN/MP/041_SOYABEAN-530_REHATGAON-IN/MP/041/005_SODALPUR-IN/MP/041/005/0001_014-DUDHKACHCHH KALA-IN/MP/041/005/0001/0006_</t>
  </si>
  <si>
    <t>HARDA-IN/MP/041_SOYABEAN-530_REHATGAON-IN/MP/041/005_SODALPUR-IN/MP/041/005/0001_014-DUDHKACHCHH KALA-IN/MP/041/005/0001/0006</t>
  </si>
  <si>
    <t>HARDA-IN/MP/041_SOYABEAN-530_REHATGAON-IN/MP/041/005_SODALPUR-IN/MP/041/005/0001_015-PANTALAI-IN/MP/041/005/0001/0007_</t>
  </si>
  <si>
    <t>HARDA-IN/MP/041_SOYABEAN-530_REHATGAON-IN/MP/041/005_SODALPUR-IN/MP/041/005/0001_015-PANTALAI-IN/MP/041/005/0001/0007</t>
  </si>
  <si>
    <t>HARDA-IN/MP/041_SOYABEAN-530_REHATGAON-IN/MP/041/005_SODALPUR-IN/MP/041/005/0001_016-CHHIDGAO TAMOLI-IN/MP/041/005/0001/0008_</t>
  </si>
  <si>
    <t>HARDA-IN/MP/041_SOYABEAN-530_REHATGAON-IN/MP/041/005_SODALPUR-IN/MP/041/005/0001_016-CHHIDGAO TAMOLI-IN/MP/041/005/0001/0008</t>
  </si>
  <si>
    <t>HARDA-IN/MP/041_SOYABEAN-530_SIRALI-IN/MP/041/004_DEEPGAONKALA-IN/MP/041/004/0002_019-BEDIYA KALA-IN/MP/041/004/0002/0001_</t>
  </si>
  <si>
    <t>HARDA-IN/MP/041_SOYABEAN-530_SIRALI-IN/MP/041/004_DEEPGAONKALA-IN/MP/041/004/0002_019-BEDIYA KALA-IN/MP/041/004/0002/0001</t>
  </si>
  <si>
    <t>HARDA-IN/MP/041_SOYABEAN-530_SIRALI-IN/MP/041/004_DEEPGAONKALA-IN/MP/041/004/0002_020-DHOLGAON KALA-IN/MP/041/004/0002/0002_</t>
  </si>
  <si>
    <t>HARDA-IN/MP/041_SOYABEAN-530_SIRALI-IN/MP/041/004_DEEPGAONKALA-IN/MP/041/004/0002_020-DHOLGAON KALA-IN/MP/041/004/0002/0002</t>
  </si>
  <si>
    <t>HARDA-IN/MP/041_SOYABEAN-530_SIRALI-IN/MP/041/004_DEEPGAONKALA-IN/MP/041/004/0002_021-PAHATKALA-IN/MP/041/004/0002/0003_</t>
  </si>
  <si>
    <t>HARDA-IN/MP/041_SOYABEAN-530_SIRALI-IN/MP/041/004_DEEPGAONKALA-IN/MP/041/004/0002_021-PAHATKALA-IN/MP/041/004/0002/0003</t>
  </si>
  <si>
    <t>HARDA-IN/MP/041_SOYABEAN-530_SIRALI-IN/MP/041/004_DEEPGAONKALA-IN/MP/041/004/0002_022-BAVADIYA-IN/MP/041/004/0002/0004_</t>
  </si>
  <si>
    <t>HARDA-IN/MP/041_SOYABEAN-530_SIRALI-IN/MP/041/004_DEEPGAONKALA-IN/MP/041/004/0002_022-BAVADIYA-IN/MP/041/004/0002/0004</t>
  </si>
  <si>
    <t>HARDA-IN/MP/041_SOYABEAN-530_SIRALI-IN/MP/041/004_DEEPGAONKALA-IN/MP/041/004/0002_023-DEEPGAO KALA-IN/MP/041/004/0002/0005_</t>
  </si>
  <si>
    <t>HARDA-IN/MP/041_SOYABEAN-530_SIRALI-IN/MP/041/004_DEEPGAONKALA-IN/MP/041/004/0002_023-DEEPGAO KALA-IN/MP/041/004/0002/0005</t>
  </si>
  <si>
    <t>HARDA-IN/MP/041_SOYABEAN-530_SIRALI-IN/MP/041/004_DEEPGAONKALA-IN/MP/041/004/0002_024-KADOLA RADHAU-IN/MP/041/004/0002/0006_</t>
  </si>
  <si>
    <t>HARDA-IN/MP/041_SOYABEAN-530_SIRALI-IN/MP/041/004_DEEPGAONKALA-IN/MP/041/004/0002_024-KADOLA RADHAU-IN/MP/041/004/0002/0006</t>
  </si>
  <si>
    <t>HARDA-IN/MP/041_SOYABEAN-530_SIRALI-IN/MP/041/004_DEEPGAONKALA-IN/MP/041/004/0002_025-SOMGAO KALA-IN/MP/041/004/0002/0007_</t>
  </si>
  <si>
    <t>HARDA-IN/MP/041_SOYABEAN-530_SIRALI-IN/MP/041/004_DEEPGAONKALA-IN/MP/041/004/0002_025-SOMGAO KALA-IN/MP/041/004/0002/0007</t>
  </si>
  <si>
    <t>HARDA-IN/MP/041_SOYABEAN-530_SIRALI-IN/MP/041/004_DEEPGAONKALA-IN/MP/041/004/0002_026-NAHALI KALA-IN/MP/041/004/0002/0008_</t>
  </si>
  <si>
    <t>HARDA-IN/MP/041_SOYABEAN-530_SIRALI-IN/MP/041/004_DEEPGAONKALA-IN/MP/041/004/0002_026-NAHALI KALA-IN/MP/041/004/0002/0008</t>
  </si>
  <si>
    <t>HARDA-IN/MP/041_SOYABEAN-530_SIRALI-IN/MP/041/004_DEEPGAONKALA-IN/MP/041/004/0002_027-BHAGWANPURA-IN/MP/041/004/0002/0009_</t>
  </si>
  <si>
    <t>HARDA-IN/MP/041_SOYABEAN-530_SIRALI-IN/MP/041/004_DEEPGAONKALA-IN/MP/041/004/0002_027-BHAGWANPURA-IN/MP/041/004/0002/0009</t>
  </si>
  <si>
    <t>HARDA-IN/MP/041_SOYABEAN-530_SIRALI-IN/MP/041/004_DEEPGAONKALA-IN/MP/041/004/0002_028-JUNAPANI-IN/MP/041/004/0002/0010_</t>
  </si>
  <si>
    <t>HARDA-IN/MP/041_SOYABEAN-530_SIRALI-IN/MP/041/004_DEEPGAONKALA-IN/MP/041/004/0002_028-JUNAPANI-IN/MP/041/004/0002/0010</t>
  </si>
  <si>
    <t>HARDA-IN/MP/041_SOYABEAN-530_SIRALI-IN/MP/041/004_DEEPGAONKALA-IN/MP/041/004/0002_029-HASANPURA-IN/MP/041/004/0002/0011_</t>
  </si>
  <si>
    <t>HARDA-IN/MP/041_SOYABEAN-530_SIRALI-IN/MP/041/004_DEEPGAONKALA-IN/MP/041/004/0002_029-HASANPURA-IN/MP/041/004/0002/0011</t>
  </si>
  <si>
    <t>HARDA-IN/MP/041_SOYABEAN-530_SIRALI-IN/MP/041/004_DEEPGAONKALA-IN/MP/041/004/0002_030-SANVALKHEDA-IN/MP/041/004/0002/0012_</t>
  </si>
  <si>
    <t>HARDA-IN/MP/041_SOYABEAN-530_SIRALI-IN/MP/041/004_DEEPGAONKALA-IN/MP/041/004/0002_030-SANVALKHEDA-IN/MP/041/004/0002/0012</t>
  </si>
  <si>
    <t>HARDA-IN/MP/041_SOYABEAN-530_SIRALI-IN/MP/041/004_DEEPGAONKALA-IN/MP/041/004/0002_031-RAMTEK RAIYAT-IN/MP/041/004/0002/0013_</t>
  </si>
  <si>
    <t>HARDA-IN/MP/041_SOYABEAN-530_SIRALI-IN/MP/041/004_DEEPGAONKALA-IN/MP/041/004/0002_031-RAMTEK RAIYAT-IN/MP/041/004/0002/0013</t>
  </si>
  <si>
    <t>HARDA-IN/MP/041_SOYABEAN-530_SIRALI-IN/MP/041/004_DEEPGAONKALA-IN/MP/041/004/0002_032-KUKDAPANI-IN/MP/041/004/0002/0014_</t>
  </si>
  <si>
    <t>HARDA-IN/MP/041_SOYABEAN-530_SIRALI-IN/MP/041/004_DEEPGAONKALA-IN/MP/041/004/0002_032-KUKDAPANI-IN/MP/041/004/0002/0014</t>
  </si>
  <si>
    <t>HARDA-IN/MP/041_SOYABEAN-530_SIRALI-IN/MP/041/004_DEEPGAONKALA-IN/MP/041/004/0002_033-CHIKALPAT-IN/MP/041/004/0002/0015_</t>
  </si>
  <si>
    <t>HARDA-IN/MP/041_SOYABEAN-530_SIRALI-IN/MP/041/004_DEEPGAONKALA-IN/MP/041/004/0002_033-CHIKALPAT-IN/MP/041/004/0002/0015</t>
  </si>
  <si>
    <t>HARDA-IN/MP/041_SOYABEAN-530_SIRALI-IN/MP/041/004_DEEPGAONKALA-IN/MP/041/004/0002_034-JAMUNIYA KHURD-IN/MP/041/004/0002/0016_</t>
  </si>
  <si>
    <t>HARDA-IN/MP/041_SOYABEAN-530_SIRALI-IN/MP/041/004_DEEPGAONKALA-IN/MP/041/004/0002_034-JAMUNIYA KHURD-IN/MP/041/004/0002/0016</t>
  </si>
  <si>
    <t>HARDA-IN/MP/041_SOYABEAN-530_SIRALI-IN/MP/041/004_DEEPGAONKALA-IN/MP/041/004/0002_035-SANVRI-IN/MP/041/004/0002/0017_</t>
  </si>
  <si>
    <t>HARDA-IN/MP/041_SOYABEAN-530_SIRALI-IN/MP/041/004_DEEPGAONKALA-IN/MP/041/004/0002_035-SANVRI-IN/MP/041/004/0002/0017</t>
  </si>
  <si>
    <t>HARDA-IN/MP/041_SOYABEAN-530_SIRALI-IN/MP/041/004_SIRALI-IN/MP/041/004/0001_001-MARDANPUR-IN/MP/041/004/0001/0001_</t>
  </si>
  <si>
    <t>HARDA-IN/MP/041_SOYABEAN-530_SIRALI-IN/MP/041/004_SIRALI-IN/MP/041/004/0001_001-MARDANPUR-IN/MP/041/004/0001/0001</t>
  </si>
  <si>
    <t>HARDA-IN/MP/041_SOYABEAN-530_SIRALI-IN/MP/041/004_SIRALI-IN/MP/041/004/0001_002-KALKUND-IN/MP/041/004/0001/0011_</t>
  </si>
  <si>
    <t>HARDA-IN/MP/041_SOYABEAN-530_SIRALI-IN/MP/041/004_SIRALI-IN/MP/041/004/0001_002-KALKUND-IN/MP/041/004/0001/0011</t>
  </si>
  <si>
    <t>HARDA-IN/MP/041_SOYABEAN-530_SIRALI-IN/MP/041/004_SIRALI-IN/MP/041/004/0001_003-RAHTA KALA-IN/MP/041/004/0001/0012_</t>
  </si>
  <si>
    <t>HARDA-IN/MP/041_SOYABEAN-530_SIRALI-IN/MP/041/004_SIRALI-IN/MP/041/004/0001_003-RAHTA KALA-IN/MP/041/004/0001/0012</t>
  </si>
  <si>
    <t>HARDA-IN/MP/041_SOYABEAN-530_SIRALI-IN/MP/041/004_SIRALI-IN/MP/041/004/0001_004-MUHADIYA-IN/MP/041/004/0001/0013_</t>
  </si>
  <si>
    <t>HARDA-IN/MP/041_SOYABEAN-530_SIRALI-IN/MP/041/004_SIRALI-IN/MP/041/004/0001_004-MUHADIYA-IN/MP/041/004/0001/0013</t>
  </si>
  <si>
    <t>HARDA-IN/MP/041_SOYABEAN-530_SIRALI-IN/MP/041/004_SIRALI-IN/MP/041/004/0001_005-SIRALI-IN/MP/041/004/0001/0014_</t>
  </si>
  <si>
    <t>HARDA-IN/MP/041_SOYABEAN-530_SIRALI-IN/MP/041/004_SIRALI-IN/MP/041/004/0001_005-SIRALI-IN/MP/041/004/0001/0014</t>
  </si>
  <si>
    <t>HARDA-IN/MP/041_SOYABEAN-530_SIRALI-IN/MP/041/004_SIRALI-IN/MP/041/004/0001_006-RAMPURA-IN/MP/041/004/0001/0015_</t>
  </si>
  <si>
    <t>HARDA-IN/MP/041_SOYABEAN-530_SIRALI-IN/MP/041/004_SIRALI-IN/MP/041/004/0001_006-RAMPURA-IN/MP/041/004/0001/0015</t>
  </si>
  <si>
    <t>HARDA-IN/MP/041_SOYABEAN-530_SIRALI-IN/MP/041/004_SIRALI-IN/MP/041/004/0001_007-DHANKAR-IN/MP/041/004/0001/0016_</t>
  </si>
  <si>
    <t>HARDA-IN/MP/041_SOYABEAN-530_SIRALI-IN/MP/041/004_SIRALI-IN/MP/041/004/0001_007-DHANKAR-IN/MP/041/004/0001/0016</t>
  </si>
  <si>
    <t>HARDA-IN/MP/041_SOYABEAN-530_SIRALI-IN/MP/041/004_SIRALI-IN/MP/041/004/0001_008-MAHENDRA GAON-IN/MP/041/004/0001/0017_</t>
  </si>
  <si>
    <t>HARDA-IN/MP/041_SOYABEAN-530_SIRALI-IN/MP/041/004_SIRALI-IN/MP/041/004/0001_008-MAHENDRA GAON-IN/MP/041/004/0001/0017</t>
  </si>
  <si>
    <t>HARDA-IN/MP/041_SOYABEAN-530_SIRALI-IN/MP/041/004_SIRALI-IN/MP/041/004/0001_009-AAMAKHAL-IN/MP/041/004/0001/0018_</t>
  </si>
  <si>
    <t>HARDA-IN/MP/041_SOYABEAN-530_SIRALI-IN/MP/041/004_SIRALI-IN/MP/041/004/0001_009-AAMAKHAL-IN/MP/041/004/0001/0018</t>
  </si>
  <si>
    <t>HARDA-IN/MP/041_SOYABEAN-530_SIRALI-IN/MP/041/004_SIRALI-IN/MP/041/004/0001_010-JAAMUKHO-IN/MP/041/004/0001/0002_</t>
  </si>
  <si>
    <t>HARDA-IN/MP/041_SOYABEAN-530_SIRALI-IN/MP/041/004_SIRALI-IN/MP/041/004/0001_010-JAAMUKHO-IN/MP/041/004/0001/0002</t>
  </si>
  <si>
    <t>HARDA-IN/MP/041_SOYABEAN-530_SIRALI-IN/MP/041/004_SIRALI-IN/MP/041/004/0001_011-PATALDA-IN/MP/041/004/0001/0003_</t>
  </si>
  <si>
    <t>HARDA-IN/MP/041_SOYABEAN-530_SIRALI-IN/MP/041/004_SIRALI-IN/MP/041/004/0001_011-PATALDA-IN/MP/041/004/0001/0003</t>
  </si>
  <si>
    <t>HARDA-IN/MP/041_SOYABEAN-530_SIRALI-IN/MP/041/004_SIRALI-IN/MP/041/004/0001_012-MAKDAI KILA-IN/MP/041/004/0001/0004_</t>
  </si>
  <si>
    <t>HARDA-IN/MP/041_SOYABEAN-530_SIRALI-IN/MP/041/004_SIRALI-IN/MP/041/004/0001_012-MAKDAI KILA-IN/MP/041/004/0001/0004</t>
  </si>
  <si>
    <t>HARDA-IN/MP/041_SOYABEAN-530_SIRALI-IN/MP/041/004_SIRALI-IN/MP/041/004/0001_013-GOMGAO-IN/MP/041/004/0001/0005_</t>
  </si>
  <si>
    <t>HARDA-IN/MP/041_SOYABEAN-530_SIRALI-IN/MP/041/004_SIRALI-IN/MP/041/004/0001_013-GOMGAO-IN/MP/041/004/0001/0005</t>
  </si>
  <si>
    <t>HARDA-IN/MP/041_SOYABEAN-530_SIRALI-IN/MP/041/004_SIRALI-IN/MP/041/004/0001_014-PEEPLYA-IN/MP/041/004/0001/0006_</t>
  </si>
  <si>
    <t>HARDA-IN/MP/041_SOYABEAN-530_SIRALI-IN/MP/041/004_SIRALI-IN/MP/041/004/0001_014-PEEPLYA-IN/MP/041/004/0001/0006</t>
  </si>
  <si>
    <t>HARDA-IN/MP/041_SOYABEAN-530_SIRALI-IN/MP/041/004_SIRALI-IN/MP/041/004/0001_015-KHUDIYA-IN/MP/041/004/0001/0007_</t>
  </si>
  <si>
    <t>HARDA-IN/MP/041_SOYABEAN-530_SIRALI-IN/MP/041/004_SIRALI-IN/MP/041/004/0001_015-KHUDIYA-IN/MP/041/004/0001/0007</t>
  </si>
  <si>
    <t>HARDA-IN/MP/041_SOYABEAN-530_SIRALI-IN/MP/041/004_SIRALI-IN/MP/041/004/0001_016-JINVANIYA-IN/MP/041/004/0001/0008_</t>
  </si>
  <si>
    <t>HARDA-IN/MP/041_SOYABEAN-530_SIRALI-IN/MP/041/004_SIRALI-IN/MP/041/004/0001_016-JINVANIYA-IN/MP/041/004/0001/0008</t>
  </si>
  <si>
    <t>HARDA-IN/MP/041_SOYABEAN-530_SIRALI-IN/MP/041/004_SIRALI-IN/MP/041/004/0001_017-AAMASEL-IN/MP/041/004/0001/0009_</t>
  </si>
  <si>
    <t>HARDA-IN/MP/041_SOYABEAN-530_SIRALI-IN/MP/041/004_SIRALI-IN/MP/041/004/0001_017-AAMASEL-IN/MP/041/004/0001/0009</t>
  </si>
  <si>
    <t>HARDA-IN/MP/041_SOYABEAN-530_SIRALI-IN/MP/041/004_SIRALI-IN/MP/041/004/0001_018-LOLANGRA-IN/MP/041/004/0001/0010_</t>
  </si>
  <si>
    <t>HARDA-IN/MP/041_SOYABEAN-530_SIRALI-IN/MP/041/004_SIRALI-IN/MP/041/004/0001_018-LOLANGRA-IN/MP/041/004/0001/0010</t>
  </si>
  <si>
    <t>HARDA-IN/MP/041_SOYABEAN-530_TIMARNI-IN/MP/041/003_KARTANA-IN/MP/041/003/0001_001-LACHHORA-IN/MP/041/003/0001/0001_</t>
  </si>
  <si>
    <t>HARDA-IN/MP/041_SOYABEAN-530_TIMARNI-IN/MP/041/003_KARTANA-IN/MP/041/003/0001_001-LACHHORA-IN/MP/041/003/0001/0001</t>
  </si>
  <si>
    <t>HARDA-IN/MP/041_SOYABEAN-530_TIMARNI-IN/MP/041/003_KARTANA-IN/MP/041/003/0001_002-CHEEPANER-IN/MP/041/003/0001/0008_</t>
  </si>
  <si>
    <t>HARDA-IN/MP/041_SOYABEAN-530_TIMARNI-IN/MP/041/003_KARTANA-IN/MP/041/003/0001_002-CHEEPANER-IN/MP/041/003/0001/0008</t>
  </si>
  <si>
    <t>HARDA-IN/MP/041_SOYABEAN-530_TIMARNI-IN/MP/041/003_KARTANA-IN/MP/041/003/0001_003-KUHEE-IN/MP/041/003/0001/0009_</t>
  </si>
  <si>
    <t>HARDA-IN/MP/041_SOYABEAN-530_TIMARNI-IN/MP/041/003_KARTANA-IN/MP/041/003/0001_003-KUHEE-IN/MP/041/003/0001/0009</t>
  </si>
  <si>
    <t>HARDA-IN/MP/041_SOYABEAN-530_TIMARNI-IN/MP/041/003_KARTANA-IN/MP/041/003/0001_004-GONDAGAO KHURD-IN/MP/041/003/0001/0010_</t>
  </si>
  <si>
    <t>HARDA-IN/MP/041_SOYABEAN-530_TIMARNI-IN/MP/041/003_KARTANA-IN/MP/041/003/0001_004-GONDAGAO KHURD-IN/MP/041/003/0001/0010</t>
  </si>
  <si>
    <t>HARDA-IN/MP/041_SOYABEAN-530_TIMARNI-IN/MP/041/003_KARTANA-IN/MP/041/003/0001_005-GADAMOD KALA-IN/MP/041/003/0001/0011_</t>
  </si>
  <si>
    <t>HARDA-IN/MP/041_SOYABEAN-530_TIMARNI-IN/MP/041/003_KARTANA-IN/MP/041/003/0001_005-GADAMOD KALA-IN/MP/041/003/0001/0011</t>
  </si>
  <si>
    <t>HARDA-IN/MP/041_SOYABEAN-530_TIMARNI-IN/MP/041/003_KARTANA-IN/MP/041/003/0001_006-NAYA GAON-IN/MP/041/003/0001/0012_</t>
  </si>
  <si>
    <t>HARDA-IN/MP/041_SOYABEAN-530_TIMARNI-IN/MP/041/003_KARTANA-IN/MP/041/003/0001_006-NAYA GAON-IN/MP/041/003/0001/0012</t>
  </si>
  <si>
    <t>HARDA-IN/MP/041_SOYABEAN-530_TIMARNI-IN/MP/041/003_KARTANA-IN/MP/041/003/0001_007-GODRI-IN/MP/041/003/0001/0013_</t>
  </si>
  <si>
    <t>HARDA-IN/MP/041_SOYABEAN-530_TIMARNI-IN/MP/041/003_KARTANA-IN/MP/041/003/0001_007-GODRI-IN/MP/041/003/0001/0013</t>
  </si>
  <si>
    <t>HARDA-IN/MP/041_SOYABEAN-530_TIMARNI-IN/MP/041/003_KARTANA-IN/MP/041/003/0001_008-KARTANA-IN/MP/041/003/0001/0014_</t>
  </si>
  <si>
    <t>HARDA-IN/MP/041_SOYABEAN-530_TIMARNI-IN/MP/041/003_KARTANA-IN/MP/041/003/0001_008-KARTANA-IN/MP/041/003/0001/0014</t>
  </si>
  <si>
    <t>HARDA-IN/MP/041_SOYABEAN-530_TIMARNI-IN/MP/041/003_KARTANA-IN/MP/041/003/0001_009-TAJPURA-IN/MP/041/003/0001/0015_</t>
  </si>
  <si>
    <t>HARDA-IN/MP/041_SOYABEAN-530_TIMARNI-IN/MP/041/003_KARTANA-IN/MP/041/003/0001_009-TAJPURA-IN/MP/041/003/0001/0015</t>
  </si>
  <si>
    <t>HARDA-IN/MP/041_SOYABEAN-530_TIMARNI-IN/MP/041/003_KARTANA-IN/MP/041/003/0001_010-BHAVRAS-IN/MP/041/003/0001/0002_</t>
  </si>
  <si>
    <t>HARDA-IN/MP/041_SOYABEAN-530_TIMARNI-IN/MP/041/003_KARTANA-IN/MP/041/003/0001_010-BHAVRAS-IN/MP/041/003/0001/0002</t>
  </si>
  <si>
    <t>HARDA-IN/MP/041_SOYABEAN-530_TIMARNI-IN/MP/041/003_KARTANA-IN/MP/041/003/0001_011-GULLAS-IN/MP/041/003/0001/0003_</t>
  </si>
  <si>
    <t>HARDA-IN/MP/041_SOYABEAN-530_TIMARNI-IN/MP/041/003_KARTANA-IN/MP/041/003/0001_011-GULLAS-IN/MP/041/003/0001/0003</t>
  </si>
  <si>
    <t>HARDA-IN/MP/041_SOYABEAN-530_TIMARNI-IN/MP/041/003_KARTANA-IN/MP/041/003/0001_012-RUNDLAY-IN/MP/041/003/0001/0004_</t>
  </si>
  <si>
    <t>HARDA-IN/MP/041_SOYABEAN-530_TIMARNI-IN/MP/041/003_KARTANA-IN/MP/041/003/0001_012-RUNDLAY-IN/MP/041/003/0001/0004</t>
  </si>
  <si>
    <t>HARDA-IN/MP/041_SOYABEAN-530_TIMARNI-IN/MP/041/003_KARTANA-IN/MP/041/003/0001_013-SANYASYA-IN/MP/041/003/0001/0005_</t>
  </si>
  <si>
    <t>HARDA-IN/MP/041_SOYABEAN-530_TIMARNI-IN/MP/041/003_KARTANA-IN/MP/041/003/0001_013-SANYASYA-IN/MP/041/003/0001/0005</t>
  </si>
  <si>
    <t>HARDA-IN/MP/041_SOYABEAN-530_TIMARNI-IN/MP/041/003_KARTANA-IN/MP/041/003/0001_014-GONDAGAO KALA-IN/MP/041/003/0001/0006_</t>
  </si>
  <si>
    <t>HARDA-IN/MP/041_SOYABEAN-530_TIMARNI-IN/MP/041/003_KARTANA-IN/MP/041/003/0001_014-GONDAGAO KALA-IN/MP/041/003/0001/0006</t>
  </si>
  <si>
    <t>HARDA-IN/MP/041_SOYABEAN-530_TIMARNI-IN/MP/041/003_KARTANA-IN/MP/041/003/0001_015-NOUSAR-IN/MP/041/003/0001/0007_</t>
  </si>
  <si>
    <t>HARDA-IN/MP/041_SOYABEAN-530_TIMARNI-IN/MP/041/003_KARTANA-IN/MP/041/003/0001_015-NOUSAR-IN/MP/041/003/0001/0007</t>
  </si>
  <si>
    <t>HARDA-IN/MP/041_SOYABEAN-530_TIMARNI-IN/MP/041/003_TIMARNI-IN/MP/041/003/0002_016-BAAJANIYA-IN/MP/041/003/0002/0001_</t>
  </si>
  <si>
    <t>HARDA-IN/MP/041_SOYABEAN-530_TIMARNI-IN/MP/041/003_TIMARNI-IN/MP/041/003/0002_016-BAAJANIYA-IN/MP/041/003/0002/0001</t>
  </si>
  <si>
    <t>HARDA-IN/MP/041_SOYABEAN-530_TIMARNI-IN/MP/041/003_TIMARNI-IN/MP/041/003/0002_017-BICHCHHAPUR-IN/MP/041/003/0002/0002_</t>
  </si>
  <si>
    <t>HARDA-IN/MP/041_SOYABEAN-530_TIMARNI-IN/MP/041/003_TIMARNI-IN/MP/041/003/0002_017-BICHCHHAPUR-IN/MP/041/003/0002/0002</t>
  </si>
  <si>
    <t>HARDA-IN/MP/041_SOYABEAN-530_TIMARNI-IN/MP/041/003_TIMARNI-IN/MP/041/003/0002_018-BAGHVAD-IN/MP/041/003/0002/0003_</t>
  </si>
  <si>
    <t>HARDA-IN/MP/041_SOYABEAN-530_TIMARNI-IN/MP/041/003_TIMARNI-IN/MP/041/003/0002_018-BAGHVAD-IN/MP/041/003/0002/0003</t>
  </si>
  <si>
    <t>HARDA-IN/MP/041_SOYABEAN-530_TIMARNI-IN/MP/041/003_TIMARNI-IN/MP/041/003/0002_019-RAYBOR-IN/MP/041/003/0002/0004_</t>
  </si>
  <si>
    <t>HARDA-IN/MP/041_SOYABEAN-530_TIMARNI-IN/MP/041/003_TIMARNI-IN/MP/041/003/0002_019-RAYBOR-IN/MP/041/003/0002/0004</t>
  </si>
  <si>
    <t>HARDA-IN/MP/041_SOYABEAN-530_TIMARNI-IN/MP/041/003_TIMARNI-IN/MP/041/003/0002_020-POKHARNI-IN/MP/041/003/0002/0005_</t>
  </si>
  <si>
    <t>HARDA-IN/MP/041_SOYABEAN-530_TIMARNI-IN/MP/041/003_TIMARNI-IN/MP/041/003/0002_020-POKHARNI-IN/MP/041/003/0002/0005</t>
  </si>
  <si>
    <t>HARDA-IN/MP/041_SOYABEAN-530_TIMARNI-IN/MP/041/003_TIMARNI-IN/MP/041/003/0002_021-AHALWADA-IN/MP/041/003/0002/0006_</t>
  </si>
  <si>
    <t>HARDA-IN/MP/041_SOYABEAN-530_TIMARNI-IN/MP/041/003_TIMARNI-IN/MP/041/003/0002_021-AHALWADA-IN/MP/041/003/0002/0006</t>
  </si>
  <si>
    <t>HARDA-IN/MP/041_SOYABEAN-530_TIMARNI-IN/MP/041/003_TIMARNI-IN/MP/041/003/0002_022-NIMACHAKHURD-IN/MP/041/003/0002/0007_</t>
  </si>
  <si>
    <t>HARDA-IN/MP/041_SOYABEAN-530_TIMARNI-IN/MP/041/003_TIMARNI-IN/MP/041/003/0002_022-NIMACHAKHURD-IN/MP/041/003/0002/0007</t>
  </si>
  <si>
    <t>HARDA-IN/MP/041_SOYABEAN-530_TIMARNI-IN/MP/041/003_TIMARNI-IN/MP/041/003/0002_023-KHIDKI-IN/MP/041/003/0002/0008_</t>
  </si>
  <si>
    <t>HARDA-IN/MP/041_SOYABEAN-530_TIMARNI-IN/MP/041/003_TIMARNI-IN/MP/041/003/0002_023-KHIDKI-IN/MP/041/003/0002/0008</t>
  </si>
  <si>
    <t>HARDA-IN/MP/041_SOYABEAN-530_TIMARNI-IN/MP/041/003_TIMARNI-IN/MP/041/003/0002_024-BARKALA-IN/MP/041/003/0002/0009_</t>
  </si>
  <si>
    <t>HARDA-IN/MP/041_SOYABEAN-530_TIMARNI-IN/MP/041/003_TIMARNI-IN/MP/041/003/0002_024-BARKALA-IN/MP/041/003/0002/0009</t>
  </si>
  <si>
    <t>HARDA-IN/MP/041_SOYABEAN-530_TIMARNI-IN/MP/041/003_TIMARNI-IN/MP/041/003/0002_025-CHARKHEDA-IN/MP/041/003/0002/0010_</t>
  </si>
  <si>
    <t>HARDA-IN/MP/041_SOYABEAN-530_TIMARNI-IN/MP/041/003_TIMARNI-IN/MP/041/003/0002_025-CHARKHEDA-IN/MP/041/003/0002/0010</t>
  </si>
  <si>
    <t>HARDA-IN/MP/041_SOYABEAN-530_TIMARNI-IN/MP/041/003_TIMARNI-IN/MP/041/003/0002_026-TIMARNI-IN/MP/041/003/0002/0011_</t>
  </si>
  <si>
    <t>HARDA-IN/MP/041_SOYABEAN-530_TIMARNI-IN/MP/041/003_TIMARNI-IN/MP/041/003/0002_026-TIMARNI-IN/MP/041/003/0002/0011</t>
  </si>
  <si>
    <t>HARDA-IN/MP/041_SOYABEAN-530_TIMARNI-IN/MP/041/003_TIMARNI-IN/MP/041/003/0002_027-SAMARDHA-IN/MP/041/003/0002/0012_</t>
  </si>
  <si>
    <t>HARDA-IN/MP/041_SOYABEAN-530_TIMARNI-IN/MP/041/003_TIMARNI-IN/MP/041/003/0002_027-SAMARDHA-IN/MP/041/003/0002/0012</t>
  </si>
  <si>
    <t>HARDA-IN/MP/041_SOYABEAN-530_TIMARNI-IN/MP/041/003_TIMARNI-IN/MP/041/003/0002_028-CHHIDGAO MEL-IN/MP/041/003/0002/0013_</t>
  </si>
  <si>
    <t>HARDA-IN/MP/041_SOYABEAN-530_TIMARNI-IN/MP/041/003_TIMARNI-IN/MP/041/003/0002_028-CHHIDGAO MEL-IN/MP/041/003/0002/0013</t>
  </si>
  <si>
    <t>HARDA-IN/MP/041_SOYABEAN-530_TIMARNI-IN/MP/041/003_TIMARNI-IN/MP/041/003/0002_029-PEEPLYA KALA-IN/MP/041/003/0002/0014_</t>
  </si>
  <si>
    <t>HARDA-IN/MP/041_SOYABEAN-530_TIMARNI-IN/MP/041/003_TIMARNI-IN/MP/041/003/0002_029-PEEPLYA KALA-IN/MP/041/003/0002/0014</t>
  </si>
  <si>
    <t>HOSHANGABAD-IN/MP/014_BLACK GRAM (URAD)-401____</t>
  </si>
  <si>
    <t>HOSHANGABAD-IN/MP/014_BLACK GRAM (URAD)-401___</t>
  </si>
  <si>
    <t>HOSHANGABAD-IN/MP/014_GREEN GRAM (MUNG)-405____</t>
  </si>
  <si>
    <t>HOSHANGABAD-IN/MP/014_GREEN GRAM (MUNG)-405___</t>
  </si>
  <si>
    <t>HOSHANGABAD-IN/MP/014_MAIZE-330_DOLRIYA-IN/MP/014/008_DOLRIYA-2-IN/MP/014/008/0002_018-AAMUPURA-IN/MP/014/008/0002/0005_</t>
  </si>
  <si>
    <t>HOSHANGABAD-IN/MP/014_MAIZE-330_DOLRIYA-IN/MP/014/008_DOLRIYA-2-IN/MP/014/008/0002_018-AAMUPURA-IN/MP/014/008/0002/0005</t>
  </si>
  <si>
    <t>HOSHANGABAD-IN/MP/014_MAIZE-330_HOSHANGABAD-IN/MP/014/001_HOSHANGABAD- 1-IN/MP/014/001/0001_013-UNDRAKHEDI-IN/MP/014/001/0001/0005_</t>
  </si>
  <si>
    <t>HOSHANGABAD-IN/MP/014_MAIZE-330_HOSHANGABAD-IN/MP/014/001_HOSHANGABAD- 1-IN/MP/014/001/0001_013-UNDRAKHEDI-IN/MP/014/001/0001/0005</t>
  </si>
  <si>
    <t>HOSHANGABAD-IN/MP/014_MAIZE-330_HOSHANGABAD-IN/MP/014/001_HOSHANGABAD- 2-IN/MP/014/001/0002_020-JASALPUR-IN/MP/014/001/0002/0006_</t>
  </si>
  <si>
    <t>HOSHANGABAD-IN/MP/014_MAIZE-330_HOSHANGABAD-IN/MP/014/001_HOSHANGABAD- 2-IN/MP/014/001/0002_020-JASALPUR-IN/MP/014/001/0002/0006</t>
  </si>
  <si>
    <t>HOSHANGABAD-IN/MP/014_MAIZE-330_HOSHANGABAD-IN/MP/014/001_HOSHANGABAD- 2-IN/MP/014/001/0002_021-NIMSADIYA-IN/MP/014/001/0002/0007_</t>
  </si>
  <si>
    <t>HOSHANGABAD-IN/MP/014_MAIZE-330_HOSHANGABAD-IN/MP/014/001_HOSHANGABAD- 2-IN/MP/014/001/0002_021-NIMSADIYA-IN/MP/014/001/0002/0007</t>
  </si>
  <si>
    <t>HOSHANGABAD-IN/MP/014_MAIZE-330_HOSHANGABAD-IN/MP/014/001_HOSHANGABAD- 2-IN/MP/014/001/0002_022-PANJRA KALA-IN/MP/014/001/0002/0008_</t>
  </si>
  <si>
    <t>HOSHANGABAD-IN/MP/014_MAIZE-330_HOSHANGABAD-IN/MP/014/001_HOSHANGABAD- 2-IN/MP/014/001/0002_022-PANJRA KALA-IN/MP/014/001/0002/0008</t>
  </si>
  <si>
    <t>HOSHANGABAD-IN/MP/014_MAIZE-330_ITARSI-IN/MP/014/006_ITARSI-IN/MP/014/006/0001_008-DOBI URF TALPURA-IN/MP/014/006/0001/0014_</t>
  </si>
  <si>
    <t>HOSHANGABAD-IN/MP/014_MAIZE-330_ITARSI-IN/MP/014/006_ITARSI-IN/MP/014/006/0001_008-DOBI URF TALPURA-IN/MP/014/006/0001/0014</t>
  </si>
  <si>
    <t>HOSHANGABAD-IN/MP/014_MAIZE-330_ITARSI-IN/MP/014/006_KESLA-IN/MP/014/006/0003_037-PATHROTA-IN/MP/014/006/0003/0001_</t>
  </si>
  <si>
    <t>HOSHANGABAD-IN/MP/014_MAIZE-330_ITARSI-IN/MP/014/006_KESLA-IN/MP/014/006/0003_037-PATHROTA-IN/MP/014/006/0003/0001</t>
  </si>
  <si>
    <t>HOSHANGABAD-IN/MP/014_MAIZE-330_ITARSI-IN/MP/014/006_KESLA-IN/MP/014/006/0003_038-JUJHARPUR-IN/MP/014/006/0003/0002_</t>
  </si>
  <si>
    <t>HOSHANGABAD-IN/MP/014_MAIZE-330_ITARSI-IN/MP/014/006_KESLA-IN/MP/014/006/0003_038-JUJHARPUR-IN/MP/014/006/0003/0002</t>
  </si>
  <si>
    <t>HOSHANGABAD-IN/MP/014_MAIZE-330_ITARSI-IN/MP/014/006_KESLA-IN/MP/014/006/0003_043-KESLA-IN/MP/014/006/0003/0007_</t>
  </si>
  <si>
    <t>HOSHANGABAD-IN/MP/014_MAIZE-330_ITARSI-IN/MP/014/006_KESLA-IN/MP/014/006/0003_043-KESLA-IN/MP/014/006/0003/0007</t>
  </si>
  <si>
    <t>HOSHANGABAD-IN/MP/014_MAIZE-330_ITARSI-IN/MP/014/006_KESLA-IN/MP/014/006/0003_045-MORPANI-IN/MP/014/006/0003/0009_</t>
  </si>
  <si>
    <t>HOSHANGABAD-IN/MP/014_MAIZE-330_ITARSI-IN/MP/014/006_KESLA-IN/MP/014/006/0003_045-MORPANI-IN/MP/014/006/0003/0009</t>
  </si>
  <si>
    <t>HOSHANGABAD-IN/MP/014_MAIZE-330_ITARSI-IN/MP/014/006_KESLA-IN/MP/014/006/0003_047-GHOGHRA RAIYAT-IN/MP/014/006/0003/0011_</t>
  </si>
  <si>
    <t>HOSHANGABAD-IN/MP/014_MAIZE-330_ITARSI-IN/MP/014/006_KESLA-IN/MP/014/006/0003_047-GHOGHRA RAIYAT-IN/MP/014/006/0003/0011</t>
  </si>
  <si>
    <t>HOSHANGABAD-IN/MP/014_MAIZE-330_ITARSI-IN/MP/014/006_KESLA-IN/MP/014/006/0003_049-CHARTEKRA-IN/MP/014/006/0003/0013_</t>
  </si>
  <si>
    <t>HOSHANGABAD-IN/MP/014_MAIZE-330_ITARSI-IN/MP/014/006_KESLA-IN/MP/014/006/0003_049-CHARTEKRA-IN/MP/014/006/0003/0013</t>
  </si>
  <si>
    <t>HOSHANGABAD-IN/MP/014_MAIZE-330_ITARSI-IN/MP/014/006_KESLA-IN/MP/014/006/0003_052-CHHITAPURA-IN/MP/014/006/0003/0016_</t>
  </si>
  <si>
    <t>HOSHANGABAD-IN/MP/014_MAIZE-330_ITARSI-IN/MP/014/006_KESLA-IN/MP/014/006/0003_052-CHHITAPURA-IN/MP/014/006/0003/0016</t>
  </si>
  <si>
    <t>HOSHANGABAD-IN/MP/014_MAIZE-330_ITARSI-IN/MP/014/006_KESLA-IN/MP/014/006/0003_053-CHANDAKIYA-IN/MP/014/006/0003/0017_</t>
  </si>
  <si>
    <t>HOSHANGABAD-IN/MP/014_MAIZE-330_ITARSI-IN/MP/014/006_KESLA-IN/MP/014/006/0003_053-CHANDAKIYA-IN/MP/014/006/0003/0017</t>
  </si>
  <si>
    <t>HOSHANGABAD-IN/MP/014_MAIZE-330_ITARSI-IN/MP/014/006_KESLA-IN/MP/014/006/0003_058-DANDIWADA-IN/MP/014/006/0003/0022_</t>
  </si>
  <si>
    <t>HOSHANGABAD-IN/MP/014_MAIZE-330_ITARSI-IN/MP/014/006_KESLA-IN/MP/014/006/0003_058-DANDIWADA-IN/MP/014/006/0003/0022</t>
  </si>
  <si>
    <t>HOSHANGABAD-IN/MP/014_MAIZE-330_ITARSI-IN/MP/014/006_RAMPUR-IN/MP/014/006/0002_025-GAJPUR-IN/MP/014/006/0002/0010_</t>
  </si>
  <si>
    <t>HOSHANGABAD-IN/MP/014_MAIZE-330_ITARSI-IN/MP/014/006_RAMPUR-IN/MP/014/006/0002_025-GAJPUR-IN/MP/014/006/0002/0010</t>
  </si>
  <si>
    <t>HOSHANGABAD-IN/MP/014_MAIZE-330_ITARSI-IN/MP/014/006_RAMPUR-IN/MP/014/006/0002_031-CHANDON-IN/MP/014/006/0002/0016_</t>
  </si>
  <si>
    <t>HOSHANGABAD-IN/MP/014_MAIZE-330_ITARSI-IN/MP/014/006_RAMPUR-IN/MP/014/006/0002_031-CHANDON-IN/MP/014/006/0002/0016</t>
  </si>
  <si>
    <t>HOSHANGABAD-IN/MP/014_MAIZE-330_ITARSI-IN/MP/014/006_RAMPUR-IN/MP/014/006/0002_034-NAGPUR KALA-IN/MP/014/006/0002/0019_</t>
  </si>
  <si>
    <t>HOSHANGABAD-IN/MP/014_MAIZE-330_ITARSI-IN/MP/014/006_RAMPUR-IN/MP/014/006/0002_034-NAGPUR KALA-IN/MP/014/006/0002/0019</t>
  </si>
  <si>
    <t>HOSHANGABAD-IN/MP/014_MAIZE-330_ITARSI-IN/MP/014/006_RAMPUR-IN/MP/014/006/0002_035-PANDUKHEDI-IN/MP/014/006/0002/0020_</t>
  </si>
  <si>
    <t>HOSHANGABAD-IN/MP/014_MAIZE-330_ITARSI-IN/MP/014/006_RAMPUR-IN/MP/014/006/0002_035-PANDUKHEDI-IN/MP/014/006/0002/0020</t>
  </si>
  <si>
    <t>HOSHANGABAD-IN/MP/014_MAIZE-330_SEONI - MALWA-IN/MP/014/003_SHIVPUR-IN/MP/014/003/0001_006-BHAISADEH-IN/MP/014/003/0001/0011_</t>
  </si>
  <si>
    <t>HOSHANGABAD-IN/MP/014_MAIZE-330_SEONI - MALWA-IN/MP/014/003_SHIVPUR-IN/MP/014/003/0001_006-BHAISADEH-IN/MP/014/003/0001/0011</t>
  </si>
  <si>
    <t>HOSHANGABAD-IN/MP/014_MAIZE-330_SEONI - MALWA-IN/MP/014/003_SHIVPUR-IN/MP/014/003/0001_011-THUA-IN/MP/014/003/0001/0003_</t>
  </si>
  <si>
    <t>HOSHANGABAD-IN/MP/014_MAIZE-330_SEONI - MALWA-IN/MP/014/003_SHIVPUR-IN/MP/014/003/0001_011-THUA-IN/MP/014/003/0001/0003</t>
  </si>
  <si>
    <t>HOSHANGABAD-IN/MP/014_PADDY -IRRI-101_BABAI-IN/MP/014/005_AARI-IN/MP/014/005/0001_001-GORA-IN/MP/014/005/0001/0001_</t>
  </si>
  <si>
    <t>HOSHANGABAD-IN/MP/014_PADDY -IRRI-101_BABAI-IN/MP/014/005_AARI-IN/MP/014/005/0001_001-GORA-IN/MP/014/005/0001/0001</t>
  </si>
  <si>
    <t>HOSHANGABAD-IN/MP/014_PADDY -IRRI-101_BABAI-IN/MP/014/005_AARI-IN/MP/014/005/0001_002-SHUKKARWADAKALA-IN/MP/014/005/0001/0012_</t>
  </si>
  <si>
    <t>HOSHANGABAD-IN/MP/014_PADDY -IRRI-101_BABAI-IN/MP/014/005_AARI-IN/MP/014/005/0001_002-SHUKKARWADAKALA-IN/MP/014/005/0001/0012</t>
  </si>
  <si>
    <t>HOSHANGABAD-IN/MP/014_PADDY -IRRI-101_BABAI-IN/MP/014/005_AARI-IN/MP/014/005/0001_003-GUDLA-IN/MP/014/005/0001/0015_</t>
  </si>
  <si>
    <t>HOSHANGABAD-IN/MP/014_PADDY -IRRI-101_BABAI-IN/MP/014/005_AARI-IN/MP/014/005/0001_003-GUDLA-IN/MP/014/005/0001/0015</t>
  </si>
  <si>
    <t>HOSHANGABAD-IN/MP/014_PADDY -IRRI-101_BABAI-IN/MP/014/005_AARI-IN/MP/014/005/0001_004-KADAIYA-IN/MP/014/005/0001/0016_</t>
  </si>
  <si>
    <t>HOSHANGABAD-IN/MP/014_PADDY -IRRI-101_BABAI-IN/MP/014/005_AARI-IN/MP/014/005/0001_004-KADAIYA-IN/MP/014/005/0001/0016</t>
  </si>
  <si>
    <t>HOSHANGABAD-IN/MP/014_PADDY -IRRI-101_BABAI-IN/MP/014/005_AARI-IN/MP/014/005/0001_005-MANGROL-IN/MP/014/005/0001/0017_</t>
  </si>
  <si>
    <t>HOSHANGABAD-IN/MP/014_PADDY -IRRI-101_BABAI-IN/MP/014/005_AARI-IN/MP/014/005/0001_005-MANGROL-IN/MP/014/005/0001/0017</t>
  </si>
  <si>
    <t>HOSHANGABAD-IN/MP/014_PADDY -IRRI-101_BABAI-IN/MP/014/005_AARI-IN/MP/014/005/0001_006-BUDHNI-IN/MP/014/005/0001/0018_</t>
  </si>
  <si>
    <t>HOSHANGABAD-IN/MP/014_PADDY -IRRI-101_BABAI-IN/MP/014/005_AARI-IN/MP/014/005/0001_006-BUDHNI-IN/MP/014/005/0001/0018</t>
  </si>
  <si>
    <t>HOSHANGABAD-IN/MP/014_PADDY -IRRI-101_BABAI-IN/MP/014/005_AARI-IN/MP/014/005/0001_007-BEEKOR-IN/MP/014/005/0001/0019_</t>
  </si>
  <si>
    <t>HOSHANGABAD-IN/MP/014_PADDY -IRRI-101_BABAI-IN/MP/014/005_AARI-IN/MP/014/005/0001_007-BEEKOR-IN/MP/014/005/0001/0019</t>
  </si>
  <si>
    <t>HOSHANGABAD-IN/MP/014_PADDY -IRRI-101_BABAI-IN/MP/014/005_AARI-IN/MP/014/005/0001_008-BEEKORI-IN/MP/014/005/0001/0020_</t>
  </si>
  <si>
    <t>HOSHANGABAD-IN/MP/014_PADDY -IRRI-101_BABAI-IN/MP/014/005_AARI-IN/MP/014/005/0001_008-BEEKORI-IN/MP/014/005/0001/0020</t>
  </si>
  <si>
    <t>HOSHANGABAD-IN/MP/014_PADDY -IRRI-101_BABAI-IN/MP/014/005_AARI-IN/MP/014/005/0001_009-MAJOJALPUR-IN/MP/014/005/0001/0021_</t>
  </si>
  <si>
    <t>HOSHANGABAD-IN/MP/014_PADDY -IRRI-101_BABAI-IN/MP/014/005_AARI-IN/MP/014/005/0001_009-MAJOJALPUR-IN/MP/014/005/0001/0021</t>
  </si>
  <si>
    <t>HOSHANGABAD-IN/MP/014_PADDY -IRRI-101_BABAI-IN/MP/014/005_AARI-IN/MP/014/005/0001_010-MOHASA-IN/MP/014/005/0001/0002_</t>
  </si>
  <si>
    <t>HOSHANGABAD-IN/MP/014_PADDY -IRRI-101_BABAI-IN/MP/014/005_AARI-IN/MP/014/005/0001_010-MOHASA-IN/MP/014/005/0001/0002</t>
  </si>
  <si>
    <t>HOSHANGABAD-IN/MP/014_PADDY -IRRI-101_BABAI-IN/MP/014/005_AARI-IN/MP/014/005/0001_011-SANGAKHEDAKALA-IN/MP/014/005/0001/0003_</t>
  </si>
  <si>
    <t>HOSHANGABAD-IN/MP/014_PADDY -IRRI-101_BABAI-IN/MP/014/005_AARI-IN/MP/014/005/0001_011-SANGAKHEDAKALA-IN/MP/014/005/0001/0003</t>
  </si>
  <si>
    <t>HOSHANGABAD-IN/MP/014_PADDY -IRRI-101_BABAI-IN/MP/014/005_AARI-IN/MP/014/005/0001_012-CHAPLASAR-IN/MP/014/005/0001/0004_</t>
  </si>
  <si>
    <t>HOSHANGABAD-IN/MP/014_PADDY -IRRI-101_BABAI-IN/MP/014/005_AARI-IN/MP/014/005/0001_012-CHAPLASAR-IN/MP/014/005/0001/0004</t>
  </si>
  <si>
    <t>HOSHANGABAD-IN/MP/014_PADDY -IRRI-101_BABAI-IN/MP/014/005_AARI-IN/MP/014/005/0001_013-GURADIYA MOTI-IN/MP/014/005/0001/0005_</t>
  </si>
  <si>
    <t>HOSHANGABAD-IN/MP/014_PADDY -IRRI-101_BABAI-IN/MP/014/005_AARI-IN/MP/014/005/0001_013-GURADIYA MOTI-IN/MP/014/005/0001/0005</t>
  </si>
  <si>
    <t>HOSHANGABAD-IN/MP/014_PADDY -IRRI-101_BABAI-IN/MP/014/005_AARI-IN/MP/014/005/0001_014-MADAWAN-IN/MP/014/005/0001/0006_</t>
  </si>
  <si>
    <t>HOSHANGABAD-IN/MP/014_PADDY -IRRI-101_BABAI-IN/MP/014/005_AARI-IN/MP/014/005/0001_014-MADAWAN-IN/MP/014/005/0001/0006</t>
  </si>
  <si>
    <t>HOSHANGABAD-IN/MP/014_PADDY -IRRI-101_BABAI-IN/MP/014/005_AARI-IN/MP/014/005/0001_015-AARI-IN/MP/014/005/0001/0007_</t>
  </si>
  <si>
    <t>HOSHANGABAD-IN/MP/014_PADDY -IRRI-101_BABAI-IN/MP/014/005_AARI-IN/MP/014/005/0001_015-AARI-IN/MP/014/005/0001/0007</t>
  </si>
  <si>
    <t>HOSHANGABAD-IN/MP/014_PADDY -IRRI-101_BABAI-IN/MP/014/005_AARI-IN/MP/014/005/0001_016-BAJJARWADA-IN/MP/014/005/0001/0008_</t>
  </si>
  <si>
    <t>HOSHANGABAD-IN/MP/014_PADDY -IRRI-101_BABAI-IN/MP/014/005_AARI-IN/MP/014/005/0001_016-BAJJARWADA-IN/MP/014/005/0001/0008</t>
  </si>
  <si>
    <t>HOSHANGABAD-IN/MP/014_PADDY -IRRI-101_BABAI-IN/MP/014/005_AARI-IN/MP/014/005/0001_017-MANWADA-IN/MP/014/005/0001/0009_</t>
  </si>
  <si>
    <t>HOSHANGABAD-IN/MP/014_PADDY -IRRI-101_BABAI-IN/MP/014/005_AARI-IN/MP/014/005/0001_017-MANWADA-IN/MP/014/005/0001/0009</t>
  </si>
  <si>
    <t>HOSHANGABAD-IN/MP/014_PADDY -IRRI-101_BABAI-IN/MP/014/005_AARI-IN/MP/014/005/0001_018-AANCHALKHEDA-IN/MP/014/005/0001/0010_</t>
  </si>
  <si>
    <t>HOSHANGABAD-IN/MP/014_PADDY -IRRI-101_BABAI-IN/MP/014/005_AARI-IN/MP/014/005/0001_018-AANCHALKHEDA-IN/MP/014/005/0001/0010</t>
  </si>
  <si>
    <t>HOSHANGABAD-IN/MP/014_PADDY -IRRI-101_BABAI-IN/MP/014/005_AARI-IN/MP/014/005/0001_019-SUAKHEDI-IN/MP/014/005/0001/0011_</t>
  </si>
  <si>
    <t>HOSHANGABAD-IN/MP/014_PADDY -IRRI-101_BABAI-IN/MP/014/005_AARI-IN/MP/014/005/0001_019-SUAKHEDI-IN/MP/014/005/0001/0011</t>
  </si>
  <si>
    <t>HOSHANGABAD-IN/MP/014_PADDY -IRRI-101_BABAI-IN/MP/014/005_AARI-IN/MP/014/005/0001_020-PAWARKHEDAKHURD-IN/MP/014/005/0001/0013_</t>
  </si>
  <si>
    <t>HOSHANGABAD-IN/MP/014_PADDY -IRRI-101_BABAI-IN/MP/014/005_AARI-IN/MP/014/005/0001_020-PAWARKHEDAKHURD-IN/MP/014/005/0001/0013</t>
  </si>
  <si>
    <t>HOSHANGABAD-IN/MP/014_PADDY -IRRI-101_BABAI-IN/MP/014/005_AARI-IN/MP/014/005/0001_021-JAVLI-IN/MP/014/005/0001/0014_</t>
  </si>
  <si>
    <t>HOSHANGABAD-IN/MP/014_PADDY -IRRI-101_BABAI-IN/MP/014/005_AARI-IN/MP/014/005/0001_021-JAVLI-IN/MP/014/005/0001/0014</t>
  </si>
  <si>
    <t>HOSHANGABAD-IN/MP/014_PADDY -IRRI-101_BABAI-IN/MP/014/005_BABAI-IN/MP/014/005/0003_042-SIRWAD-IN/MP/014/005/0003/0001_</t>
  </si>
  <si>
    <t>HOSHANGABAD-IN/MP/014_PADDY -IRRI-101_BABAI-IN/MP/014/005_BABAI-IN/MP/014/005/0003_042-SIRWAD-IN/MP/014/005/0003/0001</t>
  </si>
  <si>
    <t>HOSHANGABAD-IN/MP/014_PADDY -IRRI-101_BABAI-IN/MP/014/005_BABAI-IN/MP/014/005/0003_043-BUDHWADA-IN/MP/014/005/0003/0002_</t>
  </si>
  <si>
    <t>HOSHANGABAD-IN/MP/014_PADDY -IRRI-101_BABAI-IN/MP/014/005_BABAI-IN/MP/014/005/0003_043-BUDHWADA-IN/MP/014/005/0003/0002</t>
  </si>
  <si>
    <t>HOSHANGABAD-IN/MP/014_PADDY -IRRI-101_BABAI-IN/MP/014/005_BABAI-IN/MP/014/005/0003_044-SHIVPUR-IN/MP/014/005/0003/0003_</t>
  </si>
  <si>
    <t>HOSHANGABAD-IN/MP/014_PADDY -IRRI-101_BABAI-IN/MP/014/005_BABAI-IN/MP/014/005/0003_044-SHIVPUR-IN/MP/014/005/0003/0003</t>
  </si>
  <si>
    <t>HOSHANGABAD-IN/MP/014_PADDY -IRRI-101_BABAI-IN/MP/014/005_BABAI-IN/MP/014/005/0003_045-BAHARPUR-IN/MP/014/005/0003/0004_</t>
  </si>
  <si>
    <t>HOSHANGABAD-IN/MP/014_PADDY -IRRI-101_BABAI-IN/MP/014/005_BABAI-IN/MP/014/005/0003_045-BAHARPUR-IN/MP/014/005/0003/0004</t>
  </si>
  <si>
    <t>HOSHANGABAD-IN/MP/014_PADDY -IRRI-101_BABAI-IN/MP/014/005_BABAI-IN/MP/014/005/0003_046-GOL-IN/MP/014/005/0003/0005_</t>
  </si>
  <si>
    <t>HOSHANGABAD-IN/MP/014_PADDY -IRRI-101_BABAI-IN/MP/014/005_BABAI-IN/MP/014/005/0003_046-GOL-IN/MP/014/005/0003/0005</t>
  </si>
  <si>
    <t>HOSHANGABAD-IN/MP/014_PADDY -IRRI-101_BABAI-IN/MP/014/005_BABAI-IN/MP/014/005/0003_047-GURADIYA KALA-IN/MP/014/005/0003/0006_</t>
  </si>
  <si>
    <t>HOSHANGABAD-IN/MP/014_PADDY -IRRI-101_BABAI-IN/MP/014/005_BABAI-IN/MP/014/005/0003_047-GURADIYA KALA-IN/MP/014/005/0003/0006</t>
  </si>
  <si>
    <t>HOSHANGABAD-IN/MP/014_PADDY -IRRI-101_BABAI-IN/MP/014/005_BABAI-IN/MP/014/005/0003_048-KAANSKHEDA-IN/MP/014/005/0003/0007_</t>
  </si>
  <si>
    <t>HOSHANGABAD-IN/MP/014_PADDY -IRRI-101_BABAI-IN/MP/014/005_BABAI-IN/MP/014/005/0003_048-KAANSKHEDA-IN/MP/014/005/0003/0007</t>
  </si>
  <si>
    <t>HOSHANGABAD-IN/MP/014_PADDY -IRRI-101_BABAI-IN/MP/014/005_BABAI-IN/MP/014/005/0003_049-AANKHMAU-IN/MP/014/005/0003/0008_</t>
  </si>
  <si>
    <t>HOSHANGABAD-IN/MP/014_PADDY -IRRI-101_BABAI-IN/MP/014/005_BABAI-IN/MP/014/005/0003_049-AANKHMAU-IN/MP/014/005/0003/0008</t>
  </si>
  <si>
    <t>HOSHANGABAD-IN/MP/014_PADDY -IRRI-101_BABAI-IN/MP/014/005_BABAI-IN/MP/014/005/0003_050-BABAI-IN/MP/014/005/0003/0009_</t>
  </si>
  <si>
    <t>HOSHANGABAD-IN/MP/014_PADDY -IRRI-101_BABAI-IN/MP/014/005_BABAI-IN/MP/014/005/0003_050-BABAI-IN/MP/014/005/0003/0009</t>
  </si>
  <si>
    <t>HOSHANGABAD-IN/MP/014_PADDY -IRRI-101_BABAI-IN/MP/014/005_BABAI-IN/MP/014/005/0003_051-RAJOUN-IN/MP/014/005/0003/0010_</t>
  </si>
  <si>
    <t>HOSHANGABAD-IN/MP/014_PADDY -IRRI-101_BABAI-IN/MP/014/005_BABAI-IN/MP/014/005/0003_051-RAJOUN-IN/MP/014/005/0003/0010</t>
  </si>
  <si>
    <t>HOSHANGABAD-IN/MP/014_PADDY -IRRI-101_BABAI-IN/MP/014/005_BABAI-IN/MP/014/005/0003_052-GUJARWADA-IN/MP/014/005/0003/0011_</t>
  </si>
  <si>
    <t>HOSHANGABAD-IN/MP/014_PADDY -IRRI-101_BABAI-IN/MP/014/005_BABAI-IN/MP/014/005/0003_052-GUJARWADA-IN/MP/014/005/0003/0011</t>
  </si>
  <si>
    <t>HOSHANGABAD-IN/MP/014_PADDY -IRRI-101_BABAI-IN/MP/014/005_BABAI-IN/MP/014/005/0003_053-KOTGAON-IN/MP/014/005/0003/0012_</t>
  </si>
  <si>
    <t>HOSHANGABAD-IN/MP/014_PADDY -IRRI-101_BABAI-IN/MP/014/005_BABAI-IN/MP/014/005/0003_053-KOTGAON-IN/MP/014/005/0003/0012</t>
  </si>
  <si>
    <t>HOSHANGABAD-IN/MP/014_PADDY -IRRI-101_BABAI-IN/MP/014/005_BABAI-IN/MP/014/005/0003_054-BAGDA MANAGAON-IN/MP/014/005/0003/0013_</t>
  </si>
  <si>
    <t>HOSHANGABAD-IN/MP/014_PADDY -IRRI-101_BABAI-IN/MP/014/005_BABAI-IN/MP/014/005/0003_054-BAGDA MANAGAON-IN/MP/014/005/0003/0013</t>
  </si>
  <si>
    <t>HOSHANGABAD-IN/MP/014_PADDY -IRRI-101_BABAI-IN/MP/014/005_BABAI-IN/MP/014/005/0003_055-MOHGAON-IN/MP/014/005/0003/0014_</t>
  </si>
  <si>
    <t>HOSHANGABAD-IN/MP/014_PADDY -IRRI-101_BABAI-IN/MP/014/005_BABAI-IN/MP/014/005/0003_055-MOHGAON-IN/MP/014/005/0003/0014</t>
  </si>
  <si>
    <t>HOSHANGABAD-IN/MP/014_PADDY -IRRI-101_BABAI-IN/MP/014/005_BABAI-IN/MP/014/005/0003_056-KAJALKHEDI-IN/MP/014/005/0003/0015_</t>
  </si>
  <si>
    <t>HOSHANGABAD-IN/MP/014_PADDY -IRRI-101_BABAI-IN/MP/014/005_BABAI-IN/MP/014/005/0003_056-KAJALKHEDI-IN/MP/014/005/0003/0015</t>
  </si>
  <si>
    <t>HOSHANGABAD-IN/MP/014_PADDY -IRRI-101_BABAI-IN/MP/014/005_BABAI-IN/MP/014/005/0003_057-MAHENDRAWADI-IN/MP/014/005/0003/0016_</t>
  </si>
  <si>
    <t>HOSHANGABAD-IN/MP/014_PADDY -IRRI-101_BABAI-IN/MP/014/005_BABAI-IN/MP/014/005/0003_057-MAHENDRAWADI-IN/MP/014/005/0003/0016</t>
  </si>
  <si>
    <t>HOSHANGABAD-IN/MP/014_PADDY -IRRI-101_BABAI-IN/MP/014/005_BABAI-IN/MP/014/005/0003_058-GULOUN-IN/MP/014/005/0003/0017_</t>
  </si>
  <si>
    <t>HOSHANGABAD-IN/MP/014_PADDY -IRRI-101_BABAI-IN/MP/014/005_BABAI-IN/MP/014/005/0003_058-GULOUN-IN/MP/014/005/0003/0017</t>
  </si>
  <si>
    <t>HOSHANGABAD-IN/MP/014_PADDY -IRRI-101_BABAI-IN/MP/014/005_BABAI-IN/MP/014/005/0003_059-JHALOUN-IN/MP/014/005/0003/0018_</t>
  </si>
  <si>
    <t>HOSHANGABAD-IN/MP/014_PADDY -IRRI-101_BABAI-IN/MP/014/005_BABAI-IN/MP/014/005/0003_059-JHALOUN-IN/MP/014/005/0003/0018</t>
  </si>
  <si>
    <t>HOSHANGABAD-IN/MP/014_PADDY -IRRI-101_BABAI-IN/MP/014/005_BABAI-IN/MP/014/005/0003_060-KHARDA-IN/MP/014/005/0003/0019_</t>
  </si>
  <si>
    <t>HOSHANGABAD-IN/MP/014_PADDY -IRRI-101_BABAI-IN/MP/014/005_BABAI-IN/MP/014/005/0003_060-KHARDA-IN/MP/014/005/0003/0019</t>
  </si>
  <si>
    <t>HOSHANGABAD-IN/MP/014_PADDY -IRRI-101_BABAI-IN/MP/014/005_GANERA-IN/MP/014/005/0002_022-SAMOUN-IN/MP/014/005/0002/0001_</t>
  </si>
  <si>
    <t>HOSHANGABAD-IN/MP/014_PADDY -IRRI-101_BABAI-IN/MP/014/005_GANERA-IN/MP/014/005/0002_022-SAMOUN-IN/MP/014/005/0002/0001</t>
  </si>
  <si>
    <t>HOSHANGABAD-IN/MP/014_PADDY -IRRI-101_BABAI-IN/MP/014/005_GANERA-IN/MP/014/005/0002_023-BAGLOUN-IN/MP/014/005/0002/0002_</t>
  </si>
  <si>
    <t>HOSHANGABAD-IN/MP/014_PADDY -IRRI-101_BABAI-IN/MP/014/005_GANERA-IN/MP/014/005/0002_023-BAGLOUN-IN/MP/014/005/0002/0002</t>
  </si>
  <si>
    <t>HOSHANGABAD-IN/MP/014_PADDY -IRRI-101_BABAI-IN/MP/014/005_GANERA-IN/MP/014/005/0002_024-BAGALKHEDI-IN/MP/014/005/0002/0003_</t>
  </si>
  <si>
    <t>HOSHANGABAD-IN/MP/014_PADDY -IRRI-101_BABAI-IN/MP/014/005_GANERA-IN/MP/014/005/0002_024-BAGALKHEDI-IN/MP/014/005/0002/0003</t>
  </si>
  <si>
    <t>HOSHANGABAD-IN/MP/014_PADDY -IRRI-101_BABAI-IN/MP/014/005_GANERA-IN/MP/014/005/0002_025-KHARGAVALI-IN/MP/014/005/0002/0004_</t>
  </si>
  <si>
    <t>HOSHANGABAD-IN/MP/014_PADDY -IRRI-101_BABAI-IN/MP/014/005_GANERA-IN/MP/014/005/0002_025-KHARGAVALI-IN/MP/014/005/0002/0004</t>
  </si>
  <si>
    <t>HOSHANGABAD-IN/MP/014_PADDY -IRRI-101_BABAI-IN/MP/014/005_GANERA-IN/MP/014/005/0002_026-MUDIYAKHEDA-IN/MP/014/005/0002/0005_</t>
  </si>
  <si>
    <t>HOSHANGABAD-IN/MP/014_PADDY -IRRI-101_BABAI-IN/MP/014/005_GANERA-IN/MP/014/005/0002_026-MUDIYAKHEDA-IN/MP/014/005/0002/0005</t>
  </si>
  <si>
    <t>HOSHANGABAD-IN/MP/014_PADDY -IRRI-101_BABAI-IN/MP/014/005_GANERA-IN/MP/014/005/0002_027-GANERA-IN/MP/014/005/0002/0006_</t>
  </si>
  <si>
    <t>HOSHANGABAD-IN/MP/014_PADDY -IRRI-101_BABAI-IN/MP/014/005_GANERA-IN/MP/014/005/0002_027-GANERA-IN/MP/014/005/0002/0006</t>
  </si>
  <si>
    <t>HOSHANGABAD-IN/MP/014_PADDY -IRRI-101_BABAI-IN/MP/014/005_GANERA-IN/MP/014/005/0002_028-NASIRABAD-IN/MP/014/005/0002/0007_</t>
  </si>
  <si>
    <t>HOSHANGABAD-IN/MP/014_PADDY -IRRI-101_BABAI-IN/MP/014/005_GANERA-IN/MP/014/005/0002_028-NASIRABAD-IN/MP/014/005/0002/0007</t>
  </si>
  <si>
    <t>HOSHANGABAD-IN/MP/014_PADDY -IRRI-101_BABAI-IN/MP/014/005_GANERA-IN/MP/014/005/0002_029-BACHHWADA-IN/MP/014/005/0002/0008_</t>
  </si>
  <si>
    <t>HOSHANGABAD-IN/MP/014_PADDY -IRRI-101_BABAI-IN/MP/014/005_GANERA-IN/MP/014/005/0002_029-BACHHWADA-IN/MP/014/005/0002/0008</t>
  </si>
  <si>
    <t>HOSHANGABAD-IN/MP/014_PADDY -IRRI-101_BABAI-IN/MP/014/005_GANERA-IN/MP/014/005/0002_030-KONDARWADA-IN/MP/014/005/0002/0009_</t>
  </si>
  <si>
    <t>HOSHANGABAD-IN/MP/014_PADDY -IRRI-101_BABAI-IN/MP/014/005_GANERA-IN/MP/014/005/0002_030-KONDARWADA-IN/MP/014/005/0002/0009</t>
  </si>
  <si>
    <t>HOSHANGABAD-IN/MP/014_PADDY -IRRI-101_BABAI-IN/MP/014/005_GANERA-IN/MP/014/005/0002_031-MARAGAON-IN/MP/014/005/0002/0010_</t>
  </si>
  <si>
    <t>HOSHANGABAD-IN/MP/014_PADDY -IRRI-101_BABAI-IN/MP/014/005_GANERA-IN/MP/014/005/0002_031-MARAGAON-IN/MP/014/005/0002/0010</t>
  </si>
  <si>
    <t>HOSHANGABAD-IN/MP/014_PADDY -IRRI-101_BABAI-IN/MP/014/005_GANERA-IN/MP/014/005/0002_032-SANGAKHEDAKHURD-IN/MP/014/005/0002/0011_</t>
  </si>
  <si>
    <t>HOSHANGABAD-IN/MP/014_PADDY -IRRI-101_BABAI-IN/MP/014/005_GANERA-IN/MP/014/005/0002_032-SANGAKHEDAKHURD-IN/MP/014/005/0002/0011</t>
  </si>
  <si>
    <t>HOSHANGABAD-IN/MP/014_PADDY -IRRI-101_BABAI-IN/MP/014/005_GANERA-IN/MP/014/005/0002_033-SATWASA-IN/MP/014/005/0002/0012_</t>
  </si>
  <si>
    <t>HOSHANGABAD-IN/MP/014_PADDY -IRRI-101_BABAI-IN/MP/014/005_GANERA-IN/MP/014/005/0002_033-SATWASA-IN/MP/014/005/0002/0012</t>
  </si>
  <si>
    <t>HOSHANGABAD-IN/MP/014_PADDY -IRRI-101_BABAI-IN/MP/014/005_GANERA-IN/MP/014/005/0002_034-UMARKHEDI-IN/MP/014/005/0002/0013_</t>
  </si>
  <si>
    <t>HOSHANGABAD-IN/MP/014_PADDY -IRRI-101_BABAI-IN/MP/014/005_GANERA-IN/MP/014/005/0002_034-UMARKHEDI-IN/MP/014/005/0002/0013</t>
  </si>
  <si>
    <t>HOSHANGABAD-IN/MP/014_PADDY -IRRI-101_BABAI-IN/MP/014/005_GANERA-IN/MP/014/005/0002_035-CHOURAHET-IN/MP/014/005/0002/0014_</t>
  </si>
  <si>
    <t>HOSHANGABAD-IN/MP/014_PADDY -IRRI-101_BABAI-IN/MP/014/005_GANERA-IN/MP/014/005/0002_035-CHOURAHET-IN/MP/014/005/0002/0014</t>
  </si>
  <si>
    <t>HOSHANGABAD-IN/MP/014_PADDY -IRRI-101_BABAI-IN/MP/014/005_GANERA-IN/MP/014/005/0002_036-TALKESRI-IN/MP/014/005/0002/0015_</t>
  </si>
  <si>
    <t>HOSHANGABAD-IN/MP/014_PADDY -IRRI-101_BABAI-IN/MP/014/005_GANERA-IN/MP/014/005/0002_036-TALKESRI-IN/MP/014/005/0002/0015</t>
  </si>
  <si>
    <t>HOSHANGABAD-IN/MP/014_PADDY -IRRI-101_BABAI-IN/MP/014/005_GANERA-IN/MP/014/005/0002_037-PATNI-IN/MP/014/005/0002/0016_</t>
  </si>
  <si>
    <t>HOSHANGABAD-IN/MP/014_PADDY -IRRI-101_BABAI-IN/MP/014/005_GANERA-IN/MP/014/005/0002_037-PATNI-IN/MP/014/005/0002/0016</t>
  </si>
  <si>
    <t>HOSHANGABAD-IN/MP/014_PADDY -IRRI-101_BABAI-IN/MP/014/005_GANERA-IN/MP/014/005/0002_038-FURTALA-IN/MP/014/005/0002/0017_</t>
  </si>
  <si>
    <t>HOSHANGABAD-IN/MP/014_PADDY -IRRI-101_BABAI-IN/MP/014/005_GANERA-IN/MP/014/005/0002_038-FURTALA-IN/MP/014/005/0002/0017</t>
  </si>
  <si>
    <t>HOSHANGABAD-IN/MP/014_PADDY -IRRI-101_BABAI-IN/MP/014/005_GANERA-IN/MP/014/005/0002_039-GONDALWADA-IN/MP/014/005/0002/0018_</t>
  </si>
  <si>
    <t>HOSHANGABAD-IN/MP/014_PADDY -IRRI-101_BABAI-IN/MP/014/005_GANERA-IN/MP/014/005/0002_039-GONDALWADA-IN/MP/014/005/0002/0018</t>
  </si>
  <si>
    <t>HOSHANGABAD-IN/MP/014_PADDY -IRRI-101_BABAI-IN/MP/014/005_GANERA-IN/MP/014/005/0002_040-RAIPURA-IN/MP/014/005/0002/0019_</t>
  </si>
  <si>
    <t>HOSHANGABAD-IN/MP/014_PADDY -IRRI-101_BABAI-IN/MP/014/005_GANERA-IN/MP/014/005/0002_040-RAIPURA-IN/MP/014/005/0002/0019</t>
  </si>
  <si>
    <t>HOSHANGABAD-IN/MP/014_PADDY -IRRI-101_BABAI-IN/MP/014/005_GANERA-IN/MP/014/005/0002_041-KHIDIYA-IN/MP/014/005/0002/0020_</t>
  </si>
  <si>
    <t>HOSHANGABAD-IN/MP/014_PADDY -IRRI-101_BABAI-IN/MP/014/005_GANERA-IN/MP/014/005/0002_041-KHIDIYA-IN/MP/014/005/0002/0020</t>
  </si>
  <si>
    <t>HOSHANGABAD-IN/MP/014_PADDY -IRRI-101_BANKHEDI-IN/MP/014/007_BANKHEDI-IN/MP/014/007/0003_036-BACHAWANI-IN/MP/014/007/0003/0001_</t>
  </si>
  <si>
    <t>HOSHANGABAD-IN/MP/014_PADDY -IRRI-101_BANKHEDI-IN/MP/014/007_BANKHEDI-IN/MP/014/007/0003_036-BACHAWANI-IN/MP/014/007/0003/0001</t>
  </si>
  <si>
    <t>HOSHANGABAD-IN/MP/014_PADDY -IRRI-101_BANKHEDI-IN/MP/014/007_BANKHEDI-IN/MP/014/007/0003_037-BANKHEDI-IN/MP/014/007/0003/0002_</t>
  </si>
  <si>
    <t>HOSHANGABAD-IN/MP/014_PADDY -IRRI-101_BANKHEDI-IN/MP/014/007_BANKHEDI-IN/MP/014/007/0003_037-BANKHEDI-IN/MP/014/007/0003/0002</t>
  </si>
  <si>
    <t>HOSHANGABAD-IN/MP/014_PADDY -IRRI-101_BANKHEDI-IN/MP/014/007_BANKHEDI-IN/MP/014/007/0003_038-NAGWADA-IN/MP/014/007/0003/0003_</t>
  </si>
  <si>
    <t>HOSHANGABAD-IN/MP/014_PADDY -IRRI-101_BANKHEDI-IN/MP/014/007_BANKHEDI-IN/MP/014/007/0003_038-NAGWADA-IN/MP/014/007/0003/0003</t>
  </si>
  <si>
    <t>HOSHANGABAD-IN/MP/014_PADDY -IRRI-101_BANKHEDI-IN/MP/014/007_BANKHEDI-IN/MP/014/007/0003_039-JUNHETA-IN/MP/014/007/0003/0004_</t>
  </si>
  <si>
    <t>HOSHANGABAD-IN/MP/014_PADDY -IRRI-101_BANKHEDI-IN/MP/014/007_BANKHEDI-IN/MP/014/007/0003_039-JUNHETA-IN/MP/014/007/0003/0004</t>
  </si>
  <si>
    <t>HOSHANGABAD-IN/MP/014_PADDY -IRRI-101_BANKHEDI-IN/MP/014/007_BANKHEDI-IN/MP/014/007/0003_040-PATHARKUHI-IN/MP/014/007/0003/0005_</t>
  </si>
  <si>
    <t>HOSHANGABAD-IN/MP/014_PADDY -IRRI-101_BANKHEDI-IN/MP/014/007_BANKHEDI-IN/MP/014/007/0003_040-PATHARKUHI-IN/MP/014/007/0003/0005</t>
  </si>
  <si>
    <t>HOSHANGABAD-IN/MP/014_PADDY -IRRI-101_BANKHEDI-IN/MP/014/007_BANKHEDI-IN/MP/014/007/0003_041-RAHATWADA-IN/MP/014/007/0003/0006_</t>
  </si>
  <si>
    <t>HOSHANGABAD-IN/MP/014_PADDY -IRRI-101_BANKHEDI-IN/MP/014/007_BANKHEDI-IN/MP/014/007/0003_041-RAHATWADA-IN/MP/014/007/0003/0006</t>
  </si>
  <si>
    <t>HOSHANGABAD-IN/MP/014_PADDY -IRRI-101_BANKHEDI-IN/MP/014/007_BANKHEDI-IN/MP/014/007/0003_042-DAHALWADAKALA-IN/MP/014/007/0003/0007_</t>
  </si>
  <si>
    <t>HOSHANGABAD-IN/MP/014_PADDY -IRRI-101_BANKHEDI-IN/MP/014/007_BANKHEDI-IN/MP/014/007/0003_042-DAHALWADAKALA-IN/MP/014/007/0003/0007</t>
  </si>
  <si>
    <t>HOSHANGABAD-IN/MP/014_PADDY -IRRI-101_BANKHEDI-IN/MP/014/007_BANKHEDI-IN/MP/014/007/0003_043-SINGHPUR-IN/MP/014/007/0003/0008_</t>
  </si>
  <si>
    <t>HOSHANGABAD-IN/MP/014_PADDY -IRRI-101_BANKHEDI-IN/MP/014/007_BANKHEDI-IN/MP/014/007/0003_043-SINGHPUR-IN/MP/014/007/0003/0008</t>
  </si>
  <si>
    <t>HOSHANGABAD-IN/MP/014_PADDY -IRRI-101_BANKHEDI-IN/MP/014/007_BANKHEDI-IN/MP/014/007/0003_044-BICHHUA-IN/MP/014/007/0003/0009_</t>
  </si>
  <si>
    <t>HOSHANGABAD-IN/MP/014_PADDY -IRRI-101_BANKHEDI-IN/MP/014/007_BANKHEDI-IN/MP/014/007/0003_044-BICHHUA-IN/MP/014/007/0003/0009</t>
  </si>
  <si>
    <t>HOSHANGABAD-IN/MP/014_PADDY -IRRI-101_BANKHEDI-IN/MP/014/007_BANKHEDI-IN/MP/014/007/0003_045-PANJRA-IN/MP/014/007/0003/0010_</t>
  </si>
  <si>
    <t>HOSHANGABAD-IN/MP/014_PADDY -IRRI-101_BANKHEDI-IN/MP/014/007_BANKHEDI-IN/MP/014/007/0003_045-PANJRA-IN/MP/014/007/0003/0010</t>
  </si>
  <si>
    <t>HOSHANGABAD-IN/MP/014_PADDY -IRRI-101_BANKHEDI-IN/MP/014/007_BANKHEDI-IN/MP/014/007/0003_046-KALKUHI-IN/MP/014/007/0003/0011_</t>
  </si>
  <si>
    <t>HOSHANGABAD-IN/MP/014_PADDY -IRRI-101_BANKHEDI-IN/MP/014/007_BANKHEDI-IN/MP/014/007/0003_046-KALKUHI-IN/MP/014/007/0003/0011</t>
  </si>
  <si>
    <t>HOSHANGABAD-IN/MP/014_PADDY -IRRI-101_BANKHEDI-IN/MP/014/007_BANKHEDI-IN/MP/014/007/0003_047-MAIDAKHEDA-IN/MP/014/007/0003/0012_</t>
  </si>
  <si>
    <t>HOSHANGABAD-IN/MP/014_PADDY -IRRI-101_BANKHEDI-IN/MP/014/007_BANKHEDI-IN/MP/014/007/0003_047-MAIDAKHEDA-IN/MP/014/007/0003/0012</t>
  </si>
  <si>
    <t>HOSHANGABAD-IN/MP/014_PADDY -IRRI-101_BANKHEDI-IN/MP/014/007_BANKHEDI-IN/MP/014/007/0003_048-NAYAGAON-IN/MP/014/007/0003/0013_</t>
  </si>
  <si>
    <t>HOSHANGABAD-IN/MP/014_PADDY -IRRI-101_BANKHEDI-IN/MP/014/007_BANKHEDI-IN/MP/014/007/0003_048-NAYAGAON-IN/MP/014/007/0003/0013</t>
  </si>
  <si>
    <t>HOSHANGABAD-IN/MP/014_PADDY -IRRI-101_BANKHEDI-IN/MP/014/007_BANKHEDI-IN/MP/014/007/0003_049-MAHUAKHEDA-IN/MP/014/007/0003/0014_</t>
  </si>
  <si>
    <t>HOSHANGABAD-IN/MP/014_PADDY -IRRI-101_BANKHEDI-IN/MP/014/007_BANKHEDI-IN/MP/014/007/0003_049-MAHUAKHEDA-IN/MP/014/007/0003/0014</t>
  </si>
  <si>
    <t>HOSHANGABAD-IN/MP/014_PADDY -IRRI-101_BANKHEDI-IN/MP/014/007_BANKHEDI-IN/MP/014/007/0003_050-PADRAITHAKUR-IN/MP/014/007/0003/0015_</t>
  </si>
  <si>
    <t>HOSHANGABAD-IN/MP/014_PADDY -IRRI-101_BANKHEDI-IN/MP/014/007_BANKHEDI-IN/MP/014/007/0003_050-PADRAITHAKUR-IN/MP/014/007/0003/0015</t>
  </si>
  <si>
    <t>HOSHANGABAD-IN/MP/014_PADDY -IRRI-101_BANKHEDI-IN/MP/014/007_BANKHEDI-IN/MP/014/007/0003_051-JUNAWANI (DHANA)-IN/MP/014/007/0003/0016_</t>
  </si>
  <si>
    <t>HOSHANGABAD-IN/MP/014_PADDY -IRRI-101_BANKHEDI-IN/MP/014/007_BANKHEDI-IN/MP/014/007/0003_051-JUNAWANI (DHANA)-IN/MP/014/007/0003/0016</t>
  </si>
  <si>
    <t>HOSHANGABAD-IN/MP/014_PADDY -IRRI-101_BANKHEDI-IN/MP/014/007_BANKHEDI-IN/MP/014/007/0003_052-PIPARPANI-IN/MP/014/007/0003/0017_</t>
  </si>
  <si>
    <t>HOSHANGABAD-IN/MP/014_PADDY -IRRI-101_BANKHEDI-IN/MP/014/007_BANKHEDI-IN/MP/014/007/0003_052-PIPARPANI-IN/MP/014/007/0003/0017</t>
  </si>
  <si>
    <t>HOSHANGABAD-IN/MP/014_PADDY -IRRI-101_BANKHEDI-IN/MP/014/007_BANKHEDI-IN/MP/014/007/0003_053-KOTRI-IN/MP/014/007/0003/0018_</t>
  </si>
  <si>
    <t>HOSHANGABAD-IN/MP/014_PADDY -IRRI-101_BANKHEDI-IN/MP/014/007_BANKHEDI-IN/MP/014/007/0003_053-KOTRI-IN/MP/014/007/0003/0018</t>
  </si>
  <si>
    <t>HOSHANGABAD-IN/MP/014_PADDY -IRRI-101_BANKHEDI-IN/MP/014/007_BANKHEDI-IN/MP/014/007/0003_054-KAMTI-IN/MP/014/007/0003/0019_</t>
  </si>
  <si>
    <t>HOSHANGABAD-IN/MP/014_PADDY -IRRI-101_BANKHEDI-IN/MP/014/007_BANKHEDI-IN/MP/014/007/0003_054-KAMTI-IN/MP/014/007/0003/0019</t>
  </si>
  <si>
    <t>HOSHANGABAD-IN/MP/014_PADDY -IRRI-101_BANKHEDI-IN/MP/014/007_BANKHEDI-IN/MP/014/007/0003_055-MURGIDANA-IN/MP/014/007/0003/0020_</t>
  </si>
  <si>
    <t>HOSHANGABAD-IN/MP/014_PADDY -IRRI-101_BANKHEDI-IN/MP/014/007_BANKHEDI-IN/MP/014/007/0003_055-MURGIDANA-IN/MP/014/007/0003/0020</t>
  </si>
  <si>
    <t>HOSHANGABAD-IN/MP/014_PADDY -IRRI-101_BANKHEDI-IN/MP/014/007_BANKHEDI-IN/MP/014/007/0003_056-DANGARHAI-IN/MP/014/007/0003/0021_</t>
  </si>
  <si>
    <t>HOSHANGABAD-IN/MP/014_PADDY -IRRI-101_BANKHEDI-IN/MP/014/007_BANKHEDI-IN/MP/014/007/0003_056-DANGARHAI-IN/MP/014/007/0003/0021</t>
  </si>
  <si>
    <t>HOSHANGABAD-IN/MP/014_PADDY -IRRI-101_BANKHEDI-IN/MP/014/007_BANKHEDI-IN/MP/014/007/0003_057-GHADAVPADAV-IN/MP/014/007/0003/0022_</t>
  </si>
  <si>
    <t>HOSHANGABAD-IN/MP/014_PADDY -IRRI-101_BANKHEDI-IN/MP/014/007_BANKHEDI-IN/MP/014/007/0003_057-GHADAVPADAV-IN/MP/014/007/0003/0022</t>
  </si>
  <si>
    <t>HOSHANGABAD-IN/MP/014_PADDY -IRRI-101_BANKHEDI-IN/MP/014/007_CHADON-IN/MP/014/007/0002_018-CHANDON-IN/MP/014/007/0002/0001_</t>
  </si>
  <si>
    <t>HOSHANGABAD-IN/MP/014_PADDY -IRRI-101_BANKHEDI-IN/MP/014/007_CHADON-IN/MP/014/007/0002_018-CHANDON-IN/MP/014/007/0002/0001</t>
  </si>
  <si>
    <t>HOSHANGABAD-IN/MP/014_PADDY -IRRI-101_BANKHEDI-IN/MP/014/007_CHADON-IN/MP/014/007/0002_019-BHAIROPUR-IN/MP/014/007/0002/0002_</t>
  </si>
  <si>
    <t>HOSHANGABAD-IN/MP/014_PADDY -IRRI-101_BANKHEDI-IN/MP/014/007_CHADON-IN/MP/014/007/0002_019-BHAIROPUR-IN/MP/014/007/0002/0002</t>
  </si>
  <si>
    <t>HOSHANGABAD-IN/MP/014_PADDY -IRRI-101_BANKHEDI-IN/MP/014/007_CHADON-IN/MP/014/007/0002_020-DEVRI-IN/MP/014/007/0002/0003_</t>
  </si>
  <si>
    <t>HOSHANGABAD-IN/MP/014_PADDY -IRRI-101_BANKHEDI-IN/MP/014/007_CHADON-IN/MP/014/007/0002_020-DEVRI-IN/MP/014/007/0002/0003</t>
  </si>
  <si>
    <t>HOSHANGABAD-IN/MP/014_PADDY -IRRI-101_BANKHEDI-IN/MP/014/007_CHADON-IN/MP/014/007/0002_021-GONDALWADA-IN/MP/014/007/0002/0004_</t>
  </si>
  <si>
    <t>HOSHANGABAD-IN/MP/014_PADDY -IRRI-101_BANKHEDI-IN/MP/014/007_CHADON-IN/MP/014/007/0002_021-GONDALWADA-IN/MP/014/007/0002/0004</t>
  </si>
  <si>
    <t>HOSHANGABAD-IN/MP/014_PADDY -IRRI-101_BANKHEDI-IN/MP/014/007_CHADON-IN/MP/014/007/0002_022-KALGAWA-IN/MP/014/007/0002/0005_</t>
  </si>
  <si>
    <t>HOSHANGABAD-IN/MP/014_PADDY -IRRI-101_BANKHEDI-IN/MP/014/007_CHADON-IN/MP/014/007/0002_022-KALGAWA-IN/MP/014/007/0002/0005</t>
  </si>
  <si>
    <t>HOSHANGABAD-IN/MP/014_PADDY -IRRI-101_BANKHEDI-IN/MP/014/007_CHADON-IN/MP/014/007/0002_023-MAHGAWA-IN/MP/014/007/0002/0006_</t>
  </si>
  <si>
    <t>HOSHANGABAD-IN/MP/014_PADDY -IRRI-101_BANKHEDI-IN/MP/014/007_CHADON-IN/MP/014/007/0002_023-MAHGAWA-IN/MP/014/007/0002/0006</t>
  </si>
  <si>
    <t>HOSHANGABAD-IN/MP/014_PADDY -IRRI-101_BANKHEDI-IN/MP/014/007_CHADON-IN/MP/014/007/0002_024-JASARWANI-IN/MP/014/007/0002/0007_</t>
  </si>
  <si>
    <t>HOSHANGABAD-IN/MP/014_PADDY -IRRI-101_BANKHEDI-IN/MP/014/007_CHADON-IN/MP/014/007/0002_024-JASARWANI-IN/MP/014/007/0002/0007</t>
  </si>
  <si>
    <t>HOSHANGABAD-IN/MP/014_PADDY -IRRI-101_BANKHEDI-IN/MP/014/007_CHADON-IN/MP/014/007/0002_025-KAPURI-IN/MP/014/007/0002/0008_</t>
  </si>
  <si>
    <t>HOSHANGABAD-IN/MP/014_PADDY -IRRI-101_BANKHEDI-IN/MP/014/007_CHADON-IN/MP/014/007/0002_025-KAPURI-IN/MP/014/007/0002/0008</t>
  </si>
  <si>
    <t>HOSHANGABAD-IN/MP/014_PADDY -IRRI-101_BANKHEDI-IN/MP/014/007_CHADON-IN/MP/014/007/0002_026-MACHHERAKALA-IN/MP/014/007/0002/0009_</t>
  </si>
  <si>
    <t>HOSHANGABAD-IN/MP/014_PADDY -IRRI-101_BANKHEDI-IN/MP/014/007_CHADON-IN/MP/014/007/0002_026-MACHHERAKALA-IN/MP/014/007/0002/0009</t>
  </si>
  <si>
    <t>HOSHANGABAD-IN/MP/014_PADDY -IRRI-101_BANKHEDI-IN/MP/014/007_CHADON-IN/MP/014/007/0002_027-PARASWADA-IN/MP/014/007/0002/0010_</t>
  </si>
  <si>
    <t>HOSHANGABAD-IN/MP/014_PADDY -IRRI-101_BANKHEDI-IN/MP/014/007_CHADON-IN/MP/014/007/0002_027-PARASWADA-IN/MP/014/007/0002/0010</t>
  </si>
  <si>
    <t>HOSHANGABAD-IN/MP/014_PADDY -IRRI-101_BANKHEDI-IN/MP/014/007_CHADON-IN/MP/014/007/0002_028-MAHALNWADA-IN/MP/014/007/0002/0011_</t>
  </si>
  <si>
    <t>HOSHANGABAD-IN/MP/014_PADDY -IRRI-101_BANKHEDI-IN/MP/014/007_CHADON-IN/MP/014/007/0002_028-MAHALNWADA-IN/MP/014/007/0002/0011</t>
  </si>
  <si>
    <t>HOSHANGABAD-IN/MP/014_PADDY -IRRI-101_BANKHEDI-IN/MP/014/007_CHADON-IN/MP/014/007/0002_029-PALIYA PIPARIYA-IN/MP/014/007/0002/0012_</t>
  </si>
  <si>
    <t>HOSHANGABAD-IN/MP/014_PADDY -IRRI-101_BANKHEDI-IN/MP/014/007_CHADON-IN/MP/014/007/0002_029-PALIYA PIPARIYA-IN/MP/014/007/0002/0012</t>
  </si>
  <si>
    <t>HOSHANGABAD-IN/MP/014_PADDY -IRRI-101_BANKHEDI-IN/MP/014/007_CHADON-IN/MP/014/007/0002_030-TIDWADA-IN/MP/014/007/0002/0013_</t>
  </si>
  <si>
    <t>HOSHANGABAD-IN/MP/014_PADDY -IRRI-101_BANKHEDI-IN/MP/014/007_CHADON-IN/MP/014/007/0002_030-TIDWADA-IN/MP/014/007/0002/0013</t>
  </si>
  <si>
    <t>HOSHANGABAD-IN/MP/014_PADDY -IRRI-101_BANKHEDI-IN/MP/014/007_CHADON-IN/MP/014/007/0002_031-GARDHA-IN/MP/014/007/0002/0014_</t>
  </si>
  <si>
    <t>HOSHANGABAD-IN/MP/014_PADDY -IRRI-101_BANKHEDI-IN/MP/014/007_CHADON-IN/MP/014/007/0002_031-GARDHA-IN/MP/014/007/0002/0014</t>
  </si>
  <si>
    <t>HOSHANGABAD-IN/MP/014_PADDY -IRRI-101_BANKHEDI-IN/MP/014/007_CHADON-IN/MP/014/007/0002_032-ISHARPUR-IN/MP/014/007/0002/0015_</t>
  </si>
  <si>
    <t>HOSHANGABAD-IN/MP/014_PADDY -IRRI-101_BANKHEDI-IN/MP/014/007_CHADON-IN/MP/014/007/0002_032-ISHARPUR-IN/MP/014/007/0002/0015</t>
  </si>
  <si>
    <t>HOSHANGABAD-IN/MP/014_PADDY -IRRI-101_BANKHEDI-IN/MP/014/007_CHADON-IN/MP/014/007/0002_033-KHAPARIYA-IN/MP/014/007/0002/0016_</t>
  </si>
  <si>
    <t>HOSHANGABAD-IN/MP/014_PADDY -IRRI-101_BANKHEDI-IN/MP/014/007_CHADON-IN/MP/014/007/0002_033-KHAPARIYA-IN/MP/014/007/0002/0016</t>
  </si>
  <si>
    <t>HOSHANGABAD-IN/MP/014_PADDY -IRRI-101_BANKHEDI-IN/MP/014/007_CHADON-IN/MP/014/007/0002_034-KESLA-IN/MP/014/007/0002/0017_</t>
  </si>
  <si>
    <t>HOSHANGABAD-IN/MP/014_PADDY -IRRI-101_BANKHEDI-IN/MP/014/007_CHADON-IN/MP/014/007/0002_034-KESLA-IN/MP/014/007/0002/0017</t>
  </si>
  <si>
    <t>HOSHANGABAD-IN/MP/014_PADDY -IRRI-101_BANKHEDI-IN/MP/014/007_CHADON-IN/MP/014/007/0002_035-POUDI-IN/MP/014/007/0002/0018_</t>
  </si>
  <si>
    <t>HOSHANGABAD-IN/MP/014_PADDY -IRRI-101_BANKHEDI-IN/MP/014/007_CHADON-IN/MP/014/007/0002_035-POUDI-IN/MP/014/007/0002/0018</t>
  </si>
  <si>
    <t>HOSHANGABAD-IN/MP/014_PADDY -IRRI-101_BANKHEDI-IN/MP/014/007_UMARDHA-IN/MP/014/007/0001_001-UMARDHA-IN/MP/014/007/0001/0001_</t>
  </si>
  <si>
    <t>HOSHANGABAD-IN/MP/014_PADDY -IRRI-101_BANKHEDI-IN/MP/014/007_UMARDHA-IN/MP/014/007/0001_001-UMARDHA-IN/MP/014/007/0001/0001</t>
  </si>
  <si>
    <t>HOSHANGABAD-IN/MP/014_PADDY -IRRI-101_BANKHEDI-IN/MP/014/007_UMARDHA-IN/MP/014/007/0001_002-SAMNAPUR-IN/MP/014/007/0001/0010_</t>
  </si>
  <si>
    <t>HOSHANGABAD-IN/MP/014_PADDY -IRRI-101_BANKHEDI-IN/MP/014/007_UMARDHA-IN/MP/014/007/0001_002-SAMNAPUR-IN/MP/014/007/0001/0010</t>
  </si>
  <si>
    <t>HOSHANGABAD-IN/MP/014_PADDY -IRRI-101_BANKHEDI-IN/MP/014/007_UMARDHA-IN/MP/014/007/0001_003-PARASWADA-IN/MP/014/007/0001/0011_</t>
  </si>
  <si>
    <t>HOSHANGABAD-IN/MP/014_PADDY -IRRI-101_BANKHEDI-IN/MP/014/007_UMARDHA-IN/MP/014/007/0001_003-PARASWADA-IN/MP/014/007/0001/0011</t>
  </si>
  <si>
    <t>HOSHANGABAD-IN/MP/014_PADDY -IRRI-101_BANKHEDI-IN/MP/014/007_UMARDHA-IN/MP/014/007/0001_004-PURAINAKALA-IN/MP/014/007/0001/0012_</t>
  </si>
  <si>
    <t>HOSHANGABAD-IN/MP/014_PADDY -IRRI-101_BANKHEDI-IN/MP/014/007_UMARDHA-IN/MP/014/007/0001_004-PURAINAKALA-IN/MP/014/007/0001/0012</t>
  </si>
  <si>
    <t>HOSHANGABAD-IN/MP/014_PADDY -IRRI-101_BANKHEDI-IN/MP/014/007_UMARDHA-IN/MP/014/007/0001_005-TINSARI-IN/MP/014/007/0001/0013_</t>
  </si>
  <si>
    <t>HOSHANGABAD-IN/MP/014_PADDY -IRRI-101_BANKHEDI-IN/MP/014/007_UMARDHA-IN/MP/014/007/0001_005-TINSARI-IN/MP/014/007/0001/0013</t>
  </si>
  <si>
    <t>HOSHANGABAD-IN/MP/014_PADDY -IRRI-101_BANKHEDI-IN/MP/014/007_UMARDHA-IN/MP/014/007/0001_006-SALAIYA KISHOR-IN/MP/014/007/0001/0014_</t>
  </si>
  <si>
    <t>HOSHANGABAD-IN/MP/014_PADDY -IRRI-101_BANKHEDI-IN/MP/014/007_UMARDHA-IN/MP/014/007/0001_006-SALAIYA KISHOR-IN/MP/014/007/0001/0014</t>
  </si>
  <si>
    <t>HOSHANGABAD-IN/MP/014_PADDY -IRRI-101_BANKHEDI-IN/MP/014/007_UMARDHA-IN/MP/014/007/0001_007-KARPA-IN/MP/014/007/0001/0015_</t>
  </si>
  <si>
    <t>HOSHANGABAD-IN/MP/014_PADDY -IRRI-101_BANKHEDI-IN/MP/014/007_UMARDHA-IN/MP/014/007/0001_007-KARPA-IN/MP/014/007/0001/0015</t>
  </si>
  <si>
    <t>HOSHANGABAD-IN/MP/014_PADDY -IRRI-101_BANKHEDI-IN/MP/014/007_UMARDHA-IN/MP/014/007/0001_008-NIBHOURA-IN/MP/014/007/0001/0016_</t>
  </si>
  <si>
    <t>HOSHANGABAD-IN/MP/014_PADDY -IRRI-101_BANKHEDI-IN/MP/014/007_UMARDHA-IN/MP/014/007/0001_008-NIBHOURA-IN/MP/014/007/0001/0016</t>
  </si>
  <si>
    <t>HOSHANGABAD-IN/MP/014_PADDY -IRRI-101_BANKHEDI-IN/MP/014/007_UMARDHA-IN/MP/014/007/0001_009-SEMKHEDA-IN/MP/014/007/0001/0017_</t>
  </si>
  <si>
    <t>HOSHANGABAD-IN/MP/014_PADDY -IRRI-101_BANKHEDI-IN/MP/014/007_UMARDHA-IN/MP/014/007/0001_009-SEMKHEDA-IN/MP/014/007/0001/0017</t>
  </si>
  <si>
    <t>HOSHANGABAD-IN/MP/014_PADDY -IRRI-101_BANKHEDI-IN/MP/014/007_UMARDHA-IN/MP/014/007/0001_010-BEDAR-IN/MP/014/007/0001/0002_</t>
  </si>
  <si>
    <t>HOSHANGABAD-IN/MP/014_PADDY -IRRI-101_BANKHEDI-IN/MP/014/007_UMARDHA-IN/MP/014/007/0001_010-BEDAR-IN/MP/014/007/0001/0002</t>
  </si>
  <si>
    <t>HOSHANGABAD-IN/MP/014_PADDY -IRRI-101_BANKHEDI-IN/MP/014/007_UMARDHA-IN/MP/014/007/0001_011-MALAKJARA-IN/MP/014/007/0001/0003_</t>
  </si>
  <si>
    <t>HOSHANGABAD-IN/MP/014_PADDY -IRRI-101_BANKHEDI-IN/MP/014/007_UMARDHA-IN/MP/014/007/0001_011-MALAKJARA-IN/MP/014/007/0001/0003</t>
  </si>
  <si>
    <t>HOSHANGABAD-IN/MP/014_PADDY -IRRI-101_BANKHEDI-IN/MP/014/007_UMARDHA-IN/MP/014/007/0001_012-DOOMAR-IN/MP/014/007/0001/0004_</t>
  </si>
  <si>
    <t>HOSHANGABAD-IN/MP/014_PADDY -IRRI-101_BANKHEDI-IN/MP/014/007_UMARDHA-IN/MP/014/007/0001_012-DOOMAR-IN/MP/014/007/0001/0004</t>
  </si>
  <si>
    <t>HOSHANGABAD-IN/MP/014_PADDY -IRRI-101_BANKHEDI-IN/MP/014/007_UMARDHA-IN/MP/014/007/0001_013-PURAINARANDHIR-IN/MP/014/007/0001/0005_</t>
  </si>
  <si>
    <t>HOSHANGABAD-IN/MP/014_PADDY -IRRI-101_BANKHEDI-IN/MP/014/007_UMARDHA-IN/MP/014/007/0001_013-PURAINARANDHIR-IN/MP/014/007/0001/0005</t>
  </si>
  <si>
    <t>HOSHANGABAD-IN/MP/014_PADDY -IRRI-101_BANKHEDI-IN/MP/014/007_UMARDHA-IN/MP/014/007/0001_014-BARCHHI-IN/MP/014/007/0001/0006_</t>
  </si>
  <si>
    <t>HOSHANGABAD-IN/MP/014_PADDY -IRRI-101_BANKHEDI-IN/MP/014/007_UMARDHA-IN/MP/014/007/0001_014-BARCHHI-IN/MP/014/007/0001/0006</t>
  </si>
  <si>
    <t>HOSHANGABAD-IN/MP/014_PADDY -IRRI-101_BANKHEDI-IN/MP/014/007_UMARDHA-IN/MP/014/007/0001_015-ANHAI-IN/MP/014/007/0001/0007_</t>
  </si>
  <si>
    <t>HOSHANGABAD-IN/MP/014_PADDY -IRRI-101_BANKHEDI-IN/MP/014/007_UMARDHA-IN/MP/014/007/0001_015-ANHAI-IN/MP/014/007/0001/0007</t>
  </si>
  <si>
    <t>HOSHANGABAD-IN/MP/014_PADDY -IRRI-101_BANKHEDI-IN/MP/014/007_UMARDHA-IN/MP/014/007/0001_016-SURELARANDHIR-IN/MP/014/007/0001/0008_</t>
  </si>
  <si>
    <t>HOSHANGABAD-IN/MP/014_PADDY -IRRI-101_BANKHEDI-IN/MP/014/007_UMARDHA-IN/MP/014/007/0001_016-SURELARANDHIR-IN/MP/014/007/0001/0008</t>
  </si>
  <si>
    <t>HOSHANGABAD-IN/MP/014_PADDY -IRRI-101_BANKHEDI-IN/MP/014/007_UMARDHA-IN/MP/014/007/0001_017-JAMUNIARANDHIR-IN/MP/014/007/0001/0009_</t>
  </si>
  <si>
    <t>HOSHANGABAD-IN/MP/014_PADDY -IRRI-101_BANKHEDI-IN/MP/014/007_UMARDHA-IN/MP/014/007/0001_017-JAMUNIARANDHIR-IN/MP/014/007/0001/0009</t>
  </si>
  <si>
    <t>HOSHANGABAD-IN/MP/014_PADDY -IRRI-101_DOLRIYA-IN/MP/014/008_DOLRIYA-1-IN/MP/014/008/0001_005-TEMLA KALA-IN/MP/014/008/0001/0009_</t>
  </si>
  <si>
    <t>HOSHANGABAD-IN/MP/014_PADDY -IRRI-101_DOLRIYA-IN/MP/014/008_DOLRIYA-1-IN/MP/014/008/0001_005-TEMLA KALA-IN/MP/014/008/0001/0009</t>
  </si>
  <si>
    <t>HOSHANGABAD-IN/MP/014_PADDY -IRRI-101_DOLRIYA-IN/MP/014/008_DOLRIYA-1-IN/MP/014/008/0001_009-CHANDWAD-IN/MP/014/008/0001/0013_</t>
  </si>
  <si>
    <t>HOSHANGABAD-IN/MP/014_PADDY -IRRI-101_DOLRIYA-IN/MP/014/008_DOLRIYA-1-IN/MP/014/008/0001_009-CHANDWAD-IN/MP/014/008/0001/0013</t>
  </si>
  <si>
    <t>HOSHANGABAD-IN/MP/014_PADDY -IRRI-101_DOLRIYA-IN/MP/014/008_DOLRIYA-2-IN/MP/014/008/0002_016-KANDRAKHEDI-IN/MP/014/008/0002/0003_</t>
  </si>
  <si>
    <t>HOSHANGABAD-IN/MP/014_PADDY -IRRI-101_DOLRIYA-IN/MP/014/008_DOLRIYA-2-IN/MP/014/008/0002_016-KANDRAKHEDI-IN/MP/014/008/0002/0003</t>
  </si>
  <si>
    <t>HOSHANGABAD-IN/MP/014_PADDY -IRRI-101_DOLRIYA-IN/MP/014/008_DOLRIYA-2-IN/MP/014/008/0002_017-MOHARI-IN/MP/014/008/0002/0004_</t>
  </si>
  <si>
    <t>HOSHANGABAD-IN/MP/014_PADDY -IRRI-101_DOLRIYA-IN/MP/014/008_DOLRIYA-2-IN/MP/014/008/0002_017-MOHARI-IN/MP/014/008/0002/0004</t>
  </si>
  <si>
    <t>HOSHANGABAD-IN/MP/014_PADDY -IRRI-101_DOLRIYA-IN/MP/014/008_DOLRIYA-2-IN/MP/014/008/0002_018-AAMUPURA-IN/MP/014/008/0002/0005_</t>
  </si>
  <si>
    <t>HOSHANGABAD-IN/MP/014_PADDY -IRRI-101_DOLRIYA-IN/MP/014/008_DOLRIYA-2-IN/MP/014/008/0002_018-AAMUPURA-IN/MP/014/008/0002/0005</t>
  </si>
  <si>
    <t>HOSHANGABAD-IN/MP/014_PADDY -IRRI-101_DOLRIYA-IN/MP/014/008_DOLRIYA-2-IN/MP/014/008/0002_019-BEHRAKHEDI-IN/MP/014/008/0002/0006_</t>
  </si>
  <si>
    <t>HOSHANGABAD-IN/MP/014_PADDY -IRRI-101_DOLRIYA-IN/MP/014/008_DOLRIYA-2-IN/MP/014/008/0002_019-BEHRAKHEDI-IN/MP/014/008/0002/0006</t>
  </si>
  <si>
    <t>HOSHANGABAD-IN/MP/014_PADDY -IRRI-101_DOLRIYA-IN/MP/014/008_DOLRIYA-2-IN/MP/014/008/0002_020-BAIKHEDI-IN/MP/014/008/0002/0007_</t>
  </si>
  <si>
    <t>HOSHANGABAD-IN/MP/014_PADDY -IRRI-101_DOLRIYA-IN/MP/014/008_DOLRIYA-2-IN/MP/014/008/0002_020-BAIKHEDI-IN/MP/014/008/0002/0007</t>
  </si>
  <si>
    <t>HOSHANGABAD-IN/MP/014_PADDY -IRRI-101_DOLRIYA-IN/MP/014/008_DOLRIYA-2-IN/MP/014/008/0002_021-BHEELAKHEDI-IN/MP/014/008/0002/0008_</t>
  </si>
  <si>
    <t>HOSHANGABAD-IN/MP/014_PADDY -IRRI-101_DOLRIYA-IN/MP/014/008_DOLRIYA-2-IN/MP/014/008/0002_021-BHEELAKHEDI-IN/MP/014/008/0002/0008</t>
  </si>
  <si>
    <t>HOSHANGABAD-IN/MP/014_PADDY -IRRI-101_DOLRIYA-IN/MP/014/008_DOLRIYA-2-IN/MP/014/008/0002_022-SEMRI KHURD-IN/MP/014/008/0002/0009_</t>
  </si>
  <si>
    <t>HOSHANGABAD-IN/MP/014_PADDY -IRRI-101_DOLRIYA-IN/MP/014/008_DOLRIYA-2-IN/MP/014/008/0002_022-SEMRI KHURD-IN/MP/014/008/0002/0009</t>
  </si>
  <si>
    <t>HOSHANGABAD-IN/MP/014_PADDY -IRRI-101_DOLRIYA-IN/MP/014/008_DOLRIYA-2-IN/MP/014/008/0002_024-DAABA KHURD-IN/MP/014/008/0002/0011_</t>
  </si>
  <si>
    <t>HOSHANGABAD-IN/MP/014_PADDY -IRRI-101_DOLRIYA-IN/MP/014/008_DOLRIYA-2-IN/MP/014/008/0002_024-DAABA KHURD-IN/MP/014/008/0002/0011</t>
  </si>
  <si>
    <t>HOSHANGABAD-IN/MP/014_PADDY -IRRI-101_HOSHANGABAD-IN/MP/014/001_HOSHANGABAD- 1-IN/MP/014/001/0001_001-TALNAGRI-IN/MP/014/001/0001/0001_</t>
  </si>
  <si>
    <t>HOSHANGABAD-IN/MP/014_PADDY -IRRI-101_HOSHANGABAD-IN/MP/014/001_HOSHANGABAD- 1-IN/MP/014/001/0001_001-TALNAGRI-IN/MP/014/001/0001/0001</t>
  </si>
  <si>
    <t>HOSHANGABAD-IN/MP/014_PADDY -IRRI-101_HOSHANGABAD-IN/MP/014/001_HOSHANGABAD- 1-IN/MP/014/001/0001_002-RADHAL-IN/MP/014/001/0001/0007_</t>
  </si>
  <si>
    <t>HOSHANGABAD-IN/MP/014_PADDY -IRRI-101_HOSHANGABAD-IN/MP/014/001_HOSHANGABAD- 1-IN/MP/014/001/0001_002-RADHAL-IN/MP/014/001/0001/0007</t>
  </si>
  <si>
    <t>HOSHANGABAD-IN/MP/014_PADDY -IRRI-101_HOSHANGABAD-IN/MP/014/001_HOSHANGABAD- 1-IN/MP/014/001/0001_003-PARRADEH-IN/MP/014/001/0001/0008_</t>
  </si>
  <si>
    <t>HOSHANGABAD-IN/MP/014_PADDY -IRRI-101_HOSHANGABAD-IN/MP/014/001_HOSHANGABAD- 1-IN/MP/014/001/0001_003-PARRADEH-IN/MP/014/001/0001/0008</t>
  </si>
  <si>
    <t>HOSHANGABAD-IN/MP/014_PADDY -IRRI-101_HOSHANGABAD-IN/MP/014/001_HOSHANGABAD- 1-IN/MP/014/001/0001_004-BADODIYA KALA-IN/MP/014/001/0001/0009_</t>
  </si>
  <si>
    <t>HOSHANGABAD-IN/MP/014_PADDY -IRRI-101_HOSHANGABAD-IN/MP/014/001_HOSHANGABAD- 1-IN/MP/014/001/0001_004-BADODIYA KALA-IN/MP/014/001/0001/0009</t>
  </si>
  <si>
    <t>HOSHANGABAD-IN/MP/014_PADDY -IRRI-101_HOSHANGABAD-IN/MP/014/001_HOSHANGABAD- 1-IN/MP/014/001/0001_005-PALANPUR-IN/MP/014/001/0001/0010_</t>
  </si>
  <si>
    <t>HOSHANGABAD-IN/MP/014_PADDY -IRRI-101_HOSHANGABAD-IN/MP/014/001_HOSHANGABAD- 1-IN/MP/014/001/0001_005-PALANPUR-IN/MP/014/001/0001/0010</t>
  </si>
  <si>
    <t>HOSHANGABAD-IN/MP/014_PADDY -IRRI-101_HOSHANGABAD-IN/MP/014/001_HOSHANGABAD- 1-IN/MP/014/001/0001_006-SAVALKHEDA-IN/MP/014/001/0001/0011_</t>
  </si>
  <si>
    <t>HOSHANGABAD-IN/MP/014_PADDY -IRRI-101_HOSHANGABAD-IN/MP/014/001_HOSHANGABAD- 1-IN/MP/014/001/0001_006-SAVALKHEDA-IN/MP/014/001/0001/0011</t>
  </si>
  <si>
    <t>HOSHANGABAD-IN/MP/014_PADDY -IRRI-101_HOSHANGABAD-IN/MP/014/001_HOSHANGABAD- 1-IN/MP/014/001/0001_007-ROHANA-IN/MP/014/001/0001/0012_</t>
  </si>
  <si>
    <t>HOSHANGABAD-IN/MP/014_PADDY -IRRI-101_HOSHANGABAD-IN/MP/014/001_HOSHANGABAD- 1-IN/MP/014/001/0001_007-ROHANA-IN/MP/014/001/0001/0012</t>
  </si>
  <si>
    <t>HOSHANGABAD-IN/MP/014_PADDY -IRRI-101_HOSHANGABAD-IN/MP/014/001_HOSHANGABAD- 1-IN/MP/014/001/0001_008-KHEDLA-IN/MP/014/001/0001/0013_</t>
  </si>
  <si>
    <t>HOSHANGABAD-IN/MP/014_PADDY -IRRI-101_HOSHANGABAD-IN/MP/014/001_HOSHANGABAD- 1-IN/MP/014/001/0001_008-KHEDLA-IN/MP/014/001/0001/0013</t>
  </si>
  <si>
    <t>HOSHANGABAD-IN/MP/014_PADDY -IRRI-101_HOSHANGABAD-IN/MP/014/001_HOSHANGABAD- 1-IN/MP/014/001/0001_009-DOGARWADA-IN/MP/014/001/0001/0014_</t>
  </si>
  <si>
    <t>HOSHANGABAD-IN/MP/014_PADDY -IRRI-101_HOSHANGABAD-IN/MP/014/001_HOSHANGABAD- 1-IN/MP/014/001/0001_009-DOGARWADA-IN/MP/014/001/0001/0014</t>
  </si>
  <si>
    <t>HOSHANGABAD-IN/MP/014_PADDY -IRRI-101_HOSHANGABAD-IN/MP/014/001_HOSHANGABAD- 1-IN/MP/014/001/0001_010-RASULIYA-IN/MP/014/001/0001/0002_</t>
  </si>
  <si>
    <t>HOSHANGABAD-IN/MP/014_PADDY -IRRI-101_HOSHANGABAD-IN/MP/014/001_HOSHANGABAD- 1-IN/MP/014/001/0001_010-RASULIYA-IN/MP/014/001/0001/0002</t>
  </si>
  <si>
    <t>HOSHANGABAD-IN/MP/014_PADDY -IRRI-101_HOSHANGABAD-IN/MP/014/001_HOSHANGABAD- 1-IN/MP/014/001/0001_011-MALAKHEDI-IN/MP/014/001/0001/0003_</t>
  </si>
  <si>
    <t>HOSHANGABAD-IN/MP/014_PADDY -IRRI-101_HOSHANGABAD-IN/MP/014/001_HOSHANGABAD- 1-IN/MP/014/001/0001_011-MALAKHEDI-IN/MP/014/001/0001/0003</t>
  </si>
  <si>
    <t>HOSHANGABAD-IN/MP/014_PADDY -IRRI-101_HOSHANGABAD-IN/MP/014/001_HOSHANGABAD- 1-IN/MP/014/001/0001_012-BUGHWADA-IN/MP/014/001/0001/0004_</t>
  </si>
  <si>
    <t>HOSHANGABAD-IN/MP/014_PADDY -IRRI-101_HOSHANGABAD-IN/MP/014/001_HOSHANGABAD- 1-IN/MP/014/001/0001_012-BUGHWADA-IN/MP/014/001/0001/0004</t>
  </si>
  <si>
    <t>HOSHANGABAD-IN/MP/014_PADDY -IRRI-101_HOSHANGABAD-IN/MP/014/001_HOSHANGABAD- 1-IN/MP/014/001/0001_013-UNDRAKHEDI-IN/MP/014/001/0001/0005_</t>
  </si>
  <si>
    <t>HOSHANGABAD-IN/MP/014_PADDY -IRRI-101_HOSHANGABAD-IN/MP/014/001_HOSHANGABAD- 1-IN/MP/014/001/0001_013-UNDRAKHEDI-IN/MP/014/001/0001/0005</t>
  </si>
  <si>
    <t>HOSHANGABAD-IN/MP/014_PADDY -IRRI-101_HOSHANGABAD-IN/MP/014/001_HOSHANGABAD- 1-IN/MP/014/001/0001_014-SAKET-IN/MP/014/001/0001/0006_</t>
  </si>
  <si>
    <t>HOSHANGABAD-IN/MP/014_PADDY -IRRI-101_HOSHANGABAD-IN/MP/014/001_HOSHANGABAD- 1-IN/MP/014/001/0001_014-SAKET-IN/MP/014/001/0001/0006</t>
  </si>
  <si>
    <t>HOSHANGABAD-IN/MP/014_PADDY -IRRI-101_HOSHANGABAD-IN/MP/014/001_HOSHANGABAD- 2-IN/MP/014/001/0002_015-BIAORA-IN/MP/014/001/0002/0001_</t>
  </si>
  <si>
    <t>HOSHANGABAD-IN/MP/014_PADDY -IRRI-101_HOSHANGABAD-IN/MP/014/001_HOSHANGABAD- 2-IN/MP/014/001/0002_015-BIAORA-IN/MP/014/001/0002/0001</t>
  </si>
  <si>
    <t>HOSHANGABAD-IN/MP/014_PADDY -IRRI-101_HOSHANGABAD-IN/MP/014/001_HOSHANGABAD- 2-IN/MP/014/001/0002_016-NITAYA-IN/MP/014/001/0002/0002_</t>
  </si>
  <si>
    <t>HOSHANGABAD-IN/MP/014_PADDY -IRRI-101_HOSHANGABAD-IN/MP/014/001_HOSHANGABAD- 2-IN/MP/014/001/0002_016-NITAYA-IN/MP/014/001/0002/0002</t>
  </si>
  <si>
    <t>HOSHANGABAD-IN/MP/014_PADDY -IRRI-101_HOSHANGABAD-IN/MP/014/001_HOSHANGABAD- 2-IN/MP/014/001/0002_018-KULAMADI-IN/MP/014/001/0002/0004_</t>
  </si>
  <si>
    <t>HOSHANGABAD-IN/MP/014_PADDY -IRRI-101_HOSHANGABAD-IN/MP/014/001_HOSHANGABAD- 2-IN/MP/014/001/0002_018-KULAMADI-IN/MP/014/001/0002/0004</t>
  </si>
  <si>
    <t>HOSHANGABAD-IN/MP/014_PADDY -IRRI-101_HOSHANGABAD-IN/MP/014/001_HOSHANGABAD- 2-IN/MP/014/001/0002_019-RAIPUR-IN/MP/014/001/0002/0005_</t>
  </si>
  <si>
    <t>HOSHANGABAD-IN/MP/014_PADDY -IRRI-101_HOSHANGABAD-IN/MP/014/001_HOSHANGABAD- 2-IN/MP/014/001/0002_019-RAIPUR-IN/MP/014/001/0002/0005</t>
  </si>
  <si>
    <t>HOSHANGABAD-IN/MP/014_PADDY -IRRI-101_HOSHANGABAD-IN/MP/014/001_HOSHANGABAD- 2-IN/MP/014/001/0002_020-JASALPUR-IN/MP/014/001/0002/0006_</t>
  </si>
  <si>
    <t>HOSHANGABAD-IN/MP/014_PADDY -IRRI-101_HOSHANGABAD-IN/MP/014/001_HOSHANGABAD- 2-IN/MP/014/001/0002_020-JASALPUR-IN/MP/014/001/0002/0006</t>
  </si>
  <si>
    <t>HOSHANGABAD-IN/MP/014_PADDY -IRRI-101_HOSHANGABAD-IN/MP/014/001_HOSHANGABAD- 2-IN/MP/014/001/0002_021-NIMSADIYA-IN/MP/014/001/0002/0007_</t>
  </si>
  <si>
    <t>HOSHANGABAD-IN/MP/014_PADDY -IRRI-101_HOSHANGABAD-IN/MP/014/001_HOSHANGABAD- 2-IN/MP/014/001/0002_021-NIMSADIYA-IN/MP/014/001/0002/0007</t>
  </si>
  <si>
    <t>HOSHANGABAD-IN/MP/014_PADDY -IRRI-101_HOSHANGABAD-IN/MP/014/001_HOSHANGABAD- 2-IN/MP/014/001/0002_022-PANJRA KALA-IN/MP/014/001/0002/0008_</t>
  </si>
  <si>
    <t>HOSHANGABAD-IN/MP/014_PADDY -IRRI-101_HOSHANGABAD-IN/MP/014/001_HOSHANGABAD- 2-IN/MP/014/001/0002_022-PANJRA KALA-IN/MP/014/001/0002/0008</t>
  </si>
  <si>
    <t>HOSHANGABAD-IN/MP/014_PADDY -IRRI-101_HOSHANGABAD-IN/MP/014/001_HOSHANGABAD- 2-IN/MP/014/001/0002_023-MEHRAGHAT-IN/MP/014/001/0002/0009_</t>
  </si>
  <si>
    <t>HOSHANGABAD-IN/MP/014_PADDY -IRRI-101_HOSHANGABAD-IN/MP/014/001_HOSHANGABAD- 2-IN/MP/014/001/0002_023-MEHRAGHAT-IN/MP/014/001/0002/0009</t>
  </si>
  <si>
    <t>HOSHANGABAD-IN/MP/014_PADDY -IRRI-101_ITARSI-IN/MP/014/006_ITARSI-IN/MP/014/006/0001_001-BEESARODA-IN/MP/014/006/0001/0001_</t>
  </si>
  <si>
    <t>HOSHANGABAD-IN/MP/014_PADDY -IRRI-101_ITARSI-IN/MP/014/006_ITARSI-IN/MP/014/006/0001_001-BEESARODA-IN/MP/014/006/0001/0001</t>
  </si>
  <si>
    <t>HOSHANGABAD-IN/MP/014_PADDY -IRRI-101_ITARSI-IN/MP/014/006_ITARSI-IN/MP/014/006/0001_002-BORTALAI-IN/MP/014/006/0001/0008_</t>
  </si>
  <si>
    <t>HOSHANGABAD-IN/MP/014_PADDY -IRRI-101_ITARSI-IN/MP/014/006_ITARSI-IN/MP/014/006/0001_002-BORTALAI-IN/MP/014/006/0001/0008</t>
  </si>
  <si>
    <t>HOSHANGABAD-IN/MP/014_PADDY -IRRI-101_ITARSI-IN/MP/014/006_ITARSI-IN/MP/014/006/0001_003-DHURPAN-IN/MP/014/006/0001/0009_</t>
  </si>
  <si>
    <t>HOSHANGABAD-IN/MP/014_PADDY -IRRI-101_ITARSI-IN/MP/014/006_ITARSI-IN/MP/014/006/0001_003-DHURPAN-IN/MP/014/006/0001/0009</t>
  </si>
  <si>
    <t>HOSHANGABAD-IN/MP/014_PADDY -IRRI-101_ITARSI-IN/MP/014/006_ITARSI-IN/MP/014/006/0001_004-NAYAGAON-IN/MP/014/006/0001/0010_</t>
  </si>
  <si>
    <t>HOSHANGABAD-IN/MP/014_PADDY -IRRI-101_ITARSI-IN/MP/014/006_ITARSI-IN/MP/014/006/0001_004-NAYAGAON-IN/MP/014/006/0001/0010</t>
  </si>
  <si>
    <t>HOSHANGABAD-IN/MP/014_PADDY -IRRI-101_ITARSI-IN/MP/014/006_ITARSI-IN/MP/014/006/0001_005-TIKHAD-IN/MP/014/006/0001/0011_</t>
  </si>
  <si>
    <t>HOSHANGABAD-IN/MP/014_PADDY -IRRI-101_ITARSI-IN/MP/014/006_ITARSI-IN/MP/014/006/0001_005-TIKHAD-IN/MP/014/006/0001/0011</t>
  </si>
  <si>
    <t>HOSHANGABAD-IN/MP/014_PADDY -IRRI-101_ITARSI-IN/MP/014/006_ITARSI-IN/MP/014/006/0001_008-DOBI URF TALPURA-IN/MP/014/006/0001/0014_</t>
  </si>
  <si>
    <t>HOSHANGABAD-IN/MP/014_PADDY -IRRI-101_ITARSI-IN/MP/014/006_ITARSI-IN/MP/014/006/0001_008-DOBI URF TALPURA-IN/MP/014/006/0001/0014</t>
  </si>
  <si>
    <t>HOSHANGABAD-IN/MP/014_PADDY -IRRI-101_ITARSI-IN/MP/014/006_ITARSI-IN/MP/014/006/0001_009-JAMANI-IN/MP/014/006/0001/0015_</t>
  </si>
  <si>
    <t>HOSHANGABAD-IN/MP/014_PADDY -IRRI-101_ITARSI-IN/MP/014/006_ITARSI-IN/MP/014/006/0001_009-JAMANI-IN/MP/014/006/0001/0015</t>
  </si>
  <si>
    <t>HOSHANGABAD-IN/MP/014_PADDY -IRRI-101_ITARSI-IN/MP/014/006_ITARSI-IN/MP/014/006/0001_012-MEHRAGAON-IN/MP/014/006/0001/0004_</t>
  </si>
  <si>
    <t>HOSHANGABAD-IN/MP/014_PADDY -IRRI-101_ITARSI-IN/MP/014/006_ITARSI-IN/MP/014/006/0001_012-MEHRAGAON-IN/MP/014/006/0001/0004</t>
  </si>
  <si>
    <t>HOSHANGABAD-IN/MP/014_PADDY -IRRI-101_ITARSI-IN/MP/014/006_ITARSI-IN/MP/014/006/0001_013-ITARSI-IN/MP/014/006/0001/0005_</t>
  </si>
  <si>
    <t>HOSHANGABAD-IN/MP/014_PADDY -IRRI-101_ITARSI-IN/MP/014/006_ITARSI-IN/MP/014/006/0001_013-ITARSI-IN/MP/014/006/0001/0005</t>
  </si>
  <si>
    <t>HOSHANGABAD-IN/MP/014_PADDY -IRRI-101_ITARSI-IN/MP/014/006_ITARSI-IN/MP/014/006/0001_014-SONASAVRI-IN/MP/014/006/0001/0006_</t>
  </si>
  <si>
    <t>HOSHANGABAD-IN/MP/014_PADDY -IRRI-101_ITARSI-IN/MP/014/006_ITARSI-IN/MP/014/006/0001_014-SONASAVRI-IN/MP/014/006/0001/0006</t>
  </si>
  <si>
    <t>HOSHANGABAD-IN/MP/014_PADDY -IRRI-101_ITARSI-IN/MP/014/006_ITARSI-IN/MP/014/006/0001_015-RAISALPUR-IN/MP/014/006/0001/0007_</t>
  </si>
  <si>
    <t>HOSHANGABAD-IN/MP/014_PADDY -IRRI-101_ITARSI-IN/MP/014/006_ITARSI-IN/MP/014/006/0001_015-RAISALPUR-IN/MP/014/006/0001/0007</t>
  </si>
  <si>
    <t>HOSHANGABAD-IN/MP/014_PADDY -IRRI-101_ITARSI-IN/MP/014/006_KESLA-IN/MP/014/006/0003_037-PATHROTA-IN/MP/014/006/0003/0001_</t>
  </si>
  <si>
    <t>HOSHANGABAD-IN/MP/014_PADDY -IRRI-101_ITARSI-IN/MP/014/006_KESLA-IN/MP/014/006/0003_037-PATHROTA-IN/MP/014/006/0003/0001</t>
  </si>
  <si>
    <t>HOSHANGABAD-IN/MP/014_PADDY -IRRI-101_ITARSI-IN/MP/014/006_KESLA-IN/MP/014/006/0003_038-JUJHARPUR-IN/MP/014/006/0003/0002_</t>
  </si>
  <si>
    <t>HOSHANGABAD-IN/MP/014_PADDY -IRRI-101_ITARSI-IN/MP/014/006_KESLA-IN/MP/014/006/0003_038-JUJHARPUR-IN/MP/014/006/0003/0002</t>
  </si>
  <si>
    <t>HOSHANGABAD-IN/MP/014_PADDY -IRRI-101_ITARSI-IN/MP/014/006_KESLA-IN/MP/014/006/0003_039-DEHRI-IN/MP/014/006/0003/0003_</t>
  </si>
  <si>
    <t>HOSHANGABAD-IN/MP/014_PADDY -IRRI-101_ITARSI-IN/MP/014/006_KESLA-IN/MP/014/006/0003_039-DEHRI-IN/MP/014/006/0003/0003</t>
  </si>
  <si>
    <t>HOSHANGABAD-IN/MP/014_PADDY -IRRI-101_ITARSI-IN/MP/014/006_KESLA-IN/MP/014/006/0003_040-GOCHITRONDA-IN/MP/014/006/0003/0004_</t>
  </si>
  <si>
    <t>HOSHANGABAD-IN/MP/014_PADDY -IRRI-101_ITARSI-IN/MP/014/006_KESLA-IN/MP/014/006/0003_040-GOCHITRONDA-IN/MP/014/006/0003/0004</t>
  </si>
  <si>
    <t>HOSHANGABAD-IN/MP/014_PADDY -IRRI-101_ITARSI-IN/MP/014/006_KESLA-IN/MP/014/006/0003_041-PEEPALDANA-IN/MP/014/006/0003/0005_</t>
  </si>
  <si>
    <t>HOSHANGABAD-IN/MP/014_PADDY -IRRI-101_ITARSI-IN/MP/014/006_KESLA-IN/MP/014/006/0003_041-PEEPALDANA-IN/MP/014/006/0003/0005</t>
  </si>
  <si>
    <t>HOSHANGABAD-IN/MP/014_PADDY -IRRI-101_ITARSI-IN/MP/014/006_KESLA-IN/MP/014/006/0003_042-TAKU-IN/MP/014/006/0003/0006_</t>
  </si>
  <si>
    <t>HOSHANGABAD-IN/MP/014_PADDY -IRRI-101_ITARSI-IN/MP/014/006_KESLA-IN/MP/014/006/0003_042-TAKU-IN/MP/014/006/0003/0006</t>
  </si>
  <si>
    <t>HOSHANGABAD-IN/MP/014_PADDY -IRRI-101_ITARSI-IN/MP/014/006_KESLA-IN/MP/014/006/0003_043-KESLA-IN/MP/014/006/0003/0007_</t>
  </si>
  <si>
    <t>HOSHANGABAD-IN/MP/014_PADDY -IRRI-101_ITARSI-IN/MP/014/006_KESLA-IN/MP/014/006/0003_043-KESLA-IN/MP/014/006/0003/0007</t>
  </si>
  <si>
    <t>HOSHANGABAD-IN/MP/014_PADDY -IRRI-101_ITARSI-IN/MP/014/006_KESLA-IN/MP/014/006/0003_045-MORPANI-IN/MP/014/006/0003/0009_</t>
  </si>
  <si>
    <t>HOSHANGABAD-IN/MP/014_PADDY -IRRI-101_ITARSI-IN/MP/014/006_KESLA-IN/MP/014/006/0003_045-MORPANI-IN/MP/014/006/0003/0009</t>
  </si>
  <si>
    <t>HOSHANGABAD-IN/MP/014_PADDY -IRRI-101_ITARSI-IN/MP/014/006_KESLA-IN/MP/014/006/0003_046-BHARGADA-IN/MP/014/006/0003/0010_</t>
  </si>
  <si>
    <t>HOSHANGABAD-IN/MP/014_PADDY -IRRI-101_ITARSI-IN/MP/014/006_KESLA-IN/MP/014/006/0003_046-BHARGADA-IN/MP/014/006/0003/0010</t>
  </si>
  <si>
    <t>HOSHANGABAD-IN/MP/014_PADDY -IRRI-101_ITARSI-IN/MP/014/006_KESLA-IN/MP/014/006/0003_048-SAHELI-IN/MP/014/006/0003/0012_</t>
  </si>
  <si>
    <t>HOSHANGABAD-IN/MP/014_PADDY -IRRI-101_ITARSI-IN/MP/014/006_KESLA-IN/MP/014/006/0003_048-SAHELI-IN/MP/014/006/0003/0012</t>
  </si>
  <si>
    <t>HOSHANGABAD-IN/MP/014_PADDY -IRRI-101_ITARSI-IN/MP/014/006_KESLA-IN/MP/014/006/0003_049-CHARTEKRA-IN/MP/014/006/0003/0013_</t>
  </si>
  <si>
    <t>HOSHANGABAD-IN/MP/014_PADDY -IRRI-101_ITARSI-IN/MP/014/006_KESLA-IN/MP/014/006/0003_049-CHARTEKRA-IN/MP/014/006/0003/0013</t>
  </si>
  <si>
    <t>HOSHANGABAD-IN/MP/014_PADDY -IRRI-101_ITARSI-IN/MP/014/006_KESLA-IN/MP/014/006/0003_050-KOHDA-IN/MP/014/006/0003/0014_</t>
  </si>
  <si>
    <t>HOSHANGABAD-IN/MP/014_PADDY -IRRI-101_ITARSI-IN/MP/014/006_KESLA-IN/MP/014/006/0003_050-KOHDA-IN/MP/014/006/0003/0014</t>
  </si>
  <si>
    <t>HOSHANGABAD-IN/MP/014_PADDY -IRRI-101_ITARSI-IN/MP/014/006_RAMPUR-IN/MP/014/006/0002_016-TARARODA-IN/MP/014/006/0002/0001_</t>
  </si>
  <si>
    <t>HOSHANGABAD-IN/MP/014_PADDY -IRRI-101_ITARSI-IN/MP/014/006_RAMPUR-IN/MP/014/006/0002_016-TARARODA-IN/MP/014/006/0002/0001</t>
  </si>
  <si>
    <t>HOSHANGABAD-IN/MP/014_PADDY -IRRI-101_ITARSI-IN/MP/014/006_RAMPUR-IN/MP/014/006/0002_017-LOHARIYA KALA-IN/MP/014/006/0002/0002_</t>
  </si>
  <si>
    <t>HOSHANGABAD-IN/MP/014_PADDY -IRRI-101_ITARSI-IN/MP/014/006_RAMPUR-IN/MP/014/006/0002_017-LOHARIYA KALA-IN/MP/014/006/0002/0002</t>
  </si>
  <si>
    <t>HOSHANGABAD-IN/MP/014_PADDY -IRRI-101_ITARSI-IN/MP/014/006_RAMPUR-IN/MP/014/006/0002_018-PAHANBARRY-IN/MP/014/006/0002/0003_</t>
  </si>
  <si>
    <t>HOSHANGABAD-IN/MP/014_PADDY -IRRI-101_ITARSI-IN/MP/014/006_RAMPUR-IN/MP/014/006/0002_018-PAHANBARRY-IN/MP/014/006/0002/0003</t>
  </si>
  <si>
    <t>HOSHANGABAD-IN/MP/014_PADDY -IRRI-101_ITARSI-IN/MP/014/006_RAMPUR-IN/MP/014/006/0002_019-RAMPUR-IN/MP/014/006/0002/0004_</t>
  </si>
  <si>
    <t>HOSHANGABAD-IN/MP/014_PADDY -IRRI-101_ITARSI-IN/MP/014/006_RAMPUR-IN/MP/014/006/0002_019-RAMPUR-IN/MP/014/006/0002/0004</t>
  </si>
  <si>
    <t>HOSHANGABAD-IN/MP/014_PADDY -IRRI-101_ITARSI-IN/MP/014/006_RAMPUR-IN/MP/014/006/0002_020-SILARI-IN/MP/014/006/0002/0005_</t>
  </si>
  <si>
    <t>HOSHANGABAD-IN/MP/014_PADDY -IRRI-101_ITARSI-IN/MP/014/006_RAMPUR-IN/MP/014/006/0002_020-SILARI-IN/MP/014/006/0002/0005</t>
  </si>
  <si>
    <t>HOSHANGABAD-IN/MP/014_PADDY -IRRI-101_ITARSI-IN/MP/014/006_RAMPUR-IN/MP/014/006/0002_021-MARODA-IN/MP/014/006/0002/0006_</t>
  </si>
  <si>
    <t>HOSHANGABAD-IN/MP/014_PADDY -IRRI-101_ITARSI-IN/MP/014/006_RAMPUR-IN/MP/014/006/0002_021-MARODA-IN/MP/014/006/0002/0006</t>
  </si>
  <si>
    <t>HOSHANGABAD-IN/MP/014_PADDY -IRRI-101_ITARSI-IN/MP/014/006_RAMPUR-IN/MP/014/006/0002_022-BICHHUA-IN/MP/014/006/0002/0007_</t>
  </si>
  <si>
    <t>HOSHANGABAD-IN/MP/014_PADDY -IRRI-101_ITARSI-IN/MP/014/006_RAMPUR-IN/MP/014/006/0002_022-BICHHUA-IN/MP/014/006/0002/0007</t>
  </si>
  <si>
    <t>HOSHANGABAD-IN/MP/014_PADDY -IRRI-101_ITARSI-IN/MP/014/006_RAMPUR-IN/MP/014/006/0002_023-SONTALAI-IN/MP/014/006/0002/0008_</t>
  </si>
  <si>
    <t>HOSHANGABAD-IN/MP/014_PADDY -IRRI-101_ITARSI-IN/MP/014/006_RAMPUR-IN/MP/014/006/0002_023-SONTALAI-IN/MP/014/006/0002/0008</t>
  </si>
  <si>
    <t>HOSHANGABAD-IN/MP/014_PADDY -IRRI-101_ITARSI-IN/MP/014/006_RAMPUR-IN/MP/014/006/0002_024-BELAWADA-IN/MP/014/006/0002/0009_</t>
  </si>
  <si>
    <t>HOSHANGABAD-IN/MP/014_PADDY -IRRI-101_ITARSI-IN/MP/014/006_RAMPUR-IN/MP/014/006/0002_024-BELAWADA-IN/MP/014/006/0002/0009</t>
  </si>
  <si>
    <t>HOSHANGABAD-IN/MP/014_PADDY -IRRI-101_ITARSI-IN/MP/014/006_RAMPUR-IN/MP/014/006/0002_025-GAJPUR-IN/MP/014/006/0002/0010_</t>
  </si>
  <si>
    <t>HOSHANGABAD-IN/MP/014_PADDY -IRRI-101_ITARSI-IN/MP/014/006_RAMPUR-IN/MP/014/006/0002_025-GAJPUR-IN/MP/014/006/0002/0010</t>
  </si>
  <si>
    <t>HOSHANGABAD-IN/MP/014_PADDY -IRRI-101_ITARSI-IN/MP/014/006_RAMPUR-IN/MP/014/006/0002_026-CHILLAI-IN/MP/014/006/0002/0011_</t>
  </si>
  <si>
    <t>HOSHANGABAD-IN/MP/014_PADDY -IRRI-101_ITARSI-IN/MP/014/006_RAMPUR-IN/MP/014/006/0002_026-CHILLAI-IN/MP/014/006/0002/0011</t>
  </si>
  <si>
    <t>HOSHANGABAD-IN/MP/014_PADDY -IRRI-101_ITARSI-IN/MP/014/006_RAMPUR-IN/MP/014/006/0002_027-GURRA-IN/MP/014/006/0002/0012_</t>
  </si>
  <si>
    <t>HOSHANGABAD-IN/MP/014_PADDY -IRRI-101_ITARSI-IN/MP/014/006_RAMPUR-IN/MP/014/006/0002_027-GURRA-IN/MP/014/006/0002/0012</t>
  </si>
  <si>
    <t>HOSHANGABAD-IN/MP/014_PADDY -IRRI-101_ITARSI-IN/MP/014/006_RAMPUR-IN/MP/014/006/0002_028-DAMDAM-IN/MP/014/006/0002/0013_</t>
  </si>
  <si>
    <t>HOSHANGABAD-IN/MP/014_PADDY -IRRI-101_ITARSI-IN/MP/014/006_RAMPUR-IN/MP/014/006/0002_028-DAMDAM-IN/MP/014/006/0002/0013</t>
  </si>
  <si>
    <t>HOSHANGABAD-IN/MP/014_PADDY -IRRI-101_ITARSI-IN/MP/014/006_RAMPUR-IN/MP/014/006/0002_029-SANKHEDA-IN/MP/014/006/0002/0014_</t>
  </si>
  <si>
    <t>HOSHANGABAD-IN/MP/014_PADDY -IRRI-101_ITARSI-IN/MP/014/006_RAMPUR-IN/MP/014/006/0002_029-SANKHEDA-IN/MP/014/006/0002/0014</t>
  </si>
  <si>
    <t>HOSHANGABAD-IN/MP/014_PADDY -IRRI-101_ITARSI-IN/MP/014/006_RAMPUR-IN/MP/014/006/0002_030-SOMALWADA KHURD-IN/MP/014/006/0002/0015_</t>
  </si>
  <si>
    <t>HOSHANGABAD-IN/MP/014_PADDY -IRRI-101_ITARSI-IN/MP/014/006_RAMPUR-IN/MP/014/006/0002_030-SOMALWADA KHURD-IN/MP/014/006/0002/0015</t>
  </si>
  <si>
    <t>HOSHANGABAD-IN/MP/014_PADDY -IRRI-101_ITARSI-IN/MP/014/006_RAMPUR-IN/MP/014/006/0002_031-CHANDON-IN/MP/014/006/0002/0016_</t>
  </si>
  <si>
    <t>HOSHANGABAD-IN/MP/014_PADDY -IRRI-101_ITARSI-IN/MP/014/006_RAMPUR-IN/MP/014/006/0002_031-CHANDON-IN/MP/014/006/0002/0016</t>
  </si>
  <si>
    <t>HOSHANGABAD-IN/MP/014_PADDY -IRRI-101_ITARSI-IN/MP/014/006_RAMPUR-IN/MP/014/006/0002_032-KANDAI KALA-IN/MP/014/006/0002/0017_</t>
  </si>
  <si>
    <t>HOSHANGABAD-IN/MP/014_PADDY -IRRI-101_ITARSI-IN/MP/014/006_RAMPUR-IN/MP/014/006/0002_032-KANDAI KALA-IN/MP/014/006/0002/0017</t>
  </si>
  <si>
    <t>HOSHANGABAD-IN/MP/014_PADDY -IRRI-101_ITARSI-IN/MP/014/006_RAMPUR-IN/MP/014/006/0002_034-NAGPUR KALA-IN/MP/014/006/0002/0019_</t>
  </si>
  <si>
    <t>HOSHANGABAD-IN/MP/014_PADDY -IRRI-101_ITARSI-IN/MP/014/006_RAMPUR-IN/MP/014/006/0002_034-NAGPUR KALA-IN/MP/014/006/0002/0019</t>
  </si>
  <si>
    <t>HOSHANGABAD-IN/MP/014_PADDY -IRRI-101_ITARSI-IN/MP/014/006_RAMPUR-IN/MP/014/006/0002_035-PANDUKHEDI-IN/MP/014/006/0002/0020_</t>
  </si>
  <si>
    <t>HOSHANGABAD-IN/MP/014_PADDY -IRRI-101_ITARSI-IN/MP/014/006_RAMPUR-IN/MP/014/006/0002_035-PANDUKHEDI-IN/MP/014/006/0002/0020</t>
  </si>
  <si>
    <t>HOSHANGABAD-IN/MP/014_PADDY -IRRI-101_ITARSI-IN/MP/014/006_RAMPUR-IN/MP/014/006/0002_036-GHATLI-IN/MP/014/006/0002/0021_</t>
  </si>
  <si>
    <t>HOSHANGABAD-IN/MP/014_PADDY -IRRI-101_ITARSI-IN/MP/014/006_RAMPUR-IN/MP/014/006/0002_036-GHATLI-IN/MP/014/006/0002/0021</t>
  </si>
  <si>
    <t>HOSHANGABAD-IN/MP/014_PADDY -IRRI-101_PIPARIYA-IN/MP/014/004_PIPARIYA-IN/MP/014/004/0002_017-KHIDIYA-IN/MP/014/004/0002/0001_</t>
  </si>
  <si>
    <t>HOSHANGABAD-IN/MP/014_PADDY -IRRI-101_PIPARIYA-IN/MP/014/004_PIPARIYA-IN/MP/014/004/0002_017-KHIDIYA-IN/MP/014/004/0002/0001</t>
  </si>
  <si>
    <t>HOSHANGABAD-IN/MP/014_PADDY -IRRI-101_PIPARIYA-IN/MP/014/004_PIPARIYA-IN/MP/014/004/0002_018-SILARI-IN/MP/014/004/0002/0002_</t>
  </si>
  <si>
    <t>HOSHANGABAD-IN/MP/014_PADDY -IRRI-101_PIPARIYA-IN/MP/014/004_PIPARIYA-IN/MP/014/004/0002_018-SILARI-IN/MP/014/004/0002/0002</t>
  </si>
  <si>
    <t>HOSHANGABAD-IN/MP/014_PADDY -IRRI-101_PIPARIYA-IN/MP/014/004_PIPARIYA-IN/MP/014/004/0002_019-SURELAKALA-IN/MP/014/004/0002/0003_</t>
  </si>
  <si>
    <t>HOSHANGABAD-IN/MP/014_PADDY -IRRI-101_PIPARIYA-IN/MP/014/004_PIPARIYA-IN/MP/014/004/0002_019-SURELAKALA-IN/MP/014/004/0002/0003</t>
  </si>
  <si>
    <t>HOSHANGABAD-IN/MP/014_PADDY -IRRI-101_PIPARIYA-IN/MP/014/004_PIPARIYA-IN/MP/014/004/0002_020-HATHWAS-IN/MP/014/004/0002/0004_</t>
  </si>
  <si>
    <t>HOSHANGABAD-IN/MP/014_PADDY -IRRI-101_PIPARIYA-IN/MP/014/004_PIPARIYA-IN/MP/014/004/0002_020-HATHWAS-IN/MP/014/004/0002/0004</t>
  </si>
  <si>
    <t>HOSHANGABAD-IN/MP/014_PADDY -IRRI-101_PIPARIYA-IN/MP/014/004_PIPARIYA-IN/MP/014/004/0002_021-DEVGAON PIPARIYA-IN/MP/014/004/0002/0005_</t>
  </si>
  <si>
    <t>HOSHANGABAD-IN/MP/014_PADDY -IRRI-101_PIPARIYA-IN/MP/014/004_PIPARIYA-IN/MP/014/004/0002_021-DEVGAON PIPARIYA-IN/MP/014/004/0002/0005</t>
  </si>
  <si>
    <t>HOSHANGABAD-IN/MP/014_PADDY -IRRI-101_PIPARIYA-IN/MP/014/004_PIPARIYA-IN/MP/014/004/0002_022-RAMPUR-IN/MP/014/004/0002/0006_</t>
  </si>
  <si>
    <t>HOSHANGABAD-IN/MP/014_PADDY -IRRI-101_PIPARIYA-IN/MP/014/004_PIPARIYA-IN/MP/014/004/0002_022-RAMPUR-IN/MP/014/004/0002/0006</t>
  </si>
  <si>
    <t>HOSHANGABAD-IN/MP/014_PADDY -IRRI-101_PIPARIYA-IN/MP/014/004_PIPARIYA-IN/MP/014/004/0002_023-MAHALWADA-IN/MP/014/004/0002/0007_</t>
  </si>
  <si>
    <t>HOSHANGABAD-IN/MP/014_PADDY -IRRI-101_PIPARIYA-IN/MP/014/004_PIPARIYA-IN/MP/014/004/0002_023-MAHALWADA-IN/MP/014/004/0002/0007</t>
  </si>
  <si>
    <t>HOSHANGABAD-IN/MP/014_PADDY -IRRI-101_PIPARIYA-IN/MP/014/004_PIPARIYA-IN/MP/014/004/0002_024-POUSERA-IN/MP/014/004/0002/0008_</t>
  </si>
  <si>
    <t>HOSHANGABAD-IN/MP/014_PADDY -IRRI-101_PIPARIYA-IN/MP/014/004_PIPARIYA-IN/MP/014/004/0002_024-POUSERA-IN/MP/014/004/0002/0008</t>
  </si>
  <si>
    <t>HOSHANGABAD-IN/MP/014_PADDY -IRRI-101_PIPARIYA-IN/MP/014/004_PIPARIYA-IN/MP/014/004/0002_025-KHERUA-IN/MP/014/004/0002/0009_</t>
  </si>
  <si>
    <t>HOSHANGABAD-IN/MP/014_PADDY -IRRI-101_PIPARIYA-IN/MP/014/004_PIPARIYA-IN/MP/014/004/0002_025-KHERUA-IN/MP/014/004/0002/0009</t>
  </si>
  <si>
    <t>HOSHANGABAD-IN/MP/014_PADDY -IRRI-101_PIPARIYA-IN/MP/014/004_PIPARIYA-IN/MP/014/004/0002_026-SIRPAN-IN/MP/014/004/0002/0010_</t>
  </si>
  <si>
    <t>HOSHANGABAD-IN/MP/014_PADDY -IRRI-101_PIPARIYA-IN/MP/014/004_PIPARIYA-IN/MP/014/004/0002_026-SIRPAN-IN/MP/014/004/0002/0010</t>
  </si>
  <si>
    <t>HOSHANGABAD-IN/MP/014_PADDY -IRRI-101_PIPARIYA-IN/MP/014/004_PIPARIYA-IN/MP/014/004/0002_027-PARKHI-IN/MP/014/004/0002/0011_</t>
  </si>
  <si>
    <t>HOSHANGABAD-IN/MP/014_PADDY -IRRI-101_PIPARIYA-IN/MP/014/004_PIPARIYA-IN/MP/014/004/0002_027-PARKHI-IN/MP/014/004/0002/0011</t>
  </si>
  <si>
    <t>HOSHANGABAD-IN/MP/014_PADDY -IRRI-101_PIPARIYA-IN/MP/014/004_PIPARIYA-IN/MP/014/004/0002_028-KANHAWAR-IN/MP/014/004/0002/0012_</t>
  </si>
  <si>
    <t>HOSHANGABAD-IN/MP/014_PADDY -IRRI-101_PIPARIYA-IN/MP/014/004_PIPARIYA-IN/MP/014/004/0002_028-KANHAWAR-IN/MP/014/004/0002/0012</t>
  </si>
  <si>
    <t>HOSHANGABAD-IN/MP/014_PADDY -IRRI-101_PIPARIYA-IN/MP/014/004_PIPARIYA-IN/MP/014/004/0002_029-BAANSKHEDA-IN/MP/014/004/0002/0013_</t>
  </si>
  <si>
    <t>HOSHANGABAD-IN/MP/014_PADDY -IRRI-101_PIPARIYA-IN/MP/014/004_PIPARIYA-IN/MP/014/004/0002_029-BAANSKHEDA-IN/MP/014/004/0002/0013</t>
  </si>
  <si>
    <t>HOSHANGABAD-IN/MP/014_PADDY -IRRI-101_PIPARIYA-IN/MP/014/004_PIPARIYA-IN/MP/014/004/0002_030-SIGHOUDI-IN/MP/014/004/0002/0014_</t>
  </si>
  <si>
    <t>HOSHANGABAD-IN/MP/014_PADDY -IRRI-101_PIPARIYA-IN/MP/014/004_PIPARIYA-IN/MP/014/004/0002_030-SIGHOUDI-IN/MP/014/004/0002/0014</t>
  </si>
  <si>
    <t>HOSHANGABAD-IN/MP/014_PADDY -IRRI-101_PIPARIYA-IN/MP/014/004_PIPARIYA-IN/MP/014/004/0002_031-THUTHA DAHALWADA-IN/MP/014/004/0002/0015_</t>
  </si>
  <si>
    <t>HOSHANGABAD-IN/MP/014_PADDY -IRRI-101_PIPARIYA-IN/MP/014/004_PIPARIYA-IN/MP/014/004/0002_031-THUTHA DAHALWADA-IN/MP/014/004/0002/0015</t>
  </si>
  <si>
    <t>HOSHANGABAD-IN/MP/014_PADDY -IRRI-101_PIPARIYA-IN/MP/014/004_PIPARIYA-IN/MP/014/004/0002_032-PALI-IN/MP/014/004/0002/0016_</t>
  </si>
  <si>
    <t>HOSHANGABAD-IN/MP/014_PADDY -IRRI-101_PIPARIYA-IN/MP/014/004_PIPARIYA-IN/MP/014/004/0002_032-PALI-IN/MP/014/004/0002/0016</t>
  </si>
  <si>
    <t>HOSHANGABAD-IN/MP/014_PADDY -IRRI-101_PIPARIYA-IN/MP/014/004_SANDIYA-IN/MP/014/004/0001_001-SAHALWADA-IN/MP/014/004/0001/0001_</t>
  </si>
  <si>
    <t>HOSHANGABAD-IN/MP/014_PADDY -IRRI-101_PIPARIYA-IN/MP/014/004_SANDIYA-IN/MP/014/004/0001_001-SAHALWADA-IN/MP/014/004/0001/0001</t>
  </si>
  <si>
    <t>HOSHANGABAD-IN/MP/014_PADDY -IRRI-101_PIPARIYA-IN/MP/014/004_SANDIYA-IN/MP/014/004/0001_002-SEONI-IN/MP/014/004/0001/0009_</t>
  </si>
  <si>
    <t>HOSHANGABAD-IN/MP/014_PADDY -IRRI-101_PIPARIYA-IN/MP/014/004_SANDIYA-IN/MP/014/004/0001_002-SEONI-IN/MP/014/004/0001/0009</t>
  </si>
  <si>
    <t>HOSHANGABAD-IN/MP/014_PADDY -IRRI-101_PIPARIYA-IN/MP/014/004_SANDIYA-IN/MP/014/004/0001_003-SANDIYA-IN/MP/014/004/0001/0010_</t>
  </si>
  <si>
    <t>HOSHANGABAD-IN/MP/014_PADDY -IRRI-101_PIPARIYA-IN/MP/014/004_SANDIYA-IN/MP/014/004/0001_003-SANDIYA-IN/MP/014/004/0001/0010</t>
  </si>
  <si>
    <t>HOSHANGABAD-IN/MP/014_PADDY -IRRI-101_PIPARIYA-IN/MP/014/004_SANDIYA-IN/MP/014/004/0001_004-SURELA KISHOR-IN/MP/014/004/0001/0011_</t>
  </si>
  <si>
    <t>HOSHANGABAD-IN/MP/014_PADDY -IRRI-101_PIPARIYA-IN/MP/014/004_SANDIYA-IN/MP/014/004/0001_004-SURELA KISHOR-IN/MP/014/004/0001/0011</t>
  </si>
  <si>
    <t>HOSHANGABAD-IN/MP/014_PADDY -IRRI-101_PIPARIYA-IN/MP/014/004_SANDIYA-IN/MP/014/004/0001_005-KHAIRA-IN/MP/014/004/0001/0012_</t>
  </si>
  <si>
    <t>HOSHANGABAD-IN/MP/014_PADDY -IRRI-101_PIPARIYA-IN/MP/014/004_SANDIYA-IN/MP/014/004/0001_005-KHAIRA-IN/MP/014/004/0001/0012</t>
  </si>
  <si>
    <t>HOSHANGABAD-IN/MP/014_PADDY -IRRI-101_PIPARIYA-IN/MP/014/004_SANDIYA-IN/MP/014/004/0001_006-SEMRITALA-IN/MP/014/004/0001/0013_</t>
  </si>
  <si>
    <t>HOSHANGABAD-IN/MP/014_PADDY -IRRI-101_PIPARIYA-IN/MP/014/004_SANDIYA-IN/MP/014/004/0001_006-SEMRITALA-IN/MP/014/004/0001/0013</t>
  </si>
  <si>
    <t>HOSHANGABAD-IN/MP/014_PADDY -IRRI-101_PIPARIYA-IN/MP/014/004_SANDIYA-IN/MP/014/004/0001_007-MATHNI-IN/MP/014/004/0001/0014_</t>
  </si>
  <si>
    <t>HOSHANGABAD-IN/MP/014_PADDY -IRRI-101_PIPARIYA-IN/MP/014/004_SANDIYA-IN/MP/014/004/0001_007-MATHNI-IN/MP/014/004/0001/0014</t>
  </si>
  <si>
    <t>HOSHANGABAD-IN/MP/014_PADDY -IRRI-101_PIPARIYA-IN/MP/014/004_SANDIYA-IN/MP/014/004/0001_008-PACHLAWRA-IN/MP/014/004/0001/0015_</t>
  </si>
  <si>
    <t>HOSHANGABAD-IN/MP/014_PADDY -IRRI-101_PIPARIYA-IN/MP/014/004_SANDIYA-IN/MP/014/004/0001_008-PACHLAWRA-IN/MP/014/004/0001/0015</t>
  </si>
  <si>
    <t>HOSHANGABAD-IN/MP/014_PADDY -IRRI-101_PIPARIYA-IN/MP/014/004_SANDIYA-IN/MP/014/004/0001_009-JHALON-IN/MP/014/004/0001/0016_</t>
  </si>
  <si>
    <t>HOSHANGABAD-IN/MP/014_PADDY -IRRI-101_PIPARIYA-IN/MP/014/004_SANDIYA-IN/MP/014/004/0001_009-JHALON-IN/MP/014/004/0001/0016</t>
  </si>
  <si>
    <t>HOSHANGABAD-IN/MP/014_PADDY -IRRI-101_PIPARIYA-IN/MP/014/004_SANDIYA-IN/MP/014/004/0001_010-PUNOR-IN/MP/014/004/0001/0002_</t>
  </si>
  <si>
    <t>HOSHANGABAD-IN/MP/014_PADDY -IRRI-101_PIPARIYA-IN/MP/014/004_SANDIYA-IN/MP/014/004/0001_010-PUNOR-IN/MP/014/004/0001/0002</t>
  </si>
  <si>
    <t>HOSHANGABAD-IN/MP/014_PADDY -IRRI-101_PIPARIYA-IN/MP/014/004_SANDIYA-IN/MP/014/004/0001_011-DHANASARI-IN/MP/014/004/0001/0003_</t>
  </si>
  <si>
    <t>HOSHANGABAD-IN/MP/014_PADDY -IRRI-101_PIPARIYA-IN/MP/014/004_SANDIYA-IN/MP/014/004/0001_011-DHANASARI-IN/MP/014/004/0001/0003</t>
  </si>
  <si>
    <t>HOSHANGABAD-IN/MP/014_PADDY -IRRI-101_PIPARIYA-IN/MP/014/004_SANDIYA-IN/MP/014/004/0001_012-GADAGHAT-IN/MP/014/004/0001/0004_</t>
  </si>
  <si>
    <t>HOSHANGABAD-IN/MP/014_PADDY -IRRI-101_PIPARIYA-IN/MP/014/004_SANDIYA-IN/MP/014/004/0001_012-GADAGHAT-IN/MP/014/004/0001/0004</t>
  </si>
  <si>
    <t>HOSHANGABAD-IN/MP/014_PADDY -IRRI-101_PIPARIYA-IN/MP/014/004_SANDIYA-IN/MP/014/004/0001_013-UTIYA KISHOR-IN/MP/014/004/0001/0005_</t>
  </si>
  <si>
    <t>HOSHANGABAD-IN/MP/014_PADDY -IRRI-101_PIPARIYA-IN/MP/014/004_SANDIYA-IN/MP/014/004/0001_013-UTIYA KISHOR-IN/MP/014/004/0001/0005</t>
  </si>
  <si>
    <t>HOSHANGABAD-IN/MP/014_PADDY -IRRI-101_PIPARIYA-IN/MP/014/004_SANDIYA-IN/MP/014/004/0001_014-JAMARA-IN/MP/014/004/0001/0006_</t>
  </si>
  <si>
    <t>HOSHANGABAD-IN/MP/014_PADDY -IRRI-101_PIPARIYA-IN/MP/014/004_SANDIYA-IN/MP/014/004/0001_014-JAMARA-IN/MP/014/004/0001/0006</t>
  </si>
  <si>
    <t>HOSHANGABAD-IN/MP/014_PADDY -IRRI-101_PIPARIYA-IN/MP/014/004_SANDIYA-IN/MP/014/004/0001_015-KHAPARKHEDA-IN/MP/014/004/0001/0007_</t>
  </si>
  <si>
    <t>HOSHANGABAD-IN/MP/014_PADDY -IRRI-101_PIPARIYA-IN/MP/014/004_SANDIYA-IN/MP/014/004/0001_015-KHAPARKHEDA-IN/MP/014/004/0001/0007</t>
  </si>
  <si>
    <t>HOSHANGABAD-IN/MP/014_PADDY -IRRI-101_PIPARIYA-IN/MP/014/004_SANDIYA-IN/MP/014/004/0001_016-MARKA DAANA-IN/MP/014/004/0001/0008_</t>
  </si>
  <si>
    <t>HOSHANGABAD-IN/MP/014_PADDY -IRRI-101_PIPARIYA-IN/MP/014/004_SANDIYA-IN/MP/014/004/0001_016-MARKA DAANA-IN/MP/014/004/0001/0008</t>
  </si>
  <si>
    <t>HOSHANGABAD-IN/MP/014_PADDY -IRRI-101_PIPARIYA-IN/MP/014/004_TARONKALA-IN/MP/014/004/0003_033-RAIKHEDI-IN/MP/014/004/0003/0001_</t>
  </si>
  <si>
    <t>HOSHANGABAD-IN/MP/014_PADDY -IRRI-101_PIPARIYA-IN/MP/014/004_TARONKALA-IN/MP/014/004/0003_033-RAIKHEDI-IN/MP/014/004/0003/0001</t>
  </si>
  <si>
    <t>HOSHANGABAD-IN/MP/014_PADDY -IRRI-101_PIPARIYA-IN/MP/014/004_TARONKALA-IN/MP/014/004/0003_038-TARON KALA-IN/MP/014/004/0003/0006_</t>
  </si>
  <si>
    <t>HOSHANGABAD-IN/MP/014_PADDY -IRRI-101_PIPARIYA-IN/MP/014/004_TARONKALA-IN/MP/014/004/0003_038-TARON KALA-IN/MP/014/004/0003/0006</t>
  </si>
  <si>
    <t>HOSHANGABAD-IN/MP/014_PADDY -IRRI-101_PIPARIYA-IN/MP/014/004_TARONKALA-IN/MP/014/004/0003_039-KHAIRIKALA-IN/MP/014/004/0003/0007_</t>
  </si>
  <si>
    <t>HOSHANGABAD-IN/MP/014_PADDY -IRRI-101_PIPARIYA-IN/MP/014/004_TARONKALA-IN/MP/014/004/0003_039-KHAIRIKALA-IN/MP/014/004/0003/0007</t>
  </si>
  <si>
    <t>HOSHANGABAD-IN/MP/014_PADDY -IRRI-101_PIPARIYA-IN/MP/014/004_TARONKALA-IN/MP/014/004/0003_040-MUHARI KALA-IN/MP/014/004/0003/0008_</t>
  </si>
  <si>
    <t>HOSHANGABAD-IN/MP/014_PADDY -IRRI-101_PIPARIYA-IN/MP/014/004_TARONKALA-IN/MP/014/004/0003_040-MUHARI KALA-IN/MP/014/004/0003/0008</t>
  </si>
  <si>
    <t>HOSHANGABAD-IN/MP/014_PADDY -IRRI-101_PIPARIYA-IN/MP/014/004_TARONKALA-IN/MP/014/004/0003_042-SIMARA-IN/MP/014/004/0003/0010_</t>
  </si>
  <si>
    <t>HOSHANGABAD-IN/MP/014_PADDY -IRRI-101_PIPARIYA-IN/MP/014/004_TARONKALA-IN/MP/014/004/0003_042-SIMARA-IN/MP/014/004/0003/0010</t>
  </si>
  <si>
    <t>HOSHANGABAD-IN/MP/014_PADDY -IRRI-101_PIPARIYA-IN/MP/014/004_TARONKALA-IN/MP/014/004/0003_043-SAMNAPUR-IN/MP/014/004/0003/0011_</t>
  </si>
  <si>
    <t>HOSHANGABAD-IN/MP/014_PADDY -IRRI-101_PIPARIYA-IN/MP/014/004_TARONKALA-IN/MP/014/004/0003_043-SAMNAPUR-IN/MP/014/004/0003/0011</t>
  </si>
  <si>
    <t>HOSHANGABAD-IN/MP/014_PADDY -IRRI-101_PIPARIYA-IN/MP/014/004_TARONKALA-IN/MP/014/004/0003_044-PANARI-IN/MP/014/004/0003/0012_</t>
  </si>
  <si>
    <t>HOSHANGABAD-IN/MP/014_PADDY -IRRI-101_PIPARIYA-IN/MP/014/004_TARONKALA-IN/MP/014/004/0003_044-PANARI-IN/MP/014/004/0003/0012</t>
  </si>
  <si>
    <t>HOSHANGABAD-IN/MP/014_PADDY -IRRI-101_PIPARIYA-IN/MP/014/004_TARONKALA-IN/MP/014/004/0003_045-RICHHEDA-IN/MP/014/004/0003/0013_</t>
  </si>
  <si>
    <t>HOSHANGABAD-IN/MP/014_PADDY -IRRI-101_PIPARIYA-IN/MP/014/004_TARONKALA-IN/MP/014/004/0003_045-RICHHEDA-IN/MP/014/004/0003/0013</t>
  </si>
  <si>
    <t>HOSHANGABAD-IN/MP/014_PADDY -IRRI-101_PIPARIYA-IN/MP/014/004_TARONKALA-IN/MP/014/004/0003_046-LONJHI-IN/MP/014/004/0003/0014_</t>
  </si>
  <si>
    <t>HOSHANGABAD-IN/MP/014_PADDY -IRRI-101_PIPARIYA-IN/MP/014/004_TARONKALA-IN/MP/014/004/0003_046-LONJHI-IN/MP/014/004/0003/0014</t>
  </si>
  <si>
    <t>HOSHANGABAD-IN/MP/014_PADDY -IRRI-101_PIPARIYA-IN/MP/014/004_TARONKALA-IN/MP/014/004/0003_047-NANDWADA-IN/MP/014/004/0003/0015_</t>
  </si>
  <si>
    <t>HOSHANGABAD-IN/MP/014_PADDY -IRRI-101_PIPARIYA-IN/MP/014/004_TARONKALA-IN/MP/014/004/0003_047-NANDWADA-IN/MP/014/004/0003/0015</t>
  </si>
  <si>
    <t>HOSHANGABAD-IN/MP/014_PADDY -IRRI-101_SEONI - MALWA-IN/MP/014/003_PAGDHAL-IN/MP/014/003/0002_017-NIRKHI-IN/MP/014/003/0002/0003_</t>
  </si>
  <si>
    <t>HOSHANGABAD-IN/MP/014_PADDY -IRRI-101_SEONI - MALWA-IN/MP/014/003_PAGDHAL-IN/MP/014/003/0002_017-NIRKHI-IN/MP/014/003/0002/0003</t>
  </si>
  <si>
    <t>HOSHANGABAD-IN/MP/014_PADDY -IRRI-101_SEONI - MALWA-IN/MP/014/003_PAGDHAL-IN/MP/014/003/0002_026-BASNIYA KALA-IN/MP/014/003/0002/0012_</t>
  </si>
  <si>
    <t>HOSHANGABAD-IN/MP/014_PADDY -IRRI-101_SEONI - MALWA-IN/MP/014/003_PAGDHAL-IN/MP/014/003/0002_026-BASNIYA KALA-IN/MP/014/003/0002/0012</t>
  </si>
  <si>
    <t>HOSHANGABAD-IN/MP/014_PADDY -IRRI-101_SEONI - MALWA-IN/MP/014/003_SATWASA-IN/MP/014/003/0005_068-RAJORAJAT-IN/MP/014/003/0005/0001_</t>
  </si>
  <si>
    <t>HOSHANGABAD-IN/MP/014_PADDY -IRRI-101_SEONI - MALWA-IN/MP/014/003_SATWASA-IN/MP/014/003/0005_068-RAJORAJAT-IN/MP/014/003/0005/0001</t>
  </si>
  <si>
    <t>HOSHANGABAD-IN/MP/014_PADDY -IRRI-101_SEONI - MALWA-IN/MP/014/003_SATWASA-IN/MP/014/003/0005_069-DHARAMKUNDI-IN/MP/014/003/0005/0002_</t>
  </si>
  <si>
    <t>HOSHANGABAD-IN/MP/014_PADDY -IRRI-101_SEONI - MALWA-IN/MP/014/003_SATWASA-IN/MP/014/003/0005_069-DHARAMKUNDI-IN/MP/014/003/0005/0002</t>
  </si>
  <si>
    <t>HOSHANGABAD-IN/MP/014_PADDY -IRRI-101_SEONI - MALWA-IN/MP/014/003_SATWASA-IN/MP/014/003/0005_070-SATWASA-IN/MP/014/003/0005/0003_</t>
  </si>
  <si>
    <t>HOSHANGABAD-IN/MP/014_PADDY -IRRI-101_SEONI - MALWA-IN/MP/014/003_SATWASA-IN/MP/014/003/0005_070-SATWASA-IN/MP/014/003/0005/0003</t>
  </si>
  <si>
    <t>HOSHANGABAD-IN/MP/014_PADDY -IRRI-101_SEONI - MALWA-IN/MP/014/003_SATWASA-IN/MP/014/003/0005_071-KHUTWASA-IN/MP/014/003/0005/0004_</t>
  </si>
  <si>
    <t>HOSHANGABAD-IN/MP/014_PADDY -IRRI-101_SEONI - MALWA-IN/MP/014/003_SATWASA-IN/MP/014/003/0005_071-KHUTWASA-IN/MP/014/003/0005/0004</t>
  </si>
  <si>
    <t>HOSHANGABAD-IN/MP/014_PADDY -IRRI-101_SEONI - MALWA-IN/MP/014/003_SATWASA-IN/MP/014/003/0005_072-HIRANKHEDA-IN/MP/014/003/0005/0005_</t>
  </si>
  <si>
    <t>HOSHANGABAD-IN/MP/014_PADDY -IRRI-101_SEONI - MALWA-IN/MP/014/003_SATWASA-IN/MP/014/003/0005_072-HIRANKHEDA-IN/MP/014/003/0005/0005</t>
  </si>
  <si>
    <t>HOSHANGABAD-IN/MP/014_PADDY -IRRI-101_SEONI - MALWA-IN/MP/014/003_SATWASA-IN/MP/014/003/0005_073-BHADANG CHIKHLI-IN/MP/014/003/0005/0006_</t>
  </si>
  <si>
    <t>HOSHANGABAD-IN/MP/014_PADDY -IRRI-101_SEONI - MALWA-IN/MP/014/003_SATWASA-IN/MP/014/003/0005_073-BHADANG CHIKHLI-IN/MP/014/003/0005/0006</t>
  </si>
  <si>
    <t>HOSHANGABAD-IN/MP/014_PADDY -IRRI-101_SEONI - MALWA-IN/MP/014/003_SATWASA-IN/MP/014/003/0005_074-SOMALWADA-IN/MP/014/003/0005/0007_</t>
  </si>
  <si>
    <t>HOSHANGABAD-IN/MP/014_PADDY -IRRI-101_SEONI - MALWA-IN/MP/014/003_SATWASA-IN/MP/014/003/0005_074-SOMALWADA-IN/MP/014/003/0005/0007</t>
  </si>
  <si>
    <t>HOSHANGABAD-IN/MP/014_PADDY -IRRI-101_SEONI - MALWA-IN/MP/014/003_SATWASA-IN/MP/014/003/0005_075-KHARDA-IN/MP/014/003/0005/0008_</t>
  </si>
  <si>
    <t>HOSHANGABAD-IN/MP/014_PADDY -IRRI-101_SEONI - MALWA-IN/MP/014/003_SATWASA-IN/MP/014/003/0005_075-KHARDA-IN/MP/014/003/0005/0008</t>
  </si>
  <si>
    <t>HOSHANGABAD-IN/MP/014_PADDY -IRRI-101_SEONI - MALWA-IN/MP/014/003_SATWASA-IN/MP/014/003/0005_076-BHAMEDIDEV-IN/MP/014/003/0005/0009_</t>
  </si>
  <si>
    <t>HOSHANGABAD-IN/MP/014_PADDY -IRRI-101_SEONI - MALWA-IN/MP/014/003_SATWASA-IN/MP/014/003/0005_076-BHAMEDIDEV-IN/MP/014/003/0005/0009</t>
  </si>
  <si>
    <t>HOSHANGABAD-IN/MP/014_PADDY -IRRI-101_SEONI - MALWA-IN/MP/014/003_SATWASA-IN/MP/014/003/0005_077-GAAJANPUR-IN/MP/014/003/0005/0010_</t>
  </si>
  <si>
    <t>HOSHANGABAD-IN/MP/014_PADDY -IRRI-101_SEONI - MALWA-IN/MP/014/003_SATWASA-IN/MP/014/003/0005_077-GAAJANPUR-IN/MP/014/003/0005/0010</t>
  </si>
  <si>
    <t>HOSHANGABAD-IN/MP/014_PADDY -IRRI-101_SEONI - MALWA-IN/MP/014/003_SATWASA-IN/MP/014/003/0005_078-BHAMEDI-IN/MP/014/003/0005/0011_</t>
  </si>
  <si>
    <t>HOSHANGABAD-IN/MP/014_PADDY -IRRI-101_SEONI - MALWA-IN/MP/014/003_SATWASA-IN/MP/014/003/0005_078-BHAMEDI-IN/MP/014/003/0005/0011</t>
  </si>
  <si>
    <t>HOSHANGABAD-IN/MP/014_PADDY -IRRI-101_SEONI - MALWA-IN/MP/014/003_SATWASA-IN/MP/014/003/0005_079-NAHARKOLA-IN/MP/014/003/0005/0012_</t>
  </si>
  <si>
    <t>HOSHANGABAD-IN/MP/014_PADDY -IRRI-101_SEONI - MALWA-IN/MP/014/003_SATWASA-IN/MP/014/003/0005_079-NAHARKOLA-IN/MP/014/003/0005/0012</t>
  </si>
  <si>
    <t>HOSHANGABAD-IN/MP/014_PADDY -IRRI-101_SEONI - MALWA-IN/MP/014/003_SATWASA-IN/MP/014/003/0005_081-BATKI URF IKLANI-IN/MP/014/003/0005/0014_</t>
  </si>
  <si>
    <t>HOSHANGABAD-IN/MP/014_PADDY -IRRI-101_SEONI - MALWA-IN/MP/014/003_SATWASA-IN/MP/014/003/0005_081-BATKI URF IKLANI-IN/MP/014/003/0005/0014</t>
  </si>
  <si>
    <t>HOSHANGABAD-IN/MP/014_PADDY -IRRI-101_SEONI - MALWA-IN/MP/014/003_SATWASA-IN/MP/014/003/0005_082-SOTA CHIKHLI-IN/MP/014/003/0005/0015_</t>
  </si>
  <si>
    <t>HOSHANGABAD-IN/MP/014_PADDY -IRRI-101_SEONI - MALWA-IN/MP/014/003_SATWASA-IN/MP/014/003/0005_082-SOTA CHIKHLI-IN/MP/014/003/0005/0015</t>
  </si>
  <si>
    <t>HOSHANGABAD-IN/MP/014_PADDY -IRRI-101_SEONI - MALWA-IN/MP/014/003_SATWASA-IN/MP/014/003/0005_083-NANDARWADA-IN/MP/014/003/0005/0016_</t>
  </si>
  <si>
    <t>HOSHANGABAD-IN/MP/014_PADDY -IRRI-101_SEONI - MALWA-IN/MP/014/003_SATWASA-IN/MP/014/003/0005_083-NANDARWADA-IN/MP/014/003/0005/0016</t>
  </si>
  <si>
    <t>HOSHANGABAD-IN/MP/014_PADDY -IRRI-101_SEONI - MALWA-IN/MP/014/003_SATWASA-IN/MP/014/003/0005_084-MALAPAT-IN/MP/014/003/0005/0017_</t>
  </si>
  <si>
    <t>HOSHANGABAD-IN/MP/014_PADDY -IRRI-101_SEONI - MALWA-IN/MP/014/003_SATWASA-IN/MP/014/003/0005_084-MALAPAT-IN/MP/014/003/0005/0017</t>
  </si>
  <si>
    <t>HOSHANGABAD-IN/MP/014_PADDY -IRRI-101_SEONI - MALWA-IN/MP/014/003_SATWASA-IN/MP/014/003/0005_085-TILI AVARI-IN/MP/014/003/0005/0018_</t>
  </si>
  <si>
    <t>HOSHANGABAD-IN/MP/014_PADDY -IRRI-101_SEONI - MALWA-IN/MP/014/003_SATWASA-IN/MP/014/003/0005_085-TILI AVARI-IN/MP/014/003/0005/0018</t>
  </si>
  <si>
    <t>HOSHANGABAD-IN/MP/014_PADDY -IRRI-101_SEONI - MALWA-IN/MP/014/003_SEONI  MALWA-IN/MP/014/003/0003_037-SURAJPUR-IN/MP/014/003/0003/0002_</t>
  </si>
  <si>
    <t>HOSHANGABAD-IN/MP/014_PADDY -IRRI-101_SEONI - MALWA-IN/MP/014/003_SEONI  MALWA-IN/MP/014/003/0003_037-SURAJPUR-IN/MP/014/003/0003/0002</t>
  </si>
  <si>
    <t>HOSHANGABAD-IN/MP/014_PADDY -IRRI-101_SEONI - MALWA-IN/MP/014/003_SEONI  MALWA-IN/MP/014/003/0003_038-BAANKABEDI-IN/MP/014/003/0003/0003_</t>
  </si>
  <si>
    <t>HOSHANGABAD-IN/MP/014_PADDY -IRRI-101_SEONI - MALWA-IN/MP/014/003_SEONI  MALWA-IN/MP/014/003/0003_038-BAANKABEDI-IN/MP/014/003/0003/0003</t>
  </si>
  <si>
    <t>HOSHANGABAD-IN/MP/014_PADDY -IRRI-101_SEONI - MALWA-IN/MP/014/003_SEONI  MALWA-IN/MP/014/003/0003_039-TINSYA-IN/MP/014/003/0003/0004_</t>
  </si>
  <si>
    <t>HOSHANGABAD-IN/MP/014_PADDY -IRRI-101_SEONI - MALWA-IN/MP/014/003_SEONI  MALWA-IN/MP/014/003/0003_039-TINSYA-IN/MP/014/003/0003/0004</t>
  </si>
  <si>
    <t>HOSHANGABAD-IN/MP/014_PADDY -IRRI-101_SEONI - MALWA-IN/MP/014/003_SEONI  MALWA-IN/MP/014/003/0003_040-KHARAR-IN/MP/014/003/0003/0005_</t>
  </si>
  <si>
    <t>HOSHANGABAD-IN/MP/014_PADDY -IRRI-101_SEONI - MALWA-IN/MP/014/003_SEONI  MALWA-IN/MP/014/003/0003_040-KHARAR-IN/MP/014/003/0003/0005</t>
  </si>
  <si>
    <t>HOSHANGABAD-IN/MP/014_PADDY -IRRI-101_SEONI - MALWA-IN/MP/014/003_SEONI  MALWA-IN/MP/014/003/0003_041-JAMANI-IN/MP/014/003/0003/0006_</t>
  </si>
  <si>
    <t>HOSHANGABAD-IN/MP/014_PADDY -IRRI-101_SEONI - MALWA-IN/MP/014/003_SEONI  MALWA-IN/MP/014/003/0003_041-JAMANI-IN/MP/014/003/0003/0006</t>
  </si>
  <si>
    <t>HOSHANGABAD-IN/MP/014_PADDY -IRRI-101_SEONI - MALWA-IN/MP/014/003_SEONI  MALWA-IN/MP/014/003/0003_048-JHAKLAAY-IN/MP/014/003/0003/0013_</t>
  </si>
  <si>
    <t>HOSHANGABAD-IN/MP/014_PADDY -IRRI-101_SEONI - MALWA-IN/MP/014/003_SEONI  MALWA-IN/MP/014/003/0003_048-JHAKLAAY-IN/MP/014/003/0003/0013</t>
  </si>
  <si>
    <t>HOSHANGABAD-IN/MP/014_PADDY -IRRI-101_SEONI - MALWA-IN/MP/014/003_SEONI  MALWA-IN/MP/014/003/0003_049-CHATARKHEDA-IN/MP/014/003/0003/0014_</t>
  </si>
  <si>
    <t>HOSHANGABAD-IN/MP/014_PADDY -IRRI-101_SEONI - MALWA-IN/MP/014/003_SEONI  MALWA-IN/MP/014/003/0003_049-CHATARKHEDA-IN/MP/014/003/0003/0014</t>
  </si>
  <si>
    <t>HOSHANGABAD-IN/MP/014_PADDY -IRRI-101_SOHAGPUR-IN/MP/014/002_DHAPADAKALA-IN/MP/014/002/0001_001-REWA BANKHEDI-IN/MP/014/002/0001/0001_</t>
  </si>
  <si>
    <t>HOSHANGABAD-IN/MP/014_PADDY -IRRI-101_SOHAGPUR-IN/MP/014/002_DHAPADAKALA-IN/MP/014/002/0001_001-REWA BANKHEDI-IN/MP/014/002/0001/0001</t>
  </si>
  <si>
    <t>HOSHANGABAD-IN/MP/014_PADDY -IRRI-101_SOHAGPUR-IN/MP/014/002_DHAPADAKALA-IN/MP/014/002/0001_002-SANKALA-IN/MP/014/002/0001/0011_</t>
  </si>
  <si>
    <t>HOSHANGABAD-IN/MP/014_PADDY -IRRI-101_SOHAGPUR-IN/MP/014/002_DHAPADAKALA-IN/MP/014/002/0001_002-SANKALA-IN/MP/014/002/0001/0011</t>
  </si>
  <si>
    <t>HOSHANGABAD-IN/MP/014_PADDY -IRRI-101_SOHAGPUR-IN/MP/014/002_DHAPADAKALA-IN/MP/014/002/0001_003-BHATGAON-IN/MP/014/002/0001/0012_</t>
  </si>
  <si>
    <t>HOSHANGABAD-IN/MP/014_PADDY -IRRI-101_SOHAGPUR-IN/MP/014/002_DHAPADAKALA-IN/MP/014/002/0001_003-BHATGAON-IN/MP/014/002/0001/0012</t>
  </si>
  <si>
    <t>HOSHANGABAD-IN/MP/014_PADDY -IRRI-101_SOHAGPUR-IN/MP/014/002_DHAPADAKALA-IN/MP/014/002/0001_004-SOUNSARKHEDA-IN/MP/014/002/0001/0013_</t>
  </si>
  <si>
    <t>HOSHANGABAD-IN/MP/014_PADDY -IRRI-101_SOHAGPUR-IN/MP/014/002_DHAPADAKALA-IN/MP/014/002/0001_004-SOUNSARKHEDA-IN/MP/014/002/0001/0013</t>
  </si>
  <si>
    <t>HOSHANGABAD-IN/MP/014_PADDY -IRRI-101_SOHAGPUR-IN/MP/014/002_DHAPADAKALA-IN/MP/014/002/0001_005-MUDIYAKHEDA-IN/MP/014/002/0001/0014_</t>
  </si>
  <si>
    <t>HOSHANGABAD-IN/MP/014_PADDY -IRRI-101_SOHAGPUR-IN/MP/014/002_DHAPADAKALA-IN/MP/014/002/0001_005-MUDIYAKHEDA-IN/MP/014/002/0001/0014</t>
  </si>
  <si>
    <t>HOSHANGABAD-IN/MP/014_PADDY -IRRI-101_SOHAGPUR-IN/MP/014/002_DHAPADAKALA-IN/MP/014/002/0001_006-ISHARPUR-IN/MP/014/002/0001/0015_</t>
  </si>
  <si>
    <t>HOSHANGABAD-IN/MP/014_PADDY -IRRI-101_SOHAGPUR-IN/MP/014/002_DHAPADAKALA-IN/MP/014/002/0001_006-ISHARPUR-IN/MP/014/002/0001/0015</t>
  </si>
  <si>
    <t>HOSHANGABAD-IN/MP/014_PADDY -IRRI-101_SOHAGPUR-IN/MP/014/002_DHAPADAKALA-IN/MP/014/002/0001_007-LAKHANPUR-IN/MP/014/002/0001/0016_</t>
  </si>
  <si>
    <t>HOSHANGABAD-IN/MP/014_PADDY -IRRI-101_SOHAGPUR-IN/MP/014/002_DHAPADAKALA-IN/MP/014/002/0001_007-LAKHANPUR-IN/MP/014/002/0001/0016</t>
  </si>
  <si>
    <t>HOSHANGABAD-IN/MP/014_PADDY -IRRI-101_SOHAGPUR-IN/MP/014/002_DHAPADAKALA-IN/MP/014/002/0001_008-KISHANPUR-IN/MP/014/002/0001/0017_</t>
  </si>
  <si>
    <t>HOSHANGABAD-IN/MP/014_PADDY -IRRI-101_SOHAGPUR-IN/MP/014/002_DHAPADAKALA-IN/MP/014/002/0001_008-KISHANPUR-IN/MP/014/002/0001/0017</t>
  </si>
  <si>
    <t>HOSHANGABAD-IN/MP/014_PADDY -IRRI-101_SOHAGPUR-IN/MP/014/002_DHAPADAKALA-IN/MP/014/002/0001_009-RANI GOHAN-IN/MP/014/002/0001/0018_</t>
  </si>
  <si>
    <t>HOSHANGABAD-IN/MP/014_PADDY -IRRI-101_SOHAGPUR-IN/MP/014/002_DHAPADAKALA-IN/MP/014/002/0001_009-RANI GOHAN-IN/MP/014/002/0001/0018</t>
  </si>
  <si>
    <t>HOSHANGABAD-IN/MP/014_PADDY -IRRI-101_SOHAGPUR-IN/MP/014/002_DHAPADAKALA-IN/MP/014/002/0001_010-THIKRI-IN/MP/014/002/0001/0002_</t>
  </si>
  <si>
    <t>HOSHANGABAD-IN/MP/014_PADDY -IRRI-101_SOHAGPUR-IN/MP/014/002_DHAPADAKALA-IN/MP/014/002/0001_010-THIKRI-IN/MP/014/002/0001/0002</t>
  </si>
  <si>
    <t>HOSHANGABAD-IN/MP/014_PADDY -IRRI-101_SOHAGPUR-IN/MP/014/002_DHAPADAKALA-IN/MP/014/002/0001_011-BHILADIYA-IN/MP/014/002/0001/0003_</t>
  </si>
  <si>
    <t>HOSHANGABAD-IN/MP/014_PADDY -IRRI-101_SOHAGPUR-IN/MP/014/002_DHAPADAKALA-IN/MP/014/002/0001_011-BHILADIYA-IN/MP/014/002/0001/0003</t>
  </si>
  <si>
    <t>HOSHANGABAD-IN/MP/014_PADDY -IRRI-101_SOHAGPUR-IN/MP/014/002_DHAPADAKALA-IN/MP/014/002/0001_012-BHOUKHEDI KALA-IN/MP/014/002/0001/0004_</t>
  </si>
  <si>
    <t>HOSHANGABAD-IN/MP/014_PADDY -IRRI-101_SOHAGPUR-IN/MP/014/002_DHAPADAKALA-IN/MP/014/002/0001_012-BHOUKHEDI KALA-IN/MP/014/002/0001/0004</t>
  </si>
  <si>
    <t>HOSHANGABAD-IN/MP/014_PADDY -IRRI-101_SOHAGPUR-IN/MP/014/002_DHAPADAKALA-IN/MP/014/002/0001_013-GUJARKHEDI-IN/MP/014/002/0001/0005_</t>
  </si>
  <si>
    <t>HOSHANGABAD-IN/MP/014_PADDY -IRRI-101_SOHAGPUR-IN/MP/014/002_DHAPADAKALA-IN/MP/014/002/0001_013-GUJARKHEDI-IN/MP/014/002/0001/0005</t>
  </si>
  <si>
    <t>HOSHANGABAD-IN/MP/014_PADDY -IRRI-101_SOHAGPUR-IN/MP/014/002_DHAPADAKALA-IN/MP/014/002/0001_014-AJABGAON-IN/MP/014/002/0001/0006_</t>
  </si>
  <si>
    <t>HOSHANGABAD-IN/MP/014_PADDY -IRRI-101_SOHAGPUR-IN/MP/014/002_DHAPADAKALA-IN/MP/014/002/0001_014-AJABGAON-IN/MP/014/002/0001/0006</t>
  </si>
  <si>
    <t>HOSHANGABAD-IN/MP/014_PADDY -IRRI-101_SOHAGPUR-IN/MP/014/002_DHAPADAKALA-IN/MP/014/002/0001_015-TELSIR-IN/MP/014/002/0001/0007_</t>
  </si>
  <si>
    <t>HOSHANGABAD-IN/MP/014_PADDY -IRRI-101_SOHAGPUR-IN/MP/014/002_DHAPADAKALA-IN/MP/014/002/0001_015-TELSIR-IN/MP/014/002/0001/0007</t>
  </si>
  <si>
    <t>HOSHANGABAD-IN/MP/014_PADDY -IRRI-101_SOHAGPUR-IN/MP/014/002_DHAPADAKALA-IN/MP/014/002/0001_016-BODNA GUJAR-IN/MP/014/002/0001/0008_</t>
  </si>
  <si>
    <t>HOSHANGABAD-IN/MP/014_PADDY -IRRI-101_SOHAGPUR-IN/MP/014/002_DHAPADAKALA-IN/MP/014/002/0001_016-BODNA GUJAR-IN/MP/014/002/0001/0008</t>
  </si>
  <si>
    <t>HOSHANGABAD-IN/MP/014_PADDY -IRRI-101_SOHAGPUR-IN/MP/014/002_DHAPADAKALA-IN/MP/014/002/0001_017-PAMLI-IN/MP/014/002/0001/0009_</t>
  </si>
  <si>
    <t>HOSHANGABAD-IN/MP/014_PADDY -IRRI-101_SOHAGPUR-IN/MP/014/002_DHAPADAKALA-IN/MP/014/002/0001_017-PAMLI-IN/MP/014/002/0001/0009</t>
  </si>
  <si>
    <t>HOSHANGABAD-IN/MP/014_PADDY -IRRI-101_SOHAGPUR-IN/MP/014/002_DHAPADAKALA-IN/MP/014/002/0001_018-NAGTARA-IN/MP/014/002/0001/0010_</t>
  </si>
  <si>
    <t>HOSHANGABAD-IN/MP/014_PADDY -IRRI-101_SOHAGPUR-IN/MP/014/002_DHAPADAKALA-IN/MP/014/002/0001_018-NAGTARA-IN/MP/014/002/0001/0010</t>
  </si>
  <si>
    <t>HOSHANGABAD-IN/MP/014_PADDY -IRRI-101_SOHAGPUR-IN/MP/014/002_SHOBHAPUR-IN/MP/014/002/0003_041-SOBHAPUR-IN/MP/014/002/0003/0001_</t>
  </si>
  <si>
    <t>HOSHANGABAD-IN/MP/014_PADDY -IRRI-101_SOHAGPUR-IN/MP/014/002_SHOBHAPUR-IN/MP/014/002/0003_041-SOBHAPUR-IN/MP/014/002/0003/0001</t>
  </si>
  <si>
    <t>HOSHANGABAD-IN/MP/014_PADDY -IRRI-101_SOHAGPUR-IN/MP/014/002_SHOBHAPUR-IN/MP/014/002/0003_042-AKOLA-IN/MP/014/002/0003/0002_</t>
  </si>
  <si>
    <t>HOSHANGABAD-IN/MP/014_PADDY -IRRI-101_SOHAGPUR-IN/MP/014/002_SHOBHAPUR-IN/MP/014/002/0003_042-AKOLA-IN/MP/014/002/0003/0002</t>
  </si>
  <si>
    <t>HOSHANGABAD-IN/MP/014_PADDY -IRRI-101_SOHAGPUR-IN/MP/014/002_SHOBHAPUR-IN/MP/014/002/0003_043-NEEMANMUDA-IN/MP/014/002/0003/0003_</t>
  </si>
  <si>
    <t>HOSHANGABAD-IN/MP/014_PADDY -IRRI-101_SOHAGPUR-IN/MP/014/002_SHOBHAPUR-IN/MP/014/002/0003_043-NEEMANMUDA-IN/MP/014/002/0003/0003</t>
  </si>
  <si>
    <t>HOSHANGABAD-IN/MP/014_PADDY -IRRI-101_SOHAGPUR-IN/MP/014/002_SHOBHAPUR-IN/MP/014/002/0003_044-KOHANI-IN/MP/014/002/0003/0004_</t>
  </si>
  <si>
    <t>HOSHANGABAD-IN/MP/014_PADDY -IRRI-101_SOHAGPUR-IN/MP/014/002_SHOBHAPUR-IN/MP/014/002/0003_044-KOHANI-IN/MP/014/002/0003/0004</t>
  </si>
  <si>
    <t>HOSHANGABAD-IN/MP/014_PADDY -IRRI-101_SOHAGPUR-IN/MP/014/002_SHOBHAPUR-IN/MP/014/002/0003_045-GURARI-IN/MP/014/002/0003/0005_</t>
  </si>
  <si>
    <t>HOSHANGABAD-IN/MP/014_PADDY -IRRI-101_SOHAGPUR-IN/MP/014/002_SHOBHAPUR-IN/MP/014/002/0003_045-GURARI-IN/MP/014/002/0003/0005</t>
  </si>
  <si>
    <t>HOSHANGABAD-IN/MP/014_PADDY -IRRI-101_SOHAGPUR-IN/MP/014/002_SHOBHAPUR-IN/MP/014/002/0003_046-CHANDIKHEDI-IN/MP/014/002/0003/0006_</t>
  </si>
  <si>
    <t>HOSHANGABAD-IN/MP/014_PADDY -IRRI-101_SOHAGPUR-IN/MP/014/002_SHOBHAPUR-IN/MP/014/002/0003_046-CHANDIKHEDI-IN/MP/014/002/0003/0006</t>
  </si>
  <si>
    <t>HOSHANGABAD-IN/MP/014_PADDY -IRRI-101_SOHAGPUR-IN/MP/014/002_SHOBHAPUR-IN/MP/014/002/0003_047-MAHUAKHEDA-IN/MP/014/002/0003/0007_</t>
  </si>
  <si>
    <t>HOSHANGABAD-IN/MP/014_PADDY -IRRI-101_SOHAGPUR-IN/MP/014/002_SHOBHAPUR-IN/MP/014/002/0003_047-MAHUAKHEDA-IN/MP/014/002/0003/0007</t>
  </si>
  <si>
    <t>HOSHANGABAD-IN/MP/014_PADDY -IRRI-101_SOHAGPUR-IN/MP/014/002_SHOBHAPUR-IN/MP/014/002/0003_048-UTIYASHANKAR-IN/MP/014/002/0003/0008_</t>
  </si>
  <si>
    <t>HOSHANGABAD-IN/MP/014_PADDY -IRRI-101_SOHAGPUR-IN/MP/014/002_SHOBHAPUR-IN/MP/014/002/0003_048-UTIYASHANKAR-IN/MP/014/002/0003/0008</t>
  </si>
  <si>
    <t>HOSHANGABAD-IN/MP/014_PADDY -IRRI-101_SOHAGPUR-IN/MP/014/002_SHOBHAPUR-IN/MP/014/002/0003_049-GALCHA-IN/MP/014/002/0003/0009_</t>
  </si>
  <si>
    <t>HOSHANGABAD-IN/MP/014_PADDY -IRRI-101_SOHAGPUR-IN/MP/014/002_SHOBHAPUR-IN/MP/014/002/0003_049-GALCHA-IN/MP/014/002/0003/0009</t>
  </si>
  <si>
    <t>HOSHANGABAD-IN/MP/014_PADDY -IRRI-101_SOHAGPUR-IN/MP/014/002_SHOBHAPUR-IN/MP/014/002/0003_050-BHANPUR-IN/MP/014/002/0003/0010_</t>
  </si>
  <si>
    <t>HOSHANGABAD-IN/MP/014_PADDY -IRRI-101_SOHAGPUR-IN/MP/014/002_SHOBHAPUR-IN/MP/014/002/0003_050-BHANPUR-IN/MP/014/002/0003/0010</t>
  </si>
  <si>
    <t>HOSHANGABAD-IN/MP/014_PADDY -IRRI-101_SOHAGPUR-IN/MP/014/002_SHOBHAPUR-IN/MP/014/002/0003_051-AJERA-IN/MP/014/002/0003/0011_</t>
  </si>
  <si>
    <t>HOSHANGABAD-IN/MP/014_PADDY -IRRI-101_SOHAGPUR-IN/MP/014/002_SHOBHAPUR-IN/MP/014/002/0003_051-AJERA-IN/MP/014/002/0003/0011</t>
  </si>
  <si>
    <t>HOSHANGABAD-IN/MP/014_PADDY -IRRI-101_SOHAGPUR-IN/MP/014/002_SHOBHAPUR-IN/MP/014/002/0003_052-MACHHA-IN/MP/014/002/0003/0012_</t>
  </si>
  <si>
    <t>HOSHANGABAD-IN/MP/014_PADDY -IRRI-101_SOHAGPUR-IN/MP/014/002_SHOBHAPUR-IN/MP/014/002/0003_052-MACHHA-IN/MP/014/002/0003/0012</t>
  </si>
  <si>
    <t>HOSHANGABAD-IN/MP/014_PADDY -IRRI-101_SOHAGPUR-IN/MP/014/002_SHOBHAPUR-IN/MP/014/002/0003_053-TIGHDA-IN/MP/014/002/0003/0013_</t>
  </si>
  <si>
    <t>HOSHANGABAD-IN/MP/014_PADDY -IRRI-101_SOHAGPUR-IN/MP/014/002_SHOBHAPUR-IN/MP/014/002/0003_053-TIGHDA-IN/MP/014/002/0003/0013</t>
  </si>
  <si>
    <t>HOSHANGABAD-IN/MP/014_PADDY -IRRI-101_SOHAGPUR-IN/MP/014/002_SHOBHAPUR-IN/MP/014/002/0003_054-KAJALKHEDI-IN/MP/014/002/0003/0014_</t>
  </si>
  <si>
    <t>HOSHANGABAD-IN/MP/014_PADDY -IRRI-101_SOHAGPUR-IN/MP/014/002_SHOBHAPUR-IN/MP/014/002/0003_054-KAJALKHEDI-IN/MP/014/002/0003/0014</t>
  </si>
  <si>
    <t>HOSHANGABAD-IN/MP/014_PADDY -IRRI-101_SOHAGPUR-IN/MP/014/002_SHOBHAPUR-IN/MP/014/002/0003_055-CHANDERI-IN/MP/014/002/0003/0015_</t>
  </si>
  <si>
    <t>HOSHANGABAD-IN/MP/014_PADDY -IRRI-101_SOHAGPUR-IN/MP/014/002_SHOBHAPUR-IN/MP/014/002/0003_055-CHANDERI-IN/MP/014/002/0003/0015</t>
  </si>
  <si>
    <t>HOSHANGABAD-IN/MP/014_PADDY -IRRI-101_SOHAGPUR-IN/MP/014/002_SHOBHAPUR-IN/MP/014/002/0003_056-DIKWADA-IN/MP/014/002/0003/0016_</t>
  </si>
  <si>
    <t>HOSHANGABAD-IN/MP/014_PADDY -IRRI-101_SOHAGPUR-IN/MP/014/002_SHOBHAPUR-IN/MP/014/002/0003_056-DIKWADA-IN/MP/014/002/0003/0016</t>
  </si>
  <si>
    <t>HOSHANGABAD-IN/MP/014_PADDY -IRRI-101_SOHAGPUR-IN/MP/014/002_SHOBHAPUR-IN/MP/014/002/0003_057-AJNERI-IN/MP/014/002/0003/0017_</t>
  </si>
  <si>
    <t>HOSHANGABAD-IN/MP/014_PADDY -IRRI-101_SOHAGPUR-IN/MP/014/002_SHOBHAPUR-IN/MP/014/002/0003_057-AJNERI-IN/MP/014/002/0003/0017</t>
  </si>
  <si>
    <t>HOSHANGABAD-IN/MP/014_PADDY -IRRI-101_SOHAGPUR-IN/MP/014/002_SHOBHAPUR-IN/MP/014/002/0003_058-RANI PIPARIYA-IN/MP/014/002/0003/0018_</t>
  </si>
  <si>
    <t>HOSHANGABAD-IN/MP/014_PADDY -IRRI-101_SOHAGPUR-IN/MP/014/002_SHOBHAPUR-IN/MP/014/002/0003_058-RANI PIPARIYA-IN/MP/014/002/0003/0018</t>
  </si>
  <si>
    <t>HOSHANGABAD-IN/MP/014_PADDY -IRRI-101_SOHAGPUR-IN/MP/014/002_SHOBHAPUR-IN/MP/014/002/0003_059-MOKALWADI-IN/MP/014/002/0003/0019_</t>
  </si>
  <si>
    <t>HOSHANGABAD-IN/MP/014_PADDY -IRRI-101_SOHAGPUR-IN/MP/014/002_SHOBHAPUR-IN/MP/014/002/0003_059-MOKALWADI-IN/MP/014/002/0003/0019</t>
  </si>
  <si>
    <t>HOSHANGABAD-IN/MP/014_PADDY -IRRI-101_SOHAGPUR-IN/MP/014/002_SHOBHAPUR-IN/MP/014/002/0003_060-NIVARI-IN/MP/014/002/0003/0020_</t>
  </si>
  <si>
    <t>HOSHANGABAD-IN/MP/014_PADDY -IRRI-101_SOHAGPUR-IN/MP/014/002_SHOBHAPUR-IN/MP/014/002/0003_060-NIVARI-IN/MP/014/002/0003/0020</t>
  </si>
  <si>
    <t>HOSHANGABAD-IN/MP/014_PADDY -IRRI-101_SOHAGPUR-IN/MP/014/002_SHOBHAPUR-IN/MP/014/002/0003_061-BAMARI-IN/MP/014/002/0003/0021_</t>
  </si>
  <si>
    <t>HOSHANGABAD-IN/MP/014_PADDY -IRRI-101_SOHAGPUR-IN/MP/014/002_SHOBHAPUR-IN/MP/014/002/0003_061-BAMARI-IN/MP/014/002/0003/0021</t>
  </si>
  <si>
    <t>HOSHANGABAD-IN/MP/014_PADDY -IRRI-101_SOHAGPUR-IN/MP/014/002_SHOBHAPUR-IN/MP/014/002/0003_062-KALMESHRA-IN/MP/014/002/0003/0022_</t>
  </si>
  <si>
    <t>HOSHANGABAD-IN/MP/014_PADDY -IRRI-101_SOHAGPUR-IN/MP/014/002_SHOBHAPUR-IN/MP/014/002/0003_062-KALMESHRA-IN/MP/014/002/0003/0022</t>
  </si>
  <si>
    <t>HOSHANGABAD-IN/MP/014_PADDY -IRRI-101_SOHAGPUR-IN/MP/014/002_SHOBHAPUR-IN/MP/014/002/0003_063-BARUADANA-IN/MP/014/002/0003/0023_</t>
  </si>
  <si>
    <t>HOSHANGABAD-IN/MP/014_PADDY -IRRI-101_SOHAGPUR-IN/MP/014/002_SHOBHAPUR-IN/MP/014/002/0003_063-BARUADANA-IN/MP/014/002/0003/0023</t>
  </si>
  <si>
    <t>HOSHANGABAD-IN/MP/014_PADDY -IRRI-101_SOHAGPUR-IN/MP/014/002_SOHAGPUR-IN/MP/014/002/0002_019-SOHAGPUR-IN/MP/014/002/0002/0001_</t>
  </si>
  <si>
    <t>HOSHANGABAD-IN/MP/014_PADDY -IRRI-101_SOHAGPUR-IN/MP/014/002_SOHAGPUR-IN/MP/014/002/0002_019-SOHAGPUR-IN/MP/014/002/0002/0001</t>
  </si>
  <si>
    <t>HOSHANGABAD-IN/MP/014_PADDY -IRRI-101_SOHAGPUR-IN/MP/014/002_SOHAGPUR-IN/MP/014/002/0002_020-BAMHORI KHURD-IN/MP/014/002/0002/0002_</t>
  </si>
  <si>
    <t>HOSHANGABAD-IN/MP/014_PADDY -IRRI-101_SOHAGPUR-IN/MP/014/002_SOHAGPUR-IN/MP/014/002/0002_020-BAMHORI KHURD-IN/MP/014/002/0002/0002</t>
  </si>
  <si>
    <t>HOSHANGABAD-IN/MP/014_PADDY -IRRI-101_SOHAGPUR-IN/MP/014/002_SOHAGPUR-IN/MP/014/002/0002_021-BARANGI-IN/MP/014/002/0002/0003_</t>
  </si>
  <si>
    <t>HOSHANGABAD-IN/MP/014_PADDY -IRRI-101_SOHAGPUR-IN/MP/014/002_SOHAGPUR-IN/MP/014/002/0002_021-BARANGI-IN/MP/014/002/0002/0003</t>
  </si>
  <si>
    <t>HOSHANGABAD-IN/MP/014_PADDY -IRRI-101_SOHAGPUR-IN/MP/014/002_SOHAGPUR-IN/MP/014/002/0002_022-CHICHLI-IN/MP/014/002/0002/0004_</t>
  </si>
  <si>
    <t>HOSHANGABAD-IN/MP/014_PADDY -IRRI-101_SOHAGPUR-IN/MP/014/002_SOHAGPUR-IN/MP/014/002/0002_022-CHICHLI-IN/MP/014/002/0002/0004</t>
  </si>
  <si>
    <t>HOSHANGABAD-IN/MP/014_PADDY -IRRI-101_SOHAGPUR-IN/MP/014/002_SOHAGPUR-IN/MP/014/002/0002_023-PALADEVRI-IN/MP/014/002/0002/0005_</t>
  </si>
  <si>
    <t>HOSHANGABAD-IN/MP/014_PADDY -IRRI-101_SOHAGPUR-IN/MP/014/002_SOHAGPUR-IN/MP/014/002/0002_023-PALADEVRI-IN/MP/014/002/0002/0005</t>
  </si>
  <si>
    <t>HOSHANGABAD-IN/MP/014_PADDY -IRRI-101_SOHAGPUR-IN/MP/014/002_SOHAGPUR-IN/MP/014/002/0002_024-SEMRI HARCHAND-IN/MP/014/002/0002/0006_</t>
  </si>
  <si>
    <t>HOSHANGABAD-IN/MP/014_PADDY -IRRI-101_SOHAGPUR-IN/MP/014/002_SOHAGPUR-IN/MP/014/002/0002_024-SEMRI HARCHAND-IN/MP/014/002/0002/0006</t>
  </si>
  <si>
    <t>HOSHANGABAD-IN/MP/014_PADDY -IRRI-101_SOHAGPUR-IN/MP/014/002_SOHAGPUR-IN/MP/014/002/0002_026-GURAMKHEDI-IN/MP/014/002/0002/0008_</t>
  </si>
  <si>
    <t>HOSHANGABAD-IN/MP/014_PADDY -IRRI-101_SOHAGPUR-IN/MP/014/002_SOHAGPUR-IN/MP/014/002/0002_026-GURAMKHEDI-IN/MP/014/002/0002/0008</t>
  </si>
  <si>
    <t>HOSHANGABAD-IN/MP/014_PADDY -IRRI-101_SOHAGPUR-IN/MP/014/002_SOHAGPUR-IN/MP/014/002/0002_027-PATHRAI-IN/MP/014/002/0002/0009_</t>
  </si>
  <si>
    <t>HOSHANGABAD-IN/MP/014_PADDY -IRRI-101_SOHAGPUR-IN/MP/014/002_SOHAGPUR-IN/MP/014/002/0002_027-PATHRAI-IN/MP/014/002/0002/0009</t>
  </si>
  <si>
    <t>HOSHANGABAD-IN/MP/014_PADDY -IRRI-101_SOHAGPUR-IN/MP/014/002_SOHAGPUR-IN/MP/014/002/0002_028-BAANSKHAPA-IN/MP/014/002/0002/0010_</t>
  </si>
  <si>
    <t>HOSHANGABAD-IN/MP/014_PADDY -IRRI-101_SOHAGPUR-IN/MP/014/002_SOHAGPUR-IN/MP/014/002/0002_028-BAANSKHAPA-IN/MP/014/002/0002/0010</t>
  </si>
  <si>
    <t>HOSHANGABAD-IN/MP/014_PADDY -IRRI-101_SOHAGPUR-IN/MP/014/002_SOHAGPUR-IN/MP/014/002/0002_029-NIBHOURA-IN/MP/014/002/0002/0011_</t>
  </si>
  <si>
    <t>HOSHANGABAD-IN/MP/014_PADDY -IRRI-101_SOHAGPUR-IN/MP/014/002_SOHAGPUR-IN/MP/014/002/0002_029-NIBHOURA-IN/MP/014/002/0002/0011</t>
  </si>
  <si>
    <t>HOSHANGABAD-IN/MP/014_PADDY -IRRI-101_SOHAGPUR-IN/MP/014/002_SOHAGPUR-IN/MP/014/002/0002_030-NAYAGAON-IN/MP/014/002/0002/0012_</t>
  </si>
  <si>
    <t>HOSHANGABAD-IN/MP/014_PADDY -IRRI-101_SOHAGPUR-IN/MP/014/002_SOHAGPUR-IN/MP/014/002/0002_030-NAYAGAON-IN/MP/014/002/0002/0012</t>
  </si>
  <si>
    <t>HOSHANGABAD-IN/MP/014_PADDY -IRRI-101_SOHAGPUR-IN/MP/014/002_SOHAGPUR-IN/MP/014/002/0002_031-GONDI KHAIRI MAAL-IN/MP/014/002/0002/0013_</t>
  </si>
  <si>
    <t>HOSHANGABAD-IN/MP/014_PADDY -IRRI-101_SOHAGPUR-IN/MP/014/002_SOHAGPUR-IN/MP/014/002/0002_031-GONDI KHAIRI MAAL-IN/MP/014/002/0002/0013</t>
  </si>
  <si>
    <t>HOSHANGABAD-IN/MP/014_PADDY -IRRI-101_SOHAGPUR-IN/MP/014/002_SOHAGPUR-IN/MP/014/002/0002_037-GUNDRAI-IN/MP/014/002/0002/0019_</t>
  </si>
  <si>
    <t>HOSHANGABAD-IN/MP/014_PADDY -IRRI-101_SOHAGPUR-IN/MP/014/002_SOHAGPUR-IN/MP/014/002/0002_037-GUNDRAI-IN/MP/014/002/0002/0019</t>
  </si>
  <si>
    <t>HOSHANGABAD-IN/MP/014_PADDY -IRRI-101_SOHAGPUR-IN/MP/014/002_SOHAGPUR-IN/MP/014/002/0002_038-CHARGAON-IN/MP/014/002/0002/0020_</t>
  </si>
  <si>
    <t>HOSHANGABAD-IN/MP/014_PADDY -IRRI-101_SOHAGPUR-IN/MP/014/002_SOHAGPUR-IN/MP/014/002/0002_038-CHARGAON-IN/MP/014/002/0002/0020</t>
  </si>
  <si>
    <t>HOSHANGABAD-IN/MP/014_PADDY -IRRI-101_SOHAGPUR-IN/MP/014/002_SOHAGPUR-IN/MP/014/002/0002_039-NAVALGAON-IN/MP/014/002/0002/0021_</t>
  </si>
  <si>
    <t>HOSHANGABAD-IN/MP/014_PADDY -IRRI-101_SOHAGPUR-IN/MP/014/002_SOHAGPUR-IN/MP/014/002/0002_039-NAVALGAON-IN/MP/014/002/0002/0021</t>
  </si>
  <si>
    <t>HOSHANGABAD-IN/MP/014_PADDY -IRRI-101_SOHAGPUR-IN/MP/014/002_SOHAGPUR-IN/MP/014/002/0002_040-KARANPUR-IN/MP/014/002/0002/0022_</t>
  </si>
  <si>
    <t>HOSHANGABAD-IN/MP/014_PADDY -IRRI-101_SOHAGPUR-IN/MP/014/002_SOHAGPUR-IN/MP/014/002/0002_040-KARANPUR-IN/MP/014/002/0002/0022</t>
  </si>
  <si>
    <t>HOSHANGABAD-IN/MP/014_PADDY -UNIR-102_ITARSI-IN/MP/014/006_KESLA-IN/MP/014/006/0003_051-PIPARIYA KHURD-IN/MP/014/006/0003/0015_</t>
  </si>
  <si>
    <t>HOSHANGABAD-IN/MP/014_PADDY -UNIR-102_ITARSI-IN/MP/014/006_KESLA-IN/MP/014/006/0003_051-PIPARIYA KHURD-IN/MP/014/006/0003/0015</t>
  </si>
  <si>
    <t>HOSHANGABAD-IN/MP/014_PADDY -UNIR-102_ITARSI-IN/MP/014/006_KESLA-IN/MP/014/006/0003_052-CHHITAPURA-IN/MP/014/006/0003/0016_</t>
  </si>
  <si>
    <t>HOSHANGABAD-IN/MP/014_PADDY -UNIR-102_ITARSI-IN/MP/014/006_KESLA-IN/MP/014/006/0003_052-CHHITAPURA-IN/MP/014/006/0003/0016</t>
  </si>
  <si>
    <t>HOSHANGABAD-IN/MP/014_PADDY -UNIR-102_ITARSI-IN/MP/014/006_KESLA-IN/MP/014/006/0003_053-CHANDAKIYA-IN/MP/014/006/0003/0017_</t>
  </si>
  <si>
    <t>HOSHANGABAD-IN/MP/014_PADDY -UNIR-102_ITARSI-IN/MP/014/006_KESLA-IN/MP/014/006/0003_053-CHANDAKIYA-IN/MP/014/006/0003/0017</t>
  </si>
  <si>
    <t>HOSHANGABAD-IN/MP/014_PADDY -UNIR-102_ITARSI-IN/MP/014/006_KESLA-IN/MP/014/006/0003_054-SADHPURA-IN/MP/014/006/0003/0018_</t>
  </si>
  <si>
    <t>HOSHANGABAD-IN/MP/014_PADDY -UNIR-102_ITARSI-IN/MP/014/006_KESLA-IN/MP/014/006/0003_054-SADHPURA-IN/MP/014/006/0003/0018</t>
  </si>
  <si>
    <t>HOSHANGABAD-IN/MP/014_PADDY -UNIR-102_ITARSI-IN/MP/014/006_KESLA-IN/MP/014/006/0003_055-KALAAKHAR-IN/MP/014/006/0003/0019_</t>
  </si>
  <si>
    <t>HOSHANGABAD-IN/MP/014_PADDY -UNIR-102_ITARSI-IN/MP/014/006_KESLA-IN/MP/014/006/0003_055-KALAAKHAR-IN/MP/014/006/0003/0019</t>
  </si>
  <si>
    <t>HOSHANGABAD-IN/MP/014_PADDY -UNIR-102_ITARSI-IN/MP/014/006_KESLA-IN/MP/014/006/0003_056-CHOUKIPURA-IN/MP/014/006/0003/0020_</t>
  </si>
  <si>
    <t>HOSHANGABAD-IN/MP/014_PADDY -UNIR-102_ITARSI-IN/MP/014/006_KESLA-IN/MP/014/006/0003_056-CHOUKIPURA-IN/MP/014/006/0003/0020</t>
  </si>
  <si>
    <t>HOSHANGABAD-IN/MP/014_PADDY -UNIR-102_ITARSI-IN/MP/014/006_KESLA-IN/MP/014/006/0003_057-SILWANI-IN/MP/014/006/0003/0021_</t>
  </si>
  <si>
    <t>HOSHANGABAD-IN/MP/014_PADDY -UNIR-102_ITARSI-IN/MP/014/006_KESLA-IN/MP/014/006/0003_057-SILWANI-IN/MP/014/006/0003/0021</t>
  </si>
  <si>
    <t>HOSHANGABAD-IN/MP/014_PADDY -UNIR-102_ITARSI-IN/MP/014/006_KESLA-IN/MP/014/006/0003_058-DANDIWADA-IN/MP/014/006/0003/0022_</t>
  </si>
  <si>
    <t>HOSHANGABAD-IN/MP/014_PADDY -UNIR-102_ITARSI-IN/MP/014/006_KESLA-IN/MP/014/006/0003_058-DANDIWADA-IN/MP/014/006/0003/0022</t>
  </si>
  <si>
    <t>HOSHANGABAD-IN/MP/014_PADDY -UNIR-102_SEONI - MALWA-IN/MP/014/003_PAGDHAL-IN/MP/014/003/0002_035-SAMARDHA-IN/MP/014/003/0002/0021_</t>
  </si>
  <si>
    <t>HOSHANGABAD-IN/MP/014_PADDY -UNIR-102_SEONI - MALWA-IN/MP/014/003_PAGDHAL-IN/MP/014/003/0002_035-SAMARDHA-IN/MP/014/003/0002/0021</t>
  </si>
  <si>
    <t>HOSHANGABAD-IN/MP/014_RED GRAM(TUR/ARHAR/PPEA)-410_BABAI-IN/MP/014/005_AARI-IN/MP/014/005/0001_004-KADAIYA-IN/MP/014/005/0001/0016_</t>
  </si>
  <si>
    <t>HOSHANGABAD-IN/MP/014_RED GRAM(TUR/ARHAR/PPEA)-410_BABAI-IN/MP/014/005_AARI-IN/MP/014/005/0001_004-KADAIYA-IN/MP/014/005/0001/0016</t>
  </si>
  <si>
    <t>HOSHANGABAD-IN/MP/014_RED GRAM(TUR/ARHAR/PPEA)-410_BABAI-IN/MP/014/005_AARI-IN/MP/014/005/0001_006-BUDHNI-IN/MP/014/005/0001/0018_</t>
  </si>
  <si>
    <t>HOSHANGABAD-IN/MP/014_RED GRAM(TUR/ARHAR/PPEA)-410_BABAI-IN/MP/014/005_AARI-IN/MP/014/005/0001_006-BUDHNI-IN/MP/014/005/0001/0018</t>
  </si>
  <si>
    <t>HOSHANGABAD-IN/MP/014_RED GRAM(TUR/ARHAR/PPEA)-410_BABAI-IN/MP/014/005_AARI-IN/MP/014/005/0001_007-BEEKOR-IN/MP/014/005/0001/0019_</t>
  </si>
  <si>
    <t>HOSHANGABAD-IN/MP/014_RED GRAM(TUR/ARHAR/PPEA)-410_BABAI-IN/MP/014/005_AARI-IN/MP/014/005/0001_007-BEEKOR-IN/MP/014/005/0001/0019</t>
  </si>
  <si>
    <t>HOSHANGABAD-IN/MP/014_RED GRAM(TUR/ARHAR/PPEA)-410_BABAI-IN/MP/014/005_GANERA-IN/MP/014/005/0002_027-GANERA-IN/MP/014/005/0002/0006_</t>
  </si>
  <si>
    <t>HOSHANGABAD-IN/MP/014_RED GRAM(TUR/ARHAR/PPEA)-410_BABAI-IN/MP/014/005_GANERA-IN/MP/014/005/0002_027-GANERA-IN/MP/014/005/0002/0006</t>
  </si>
  <si>
    <t>HOSHANGABAD-IN/MP/014_RED GRAM(TUR/ARHAR/PPEA)-410_BABAI-IN/MP/014/005_GANERA-IN/MP/014/005/0002_032-SANGAKHEDAKHURD-IN/MP/014/005/0002/0011_</t>
  </si>
  <si>
    <t>HOSHANGABAD-IN/MP/014_RED GRAM(TUR/ARHAR/PPEA)-410_BABAI-IN/MP/014/005_GANERA-IN/MP/014/005/0002_032-SANGAKHEDAKHURD-IN/MP/014/005/0002/0011</t>
  </si>
  <si>
    <t>HOSHANGABAD-IN/MP/014_RED GRAM(TUR/ARHAR/PPEA)-410_BABAI-IN/MP/014/005_GANERA-IN/MP/014/005/0002_033-SATWASA-IN/MP/014/005/0002/0012_</t>
  </si>
  <si>
    <t>HOSHANGABAD-IN/MP/014_RED GRAM(TUR/ARHAR/PPEA)-410_BABAI-IN/MP/014/005_GANERA-IN/MP/014/005/0002_033-SATWASA-IN/MP/014/005/0002/0012</t>
  </si>
  <si>
    <t>HOSHANGABAD-IN/MP/014_RED GRAM(TUR/ARHAR/PPEA)-410_BABAI-IN/MP/014/005_GANERA-IN/MP/014/005/0002_035-CHOURAHET-IN/MP/014/005/0002/0014_</t>
  </si>
  <si>
    <t>HOSHANGABAD-IN/MP/014_RED GRAM(TUR/ARHAR/PPEA)-410_BABAI-IN/MP/014/005_GANERA-IN/MP/014/005/0002_035-CHOURAHET-IN/MP/014/005/0002/0014</t>
  </si>
  <si>
    <t>HOSHANGABAD-IN/MP/014_RED GRAM(TUR/ARHAR/PPEA)-410_BABAI-IN/MP/014/005_GANERA-IN/MP/014/005/0002_038-FURTALA-IN/MP/014/005/0002/0017_</t>
  </si>
  <si>
    <t>HOSHANGABAD-IN/MP/014_RED GRAM(TUR/ARHAR/PPEA)-410_BABAI-IN/MP/014/005_GANERA-IN/MP/014/005/0002_038-FURTALA-IN/MP/014/005/0002/0017</t>
  </si>
  <si>
    <t>HOSHANGABAD-IN/MP/014_RED GRAM(TUR/ARHAR/PPEA)-410_BABAI-IN/MP/014/005_GANERA-IN/MP/014/005/0002_039-GONDALWADA-IN/MP/014/005/0002/0018_</t>
  </si>
  <si>
    <t>HOSHANGABAD-IN/MP/014_RED GRAM(TUR/ARHAR/PPEA)-410_BABAI-IN/MP/014/005_GANERA-IN/MP/014/005/0002_039-GONDALWADA-IN/MP/014/005/0002/0018</t>
  </si>
  <si>
    <t>HOSHANGABAD-IN/MP/014_RED GRAM(TUR/ARHAR/PPEA)-410_BANKHEDI-IN/MP/014/007_BANKHEDI-IN/MP/014/007/0003_050-PADRAITHAKUR-IN/MP/014/007/0003/0015_</t>
  </si>
  <si>
    <t>HOSHANGABAD-IN/MP/014_RED GRAM(TUR/ARHAR/PPEA)-410_BANKHEDI-IN/MP/014/007_BANKHEDI-IN/MP/014/007/0003_050-PADRAITHAKUR-IN/MP/014/007/0003/0015</t>
  </si>
  <si>
    <t>HOSHANGABAD-IN/MP/014_RED GRAM(TUR/ARHAR/PPEA)-410_BANKHEDI-IN/MP/014/007_BANKHEDI-IN/MP/014/007/0003_051-JUNAWANI (DHANA)-IN/MP/014/007/0003/0016_</t>
  </si>
  <si>
    <t>HOSHANGABAD-IN/MP/014_RED GRAM(TUR/ARHAR/PPEA)-410_BANKHEDI-IN/MP/014/007_BANKHEDI-IN/MP/014/007/0003_051-JUNAWANI (DHANA)-IN/MP/014/007/0003/0016</t>
  </si>
  <si>
    <t>HOSHANGABAD-IN/MP/014_RED GRAM(TUR/ARHAR/PPEA)-410_BANKHEDI-IN/MP/014/007_BANKHEDI-IN/MP/014/007/0003_057-GHADAVPADAV-IN/MP/014/007/0003/0022_</t>
  </si>
  <si>
    <t>HOSHANGABAD-IN/MP/014_RED GRAM(TUR/ARHAR/PPEA)-410_BANKHEDI-IN/MP/014/007_BANKHEDI-IN/MP/014/007/0003_057-GHADAVPADAV-IN/MP/014/007/0003/0022</t>
  </si>
  <si>
    <t>HOSHANGABAD-IN/MP/014_RED GRAM(TUR/ARHAR/PPEA)-410_BANKHEDI-IN/MP/014/007_UMARDHA-IN/MP/014/007/0001_001-UMARDHA-IN/MP/014/007/0001/0001_</t>
  </si>
  <si>
    <t>HOSHANGABAD-IN/MP/014_RED GRAM(TUR/ARHAR/PPEA)-410_BANKHEDI-IN/MP/014/007_UMARDHA-IN/MP/014/007/0001_001-UMARDHA-IN/MP/014/007/0001/0001</t>
  </si>
  <si>
    <t>HOSHANGABAD-IN/MP/014_RED GRAM(TUR/ARHAR/PPEA)-410_BANKHEDI-IN/MP/014/007_UMARDHA-IN/MP/014/007/0001_010-BEDAR-IN/MP/014/007/0001/0002_</t>
  </si>
  <si>
    <t>HOSHANGABAD-IN/MP/014_RED GRAM(TUR/ARHAR/PPEA)-410_BANKHEDI-IN/MP/014/007_UMARDHA-IN/MP/014/007/0001_010-BEDAR-IN/MP/014/007/0001/0002</t>
  </si>
  <si>
    <t>HOSHANGABAD-IN/MP/014_RED GRAM(TUR/ARHAR/PPEA)-410_HOSHANGABAD-IN/MP/014/001_HOSHANGABAD- 1-IN/MP/014/001/0001_001-TALNAGRI-IN/MP/014/001/0001/0001_</t>
  </si>
  <si>
    <t>HOSHANGABAD-IN/MP/014_RED GRAM(TUR/ARHAR/PPEA)-410_HOSHANGABAD-IN/MP/014/001_HOSHANGABAD- 1-IN/MP/014/001/0001_001-TALNAGRI-IN/MP/014/001/0001/0001</t>
  </si>
  <si>
    <t>HOSHANGABAD-IN/MP/014_RED GRAM(TUR/ARHAR/PPEA)-410_HOSHANGABAD-IN/MP/014/001_HOSHANGABAD- 1-IN/MP/014/001/0001_002-RADHAL-IN/MP/014/001/0001/0007_</t>
  </si>
  <si>
    <t>HOSHANGABAD-IN/MP/014_RED GRAM(TUR/ARHAR/PPEA)-410_HOSHANGABAD-IN/MP/014/001_HOSHANGABAD- 1-IN/MP/014/001/0001_002-RADHAL-IN/MP/014/001/0001/0007</t>
  </si>
  <si>
    <t>HOSHANGABAD-IN/MP/014_RED GRAM(TUR/ARHAR/PPEA)-410_HOSHANGABAD-IN/MP/014/001_HOSHANGABAD- 2-IN/MP/014/001/0002_022-PANJRA KALA-IN/MP/014/001/0002/0008_</t>
  </si>
  <si>
    <t>HOSHANGABAD-IN/MP/014_RED GRAM(TUR/ARHAR/PPEA)-410_HOSHANGABAD-IN/MP/014/001_HOSHANGABAD- 2-IN/MP/014/001/0002_022-PANJRA KALA-IN/MP/014/001/0002/0008</t>
  </si>
  <si>
    <t>HOSHANGABAD-IN/MP/014_RED GRAM(TUR/ARHAR/PPEA)-410_PIPARIYA-IN/MP/014/004_PIPARIYA-IN/MP/014/004/0002_017-KHIDIYA-IN/MP/014/004/0002/0001_</t>
  </si>
  <si>
    <t>HOSHANGABAD-IN/MP/014_RED GRAM(TUR/ARHAR/PPEA)-410_PIPARIYA-IN/MP/014/004_PIPARIYA-IN/MP/014/004/0002_017-KHIDIYA-IN/MP/014/004/0002/0001</t>
  </si>
  <si>
    <t>HOSHANGABAD-IN/MP/014_RED GRAM(TUR/ARHAR/PPEA)-410_PIPARIYA-IN/MP/014/004_PIPARIYA-IN/MP/014/004/0002_022-RAMPUR-IN/MP/014/004/0002/0006_</t>
  </si>
  <si>
    <t>HOSHANGABAD-IN/MP/014_RED GRAM(TUR/ARHAR/PPEA)-410_PIPARIYA-IN/MP/014/004_PIPARIYA-IN/MP/014/004/0002_022-RAMPUR-IN/MP/014/004/0002/0006</t>
  </si>
  <si>
    <t>HOSHANGABAD-IN/MP/014_RED GRAM(TUR/ARHAR/PPEA)-410_PIPARIYA-IN/MP/014/004_PIPARIYA-IN/MP/014/004/0002_030-SIGHOUDI-IN/MP/014/004/0002/0014_</t>
  </si>
  <si>
    <t>HOSHANGABAD-IN/MP/014_RED GRAM(TUR/ARHAR/PPEA)-410_PIPARIYA-IN/MP/014/004_PIPARIYA-IN/MP/014/004/0002_030-SIGHOUDI-IN/MP/014/004/0002/0014</t>
  </si>
  <si>
    <t>HOSHANGABAD-IN/MP/014_RED GRAM(TUR/ARHAR/PPEA)-410_PIPARIYA-IN/MP/014/004_SANDIYA-IN/MP/014/004/0001_001-SAHALWADA-IN/MP/014/004/0001/0001_</t>
  </si>
  <si>
    <t>HOSHANGABAD-IN/MP/014_RED GRAM(TUR/ARHAR/PPEA)-410_PIPARIYA-IN/MP/014/004_SANDIYA-IN/MP/014/004/0001_001-SAHALWADA-IN/MP/014/004/0001/0001</t>
  </si>
  <si>
    <t>HOSHANGABAD-IN/MP/014_RED GRAM(TUR/ARHAR/PPEA)-410_PIPARIYA-IN/MP/014/004_SANDIYA-IN/MP/014/004/0001_008-PACHLAWRA-IN/MP/014/004/0001/0015_</t>
  </si>
  <si>
    <t>HOSHANGABAD-IN/MP/014_RED GRAM(TUR/ARHAR/PPEA)-410_PIPARIYA-IN/MP/014/004_SANDIYA-IN/MP/014/004/0001_008-PACHLAWRA-IN/MP/014/004/0001/0015</t>
  </si>
  <si>
    <t>HOSHANGABAD-IN/MP/014_RED GRAM(TUR/ARHAR/PPEA)-410_PIPARIYA-IN/MP/014/004_SANDIYA-IN/MP/014/004/0001_012-GADAGHAT-IN/MP/014/004/0001/0004_</t>
  </si>
  <si>
    <t>HOSHANGABAD-IN/MP/014_RED GRAM(TUR/ARHAR/PPEA)-410_PIPARIYA-IN/MP/014/004_SANDIYA-IN/MP/014/004/0001_012-GADAGHAT-IN/MP/014/004/0001/0004</t>
  </si>
  <si>
    <t>HOSHANGABAD-IN/MP/014_RED GRAM(TUR/ARHAR/PPEA)-410_SOHAGPUR-IN/MP/014/002_DHAPADAKALA-IN/MP/014/002/0001_001-REWA BANKHEDI-IN/MP/014/002/0001/0001_</t>
  </si>
  <si>
    <t>HOSHANGABAD-IN/MP/014_RED GRAM(TUR/ARHAR/PPEA)-410_SOHAGPUR-IN/MP/014/002_DHAPADAKALA-IN/MP/014/002/0001_001-REWA BANKHEDI-IN/MP/014/002/0001/0001</t>
  </si>
  <si>
    <t>HOSHANGABAD-IN/MP/014_RED GRAM(TUR/ARHAR/PPEA)-410_SOHAGPUR-IN/MP/014/002_DHAPADAKALA-IN/MP/014/002/0001_002-SANKALA-IN/MP/014/002/0001/0011_</t>
  </si>
  <si>
    <t>HOSHANGABAD-IN/MP/014_RED GRAM(TUR/ARHAR/PPEA)-410_SOHAGPUR-IN/MP/014/002_DHAPADAKALA-IN/MP/014/002/0001_002-SANKALA-IN/MP/014/002/0001/0011</t>
  </si>
  <si>
    <t>HOSHANGABAD-IN/MP/014_RED GRAM(TUR/ARHAR/PPEA)-410_SOHAGPUR-IN/MP/014/002_DHAPADAKALA-IN/MP/014/002/0001_003-BHATGAON-IN/MP/014/002/0001/0012_</t>
  </si>
  <si>
    <t>HOSHANGABAD-IN/MP/014_RED GRAM(TUR/ARHAR/PPEA)-410_SOHAGPUR-IN/MP/014/002_DHAPADAKALA-IN/MP/014/002/0001_003-BHATGAON-IN/MP/014/002/0001/0012</t>
  </si>
  <si>
    <t>HOSHANGABAD-IN/MP/014_RED GRAM(TUR/ARHAR/PPEA)-410_SOHAGPUR-IN/MP/014/002_DHAPADAKALA-IN/MP/014/002/0001_005-MUDIYAKHEDA-IN/MP/014/002/0001/0014_</t>
  </si>
  <si>
    <t>HOSHANGABAD-IN/MP/014_RED GRAM(TUR/ARHAR/PPEA)-410_SOHAGPUR-IN/MP/014/002_DHAPADAKALA-IN/MP/014/002/0001_005-MUDIYAKHEDA-IN/MP/014/002/0001/0014</t>
  </si>
  <si>
    <t>HOSHANGABAD-IN/MP/014_RED GRAM(TUR/ARHAR/PPEA)-410_SOHAGPUR-IN/MP/014/002_DHAPADAKALA-IN/MP/014/002/0001_006-ISHARPUR-IN/MP/014/002/0001/0015_</t>
  </si>
  <si>
    <t>HOSHANGABAD-IN/MP/014_RED GRAM(TUR/ARHAR/PPEA)-410_SOHAGPUR-IN/MP/014/002_DHAPADAKALA-IN/MP/014/002/0001_006-ISHARPUR-IN/MP/014/002/0001/0015</t>
  </si>
  <si>
    <t>HOSHANGABAD-IN/MP/014_RED GRAM(TUR/ARHAR/PPEA)-410_SOHAGPUR-IN/MP/014/002_DHAPADAKALA-IN/MP/014/002/0001_007-LAKHANPUR-IN/MP/014/002/0001/0016_</t>
  </si>
  <si>
    <t>HOSHANGABAD-IN/MP/014_RED GRAM(TUR/ARHAR/PPEA)-410_SOHAGPUR-IN/MP/014/002_DHAPADAKALA-IN/MP/014/002/0001_007-LAKHANPUR-IN/MP/014/002/0001/0016</t>
  </si>
  <si>
    <t>HOSHANGABAD-IN/MP/014_RED GRAM(TUR/ARHAR/PPEA)-410_SOHAGPUR-IN/MP/014/002_DHAPADAKALA-IN/MP/014/002/0001_009-RANI GOHAN-IN/MP/014/002/0001/0018_</t>
  </si>
  <si>
    <t>HOSHANGABAD-IN/MP/014_RED GRAM(TUR/ARHAR/PPEA)-410_SOHAGPUR-IN/MP/014/002_DHAPADAKALA-IN/MP/014/002/0001_009-RANI GOHAN-IN/MP/014/002/0001/0018</t>
  </si>
  <si>
    <t>HOSHANGABAD-IN/MP/014_RED GRAM(TUR/ARHAR/PPEA)-410_SOHAGPUR-IN/MP/014/002_DHAPADAKALA-IN/MP/014/002/0001_017-PAMLI-IN/MP/014/002/0001/0009_</t>
  </si>
  <si>
    <t>HOSHANGABAD-IN/MP/014_RED GRAM(TUR/ARHAR/PPEA)-410_SOHAGPUR-IN/MP/014/002_DHAPADAKALA-IN/MP/014/002/0001_017-PAMLI-IN/MP/014/002/0001/0009</t>
  </si>
  <si>
    <t>HOSHANGABAD-IN/MP/014_RED GRAM(TUR/ARHAR/PPEA)-410_SOHAGPUR-IN/MP/014/002_SHOBHAPUR-IN/MP/014/002/0003_048-UTIYASHANKAR-IN/MP/014/002/0003/0008_</t>
  </si>
  <si>
    <t>HOSHANGABAD-IN/MP/014_RED GRAM(TUR/ARHAR/PPEA)-410_SOHAGPUR-IN/MP/014/002_SHOBHAPUR-IN/MP/014/002/0003_048-UTIYASHANKAR-IN/MP/014/002/0003/0008</t>
  </si>
  <si>
    <t>HOSHANGABAD-IN/MP/014_RED GRAM(TUR/ARHAR/PPEA)-410_SOHAGPUR-IN/MP/014/002_SHOBHAPUR-IN/MP/014/002/0003_049-GALCHA-IN/MP/014/002/0003/0009_</t>
  </si>
  <si>
    <t>HOSHANGABAD-IN/MP/014_RED GRAM(TUR/ARHAR/PPEA)-410_SOHAGPUR-IN/MP/014/002_SHOBHAPUR-IN/MP/014/002/0003_049-GALCHA-IN/MP/014/002/0003/0009</t>
  </si>
  <si>
    <t>HOSHANGABAD-IN/MP/014_RED GRAM(TUR/ARHAR/PPEA)-410_SOHAGPUR-IN/MP/014/002_SHOBHAPUR-IN/MP/014/002/0003_051-AJERA-IN/MP/014/002/0003/0011_</t>
  </si>
  <si>
    <t>HOSHANGABAD-IN/MP/014_RED GRAM(TUR/ARHAR/PPEA)-410_SOHAGPUR-IN/MP/014/002_SHOBHAPUR-IN/MP/014/002/0003_051-AJERA-IN/MP/014/002/0003/0011</t>
  </si>
  <si>
    <t>HOSHANGABAD-IN/MP/014_RED GRAM(TUR/ARHAR/PPEA)-410_SOHAGPUR-IN/MP/014/002_SHOBHAPUR-IN/MP/014/002/0003_052-MACHHA-IN/MP/014/002/0003/0012_</t>
  </si>
  <si>
    <t>HOSHANGABAD-IN/MP/014_RED GRAM(TUR/ARHAR/PPEA)-410_SOHAGPUR-IN/MP/014/002_SHOBHAPUR-IN/MP/014/002/0003_052-MACHHA-IN/MP/014/002/0003/0012</t>
  </si>
  <si>
    <t>HOSHANGABAD-IN/MP/014_RED GRAM(TUR/ARHAR/PPEA)-410_SOHAGPUR-IN/MP/014/002_SOHAGPUR-IN/MP/014/002/0002_021-BARANGI-IN/MP/014/002/0002/0003_</t>
  </si>
  <si>
    <t>HOSHANGABAD-IN/MP/014_RED GRAM(TUR/ARHAR/PPEA)-410_SOHAGPUR-IN/MP/014/002_SOHAGPUR-IN/MP/014/002/0002_021-BARANGI-IN/MP/014/002/0002/0003</t>
  </si>
  <si>
    <t>HOSHANGABAD-IN/MP/014_RED GRAM(TUR/ARHAR/PPEA)-410_SOHAGPUR-IN/MP/014/002_SOHAGPUR-IN/MP/014/002/0002_022-CHICHLI-IN/MP/014/002/0002/0004_</t>
  </si>
  <si>
    <t>HOSHANGABAD-IN/MP/014_RED GRAM(TUR/ARHAR/PPEA)-410_SOHAGPUR-IN/MP/014/002_SOHAGPUR-IN/MP/014/002/0002_022-CHICHLI-IN/MP/014/002/0002/0004</t>
  </si>
  <si>
    <t>HOSHANGABAD-IN/MP/014_RED GRAM(TUR/ARHAR/PPEA)-410_SOHAGPUR-IN/MP/014/002_SOHAGPUR-IN/MP/014/002/0002_023-PALADEVRI-IN/MP/014/002/0002/0005_</t>
  </si>
  <si>
    <t>HOSHANGABAD-IN/MP/014_RED GRAM(TUR/ARHAR/PPEA)-410_SOHAGPUR-IN/MP/014/002_SOHAGPUR-IN/MP/014/002/0002_023-PALADEVRI-IN/MP/014/002/0002/0005</t>
  </si>
  <si>
    <t>HOSHANGABAD-IN/MP/014_RED GRAM(TUR/ARHAR/PPEA)-410_SOHAGPUR-IN/MP/014/002_SOHAGPUR-IN/MP/014/002/0002_024-SEMRI HARCHAND-IN/MP/014/002/0002/0006_</t>
  </si>
  <si>
    <t>HOSHANGABAD-IN/MP/014_RED GRAM(TUR/ARHAR/PPEA)-410_SOHAGPUR-IN/MP/014/002_SOHAGPUR-IN/MP/014/002/0002_024-SEMRI HARCHAND-IN/MP/014/002/0002/0006</t>
  </si>
  <si>
    <t>HOSHANGABAD-IN/MP/014_RED GRAM(TUR/ARHAR/PPEA)-410_SOHAGPUR-IN/MP/014/002_SOHAGPUR-IN/MP/014/002/0002_030-NAYAGAON-IN/MP/014/002/0002/0012_</t>
  </si>
  <si>
    <t>HOSHANGABAD-IN/MP/014_RED GRAM(TUR/ARHAR/PPEA)-410_SOHAGPUR-IN/MP/014/002_SOHAGPUR-IN/MP/014/002/0002_030-NAYAGAON-IN/MP/014/002/0002/0012</t>
  </si>
  <si>
    <t>HOSHANGABAD-IN/MP/014_RED GRAM(TUR/ARHAR/PPEA)-410_SOHAGPUR-IN/MP/014/002_SOHAGPUR-IN/MP/014/002/0002_031-GONDI KHAIRI MAAL-IN/MP/014/002/0002/0013_</t>
  </si>
  <si>
    <t>HOSHANGABAD-IN/MP/014_RED GRAM(TUR/ARHAR/PPEA)-410_SOHAGPUR-IN/MP/014/002_SOHAGPUR-IN/MP/014/002/0002_031-GONDI KHAIRI MAAL-IN/MP/014/002/0002/0013</t>
  </si>
  <si>
    <t>HOSHANGABAD-IN/MP/014_RED GRAM(TUR/ARHAR/PPEA)-410_SOHAGPUR-IN/MP/014/002_SOHAGPUR-IN/MP/014/002/0002_032-BICHHUA-IN/MP/014/002/0002/0014_</t>
  </si>
  <si>
    <t>HOSHANGABAD-IN/MP/014_RED GRAM(TUR/ARHAR/PPEA)-410_SOHAGPUR-IN/MP/014/002_SOHAGPUR-IN/MP/014/002/0002_032-BICHHUA-IN/MP/014/002/0002/0014</t>
  </si>
  <si>
    <t>HOSHANGABAD-IN/MP/014_RED GRAM(TUR/ARHAR/PPEA)-410_SOHAGPUR-IN/MP/014/002_SOHAGPUR-IN/MP/014/002/0002_037-GUNDRAI-IN/MP/014/002/0002/0019_</t>
  </si>
  <si>
    <t>HOSHANGABAD-IN/MP/014_RED GRAM(TUR/ARHAR/PPEA)-410_SOHAGPUR-IN/MP/014/002_SOHAGPUR-IN/MP/014/002/0002_037-GUNDRAI-IN/MP/014/002/0002/0019</t>
  </si>
  <si>
    <t>HOSHANGABAD-IN/MP/014_RED GRAM(TUR/ARHAR/PPEA)-410_SOHAGPUR-IN/MP/014/002_SOHAGPUR-IN/MP/014/002/0002_038-CHARGAON-IN/MP/014/002/0002/0020_</t>
  </si>
  <si>
    <t>HOSHANGABAD-IN/MP/014_RED GRAM(TUR/ARHAR/PPEA)-410_SOHAGPUR-IN/MP/014/002_SOHAGPUR-IN/MP/014/002/0002_038-CHARGAON-IN/MP/014/002/0002/0020</t>
  </si>
  <si>
    <t>HOSHANGABAD-IN/MP/014_RED GRAM(TUR/ARHAR/PPEA)-410_SOHAGPUR-IN/MP/014/002_SOHAGPUR-IN/MP/014/002/0002_039-NAVALGAON-IN/MP/014/002/0002/0021_</t>
  </si>
  <si>
    <t>HOSHANGABAD-IN/MP/014_RED GRAM(TUR/ARHAR/PPEA)-410_SOHAGPUR-IN/MP/014/002_SOHAGPUR-IN/MP/014/002/0002_039-NAVALGAON-IN/MP/014/002/0002/0021</t>
  </si>
  <si>
    <t>HOSHANGABAD-IN/MP/014_RED GRAM(TUR/ARHAR/PPEA)-410_SOHAGPUR-IN/MP/014/002_SOHAGPUR-IN/MP/014/002/0002_040-KARANPUR-IN/MP/014/002/0002/0022_</t>
  </si>
  <si>
    <t>HOSHANGABAD-IN/MP/014_RED GRAM(TUR/ARHAR/PPEA)-410_SOHAGPUR-IN/MP/014/002_SOHAGPUR-IN/MP/014/002/0002_040-KARANPUR-IN/MP/014/002/0002/0022</t>
  </si>
  <si>
    <t>HOSHANGABAD-IN/MP/014_SOYABEAN-530_BABAI-IN/MP/014/005_BABAI-IN/MP/014/005/0003_042-SIRWAD-IN/MP/014/005/0003/0001_</t>
  </si>
  <si>
    <t>HOSHANGABAD-IN/MP/014_SOYABEAN-530_BABAI-IN/MP/014/005_BABAI-IN/MP/014/005/0003_042-SIRWAD-IN/MP/014/005/0003/0001</t>
  </si>
  <si>
    <t>HOSHANGABAD-IN/MP/014_SOYABEAN-530_BABAI-IN/MP/014/005_BABAI-IN/MP/014/005/0003_043-BUDHWADA-IN/MP/014/005/0003/0002_</t>
  </si>
  <si>
    <t>HOSHANGABAD-IN/MP/014_SOYABEAN-530_BABAI-IN/MP/014/005_BABAI-IN/MP/014/005/0003_043-BUDHWADA-IN/MP/014/005/0003/0002</t>
  </si>
  <si>
    <t>HOSHANGABAD-IN/MP/014_SOYABEAN-530_BABAI-IN/MP/014/005_BABAI-IN/MP/014/005/0003_056-KAJALKHEDI-IN/MP/014/005/0003/0015_</t>
  </si>
  <si>
    <t>HOSHANGABAD-IN/MP/014_SOYABEAN-530_BABAI-IN/MP/014/005_BABAI-IN/MP/014/005/0003_056-KAJALKHEDI-IN/MP/014/005/0003/0015</t>
  </si>
  <si>
    <t>HOSHANGABAD-IN/MP/014_SOYABEAN-530_BABAI-IN/MP/014/005_BABAI-IN/MP/014/005/0003_060-KHARDA-IN/MP/014/005/0003/0019_</t>
  </si>
  <si>
    <t>HOSHANGABAD-IN/MP/014_SOYABEAN-530_BABAI-IN/MP/014/005_BABAI-IN/MP/014/005/0003_060-KHARDA-IN/MP/014/005/0003/0019</t>
  </si>
  <si>
    <t>HOSHANGABAD-IN/MP/014_SOYABEAN-530_BABAI-IN/MP/014/005_GANERA-IN/MP/014/005/0002_024-BAGALKHEDI-IN/MP/014/005/0002/0003_</t>
  </si>
  <si>
    <t>HOSHANGABAD-IN/MP/014_SOYABEAN-530_BABAI-IN/MP/014/005_GANERA-IN/MP/014/005/0002_024-BAGALKHEDI-IN/MP/014/005/0002/0003</t>
  </si>
  <si>
    <t>HOSHANGABAD-IN/MP/014_SOYABEAN-530_BABAI-IN/MP/014/005_GANERA-IN/MP/014/005/0002_036-TALKESRI-IN/MP/014/005/0002/0015_</t>
  </si>
  <si>
    <t>HOSHANGABAD-IN/MP/014_SOYABEAN-530_BABAI-IN/MP/014/005_GANERA-IN/MP/014/005/0002_036-TALKESRI-IN/MP/014/005/0002/0015</t>
  </si>
  <si>
    <t>HOSHANGABAD-IN/MP/014_SOYABEAN-530_BABAI-IN/MP/014/005_GANERA-IN/MP/014/005/0002_037-PATNI-IN/MP/014/005/0002/0016_</t>
  </si>
  <si>
    <t>HOSHANGABAD-IN/MP/014_SOYABEAN-530_BABAI-IN/MP/014/005_GANERA-IN/MP/014/005/0002_037-PATNI-IN/MP/014/005/0002/0016</t>
  </si>
  <si>
    <t>HOSHANGABAD-IN/MP/014_SOYABEAN-530_BABAI-IN/MP/014/005_GANERA-IN/MP/014/005/0002_038-FURTALA-IN/MP/014/005/0002/0017_</t>
  </si>
  <si>
    <t>HOSHANGABAD-IN/MP/014_SOYABEAN-530_BABAI-IN/MP/014/005_GANERA-IN/MP/014/005/0002_038-FURTALA-IN/MP/014/005/0002/0017</t>
  </si>
  <si>
    <t>HOSHANGABAD-IN/MP/014_SOYABEAN-530_BABAI-IN/MP/014/005_GANERA-IN/MP/014/005/0002_040-RAIPURA-IN/MP/014/005/0002/0019_</t>
  </si>
  <si>
    <t>HOSHANGABAD-IN/MP/014_SOYABEAN-530_BABAI-IN/MP/014/005_GANERA-IN/MP/014/005/0002_040-RAIPURA-IN/MP/014/005/0002/0019</t>
  </si>
  <si>
    <t>HOSHANGABAD-IN/MP/014_SOYABEAN-530_BABAI-IN/MP/014/005_GANERA-IN/MP/014/005/0002_041-KHIDIYA-IN/MP/014/005/0002/0020_</t>
  </si>
  <si>
    <t>HOSHANGABAD-IN/MP/014_SOYABEAN-530_BABAI-IN/MP/014/005_GANERA-IN/MP/014/005/0002_041-KHIDIYA-IN/MP/014/005/0002/0020</t>
  </si>
  <si>
    <t>HOSHANGABAD-IN/MP/014_SOYABEAN-530_DOLRIYA-IN/MP/014/008_DOLRIYA-1-IN/MP/014/008/0001_001-NANPA-IN/MP/014/008/0001/0001_</t>
  </si>
  <si>
    <t>HOSHANGABAD-IN/MP/014_SOYABEAN-530_DOLRIYA-IN/MP/014/008_DOLRIYA-1-IN/MP/014/008/0001_001-NANPA-IN/MP/014/008/0001/0001</t>
  </si>
  <si>
    <t>HOSHANGABAD-IN/MP/014_SOYABEAN-530_DOLRIYA-IN/MP/014/008_DOLRIYA-1-IN/MP/014/008/0001_004-MISROD-IN/MP/014/008/0001/0008_</t>
  </si>
  <si>
    <t>HOSHANGABAD-IN/MP/014_SOYABEAN-530_DOLRIYA-IN/MP/014/008_DOLRIYA-1-IN/MP/014/008/0001_004-MISROD-IN/MP/014/008/0001/0008</t>
  </si>
  <si>
    <t>HOSHANGABAD-IN/MP/014_SOYABEAN-530_DOLRIYA-IN/MP/014/008_DOLRIYA-1-IN/MP/014/008/0001_006-DATWASA-IN/MP/014/008/0001/0010_</t>
  </si>
  <si>
    <t>HOSHANGABAD-IN/MP/014_SOYABEAN-530_DOLRIYA-IN/MP/014/008_DOLRIYA-1-IN/MP/014/008/0001_006-DATWASA-IN/MP/014/008/0001/0010</t>
  </si>
  <si>
    <t>HOSHANGABAD-IN/MP/014_SOYABEAN-530_DOLRIYA-IN/MP/014/008_DOLRIYA-1-IN/MP/014/008/0001_007-KOTLAKHEDI-IN/MP/014/008/0001/0011_</t>
  </si>
  <si>
    <t>HOSHANGABAD-IN/MP/014_SOYABEAN-530_DOLRIYA-IN/MP/014/008_DOLRIYA-1-IN/MP/014/008/0001_007-KOTLAKHEDI-IN/MP/014/008/0001/0011</t>
  </si>
  <si>
    <t>HOSHANGABAD-IN/MP/014_SOYABEAN-530_DOLRIYA-IN/MP/014/008_DOLRIYA-1-IN/MP/014/008/0001_008-BAGHWADA-IN/MP/014/008/0001/0012_</t>
  </si>
  <si>
    <t>HOSHANGABAD-IN/MP/014_SOYABEAN-530_DOLRIYA-IN/MP/014/008_DOLRIYA-1-IN/MP/014/008/0001_008-BAGHWADA-IN/MP/014/008/0001/0012</t>
  </si>
  <si>
    <t>HOSHANGABAD-IN/MP/014_SOYABEAN-530_DOLRIYA-IN/MP/014/008_DOLRIYA-1-IN/MP/014/008/0001_009-CHANDWAD-IN/MP/014/008/0001/0013_</t>
  </si>
  <si>
    <t>HOSHANGABAD-IN/MP/014_SOYABEAN-530_DOLRIYA-IN/MP/014/008_DOLRIYA-1-IN/MP/014/008/0001_009-CHANDWAD-IN/MP/014/008/0001/0013</t>
  </si>
  <si>
    <t>HOSHANGABAD-IN/MP/014_SOYABEAN-530_DOLRIYA-IN/MP/014/008_DOLRIYA-1-IN/MP/014/008/0001_010-RATWADA-IN/MP/014/008/0001/0002_</t>
  </si>
  <si>
    <t>HOSHANGABAD-IN/MP/014_SOYABEAN-530_DOLRIYA-IN/MP/014/008_DOLRIYA-1-IN/MP/014/008/0001_010-RATWADA-IN/MP/014/008/0001/0002</t>
  </si>
  <si>
    <t>HOSHANGABAD-IN/MP/014_SOYABEAN-530_DOLRIYA-IN/MP/014/008_DOLRIYA-1-IN/MP/014/008/0001_011-SAIL-IN/MP/014/008/0001/0003_</t>
  </si>
  <si>
    <t>HOSHANGABAD-IN/MP/014_SOYABEAN-530_DOLRIYA-IN/MP/014/008_DOLRIYA-1-IN/MP/014/008/0001_011-SAIL-IN/MP/014/008/0001/0003</t>
  </si>
  <si>
    <t>HOSHANGABAD-IN/MP/014_SOYABEAN-530_DOLRIYA-IN/MP/014/008_DOLRIYA-1-IN/MP/014/008/0001_012-ROJHDA-IN/MP/014/008/0001/0004_</t>
  </si>
  <si>
    <t>HOSHANGABAD-IN/MP/014_SOYABEAN-530_DOLRIYA-IN/MP/014/008_DOLRIYA-1-IN/MP/014/008/0001_012-ROJHDA-IN/MP/014/008/0001/0004</t>
  </si>
  <si>
    <t>HOSHANGABAD-IN/MP/014_SOYABEAN-530_DOLRIYA-IN/MP/014/008_DOLRIYA-1-IN/MP/014/008/0001_013-BAMHANGAON KALA-IN/MP/014/008/0001/0005_</t>
  </si>
  <si>
    <t>HOSHANGABAD-IN/MP/014_SOYABEAN-530_DOLRIYA-IN/MP/014/008_DOLRIYA-1-IN/MP/014/008/0001_013-BAMHANGAON KALA-IN/MP/014/008/0001/0005</t>
  </si>
  <si>
    <t>HOSHANGABAD-IN/MP/014_SOYABEAN-530_DOLRIYA-IN/MP/014/008_DOLRIYA-2-IN/MP/014/008/0002_014-KHARKHEDI-IN/MP/014/008/0002/0001_</t>
  </si>
  <si>
    <t>HOSHANGABAD-IN/MP/014_SOYABEAN-530_DOLRIYA-IN/MP/014/008_DOLRIYA-2-IN/MP/014/008/0002_014-KHARKHEDI-IN/MP/014/008/0002/0001</t>
  </si>
  <si>
    <t>HOSHANGABAD-IN/MP/014_SOYABEAN-530_DOLRIYA-IN/MP/014/008_DOLRIYA-2-IN/MP/014/008/0002_015-GUNOURA-IN/MP/014/008/0002/0002_</t>
  </si>
  <si>
    <t>HOSHANGABAD-IN/MP/014_SOYABEAN-530_DOLRIYA-IN/MP/014/008_DOLRIYA-2-IN/MP/014/008/0002_015-GUNOURA-IN/MP/014/008/0002/0002</t>
  </si>
  <si>
    <t>HOSHANGABAD-IN/MP/014_SOYABEAN-530_DOLRIYA-IN/MP/014/008_DOLRIYA-2-IN/MP/014/008/0002_016-KANDRAKHEDI-IN/MP/014/008/0002/0003_</t>
  </si>
  <si>
    <t>HOSHANGABAD-IN/MP/014_SOYABEAN-530_DOLRIYA-IN/MP/014/008_DOLRIYA-2-IN/MP/014/008/0002_016-KANDRAKHEDI-IN/MP/014/008/0002/0003</t>
  </si>
  <si>
    <t>HOSHANGABAD-IN/MP/014_SOYABEAN-530_DOLRIYA-IN/MP/014/008_DOLRIYA-2-IN/MP/014/008/0002_017-MOHARI-IN/MP/014/008/0002/0004_</t>
  </si>
  <si>
    <t>HOSHANGABAD-IN/MP/014_SOYABEAN-530_DOLRIYA-IN/MP/014/008_DOLRIYA-2-IN/MP/014/008/0002_017-MOHARI-IN/MP/014/008/0002/0004</t>
  </si>
  <si>
    <t>HOSHANGABAD-IN/MP/014_SOYABEAN-530_DOLRIYA-IN/MP/014/008_DOLRIYA-2-IN/MP/014/008/0002_018-AAMUPURA-IN/MP/014/008/0002/0005_</t>
  </si>
  <si>
    <t>HOSHANGABAD-IN/MP/014_SOYABEAN-530_DOLRIYA-IN/MP/014/008_DOLRIYA-2-IN/MP/014/008/0002_018-AAMUPURA-IN/MP/014/008/0002/0005</t>
  </si>
  <si>
    <t>HOSHANGABAD-IN/MP/014_SOYABEAN-530_DOLRIYA-IN/MP/014/008_DOLRIYA-2-IN/MP/014/008/0002_019-BEHRAKHEDI-IN/MP/014/008/0002/0006_</t>
  </si>
  <si>
    <t>HOSHANGABAD-IN/MP/014_SOYABEAN-530_DOLRIYA-IN/MP/014/008_DOLRIYA-2-IN/MP/014/008/0002_019-BEHRAKHEDI-IN/MP/014/008/0002/0006</t>
  </si>
  <si>
    <t>HOSHANGABAD-IN/MP/014_SOYABEAN-530_DOLRIYA-IN/MP/014/008_DOLRIYA-2-IN/MP/014/008/0002_021-BHEELAKHEDI-IN/MP/014/008/0002/0008_</t>
  </si>
  <si>
    <t>HOSHANGABAD-IN/MP/014_SOYABEAN-530_DOLRIYA-IN/MP/014/008_DOLRIYA-2-IN/MP/014/008/0002_021-BHEELAKHEDI-IN/MP/014/008/0002/0008</t>
  </si>
  <si>
    <t>HOSHANGABAD-IN/MP/014_SOYABEAN-530_DOLRIYA-IN/MP/014/008_DOLRIYA-2-IN/MP/014/008/0002_022-SEMRI KHURD-IN/MP/014/008/0002/0009_</t>
  </si>
  <si>
    <t>HOSHANGABAD-IN/MP/014_SOYABEAN-530_DOLRIYA-IN/MP/014/008_DOLRIYA-2-IN/MP/014/008/0002_022-SEMRI KHURD-IN/MP/014/008/0002/0009</t>
  </si>
  <si>
    <t>HOSHANGABAD-IN/MP/014_SOYABEAN-530_DOLRIYA-IN/MP/014/008_DOLRIYA-2-IN/MP/014/008/0002_023-DOLRIYA-IN/MP/014/008/0002/0010_</t>
  </si>
  <si>
    <t>HOSHANGABAD-IN/MP/014_SOYABEAN-530_DOLRIYA-IN/MP/014/008_DOLRIYA-2-IN/MP/014/008/0002_023-DOLRIYA-IN/MP/014/008/0002/0010</t>
  </si>
  <si>
    <t>HOSHANGABAD-IN/MP/014_SOYABEAN-530_DOLRIYA-IN/MP/014/008_DOLRIYA-2-IN/MP/014/008/0002_024-DAABA KHURD-IN/MP/014/008/0002/0011_</t>
  </si>
  <si>
    <t>HOSHANGABAD-IN/MP/014_SOYABEAN-530_DOLRIYA-IN/MP/014/008_DOLRIYA-2-IN/MP/014/008/0002_024-DAABA KHURD-IN/MP/014/008/0002/0011</t>
  </si>
  <si>
    <t>HOSHANGABAD-IN/MP/014_SOYABEAN-530_DOLRIYA-IN/MP/014/008_DOLRIYA-2-IN/MP/014/008/0002_025-DAABA KALA-IN/MP/014/008/0002/0012_</t>
  </si>
  <si>
    <t>HOSHANGABAD-IN/MP/014_SOYABEAN-530_DOLRIYA-IN/MP/014/008_DOLRIYA-2-IN/MP/014/008/0002_025-DAABA KALA-IN/MP/014/008/0002/0012</t>
  </si>
  <si>
    <t>HOSHANGABAD-IN/MP/014_SOYABEAN-530_HOSHANGABAD-IN/MP/014/001_HOSHANGABAD- 1-IN/MP/014/001/0001_002-RADHAL-IN/MP/014/001/0001/0007_</t>
  </si>
  <si>
    <t>HOSHANGABAD-IN/MP/014_SOYABEAN-530_HOSHANGABAD-IN/MP/014/001_HOSHANGABAD- 1-IN/MP/014/001/0001_002-RADHAL-IN/MP/014/001/0001/0007</t>
  </si>
  <si>
    <t>HOSHANGABAD-IN/MP/014_SOYABEAN-530_HOSHANGABAD-IN/MP/014/001_HOSHANGABAD- 1-IN/MP/014/001/0001_003-PARRADEH-IN/MP/014/001/0001/0008_</t>
  </si>
  <si>
    <t>HOSHANGABAD-IN/MP/014_SOYABEAN-530_HOSHANGABAD-IN/MP/014/001_HOSHANGABAD- 1-IN/MP/014/001/0001_003-PARRADEH-IN/MP/014/001/0001/0008</t>
  </si>
  <si>
    <t>HOSHANGABAD-IN/MP/014_SOYABEAN-530_HOSHANGABAD-IN/MP/014/001_HOSHANGABAD- 1-IN/MP/014/001/0001_004-BADODIYA KALA-IN/MP/014/001/0001/0009_</t>
  </si>
  <si>
    <t>HOSHANGABAD-IN/MP/014_SOYABEAN-530_HOSHANGABAD-IN/MP/014/001_HOSHANGABAD- 1-IN/MP/014/001/0001_004-BADODIYA KALA-IN/MP/014/001/0001/0009</t>
  </si>
  <si>
    <t>HOSHANGABAD-IN/MP/014_SOYABEAN-530_HOSHANGABAD-IN/MP/014/001_HOSHANGABAD- 1-IN/MP/014/001/0001_005-PALANPUR-IN/MP/014/001/0001/0010_</t>
  </si>
  <si>
    <t>HOSHANGABAD-IN/MP/014_SOYABEAN-530_HOSHANGABAD-IN/MP/014/001_HOSHANGABAD- 1-IN/MP/014/001/0001_005-PALANPUR-IN/MP/014/001/0001/0010</t>
  </si>
  <si>
    <t>HOSHANGABAD-IN/MP/014_SOYABEAN-530_HOSHANGABAD-IN/MP/014/001_HOSHANGABAD- 1-IN/MP/014/001/0001_006-SAVALKHEDA-IN/MP/014/001/0001/0011_</t>
  </si>
  <si>
    <t>HOSHANGABAD-IN/MP/014_SOYABEAN-530_HOSHANGABAD-IN/MP/014/001_HOSHANGABAD- 1-IN/MP/014/001/0001_006-SAVALKHEDA-IN/MP/014/001/0001/0011</t>
  </si>
  <si>
    <t>HOSHANGABAD-IN/MP/014_SOYABEAN-530_HOSHANGABAD-IN/MP/014/001_HOSHANGABAD- 1-IN/MP/014/001/0001_007-ROHANA-IN/MP/014/001/0001/0012_</t>
  </si>
  <si>
    <t>HOSHANGABAD-IN/MP/014_SOYABEAN-530_HOSHANGABAD-IN/MP/014/001_HOSHANGABAD- 1-IN/MP/014/001/0001_007-ROHANA-IN/MP/014/001/0001/0012</t>
  </si>
  <si>
    <t>HOSHANGABAD-IN/MP/014_SOYABEAN-530_HOSHANGABAD-IN/MP/014/001_HOSHANGABAD- 1-IN/MP/014/001/0001_008-KHEDLA-IN/MP/014/001/0001/0013_</t>
  </si>
  <si>
    <t>HOSHANGABAD-IN/MP/014_SOYABEAN-530_HOSHANGABAD-IN/MP/014/001_HOSHANGABAD- 1-IN/MP/014/001/0001_008-KHEDLA-IN/MP/014/001/0001/0013</t>
  </si>
  <si>
    <t>HOSHANGABAD-IN/MP/014_SOYABEAN-530_HOSHANGABAD-IN/MP/014/001_HOSHANGABAD- 1-IN/MP/014/001/0001_009-DOGARWADA-IN/MP/014/001/0001/0014_</t>
  </si>
  <si>
    <t>HOSHANGABAD-IN/MP/014_SOYABEAN-530_HOSHANGABAD-IN/MP/014/001_HOSHANGABAD- 1-IN/MP/014/001/0001_009-DOGARWADA-IN/MP/014/001/0001/0014</t>
  </si>
  <si>
    <t>HOSHANGABAD-IN/MP/014_SOYABEAN-530_HOSHANGABAD-IN/MP/014/001_HOSHANGABAD- 1-IN/MP/014/001/0001_010-RASULIYA-IN/MP/014/001/0001/0002_</t>
  </si>
  <si>
    <t>HOSHANGABAD-IN/MP/014_SOYABEAN-530_HOSHANGABAD-IN/MP/014/001_HOSHANGABAD- 1-IN/MP/014/001/0001_010-RASULIYA-IN/MP/014/001/0001/0002</t>
  </si>
  <si>
    <t>HOSHANGABAD-IN/MP/014_SOYABEAN-530_HOSHANGABAD-IN/MP/014/001_HOSHANGABAD- 1-IN/MP/014/001/0001_012-BUGHWADA-IN/MP/014/001/0001/0004_</t>
  </si>
  <si>
    <t>HOSHANGABAD-IN/MP/014_SOYABEAN-530_HOSHANGABAD-IN/MP/014/001_HOSHANGABAD- 1-IN/MP/014/001/0001_012-BUGHWADA-IN/MP/014/001/0001/0004</t>
  </si>
  <si>
    <t>HOSHANGABAD-IN/MP/014_SOYABEAN-530_ITARSI-IN/MP/014/006_ITARSI-IN/MP/014/006/0001_002-BORTALAI-IN/MP/014/006/0001/0008_</t>
  </si>
  <si>
    <t>HOSHANGABAD-IN/MP/014_SOYABEAN-530_ITARSI-IN/MP/014/006_ITARSI-IN/MP/014/006/0001_002-BORTALAI-IN/MP/014/006/0001/0008</t>
  </si>
  <si>
    <t>HOSHANGABAD-IN/MP/014_SOYABEAN-530_ITARSI-IN/MP/014/006_ITARSI-IN/MP/014/006/0001_003-DHURPAN-IN/MP/014/006/0001/0009_</t>
  </si>
  <si>
    <t>HOSHANGABAD-IN/MP/014_SOYABEAN-530_ITARSI-IN/MP/014/006_ITARSI-IN/MP/014/006/0001_003-DHURPAN-IN/MP/014/006/0001/0009</t>
  </si>
  <si>
    <t>HOSHANGABAD-IN/MP/014_SOYABEAN-530_ITARSI-IN/MP/014/006_ITARSI-IN/MP/014/006/0001_004-NAYAGAON-IN/MP/014/006/0001/0010_</t>
  </si>
  <si>
    <t>HOSHANGABAD-IN/MP/014_SOYABEAN-530_ITARSI-IN/MP/014/006_ITARSI-IN/MP/014/006/0001_004-NAYAGAON-IN/MP/014/006/0001/0010</t>
  </si>
  <si>
    <t>HOSHANGABAD-IN/MP/014_SOYABEAN-530_ITARSI-IN/MP/014/006_ITARSI-IN/MP/014/006/0001_005-TIKHAD-IN/MP/014/006/0001/0011_</t>
  </si>
  <si>
    <t>HOSHANGABAD-IN/MP/014_SOYABEAN-530_ITARSI-IN/MP/014/006_ITARSI-IN/MP/014/006/0001_005-TIKHAD-IN/MP/014/006/0001/0011</t>
  </si>
  <si>
    <t>HOSHANGABAD-IN/MP/014_SOYABEAN-530_ITARSI-IN/MP/014/006_ITARSI-IN/MP/014/006/0001_006-MALOTHAR-IN/MP/014/006/0001/0012_</t>
  </si>
  <si>
    <t>HOSHANGABAD-IN/MP/014_SOYABEAN-530_ITARSI-IN/MP/014/006_ITARSI-IN/MP/014/006/0001_006-MALOTHAR-IN/MP/014/006/0001/0012</t>
  </si>
  <si>
    <t>HOSHANGABAD-IN/MP/014_SOYABEAN-530_ITARSI-IN/MP/014/006_ITARSI-IN/MP/014/006/0001_007-TANGNA-IN/MP/014/006/0001/0013_</t>
  </si>
  <si>
    <t>HOSHANGABAD-IN/MP/014_SOYABEAN-530_ITARSI-IN/MP/014/006_ITARSI-IN/MP/014/006/0001_007-TANGNA-IN/MP/014/006/0001/0013</t>
  </si>
  <si>
    <t>HOSHANGABAD-IN/MP/014_SOYABEAN-530_ITARSI-IN/MP/014/006_ITARSI-IN/MP/014/006/0001_008-DOBI URF TALPURA-IN/MP/014/006/0001/0014_</t>
  </si>
  <si>
    <t>HOSHANGABAD-IN/MP/014_SOYABEAN-530_ITARSI-IN/MP/014/006_ITARSI-IN/MP/014/006/0001_008-DOBI URF TALPURA-IN/MP/014/006/0001/0014</t>
  </si>
  <si>
    <t>HOSHANGABAD-IN/MP/014_SOYABEAN-530_ITARSI-IN/MP/014/006_ITARSI-IN/MP/014/006/0001_009-JAMANI-IN/MP/014/006/0001/0015_</t>
  </si>
  <si>
    <t>HOSHANGABAD-IN/MP/014_SOYABEAN-530_ITARSI-IN/MP/014/006_ITARSI-IN/MP/014/006/0001_009-JAMANI-IN/MP/014/006/0001/0015</t>
  </si>
  <si>
    <t>HOSHANGABAD-IN/MP/014_SOYABEAN-530_ITARSI-IN/MP/014/006_ITARSI-IN/MP/014/006/0001_010-BABAI KHURD-IN/MP/014/006/0001/0002_</t>
  </si>
  <si>
    <t>HOSHANGABAD-IN/MP/014_SOYABEAN-530_ITARSI-IN/MP/014/006_ITARSI-IN/MP/014/006/0001_010-BABAI KHURD-IN/MP/014/006/0001/0002</t>
  </si>
  <si>
    <t>HOSHANGABAD-IN/MP/014_SOYABEAN-530_ITARSI-IN/MP/014/006_ITARSI-IN/MP/014/006/0001_011-BHATTI-IN/MP/014/006/0001/0003_</t>
  </si>
  <si>
    <t>HOSHANGABAD-IN/MP/014_SOYABEAN-530_ITARSI-IN/MP/014/006_ITARSI-IN/MP/014/006/0001_011-BHATTI-IN/MP/014/006/0001/0003</t>
  </si>
  <si>
    <t>HOSHANGABAD-IN/MP/014_SOYABEAN-530_ITARSI-IN/MP/014/006_ITARSI-IN/MP/014/006/0001_012-MEHRAGAON-IN/MP/014/006/0001/0004_</t>
  </si>
  <si>
    <t>HOSHANGABAD-IN/MP/014_SOYABEAN-530_ITARSI-IN/MP/014/006_ITARSI-IN/MP/014/006/0001_012-MEHRAGAON-IN/MP/014/006/0001/0004</t>
  </si>
  <si>
    <t>HOSHANGABAD-IN/MP/014_SOYABEAN-530_ITARSI-IN/MP/014/006_ITARSI-IN/MP/014/006/0001_013-ITARSI-IN/MP/014/006/0001/0005_</t>
  </si>
  <si>
    <t>HOSHANGABAD-IN/MP/014_SOYABEAN-530_ITARSI-IN/MP/014/006_ITARSI-IN/MP/014/006/0001_013-ITARSI-IN/MP/014/006/0001/0005</t>
  </si>
  <si>
    <t>HOSHANGABAD-IN/MP/014_SOYABEAN-530_ITARSI-IN/MP/014/006_ITARSI-IN/MP/014/006/0001_014-SONASAVRI-IN/MP/014/006/0001/0006_</t>
  </si>
  <si>
    <t>HOSHANGABAD-IN/MP/014_SOYABEAN-530_ITARSI-IN/MP/014/006_ITARSI-IN/MP/014/006/0001_014-SONASAVRI-IN/MP/014/006/0001/0006</t>
  </si>
  <si>
    <t>HOSHANGABAD-IN/MP/014_SOYABEAN-530_ITARSI-IN/MP/014/006_ITARSI-IN/MP/014/006/0001_015-RAISALPUR-IN/MP/014/006/0001/0007_</t>
  </si>
  <si>
    <t>HOSHANGABAD-IN/MP/014_SOYABEAN-530_ITARSI-IN/MP/014/006_ITARSI-IN/MP/014/006/0001_015-RAISALPUR-IN/MP/014/006/0001/0007</t>
  </si>
  <si>
    <t>HOSHANGABAD-IN/MP/014_SOYABEAN-530_ITARSI-IN/MP/014/006_KESLA-IN/MP/014/006/0003_037-PATHROTA-IN/MP/014/006/0003/0001_</t>
  </si>
  <si>
    <t>HOSHANGABAD-IN/MP/014_SOYABEAN-530_ITARSI-IN/MP/014/006_KESLA-IN/MP/014/006/0003_037-PATHROTA-IN/MP/014/006/0003/0001</t>
  </si>
  <si>
    <t>HOSHANGABAD-IN/MP/014_SOYABEAN-530_ITARSI-IN/MP/014/006_KESLA-IN/MP/014/006/0003_038-JUJHARPUR-IN/MP/014/006/0003/0002_</t>
  </si>
  <si>
    <t>HOSHANGABAD-IN/MP/014_SOYABEAN-530_ITARSI-IN/MP/014/006_KESLA-IN/MP/014/006/0003_038-JUJHARPUR-IN/MP/014/006/0003/0002</t>
  </si>
  <si>
    <t>HOSHANGABAD-IN/MP/014_SOYABEAN-530_ITARSI-IN/MP/014/006_KESLA-IN/MP/014/006/0003_039-DEHRI-IN/MP/014/006/0003/0003_</t>
  </si>
  <si>
    <t>HOSHANGABAD-IN/MP/014_SOYABEAN-530_ITARSI-IN/MP/014/006_KESLA-IN/MP/014/006/0003_039-DEHRI-IN/MP/014/006/0003/0003</t>
  </si>
  <si>
    <t>HOSHANGABAD-IN/MP/014_SOYABEAN-530_ITARSI-IN/MP/014/006_KESLA-IN/MP/014/006/0003_040-GOCHITRONDA-IN/MP/014/006/0003/0004_</t>
  </si>
  <si>
    <t>HOSHANGABAD-IN/MP/014_SOYABEAN-530_ITARSI-IN/MP/014/006_KESLA-IN/MP/014/006/0003_040-GOCHITRONDA-IN/MP/014/006/0003/0004</t>
  </si>
  <si>
    <t>HOSHANGABAD-IN/MP/014_SOYABEAN-530_ITARSI-IN/MP/014/006_KESLA-IN/MP/014/006/0003_041-PEEPALDANA-IN/MP/014/006/0003/0005_</t>
  </si>
  <si>
    <t>HOSHANGABAD-IN/MP/014_SOYABEAN-530_ITARSI-IN/MP/014/006_KESLA-IN/MP/014/006/0003_041-PEEPALDANA-IN/MP/014/006/0003/0005</t>
  </si>
  <si>
    <t>HOSHANGABAD-IN/MP/014_SOYABEAN-530_ITARSI-IN/MP/014/006_KESLA-IN/MP/014/006/0003_043-KESLA-IN/MP/014/006/0003/0007_</t>
  </si>
  <si>
    <t>HOSHANGABAD-IN/MP/014_SOYABEAN-530_ITARSI-IN/MP/014/006_KESLA-IN/MP/014/006/0003_043-KESLA-IN/MP/014/006/0003/0007</t>
  </si>
  <si>
    <t>HOSHANGABAD-IN/MP/014_SOYABEAN-530_ITARSI-IN/MP/014/006_RAMPUR-IN/MP/014/006/0002_017-LOHARIYA KALA-IN/MP/014/006/0002/0002_</t>
  </si>
  <si>
    <t>HOSHANGABAD-IN/MP/014_SOYABEAN-530_ITARSI-IN/MP/014/006_RAMPUR-IN/MP/014/006/0002_017-LOHARIYA KALA-IN/MP/014/006/0002/0002</t>
  </si>
  <si>
    <t>HOSHANGABAD-IN/MP/014_SOYABEAN-530_ITARSI-IN/MP/014/006_RAMPUR-IN/MP/014/006/0002_025-GAJPUR-IN/MP/014/006/0002/0010_</t>
  </si>
  <si>
    <t>HOSHANGABAD-IN/MP/014_SOYABEAN-530_ITARSI-IN/MP/014/006_RAMPUR-IN/MP/014/006/0002_025-GAJPUR-IN/MP/014/006/0002/0010</t>
  </si>
  <si>
    <t>HOSHANGABAD-IN/MP/014_SOYABEAN-530_ITARSI-IN/MP/014/006_RAMPUR-IN/MP/014/006/0002_030-SOMALWADA KHURD-IN/MP/014/006/0002/0015_</t>
  </si>
  <si>
    <t>HOSHANGABAD-IN/MP/014_SOYABEAN-530_ITARSI-IN/MP/014/006_RAMPUR-IN/MP/014/006/0002_030-SOMALWADA KHURD-IN/MP/014/006/0002/0015</t>
  </si>
  <si>
    <t>HOSHANGABAD-IN/MP/014_SOYABEAN-530_SEONI - MALWA-IN/MP/014/003_KHAPRIYA-IN/MP/014/003/0004_052-RAMPURA-IN/MP/014/003/0004/0001_</t>
  </si>
  <si>
    <t>HOSHANGABAD-IN/MP/014_SOYABEAN-530_SEONI - MALWA-IN/MP/014/003_KHAPRIYA-IN/MP/014/003/0004_052-RAMPURA-IN/MP/014/003/0004/0001</t>
  </si>
  <si>
    <t>HOSHANGABAD-IN/MP/014_SOYABEAN-530_SEONI - MALWA-IN/MP/014/003_KHAPRIYA-IN/MP/014/003/0004_053-MUDIYAKHEDI-IN/MP/014/003/0004/0002_</t>
  </si>
  <si>
    <t>HOSHANGABAD-IN/MP/014_SOYABEAN-530_SEONI - MALWA-IN/MP/014/003_KHAPRIYA-IN/MP/014/003/0004_053-MUDIYAKHEDI-IN/MP/014/003/0004/0002</t>
  </si>
  <si>
    <t>HOSHANGABAD-IN/MP/014_SOYABEAN-530_SEONI - MALWA-IN/MP/014/003_KHAPRIYA-IN/MP/014/003/0004_054-LODHADI-IN/MP/014/003/0004/0003_</t>
  </si>
  <si>
    <t>HOSHANGABAD-IN/MP/014_SOYABEAN-530_SEONI - MALWA-IN/MP/014/003_KHAPRIYA-IN/MP/014/003/0004_054-LODHADI-IN/MP/014/003/0004/0003</t>
  </si>
  <si>
    <t>HOSHANGABAD-IN/MP/014_SOYABEAN-530_SEONI - MALWA-IN/MP/014/003_KHAPRIYA-IN/MP/014/003/0004_055-AMLADA DOGAR-IN/MP/014/003/0004/0004_</t>
  </si>
  <si>
    <t>HOSHANGABAD-IN/MP/014_SOYABEAN-530_SEONI - MALWA-IN/MP/014/003_KHAPRIYA-IN/MP/014/003/0004_055-AMLADA DOGAR-IN/MP/014/003/0004/0004</t>
  </si>
  <si>
    <t>HOSHANGABAD-IN/MP/014_SOYABEAN-530_SEONI - MALWA-IN/MP/014/003_KHAPRIYA-IN/MP/014/003/0004_056-PATHADA-IN/MP/014/003/0004/0005_</t>
  </si>
  <si>
    <t>HOSHANGABAD-IN/MP/014_SOYABEAN-530_SEONI - MALWA-IN/MP/014/003_KHAPRIYA-IN/MP/014/003/0004_056-PATHADA-IN/MP/014/003/0004/0005</t>
  </si>
  <si>
    <t>HOSHANGABAD-IN/MP/014_SOYABEAN-530_SEONI - MALWA-IN/MP/014/003_KHAPRIYA-IN/MP/014/003/0004_057-MAKDAI-IN/MP/014/003/0004/0006_</t>
  </si>
  <si>
    <t>HOSHANGABAD-IN/MP/014_SOYABEAN-530_SEONI - MALWA-IN/MP/014/003_KHAPRIYA-IN/MP/014/003/0004_057-MAKDAI-IN/MP/014/003/0004/0006</t>
  </si>
  <si>
    <t>HOSHANGABAD-IN/MP/014_SOYABEAN-530_SEONI - MALWA-IN/MP/014/003_KHAPRIYA-IN/MP/014/003/0004_058-GWADI-IN/MP/014/003/0004/0007_</t>
  </si>
  <si>
    <t>HOSHANGABAD-IN/MP/014_SOYABEAN-530_SEONI - MALWA-IN/MP/014/003_KHAPRIYA-IN/MP/014/003/0004_058-GWADI-IN/MP/014/003/0004/0007</t>
  </si>
  <si>
    <t>HOSHANGABAD-IN/MP/014_SOYABEAN-530_SEONI - MALWA-IN/MP/014/003_KHAPRIYA-IN/MP/014/003/0004_059-CHOUTALAI-IN/MP/014/003/0004/0008_</t>
  </si>
  <si>
    <t>HOSHANGABAD-IN/MP/014_SOYABEAN-530_SEONI - MALWA-IN/MP/014/003_KHAPRIYA-IN/MP/014/003/0004_059-CHOUTALAI-IN/MP/014/003/0004/0008</t>
  </si>
  <si>
    <t>HOSHANGABAD-IN/MP/014_SOYABEAN-530_SEONI - MALWA-IN/MP/014/003_KHAPRIYA-IN/MP/014/003/0004_060-SOYAT-IN/MP/014/003/0004/0009_</t>
  </si>
  <si>
    <t>HOSHANGABAD-IN/MP/014_SOYABEAN-530_SEONI - MALWA-IN/MP/014/003_KHAPRIYA-IN/MP/014/003/0004_060-SOYAT-IN/MP/014/003/0004/0009</t>
  </si>
  <si>
    <t>HOSHANGABAD-IN/MP/014_SOYABEAN-530_SEONI - MALWA-IN/MP/014/003_KHAPRIYA-IN/MP/014/003/0004_061-JHILLAY-IN/MP/014/003/0004/0010_</t>
  </si>
  <si>
    <t>HOSHANGABAD-IN/MP/014_SOYABEAN-530_SEONI - MALWA-IN/MP/014/003_KHAPRIYA-IN/MP/014/003/0004_061-JHILLAY-IN/MP/014/003/0004/0010</t>
  </si>
  <si>
    <t>HOSHANGABAD-IN/MP/014_SOYABEAN-530_SEONI - MALWA-IN/MP/014/003_KHAPRIYA-IN/MP/014/003/0004_062-KHAPARIYA-IN/MP/014/003/0004/0011_</t>
  </si>
  <si>
    <t>HOSHANGABAD-IN/MP/014_SOYABEAN-530_SEONI - MALWA-IN/MP/014/003_KHAPRIYA-IN/MP/014/003/0004_062-KHAPARIYA-IN/MP/014/003/0004/0011</t>
  </si>
  <si>
    <t>HOSHANGABAD-IN/MP/014_SOYABEAN-530_SEONI - MALWA-IN/MP/014/003_KHAPRIYA-IN/MP/014/003/0004_063-REHDA-IN/MP/014/003/0004/0012_</t>
  </si>
  <si>
    <t>HOSHANGABAD-IN/MP/014_SOYABEAN-530_SEONI - MALWA-IN/MP/014/003_KHAPRIYA-IN/MP/014/003/0004_063-REHDA-IN/MP/014/003/0004/0012</t>
  </si>
  <si>
    <t>HOSHANGABAD-IN/MP/014_SOYABEAN-530_SEONI - MALWA-IN/MP/014/003_KHAPRIYA-IN/MP/014/003/0004_064-BHANGIYA-IN/MP/014/003/0004/0013_</t>
  </si>
  <si>
    <t>HOSHANGABAD-IN/MP/014_SOYABEAN-530_SEONI - MALWA-IN/MP/014/003_KHAPRIYA-IN/MP/014/003/0004_064-BHANGIYA-IN/MP/014/003/0004/0013</t>
  </si>
  <si>
    <t>HOSHANGABAD-IN/MP/014_SOYABEAN-530_SEONI - MALWA-IN/MP/014/003_KHAPRIYA-IN/MP/014/003/0004_065-HARPALPUR-IN/MP/014/003/0004/0014_</t>
  </si>
  <si>
    <t>HOSHANGABAD-IN/MP/014_SOYABEAN-530_SEONI - MALWA-IN/MP/014/003_KHAPRIYA-IN/MP/014/003/0004_065-HARPALPUR-IN/MP/014/003/0004/0014</t>
  </si>
  <si>
    <t>HOSHANGABAD-IN/MP/014_SOYABEAN-530_SEONI - MALWA-IN/MP/014/003_KHAPRIYA-IN/MP/014/003/0004_066-BHILADIYA KALA-IN/MP/014/003/0004/0015_</t>
  </si>
  <si>
    <t>HOSHANGABAD-IN/MP/014_SOYABEAN-530_SEONI - MALWA-IN/MP/014/003_KHAPRIYA-IN/MP/014/003/0004_066-BHILADIYA KALA-IN/MP/014/003/0004/0015</t>
  </si>
  <si>
    <t>HOSHANGABAD-IN/MP/014_SOYABEAN-530_SEONI - MALWA-IN/MP/014/003_KHAPRIYA-IN/MP/014/003/0004_067-RAJORA KURMI-IN/MP/014/003/0004/0016_</t>
  </si>
  <si>
    <t>HOSHANGABAD-IN/MP/014_SOYABEAN-530_SEONI - MALWA-IN/MP/014/003_KHAPRIYA-IN/MP/014/003/0004_067-RAJORA KURMI-IN/MP/014/003/0004/0016</t>
  </si>
  <si>
    <t>HOSHANGABAD-IN/MP/014_SOYABEAN-530_SEONI - MALWA-IN/MP/014/003_PAGDHAL-IN/MP/014/003/0002_015-BISOUNI KALA-IN/MP/014/003/0002/0001_</t>
  </si>
  <si>
    <t>HOSHANGABAD-IN/MP/014_SOYABEAN-530_SEONI - MALWA-IN/MP/014/003_PAGDHAL-IN/MP/014/003/0002_015-BISOUNI KALA-IN/MP/014/003/0002/0001</t>
  </si>
  <si>
    <t>HOSHANGABAD-IN/MP/014_SOYABEAN-530_SEONI - MALWA-IN/MP/014/003_PAGDHAL-IN/MP/014/003/0002_016-KOTHRA-IN/MP/014/003/0002/0002_</t>
  </si>
  <si>
    <t>HOSHANGABAD-IN/MP/014_SOYABEAN-530_SEONI - MALWA-IN/MP/014/003_PAGDHAL-IN/MP/014/003/0002_016-KOTHRA-IN/MP/014/003/0002/0002</t>
  </si>
  <si>
    <t>HOSHANGABAD-IN/MP/014_SOYABEAN-530_SEONI - MALWA-IN/MP/014/003_PAGDHAL-IN/MP/014/003/0002_017-NIRKHI-IN/MP/014/003/0002/0003_</t>
  </si>
  <si>
    <t>HOSHANGABAD-IN/MP/014_SOYABEAN-530_SEONI - MALWA-IN/MP/014/003_PAGDHAL-IN/MP/014/003/0002_017-NIRKHI-IN/MP/014/003/0002/0003</t>
  </si>
  <si>
    <t>HOSHANGABAD-IN/MP/014_SOYABEAN-530_SEONI - MALWA-IN/MP/014/003_PAGDHAL-IN/MP/014/003/0002_018-BHAIROPUR-IN/MP/014/003/0002/0004_</t>
  </si>
  <si>
    <t>HOSHANGABAD-IN/MP/014_SOYABEAN-530_SEONI - MALWA-IN/MP/014/003_PAGDHAL-IN/MP/014/003/0002_018-BHAIROPUR-IN/MP/014/003/0002/0004</t>
  </si>
  <si>
    <t>HOSHANGABAD-IN/MP/014_SOYABEAN-530_SEONI - MALWA-IN/MP/014/003_PAGDHAL-IN/MP/014/003/0002_019-BHARLAAY-IN/MP/014/003/0002/0005_</t>
  </si>
  <si>
    <t>HOSHANGABAD-IN/MP/014_SOYABEAN-530_SEONI - MALWA-IN/MP/014/003_PAGDHAL-IN/MP/014/003/0002_019-BHARLAAY-IN/MP/014/003/0002/0005</t>
  </si>
  <si>
    <t>HOSHANGABAD-IN/MP/014_SOYABEAN-530_SEONI - MALWA-IN/MP/014/003_PAGDHAL-IN/MP/014/003/0002_020-CHOUKIGAVA-IN/MP/014/003/0002/0006_</t>
  </si>
  <si>
    <t>HOSHANGABAD-IN/MP/014_SOYABEAN-530_SEONI - MALWA-IN/MP/014/003_PAGDHAL-IN/MP/014/003/0002_020-CHOUKIGAVA-IN/MP/014/003/0002/0006</t>
  </si>
  <si>
    <t>HOSHANGABAD-IN/MP/014_SOYABEAN-530_SEONI - MALWA-IN/MP/014/003_PAGDHAL-IN/MP/014/003/0002_021-JEERABEH-IN/MP/014/003/0002/0007_</t>
  </si>
  <si>
    <t>HOSHANGABAD-IN/MP/014_SOYABEAN-530_SEONI - MALWA-IN/MP/014/003_PAGDHAL-IN/MP/014/003/0002_021-JEERABEH-IN/MP/014/003/0002/0007</t>
  </si>
  <si>
    <t>HOSHANGABAD-IN/MP/014_SOYABEAN-530_SEONI - MALWA-IN/MP/014/003_PAGDHAL-IN/MP/014/003/0002_022-PAGDHAL-IN/MP/014/003/0002/0008_</t>
  </si>
  <si>
    <t>HOSHANGABAD-IN/MP/014_SOYABEAN-530_SEONI - MALWA-IN/MP/014/003_PAGDHAL-IN/MP/014/003/0002_022-PAGDHAL-IN/MP/014/003/0002/0008</t>
  </si>
  <si>
    <t>HOSHANGABAD-IN/MP/014_SOYABEAN-530_SEONI - MALWA-IN/MP/014/003_PAGDHAL-IN/MP/014/003/0002_023-BABADIYA BHAU-IN/MP/014/003/0002/0009_</t>
  </si>
  <si>
    <t>HOSHANGABAD-IN/MP/014_SOYABEAN-530_SEONI - MALWA-IN/MP/014/003_PAGDHAL-IN/MP/014/003/0002_023-BABADIYA BHAU-IN/MP/014/003/0002/0009</t>
  </si>
  <si>
    <t>HOSHANGABAD-IN/MP/014_SOYABEAN-530_SEONI - MALWA-IN/MP/014/003_PAGDHAL-IN/MP/014/003/0002_024-RAVAN PIPAL-IN/MP/014/003/0002/0010_</t>
  </si>
  <si>
    <t>HOSHANGABAD-IN/MP/014_SOYABEAN-530_SEONI - MALWA-IN/MP/014/003_PAGDHAL-IN/MP/014/003/0002_024-RAVAN PIPAL-IN/MP/014/003/0002/0010</t>
  </si>
  <si>
    <t>HOSHANGABAD-IN/MP/014_SOYABEAN-530_SEONI - MALWA-IN/MP/014/003_PAGDHAL-IN/MP/014/003/0002_025-DHAMANIYA-IN/MP/014/003/0002/0011_</t>
  </si>
  <si>
    <t>HOSHANGABAD-IN/MP/014_SOYABEAN-530_SEONI - MALWA-IN/MP/014/003_PAGDHAL-IN/MP/014/003/0002_025-DHAMANIYA-IN/MP/014/003/0002/0011</t>
  </si>
  <si>
    <t>HOSHANGABAD-IN/MP/014_SOYABEAN-530_SEONI - MALWA-IN/MP/014/003_PAGDHAL-IN/MP/014/003/0002_026-BASNIYA KALA-IN/MP/014/003/0002/0012_</t>
  </si>
  <si>
    <t>HOSHANGABAD-IN/MP/014_SOYABEAN-530_SEONI - MALWA-IN/MP/014/003_PAGDHAL-IN/MP/014/003/0002_026-BASNIYA KALA-IN/MP/014/003/0002/0012</t>
  </si>
  <si>
    <t>HOSHANGABAD-IN/MP/014_SOYABEAN-530_SEONI - MALWA-IN/MP/014/003_PAGDHAL-IN/MP/014/003/0002_027-FARIDPUR-IN/MP/014/003/0002/0013_</t>
  </si>
  <si>
    <t>HOSHANGABAD-IN/MP/014_SOYABEAN-530_SEONI - MALWA-IN/MP/014/003_PAGDHAL-IN/MP/014/003/0002_027-FARIDPUR-IN/MP/014/003/0002/0013</t>
  </si>
  <si>
    <t>HOSHANGABAD-IN/MP/014_SOYABEAN-530_SEONI - MALWA-IN/MP/014/003_PAGDHAL-IN/MP/014/003/0002_028-AMLADA KALA-IN/MP/014/003/0002/0014_</t>
  </si>
  <si>
    <t>HOSHANGABAD-IN/MP/014_SOYABEAN-530_SEONI - MALWA-IN/MP/014/003_PAGDHAL-IN/MP/014/003/0002_028-AMLADA KALA-IN/MP/014/003/0002/0014</t>
  </si>
  <si>
    <t>HOSHANGABAD-IN/MP/014_SOYABEAN-530_SEONI - MALWA-IN/MP/014/003_PAGDHAL-IN/MP/014/003/0002_029-CHOUKI MAFI-IN/MP/014/003/0002/0015_</t>
  </si>
  <si>
    <t>HOSHANGABAD-IN/MP/014_SOYABEAN-530_SEONI - MALWA-IN/MP/014/003_PAGDHAL-IN/MP/014/003/0002_029-CHOUKI MAFI-IN/MP/014/003/0002/0015</t>
  </si>
  <si>
    <t>HOSHANGABAD-IN/MP/014_SOYABEAN-530_SEONI - MALWA-IN/MP/014/003_PAGDHAL-IN/MP/014/003/0002_030-GURANJ GHAT-IN/MP/014/003/0002/0016_</t>
  </si>
  <si>
    <t>HOSHANGABAD-IN/MP/014_SOYABEAN-530_SEONI - MALWA-IN/MP/014/003_PAGDHAL-IN/MP/014/003/0002_030-GURANJ GHAT-IN/MP/014/003/0002/0016</t>
  </si>
  <si>
    <t>HOSHANGABAD-IN/MP/014_SOYABEAN-530_SEONI - MALWA-IN/MP/014/003_PAGDHAL-IN/MP/014/003/0002_031-NAVALGAON-IN/MP/014/003/0002/0017_</t>
  </si>
  <si>
    <t>HOSHANGABAD-IN/MP/014_SOYABEAN-530_SEONI - MALWA-IN/MP/014/003_PAGDHAL-IN/MP/014/003/0002_031-NAVALGAON-IN/MP/014/003/0002/0017</t>
  </si>
  <si>
    <t>HOSHANGABAD-IN/MP/014_SOYABEAN-530_SEONI - MALWA-IN/MP/014/003_PAGDHAL-IN/MP/014/003/0002_032-GHANA-IN/MP/014/003/0002/0018_</t>
  </si>
  <si>
    <t>HOSHANGABAD-IN/MP/014_SOYABEAN-530_SEONI - MALWA-IN/MP/014/003_PAGDHAL-IN/MP/014/003/0002_032-GHANA-IN/MP/014/003/0002/0018</t>
  </si>
  <si>
    <t>HOSHANGABAD-IN/MP/014_SOYABEAN-530_SEONI - MALWA-IN/MP/014/003_PAGDHAL-IN/MP/014/003/0002_033-SATAI-IN/MP/014/003/0002/0019_</t>
  </si>
  <si>
    <t>HOSHANGABAD-IN/MP/014_SOYABEAN-530_SEONI - MALWA-IN/MP/014/003_PAGDHAL-IN/MP/014/003/0002_033-SATAI-IN/MP/014/003/0002/0019</t>
  </si>
  <si>
    <t>HOSHANGABAD-IN/MP/014_SOYABEAN-530_SEONI - MALWA-IN/MP/014/003_PAGDHAL-IN/MP/014/003/0002_034-LOKHARTALAI-IN/MP/014/003/0002/0020_</t>
  </si>
  <si>
    <t>HOSHANGABAD-IN/MP/014_SOYABEAN-530_SEONI - MALWA-IN/MP/014/003_PAGDHAL-IN/MP/014/003/0002_034-LOKHARTALAI-IN/MP/014/003/0002/0020</t>
  </si>
  <si>
    <t>HOSHANGABAD-IN/MP/014_SOYABEAN-530_SEONI - MALWA-IN/MP/014/003_PAGDHAL-IN/MP/014/003/0002_035-SAMARDHA-IN/MP/014/003/0002/0021_</t>
  </si>
  <si>
    <t>HOSHANGABAD-IN/MP/014_SOYABEAN-530_SEONI - MALWA-IN/MP/014/003_PAGDHAL-IN/MP/014/003/0002_035-SAMARDHA-IN/MP/014/003/0002/0021</t>
  </si>
  <si>
    <t>HOSHANGABAD-IN/MP/014_SOYABEAN-530_SEONI - MALWA-IN/MP/014/003_SATWASA-IN/MP/014/003/0005_068-RAJORAJAT-IN/MP/014/003/0005/0001_</t>
  </si>
  <si>
    <t>HOSHANGABAD-IN/MP/014_SOYABEAN-530_SEONI - MALWA-IN/MP/014/003_SATWASA-IN/MP/014/003/0005_068-RAJORAJAT-IN/MP/014/003/0005/0001</t>
  </si>
  <si>
    <t>HOSHANGABAD-IN/MP/014_SOYABEAN-530_SEONI - MALWA-IN/MP/014/003_SATWASA-IN/MP/014/003/0005_069-DHARAMKUNDI-IN/MP/014/003/0005/0002_</t>
  </si>
  <si>
    <t>HOSHANGABAD-IN/MP/014_SOYABEAN-530_SEONI - MALWA-IN/MP/014/003_SATWASA-IN/MP/014/003/0005_069-DHARAMKUNDI-IN/MP/014/003/0005/0002</t>
  </si>
  <si>
    <t>HOSHANGABAD-IN/MP/014_SOYABEAN-530_SEONI - MALWA-IN/MP/014/003_SATWASA-IN/MP/014/003/0005_070-SATWASA-IN/MP/014/003/0005/0003_</t>
  </si>
  <si>
    <t>HOSHANGABAD-IN/MP/014_SOYABEAN-530_SEONI - MALWA-IN/MP/014/003_SATWASA-IN/MP/014/003/0005_070-SATWASA-IN/MP/014/003/0005/0003</t>
  </si>
  <si>
    <t>HOSHANGABAD-IN/MP/014_SOYABEAN-530_SEONI - MALWA-IN/MP/014/003_SATWASA-IN/MP/014/003/0005_071-KHUTWASA-IN/MP/014/003/0005/0004_</t>
  </si>
  <si>
    <t>HOSHANGABAD-IN/MP/014_SOYABEAN-530_SEONI - MALWA-IN/MP/014/003_SATWASA-IN/MP/014/003/0005_071-KHUTWASA-IN/MP/014/003/0005/0004</t>
  </si>
  <si>
    <t>HOSHANGABAD-IN/MP/014_SOYABEAN-530_SEONI - MALWA-IN/MP/014/003_SATWASA-IN/MP/014/003/0005_072-HIRANKHEDA-IN/MP/014/003/0005/0005_</t>
  </si>
  <si>
    <t>HOSHANGABAD-IN/MP/014_SOYABEAN-530_SEONI - MALWA-IN/MP/014/003_SATWASA-IN/MP/014/003/0005_072-HIRANKHEDA-IN/MP/014/003/0005/0005</t>
  </si>
  <si>
    <t>HOSHANGABAD-IN/MP/014_SOYABEAN-530_SEONI - MALWA-IN/MP/014/003_SATWASA-IN/MP/014/003/0005_073-BHADANG CHIKHLI-IN/MP/014/003/0005/0006_</t>
  </si>
  <si>
    <t>HOSHANGABAD-IN/MP/014_SOYABEAN-530_SEONI - MALWA-IN/MP/014/003_SATWASA-IN/MP/014/003/0005_073-BHADANG CHIKHLI-IN/MP/014/003/0005/0006</t>
  </si>
  <si>
    <t>HOSHANGABAD-IN/MP/014_SOYABEAN-530_SEONI - MALWA-IN/MP/014/003_SATWASA-IN/MP/014/003/0005_074-SOMALWADA-IN/MP/014/003/0005/0007_</t>
  </si>
  <si>
    <t>HOSHANGABAD-IN/MP/014_SOYABEAN-530_SEONI - MALWA-IN/MP/014/003_SATWASA-IN/MP/014/003/0005_074-SOMALWADA-IN/MP/014/003/0005/0007</t>
  </si>
  <si>
    <t>HOSHANGABAD-IN/MP/014_SOYABEAN-530_SEONI - MALWA-IN/MP/014/003_SATWASA-IN/MP/014/003/0005_075-KHARDA-IN/MP/014/003/0005/0008_</t>
  </si>
  <si>
    <t>HOSHANGABAD-IN/MP/014_SOYABEAN-530_SEONI - MALWA-IN/MP/014/003_SATWASA-IN/MP/014/003/0005_075-KHARDA-IN/MP/014/003/0005/0008</t>
  </si>
  <si>
    <t>HOSHANGABAD-IN/MP/014_SOYABEAN-530_SEONI - MALWA-IN/MP/014/003_SATWASA-IN/MP/014/003/0005_076-BHAMEDIDEV-IN/MP/014/003/0005/0009_</t>
  </si>
  <si>
    <t>HOSHANGABAD-IN/MP/014_SOYABEAN-530_SEONI - MALWA-IN/MP/014/003_SATWASA-IN/MP/014/003/0005_076-BHAMEDIDEV-IN/MP/014/003/0005/0009</t>
  </si>
  <si>
    <t>HOSHANGABAD-IN/MP/014_SOYABEAN-530_SEONI - MALWA-IN/MP/014/003_SATWASA-IN/MP/014/003/0005_077-GAAJANPUR-IN/MP/014/003/0005/0010_</t>
  </si>
  <si>
    <t>HOSHANGABAD-IN/MP/014_SOYABEAN-530_SEONI - MALWA-IN/MP/014/003_SATWASA-IN/MP/014/003/0005_077-GAAJANPUR-IN/MP/014/003/0005/0010</t>
  </si>
  <si>
    <t>HOSHANGABAD-IN/MP/014_SOYABEAN-530_SEONI - MALWA-IN/MP/014/003_SATWASA-IN/MP/014/003/0005_078-BHAMEDI-IN/MP/014/003/0005/0011_</t>
  </si>
  <si>
    <t>HOSHANGABAD-IN/MP/014_SOYABEAN-530_SEONI - MALWA-IN/MP/014/003_SATWASA-IN/MP/014/003/0005_078-BHAMEDI-IN/MP/014/003/0005/0011</t>
  </si>
  <si>
    <t>HOSHANGABAD-IN/MP/014_SOYABEAN-530_SEONI - MALWA-IN/MP/014/003_SATWASA-IN/MP/014/003/0005_079-NAHARKOLA-IN/MP/014/003/0005/0012_</t>
  </si>
  <si>
    <t>HOSHANGABAD-IN/MP/014_SOYABEAN-530_SEONI - MALWA-IN/MP/014/003_SATWASA-IN/MP/014/003/0005_079-NAHARKOLA-IN/MP/014/003/0005/0012</t>
  </si>
  <si>
    <t>HOSHANGABAD-IN/MP/014_SOYABEAN-530_SEONI - MALWA-IN/MP/014/003_SATWASA-IN/MP/014/003/0005_080-JHADBEEDA-IN/MP/014/003/0005/0013_</t>
  </si>
  <si>
    <t>HOSHANGABAD-IN/MP/014_SOYABEAN-530_SEONI - MALWA-IN/MP/014/003_SATWASA-IN/MP/014/003/0005_080-JHADBEEDA-IN/MP/014/003/0005/0013</t>
  </si>
  <si>
    <t>HOSHANGABAD-IN/MP/014_SOYABEAN-530_SEONI - MALWA-IN/MP/014/003_SATWASA-IN/MP/014/003/0005_081-BATKI URF IKLANI-IN/MP/014/003/0005/0014_</t>
  </si>
  <si>
    <t>HOSHANGABAD-IN/MP/014_SOYABEAN-530_SEONI - MALWA-IN/MP/014/003_SATWASA-IN/MP/014/003/0005_081-BATKI URF IKLANI-IN/MP/014/003/0005/0014</t>
  </si>
  <si>
    <t>HOSHANGABAD-IN/MP/014_SOYABEAN-530_SEONI - MALWA-IN/MP/014/003_SATWASA-IN/MP/014/003/0005_082-SOTA CHIKHLI-IN/MP/014/003/0005/0015_</t>
  </si>
  <si>
    <t>HOSHANGABAD-IN/MP/014_SOYABEAN-530_SEONI - MALWA-IN/MP/014/003_SATWASA-IN/MP/014/003/0005_082-SOTA CHIKHLI-IN/MP/014/003/0005/0015</t>
  </si>
  <si>
    <t>HOSHANGABAD-IN/MP/014_SOYABEAN-530_SEONI - MALWA-IN/MP/014/003_SATWASA-IN/MP/014/003/0005_083-NANDARWADA-IN/MP/014/003/0005/0016_</t>
  </si>
  <si>
    <t>HOSHANGABAD-IN/MP/014_SOYABEAN-530_SEONI - MALWA-IN/MP/014/003_SATWASA-IN/MP/014/003/0005_083-NANDARWADA-IN/MP/014/003/0005/0016</t>
  </si>
  <si>
    <t>HOSHANGABAD-IN/MP/014_SOYABEAN-530_SEONI - MALWA-IN/MP/014/003_SATWASA-IN/MP/014/003/0005_084-MALAPAT-IN/MP/014/003/0005/0017_</t>
  </si>
  <si>
    <t>HOSHANGABAD-IN/MP/014_SOYABEAN-530_SEONI - MALWA-IN/MP/014/003_SATWASA-IN/MP/014/003/0005_084-MALAPAT-IN/MP/014/003/0005/0017</t>
  </si>
  <si>
    <t>HOSHANGABAD-IN/MP/014_SOYABEAN-530_SEONI - MALWA-IN/MP/014/003_SATWASA-IN/MP/014/003/0005_085-TILI AVARI-IN/MP/014/003/0005/0018_</t>
  </si>
  <si>
    <t>HOSHANGABAD-IN/MP/014_SOYABEAN-530_SEONI - MALWA-IN/MP/014/003_SATWASA-IN/MP/014/003/0005_085-TILI AVARI-IN/MP/014/003/0005/0018</t>
  </si>
  <si>
    <t>HOSHANGABAD-IN/MP/014_SOYABEAN-530_SEONI - MALWA-IN/MP/014/003_SATWASA-IN/MP/014/003/0005_086-KEWLAJHIR-IN/MP/014/003/0005/0019_</t>
  </si>
  <si>
    <t>HOSHANGABAD-IN/MP/014_SOYABEAN-530_SEONI - MALWA-IN/MP/014/003_SATWASA-IN/MP/014/003/0005_086-KEWLAJHIR-IN/MP/014/003/0005/0019</t>
  </si>
  <si>
    <t>HOSHANGABAD-IN/MP/014_SOYABEAN-530_SEONI - MALWA-IN/MP/014/003_SEONI  MALWA-IN/MP/014/003/0003_036-MAHUADHANA-IN/MP/014/003/0003/0001_</t>
  </si>
  <si>
    <t>HOSHANGABAD-IN/MP/014_SOYABEAN-530_SEONI - MALWA-IN/MP/014/003_SEONI  MALWA-IN/MP/014/003/0003_036-MAHUADHANA-IN/MP/014/003/0003/0001</t>
  </si>
  <si>
    <t>HOSHANGABAD-IN/MP/014_SOYABEAN-530_SEONI - MALWA-IN/MP/014/003_SEONI  MALWA-IN/MP/014/003/0003_037-SURAJPUR-IN/MP/014/003/0003/0002_</t>
  </si>
  <si>
    <t>HOSHANGABAD-IN/MP/014_SOYABEAN-530_SEONI - MALWA-IN/MP/014/003_SEONI  MALWA-IN/MP/014/003/0003_037-SURAJPUR-IN/MP/014/003/0003/0002</t>
  </si>
  <si>
    <t>HOSHANGABAD-IN/MP/014_SOYABEAN-530_SEONI - MALWA-IN/MP/014/003_SEONI  MALWA-IN/MP/014/003/0003_038-BAANKABEDI-IN/MP/014/003/0003/0003_</t>
  </si>
  <si>
    <t>HOSHANGABAD-IN/MP/014_SOYABEAN-530_SEONI - MALWA-IN/MP/014/003_SEONI  MALWA-IN/MP/014/003/0003_038-BAANKABEDI-IN/MP/014/003/0003/0003</t>
  </si>
  <si>
    <t>HOSHANGABAD-IN/MP/014_SOYABEAN-530_SEONI - MALWA-IN/MP/014/003_SEONI  MALWA-IN/MP/014/003/0003_039-TINSYA-IN/MP/014/003/0003/0004_</t>
  </si>
  <si>
    <t>HOSHANGABAD-IN/MP/014_SOYABEAN-530_SEONI - MALWA-IN/MP/014/003_SEONI  MALWA-IN/MP/014/003/0003_039-TINSYA-IN/MP/014/003/0003/0004</t>
  </si>
  <si>
    <t>HOSHANGABAD-IN/MP/014_SOYABEAN-530_SEONI - MALWA-IN/MP/014/003_SEONI  MALWA-IN/MP/014/003/0003_040-KHARAR-IN/MP/014/003/0003/0005_</t>
  </si>
  <si>
    <t>HOSHANGABAD-IN/MP/014_SOYABEAN-530_SEONI - MALWA-IN/MP/014/003_SEONI  MALWA-IN/MP/014/003/0003_040-KHARAR-IN/MP/014/003/0003/0005</t>
  </si>
  <si>
    <t>HOSHANGABAD-IN/MP/014_SOYABEAN-530_SEONI - MALWA-IN/MP/014/003_SEONI  MALWA-IN/MP/014/003/0003_041-JAMANI-IN/MP/014/003/0003/0006_</t>
  </si>
  <si>
    <t>HOSHANGABAD-IN/MP/014_SOYABEAN-530_SEONI - MALWA-IN/MP/014/003_SEONI  MALWA-IN/MP/014/003/0003_041-JAMANI-IN/MP/014/003/0003/0006</t>
  </si>
  <si>
    <t>HOSHANGABAD-IN/MP/014_SOYABEAN-530_SEONI - MALWA-IN/MP/014/003_SEONI  MALWA-IN/MP/014/003/0003_042-PIPALYA KALA-IN/MP/014/003/0003/0007_</t>
  </si>
  <si>
    <t>HOSHANGABAD-IN/MP/014_SOYABEAN-530_SEONI - MALWA-IN/MP/014/003_SEONI  MALWA-IN/MP/014/003/0003_042-PIPALYA KALA-IN/MP/014/003/0003/0007</t>
  </si>
  <si>
    <t>HOSHANGABAD-IN/MP/014_SOYABEAN-530_SEONI - MALWA-IN/MP/014/003_SEONI  MALWA-IN/MP/014/003/0003_043-PIPALTHON-IN/MP/014/003/0003/0008_</t>
  </si>
  <si>
    <t>HOSHANGABAD-IN/MP/014_SOYABEAN-530_SEONI - MALWA-IN/MP/014/003_SEONI  MALWA-IN/MP/014/003/0003_043-PIPALTHON-IN/MP/014/003/0003/0008</t>
  </si>
  <si>
    <t>HOSHANGABAD-IN/MP/014_SOYABEAN-530_SEONI - MALWA-IN/MP/014/003_SEONI  MALWA-IN/MP/014/003/0003_044-BILDI-IN/MP/014/003/0003/0009_</t>
  </si>
  <si>
    <t>HOSHANGABAD-IN/MP/014_SOYABEAN-530_SEONI - MALWA-IN/MP/014/003_SEONI  MALWA-IN/MP/014/003/0003_044-BILDI-IN/MP/014/003/0003/0009</t>
  </si>
  <si>
    <t>HOSHANGABAD-IN/MP/014_SOYABEAN-530_SEONI - MALWA-IN/MP/014/003_SEONI  MALWA-IN/MP/014/003/0003_045-BARAKHAD KALA-IN/MP/014/003/0003/0010_</t>
  </si>
  <si>
    <t>HOSHANGABAD-IN/MP/014_SOYABEAN-530_SEONI - MALWA-IN/MP/014/003_SEONI  MALWA-IN/MP/014/003/0003_045-BARAKHAD KALA-IN/MP/014/003/0003/0010</t>
  </si>
  <si>
    <t>HOSHANGABAD-IN/MP/014_SOYABEAN-530_SEONI - MALWA-IN/MP/014/003_SEONI  MALWA-IN/MP/014/003/0003_046-BANAPURA-IN/MP/014/003/0003/0011_</t>
  </si>
  <si>
    <t>HOSHANGABAD-IN/MP/014_SOYABEAN-530_SEONI - MALWA-IN/MP/014/003_SEONI  MALWA-IN/MP/014/003/0003_046-BANAPURA-IN/MP/014/003/0003/0011</t>
  </si>
  <si>
    <t>HOSHANGABAD-IN/MP/014_SOYABEAN-530_SEONI - MALWA-IN/MP/014/003_SEONI  MALWA-IN/MP/014/003/0003_047-NIPANIYA-IN/MP/014/003/0003/0012_</t>
  </si>
  <si>
    <t>HOSHANGABAD-IN/MP/014_SOYABEAN-530_SEONI - MALWA-IN/MP/014/003_SEONI  MALWA-IN/MP/014/003/0003_047-NIPANIYA-IN/MP/014/003/0003/0012</t>
  </si>
  <si>
    <t>HOSHANGABAD-IN/MP/014_SOYABEAN-530_SEONI - MALWA-IN/MP/014/003_SEONI  MALWA-IN/MP/014/003/0003_048-JHAKLAAY-IN/MP/014/003/0003/0013_</t>
  </si>
  <si>
    <t>HOSHANGABAD-IN/MP/014_SOYABEAN-530_SEONI - MALWA-IN/MP/014/003_SEONI  MALWA-IN/MP/014/003/0003_048-JHAKLAAY-IN/MP/014/003/0003/0013</t>
  </si>
  <si>
    <t>HOSHANGABAD-IN/MP/014_SOYABEAN-530_SEONI - MALWA-IN/MP/014/003_SEONI  MALWA-IN/MP/014/003/0003_049-CHATARKHEDA-IN/MP/014/003/0003/0014_</t>
  </si>
  <si>
    <t>HOSHANGABAD-IN/MP/014_SOYABEAN-530_SEONI - MALWA-IN/MP/014/003_SEONI  MALWA-IN/MP/014/003/0003_049-CHATARKHEDA-IN/MP/014/003/0003/0014</t>
  </si>
  <si>
    <t>HOSHANGABAD-IN/MP/014_SOYABEAN-530_SEONI - MALWA-IN/MP/014/003_SEONI  MALWA-IN/MP/014/003/0003_050-DAMADIYA-IN/MP/014/003/0003/0015_</t>
  </si>
  <si>
    <t>HOSHANGABAD-IN/MP/014_SOYABEAN-530_SEONI - MALWA-IN/MP/014/003_SEONI  MALWA-IN/MP/014/003/0003_050-DAMADIYA-IN/MP/014/003/0003/0015</t>
  </si>
  <si>
    <t>HOSHANGABAD-IN/MP/014_SOYABEAN-530_SEONI - MALWA-IN/MP/014/003_SEONI  MALWA-IN/MP/014/003/0003_051-RUPADEH-IN/MP/014/003/0003/0016_</t>
  </si>
  <si>
    <t>HOSHANGABAD-IN/MP/014_SOYABEAN-530_SEONI - MALWA-IN/MP/014/003_SEONI  MALWA-IN/MP/014/003/0003_051-RUPADEH-IN/MP/014/003/0003/0016</t>
  </si>
  <si>
    <t>HOSHANGABAD-IN/MP/014_SOYABEAN-530_SEONI - MALWA-IN/MP/014/003_SHIVPUR-IN/MP/014/003/0001_001-UMARIYA-IN/MP/014/003/0001/0001_</t>
  </si>
  <si>
    <t>HOSHANGABAD-IN/MP/014_SOYABEAN-530_SEONI - MALWA-IN/MP/014/003_SHIVPUR-IN/MP/014/003/0001_001-UMARIYA-IN/MP/014/003/0001/0001</t>
  </si>
  <si>
    <t>HOSHANGABAD-IN/MP/014_SOYABEAN-530_SEONI - MALWA-IN/MP/014/003_SHIVPUR-IN/MP/014/003/0001_002-LUNCHGAON-IN/MP/014/003/0001/0007_</t>
  </si>
  <si>
    <t>HOSHANGABAD-IN/MP/014_SOYABEAN-530_SEONI - MALWA-IN/MP/014/003_SHIVPUR-IN/MP/014/003/0001_002-LUNCHGAON-IN/MP/014/003/0001/0007</t>
  </si>
  <si>
    <t>HOSHANGABAD-IN/MP/014_SOYABEAN-530_SEONI - MALWA-IN/MP/014/003_SHIVPUR-IN/MP/014/003/0001_003-ACHNAGAON-IN/MP/014/003/0001/0008_</t>
  </si>
  <si>
    <t>HOSHANGABAD-IN/MP/014_SOYABEAN-530_SEONI - MALWA-IN/MP/014/003_SHIVPUR-IN/MP/014/003/0001_003-ACHNAGAON-IN/MP/014/003/0001/0008</t>
  </si>
  <si>
    <t>HOSHANGABAD-IN/MP/014_SOYABEAN-530_SEONI - MALWA-IN/MP/014/003_SHIVPUR-IN/MP/014/003/0001_004-RICHHI-IN/MP/014/003/0001/0009_</t>
  </si>
  <si>
    <t>HOSHANGABAD-IN/MP/014_SOYABEAN-530_SEONI - MALWA-IN/MP/014/003_SHIVPUR-IN/MP/014/003/0001_004-RICHHI-IN/MP/014/003/0001/0009</t>
  </si>
  <si>
    <t>HOSHANGABAD-IN/MP/014_SOYABEAN-530_SEONI - MALWA-IN/MP/014/003_SHIVPUR-IN/MP/014/003/0001_005-BHILADIYA KHURD-IN/MP/014/003/0001/0010_</t>
  </si>
  <si>
    <t>HOSHANGABAD-IN/MP/014_SOYABEAN-530_SEONI - MALWA-IN/MP/014/003_SHIVPUR-IN/MP/014/003/0001_005-BHILADIYA KHURD-IN/MP/014/003/0001/0010</t>
  </si>
  <si>
    <t>HOSHANGABAD-IN/MP/014_SOYABEAN-530_SEONI - MALWA-IN/MP/014/003_SHIVPUR-IN/MP/014/003/0001_006-BHAISADEH-IN/MP/014/003/0001/0011_</t>
  </si>
  <si>
    <t>HOSHANGABAD-IN/MP/014_SOYABEAN-530_SEONI - MALWA-IN/MP/014/003_SHIVPUR-IN/MP/014/003/0001_006-BHAISADEH-IN/MP/014/003/0001/0011</t>
  </si>
  <si>
    <t>HOSHANGABAD-IN/MP/014_SOYABEAN-530_SEONI - MALWA-IN/MP/014/003_SHIVPUR-IN/MP/014/003/0001_007-KAJLI-IN/MP/014/003/0001/0012_</t>
  </si>
  <si>
    <t>HOSHANGABAD-IN/MP/014_SOYABEAN-530_SEONI - MALWA-IN/MP/014/003_SHIVPUR-IN/MP/014/003/0001_007-KAJLI-IN/MP/014/003/0001/0012</t>
  </si>
  <si>
    <t>HOSHANGABAD-IN/MP/014_SOYABEAN-530_SEONI - MALWA-IN/MP/014/003_SHIVPUR-IN/MP/014/003/0001_008-BABRI-IN/MP/014/003/0001/0013_</t>
  </si>
  <si>
    <t>HOSHANGABAD-IN/MP/014_SOYABEAN-530_SEONI - MALWA-IN/MP/014/003_SHIVPUR-IN/MP/014/003/0001_008-BABRI-IN/MP/014/003/0001/0013</t>
  </si>
  <si>
    <t>HOSHANGABAD-IN/MP/014_SOYABEAN-530_SEONI - MALWA-IN/MP/014/003_SHIVPUR-IN/MP/014/003/0001_009-BANADA-IN/MP/014/003/0001/0014_</t>
  </si>
  <si>
    <t>HOSHANGABAD-IN/MP/014_SOYABEAN-530_SEONI - MALWA-IN/MP/014/003_SHIVPUR-IN/MP/014/003/0001_009-BANADA-IN/MP/014/003/0001/0014</t>
  </si>
  <si>
    <t>HOSHANGABAD-IN/MP/014_SOYABEAN-530_SEONI - MALWA-IN/MP/014/003_SHIVPUR-IN/MP/014/003/0001_010-GURADIYA JAT-IN/MP/014/003/0001/0002_</t>
  </si>
  <si>
    <t>HOSHANGABAD-IN/MP/014_SOYABEAN-530_SEONI - MALWA-IN/MP/014/003_SHIVPUR-IN/MP/014/003/0001_010-GURADIYA JAT-IN/MP/014/003/0001/0002</t>
  </si>
  <si>
    <t>HOSHANGABAD-IN/MP/014_SOYABEAN-530_SEONI - MALWA-IN/MP/014/003_SHIVPUR-IN/MP/014/003/0001_011-THUA-IN/MP/014/003/0001/0003_</t>
  </si>
  <si>
    <t>HOSHANGABAD-IN/MP/014_SOYABEAN-530_SEONI - MALWA-IN/MP/014/003_SHIVPUR-IN/MP/014/003/0001_011-THUA-IN/MP/014/003/0001/0003</t>
  </si>
  <si>
    <t>HOSHANGABAD-IN/MP/014_SOYABEAN-530_SEONI - MALWA-IN/MP/014/003_SHIVPUR-IN/MP/014/003/0001_012-CHAPDA GRAHAN-IN/MP/014/003/0001/0004_</t>
  </si>
  <si>
    <t>HOSHANGABAD-IN/MP/014_SOYABEAN-530_SEONI - MALWA-IN/MP/014/003_SHIVPUR-IN/MP/014/003/0001_012-CHAPDA GRAHAN-IN/MP/014/003/0001/0004</t>
  </si>
  <si>
    <t>HOSHANGABAD-IN/MP/014_SOYABEAN-530_SEONI - MALWA-IN/MP/014/003_SHIVPUR-IN/MP/014/003/0001_013-SHIVPUR-IN/MP/014/003/0001/0005_</t>
  </si>
  <si>
    <t>HOSHANGABAD-IN/MP/014_SOYABEAN-530_SEONI - MALWA-IN/MP/014/003_SHIVPUR-IN/MP/014/003/0001_013-SHIVPUR-IN/MP/014/003/0001/0005</t>
  </si>
  <si>
    <t>HOSHANGABAD-IN/MP/014_SOYABEAN-530_SEONI - MALWA-IN/MP/014/003_SHIVPUR-IN/MP/014/003/0001_014-NAHARKOLAKHURD-IN/MP/014/003/0001/0006_</t>
  </si>
  <si>
    <t>HOSHANGABAD-IN/MP/014_SOYABEAN-530_SEONI - MALWA-IN/MP/014/003_SHIVPUR-IN/MP/014/003/0001_014-NAHARKOLAKHURD-IN/MP/014/003/0001/0006</t>
  </si>
  <si>
    <t>INDORE-IN/MP/015_SOYABEAN-530_DEPALPUR-IN/MP/015/001_BETMA - 3-IN/MP/015/001/0003_054-JALODIYAPANTH-IN/MP/015/001/0003/0001_</t>
  </si>
  <si>
    <t>INDORE-IN/MP/015_SOYABEAN-530_DEPALPUR-IN/MP/015/001_BETMA - 3-IN/MP/015/001/0003_054-JALODIYAPANTH-IN/MP/015/001/0003/0001</t>
  </si>
  <si>
    <t>INDORE-IN/MP/015_SOYABEAN-530_DEPALPUR-IN/MP/015/001_BETMA - 3-IN/MP/015/001/0003_055-CHATWADA-IN/MP/015/001/0003/0002_</t>
  </si>
  <si>
    <t>INDORE-IN/MP/015_SOYABEAN-530_DEPALPUR-IN/MP/015/001_BETMA - 3-IN/MP/015/001/0003_055-CHATWADA-IN/MP/015/001/0003/0002</t>
  </si>
  <si>
    <t>INDORE-IN/MP/015_SOYABEAN-530_DEPALPUR-IN/MP/015/001_BETMA - 3-IN/MP/015/001/0003_056-CHIKLOUNDA-IN/MP/015/001/0003/0003_</t>
  </si>
  <si>
    <t>INDORE-IN/MP/015_SOYABEAN-530_DEPALPUR-IN/MP/015/001_BETMA - 3-IN/MP/015/001/0003_056-CHIKLOUNDA-IN/MP/015/001/0003/0003</t>
  </si>
  <si>
    <t>INDORE-IN/MP/015_SOYABEAN-530_DEPALPUR-IN/MP/015/001_BETMA - 3-IN/MP/015/001/0003_057-SANGDOD-IN/MP/015/001/0003/0004_</t>
  </si>
  <si>
    <t>INDORE-IN/MP/015_SOYABEAN-530_DEPALPUR-IN/MP/015/001_BETMA - 3-IN/MP/015/001/0003_057-SANGDOD-IN/MP/015/001/0003/0004</t>
  </si>
  <si>
    <t>INDORE-IN/MP/015_SOYABEAN-530_DEPALPUR-IN/MP/015/001_BETMA - 3-IN/MP/015/001/0003_058-SHIVGARH-IN/MP/015/001/0003/0005_</t>
  </si>
  <si>
    <t>INDORE-IN/MP/015_SOYABEAN-530_DEPALPUR-IN/MP/015/001_BETMA - 3-IN/MP/015/001/0003_058-SHIVGARH-IN/MP/015/001/0003/0005</t>
  </si>
  <si>
    <t>INDORE-IN/MP/015_SOYABEAN-530_DEPALPUR-IN/MP/015/001_BETMA - 3-IN/MP/015/001/0003_059-DOULTABAD-IN/MP/015/001/0003/0006_</t>
  </si>
  <si>
    <t>INDORE-IN/MP/015_SOYABEAN-530_DEPALPUR-IN/MP/015/001_BETMA - 3-IN/MP/015/001/0003_059-DOULTABAD-IN/MP/015/001/0003/0006</t>
  </si>
  <si>
    <t>INDORE-IN/MP/015_SOYABEAN-530_DEPALPUR-IN/MP/015/001_BETMA - 3-IN/MP/015/001/0003_060-RANGWASA-IN/MP/015/001/0003/0007_</t>
  </si>
  <si>
    <t>INDORE-IN/MP/015_SOYABEAN-530_DEPALPUR-IN/MP/015/001_BETMA - 3-IN/MP/015/001/0003_060-RANGWASA-IN/MP/015/001/0003/0007</t>
  </si>
  <si>
    <t>INDORE-IN/MP/015_SOYABEAN-530_DEPALPUR-IN/MP/015/001_BETMA - 3-IN/MP/015/001/0003_061-SEJWANI-IN/MP/015/001/0003/0008_</t>
  </si>
  <si>
    <t>INDORE-IN/MP/015_SOYABEAN-530_DEPALPUR-IN/MP/015/001_BETMA - 3-IN/MP/015/001/0003_061-SEJWANI-IN/MP/015/001/0003/0008</t>
  </si>
  <si>
    <t>INDORE-IN/MP/015_SOYABEAN-530_DEPALPUR-IN/MP/015/001_BETMA - 3-IN/MP/015/001/0003_062-RAMBADODIYA-IN/MP/015/001/0003/0009_</t>
  </si>
  <si>
    <t>INDORE-IN/MP/015_SOYABEAN-530_DEPALPUR-IN/MP/015/001_BETMA - 3-IN/MP/015/001/0003_062-RAMBADODIYA-IN/MP/015/001/0003/0009</t>
  </si>
  <si>
    <t>INDORE-IN/MP/015_SOYABEAN-530_DEPALPUR-IN/MP/015/001_BETMA - 3-IN/MP/015/001/0003_063-GHATABILLOD-IN/MP/015/001/0003/0010_</t>
  </si>
  <si>
    <t>INDORE-IN/MP/015_SOYABEAN-530_DEPALPUR-IN/MP/015/001_BETMA - 3-IN/MP/015/001/0003_063-GHATABILLOD-IN/MP/015/001/0003/0010</t>
  </si>
  <si>
    <t>INDORE-IN/MP/015_SOYABEAN-530_DEPALPUR-IN/MP/015/001_BETMA - 3-IN/MP/015/001/0003_064-SANGVI-IN/MP/015/001/0003/0011_</t>
  </si>
  <si>
    <t>INDORE-IN/MP/015_SOYABEAN-530_DEPALPUR-IN/MP/015/001_BETMA - 3-IN/MP/015/001/0003_064-SANGVI-IN/MP/015/001/0003/0011</t>
  </si>
  <si>
    <t>INDORE-IN/MP/015_SOYABEAN-530_DEPALPUR-IN/MP/015/001_BETMA - 3-IN/MP/015/001/0003_065-METHWADA-IN/MP/015/001/0003/0012_</t>
  </si>
  <si>
    <t>INDORE-IN/MP/015_SOYABEAN-530_DEPALPUR-IN/MP/015/001_BETMA - 3-IN/MP/015/001/0003_065-METHWADA-IN/MP/015/001/0003/0012</t>
  </si>
  <si>
    <t>INDORE-IN/MP/015_SOYABEAN-530_DEPALPUR-IN/MP/015/001_BETMA - 3-IN/MP/015/001/0003_066-JHALARIYA-IN/MP/015/001/0003/0013_</t>
  </si>
  <si>
    <t>INDORE-IN/MP/015_SOYABEAN-530_DEPALPUR-IN/MP/015/001_BETMA - 3-IN/MP/015/001/0003_066-JHALARIYA-IN/MP/015/001/0003/0013</t>
  </si>
  <si>
    <t>INDORE-IN/MP/015_SOYABEAN-530_DEPALPUR-IN/MP/015/001_BETMA - 3-IN/MP/015/001/0003_067-RAWAD-IN/MP/015/001/0003/0014_</t>
  </si>
  <si>
    <t>INDORE-IN/MP/015_SOYABEAN-530_DEPALPUR-IN/MP/015/001_BETMA - 3-IN/MP/015/001/0003_067-RAWAD-IN/MP/015/001/0003/0014</t>
  </si>
  <si>
    <t>INDORE-IN/MP/015_SOYABEAN-530_DEPALPUR-IN/MP/015/001_BETMA - 3-IN/MP/015/001/0003_068-SANAVDA-IN/MP/015/001/0003/0015_</t>
  </si>
  <si>
    <t>INDORE-IN/MP/015_SOYABEAN-530_DEPALPUR-IN/MP/015/001_BETMA - 3-IN/MP/015/001/0003_068-SANAVDA-IN/MP/015/001/0003/0015</t>
  </si>
  <si>
    <t>INDORE-IN/MP/015_SOYABEAN-530_DEPALPUR-IN/MP/015/001_BETMA - 3-IN/MP/015/001/0003_069-ROLAAY-IN/MP/015/001/0003/0016_</t>
  </si>
  <si>
    <t>INDORE-IN/MP/015_SOYABEAN-530_DEPALPUR-IN/MP/015/001_BETMA - 3-IN/MP/015/001/0003_069-ROLAAY-IN/MP/015/001/0003/0016</t>
  </si>
  <si>
    <t>INDORE-IN/MP/015_SOYABEAN-530_DEPALPUR-IN/MP/015/001_BETMA - 3-IN/MP/015/001/0003_070-BORIYA-IN/MP/015/001/0003/0017_</t>
  </si>
  <si>
    <t>INDORE-IN/MP/015_SOYABEAN-530_DEPALPUR-IN/MP/015/001_BETMA - 3-IN/MP/015/001/0003_070-BORIYA-IN/MP/015/001/0003/0017</t>
  </si>
  <si>
    <t>INDORE-IN/MP/015_SOYABEAN-530_DEPALPUR-IN/MP/015/001_BETMA - 3-IN/MP/015/001/0003_071-BORSI-IN/MP/015/001/0003/0018_</t>
  </si>
  <si>
    <t>INDORE-IN/MP/015_SOYABEAN-530_DEPALPUR-IN/MP/015/001_BETMA - 3-IN/MP/015/001/0003_071-BORSI-IN/MP/015/001/0003/0018</t>
  </si>
  <si>
    <t>INDORE-IN/MP/015_SOYABEAN-530_DEPALPUR-IN/MP/015/001_BETMA - 3-IN/MP/015/001/0003_072-ORANGPURA-IN/MP/015/001/0003/0019_</t>
  </si>
  <si>
    <t>INDORE-IN/MP/015_SOYABEAN-530_DEPALPUR-IN/MP/015/001_BETMA - 3-IN/MP/015/001/0003_072-ORANGPURA-IN/MP/015/001/0003/0019</t>
  </si>
  <si>
    <t>INDORE-IN/MP/015_SOYABEAN-530_DEPALPUR-IN/MP/015/001_BETMA - 3-IN/MP/015/001/0003_073-RAJPURA-IN/MP/015/001/0003/0020_</t>
  </si>
  <si>
    <t>INDORE-IN/MP/015_SOYABEAN-530_DEPALPUR-IN/MP/015/001_BETMA - 3-IN/MP/015/001/0003_073-RAJPURA-IN/MP/015/001/0003/0020</t>
  </si>
  <si>
    <t>INDORE-IN/MP/015_SOYABEAN-530_DEPALPUR-IN/MP/015/001_BETMA - 3-IN/MP/015/001/0003_074-LALENDIPURA-IN/MP/015/001/0003/0021_</t>
  </si>
  <si>
    <t>INDORE-IN/MP/015_SOYABEAN-530_DEPALPUR-IN/MP/015/001_BETMA - 3-IN/MP/015/001/0003_074-LALENDIPURA-IN/MP/015/001/0003/0021</t>
  </si>
  <si>
    <t>INDORE-IN/MP/015_SOYABEAN-530_DEPALPUR-IN/MP/015/001_BETMA - 3-IN/MP/015/001/0003_075-KALASURA-IN/MP/015/001/0003/0022_</t>
  </si>
  <si>
    <t>INDORE-IN/MP/015_SOYABEAN-530_DEPALPUR-IN/MP/015/001_BETMA - 3-IN/MP/015/001/0003_075-KALASURA-IN/MP/015/001/0003/0022</t>
  </si>
  <si>
    <t>INDORE-IN/MP/015_SOYABEAN-530_DEPALPUR-IN/MP/015/001_BETMA - 3-IN/MP/015/001/0003_076-KASBA BETMA-IN/MP/015/001/0003/0023_</t>
  </si>
  <si>
    <t>INDORE-IN/MP/015_SOYABEAN-530_DEPALPUR-IN/MP/015/001_BETMA - 3-IN/MP/015/001/0003_076-KASBA BETMA-IN/MP/015/001/0003/0023</t>
  </si>
  <si>
    <t>INDORE-IN/MP/015_SOYABEAN-530_DEPALPUR-IN/MP/015/001_BETMA - 3-IN/MP/015/001/0003_077-PEER PIPLYA-IN/MP/015/001/0003/0024_</t>
  </si>
  <si>
    <t>INDORE-IN/MP/015_SOYABEAN-530_DEPALPUR-IN/MP/015/001_BETMA - 3-IN/MP/015/001/0003_077-PEER PIPLYA-IN/MP/015/001/0003/0024</t>
  </si>
  <si>
    <t>INDORE-IN/MP/015_SOYABEAN-530_DEPALPUR-IN/MP/015/001_BETMA - 3-IN/MP/015/001/0003_078-SALAMPUR-IN/MP/015/001/0003/0025_</t>
  </si>
  <si>
    <t>INDORE-IN/MP/015_SOYABEAN-530_DEPALPUR-IN/MP/015/001_BETMA - 3-IN/MP/015/001/0003_078-SALAMPUR-IN/MP/015/001/0003/0025</t>
  </si>
  <si>
    <t>INDORE-IN/MP/015_SOYABEAN-530_DEPALPUR-IN/MP/015/001_BETMA - 3-IN/MP/015/001/0003_079-RANMAL-IN/MP/015/001/0003/0026_</t>
  </si>
  <si>
    <t>INDORE-IN/MP/015_SOYABEAN-530_DEPALPUR-IN/MP/015/001_BETMA - 3-IN/MP/015/001/0003_079-RANMAL-IN/MP/015/001/0003/0026</t>
  </si>
  <si>
    <t>INDORE-IN/MP/015_SOYABEAN-530_DEPALPUR-IN/MP/015/001_BETMA - 3-IN/MP/015/001/0003_080-KALI BILLOD-IN/MP/015/001/0003/0027_</t>
  </si>
  <si>
    <t>INDORE-IN/MP/015_SOYABEAN-530_DEPALPUR-IN/MP/015/001_BETMA - 3-IN/MP/015/001/0003_080-KALI BILLOD-IN/MP/015/001/0003/0027</t>
  </si>
  <si>
    <t>INDORE-IN/MP/015_SOYABEAN-530_DEPALPUR-IN/MP/015/001_BETMA - 3-IN/MP/015/001/0003_081-CHIRAKHAN-IN/MP/015/001/0003/0028_</t>
  </si>
  <si>
    <t>INDORE-IN/MP/015_SOYABEAN-530_DEPALPUR-IN/MP/015/001_BETMA - 3-IN/MP/015/001/0003_081-CHIRAKHAN-IN/MP/015/001/0003/0028</t>
  </si>
  <si>
    <t>INDORE-IN/MP/015_SOYABEAN-530_DEPALPUR-IN/MP/015/001_BETMA - 3-IN/MP/015/001/0003_082-BAJRANGPURA-IN/MP/015/001/0003/0029_</t>
  </si>
  <si>
    <t>INDORE-IN/MP/015_SOYABEAN-530_DEPALPUR-IN/MP/015/001_BETMA - 3-IN/MP/015/001/0003_082-BAJRANGPURA-IN/MP/015/001/0003/0029</t>
  </si>
  <si>
    <t>INDORE-IN/MP/015_SOYABEAN-530_DEPALPUR-IN/MP/015/001_BETMA - 3-IN/MP/015/001/0003_083-BIJEPUR-IN/MP/015/001/0003/0030_</t>
  </si>
  <si>
    <t>INDORE-IN/MP/015_SOYABEAN-530_DEPALPUR-IN/MP/015/001_BETMA - 3-IN/MP/015/001/0003_083-BIJEPUR-IN/MP/015/001/0003/0030</t>
  </si>
  <si>
    <t>INDORE-IN/MP/015_SOYABEAN-530_DEPALPUR-IN/MP/015/001_BETMA - 3-IN/MP/015/001/0003_084-MAANCHAL-IN/MP/015/001/0003/0031_</t>
  </si>
  <si>
    <t>INDORE-IN/MP/015_SOYABEAN-530_DEPALPUR-IN/MP/015/001_BETMA - 3-IN/MP/015/001/0003_084-MAANCHAL-IN/MP/015/001/0003/0031</t>
  </si>
  <si>
    <t>INDORE-IN/MP/015_SOYABEAN-530_DEPALPUR-IN/MP/015/001_BETMA - 3-IN/MP/015/001/0003_085-GALODA-IN/MP/015/001/0003/0032_</t>
  </si>
  <si>
    <t>INDORE-IN/MP/015_SOYABEAN-530_DEPALPUR-IN/MP/015/001_BETMA - 3-IN/MP/015/001/0003_085-GALODA-IN/MP/015/001/0003/0032</t>
  </si>
  <si>
    <t>INDORE-IN/MP/015_SOYABEAN-530_DEPALPUR-IN/MP/015/001_BETMA - 3-IN/MP/015/001/0003_086-DHARAVRA-IN/MP/015/001/0003/0033_</t>
  </si>
  <si>
    <t>INDORE-IN/MP/015_SOYABEAN-530_DEPALPUR-IN/MP/015/001_BETMA - 3-IN/MP/015/001/0003_086-DHARAVRA-IN/MP/015/001/0003/0033</t>
  </si>
  <si>
    <t>INDORE-IN/MP/015_SOYABEAN-530_DEPALPUR-IN/MP/015/001_BETMA - 3-IN/MP/015/001/0003_087-DHANNAD-IN/MP/015/001/0003/0034_</t>
  </si>
  <si>
    <t>INDORE-IN/MP/015_SOYABEAN-530_DEPALPUR-IN/MP/015/001_BETMA - 3-IN/MP/015/001/0003_087-DHANNAD-IN/MP/015/001/0003/0034</t>
  </si>
  <si>
    <t>INDORE-IN/MP/015_SOYABEAN-530_DEPALPUR-IN/MP/015/001_BETMA - 3-IN/MP/015/001/0003_088-BAGODA-IN/MP/015/001/0003/0035_</t>
  </si>
  <si>
    <t>INDORE-IN/MP/015_SOYABEAN-530_DEPALPUR-IN/MP/015/001_BETMA - 3-IN/MP/015/001/0003_088-BAGODA-IN/MP/015/001/0003/0035</t>
  </si>
  <si>
    <t>INDORE-IN/MP/015_SOYABEAN-530_DEPALPUR-IN/MP/015/001_DEPALPUR - 2-IN/MP/015/001/0002_030-LIMBODIPAR-IN/MP/015/001/0002/0001_</t>
  </si>
  <si>
    <t>INDORE-IN/MP/015_SOYABEAN-530_DEPALPUR-IN/MP/015/001_DEPALPUR - 2-IN/MP/015/001/0002_030-LIMBODIPAR-IN/MP/015/001/0002/0001</t>
  </si>
  <si>
    <t>INDORE-IN/MP/015_SOYABEAN-530_DEPALPUR-IN/MP/015/001_DEPALPUR - 2-IN/MP/015/001/0002_031-SEMDA-IN/MP/015/001/0002/0002_</t>
  </si>
  <si>
    <t>INDORE-IN/MP/015_SOYABEAN-530_DEPALPUR-IN/MP/015/001_DEPALPUR - 2-IN/MP/015/001/0002_031-SEMDA-IN/MP/015/001/0002/0002</t>
  </si>
  <si>
    <t>INDORE-IN/MP/015_SOYABEAN-530_DEPALPUR-IN/MP/015/001_DEPALPUR - 2-IN/MP/015/001/0002_032-KHATWADI-IN/MP/015/001/0002/0003_</t>
  </si>
  <si>
    <t>INDORE-IN/MP/015_SOYABEAN-530_DEPALPUR-IN/MP/015/001_DEPALPUR - 2-IN/MP/015/001/0002_032-KHATWADI-IN/MP/015/001/0002/0003</t>
  </si>
  <si>
    <t>INDORE-IN/MP/015_SOYABEAN-530_DEPALPUR-IN/MP/015/001_DEPALPUR - 2-IN/MP/015/001/0002_033-KASBA DEPALPUR-IN/MP/015/001/0002/0004_</t>
  </si>
  <si>
    <t>INDORE-IN/MP/015_SOYABEAN-530_DEPALPUR-IN/MP/015/001_DEPALPUR - 2-IN/MP/015/001/0002_033-KASBA DEPALPUR-IN/MP/015/001/0002/0004</t>
  </si>
  <si>
    <t>INDORE-IN/MP/015_SOYABEAN-530_DEPALPUR-IN/MP/015/001_DEPALPUR - 2-IN/MP/015/001/0002_034-BIRGOUNDA-IN/MP/015/001/0002/0005_</t>
  </si>
  <si>
    <t>INDORE-IN/MP/015_SOYABEAN-530_DEPALPUR-IN/MP/015/001_DEPALPUR - 2-IN/MP/015/001/0002_034-BIRGOUNDA-IN/MP/015/001/0002/0005</t>
  </si>
  <si>
    <t>INDORE-IN/MP/015_SOYABEAN-530_DEPALPUR-IN/MP/015/001_DEPALPUR - 2-IN/MP/015/001/0002_035-BANEDIYA-IN/MP/015/001/0002/0006_</t>
  </si>
  <si>
    <t>INDORE-IN/MP/015_SOYABEAN-530_DEPALPUR-IN/MP/015/001_DEPALPUR - 2-IN/MP/015/001/0002_035-BANEDIYA-IN/MP/015/001/0002/0006</t>
  </si>
  <si>
    <t>INDORE-IN/MP/015_SOYABEAN-530_DEPALPUR-IN/MP/015/001_DEPALPUR - 2-IN/MP/015/001/0002_036-KHIMLAWDA-IN/MP/015/001/0002/0007_</t>
  </si>
  <si>
    <t>INDORE-IN/MP/015_SOYABEAN-530_DEPALPUR-IN/MP/015/001_DEPALPUR - 2-IN/MP/015/001/0002_036-KHIMLAWDA-IN/MP/015/001/0002/0007</t>
  </si>
  <si>
    <t>INDORE-IN/MP/015_SOYABEAN-530_DEPALPUR-IN/MP/015/001_DEPALPUR - 2-IN/MP/015/001/0002_037-ATAHEDA-IN/MP/015/001/0002/0008_</t>
  </si>
  <si>
    <t>INDORE-IN/MP/015_SOYABEAN-530_DEPALPUR-IN/MP/015/001_DEPALPUR - 2-IN/MP/015/001/0002_037-ATAHEDA-IN/MP/015/001/0002/0008</t>
  </si>
  <si>
    <t>INDORE-IN/MP/015_SOYABEAN-530_DEPALPUR-IN/MP/015/001_DEPALPUR - 2-IN/MP/015/001/0002_038-KARJODA-IN/MP/015/001/0002/0009_</t>
  </si>
  <si>
    <t>INDORE-IN/MP/015_SOYABEAN-530_DEPALPUR-IN/MP/015/001_DEPALPUR - 2-IN/MP/015/001/0002_038-KARJODA-IN/MP/015/001/0002/0009</t>
  </si>
  <si>
    <t>INDORE-IN/MP/015_SOYABEAN-530_DEPALPUR-IN/MP/015/001_DEPALPUR - 2-IN/MP/015/001/0002_039-DEWARAKHEDI-IN/MP/015/001/0002/0010_</t>
  </si>
  <si>
    <t>INDORE-IN/MP/015_SOYABEAN-530_DEPALPUR-IN/MP/015/001_DEPALPUR - 2-IN/MP/015/001/0002_039-DEWARAKHEDI-IN/MP/015/001/0002/0010</t>
  </si>
  <si>
    <t>INDORE-IN/MP/015_SOYABEAN-530_DEPALPUR-IN/MP/015/001_DEPALPUR - 2-IN/MP/015/001/0002_040-BANYAKHEDI-IN/MP/015/001/0002/0011_</t>
  </si>
  <si>
    <t>INDORE-IN/MP/015_SOYABEAN-530_DEPALPUR-IN/MP/015/001_DEPALPUR - 2-IN/MP/015/001/0002_040-BANYAKHEDI-IN/MP/015/001/0002/0011</t>
  </si>
  <si>
    <t>INDORE-IN/MP/015_SOYABEAN-530_DEPALPUR-IN/MP/015/001_DEPALPUR - 2-IN/MP/015/001/0002_041-KHANDIYA-IN/MP/015/001/0002/0012_</t>
  </si>
  <si>
    <t>INDORE-IN/MP/015_SOYABEAN-530_DEPALPUR-IN/MP/015/001_DEPALPUR - 2-IN/MP/015/001/0002_041-KHANDIYA-IN/MP/015/001/0002/0012</t>
  </si>
  <si>
    <t>INDORE-IN/MP/015_SOYABEAN-530_DEPALPUR-IN/MP/015/001_DEPALPUR - 2-IN/MP/015/001/0002_042-SHAHPURA-IN/MP/015/001/0002/0013_</t>
  </si>
  <si>
    <t>INDORE-IN/MP/015_SOYABEAN-530_DEPALPUR-IN/MP/015/001_DEPALPUR - 2-IN/MP/015/001/0002_042-SHAHPURA-IN/MP/015/001/0002/0013</t>
  </si>
  <si>
    <t>INDORE-IN/MP/015_SOYABEAN-530_DEPALPUR-IN/MP/015/001_DEPALPUR - 2-IN/MP/015/001/0002_043-NANDRA-IN/MP/015/001/0002/0014_</t>
  </si>
  <si>
    <t>INDORE-IN/MP/015_SOYABEAN-530_DEPALPUR-IN/MP/015/001_DEPALPUR - 2-IN/MP/015/001/0002_043-NANDRA-IN/MP/015/001/0002/0014</t>
  </si>
  <si>
    <t>INDORE-IN/MP/015_SOYABEAN-530_DEPALPUR-IN/MP/015/001_DEPALPUR - 2-IN/MP/015/001/0002_044-GANGAJALKHEDI-IN/MP/015/001/0002/0015_</t>
  </si>
  <si>
    <t>INDORE-IN/MP/015_SOYABEAN-530_DEPALPUR-IN/MP/015/001_DEPALPUR - 2-IN/MP/015/001/0002_044-GANGAJALKHEDI-IN/MP/015/001/0002/0015</t>
  </si>
  <si>
    <t>INDORE-IN/MP/015_SOYABEAN-530_DEPALPUR-IN/MP/015/001_DEPALPUR - 2-IN/MP/015/001/0002_045-BADOLI HOUJ-IN/MP/015/001/0002/0016_</t>
  </si>
  <si>
    <t>INDORE-IN/MP/015_SOYABEAN-530_DEPALPUR-IN/MP/015/001_DEPALPUR - 2-IN/MP/015/001/0002_045-BADOLI HOUJ-IN/MP/015/001/0002/0016</t>
  </si>
  <si>
    <t>INDORE-IN/MP/015_SOYABEAN-530_DEPALPUR-IN/MP/015/001_DEPALPUR - 2-IN/MP/015/001/0002_046-TAKIPURA-IN/MP/015/001/0002/0017_</t>
  </si>
  <si>
    <t>INDORE-IN/MP/015_SOYABEAN-530_DEPALPUR-IN/MP/015/001_DEPALPUR - 2-IN/MP/015/001/0002_046-TAKIPURA-IN/MP/015/001/0002/0017</t>
  </si>
  <si>
    <t>INDORE-IN/MP/015_SOYABEAN-530_DEPALPUR-IN/MP/015/001_DEPALPUR - 2-IN/MP/015/001/0002_047-KHADI-IN/MP/015/001/0002/0018_</t>
  </si>
  <si>
    <t>INDORE-IN/MP/015_SOYABEAN-530_DEPALPUR-IN/MP/015/001_DEPALPUR - 2-IN/MP/015/001/0002_047-KHADI-IN/MP/015/001/0002/0018</t>
  </si>
  <si>
    <t>INDORE-IN/MP/015_SOYABEAN-530_DEPALPUR-IN/MP/015/001_DEPALPUR - 2-IN/MP/015/001/0002_048-KHAJRAYA-IN/MP/015/001/0002/0019_</t>
  </si>
  <si>
    <t>INDORE-IN/MP/015_SOYABEAN-530_DEPALPUR-IN/MP/015/001_DEPALPUR - 2-IN/MP/015/001/0002_048-KHAJRAYA-IN/MP/015/001/0002/0019</t>
  </si>
  <si>
    <t>INDORE-IN/MP/015_SOYABEAN-530_DEPALPUR-IN/MP/015/001_DEPALPUR - 2-IN/MP/015/001/0002_049-BEGANDA-IN/MP/015/001/0002/0020_</t>
  </si>
  <si>
    <t>INDORE-IN/MP/015_SOYABEAN-530_DEPALPUR-IN/MP/015/001_DEPALPUR - 2-IN/MP/015/001/0002_049-BEGANDA-IN/MP/015/001/0002/0020</t>
  </si>
  <si>
    <t>INDORE-IN/MP/015_SOYABEAN-530_DEPALPUR-IN/MP/015/001_DEPALPUR - 2-IN/MP/015/001/0002_050-ARODAKOT-IN/MP/015/001/0002/0021_</t>
  </si>
  <si>
    <t>INDORE-IN/MP/015_SOYABEAN-530_DEPALPUR-IN/MP/015/001_DEPALPUR - 2-IN/MP/015/001/0002_050-ARODAKOT-IN/MP/015/001/0002/0021</t>
  </si>
  <si>
    <t>INDORE-IN/MP/015_SOYABEAN-530_DEPALPUR-IN/MP/015/001_DEPALPUR - 2-IN/MP/015/001/0002_051-CHHOTI KALMER-IN/MP/015/001/0002/0022_</t>
  </si>
  <si>
    <t>INDORE-IN/MP/015_SOYABEAN-530_DEPALPUR-IN/MP/015/001_DEPALPUR - 2-IN/MP/015/001/0002_051-CHHOTI KALMER-IN/MP/015/001/0002/0022</t>
  </si>
  <si>
    <t>INDORE-IN/MP/015_SOYABEAN-530_DEPALPUR-IN/MP/015/001_DEPALPUR - 2-IN/MP/015/001/0002_052-CHAANDER-IN/MP/015/001/0002/0023_</t>
  </si>
  <si>
    <t>INDORE-IN/MP/015_SOYABEAN-530_DEPALPUR-IN/MP/015/001_DEPALPUR - 2-IN/MP/015/001/0002_052-CHAANDER-IN/MP/015/001/0002/0023</t>
  </si>
  <si>
    <t>INDORE-IN/MP/015_SOYABEAN-530_DEPALPUR-IN/MP/015/001_DEPALPUR - 2-IN/MP/015/001/0002_053-HARNASA-IN/MP/015/001/0002/0024_</t>
  </si>
  <si>
    <t>INDORE-IN/MP/015_SOYABEAN-530_DEPALPUR-IN/MP/015/001_DEPALPUR - 2-IN/MP/015/001/0002_053-HARNASA-IN/MP/015/001/0002/0024</t>
  </si>
  <si>
    <t>INDORE-IN/MP/015_SOYABEAN-530_DEPALPUR-IN/MP/015/001_GOUTAMPURA - 1-IN/MP/015/001/0001_001-GIROTA-IN/MP/015/001/0001/0001_</t>
  </si>
  <si>
    <t>INDORE-IN/MP/015_SOYABEAN-530_DEPALPUR-IN/MP/015/001_GOUTAMPURA - 1-IN/MP/015/001/0001_001-GIROTA-IN/MP/015/001/0001/0001</t>
  </si>
  <si>
    <t>INDORE-IN/MP/015_SOYABEAN-530_DEPALPUR-IN/MP/015/001_GOUTAMPURA - 1-IN/MP/015/001/0001_002-PIRNALWASA-IN/MP/015/001/0001/0012_</t>
  </si>
  <si>
    <t>INDORE-IN/MP/015_SOYABEAN-530_DEPALPUR-IN/MP/015/001_GOUTAMPURA - 1-IN/MP/015/001/0001_002-PIRNALWASA-IN/MP/015/001/0001/0012</t>
  </si>
  <si>
    <t>INDORE-IN/MP/015_SOYABEAN-530_DEPALPUR-IN/MP/015/001_GOUTAMPURA - 1-IN/MP/015/001/0001_003-FULAAN-IN/MP/015/001/0001/0023_</t>
  </si>
  <si>
    <t>INDORE-IN/MP/015_SOYABEAN-530_DEPALPUR-IN/MP/015/001_GOUTAMPURA - 1-IN/MP/015/001/0001_003-FULAAN-IN/MP/015/001/0001/0023</t>
  </si>
  <si>
    <t>INDORE-IN/MP/015_SOYABEAN-530_DEPALPUR-IN/MP/015/001_GOUTAMPURA - 1-IN/MP/015/001/0001_004-BAHIRAMPUR-IN/MP/015/001/0001/0024_</t>
  </si>
  <si>
    <t>INDORE-IN/MP/015_SOYABEAN-530_DEPALPUR-IN/MP/015/001_GOUTAMPURA - 1-IN/MP/015/001/0001_004-BAHIRAMPUR-IN/MP/015/001/0001/0024</t>
  </si>
  <si>
    <t>INDORE-IN/MP/015_SOYABEAN-530_DEPALPUR-IN/MP/015/001_GOUTAMPURA - 1-IN/MP/015/001/0001_005-TALAWALI-IN/MP/015/001/0001/0025_</t>
  </si>
  <si>
    <t>INDORE-IN/MP/015_SOYABEAN-530_DEPALPUR-IN/MP/015/001_GOUTAMPURA - 1-IN/MP/015/001/0001_005-TALAWALI-IN/MP/015/001/0001/0025</t>
  </si>
  <si>
    <t>INDORE-IN/MP/015_SOYABEAN-530_DEPALPUR-IN/MP/015/001_GOUTAMPURA - 1-IN/MP/015/001/0001_006-CHHADODA-IN/MP/015/001/0001/0026_</t>
  </si>
  <si>
    <t>INDORE-IN/MP/015_SOYABEAN-530_DEPALPUR-IN/MP/015/001_GOUTAMPURA - 1-IN/MP/015/001/0001_006-CHHADODA-IN/MP/015/001/0001/0026</t>
  </si>
  <si>
    <t>INDORE-IN/MP/015_SOYABEAN-530_DEPALPUR-IN/MP/015/001_GOUTAMPURA - 1-IN/MP/015/001/0001_007-JALODIYAGYAN-IN/MP/015/001/0001/0027_</t>
  </si>
  <si>
    <t>INDORE-IN/MP/015_SOYABEAN-530_DEPALPUR-IN/MP/015/001_GOUTAMPURA - 1-IN/MP/015/001/0001_007-JALODIYAGYAN-IN/MP/015/001/0001/0027</t>
  </si>
  <si>
    <t>INDORE-IN/MP/015_SOYABEAN-530_DEPALPUR-IN/MP/015/001_GOUTAMPURA - 1-IN/MP/015/001/0001_008-DHARMAT-IN/MP/015/001/0001/0028_</t>
  </si>
  <si>
    <t>INDORE-IN/MP/015_SOYABEAN-530_DEPALPUR-IN/MP/015/001_GOUTAMPURA - 1-IN/MP/015/001/0001_008-DHARMAT-IN/MP/015/001/0001/0028</t>
  </si>
  <si>
    <t>INDORE-IN/MP/015_SOYABEAN-530_DEPALPUR-IN/MP/015/001_GOUTAMPURA - 1-IN/MP/015/001/0001_009-CHAANDANKHEDI-IN/MP/015/001/0001/0029_</t>
  </si>
  <si>
    <t>INDORE-IN/MP/015_SOYABEAN-530_DEPALPUR-IN/MP/015/001_GOUTAMPURA - 1-IN/MP/015/001/0001_009-CHAANDANKHEDI-IN/MP/015/001/0001/0029</t>
  </si>
  <si>
    <t>INDORE-IN/MP/015_SOYABEAN-530_DEPALPUR-IN/MP/015/001_GOUTAMPURA - 1-IN/MP/015/001/0001_010-PADLYA-IN/MP/015/001/0001/0002_</t>
  </si>
  <si>
    <t>INDORE-IN/MP/015_SOYABEAN-530_DEPALPUR-IN/MP/015/001_GOUTAMPURA - 1-IN/MP/015/001/0001_010-PADLYA-IN/MP/015/001/0001/0002</t>
  </si>
  <si>
    <t>INDORE-IN/MP/015_SOYABEAN-530_DEPALPUR-IN/MP/015/001_GOUTAMPURA - 1-IN/MP/015/001/0001_011-BHEEL BADOLI-IN/MP/015/001/0001/0003_</t>
  </si>
  <si>
    <t>INDORE-IN/MP/015_SOYABEAN-530_DEPALPUR-IN/MP/015/001_GOUTAMPURA - 1-IN/MP/015/001/0001_011-BHEEL BADOLI-IN/MP/015/001/0001/0003</t>
  </si>
  <si>
    <t>INDORE-IN/MP/015_SOYABEAN-530_DEPALPUR-IN/MP/015/001_GOUTAMPURA - 1-IN/MP/015/001/0001_012-KASBA GAUTAMPURA-IN/MP/015/001/0001/0004_</t>
  </si>
  <si>
    <t>INDORE-IN/MP/015_SOYABEAN-530_DEPALPUR-IN/MP/015/001_GOUTAMPURA - 1-IN/MP/015/001/0001_012-KASBA GAUTAMPURA-IN/MP/015/001/0001/0004</t>
  </si>
  <si>
    <t>INDORE-IN/MP/015_SOYABEAN-530_DEPALPUR-IN/MP/015/001_GOUTAMPURA - 1-IN/MP/015/001/0001_013-BACHHODA-IN/MP/015/001/0001/0005_</t>
  </si>
  <si>
    <t>INDORE-IN/MP/015_SOYABEAN-530_DEPALPUR-IN/MP/015/001_GOUTAMPURA - 1-IN/MP/015/001/0001_013-BACHHODA-IN/MP/015/001/0001/0005</t>
  </si>
  <si>
    <t>INDORE-IN/MP/015_SOYABEAN-530_DEPALPUR-IN/MP/015/001_GOUTAMPURA - 1-IN/MP/015/001/0001_014-RALAYTA-IN/MP/015/001/0001/0006_</t>
  </si>
  <si>
    <t>INDORE-IN/MP/015_SOYABEAN-530_DEPALPUR-IN/MP/015/001_GOUTAMPURA - 1-IN/MP/015/001/0001_014-RALAYTA-IN/MP/015/001/0001/0006</t>
  </si>
  <si>
    <t>INDORE-IN/MP/015_SOYABEAN-530_DEPALPUR-IN/MP/015/001_GOUTAMPURA - 1-IN/MP/015/001/0001_015-ATYAVA-IN/MP/015/001/0001/0007_</t>
  </si>
  <si>
    <t>INDORE-IN/MP/015_SOYABEAN-530_DEPALPUR-IN/MP/015/001_GOUTAMPURA - 1-IN/MP/015/001/0001_015-ATYAVA-IN/MP/015/001/0001/0007</t>
  </si>
  <si>
    <t>INDORE-IN/MP/015_SOYABEAN-530_DEPALPUR-IN/MP/015/001_GOUTAMPURA - 1-IN/MP/015/001/0001_016-SATER-IN/MP/015/001/0001/0008_</t>
  </si>
  <si>
    <t>INDORE-IN/MP/015_SOYABEAN-530_DEPALPUR-IN/MP/015/001_GOUTAMPURA - 1-IN/MP/015/001/0001_016-SATER-IN/MP/015/001/0001/0008</t>
  </si>
  <si>
    <t>INDORE-IN/MP/015_SOYABEAN-530_DEPALPUR-IN/MP/015/001_GOUTAMPURA - 1-IN/MP/015/001/0001_017-FARKOUDA-IN/MP/015/001/0001/0009_</t>
  </si>
  <si>
    <t>INDORE-IN/MP/015_SOYABEAN-530_DEPALPUR-IN/MP/015/001_GOUTAMPURA - 1-IN/MP/015/001/0001_017-FARKOUDA-IN/MP/015/001/0001/0009</t>
  </si>
  <si>
    <t>INDORE-IN/MP/015_SOYABEAN-530_DEPALPUR-IN/MP/015/001_GOUTAMPURA - 1-IN/MP/015/001/0001_018-MENDAKWAS-IN/MP/015/001/0001/0010_</t>
  </si>
  <si>
    <t>INDORE-IN/MP/015_SOYABEAN-530_DEPALPUR-IN/MP/015/001_GOUTAMPURA - 1-IN/MP/015/001/0001_018-MENDAKWAS-IN/MP/015/001/0001/0010</t>
  </si>
  <si>
    <t>INDORE-IN/MP/015_SOYABEAN-530_DEPALPUR-IN/MP/015/001_GOUTAMPURA - 1-IN/MP/015/001/0001_019-PITAWALI-IN/MP/015/001/0001/0011_</t>
  </si>
  <si>
    <t>INDORE-IN/MP/015_SOYABEAN-530_DEPALPUR-IN/MP/015/001_GOUTAMPURA - 1-IN/MP/015/001/0001_019-PITAWALI-IN/MP/015/001/0001/0011</t>
  </si>
  <si>
    <t>INDORE-IN/MP/015_SOYABEAN-530_DEPALPUR-IN/MP/015/001_GOUTAMPURA - 1-IN/MP/015/001/0001_020-KADODA-IN/MP/015/001/0001/0013_</t>
  </si>
  <si>
    <t>INDORE-IN/MP/015_SOYABEAN-530_DEPALPUR-IN/MP/015/001_GOUTAMPURA - 1-IN/MP/015/001/0001_020-KADODA-IN/MP/015/001/0001/0013</t>
  </si>
  <si>
    <t>INDORE-IN/MP/015_SOYABEAN-530_DEPALPUR-IN/MP/015/001_GOUTAMPURA - 1-IN/MP/015/001/0001_021-GUDAR-IN/MP/015/001/0001/0014_</t>
  </si>
  <si>
    <t>INDORE-IN/MP/015_SOYABEAN-530_DEPALPUR-IN/MP/015/001_GOUTAMPURA - 1-IN/MP/015/001/0001_021-GUDAR-IN/MP/015/001/0001/0014</t>
  </si>
  <si>
    <t>INDORE-IN/MP/015_SOYABEAN-530_DEPALPUR-IN/MP/015/001_GOUTAMPURA - 1-IN/MP/015/001/0001_022-RUDRAKHYA-IN/MP/015/001/0001/0015_</t>
  </si>
  <si>
    <t>INDORE-IN/MP/015_SOYABEAN-530_DEPALPUR-IN/MP/015/001_GOUTAMPURA - 1-IN/MP/015/001/0001_022-RUDRAKHYA-IN/MP/015/001/0001/0015</t>
  </si>
  <si>
    <t>INDORE-IN/MP/015_SOYABEAN-530_DEPALPUR-IN/MP/015/001_GOUTAMPURA - 1-IN/MP/015/001/0001_023-SUNALA-IN/MP/015/001/0001/0016_</t>
  </si>
  <si>
    <t>INDORE-IN/MP/015_SOYABEAN-530_DEPALPUR-IN/MP/015/001_GOUTAMPURA - 1-IN/MP/015/001/0001_023-SUNALA-IN/MP/015/001/0001/0016</t>
  </si>
  <si>
    <t>INDORE-IN/MP/015_SOYABEAN-530_DEPALPUR-IN/MP/015/001_GOUTAMPURA - 1-IN/MP/015/001/0001_024-KATKODA-IN/MP/015/001/0001/0017_</t>
  </si>
  <si>
    <t>INDORE-IN/MP/015_SOYABEAN-530_DEPALPUR-IN/MP/015/001_GOUTAMPURA - 1-IN/MP/015/001/0001_024-KATKODA-IN/MP/015/001/0001/0017</t>
  </si>
  <si>
    <t>INDORE-IN/MP/015_SOYABEAN-530_DEPALPUR-IN/MP/015/001_GOUTAMPURA - 1-IN/MP/015/001/0001_025-KAI-IN/MP/015/001/0001/0018_</t>
  </si>
  <si>
    <t>INDORE-IN/MP/015_SOYABEAN-530_DEPALPUR-IN/MP/015/001_GOUTAMPURA - 1-IN/MP/015/001/0001_025-KAI-IN/MP/015/001/0001/0018</t>
  </si>
  <si>
    <t>INDORE-IN/MP/015_SOYABEAN-530_DEPALPUR-IN/MP/015/001_GOUTAMPURA - 1-IN/MP/015/001/0001_026-JALALPURA-IN/MP/015/001/0001/0019_</t>
  </si>
  <si>
    <t>INDORE-IN/MP/015_SOYABEAN-530_DEPALPUR-IN/MP/015/001_GOUTAMPURA - 1-IN/MP/015/001/0001_026-JALALPURA-IN/MP/015/001/0001/0019</t>
  </si>
  <si>
    <t>INDORE-IN/MP/015_SOYABEAN-530_DEPALPUR-IN/MP/015/001_GOUTAMPURA - 1-IN/MP/015/001/0001_027-GOKULPUR-IN/MP/015/001/0001/0020_</t>
  </si>
  <si>
    <t>INDORE-IN/MP/015_SOYABEAN-530_DEPALPUR-IN/MP/015/001_GOUTAMPURA - 1-IN/MP/015/001/0001_027-GOKULPUR-IN/MP/015/001/0001/0020</t>
  </si>
  <si>
    <t>INDORE-IN/MP/015_SOYABEAN-530_DEPALPUR-IN/MP/015/001_GOUTAMPURA - 1-IN/MP/015/001/0001_028-BHIDOUTA-IN/MP/015/001/0001/0021_</t>
  </si>
  <si>
    <t>INDORE-IN/MP/015_SOYABEAN-530_DEPALPUR-IN/MP/015/001_GOUTAMPURA - 1-IN/MP/015/001/0001_028-BHIDOUTA-IN/MP/015/001/0001/0021</t>
  </si>
  <si>
    <t>INDORE-IN/MP/015_SOYABEAN-530_DEPALPUR-IN/MP/015/001_GOUTAMPURA - 1-IN/MP/015/001/0001_029-JALODIYAPAR-IN/MP/015/001/0001/0022_</t>
  </si>
  <si>
    <t>INDORE-IN/MP/015_SOYABEAN-530_DEPALPUR-IN/MP/015/001_GOUTAMPURA - 1-IN/MP/015/001/0001_029-JALODIYAPAR-IN/MP/015/001/0001/0022</t>
  </si>
  <si>
    <t>INDORE-IN/MP/015_SOYABEAN-530_HATOD-IN/MP/015/005_AGRA - 1-IN/MP/015/005/0001_001-MURKHEDA-IN/MP/015/005/0001/0001_</t>
  </si>
  <si>
    <t>INDORE-IN/MP/015_SOYABEAN-530_HATOD-IN/MP/015/005_AGRA - 1-IN/MP/015/005/0001_001-MURKHEDA-IN/MP/015/005/0001/0001</t>
  </si>
  <si>
    <t>INDORE-IN/MP/015_SOYABEAN-530_HATOD-IN/MP/015/005_AGRA - 1-IN/MP/015/005/0001_002-HASNABAD-IN/MP/015/005/0001/0005_</t>
  </si>
  <si>
    <t>INDORE-IN/MP/015_SOYABEAN-530_HATOD-IN/MP/015/005_AGRA - 1-IN/MP/015/005/0001_002-HASNABAD-IN/MP/015/005/0001/0005</t>
  </si>
  <si>
    <t>INDORE-IN/MP/015_SOYABEAN-530_HATOD-IN/MP/015/005_AGRA - 1-IN/MP/015/005/0001_003-PIPLODA-IN/MP/015/005/0001/0013_</t>
  </si>
  <si>
    <t>INDORE-IN/MP/015_SOYABEAN-530_HATOD-IN/MP/015/005_AGRA - 1-IN/MP/015/005/0001_003-PIPLODA-IN/MP/015/005/0001/0013</t>
  </si>
  <si>
    <t>INDORE-IN/MP/015_SOYABEAN-530_HATOD-IN/MP/015/005_AGRA - 1-IN/MP/015/005/0001_004-AGRA-IN/MP/015/005/0001/0017_</t>
  </si>
  <si>
    <t>INDORE-IN/MP/015_SOYABEAN-530_HATOD-IN/MP/015/005_AGRA - 1-IN/MP/015/005/0001_004-AGRA-IN/MP/015/005/0001/0017</t>
  </si>
  <si>
    <t>INDORE-IN/MP/015_SOYABEAN-530_HATOD-IN/MP/015/005_AGRA - 1-IN/MP/015/005/0001_005-AHIRKHEDI-IN/MP/015/005/0001/0018_</t>
  </si>
  <si>
    <t>INDORE-IN/MP/015_SOYABEAN-530_HATOD-IN/MP/015/005_AGRA - 1-IN/MP/015/005/0001_005-AHIRKHEDI-IN/MP/015/005/0001/0018</t>
  </si>
  <si>
    <t>INDORE-IN/MP/015_SOYABEAN-530_HATOD-IN/MP/015/005_AGRA - 1-IN/MP/015/005/0001_006-SUMTHA-IN/MP/015/005/0001/0019_</t>
  </si>
  <si>
    <t>INDORE-IN/MP/015_SOYABEAN-530_HATOD-IN/MP/015/005_AGRA - 1-IN/MP/015/005/0001_006-SUMTHA-IN/MP/015/005/0001/0019</t>
  </si>
  <si>
    <t>INDORE-IN/MP/015_SOYABEAN-530_HATOD-IN/MP/015/005_AGRA - 1-IN/MP/015/005/0001_007-ARANYA-IN/MP/015/005/0001/0020_</t>
  </si>
  <si>
    <t>INDORE-IN/MP/015_SOYABEAN-530_HATOD-IN/MP/015/005_AGRA - 1-IN/MP/015/005/0001_007-ARANYA-IN/MP/015/005/0001/0020</t>
  </si>
  <si>
    <t>INDORE-IN/MP/015_SOYABEAN-530_HATOD-IN/MP/015/005_AGRA - 1-IN/MP/015/005/0001_008-BADARKHA-IN/MP/015/005/0001/0021_</t>
  </si>
  <si>
    <t>INDORE-IN/MP/015_SOYABEAN-530_HATOD-IN/MP/015/005_AGRA - 1-IN/MP/015/005/0001_008-BADARKHA-IN/MP/015/005/0001/0021</t>
  </si>
  <si>
    <t>INDORE-IN/MP/015_SOYABEAN-530_HATOD-IN/MP/015/005_AGRA - 1-IN/MP/015/005/0001_009-JAMBUDI SARVAR-IN/MP/015/005/0001/0022_</t>
  </si>
  <si>
    <t>INDORE-IN/MP/015_SOYABEAN-530_HATOD-IN/MP/015/005_AGRA - 1-IN/MP/015/005/0001_009-JAMBUDI SARVAR-IN/MP/015/005/0001/0022</t>
  </si>
  <si>
    <t>INDORE-IN/MP/015_SOYABEAN-530_HATOD-IN/MP/015/005_AGRA - 1-IN/MP/015/005/0001_010-KANKRIYAPAL-IN/MP/015/005/0001/0002_</t>
  </si>
  <si>
    <t>INDORE-IN/MP/015_SOYABEAN-530_HATOD-IN/MP/015/005_AGRA - 1-IN/MP/015/005/0001_010-KANKRIYAPAL-IN/MP/015/005/0001/0002</t>
  </si>
  <si>
    <t>INDORE-IN/MP/015_SOYABEAN-530_HATOD-IN/MP/015/005_AGRA - 1-IN/MP/015/005/0001_011-JINDAKHEDA-IN/MP/015/005/0001/0003_</t>
  </si>
  <si>
    <t>INDORE-IN/MP/015_SOYABEAN-530_HATOD-IN/MP/015/005_AGRA - 1-IN/MP/015/005/0001_011-JINDAKHEDA-IN/MP/015/005/0001/0003</t>
  </si>
  <si>
    <t>INDORE-IN/MP/015_SOYABEAN-530_HATOD-IN/MP/015/005_AGRA - 1-IN/MP/015/005/0001_012-BASANDRA-IN/MP/015/005/0001/0004_</t>
  </si>
  <si>
    <t>INDORE-IN/MP/015_SOYABEAN-530_HATOD-IN/MP/015/005_AGRA - 1-IN/MP/015/005/0001_012-BASANDRA-IN/MP/015/005/0001/0004</t>
  </si>
  <si>
    <t>INDORE-IN/MP/015_SOYABEAN-530_HATOD-IN/MP/015/005_AGRA - 1-IN/MP/015/005/0001_023-SIKANDRI-IN/MP/015/005/0001/0006_</t>
  </si>
  <si>
    <t>INDORE-IN/MP/015_SOYABEAN-530_HATOD-IN/MP/015/005_AGRA - 1-IN/MP/015/005/0001_023-SIKANDRI-IN/MP/015/005/0001/0006</t>
  </si>
  <si>
    <t>INDORE-IN/MP/015_SOYABEAN-530_HATOD-IN/MP/015/005_AGRA - 1-IN/MP/015/005/0001_024-USHAPURA-IN/MP/015/005/0001/0007_</t>
  </si>
  <si>
    <t>INDORE-IN/MP/015_SOYABEAN-530_HATOD-IN/MP/015/005_AGRA - 1-IN/MP/015/005/0001_024-USHAPURA-IN/MP/015/005/0001/0007</t>
  </si>
  <si>
    <t>INDORE-IN/MP/015_SOYABEAN-530_HATOD-IN/MP/015/005_AGRA - 1-IN/MP/015/005/0001_025-AKSONDA-IN/MP/015/005/0001/0008_</t>
  </si>
  <si>
    <t>INDORE-IN/MP/015_SOYABEAN-530_HATOD-IN/MP/015/005_AGRA - 1-IN/MP/015/005/0001_025-AKSONDA-IN/MP/015/005/0001/0008</t>
  </si>
  <si>
    <t>INDORE-IN/MP/015_SOYABEAN-530_HATOD-IN/MP/015/005_AGRA - 1-IN/MP/015/005/0001_026-NEVRI-IN/MP/015/005/0001/0009_</t>
  </si>
  <si>
    <t>INDORE-IN/MP/015_SOYABEAN-530_HATOD-IN/MP/015/005_AGRA - 1-IN/MP/015/005/0001_026-NEVRI-IN/MP/015/005/0001/0009</t>
  </si>
  <si>
    <t>INDORE-IN/MP/015_SOYABEAN-530_HATOD-IN/MP/015/005_AGRA - 1-IN/MP/015/005/0001_027-ATAVDA-IN/MP/015/005/0001/0010_</t>
  </si>
  <si>
    <t>INDORE-IN/MP/015_SOYABEAN-530_HATOD-IN/MP/015/005_AGRA - 1-IN/MP/015/005/0001_027-ATAVDA-IN/MP/015/005/0001/0010</t>
  </si>
  <si>
    <t>INDORE-IN/MP/015_SOYABEAN-530_HATOD-IN/MP/015/005_AGRA - 1-IN/MP/015/005/0001_028-AJANDA-IN/MP/015/005/0001/0011_</t>
  </si>
  <si>
    <t>INDORE-IN/MP/015_SOYABEAN-530_HATOD-IN/MP/015/005_AGRA - 1-IN/MP/015/005/0001_028-AJANDA-IN/MP/015/005/0001/0011</t>
  </si>
  <si>
    <t>INDORE-IN/MP/015_SOYABEAN-530_HATOD-IN/MP/015/005_AGRA - 1-IN/MP/015/005/0001_029-GOHAN-IN/MP/015/005/0001/0012_</t>
  </si>
  <si>
    <t>INDORE-IN/MP/015_SOYABEAN-530_HATOD-IN/MP/015/005_AGRA - 1-IN/MP/015/005/0001_029-GOHAN-IN/MP/015/005/0001/0012</t>
  </si>
  <si>
    <t>INDORE-IN/MP/015_SOYABEAN-530_HATOD-IN/MP/015/005_AGRA - 1-IN/MP/015/005/0001_030-KARADIYA-IN/MP/015/005/0001/0014_</t>
  </si>
  <si>
    <t>INDORE-IN/MP/015_SOYABEAN-530_HATOD-IN/MP/015/005_AGRA - 1-IN/MP/015/005/0001_030-KARADIYA-IN/MP/015/005/0001/0014</t>
  </si>
  <si>
    <t>INDORE-IN/MP/015_SOYABEAN-530_HATOD-IN/MP/015/005_AGRA - 1-IN/MP/015/005/0001_031-PANTH BADODIYA-IN/MP/015/005/0001/0015_</t>
  </si>
  <si>
    <t>INDORE-IN/MP/015_SOYABEAN-530_HATOD-IN/MP/015/005_AGRA - 1-IN/MP/015/005/0001_031-PANTH BADODIYA-IN/MP/015/005/0001/0015</t>
  </si>
  <si>
    <t>INDORE-IN/MP/015_SOYABEAN-530_HATOD-IN/MP/015/005_AGRA - 1-IN/MP/015/005/0001_032-GULAVAT-IN/MP/015/005/0001/0016_</t>
  </si>
  <si>
    <t>INDORE-IN/MP/015_SOYABEAN-530_HATOD-IN/MP/015/005_AGRA - 1-IN/MP/015/005/0001_032-GULAVAT-IN/MP/015/005/0001/0016</t>
  </si>
  <si>
    <t>INDORE-IN/MP/015_SOYABEAN-530_HATOD-IN/MP/015/005_HATOD - 2-IN/MP/015/005/0002_013-MATABARODI-IN/MP/015/005/0002/0001_</t>
  </si>
  <si>
    <t>INDORE-IN/MP/015_SOYABEAN-530_HATOD-IN/MP/015/005_HATOD - 2-IN/MP/015/005/0002_013-MATABARODI-IN/MP/015/005/0002/0001</t>
  </si>
  <si>
    <t>INDORE-IN/MP/015_SOYABEAN-530_HATOD-IN/MP/015/005_HATOD - 2-IN/MP/015/005/0002_014-BAGHANA-IN/MP/015/005/0002/0002_</t>
  </si>
  <si>
    <t>INDORE-IN/MP/015_SOYABEAN-530_HATOD-IN/MP/015/005_HATOD - 2-IN/MP/015/005/0002_014-BAGHANA-IN/MP/015/005/0002/0002</t>
  </si>
  <si>
    <t>INDORE-IN/MP/015_SOYABEAN-530_HATOD-IN/MP/015/005_HATOD - 2-IN/MP/015/005/0002_015-SATLANA-IN/MP/015/005/0002/0003_</t>
  </si>
  <si>
    <t>INDORE-IN/MP/015_SOYABEAN-530_HATOD-IN/MP/015/005_HATOD - 2-IN/MP/015/005/0002_015-SATLANA-IN/MP/015/005/0002/0003</t>
  </si>
  <si>
    <t>INDORE-IN/MP/015_SOYABEAN-530_HATOD-IN/MP/015/005_HATOD - 2-IN/MP/015/005/0002_016-ALVASA-IN/MP/015/005/0002/0004_</t>
  </si>
  <si>
    <t>INDORE-IN/MP/015_SOYABEAN-530_HATOD-IN/MP/015/005_HATOD - 2-IN/MP/015/005/0002_016-ALVASA-IN/MP/015/005/0002/0004</t>
  </si>
  <si>
    <t>INDORE-IN/MP/015_SOYABEAN-530_HATOD-IN/MP/015/005_HATOD - 2-IN/MP/015/005/0002_017-REWTI-IN/MP/015/005/0002/0005_</t>
  </si>
  <si>
    <t>INDORE-IN/MP/015_SOYABEAN-530_HATOD-IN/MP/015/005_HATOD - 2-IN/MP/015/005/0002_017-REWTI-IN/MP/015/005/0002/0005</t>
  </si>
  <si>
    <t>INDORE-IN/MP/015_SOYABEAN-530_HATOD-IN/MP/015/005_HATOD - 2-IN/MP/015/005/0002_018-PALIYA HEIDAR-IN/MP/015/005/0002/0006_</t>
  </si>
  <si>
    <t>INDORE-IN/MP/015_SOYABEAN-530_HATOD-IN/MP/015/005_HATOD - 2-IN/MP/015/005/0002_018-PALIYA HEIDAR-IN/MP/015/005/0002/0006</t>
  </si>
  <si>
    <t>INDORE-IN/MP/015_SOYABEAN-530_HATOD-IN/MP/015/005_HATOD - 2-IN/MP/015/005/0002_019-KANKRIYA BORDIYA-IN/MP/015/005/0002/0007_</t>
  </si>
  <si>
    <t>INDORE-IN/MP/015_SOYABEAN-530_HATOD-IN/MP/015/005_HATOD - 2-IN/MP/015/005/0002_019-KANKRIYA BORDIYA-IN/MP/015/005/0002/0007</t>
  </si>
  <si>
    <t>INDORE-IN/MP/015_SOYABEAN-530_HATOD-IN/MP/015/005_HATOD - 2-IN/MP/015/005/0002_020-KHAJURIYA-IN/MP/015/005/0002/0008_</t>
  </si>
  <si>
    <t>INDORE-IN/MP/015_SOYABEAN-530_HATOD-IN/MP/015/005_HATOD - 2-IN/MP/015/005/0002_020-KHAJURIYA-IN/MP/015/005/0002/0008</t>
  </si>
  <si>
    <t>INDORE-IN/MP/015_SOYABEAN-530_HATOD-IN/MP/015/005_HATOD - 2-IN/MP/015/005/0002_021-HATOD-IN/MP/015/005/0002/0009_</t>
  </si>
  <si>
    <t>INDORE-IN/MP/015_SOYABEAN-530_HATOD-IN/MP/015/005_HATOD - 2-IN/MP/015/005/0002_021-HATOD-IN/MP/015/005/0002/0009</t>
  </si>
  <si>
    <t>INDORE-IN/MP/015_SOYABEAN-530_HATOD-IN/MP/015/005_HATOD - 2-IN/MP/015/005/0002_022-ROJDI-IN/MP/015/005/0002/0010_</t>
  </si>
  <si>
    <t>INDORE-IN/MP/015_SOYABEAN-530_HATOD-IN/MP/015/005_HATOD - 2-IN/MP/015/005/0002_022-ROJDI-IN/MP/015/005/0002/0010</t>
  </si>
  <si>
    <t>INDORE-IN/MP/015_SOYABEAN-530_HATOD-IN/MP/015/005_HATOD - 2-IN/MP/015/005/0002_033-BADI KALMER-IN/MP/015/005/0002/0011_</t>
  </si>
  <si>
    <t>INDORE-IN/MP/015_SOYABEAN-530_HATOD-IN/MP/015/005_HATOD - 2-IN/MP/015/005/0002_033-BADI KALMER-IN/MP/015/005/0002/0011</t>
  </si>
  <si>
    <t>INDORE-IN/MP/015_SOYABEAN-530_HATOD-IN/MP/015/005_HATOD - 2-IN/MP/015/005/0002_034-JAMBUDI HAPSI-IN/MP/015/005/0002/0012_</t>
  </si>
  <si>
    <t>INDORE-IN/MP/015_SOYABEAN-530_HATOD-IN/MP/015/005_HATOD - 2-IN/MP/015/005/0002_034-JAMBUDI HAPSI-IN/MP/015/005/0002/0012</t>
  </si>
  <si>
    <t>INDORE-IN/MP/015_SOYABEAN-530_HATOD-IN/MP/015/005_HATOD - 2-IN/MP/015/005/0002_035-BUDANIYA-IN/MP/015/005/0002/0013_</t>
  </si>
  <si>
    <t>INDORE-IN/MP/015_SOYABEAN-530_HATOD-IN/MP/015/005_HATOD - 2-IN/MP/015/005/0002_035-BUDANIYA-IN/MP/015/005/0002/0013</t>
  </si>
  <si>
    <t>INDORE-IN/MP/015_SOYABEAN-530_HATOD-IN/MP/015/005_HATOD - 2-IN/MP/015/005/0002_036-LIMBODAGARI-IN/MP/015/005/0002/0014_</t>
  </si>
  <si>
    <t>INDORE-IN/MP/015_SOYABEAN-530_HATOD-IN/MP/015/005_HATOD - 2-IN/MP/015/005/0002_036-LIMBODAGARI-IN/MP/015/005/0002/0014</t>
  </si>
  <si>
    <t>INDORE-IN/MP/015_SOYABEAN-530_HATOD-IN/MP/015/005_HATOD - 2-IN/MP/015/005/0002_037-BADABANGARDA-IN/MP/015/005/0002/0015_</t>
  </si>
  <si>
    <t>INDORE-IN/MP/015_SOYABEAN-530_HATOD-IN/MP/015/005_HATOD - 2-IN/MP/015/005/0002_037-BADABANGARDA-IN/MP/015/005/0002/0015</t>
  </si>
  <si>
    <t>INDORE-IN/MP/015_SOYABEAN-530_HATOD-IN/MP/015/005_HATOD - 2-IN/MP/015/005/0002_038-TIGRIYA BADSHAH-IN/MP/015/005/0002/0016_</t>
  </si>
  <si>
    <t>INDORE-IN/MP/015_SOYABEAN-530_HATOD-IN/MP/015/005_HATOD - 2-IN/MP/015/005/0002_038-TIGRIYA BADSHAH-IN/MP/015/005/0002/0016</t>
  </si>
  <si>
    <t>INDORE-IN/MP/015_SOYABEAN-530_INDORE-IN/MP/015/003_BHICHOULI - 4-IN/MP/015/003/0004_048-BEGAMKHEDI-IN/MP/015/003/0004/0001_</t>
  </si>
  <si>
    <t>INDORE-IN/MP/015_SOYABEAN-530_INDORE-IN/MP/015/003_BHICHOULI - 4-IN/MP/015/003/0004_048-BEGAMKHEDI-IN/MP/015/003/0004/0001</t>
  </si>
  <si>
    <t>INDORE-IN/MP/015_SOYABEAN-530_INDORE-IN/MP/015/003_BHICHOULI - 4-IN/MP/015/003/0004_050-GARIPIPALIYA-IN/MP/015/003/0004/0002_</t>
  </si>
  <si>
    <t>INDORE-IN/MP/015_SOYABEAN-530_INDORE-IN/MP/015/003_BHICHOULI - 4-IN/MP/015/003/0004_050-GARIPIPALIYA-IN/MP/015/003/0004/0002</t>
  </si>
  <si>
    <t>INDORE-IN/MP/015_SOYABEAN-530_INDORE-IN/MP/015/003_BHICHOULI - 4-IN/MP/015/003/0004_051-ASRAWADBUJURG-IN/MP/015/003/0004/0003_</t>
  </si>
  <si>
    <t>INDORE-IN/MP/015_SOYABEAN-530_INDORE-IN/MP/015/003_BHICHOULI - 4-IN/MP/015/003/0004_051-ASRAWADBUJURG-IN/MP/015/003/0004/0003</t>
  </si>
  <si>
    <t>INDORE-IN/MP/015_SOYABEAN-530_INDORE-IN/MP/015/003_BHICHOULI - 4-IN/MP/015/003/0004_052-BADIYAKIMA-IN/MP/015/003/0004/0004_</t>
  </si>
  <si>
    <t>INDORE-IN/MP/015_SOYABEAN-530_INDORE-IN/MP/015/003_BHICHOULI - 4-IN/MP/015/003/0004_052-BADIYAKIMA-IN/MP/015/003/0004/0004</t>
  </si>
  <si>
    <t>INDORE-IN/MP/015_SOYABEAN-530_INDORE-IN/MP/015/003_BHICHOULI - 4-IN/MP/015/003/0004_053-BHICHOLIHAPSI-IN/MP/015/003/0004/0005_</t>
  </si>
  <si>
    <t>INDORE-IN/MP/015_SOYABEAN-530_INDORE-IN/MP/015/003_BHICHOULI - 4-IN/MP/015/003/0004_053-BHICHOLIHAPSI-IN/MP/015/003/0004/0005</t>
  </si>
  <si>
    <t>INDORE-IN/MP/015_SOYABEAN-530_INDORE-IN/MP/015/003_BHICHOULI - 4-IN/MP/015/003/0004_055-DEVGURADIYA-IN/MP/015/003/0004/0007_</t>
  </si>
  <si>
    <t>INDORE-IN/MP/015_SOYABEAN-530_INDORE-IN/MP/015/003_BHICHOULI - 4-IN/MP/015/003/0004_055-DEVGURADIYA-IN/MP/015/003/0004/0007</t>
  </si>
  <si>
    <t>INDORE-IN/MP/015_SOYABEAN-530_INDORE-IN/MP/015/003_BHICHOULI - 4-IN/MP/015/003/0004_058-SANAVADIYA-IN/MP/015/003/0004/0009_</t>
  </si>
  <si>
    <t>INDORE-IN/MP/015_SOYABEAN-530_INDORE-IN/MP/015/003_BHICHOULI - 4-IN/MP/015/003/0004_058-SANAVADIYA-IN/MP/015/003/0004/0009</t>
  </si>
  <si>
    <t>INDORE-IN/MP/015_SOYABEAN-530_INDORE-IN/MP/015/003_BHICHOULI - 4-IN/MP/015/003/0004_059-DUDHIYA-IN/MP/015/003/0004/0021_</t>
  </si>
  <si>
    <t>INDORE-IN/MP/015_SOYABEAN-530_INDORE-IN/MP/015/003_BHICHOULI - 4-IN/MP/015/003/0004_059-DUDHIYA-IN/MP/015/003/0004/0021</t>
  </si>
  <si>
    <t>INDORE-IN/MP/015_SOYABEAN-530_INDORE-IN/MP/015/003_BHICHOULI - 4-IN/MP/015/003/0004_060-UMARIYAKHURD-IN/MP/015/003/0004/0010_</t>
  </si>
  <si>
    <t>INDORE-IN/MP/015_SOYABEAN-530_INDORE-IN/MP/015/003_BHICHOULI - 4-IN/MP/015/003/0004_060-UMARIYAKHURD-IN/MP/015/003/0004/0010</t>
  </si>
  <si>
    <t>INDORE-IN/MP/015_SOYABEAN-530_INDORE-IN/MP/015/003_BHICHOULI - 4-IN/MP/015/003/0004_061-JAMNYAKHURD-IN/MP/015/003/0004/0011_</t>
  </si>
  <si>
    <t>INDORE-IN/MP/015_SOYABEAN-530_INDORE-IN/MP/015/003_BHICHOULI - 4-IN/MP/015/003/0004_061-JAMNYAKHURD-IN/MP/015/003/0004/0011</t>
  </si>
  <si>
    <t>INDORE-IN/MP/015_SOYABEAN-530_INDORE-IN/MP/015/003_BHICHOULI - 4-IN/MP/015/003/0004_062-BIHADIYA-IN/MP/015/003/0004/0012_</t>
  </si>
  <si>
    <t>INDORE-IN/MP/015_SOYABEAN-530_INDORE-IN/MP/015/003_BHICHOULI - 4-IN/MP/015/003/0004_062-BIHADIYA-IN/MP/015/003/0004/0012</t>
  </si>
  <si>
    <t>INDORE-IN/MP/015_SOYABEAN-530_INDORE-IN/MP/015/003_BHICHOULI - 4-IN/MP/015/003/0004_063-TILLOURKHURD-IN/MP/015/003/0004/0013_</t>
  </si>
  <si>
    <t>INDORE-IN/MP/015_SOYABEAN-530_INDORE-IN/MP/015/003_BHICHOULI - 4-IN/MP/015/003/0004_063-TILLOURKHURD-IN/MP/015/003/0004/0013</t>
  </si>
  <si>
    <t>INDORE-IN/MP/015_SOYABEAN-530_INDORE-IN/MP/015/003_BHICHOULI - 4-IN/MP/015/003/0004_064-KACHOT-IN/MP/015/003/0004/0022_</t>
  </si>
  <si>
    <t>INDORE-IN/MP/015_SOYABEAN-530_INDORE-IN/MP/015/003_BHICHOULI - 4-IN/MP/015/003/0004_064-KACHOT-IN/MP/015/003/0004/0022</t>
  </si>
  <si>
    <t>INDORE-IN/MP/015_SOYABEAN-530_INDORE-IN/MP/015/003_BHICHOULI - 4-IN/MP/015/003/0004_065-TILLOURBUJURG-IN/MP/015/003/0004/0014_</t>
  </si>
  <si>
    <t>INDORE-IN/MP/015_SOYABEAN-530_INDORE-IN/MP/015/003_BHICHOULI - 4-IN/MP/015/003/0004_065-TILLOURBUJURG-IN/MP/015/003/0004/0014</t>
  </si>
  <si>
    <t>INDORE-IN/MP/015_SOYABEAN-530_INDORE-IN/MP/015/003_BHICHOULI - 4-IN/MP/015/003/0004_066-MUNDLADOSTDAR-IN/MP/015/003/0004/0015_</t>
  </si>
  <si>
    <t>INDORE-IN/MP/015_SOYABEAN-530_INDORE-IN/MP/015/003_BHICHOULI - 4-IN/MP/015/003/0004_066-MUNDLADOSTDAR-IN/MP/015/003/0004/0015</t>
  </si>
  <si>
    <t>INDORE-IN/MP/015_SOYABEAN-530_INDORE-IN/MP/015/003_BHICHOULI - 4-IN/MP/015/003/0004_067-SONBAY-IN/MP/015/003/0004/0016_</t>
  </si>
  <si>
    <t>INDORE-IN/MP/015_SOYABEAN-530_INDORE-IN/MP/015/003_BHICHOULI - 4-IN/MP/015/003/0004_067-SONBAY-IN/MP/015/003/0004/0016</t>
  </si>
  <si>
    <t>INDORE-IN/MP/015_SOYABEAN-530_INDORE-IN/MP/015/003_BHICHOULI - 4-IN/MP/015/003/0004_068-DHAMNAAY-IN/MP/015/003/0004/0017_</t>
  </si>
  <si>
    <t>INDORE-IN/MP/015_SOYABEAN-530_INDORE-IN/MP/015/003_BHICHOULI - 4-IN/MP/015/003/0004_068-DHAMNAAY-IN/MP/015/003/0004/0017</t>
  </si>
  <si>
    <t>INDORE-IN/MP/015_SOYABEAN-530_INDORE-IN/MP/015/003_BHICHOULI - 4-IN/MP/015/003/0004_077-PIVDAAY-IN/MP/015/003/0004/0018_</t>
  </si>
  <si>
    <t>INDORE-IN/MP/015_SOYABEAN-530_INDORE-IN/MP/015/003_BHICHOULI - 4-IN/MP/015/003/0004_077-PIVDAAY-IN/MP/015/003/0004/0018</t>
  </si>
  <si>
    <t>INDORE-IN/MP/015_SOYABEAN-530_INDORE-IN/MP/015/003_BHICHOULI - 4-IN/MP/015/003/0004_078-PIPALDA-IN/MP/015/003/0004/0019_</t>
  </si>
  <si>
    <t>INDORE-IN/MP/015_SOYABEAN-530_INDORE-IN/MP/015/003_BHICHOULI - 4-IN/MP/015/003/0004_078-PIPALDA-IN/MP/015/003/0004/0019</t>
  </si>
  <si>
    <t>INDORE-IN/MP/015_SOYABEAN-530_INDORE-IN/MP/015/003_BHICHOULI - 4-IN/MP/015/003/0004_079-KAMPEL-IN/MP/015/003/0004/0020_</t>
  </si>
  <si>
    <t>INDORE-IN/MP/015_SOYABEAN-530_INDORE-IN/MP/015/003_BHICHOULI - 4-IN/MP/015/003/0004_079-KAMPEL-IN/MP/015/003/0004/0020</t>
  </si>
  <si>
    <t>INDORE-IN/MP/015_SOYABEAN-530_INDORE-IN/MP/015/003_INDORE - 2-IN/MP/015/003/0002_017-NIHALPURMUNDI-IN/MP/015/003/0002/0001_</t>
  </si>
  <si>
    <t>INDORE-IN/MP/015_SOYABEAN-530_INDORE-IN/MP/015/003_INDORE - 2-IN/MP/015/003/0002_017-NIHALPURMUNDI-IN/MP/015/003/0002/0001</t>
  </si>
  <si>
    <t>INDORE-IN/MP/015_SOYABEAN-530_INDORE-IN/MP/015/003_INDORE - 2-IN/MP/015/003/0002_023-ASRAWADKHURD-IN/MP/015/003/0002/0002_</t>
  </si>
  <si>
    <t>INDORE-IN/MP/015_SOYABEAN-530_INDORE-IN/MP/015/003_INDORE - 2-IN/MP/015/003/0002_023-ASRAWADKHURD-IN/MP/015/003/0002/0002</t>
  </si>
  <si>
    <t>INDORE-IN/MP/015_SOYABEAN-530_INDORE-IN/MP/015/003_INDORE - 2-IN/MP/015/003/0002_024-MIRJAPUR-IN/MP/015/003/0002/0003_</t>
  </si>
  <si>
    <t>INDORE-IN/MP/015_SOYABEAN-530_INDORE-IN/MP/015/003_INDORE - 2-IN/MP/015/003/0002_024-MIRJAPUR-IN/MP/015/003/0002/0003</t>
  </si>
  <si>
    <t>INDORE-IN/MP/015_SOYABEAN-530_INDORE-IN/MP/015/003_INDORE - 2-IN/MP/015/003/0002_025-RALAMANDAL-IN/MP/015/003/0002/0004_</t>
  </si>
  <si>
    <t>INDORE-IN/MP/015_SOYABEAN-530_INDORE-IN/MP/015/003_INDORE - 2-IN/MP/015/003/0002_025-RALAMANDAL-IN/MP/015/003/0002/0004</t>
  </si>
  <si>
    <t>INDORE-IN/MP/015_SOYABEAN-530_INDORE-IN/MP/015/003_INDORE - 2-IN/MP/015/003/0002_026-LIMBODI-IN/MP/015/003/0002/0005_</t>
  </si>
  <si>
    <t>INDORE-IN/MP/015_SOYABEAN-530_INDORE-IN/MP/015/003_INDORE - 2-IN/MP/015/003/0002_026-LIMBODI-IN/MP/015/003/0002/0005</t>
  </si>
  <si>
    <t>INDORE-IN/MP/015_SOYABEAN-530_INDORE-IN/MP/015/003_INDORE - 2-IN/MP/015/003/0002_027-BILAVALI-IN/MP/015/003/0002/0006_</t>
  </si>
  <si>
    <t>INDORE-IN/MP/015_SOYABEAN-530_INDORE-IN/MP/015/003_INDORE - 2-IN/MP/015/003/0002_027-BILAVALI-IN/MP/015/003/0002/0006</t>
  </si>
  <si>
    <t>INDORE-IN/MP/015_SOYABEAN-530_INDORE-IN/MP/015/003_INDORE - 2-IN/MP/015/003/0002_031-NIPANIYA-IN/MP/015/003/0002/0010_</t>
  </si>
  <si>
    <t>INDORE-IN/MP/015_SOYABEAN-530_INDORE-IN/MP/015/003_INDORE - 2-IN/MP/015/003/0002_031-NIPANIYA-IN/MP/015/003/0002/0010</t>
  </si>
  <si>
    <t>INDORE-IN/MP/015_SOYABEAN-530_INDORE-IN/MP/015/003_INDORE - 2-IN/MP/015/003/0002_036-LASUDIYAMORI-IN/MP/015/003/0002/0015_</t>
  </si>
  <si>
    <t>INDORE-IN/MP/015_SOYABEAN-530_INDORE-IN/MP/015/003_INDORE - 2-IN/MP/015/003/0002_036-LASUDIYAMORI-IN/MP/015/003/0002/0015</t>
  </si>
  <si>
    <t>INDORE-IN/MP/015_SOYABEAN-530_INDORE-IN/MP/015/003_INDORE - 2-IN/MP/015/003/0002_037-ARANDIYA-IN/MP/015/003/0002/0016_</t>
  </si>
  <si>
    <t>INDORE-IN/MP/015_SOYABEAN-530_INDORE-IN/MP/015/003_INDORE - 2-IN/MP/015/003/0002_037-ARANDIYA-IN/MP/015/003/0002/0016</t>
  </si>
  <si>
    <t>INDORE-IN/MP/015_SOYABEAN-530_INDORE-IN/MP/015/003_INDORE - 2-IN/MP/015/003/0002_057-MUNDLANAYTA-IN/MP/015/003/0002/0017_</t>
  </si>
  <si>
    <t>INDORE-IN/MP/015_SOYABEAN-530_INDORE-IN/MP/015/003_INDORE - 2-IN/MP/015/003/0002_057-MUNDLANAYTA-IN/MP/015/003/0002/0017</t>
  </si>
  <si>
    <t>INDORE-IN/MP/015_SOYABEAN-530_INDORE-IN/MP/015/003_KANADIYA-IN/MP/015/003/0003_038-PANOD-IN/MP/015/003/0003/0001_</t>
  </si>
  <si>
    <t>INDORE-IN/MP/015_SOYABEAN-530_INDORE-IN/MP/015/003_KANADIYA-IN/MP/015/003/0003_038-PANOD-IN/MP/015/003/0003/0001</t>
  </si>
  <si>
    <t>INDORE-IN/MP/015_SOYABEAN-530_INDORE-IN/MP/015/003_KANADIYA-IN/MP/015/003/0003_039-JHALARIYA-IN/MP/015/003/0003/0002_</t>
  </si>
  <si>
    <t>INDORE-IN/MP/015_SOYABEAN-530_INDORE-IN/MP/015/003_KANADIYA-IN/MP/015/003/0003_039-JHALARIYA-IN/MP/015/003/0003/0002</t>
  </si>
  <si>
    <t>INDORE-IN/MP/015_SOYABEAN-530_INDORE-IN/MP/015/003_KANADIYA-IN/MP/015/003/0003_040-BISANKHEDA-IN/MP/015/003/0003/0003_</t>
  </si>
  <si>
    <t>INDORE-IN/MP/015_SOYABEAN-530_INDORE-IN/MP/015/003_KANADIYA-IN/MP/015/003/0003_040-BISANKHEDA-IN/MP/015/003/0003/0003</t>
  </si>
  <si>
    <t>INDORE-IN/MP/015_SOYABEAN-530_INDORE-IN/MP/015/003_KANADIYA-IN/MP/015/003/0003_041-KHATIPIPALIYA-IN/MP/015/003/0003/0004_</t>
  </si>
  <si>
    <t>INDORE-IN/MP/015_SOYABEAN-530_INDORE-IN/MP/015/003_KANADIYA-IN/MP/015/003/0003_041-KHATIPIPALIYA-IN/MP/015/003/0003/0004</t>
  </si>
  <si>
    <t>INDORE-IN/MP/015_SOYABEAN-530_INDORE-IN/MP/015/003_KANADIYA-IN/MP/015/003/0003_042-BURANAKHEDI-IN/MP/015/003/0003/0005_</t>
  </si>
  <si>
    <t>INDORE-IN/MP/015_SOYABEAN-530_INDORE-IN/MP/015/003_KANADIYA-IN/MP/015/003/0003_042-BURANAKHEDI-IN/MP/015/003/0003/0005</t>
  </si>
  <si>
    <t>INDORE-IN/MP/015_SOYABEAN-530_INDORE-IN/MP/015/003_KANADIYA-IN/MP/015/003/0003_043-HARANKHEDI-IN/MP/015/003/0003/0006_</t>
  </si>
  <si>
    <t>INDORE-IN/MP/015_SOYABEAN-530_INDORE-IN/MP/015/003_KANADIYA-IN/MP/015/003/0003_043-HARANKHEDI-IN/MP/015/003/0003/0006</t>
  </si>
  <si>
    <t>INDORE-IN/MP/015_SOYABEAN-530_INDORE-IN/MP/015/003_KANADIYA-IN/MP/015/003/0003_044-SEMLYACHAU-IN/MP/015/003/0003/0007_</t>
  </si>
  <si>
    <t>INDORE-IN/MP/015_SOYABEAN-530_INDORE-IN/MP/015/003_KANADIYA-IN/MP/015/003/0003_044-SEMLYACHAU-IN/MP/015/003/0003/0007</t>
  </si>
  <si>
    <t>INDORE-IN/MP/015_SOYABEAN-530_INDORE-IN/MP/015/003_KANADIYA-IN/MP/015/003/0003_046-GARIYA-IN/MP/015/003/0003/0008_</t>
  </si>
  <si>
    <t>INDORE-IN/MP/015_SOYABEAN-530_INDORE-IN/MP/015/003_KANADIYA-IN/MP/015/003/0003_046-GARIYA-IN/MP/015/003/0003/0008</t>
  </si>
  <si>
    <t>INDORE-IN/MP/015_SOYABEAN-530_INDORE-IN/MP/015/003_KANADIYA-IN/MP/015/003/0003_047-CHOUHANKHEDI-IN/MP/015/003/0003/0009_</t>
  </si>
  <si>
    <t>INDORE-IN/MP/015_SOYABEAN-530_INDORE-IN/MP/015/003_KANADIYA-IN/MP/015/003/0003_047-CHOUHANKHEDI-IN/MP/015/003/0003/0009</t>
  </si>
  <si>
    <t>INDORE-IN/MP/015_SOYABEAN-530_INDORE-IN/MP/015/003_KANADIYA-IN/MP/015/003/0003_049-KANADIYA-IN/MP/015/003/0003/0010_</t>
  </si>
  <si>
    <t>INDORE-IN/MP/015_SOYABEAN-530_INDORE-IN/MP/015/003_KANADIYA-IN/MP/015/003/0003_049-KANADIYA-IN/MP/015/003/0003/0010</t>
  </si>
  <si>
    <t>INDORE-IN/MP/015_SOYABEAN-530_INDORE-IN/MP/015/003_KHUDAIL-IN/MP/015/003/0005_045-GOGAKHEDI-IN/MP/015/003/0005/0001_</t>
  </si>
  <si>
    <t>INDORE-IN/MP/015_SOYABEAN-530_INDORE-IN/MP/015/003_KHUDAIL-IN/MP/015/003/0005_045-GOGAKHEDI-IN/MP/015/003/0005/0001</t>
  </si>
  <si>
    <t>INDORE-IN/MP/015_SOYABEAN-530_INDORE-IN/MP/015/003_KHUDAIL-IN/MP/015/003/0005_069-SINDHIBADODA-IN/MP/015/003/0005/0002_</t>
  </si>
  <si>
    <t>INDORE-IN/MP/015_SOYABEAN-530_INDORE-IN/MP/015/003_KHUDAIL-IN/MP/015/003/0005_069-SINDHIBADODA-IN/MP/015/003/0005/0002</t>
  </si>
  <si>
    <t>INDORE-IN/MP/015_SOYABEAN-530_INDORE-IN/MP/015/003_KHUDAIL-IN/MP/015/003/0005_070-KAJIPALASIYA-IN/MP/015/003/0005/0003_</t>
  </si>
  <si>
    <t>INDORE-IN/MP/015_SOYABEAN-530_INDORE-IN/MP/015/003_KHUDAIL-IN/MP/015/003/0005_070-KAJIPALASIYA-IN/MP/015/003/0005/0003</t>
  </si>
  <si>
    <t>INDORE-IN/MP/015_SOYABEAN-530_INDORE-IN/MP/015/003_KHUDAIL-IN/MP/015/003/0005_071-KHUDAILBUJURG-IN/MP/015/003/0005/0004_</t>
  </si>
  <si>
    <t>INDORE-IN/MP/015_SOYABEAN-530_INDORE-IN/MP/015/003_KHUDAIL-IN/MP/015/003/0005_071-KHUDAILBUJURG-IN/MP/015/003/0005/0004</t>
  </si>
  <si>
    <t>INDORE-IN/MP/015_SOYABEAN-530_INDORE-IN/MP/015/003_KHUDAIL-IN/MP/015/003/0005_072-KHUDAILKHURD-IN/MP/015/003/0005/0005_</t>
  </si>
  <si>
    <t>INDORE-IN/MP/015_SOYABEAN-530_INDORE-IN/MP/015/003_KHUDAIL-IN/MP/015/003/0005_072-KHUDAILKHURD-IN/MP/015/003/0005/0005</t>
  </si>
  <si>
    <t>INDORE-IN/MP/015_SOYABEAN-530_INDORE-IN/MP/015/003_KHUDAIL-IN/MP/015/003/0005_073-ARANYA-IN/MP/015/003/0005/0006_</t>
  </si>
  <si>
    <t>INDORE-IN/MP/015_SOYABEAN-530_INDORE-IN/MP/015/003_KHUDAIL-IN/MP/015/003/0005_073-ARANYA-IN/MP/015/003/0005/0006</t>
  </si>
  <si>
    <t>INDORE-IN/MP/015_SOYABEAN-530_INDORE-IN/MP/015/003_KHUDAIL-IN/MP/015/003/0005_074-GEHLI-IN/MP/015/003/0005/0007_</t>
  </si>
  <si>
    <t>INDORE-IN/MP/015_SOYABEAN-530_INDORE-IN/MP/015/003_KHUDAIL-IN/MP/015/003/0005_074-GEHLI-IN/MP/015/003/0005/0007</t>
  </si>
  <si>
    <t>INDORE-IN/MP/015_SOYABEAN-530_INDORE-IN/MP/015/003_KHUDAIL-IN/MP/015/003/0005_075-BAVLYAKHURD-IN/MP/015/003/0005/0008_</t>
  </si>
  <si>
    <t>INDORE-IN/MP/015_SOYABEAN-530_INDORE-IN/MP/015/003_KHUDAIL-IN/MP/015/003/0005_075-BAVLYAKHURD-IN/MP/015/003/0005/0008</t>
  </si>
  <si>
    <t>INDORE-IN/MP/015_SOYABEAN-530_INDORE-IN/MP/015/003_KHUDAIL-IN/MP/015/003/0005_080-PEDMI-IN/MP/015/003/0005/0010_</t>
  </si>
  <si>
    <t>INDORE-IN/MP/015_SOYABEAN-530_INDORE-IN/MP/015/003_KHUDAIL-IN/MP/015/003/0005_080-PEDMI-IN/MP/015/003/0005/0010</t>
  </si>
  <si>
    <t>INDORE-IN/MP/015_SOYABEAN-530_INDORE-IN/MP/015/003_KHUDAIL-IN/MP/015/003/0005_081-SEMLYARAIMAL-IN/MP/015/003/0005/0011_</t>
  </si>
  <si>
    <t>INDORE-IN/MP/015_SOYABEAN-530_INDORE-IN/MP/015/003_KHUDAIL-IN/MP/015/003/0005_081-SEMLYARAIMAL-IN/MP/015/003/0005/0011</t>
  </si>
  <si>
    <t>INDORE-IN/MP/015_SOYABEAN-530_INDORE-IN/MP/015/003_KHUDAIL-IN/MP/015/003/0005_082-KHANDEL-IN/MP/015/003/0005/0012_</t>
  </si>
  <si>
    <t>INDORE-IN/MP/015_SOYABEAN-530_INDORE-IN/MP/015/003_KHUDAIL-IN/MP/015/003/0005_082-KHANDEL-IN/MP/015/003/0005/0012</t>
  </si>
  <si>
    <t>INDORE-IN/MP/015_SOYABEAN-530_INDORE-IN/MP/015/003_KHUDAIL-IN/MP/015/003/0005_083-SHIVNI-IN/MP/015/003/0005/0013_</t>
  </si>
  <si>
    <t>INDORE-IN/MP/015_SOYABEAN-530_INDORE-IN/MP/015/003_KHUDAIL-IN/MP/015/003/0005_083-SHIVNI-IN/MP/015/003/0005/0013</t>
  </si>
  <si>
    <t>INDORE-IN/MP/015_SOYABEAN-530_INDORE-IN/MP/015/003_RAU - 1-IN/MP/015/003/0001_001-CHHOTA BANGARDA-IN/MP/015/003/0001/0001_</t>
  </si>
  <si>
    <t>INDORE-IN/MP/015_SOYABEAN-530_INDORE-IN/MP/015/003_RAU - 1-IN/MP/015/003/0001_001-CHHOTA BANGARDA-IN/MP/015/003/0001/0001</t>
  </si>
  <si>
    <t>INDORE-IN/MP/015_SOYABEAN-530_INDORE-IN/MP/015/003_RAU - 1-IN/MP/015/003/0001_002-NAINOD-IN/MP/015/003/0001/0011_</t>
  </si>
  <si>
    <t>INDORE-IN/MP/015_SOYABEAN-530_INDORE-IN/MP/015/003_RAU - 1-IN/MP/015/003/0001_002-NAINOD-IN/MP/015/003/0001/0011</t>
  </si>
  <si>
    <t>INDORE-IN/MP/015_SOYABEAN-530_INDORE-IN/MP/015/003_RAU - 1-IN/MP/015/003/0001_003-RIJLAY-IN/MP/015/003/0001/0015_</t>
  </si>
  <si>
    <t>INDORE-IN/MP/015_SOYABEAN-530_INDORE-IN/MP/015/003_RAU - 1-IN/MP/015/003/0001_003-RIJLAY-IN/MP/015/003/0001/0015</t>
  </si>
  <si>
    <t>INDORE-IN/MP/015_SOYABEAN-530_INDORE-IN/MP/015/003_RAU - 1-IN/MP/015/003/0001_004-KALARIYA-IN/MP/015/003/0001/0016_</t>
  </si>
  <si>
    <t>INDORE-IN/MP/015_SOYABEAN-530_INDORE-IN/MP/015/003_RAU - 1-IN/MP/015/003/0001_004-KALARIYA-IN/MP/015/003/0001/0016</t>
  </si>
  <si>
    <t>INDORE-IN/MP/015_SOYABEAN-530_INDORE-IN/MP/015/003_RAU - 1-IN/MP/015/003/0001_005-BISNAVDA-IN/MP/015/003/0001/0017_</t>
  </si>
  <si>
    <t>INDORE-IN/MP/015_SOYABEAN-530_INDORE-IN/MP/015/003_RAU - 1-IN/MP/015/003/0001_005-BISNAVDA-IN/MP/015/003/0001/0017</t>
  </si>
  <si>
    <t>INDORE-IN/MP/015_SOYABEAN-530_INDORE-IN/MP/015/003_RAU - 1-IN/MP/015/003/0001_006-SINHASA-IN/MP/015/003/0001/0018_</t>
  </si>
  <si>
    <t>INDORE-IN/MP/015_SOYABEAN-530_INDORE-IN/MP/015/003_RAU - 1-IN/MP/015/003/0001_006-SINHASA-IN/MP/015/003/0001/0018</t>
  </si>
  <si>
    <t>INDORE-IN/MP/015_SOYABEAN-530_INDORE-IN/MP/015/003_RAU - 1-IN/MP/015/003/0001_007-BAANK-IN/MP/015/003/0001/0019_</t>
  </si>
  <si>
    <t>INDORE-IN/MP/015_SOYABEAN-530_INDORE-IN/MP/015/003_RAU - 1-IN/MP/015/003/0001_007-BAANK-IN/MP/015/003/0001/0019</t>
  </si>
  <si>
    <t>INDORE-IN/MP/015_SOYABEAN-530_INDORE-IN/MP/015/003_RAU - 1-IN/MP/015/003/0001_009-AHIRKHEDI-IN/MP/015/003/0001/0021_</t>
  </si>
  <si>
    <t>INDORE-IN/MP/015_SOYABEAN-530_INDORE-IN/MP/015/003_RAU - 1-IN/MP/015/003/0001_009-AHIRKHEDI-IN/MP/015/003/0001/0021</t>
  </si>
  <si>
    <t>INDORE-IN/MP/015_SOYABEAN-530_INDORE-IN/MP/015/003_RAU - 1-IN/MP/015/003/0001_010-NAVDAPANTH-IN/MP/015/003/0001/0002_</t>
  </si>
  <si>
    <t>INDORE-IN/MP/015_SOYABEAN-530_INDORE-IN/MP/015/003_RAU - 1-IN/MP/015/003/0001_010-NAVDAPANTH-IN/MP/015/003/0001/0002</t>
  </si>
  <si>
    <t>INDORE-IN/MP/015_SOYABEAN-530_INDORE-IN/MP/015/003_RAU - 1-IN/MP/015/003/0001_011-SINDODA-IN/MP/015/003/0001/0003_</t>
  </si>
  <si>
    <t>INDORE-IN/MP/015_SOYABEAN-530_INDORE-IN/MP/015/003_RAU - 1-IN/MP/015/003/0001_011-SINDODA-IN/MP/015/003/0001/0003</t>
  </si>
  <si>
    <t>INDORE-IN/MP/015_SOYABEAN-530_INDORE-IN/MP/015/003_RAU - 1-IN/MP/015/003/0001_012-NARLAAY-IN/MP/015/003/0001/0004_</t>
  </si>
  <si>
    <t>INDORE-IN/MP/015_SOYABEAN-530_INDORE-IN/MP/015/003_RAU - 1-IN/MP/015/003/0001_012-NARLAAY-IN/MP/015/003/0001/0004</t>
  </si>
  <si>
    <t>INDORE-IN/MP/015_SOYABEAN-530_INDORE-IN/MP/015/003_RAU - 1-IN/MP/015/003/0001_013-RANGWASA-IN/MP/015/003/0001/0005_</t>
  </si>
  <si>
    <t>INDORE-IN/MP/015_SOYABEAN-530_INDORE-IN/MP/015/003_RAU - 1-IN/MP/015/003/0001_013-RANGWASA-IN/MP/015/003/0001/0005</t>
  </si>
  <si>
    <t>INDORE-IN/MP/015_SOYABEAN-530_INDORE-IN/MP/015/003_RAU - 1-IN/MP/015/003/0001_018-RAU-IN/MP/015/003/0001/0009_</t>
  </si>
  <si>
    <t>INDORE-IN/MP/015_SOYABEAN-530_INDORE-IN/MP/015/003_RAU - 1-IN/MP/015/003/0001_018-RAU-IN/MP/015/003/0001/0009</t>
  </si>
  <si>
    <t>INDORE-IN/MP/015_SOYABEAN-530_INDORE-IN/MP/015/003_RAU - 1-IN/MP/015/003/0001_019-MACHLA-IN/MP/015/003/0001/0010_</t>
  </si>
  <si>
    <t>INDORE-IN/MP/015_SOYABEAN-530_INDORE-IN/MP/015/003_RAU - 1-IN/MP/015/003/0001_019-MACHLA-IN/MP/015/003/0001/0010</t>
  </si>
  <si>
    <t>INDORE-IN/MP/015_SOYABEAN-530_INDORE-IN/MP/015/003_RAU - 1-IN/MP/015/003/0001_020-KELODKARTAL-IN/MP/015/003/0001/0012_</t>
  </si>
  <si>
    <t>INDORE-IN/MP/015_SOYABEAN-530_INDORE-IN/MP/015/003_RAU - 1-IN/MP/015/003/0001_020-KELODKARTAL-IN/MP/015/003/0001/0012</t>
  </si>
  <si>
    <t>INDORE-IN/MP/015_SOYABEAN-530_INDORE-IN/MP/015/003_RAU - 1-IN/MP/015/003/0001_021-MOROD NEHRU-IN/MP/015/003/0001/0013_</t>
  </si>
  <si>
    <t>INDORE-IN/MP/015_SOYABEAN-530_INDORE-IN/MP/015/003_RAU - 1-IN/MP/015/003/0001_021-MOROD NEHRU-IN/MP/015/003/0001/0013</t>
  </si>
  <si>
    <t>INDORE-IN/MP/015_SOYABEAN-530_INDORE-IN/MP/015/003_RAU - 1-IN/MP/015/003/0001_022-UMARIKHEDA-IN/MP/015/003/0001/0014_</t>
  </si>
  <si>
    <t>INDORE-IN/MP/015_SOYABEAN-530_INDORE-IN/MP/015/003_RAU - 1-IN/MP/015/003/0001_022-UMARIKHEDA-IN/MP/015/003/0001/0014</t>
  </si>
  <si>
    <t>INDORE-IN/MP/015_SOYABEAN-530_MHOW-IN/MP/015/004_MANPUR - 2-IN/MP/015/004/0002_029-BADGONDA-IN/MP/015/004/0002/0001_</t>
  </si>
  <si>
    <t>INDORE-IN/MP/015_SOYABEAN-530_MHOW-IN/MP/015/004_MANPUR - 2-IN/MP/015/004/0002_029-BADGONDA-IN/MP/015/004/0002/0001</t>
  </si>
  <si>
    <t>INDORE-IN/MP/015_SOYABEAN-530_MHOW-IN/MP/015/004_MANPUR - 2-IN/MP/015/004/0002_030-MEN-IN/MP/015/004/0002/0002_</t>
  </si>
  <si>
    <t>INDORE-IN/MP/015_SOYABEAN-530_MHOW-IN/MP/015/004_MANPUR - 2-IN/MP/015/004/0002_030-MEN-IN/MP/015/004/0002/0002</t>
  </si>
  <si>
    <t>INDORE-IN/MP/015_SOYABEAN-530_MHOW-IN/MP/015/004_MANPUR - 2-IN/MP/015/004/0002_031-YASHWANT NAGAR-IN/MP/015/004/0002/0003_</t>
  </si>
  <si>
    <t>INDORE-IN/MP/015_SOYABEAN-530_MHOW-IN/MP/015/004_MANPUR - 2-IN/MP/015/004/0002_031-YASHWANT NAGAR-IN/MP/015/004/0002/0003</t>
  </si>
  <si>
    <t>INDORE-IN/MP/015_SOYABEAN-530_MHOW-IN/MP/015/004_MANPUR - 2-IN/MP/015/004/0002_032-RAJPURA KUTI-IN/MP/015/004/0002/0004_</t>
  </si>
  <si>
    <t>INDORE-IN/MP/015_SOYABEAN-530_MHOW-IN/MP/015/004_MANPUR - 2-IN/MP/015/004/0002_032-RAJPURA KUTI-IN/MP/015/004/0002/0004</t>
  </si>
  <si>
    <t>INDORE-IN/MP/015_SOYABEAN-530_MHOW-IN/MP/015/004_MANPUR - 2-IN/MP/015/004/0002_033-HAANSALPUR-IN/MP/015/004/0002/0005_</t>
  </si>
  <si>
    <t>INDORE-IN/MP/015_SOYABEAN-530_MHOW-IN/MP/015/004_MANPUR - 2-IN/MP/015/004/0002_033-HAANSALPUR-IN/MP/015/004/0002/0005</t>
  </si>
  <si>
    <t>INDORE-IN/MP/015_SOYABEAN-530_MHOW-IN/MP/015/004_MANPUR - 2-IN/MP/015/004/0002_034-KADAMPUR-IN/MP/015/004/0002/0006_</t>
  </si>
  <si>
    <t>INDORE-IN/MP/015_SOYABEAN-530_MHOW-IN/MP/015/004_MANPUR - 2-IN/MP/015/004/0002_034-KADAMPUR-IN/MP/015/004/0002/0006</t>
  </si>
  <si>
    <t>INDORE-IN/MP/015_SOYABEAN-530_MHOW-IN/MP/015/004_MANPUR - 2-IN/MP/015/004/0002_035-JAKUKHEDI-IN/MP/015/004/0002/0007_</t>
  </si>
  <si>
    <t>INDORE-IN/MP/015_SOYABEAN-530_MHOW-IN/MP/015/004_MANPUR - 2-IN/MP/015/004/0002_035-JAKUKHEDI-IN/MP/015/004/0002/0007</t>
  </si>
  <si>
    <t>INDORE-IN/MP/015_SOYABEAN-530_MHOW-IN/MP/015/004_MANPUR - 2-IN/MP/015/004/0002_036-SIHODA-IN/MP/015/004/0002/0008_</t>
  </si>
  <si>
    <t>INDORE-IN/MP/015_SOYABEAN-530_MHOW-IN/MP/015/004_MANPUR - 2-IN/MP/015/004/0002_036-SIHODA-IN/MP/015/004/0002/0008</t>
  </si>
  <si>
    <t>INDORE-IN/MP/015_SOYABEAN-530_MHOW-IN/MP/015/004_MANPUR - 2-IN/MP/015/004/0002_038-SHERPUR-IN/MP/015/004/0002/0010_</t>
  </si>
  <si>
    <t>INDORE-IN/MP/015_SOYABEAN-530_MHOW-IN/MP/015/004_MANPUR - 2-IN/MP/015/004/0002_038-SHERPUR-IN/MP/015/004/0002/0010</t>
  </si>
  <si>
    <t>INDORE-IN/MP/015_SOYABEAN-530_MHOW-IN/MP/015/004_MANPUR - 2-IN/MP/015/004/0002_039-JAFRABAD-IN/MP/015/004/0002/0011_</t>
  </si>
  <si>
    <t>INDORE-IN/MP/015_SOYABEAN-530_MHOW-IN/MP/015/004_MANPUR - 2-IN/MP/015/004/0002_039-JAFRABAD-IN/MP/015/004/0002/0011</t>
  </si>
  <si>
    <t>INDORE-IN/MP/015_SOYABEAN-530_MHOW-IN/MP/015/004_MANPUR - 2-IN/MP/015/004/0002_040-KANKARIYA-IN/MP/015/004/0002/0012_</t>
  </si>
  <si>
    <t>INDORE-IN/MP/015_SOYABEAN-530_MHOW-IN/MP/015/004_MANPUR - 2-IN/MP/015/004/0002_040-KANKARIYA-IN/MP/015/004/0002/0012</t>
  </si>
  <si>
    <t>INDORE-IN/MP/015_SOYABEAN-530_MHOW-IN/MP/015/004_MANPUR - 2-IN/MP/015/004/0002_041-MANPUR-IN/MP/015/004/0002/0013_</t>
  </si>
  <si>
    <t>INDORE-IN/MP/015_SOYABEAN-530_MHOW-IN/MP/015/004_MANPUR - 2-IN/MP/015/004/0002_041-MANPUR-IN/MP/015/004/0002/0013</t>
  </si>
  <si>
    <t>INDORE-IN/MP/015_SOYABEAN-530_MHOW-IN/MP/015/004_MANPUR - 2-IN/MP/015/004/0002_042-RAMPURIYA KHURD-IN/MP/015/004/0002/0014_</t>
  </si>
  <si>
    <t>INDORE-IN/MP/015_SOYABEAN-530_MHOW-IN/MP/015/004_MANPUR - 2-IN/MP/015/004/0002_042-RAMPURIYA KHURD-IN/MP/015/004/0002/0014</t>
  </si>
  <si>
    <t>INDORE-IN/MP/015_SOYABEAN-530_MHOW-IN/MP/015/004_MANPUR - 2-IN/MP/015/004/0002_043-KOLANI-IN/MP/015/004/0002/0015_</t>
  </si>
  <si>
    <t>INDORE-IN/MP/015_SOYABEAN-530_MHOW-IN/MP/015/004_MANPUR - 2-IN/MP/015/004/0002_043-KOLANI-IN/MP/015/004/0002/0015</t>
  </si>
  <si>
    <t>INDORE-IN/MP/015_SOYABEAN-530_MHOW-IN/MP/015/004_MANPUR - 2-IN/MP/015/004/0002_044-KALI KIRAY-IN/MP/015/004/0002/0016_</t>
  </si>
  <si>
    <t>INDORE-IN/MP/015_SOYABEAN-530_MHOW-IN/MP/015/004_MANPUR - 2-IN/MP/015/004/0002_044-KALI KIRAY-IN/MP/015/004/0002/0016</t>
  </si>
  <si>
    <t>INDORE-IN/MP/015_SOYABEAN-530_MHOW-IN/MP/015/004_MANPUR - 2-IN/MP/015/004/0002_045-GOKLYA KUND-IN/MP/015/004/0002/0017_</t>
  </si>
  <si>
    <t>INDORE-IN/MP/015_SOYABEAN-530_MHOW-IN/MP/015/004_MANPUR - 2-IN/MP/015/004/0002_045-GOKLYA KUND-IN/MP/015/004/0002/0017</t>
  </si>
  <si>
    <t>INDORE-IN/MP/015_SOYABEAN-530_MHOW-IN/MP/015/004_MANPUR - 2-IN/MP/015/004/0002_046-NAHARKHEDI-IN/MP/015/004/0002/0018_</t>
  </si>
  <si>
    <t>INDORE-IN/MP/015_SOYABEAN-530_MHOW-IN/MP/015/004_MANPUR - 2-IN/MP/015/004/0002_046-NAHARKHEDI-IN/MP/015/004/0002/0018</t>
  </si>
  <si>
    <t>INDORE-IN/MP/015_SOYABEAN-530_MHOW-IN/MP/015/004_MANPUR - 2-IN/MP/015/004/0002_047-KHURDA-IN/MP/015/004/0002/0019_</t>
  </si>
  <si>
    <t>INDORE-IN/MP/015_SOYABEAN-530_MHOW-IN/MP/015/004_MANPUR - 2-IN/MP/015/004/0002_047-KHURDA-IN/MP/015/004/0002/0019</t>
  </si>
  <si>
    <t>INDORE-IN/MP/015_SOYABEAN-530_MHOW-IN/MP/015/004_MANPUR - 2-IN/MP/015/004/0002_048-KHURDI-IN/MP/015/004/0002/0020_</t>
  </si>
  <si>
    <t>INDORE-IN/MP/015_SOYABEAN-530_MHOW-IN/MP/015/004_MANPUR - 2-IN/MP/015/004/0002_048-KHURDI-IN/MP/015/004/0002/0020</t>
  </si>
  <si>
    <t>INDORE-IN/MP/015_SOYABEAN-530_MHOW-IN/MP/015/004_MANPUR - 2-IN/MP/015/004/0002_049-CHHAPARIYA-IN/MP/015/004/0002/0021_</t>
  </si>
  <si>
    <t>INDORE-IN/MP/015_SOYABEAN-530_MHOW-IN/MP/015/004_MANPUR - 2-IN/MP/015/004/0002_049-CHHAPARIYA-IN/MP/015/004/0002/0021</t>
  </si>
  <si>
    <t>INDORE-IN/MP/015_SOYABEAN-530_MHOW-IN/MP/015/004_MANPUR - 2-IN/MP/015/004/0002_050-JAMKHURD-IN/MP/015/004/0002/0022_</t>
  </si>
  <si>
    <t>INDORE-IN/MP/015_SOYABEAN-530_MHOW-IN/MP/015/004_MANPUR - 2-IN/MP/015/004/0002_050-JAMKHURD-IN/MP/015/004/0002/0022</t>
  </si>
  <si>
    <t>INDORE-IN/MP/015_SOYABEAN-530_MHOW-IN/MP/015/004_MANPUR - 2-IN/MP/015/004/0002_051-JAMBUJURG-IN/MP/015/004/0002/0023_</t>
  </si>
  <si>
    <t>INDORE-IN/MP/015_SOYABEAN-530_MHOW-IN/MP/015/004_MANPUR - 2-IN/MP/015/004/0002_051-JAMBUJURG-IN/MP/015/004/0002/0023</t>
  </si>
  <si>
    <t>INDORE-IN/MP/015_SOYABEAN-530_MHOW-IN/MP/015/004_MANPUR - 2-IN/MP/015/004/0002_053-MANGLYA-IN/MP/015/004/0002/0024_</t>
  </si>
  <si>
    <t>INDORE-IN/MP/015_SOYABEAN-530_MHOW-IN/MP/015/004_MANPUR - 2-IN/MP/015/004/0002_053-MANGLYA-IN/MP/015/004/0002/0024</t>
  </si>
  <si>
    <t>INDORE-IN/MP/015_SOYABEAN-530_MHOW-IN/MP/015/004_MANPUR - 2-IN/MP/015/004/0002_054-BASHIPIPRI-IN/MP/015/004/0002/0025_</t>
  </si>
  <si>
    <t>INDORE-IN/MP/015_SOYABEAN-530_MHOW-IN/MP/015/004_MANPUR - 2-IN/MP/015/004/0002_054-BASHIPIPRI-IN/MP/015/004/0002/0025</t>
  </si>
  <si>
    <t>INDORE-IN/MP/015_SOYABEAN-530_MHOW-IN/MP/015/004_MHOW - 1-IN/MP/015/004/0001_001-BHAINSLAAY-IN/MP/015/004/0001/0001_</t>
  </si>
  <si>
    <t>INDORE-IN/MP/015_SOYABEAN-530_MHOW-IN/MP/015/004_MHOW - 1-IN/MP/015/004/0001_001-BHAINSLAAY-IN/MP/015/004/0001/0001</t>
  </si>
  <si>
    <t>INDORE-IN/MP/015_SOYABEAN-530_MHOW-IN/MP/015/004_MHOW - 1-IN/MP/015/004/0001_002-SONVAAY-IN/MP/015/004/0001/0012_</t>
  </si>
  <si>
    <t>INDORE-IN/MP/015_SOYABEAN-530_MHOW-IN/MP/015/004_MHOW - 1-IN/MP/015/004/0001_002-SONVAAY-IN/MP/015/004/0001/0012</t>
  </si>
  <si>
    <t>INDORE-IN/MP/015_SOYABEAN-530_MHOW-IN/MP/015/004_MHOW - 1-IN/MP/015/004/0001_003-PIGDAMBAR-IN/MP/015/004/0001/0022_</t>
  </si>
  <si>
    <t>INDORE-IN/MP/015_SOYABEAN-530_MHOW-IN/MP/015/004_MHOW - 1-IN/MP/015/004/0001_003-PIGDAMBAR-IN/MP/015/004/0001/0022</t>
  </si>
  <si>
    <t>INDORE-IN/MP/015_SOYABEAN-530_MHOW-IN/MP/015/004_MHOW - 1-IN/MP/015/004/0001_004-UMARIYA-IN/MP/015/004/0001/0023_</t>
  </si>
  <si>
    <t>INDORE-IN/MP/015_SOYABEAN-530_MHOW-IN/MP/015/004_MHOW - 1-IN/MP/015/004/0001_004-UMARIYA-IN/MP/015/004/0001/0023</t>
  </si>
  <si>
    <t>INDORE-IN/MP/015_SOYABEAN-530_MHOW-IN/MP/015/004_MHOW - 1-IN/MP/015/004/0001_005-NAVDA-IN/MP/015/004/0001/0024_</t>
  </si>
  <si>
    <t>INDORE-IN/MP/015_SOYABEAN-530_MHOW-IN/MP/015/004_MHOW - 1-IN/MP/015/004/0001_005-NAVDA-IN/MP/015/004/0001/0024</t>
  </si>
  <si>
    <t>INDORE-IN/MP/015_SOYABEAN-530_MHOW-IN/MP/015/004_MHOW - 1-IN/MP/015/004/0001_006-MHOWGAON-IN/MP/015/004/0001/0025_</t>
  </si>
  <si>
    <t>INDORE-IN/MP/015_SOYABEAN-530_MHOW-IN/MP/015/004_MHOW - 1-IN/MP/015/004/0001_006-MHOWGAON-IN/MP/015/004/0001/0025</t>
  </si>
  <si>
    <t>INDORE-IN/MP/015_SOYABEAN-530_MHOW-IN/MP/015/004_MHOW - 1-IN/MP/015/004/0001_007-SATER-IN/MP/015/004/0001/0026_</t>
  </si>
  <si>
    <t>INDORE-IN/MP/015_SOYABEAN-530_MHOW-IN/MP/015/004_MHOW - 1-IN/MP/015/004/0001_007-SATER-IN/MP/015/004/0001/0026</t>
  </si>
  <si>
    <t>INDORE-IN/MP/015_SOYABEAN-530_MHOW-IN/MP/015/004_MHOW - 1-IN/MP/015/004/0001_009-KAVTI-IN/MP/015/004/0001/0028_</t>
  </si>
  <si>
    <t>INDORE-IN/MP/015_SOYABEAN-530_MHOW-IN/MP/015/004_MHOW - 1-IN/MP/015/004/0001_009-KAVTI-IN/MP/015/004/0001/0028</t>
  </si>
  <si>
    <t>INDORE-IN/MP/015_SOYABEAN-530_MHOW-IN/MP/015/004_MHOW - 1-IN/MP/015/004/0001_010-TIHI-IN/MP/015/004/0001/0002_</t>
  </si>
  <si>
    <t>INDORE-IN/MP/015_SOYABEAN-530_MHOW-IN/MP/015/004_MHOW - 1-IN/MP/015/004/0001_010-TIHI-IN/MP/015/004/0001/0002</t>
  </si>
  <si>
    <t>INDORE-IN/MP/015_SOYABEAN-530_MHOW-IN/MP/015/004_MHOW - 1-IN/MP/015/004/0001_011-BHATKHEDI-IN/MP/015/004/0001/0003_</t>
  </si>
  <si>
    <t>INDORE-IN/MP/015_SOYABEAN-530_MHOW-IN/MP/015/004_MHOW - 1-IN/MP/015/004/0001_011-BHATKHEDI-IN/MP/015/004/0001/0003</t>
  </si>
  <si>
    <t>INDORE-IN/MP/015_SOYABEAN-530_MHOW-IN/MP/015/004_MHOW - 1-IN/MP/015/004/0001_013-ABLAAY-IN/MP/015/004/0001/0005_</t>
  </si>
  <si>
    <t>INDORE-IN/MP/015_SOYABEAN-530_MHOW-IN/MP/015/004_MHOW - 1-IN/MP/015/004/0001_013-ABLAAY-IN/MP/015/004/0001/0005</t>
  </si>
  <si>
    <t>INDORE-IN/MP/015_SOYABEAN-530_MHOW-IN/MP/015/004_MHOW - 1-IN/MP/015/004/0001_014-PANJARIYA-IN/MP/015/004/0001/0006_</t>
  </si>
  <si>
    <t>INDORE-IN/MP/015_SOYABEAN-530_MHOW-IN/MP/015/004_MHOW - 1-IN/MP/015/004/0001_014-PANJARIYA-IN/MP/015/004/0001/0006</t>
  </si>
  <si>
    <t>INDORE-IN/MP/015_SOYABEAN-530_MHOW-IN/MP/015/004_MHOW - 1-IN/MP/015/004/0001_015-FAFUND-IN/MP/015/004/0001/0007_</t>
  </si>
  <si>
    <t>INDORE-IN/MP/015_SOYABEAN-530_MHOW-IN/MP/015/004_MHOW - 1-IN/MP/015/004/0001_015-FAFUND-IN/MP/015/004/0001/0007</t>
  </si>
  <si>
    <t>INDORE-IN/MP/015_SOYABEAN-530_MHOW-IN/MP/015/004_MHOW - 1-IN/MP/015/004/0001_016-SILODIYA-IN/MP/015/004/0001/0008_</t>
  </si>
  <si>
    <t>INDORE-IN/MP/015_SOYABEAN-530_MHOW-IN/MP/015/004_MHOW - 1-IN/MP/015/004/0001_016-SILODIYA-IN/MP/015/004/0001/0008</t>
  </si>
  <si>
    <t>INDORE-IN/MP/015_SOYABEAN-530_MHOW-IN/MP/015/004_MHOW - 1-IN/MP/015/004/0001_017-SITAPAT-IN/MP/015/004/0001/0009_</t>
  </si>
  <si>
    <t>INDORE-IN/MP/015_SOYABEAN-530_MHOW-IN/MP/015/004_MHOW - 1-IN/MP/015/004/0001_017-SITAPAT-IN/MP/015/004/0001/0009</t>
  </si>
  <si>
    <t>INDORE-IN/MP/015_SOYABEAN-530_MHOW-IN/MP/015/004_MHOW - 1-IN/MP/015/004/0001_018-NANDED-IN/MP/015/004/0001/0010_</t>
  </si>
  <si>
    <t>INDORE-IN/MP/015_SOYABEAN-530_MHOW-IN/MP/015/004_MHOW - 1-IN/MP/015/004/0001_018-NANDED-IN/MP/015/004/0001/0010</t>
  </si>
  <si>
    <t>INDORE-IN/MP/015_SOYABEAN-530_MHOW-IN/MP/015/004_MHOW - 1-IN/MP/015/004/0001_019-BHICHOULI-IN/MP/015/004/0001/0011_</t>
  </si>
  <si>
    <t>INDORE-IN/MP/015_SOYABEAN-530_MHOW-IN/MP/015/004_MHOW - 1-IN/MP/015/004/0001_019-BHICHOULI-IN/MP/015/004/0001/0011</t>
  </si>
  <si>
    <t>INDORE-IN/MP/015_SOYABEAN-530_MHOW-IN/MP/015/004_MHOW - 1-IN/MP/015/004/0001_020-KUWALI-IN/MP/015/004/0001/0013_</t>
  </si>
  <si>
    <t>INDORE-IN/MP/015_SOYABEAN-530_MHOW-IN/MP/015/004_MHOW - 1-IN/MP/015/004/0001_020-KUWALI-IN/MP/015/004/0001/0013</t>
  </si>
  <si>
    <t>INDORE-IN/MP/015_SOYABEAN-530_MHOW-IN/MP/015/004_MHOW - 1-IN/MP/015/004/0001_021-BERCHHA-IN/MP/015/004/0001/0014_</t>
  </si>
  <si>
    <t>INDORE-IN/MP/015_SOYABEAN-530_MHOW-IN/MP/015/004_MHOW - 1-IN/MP/015/004/0001_021-BERCHHA-IN/MP/015/004/0001/0014</t>
  </si>
  <si>
    <t>INDORE-IN/MP/015_SOYABEAN-530_MHOW-IN/MP/015/004_MHOW - 1-IN/MP/015/004/0001_022-KAILOD-IN/MP/015/004/0001/0015_</t>
  </si>
  <si>
    <t>INDORE-IN/MP/015_SOYABEAN-530_MHOW-IN/MP/015/004_MHOW - 1-IN/MP/015/004/0001_022-KAILOD-IN/MP/015/004/0001/0015</t>
  </si>
  <si>
    <t>INDORE-IN/MP/015_SOYABEAN-530_MHOW-IN/MP/015/004_MHOW - 1-IN/MP/015/004/0001_023-JAMLI-IN/MP/015/004/0001/0016_</t>
  </si>
  <si>
    <t>INDORE-IN/MP/015_SOYABEAN-530_MHOW-IN/MP/015/004_MHOW - 1-IN/MP/015/004/0001_023-JAMLI-IN/MP/015/004/0001/0016</t>
  </si>
  <si>
    <t>INDORE-IN/MP/015_SOYABEAN-530_MHOW-IN/MP/015/004_MHOW - 1-IN/MP/015/004/0001_025-AKVEE-IN/MP/015/004/0001/0018_</t>
  </si>
  <si>
    <t>INDORE-IN/MP/015_SOYABEAN-530_MHOW-IN/MP/015/004_MHOW - 1-IN/MP/015/004/0001_025-AKVEE-IN/MP/015/004/0001/0018</t>
  </si>
  <si>
    <t>INDORE-IN/MP/015_SOYABEAN-530_MHOW-IN/MP/015/004_MHOW - 1-IN/MP/015/004/0001_026-DONGARGAON-IN/MP/015/004/0001/0019_</t>
  </si>
  <si>
    <t>INDORE-IN/MP/015_SOYABEAN-530_MHOW-IN/MP/015/004_MHOW - 1-IN/MP/015/004/0001_026-DONGARGAON-IN/MP/015/004/0001/0019</t>
  </si>
  <si>
    <t>INDORE-IN/MP/015_SOYABEAN-530_MHOW-IN/MP/015/004_MHOW - 1-IN/MP/015/004/0001_027-GANGALYAKHEDI-IN/MP/015/004/0001/0020_</t>
  </si>
  <si>
    <t>INDORE-IN/MP/015_SOYABEAN-530_MHOW-IN/MP/015/004_MHOW - 1-IN/MP/015/004/0001_027-GANGALYAKHEDI-IN/MP/015/004/0001/0020</t>
  </si>
  <si>
    <t>INDORE-IN/MP/015_SOYABEAN-530_MHOW-IN/MP/015/004_MHOW - 1-IN/MP/015/004/0001_028-GAWLI-IN/MP/015/004/0001/0021_</t>
  </si>
  <si>
    <t>INDORE-IN/MP/015_SOYABEAN-530_MHOW-IN/MP/015/004_MHOW - 1-IN/MP/015/004/0001_028-GAWLI-IN/MP/015/004/0001/0021</t>
  </si>
  <si>
    <t>INDORE-IN/MP/015_SOYABEAN-530_MHOW-IN/MP/015/004_SIMROL - 3-IN/MP/015/004/0003_052-PIPALYA-IN/MP/015/004/0003/0001_</t>
  </si>
  <si>
    <t>INDORE-IN/MP/015_SOYABEAN-530_MHOW-IN/MP/015/004_SIMROL - 3-IN/MP/015/004/0003_052-PIPALYA-IN/MP/015/004/0003/0001</t>
  </si>
  <si>
    <t>INDORE-IN/MP/015_SOYABEAN-530_MHOW-IN/MP/015/004_SIMROL - 3-IN/MP/015/004/0003_055-MALENDI-IN/MP/015/004/0003/0002_</t>
  </si>
  <si>
    <t>INDORE-IN/MP/015_SOYABEAN-530_MHOW-IN/MP/015/004_SIMROL - 3-IN/MP/015/004/0003_055-MALENDI-IN/MP/015/004/0003/0002</t>
  </si>
  <si>
    <t>INDORE-IN/MP/015_SOYABEAN-530_MHOW-IN/MP/015/004_SIMROL - 3-IN/MP/015/004/0003_056-KODARIYA-IN/MP/015/004/0003/0003_</t>
  </si>
  <si>
    <t>INDORE-IN/MP/015_SOYABEAN-530_MHOW-IN/MP/015/004_SIMROL - 3-IN/MP/015/004/0003_056-KODARIYA-IN/MP/015/004/0003/0003</t>
  </si>
  <si>
    <t>INDORE-IN/MP/015_SOYABEAN-530_MHOW-IN/MP/015/004_SIMROL - 3-IN/MP/015/004/0003_057-GUJARKHEDA-IN/MP/015/004/0003/0004_</t>
  </si>
  <si>
    <t>INDORE-IN/MP/015_SOYABEAN-530_MHOW-IN/MP/015/004_SIMROL - 3-IN/MP/015/004/0003_057-GUJARKHEDA-IN/MP/015/004/0003/0004</t>
  </si>
  <si>
    <t>INDORE-IN/MP/015_SOYABEAN-530_MHOW-IN/MP/015/004_SIMROL - 3-IN/MP/015/004/0003_058-NEUGURADIYA-IN/MP/015/004/0003/0005_</t>
  </si>
  <si>
    <t>INDORE-IN/MP/015_SOYABEAN-530_MHOW-IN/MP/015/004_SIMROL - 3-IN/MP/015/004/0003_058-NEUGURADIYA-IN/MP/015/004/0003/0005</t>
  </si>
  <si>
    <t>INDORE-IN/MP/015_SOYABEAN-530_MHOW-IN/MP/015/004_SIMROL - 3-IN/MP/015/004/0003_059-CHORADIYA-IN/MP/015/004/0003/0006_</t>
  </si>
  <si>
    <t>INDORE-IN/MP/015_SOYABEAN-530_MHOW-IN/MP/015/004_SIMROL - 3-IN/MP/015/004/0003_059-CHORADIYA-IN/MP/015/004/0003/0006</t>
  </si>
  <si>
    <t>INDORE-IN/MP/015_SOYABEAN-530_MHOW-IN/MP/015/004_SIMROL - 3-IN/MP/015/004/0003_060-BHAGORA-IN/MP/015/004/0003/0007_</t>
  </si>
  <si>
    <t>INDORE-IN/MP/015_SOYABEAN-530_MHOW-IN/MP/015/004_SIMROL - 3-IN/MP/015/004/0003_060-BHAGORA-IN/MP/015/004/0003/0007</t>
  </si>
  <si>
    <t>INDORE-IN/MP/015_SOYABEAN-530_MHOW-IN/MP/015/004_SIMROL - 3-IN/MP/015/004/0003_061-AMBACHANDAN-IN/MP/015/004/0003/0008_</t>
  </si>
  <si>
    <t>INDORE-IN/MP/015_SOYABEAN-530_MHOW-IN/MP/015/004_SIMROL - 3-IN/MP/015/004/0003_061-AMBACHANDAN-IN/MP/015/004/0003/0008</t>
  </si>
  <si>
    <t>INDORE-IN/MP/015_SOYABEAN-530_MHOW-IN/MP/015/004_SIMROL - 3-IN/MP/015/004/0003_062-HARSOLA-IN/MP/015/004/0003/0009_</t>
  </si>
  <si>
    <t>INDORE-IN/MP/015_SOYABEAN-530_MHOW-IN/MP/015/004_SIMROL - 3-IN/MP/015/004/0003_062-HARSOLA-IN/MP/015/004/0003/0009</t>
  </si>
  <si>
    <t>INDORE-IN/MP/015_SOYABEAN-530_MHOW-IN/MP/015/004_SIMROL - 3-IN/MP/015/004/0003_063-DATODA-IN/MP/015/004/0003/0010_</t>
  </si>
  <si>
    <t>INDORE-IN/MP/015_SOYABEAN-530_MHOW-IN/MP/015/004_SIMROL - 3-IN/MP/015/004/0003_063-DATODA-IN/MP/015/004/0003/0010</t>
  </si>
  <si>
    <t>INDORE-IN/MP/015_SOYABEAN-530_MHOW-IN/MP/015/004_SIMROL - 3-IN/MP/015/004/0003_064-MEMDI-IN/MP/015/004/0003/0011_</t>
  </si>
  <si>
    <t>INDORE-IN/MP/015_SOYABEAN-530_MHOW-IN/MP/015/004_SIMROL - 3-IN/MP/015/004/0003_064-MEMDI-IN/MP/015/004/0003/0011</t>
  </si>
  <si>
    <t>INDORE-IN/MP/015_SOYABEAN-530_MHOW-IN/MP/015/004_SIMROL - 3-IN/MP/015/004/0003_065-SIMROL-IN/MP/015/004/0003/0012_</t>
  </si>
  <si>
    <t>INDORE-IN/MP/015_SOYABEAN-530_MHOW-IN/MP/015/004_SIMROL - 3-IN/MP/015/004/0003_065-SIMROL-IN/MP/015/004/0003/0012</t>
  </si>
  <si>
    <t>INDORE-IN/MP/015_SOYABEAN-530_MHOW-IN/MP/015/004_SIMROL - 3-IN/MP/015/004/0003_066-SHIVNAGAR-IN/MP/015/004/0003/0013_</t>
  </si>
  <si>
    <t>INDORE-IN/MP/015_SOYABEAN-530_MHOW-IN/MP/015/004_SIMROL - 3-IN/MP/015/004/0003_066-SHIVNAGAR-IN/MP/015/004/0003/0013</t>
  </si>
  <si>
    <t>INDORE-IN/MP/015_SOYABEAN-530_MHOW-IN/MP/015/004_SIMROL - 3-IN/MP/015/004/0003_067-JOSHIGURADIYA-IN/MP/015/004/0003/0014_</t>
  </si>
  <si>
    <t>INDORE-IN/MP/015_SOYABEAN-530_MHOW-IN/MP/015/004_SIMROL - 3-IN/MP/015/004/0003_067-JOSHIGURADIYA-IN/MP/015/004/0003/0014</t>
  </si>
  <si>
    <t>INDORE-IN/MP/015_SOYABEAN-530_MHOW-IN/MP/015/004_SIMROL - 3-IN/MP/015/004/0003_068-GHOSIKHEDA-IN/MP/015/004/0003/0015_</t>
  </si>
  <si>
    <t>INDORE-IN/MP/015_SOYABEAN-530_MHOW-IN/MP/015/004_SIMROL - 3-IN/MP/015/004/0003_068-GHOSIKHEDA-IN/MP/015/004/0003/0015</t>
  </si>
  <si>
    <t>INDORE-IN/MP/015_SOYABEAN-530_MHOW-IN/MP/015/004_SIMROL - 3-IN/MP/015/004/0003_069-SENDAL-IN/MP/015/004/0003/0016_</t>
  </si>
  <si>
    <t>INDORE-IN/MP/015_SOYABEAN-530_MHOW-IN/MP/015/004_SIMROL - 3-IN/MP/015/004/0003_069-SENDAL-IN/MP/015/004/0003/0016</t>
  </si>
  <si>
    <t>INDORE-IN/MP/015_SOYABEAN-530_MHOW-IN/MP/015/004_SIMROL - 3-IN/MP/015/004/0003_070-BAIGRAM-IN/MP/015/004/0003/0017_</t>
  </si>
  <si>
    <t>INDORE-IN/MP/015_SOYABEAN-530_MHOW-IN/MP/015/004_SIMROL - 3-IN/MP/015/004/0003_070-BAIGRAM-IN/MP/015/004/0003/0017</t>
  </si>
  <si>
    <t>INDORE-IN/MP/015_SOYABEAN-530_MHOW-IN/MP/015/004_SIMROL - 3-IN/MP/015/004/0003_071-GUNJARA-IN/MP/015/004/0003/0018_</t>
  </si>
  <si>
    <t>INDORE-IN/MP/015_SOYABEAN-530_MHOW-IN/MP/015/004_SIMROL - 3-IN/MP/015/004/0003_071-GUNJARA-IN/MP/015/004/0003/0018</t>
  </si>
  <si>
    <t>INDORE-IN/MP/015_SOYABEAN-530_MHOW-IN/MP/015/004_SIMROL - 3-IN/MP/015/004/0003_072-RAJPURA-IN/MP/015/004/0003/0019_</t>
  </si>
  <si>
    <t>INDORE-IN/MP/015_SOYABEAN-530_MHOW-IN/MP/015/004_SIMROL - 3-IN/MP/015/004/0003_072-RAJPURA-IN/MP/015/004/0003/0019</t>
  </si>
  <si>
    <t>INDORE-IN/MP/015_SOYABEAN-530_MHOW-IN/MP/015/004_SIMROL - 3-IN/MP/015/004/0003_073-KULTHANA-IN/MP/015/004/0003/0020_</t>
  </si>
  <si>
    <t>INDORE-IN/MP/015_SOYABEAN-530_MHOW-IN/MP/015/004_SIMROL - 3-IN/MP/015/004/0003_073-KULTHANA-IN/MP/015/004/0003/0020</t>
  </si>
  <si>
    <t>INDORE-IN/MP/015_SOYABEAN-530_MHOW-IN/MP/015/004_SIMROL - 3-IN/MP/015/004/0003_074-CHORAL-IN/MP/015/004/0003/0021_</t>
  </si>
  <si>
    <t>INDORE-IN/MP/015_SOYABEAN-530_MHOW-IN/MP/015/004_SIMROL - 3-IN/MP/015/004/0003_074-CHORAL-IN/MP/015/004/0003/0021</t>
  </si>
  <si>
    <t>INDORE-IN/MP/015_SOYABEAN-530_MHOW-IN/MP/015/004_SIMROL - 3-IN/MP/015/004/0003_075-GAWALU-IN/MP/015/004/0003/0022_</t>
  </si>
  <si>
    <t>INDORE-IN/MP/015_SOYABEAN-530_MHOW-IN/MP/015/004_SIMROL - 3-IN/MP/015/004/0003_075-GAWALU-IN/MP/015/004/0003/0022</t>
  </si>
  <si>
    <t>INDORE-IN/MP/015_SOYABEAN-530_SAWER-IN/MP/015/002_CHHIPRA - 3-IN/MP/015/002/0003_045-GURAN-IN/MP/015/002/0003/0001_</t>
  </si>
  <si>
    <t>INDORE-IN/MP/015_SOYABEAN-530_SAWER-IN/MP/015/002_CHHIPRA - 3-IN/MP/015/002/0003_045-GURAN-IN/MP/015/002/0003/0001</t>
  </si>
  <si>
    <t>INDORE-IN/MP/015_SOYABEAN-530_SAWER-IN/MP/015/002_CHHIPRA - 3-IN/MP/015/002/0003_046-MAKODIYA-IN/MP/015/002/0003/0002_</t>
  </si>
  <si>
    <t>INDORE-IN/MP/015_SOYABEAN-530_SAWER-IN/MP/015/002_CHHIPRA - 3-IN/MP/015/002/0003_046-MAKODIYA-IN/MP/015/002/0003/0002</t>
  </si>
  <si>
    <t>INDORE-IN/MP/015_SOYABEAN-530_SAWER-IN/MP/015/002_CHHIPRA - 3-IN/MP/015/002/0003_047-PUVARDAHAPPA-IN/MP/015/002/0003/0003_</t>
  </si>
  <si>
    <t>INDORE-IN/MP/015_SOYABEAN-530_SAWER-IN/MP/015/002_CHHIPRA - 3-IN/MP/015/002/0003_047-PUVARDAHAPPA-IN/MP/015/002/0003/0003</t>
  </si>
  <si>
    <t>INDORE-IN/MP/015_SOYABEAN-530_SAWER-IN/MP/015/002_CHHIPRA - 3-IN/MP/015/002/0003_048-PUVARDADAI-IN/MP/015/002/0003/0004_</t>
  </si>
  <si>
    <t>INDORE-IN/MP/015_SOYABEAN-530_SAWER-IN/MP/015/002_CHHIPRA - 3-IN/MP/015/002/0003_048-PUVARDADAI-IN/MP/015/002/0003/0004</t>
  </si>
  <si>
    <t>INDORE-IN/MP/015_SOYABEAN-530_SAWER-IN/MP/015/002_CHHIPRA - 3-IN/MP/015/002/0003_049-HATUNIYA-IN/MP/015/002/0003/0005_</t>
  </si>
  <si>
    <t>INDORE-IN/MP/015_SOYABEAN-530_SAWER-IN/MP/015/002_CHHIPRA - 3-IN/MP/015/002/0003_049-HATUNIYA-IN/MP/015/002/0003/0005</t>
  </si>
  <si>
    <t>INDORE-IN/MP/015_SOYABEAN-530_SAWER-IN/MP/015/002_CHHIPRA - 3-IN/MP/015/002/0003_050-KADWA-IN/MP/015/002/0003/0006_</t>
  </si>
  <si>
    <t>INDORE-IN/MP/015_SOYABEAN-530_SAWER-IN/MP/015/002_CHHIPRA - 3-IN/MP/015/002/0003_050-KADWA-IN/MP/015/002/0003/0006</t>
  </si>
  <si>
    <t>INDORE-IN/MP/015_SOYABEAN-530_SAWER-IN/MP/015/002_CHHIPRA - 3-IN/MP/015/002/0003_051-BARLAI JAGIR-IN/MP/015/002/0003/0007_</t>
  </si>
  <si>
    <t>INDORE-IN/MP/015_SOYABEAN-530_SAWER-IN/MP/015/002_CHHIPRA - 3-IN/MP/015/002/0003_051-BARLAI JAGIR-IN/MP/015/002/0003/0007</t>
  </si>
  <si>
    <t>INDORE-IN/MP/015_SOYABEAN-530_SAWER-IN/MP/015/002_CHHIPRA - 3-IN/MP/015/002/0003_052-BUDI BARLAI-IN/MP/015/002/0003/0008_</t>
  </si>
  <si>
    <t>INDORE-IN/MP/015_SOYABEAN-530_SAWER-IN/MP/015/002_CHHIPRA - 3-IN/MP/015/002/0003_052-BUDI BARLAI-IN/MP/015/002/0003/0008</t>
  </si>
  <si>
    <t>INDORE-IN/MP/015_SOYABEAN-530_SAWER-IN/MP/015/002_CHHIPRA - 3-IN/MP/015/002/0003_053-PEER KARADIYA-IN/MP/015/002/0003/0009_</t>
  </si>
  <si>
    <t>INDORE-IN/MP/015_SOYABEAN-530_SAWER-IN/MP/015/002_CHHIPRA - 3-IN/MP/015/002/0003_053-PEER KARADIYA-IN/MP/015/002/0003/0009</t>
  </si>
  <si>
    <t>INDORE-IN/MP/015_SOYABEAN-530_SAWER-IN/MP/015/002_CHHIPRA - 3-IN/MP/015/002/0003_054-DAKACHYA-IN/MP/015/002/0003/0010_</t>
  </si>
  <si>
    <t>INDORE-IN/MP/015_SOYABEAN-530_SAWER-IN/MP/015/002_CHHIPRA - 3-IN/MP/015/002/0003_054-DAKACHYA-IN/MP/015/002/0003/0010</t>
  </si>
  <si>
    <t>INDORE-IN/MP/015_SOYABEAN-530_SAWER-IN/MP/015/002_CHHIPRA - 3-IN/MP/015/002/0003_055-TODI-IN/MP/015/002/0003/0011_</t>
  </si>
  <si>
    <t>INDORE-IN/MP/015_SOYABEAN-530_SAWER-IN/MP/015/002_CHHIPRA - 3-IN/MP/015/002/0003_055-TODI-IN/MP/015/002/0003/0011</t>
  </si>
  <si>
    <t>INDORE-IN/MP/015_SOYABEAN-530_SAWER-IN/MP/015/002_CHHIPRA - 3-IN/MP/015/002/0003_056-RAMUPIPALIYA-IN/MP/015/002/0003/0012_</t>
  </si>
  <si>
    <t>INDORE-IN/MP/015_SOYABEAN-530_SAWER-IN/MP/015/002_CHHIPRA - 3-IN/MP/015/002/0003_056-RAMUPIPALIYA-IN/MP/015/002/0003/0012</t>
  </si>
  <si>
    <t>INDORE-IN/MP/015_SOYABEAN-530_SAWER-IN/MP/015/002_CHHIPRA - 3-IN/MP/015/002/0003_058-MANGLYA SADAK-IN/MP/015/002/0003/0014_</t>
  </si>
  <si>
    <t>INDORE-IN/MP/015_SOYABEAN-530_SAWER-IN/MP/015/002_CHHIPRA - 3-IN/MP/015/002/0003_058-MANGLYA SADAK-IN/MP/015/002/0003/0014</t>
  </si>
  <si>
    <t>INDORE-IN/MP/015_SOYABEAN-530_SAWER-IN/MP/015/002_CHHIPRA - 3-IN/MP/015/002/0003_059-LASUDIYA-IN/MP/015/002/0003/0015_</t>
  </si>
  <si>
    <t>INDORE-IN/MP/015_SOYABEAN-530_SAWER-IN/MP/015/002_CHHIPRA - 3-IN/MP/015/002/0003_059-LASUDIYA-IN/MP/015/002/0003/0015</t>
  </si>
  <si>
    <t>INDORE-IN/MP/015_SOYABEAN-530_SAWER-IN/MP/015/002_CHHIPRA - 3-IN/MP/015/002/0003_060-SULAKHEDI-IN/MP/015/002/0003/0016_</t>
  </si>
  <si>
    <t>INDORE-IN/MP/015_SOYABEAN-530_SAWER-IN/MP/015/002_CHHIPRA - 3-IN/MP/015/002/0003_060-SULAKHEDI-IN/MP/015/002/0003/0016</t>
  </si>
  <si>
    <t>INDORE-IN/MP/015_SOYABEAN-530_SAWER-IN/MP/015/002_CHHIPRA - 3-IN/MP/015/002/0003_061-KADWALI BUJURG-IN/MP/015/002/0003/0017_</t>
  </si>
  <si>
    <t>INDORE-IN/MP/015_SOYABEAN-530_SAWER-IN/MP/015/002_CHHIPRA - 3-IN/MP/015/002/0003_061-KADWALI BUJURG-IN/MP/015/002/0003/0017</t>
  </si>
  <si>
    <t>INDORE-IN/MP/015_SOYABEAN-530_SAWER-IN/MP/015/002_CHHIPRA - 3-IN/MP/015/002/0003_062-PALASIYA-IN/MP/015/002/0003/0018_</t>
  </si>
  <si>
    <t>INDORE-IN/MP/015_SOYABEAN-530_SAWER-IN/MP/015/002_CHHIPRA - 3-IN/MP/015/002/0003_062-PALASIYA-IN/MP/015/002/0003/0018</t>
  </si>
  <si>
    <t>INDORE-IN/MP/015_SOYABEAN-530_SAWER-IN/MP/015/002_CHHIPRA - 3-IN/MP/015/002/0003_063-MANDLAWDA-IN/MP/015/002/0003/0019_</t>
  </si>
  <si>
    <t>INDORE-IN/MP/015_SOYABEAN-530_SAWER-IN/MP/015/002_CHHIPRA - 3-IN/MP/015/002/0003_063-MANDLAWDA-IN/MP/015/002/0003/0019</t>
  </si>
  <si>
    <t>INDORE-IN/MP/015_SOYABEAN-530_SAWER-IN/MP/015/002_CHHIPRA - 3-IN/MP/015/002/0003_064-KADWALI KHURD-IN/MP/015/002/0003/0020_</t>
  </si>
  <si>
    <t>INDORE-IN/MP/015_SOYABEAN-530_SAWER-IN/MP/015/002_CHHIPRA - 3-IN/MP/015/002/0003_064-KADWALI KHURD-IN/MP/015/002/0003/0020</t>
  </si>
  <si>
    <t>INDORE-IN/MP/015_SOYABEAN-530_SAWER-IN/MP/015/002_CHHIPRA - 3-IN/MP/015/002/0003_065-FARASPUR-IN/MP/015/002/0003/0021_</t>
  </si>
  <si>
    <t>INDORE-IN/MP/015_SOYABEAN-530_SAWER-IN/MP/015/002_CHHIPRA - 3-IN/MP/015/002/0003_065-FARASPUR-IN/MP/015/002/0003/0021</t>
  </si>
  <si>
    <t>INDORE-IN/MP/015_SOYABEAN-530_SAWER-IN/MP/015/002_CHHIPRA - 3-IN/MP/015/002/0003_066-VYASKHEDI-IN/MP/015/002/0003/0022_</t>
  </si>
  <si>
    <t>INDORE-IN/MP/015_SOYABEAN-530_SAWER-IN/MP/015/002_CHHIPRA - 3-IN/MP/015/002/0003_066-VYASKHEDI-IN/MP/015/002/0003/0022</t>
  </si>
  <si>
    <t>INDORE-IN/MP/015_SOYABEAN-530_SAWER-IN/MP/015/002_DHARMPURI - 2-IN/MP/015/002/0002_026-TAKUN-IN/MP/015/002/0002/0001_</t>
  </si>
  <si>
    <t>INDORE-IN/MP/015_SOYABEAN-530_SAWER-IN/MP/015/002_DHARMPURI - 2-IN/MP/015/002/0002_026-TAKUN-IN/MP/015/002/0002/0001</t>
  </si>
  <si>
    <t>INDORE-IN/MP/015_SOYABEAN-530_SAWER-IN/MP/015/002_DHARMPURI - 2-IN/MP/015/002/0002_027-BALODA TAKUN-IN/MP/015/002/0002/0002_</t>
  </si>
  <si>
    <t>INDORE-IN/MP/015_SOYABEAN-530_SAWER-IN/MP/015/002_DHARMPURI - 2-IN/MP/015/002/0002_027-BALODA TAKUN-IN/MP/015/002/0002/0002</t>
  </si>
  <si>
    <t>INDORE-IN/MP/015_SOYABEAN-530_SAWER-IN/MP/015/002_DHARMPURI - 2-IN/MP/015/002/0002_028-DHATURIYA-IN/MP/015/002/0002/0003_</t>
  </si>
  <si>
    <t>INDORE-IN/MP/015_SOYABEAN-530_SAWER-IN/MP/015/002_DHARMPURI - 2-IN/MP/015/002/0002_028-DHATURIYA-IN/MP/015/002/0002/0003</t>
  </si>
  <si>
    <t>INDORE-IN/MP/015_SOYABEAN-530_SAWER-IN/MP/015/002_DHARMPURI - 2-IN/MP/015/002/0002_029-GAWLA-IN/MP/015/002/0002/0004_</t>
  </si>
  <si>
    <t>INDORE-IN/MP/015_SOYABEAN-530_SAWER-IN/MP/015/002_DHARMPURI - 2-IN/MP/015/002/0002_029-GAWLA-IN/MP/015/002/0002/0004</t>
  </si>
  <si>
    <t>INDORE-IN/MP/015_SOYABEAN-530_SAWER-IN/MP/015/002_DHARMPURI - 2-IN/MP/015/002/0002_030-KAJLANA-IN/MP/015/002/0002/0005_</t>
  </si>
  <si>
    <t>INDORE-IN/MP/015_SOYABEAN-530_SAWER-IN/MP/015/002_DHARMPURI - 2-IN/MP/015/002/0002_030-KAJLANA-IN/MP/015/002/0002/0005</t>
  </si>
  <si>
    <t>INDORE-IN/MP/015_SOYABEAN-530_SAWER-IN/MP/015/002_DHARMPURI - 2-IN/MP/015/002/0002_031-TARANA-IN/MP/015/002/0002/0006_</t>
  </si>
  <si>
    <t>INDORE-IN/MP/015_SOYABEAN-530_SAWER-IN/MP/015/002_DHARMPURI - 2-IN/MP/015/002/0002_031-TARANA-IN/MP/015/002/0002/0006</t>
  </si>
  <si>
    <t>INDORE-IN/MP/015_SOYABEAN-530_SAWER-IN/MP/015/002_DHARMPURI - 2-IN/MP/015/002/0002_032-RAJODA-IN/MP/015/002/0002/0007_</t>
  </si>
  <si>
    <t>INDORE-IN/MP/015_SOYABEAN-530_SAWER-IN/MP/015/002_DHARMPURI - 2-IN/MP/015/002/0002_032-RAJODA-IN/MP/015/002/0002/0007</t>
  </si>
  <si>
    <t>INDORE-IN/MP/015_SOYABEAN-530_SAWER-IN/MP/015/002_DHARMPURI - 2-IN/MP/015/002/0002_033-KATKYA-IN/MP/015/002/0002/0008_</t>
  </si>
  <si>
    <t>INDORE-IN/MP/015_SOYABEAN-530_SAWER-IN/MP/015/002_DHARMPURI - 2-IN/MP/015/002/0002_033-KATKYA-IN/MP/015/002/0002/0008</t>
  </si>
  <si>
    <t>INDORE-IN/MP/015_SOYABEAN-530_SAWER-IN/MP/015/002_DHARMPURI - 2-IN/MP/015/002/0002_034-SOLSINDA-IN/MP/015/002/0002/0009_</t>
  </si>
  <si>
    <t>INDORE-IN/MP/015_SOYABEAN-530_SAWER-IN/MP/015/002_DHARMPURI - 2-IN/MP/015/002/0002_034-SOLSINDA-IN/MP/015/002/0002/0009</t>
  </si>
  <si>
    <t>INDORE-IN/MP/015_SOYABEAN-530_SAWER-IN/MP/015/002_DHARMPURI - 2-IN/MP/015/002/0002_035-MURADPURA-IN/MP/015/002/0002/0010_</t>
  </si>
  <si>
    <t>INDORE-IN/MP/015_SOYABEAN-530_SAWER-IN/MP/015/002_DHARMPURI - 2-IN/MP/015/002/0002_035-MURADPURA-IN/MP/015/002/0002/0010</t>
  </si>
  <si>
    <t>INDORE-IN/MP/015_SOYABEAN-530_SAWER-IN/MP/015/002_DHARMPURI - 2-IN/MP/015/002/0002_036-BHAVRASLA-IN/MP/015/002/0002/0011_</t>
  </si>
  <si>
    <t>INDORE-IN/MP/015_SOYABEAN-530_SAWER-IN/MP/015/002_DHARMPURI - 2-IN/MP/015/002/0002_036-BHAVRASLA-IN/MP/015/002/0002/0011</t>
  </si>
  <si>
    <t>INDORE-IN/MP/015_SOYABEAN-530_SAWER-IN/MP/015/002_DHARMPURI - 2-IN/MP/015/002/0002_037-KUMERDI-IN/MP/015/002/0002/0012_</t>
  </si>
  <si>
    <t>INDORE-IN/MP/015_SOYABEAN-530_SAWER-IN/MP/015/002_DHARMPURI - 2-IN/MP/015/002/0002_037-KUMERDI-IN/MP/015/002/0002/0012</t>
  </si>
  <si>
    <t>INDORE-IN/MP/015_SOYABEAN-530_SAWER-IN/MP/015/002_DHARMPURI - 2-IN/MP/015/002/0002_038-BHAGYA-IN/MP/015/002/0002/0013_</t>
  </si>
  <si>
    <t>INDORE-IN/MP/015_SOYABEAN-530_SAWER-IN/MP/015/002_DHARMPURI - 2-IN/MP/015/002/0002_038-BHAGYA-IN/MP/015/002/0002/0013</t>
  </si>
  <si>
    <t>INDORE-IN/MP/015_SOYABEAN-530_SAWER-IN/MP/015/002_DHARMPURI - 2-IN/MP/015/002/0002_039-MAGARKHEDA-IN/MP/015/002/0002/0014_</t>
  </si>
  <si>
    <t>INDORE-IN/MP/015_SOYABEAN-530_SAWER-IN/MP/015/002_DHARMPURI - 2-IN/MP/015/002/0002_039-MAGARKHEDA-IN/MP/015/002/0002/0014</t>
  </si>
  <si>
    <t>INDORE-IN/MP/015_SOYABEAN-530_SAWER-IN/MP/015/002_DHARMPURI - 2-IN/MP/015/002/0002_040-PANCHDERIYA-IN/MP/015/002/0002/0015_</t>
  </si>
  <si>
    <t>INDORE-IN/MP/015_SOYABEAN-530_SAWER-IN/MP/015/002_DHARMPURI - 2-IN/MP/015/002/0002_040-PANCHDERIYA-IN/MP/015/002/0002/0015</t>
  </si>
  <si>
    <t>INDORE-IN/MP/015_SOYABEAN-530_SAWER-IN/MP/015/002_DHARMPURI - 2-IN/MP/015/002/0002_041-BAJRANG PALIYA-IN/MP/015/002/0002/0016_</t>
  </si>
  <si>
    <t>INDORE-IN/MP/015_SOYABEAN-530_SAWER-IN/MP/015/002_DHARMPURI - 2-IN/MP/015/002/0002_041-BAJRANG PALIYA-IN/MP/015/002/0002/0016</t>
  </si>
  <si>
    <t>INDORE-IN/MP/015_SOYABEAN-530_SAWER-IN/MP/015/002_DHARMPURI - 2-IN/MP/015/002/0002_042-DHANKHEDI-IN/MP/015/002/0002/0017_</t>
  </si>
  <si>
    <t>INDORE-IN/MP/015_SOYABEAN-530_SAWER-IN/MP/015/002_DHARMPURI - 2-IN/MP/015/002/0002_042-DHANKHEDI-IN/MP/015/002/0002/0017</t>
  </si>
  <si>
    <t>INDORE-IN/MP/015_SOYABEAN-530_SAWER-IN/MP/015/002_DHARMPURI - 2-IN/MP/015/002/0002_043-BRAHMAN PIPLYA-IN/MP/015/002/0002/0018_</t>
  </si>
  <si>
    <t>INDORE-IN/MP/015_SOYABEAN-530_SAWER-IN/MP/015/002_DHARMPURI - 2-IN/MP/015/002/0002_043-BRAHMAN PIPLYA-IN/MP/015/002/0002/0018</t>
  </si>
  <si>
    <t>INDORE-IN/MP/015_SOYABEAN-530_SAWER-IN/MP/015/002_DHARMPURI - 2-IN/MP/015/002/0002_044-DARJIKARADIYA-IN/MP/015/002/0002/0019_</t>
  </si>
  <si>
    <t>INDORE-IN/MP/015_SOYABEAN-530_SAWER-IN/MP/015/002_DHARMPURI - 2-IN/MP/015/002/0002_044-DARJIKARADIYA-IN/MP/015/002/0002/0019</t>
  </si>
  <si>
    <t>INDORE-IN/MP/015_SOYABEAN-530_SAWER-IN/MP/015/002_SAWER - 1-IN/MP/015/002/0001_001-BUDADIYAPANTH-IN/MP/015/002/0001/0001_</t>
  </si>
  <si>
    <t>INDORE-IN/MP/015_SOYABEAN-530_SAWER-IN/MP/015/002_SAWER - 1-IN/MP/015/002/0001_001-BUDADIYAPANTH-IN/MP/015/002/0001/0001</t>
  </si>
  <si>
    <t>INDORE-IN/MP/015_SOYABEAN-530_SAWER-IN/MP/015/002_SAWER - 1-IN/MP/015/002/0001_002-KHAMOD ANJANA-IN/MP/015/002/0001/0012_</t>
  </si>
  <si>
    <t>INDORE-IN/MP/015_SOYABEAN-530_SAWER-IN/MP/015/002_SAWER - 1-IN/MP/015/002/0001_002-KHAMOD ANJANA-IN/MP/015/002/0001/0012</t>
  </si>
  <si>
    <t>INDORE-IN/MP/015_SOYABEAN-530_SAWER-IN/MP/015/002_SAWER - 1-IN/MP/015/002/0001_003-POTLOD-IN/MP/015/002/0001/0019_</t>
  </si>
  <si>
    <t>INDORE-IN/MP/015_SOYABEAN-530_SAWER-IN/MP/015/002_SAWER - 1-IN/MP/015/002/0001_003-POTLOD-IN/MP/015/002/0001/0019</t>
  </si>
  <si>
    <t>INDORE-IN/MP/015_SOYABEAN-530_SAWER-IN/MP/015/002_SAWER - 1-IN/MP/015/002/0001_004-CHITTODA-IN/MP/015/002/0001/0020_</t>
  </si>
  <si>
    <t>INDORE-IN/MP/015_SOYABEAN-530_SAWER-IN/MP/015/002_SAWER - 1-IN/MP/015/002/0001_004-CHITTODA-IN/MP/015/002/0001/0020</t>
  </si>
  <si>
    <t>INDORE-IN/MP/015_SOYABEAN-530_SAWER-IN/MP/015/002_SAWER - 1-IN/MP/015/002/0001_005-BALRIYA-IN/MP/015/002/0001/0021_</t>
  </si>
  <si>
    <t>INDORE-IN/MP/015_SOYABEAN-530_SAWER-IN/MP/015/002_SAWER - 1-IN/MP/015/002/0001_005-BALRIYA-IN/MP/015/002/0001/0021</t>
  </si>
  <si>
    <t>INDORE-IN/MP/015_SOYABEAN-530_SAWER-IN/MP/015/002_SAWER - 1-IN/MP/015/002/0001_006-GULAVAT-IN/MP/015/002/0001/0022_</t>
  </si>
  <si>
    <t>INDORE-IN/MP/015_SOYABEAN-530_SAWER-IN/MP/015/002_SAWER - 1-IN/MP/015/002/0001_006-GULAVAT-IN/MP/015/002/0001/0022</t>
  </si>
  <si>
    <t>INDORE-IN/MP/015_SOYABEAN-530_SAWER-IN/MP/015/002_SAWER - 1-IN/MP/015/002/0001_007-HINDOLIYA-IN/MP/015/002/0001/0023_</t>
  </si>
  <si>
    <t>INDORE-IN/MP/015_SOYABEAN-530_SAWER-IN/MP/015/002_SAWER - 1-IN/MP/015/002/0001_007-HINDOLIYA-IN/MP/015/002/0001/0023</t>
  </si>
  <si>
    <t>INDORE-IN/MP/015_SOYABEAN-530_SAWER-IN/MP/015/002_SAWER - 1-IN/MP/015/002/0001_008-BADODIYA KHAN-IN/MP/015/002/0001/0024_</t>
  </si>
  <si>
    <t>INDORE-IN/MP/015_SOYABEAN-530_SAWER-IN/MP/015/002_SAWER - 1-IN/MP/015/002/0001_008-BADODIYA KHAN-IN/MP/015/002/0001/0024</t>
  </si>
  <si>
    <t>INDORE-IN/MP/015_SOYABEAN-530_SAWER-IN/MP/015/002_SAWER - 1-IN/MP/015/002/0001_009-KAYASTH KHEDI-IN/MP/015/002/0001/0025_</t>
  </si>
  <si>
    <t>INDORE-IN/MP/015_SOYABEAN-530_SAWER-IN/MP/015/002_SAWER - 1-IN/MP/015/002/0001_009-KAYASTH KHEDI-IN/MP/015/002/0001/0025</t>
  </si>
  <si>
    <t>INDORE-IN/MP/015_SOYABEAN-530_SAWER-IN/MP/015/002_SAWER - 1-IN/MP/015/002/0001_010-PANOD-IN/MP/015/002/0001/0002_</t>
  </si>
  <si>
    <t>INDORE-IN/MP/015_SOYABEAN-530_SAWER-IN/MP/015/002_SAWER - 1-IN/MP/015/002/0001_010-PANOD-IN/MP/015/002/0001/0002</t>
  </si>
  <si>
    <t>INDORE-IN/MP/015_SOYABEAN-530_SAWER-IN/MP/015/002_SAWER - 1-IN/MP/015/002/0001_011-BILODA NAYTA-IN/MP/015/002/0001/0003_</t>
  </si>
  <si>
    <t>INDORE-IN/MP/015_SOYABEAN-530_SAWER-IN/MP/015/002_SAWER - 1-IN/MP/015/002/0001_011-BILODA NAYTA-IN/MP/015/002/0001/0003</t>
  </si>
  <si>
    <t>INDORE-IN/MP/015_SOYABEAN-530_SAWER-IN/MP/015/002_SAWER - 1-IN/MP/015/002/0001_012-SIMROL-IN/MP/015/002/0001/0004_</t>
  </si>
  <si>
    <t>INDORE-IN/MP/015_SOYABEAN-530_SAWER-IN/MP/015/002_SAWER - 1-IN/MP/015/002/0001_012-SIMROL-IN/MP/015/002/0001/0004</t>
  </si>
  <si>
    <t>INDORE-IN/MP/015_SOYABEAN-530_SAWER-IN/MP/015/002_SAWER - 1-IN/MP/015/002/0001_013-JAMODI-IN/MP/015/002/0001/0005_</t>
  </si>
  <si>
    <t>INDORE-IN/MP/015_SOYABEAN-530_SAWER-IN/MP/015/002_SAWER - 1-IN/MP/015/002/0001_013-JAMODI-IN/MP/015/002/0001/0005</t>
  </si>
  <si>
    <t>INDORE-IN/MP/015_SOYABEAN-530_SAWER-IN/MP/015/002_SAWER - 1-IN/MP/015/002/0001_014-KUDANA-IN/MP/015/002/0001/0006_</t>
  </si>
  <si>
    <t>INDORE-IN/MP/015_SOYABEAN-530_SAWER-IN/MP/015/002_SAWER - 1-IN/MP/015/002/0001_014-KUDANA-IN/MP/015/002/0001/0006</t>
  </si>
  <si>
    <t>INDORE-IN/MP/015_SOYABEAN-530_SAWER-IN/MP/015/002_SAWER - 1-IN/MP/015/002/0001_015-KASBA SAWER-IN/MP/015/002/0001/0007_</t>
  </si>
  <si>
    <t>INDORE-IN/MP/015_SOYABEAN-530_SAWER-IN/MP/015/002_SAWER - 1-IN/MP/015/002/0001_015-KASBA SAWER-IN/MP/015/002/0001/0007</t>
  </si>
  <si>
    <t>INDORE-IN/MP/015_SOYABEAN-530_SAWER-IN/MP/015/002_SAWER - 1-IN/MP/015/002/0001_016-PANCHOLA-IN/MP/015/002/0001/0008_</t>
  </si>
  <si>
    <t>INDORE-IN/MP/015_SOYABEAN-530_SAWER-IN/MP/015/002_SAWER - 1-IN/MP/015/002/0001_016-PANCHOLA-IN/MP/015/002/0001/0008</t>
  </si>
  <si>
    <t>INDORE-IN/MP/015_SOYABEAN-530_SAWER-IN/MP/015/002_SAWER - 1-IN/MP/015/002/0001_017-NAGPUR-IN/MP/015/002/0001/0009_</t>
  </si>
  <si>
    <t>INDORE-IN/MP/015_SOYABEAN-530_SAWER-IN/MP/015/002_SAWER - 1-IN/MP/015/002/0001_017-NAGPUR-IN/MP/015/002/0001/0009</t>
  </si>
  <si>
    <t>INDORE-IN/MP/015_SOYABEAN-530_SAWER-IN/MP/015/002_SAWER - 1-IN/MP/015/002/0001_018-MANDOT-IN/MP/015/002/0001/0010_</t>
  </si>
  <si>
    <t>INDORE-IN/MP/015_SOYABEAN-530_SAWER-IN/MP/015/002_SAWER - 1-IN/MP/015/002/0001_018-MANDOT-IN/MP/015/002/0001/0010</t>
  </si>
  <si>
    <t>INDORE-IN/MP/015_SOYABEAN-530_SAWER-IN/MP/015/002_SAWER - 1-IN/MP/015/002/0001_019-BALGARA-IN/MP/015/002/0001/0011_</t>
  </si>
  <si>
    <t>INDORE-IN/MP/015_SOYABEAN-530_SAWER-IN/MP/015/002_SAWER - 1-IN/MP/015/002/0001_019-BALGARA-IN/MP/015/002/0001/0011</t>
  </si>
  <si>
    <t>INDORE-IN/MP/015_SOYABEAN-530_SAWER-IN/MP/015/002_SAWER - 1-IN/MP/015/002/0001_020-KHALKHALA-IN/MP/015/002/0001/0013_</t>
  </si>
  <si>
    <t>INDORE-IN/MP/015_SOYABEAN-530_SAWER-IN/MP/015/002_SAWER - 1-IN/MP/015/002/0001_020-KHALKHALA-IN/MP/015/002/0001/0013</t>
  </si>
  <si>
    <t>INDORE-IN/MP/015_SOYABEAN-530_SAWER-IN/MP/015/002_SAWER - 1-IN/MP/015/002/0001_021-KHETEDIYA-IN/MP/015/002/0001/0014_</t>
  </si>
  <si>
    <t>INDORE-IN/MP/015_SOYABEAN-530_SAWER-IN/MP/015/002_SAWER - 1-IN/MP/015/002/0001_021-KHETEDIYA-IN/MP/015/002/0001/0014</t>
  </si>
  <si>
    <t>INDORE-IN/MP/015_SOYABEAN-530_SAWER-IN/MP/015/002_SAWER - 1-IN/MP/015/002/0001_022-HARIYAKHEDI-IN/MP/015/002/0001/0015_</t>
  </si>
  <si>
    <t>INDORE-IN/MP/015_SOYABEAN-530_SAWER-IN/MP/015/002_SAWER - 1-IN/MP/015/002/0001_022-HARIYAKHEDI-IN/MP/015/002/0001/0015</t>
  </si>
  <si>
    <t>INDORE-IN/MP/015_SOYABEAN-530_SAWER-IN/MP/015/002_SAWER - 1-IN/MP/015/002/0001_023-PIPLYA-IN/MP/015/002/0001/0016_</t>
  </si>
  <si>
    <t>INDORE-IN/MP/015_SOYABEAN-530_SAWER-IN/MP/015/002_SAWER - 1-IN/MP/015/002/0001_023-PIPLYA-IN/MP/015/002/0001/0016</t>
  </si>
  <si>
    <t>INDORE-IN/MP/015_SOYABEAN-530_SAWER-IN/MP/015/002_SAWER - 1-IN/MP/015/002/0001_024-KACHHALIYA-IN/MP/015/002/0001/0017_</t>
  </si>
  <si>
    <t>INDORE-IN/MP/015_SOYABEAN-530_SAWER-IN/MP/015/002_SAWER - 1-IN/MP/015/002/0001_024-KACHHALIYA-IN/MP/015/002/0001/0017</t>
  </si>
  <si>
    <t>INDORE-IN/MP/015_SOYABEAN-530_SAWER-IN/MP/015/002_SAWER - 1-IN/MP/015/002/0001_025-AJNOD-IN/MP/015/002/0001/0018_</t>
  </si>
  <si>
    <t>INDORE-IN/MP/015_SOYABEAN-530_SAWER-IN/MP/015/002_SAWER - 1-IN/MP/015/002/0001_025-AJNOD-IN/MP/015/002/0001/0018</t>
  </si>
  <si>
    <t>JHABUA-IN/MP/017_BLACK GRAM (URAD)-401____</t>
  </si>
  <si>
    <t>JHABUA-IN/MP/017_BLACK GRAM (URAD)-401___</t>
  </si>
  <si>
    <t>JHABUA-IN/MP/017_COTTON-601_JHABUA-IN/MP/017/001___</t>
  </si>
  <si>
    <t>JHABUA-IN/MP/017_COTTON-601_JHABUA-IN/MP/017/001__</t>
  </si>
  <si>
    <t>JHABUA-IN/MP/017_COTTON-601_MEGHNAGAR-IN/MP/017/004___</t>
  </si>
  <si>
    <t>JHABUA-IN/MP/017_COTTON-601_MEGHNAGAR-IN/MP/017/004__</t>
  </si>
  <si>
    <t>JHABUA-IN/MP/017_COTTON-601_PETLAWAD-IN/MP/017/003___</t>
  </si>
  <si>
    <t>JHABUA-IN/MP/017_COTTON-601_PETLAWAD-IN/MP/017/003__</t>
  </si>
  <si>
    <t>JHABUA-IN/MP/017_COTTON-601_RANAPUR-IN/MP/017/005___</t>
  </si>
  <si>
    <t>JHABUA-IN/MP/017_COTTON-601_RANAPUR-IN/MP/017/005__</t>
  </si>
  <si>
    <t>JHABUA-IN/MP/017_COTTON-601_THANDLA-IN/MP/017/002___</t>
  </si>
  <si>
    <t>JHABUA-IN/MP/017_COTTON-601_THANDLA-IN/MP/017/002__</t>
  </si>
  <si>
    <t>JHABUA-IN/MP/017_GROUNDNUT-501_JHABUA-IN/MP/017/001___</t>
  </si>
  <si>
    <t>JHABUA-IN/MP/017_GROUNDNUT-501_JHABUA-IN/MP/017/001__</t>
  </si>
  <si>
    <t>JHABUA-IN/MP/017_GROUNDNUT-501_RANAPUR-IN/MP/017/005___</t>
  </si>
  <si>
    <t>JHABUA-IN/MP/017_GROUNDNUT-501_RANAPUR-IN/MP/017/005__</t>
  </si>
  <si>
    <t>JHABUA-IN/MP/017_JOWAR-310_JHABUA-IN/MP/017/001___</t>
  </si>
  <si>
    <t>JHABUA-IN/MP/017_JOWAR-310_JHABUA-IN/MP/017/001__</t>
  </si>
  <si>
    <t>JHABUA-IN/MP/017_JOWAR-310_RANAPUR-IN/MP/017/005___</t>
  </si>
  <si>
    <t>JHABUA-IN/MP/017_JOWAR-310_RANAPUR-IN/MP/017/005__</t>
  </si>
  <si>
    <t>JHABUA-IN/MP/017_MAIZE-330_JHABUA-IN/MP/017/001_JHABUA-IN/MP/017/001/0001_001-BAVDI BADI-IN/MP/017/001/0001/0001_</t>
  </si>
  <si>
    <t>JHABUA-IN/MP/017_MAIZE-330_JHABUA-IN/MP/017/001_JHABUA-IN/MP/017/001/0001_001-BAVDI BADI-IN/MP/017/001/0001/0001</t>
  </si>
  <si>
    <t>JHABUA-IN/MP/017_MAIZE-330_JHABUA-IN/MP/017/001_JHABUA-IN/MP/017/001/0001_002-KAKRADRA KHURD-IN/MP/017/001/0001/0012_</t>
  </si>
  <si>
    <t>JHABUA-IN/MP/017_MAIZE-330_JHABUA-IN/MP/017/001_JHABUA-IN/MP/017/001/0001_002-KAKRADRA KHURD-IN/MP/017/001/0001/0012</t>
  </si>
  <si>
    <t>JHABUA-IN/MP/017_MAIZE-330_JHABUA-IN/MP/017/001_JHABUA-IN/MP/017/001/0001_003-NEGADIYA-IN/MP/017/001/0001/0023_</t>
  </si>
  <si>
    <t>JHABUA-IN/MP/017_MAIZE-330_JHABUA-IN/MP/017/001_JHABUA-IN/MP/017/001/0001_003-NEGADIYA-IN/MP/017/001/0001/0023</t>
  </si>
  <si>
    <t>JHABUA-IN/MP/017_MAIZE-330_JHABUA-IN/MP/017/001_JHABUA-IN/MP/017/001/0001_004-KALAKHUNT-IN/MP/017/001/0001/0034_</t>
  </si>
  <si>
    <t>JHABUA-IN/MP/017_MAIZE-330_JHABUA-IN/MP/017/001_JHABUA-IN/MP/017/001/0001_004-KALAKHUNT-IN/MP/017/001/0001/0034</t>
  </si>
  <si>
    <t>JHABUA-IN/MP/017_MAIZE-330_JHABUA-IN/MP/017/001_JHABUA-IN/MP/017/001/0001_005-BHEEMFALIYA-IN/MP/017/001/0001/0045_</t>
  </si>
  <si>
    <t>JHABUA-IN/MP/017_MAIZE-330_JHABUA-IN/MP/017/001_JHABUA-IN/MP/017/001/0001_005-BHEEMFALIYA-IN/MP/017/001/0001/0045</t>
  </si>
  <si>
    <t>JHABUA-IN/MP/017_MAIZE-330_JHABUA-IN/MP/017/001_JHABUA-IN/MP/017/001/0001_006-MANDLIBADI-IN/MP/017/001/0001/0056_</t>
  </si>
  <si>
    <t>JHABUA-IN/MP/017_MAIZE-330_JHABUA-IN/MP/017/001_JHABUA-IN/MP/017/001/0001_006-MANDLIBADI-IN/MP/017/001/0001/0056</t>
  </si>
  <si>
    <t>JHABUA-IN/MP/017_MAIZE-330_JHABUA-IN/MP/017/001_JHABUA-IN/MP/017/001/0001_008-KALAPIPAL-IN/MP/017/001/0001/0068_</t>
  </si>
  <si>
    <t>JHABUA-IN/MP/017_MAIZE-330_JHABUA-IN/MP/017/001_JHABUA-IN/MP/017/001/0001_008-KALAPIPAL-IN/MP/017/001/0001/0068</t>
  </si>
  <si>
    <t>JHABUA-IN/MP/017_MAIZE-330_JHABUA-IN/MP/017/001_JHABUA-IN/MP/017/001/0001_009-KOTDA-IN/MP/017/001/0001/0069_</t>
  </si>
  <si>
    <t>JHABUA-IN/MP/017_MAIZE-330_JHABUA-IN/MP/017/001_JHABUA-IN/MP/017/001/0001_009-KOTDA-IN/MP/017/001/0001/0069</t>
  </si>
  <si>
    <t>JHABUA-IN/MP/017_MAIZE-330_JHABUA-IN/MP/017/001_JHABUA-IN/MP/017/001/0001_010-DHEKAL CHHOTI-IN/MP/017/001/0001/0002_</t>
  </si>
  <si>
    <t>JHABUA-IN/MP/017_MAIZE-330_JHABUA-IN/MP/017/001_JHABUA-IN/MP/017/001/0001_010-DHEKAL CHHOTI-IN/MP/017/001/0001/0002</t>
  </si>
  <si>
    <t>JHABUA-IN/MP/017_MAIZE-330_JHABUA-IN/MP/017/001_JHABUA-IN/MP/017/001/0001_011-NALDI CHHOTI-IN/MP/017/001/0001/0003_</t>
  </si>
  <si>
    <t>JHABUA-IN/MP/017_MAIZE-330_JHABUA-IN/MP/017/001_JHABUA-IN/MP/017/001/0001_011-NALDI CHHOTI-IN/MP/017/001/0001/0003</t>
  </si>
  <si>
    <t>JHABUA-IN/MP/017_MAIZE-330_JHABUA-IN/MP/017/001_JHABUA-IN/MP/017/001/0001_012-BHOYRA-IN/MP/017/001/0001/0004_</t>
  </si>
  <si>
    <t>JHABUA-IN/MP/017_MAIZE-330_JHABUA-IN/MP/017/001_JHABUA-IN/MP/017/001/0001_012-BHOYRA-IN/MP/017/001/0001/0004</t>
  </si>
  <si>
    <t>JHABUA-IN/MP/017_MAIZE-330_JHABUA-IN/MP/017/001_JHABUA-IN/MP/017/001/0001_013-GELAR CHHOTI-IN/MP/017/001/0001/0005_</t>
  </si>
  <si>
    <t>JHABUA-IN/MP/017_MAIZE-330_JHABUA-IN/MP/017/001_JHABUA-IN/MP/017/001/0001_013-GELAR CHHOTI-IN/MP/017/001/0001/0005</t>
  </si>
  <si>
    <t>JHABUA-IN/MP/017_MAIZE-330_JHABUA-IN/MP/017/001_JHABUA-IN/MP/017/001/0001_014-KUNDLA-IN/MP/017/001/0001/0006_</t>
  </si>
  <si>
    <t>JHABUA-IN/MP/017_MAIZE-330_JHABUA-IN/MP/017/001_JHABUA-IN/MP/017/001/0001_014-KUNDLA-IN/MP/017/001/0001/0006</t>
  </si>
  <si>
    <t>JHABUA-IN/MP/017_MAIZE-330_JHABUA-IN/MP/017/001_JHABUA-IN/MP/017/001/0001_015-MASURIYA-IN/MP/017/001/0001/0007_</t>
  </si>
  <si>
    <t>JHABUA-IN/MP/017_MAIZE-330_JHABUA-IN/MP/017/001_JHABUA-IN/MP/017/001/0001_015-MASURIYA-IN/MP/017/001/0001/0007</t>
  </si>
  <si>
    <t>JHABUA-IN/MP/017_MAIZE-330_JHABUA-IN/MP/017/001_JHABUA-IN/MP/017/001/0001_016-KHEDI-IN/MP/017/001/0001/0008_</t>
  </si>
  <si>
    <t>JHABUA-IN/MP/017_MAIZE-330_JHABUA-IN/MP/017/001_JHABUA-IN/MP/017/001/0001_016-KHEDI-IN/MP/017/001/0001/0008</t>
  </si>
  <si>
    <t>JHABUA-IN/MP/017_MAIZE-330_JHABUA-IN/MP/017/001_JHABUA-IN/MP/017/001/0001_017-PIPLIYA-IN/MP/017/001/0001/0009_</t>
  </si>
  <si>
    <t>JHABUA-IN/MP/017_MAIZE-330_JHABUA-IN/MP/017/001_JHABUA-IN/MP/017/001/0001_017-PIPLIYA-IN/MP/017/001/0001/0009</t>
  </si>
  <si>
    <t>JHABUA-IN/MP/017_MAIZE-330_JHABUA-IN/MP/017/001_JHABUA-IN/MP/017/001/0001_018-DHEBAR-IN/MP/017/001/0001/0010_</t>
  </si>
  <si>
    <t>JHABUA-IN/MP/017_MAIZE-330_JHABUA-IN/MP/017/001_JHABUA-IN/MP/017/001/0001_018-DHEBAR-IN/MP/017/001/0001/0010</t>
  </si>
  <si>
    <t>JHABUA-IN/MP/017_MAIZE-330_JHABUA-IN/MP/017/001_JHABUA-IN/MP/017/001/0001_019-NARVALIYA-IN/MP/017/001/0001/0011_</t>
  </si>
  <si>
    <t>JHABUA-IN/MP/017_MAIZE-330_JHABUA-IN/MP/017/001_JHABUA-IN/MP/017/001/0001_019-NARVALIYA-IN/MP/017/001/0001/0011</t>
  </si>
  <si>
    <t>JHABUA-IN/MP/017_MAIZE-330_JHABUA-IN/MP/017/001_JHABUA-IN/MP/017/001/0001_020-BALVAN-IN/MP/017/001/0001/0013_</t>
  </si>
  <si>
    <t>JHABUA-IN/MP/017_MAIZE-330_JHABUA-IN/MP/017/001_JHABUA-IN/MP/017/001/0001_020-BALVAN-IN/MP/017/001/0001/0013</t>
  </si>
  <si>
    <t>JHABUA-IN/MP/017_MAIZE-330_JHABUA-IN/MP/017/001_JHABUA-IN/MP/017/001/0001_021-ANTARVELIYA-IN/MP/017/001/0001/0014_</t>
  </si>
  <si>
    <t>JHABUA-IN/MP/017_MAIZE-330_JHABUA-IN/MP/017/001_JHABUA-IN/MP/017/001/0001_021-ANTARVELIYA-IN/MP/017/001/0001/0014</t>
  </si>
  <si>
    <t>JHABUA-IN/MP/017_MAIZE-330_JHABUA-IN/MP/017/001_JHABUA-IN/MP/017/001/0001_022-JHAYDA-IN/MP/017/001/0001/0015_</t>
  </si>
  <si>
    <t>JHABUA-IN/MP/017_MAIZE-330_JHABUA-IN/MP/017/001_JHABUA-IN/MP/017/001/0001_022-JHAYDA-IN/MP/017/001/0001/0015</t>
  </si>
  <si>
    <t>JHABUA-IN/MP/017_MAIZE-330_JHABUA-IN/MP/017/001_JHABUA-IN/MP/017/001/0001_023-MEHANDIKHEDA-IN/MP/017/001/0001/0016_</t>
  </si>
  <si>
    <t>JHABUA-IN/MP/017_MAIZE-330_JHABUA-IN/MP/017/001_JHABUA-IN/MP/017/001/0001_023-MEHANDIKHEDA-IN/MP/017/001/0001/0016</t>
  </si>
  <si>
    <t>JHABUA-IN/MP/017_MAIZE-330_JHABUA-IN/MP/017/001_JHABUA-IN/MP/017/001/0001_024-KALLIPURA-IN/MP/017/001/0001/0017_</t>
  </si>
  <si>
    <t>JHABUA-IN/MP/017_MAIZE-330_JHABUA-IN/MP/017/001_JHABUA-IN/MP/017/001/0001_024-KALLIPURA-IN/MP/017/001/0001/0017</t>
  </si>
  <si>
    <t>JHABUA-IN/MP/017_MAIZE-330_JHABUA-IN/MP/017/001_JHABUA-IN/MP/017/001/0001_026-GUNDIPADA-IN/MP/017/001/0001/0019_</t>
  </si>
  <si>
    <t>JHABUA-IN/MP/017_MAIZE-330_JHABUA-IN/MP/017/001_JHABUA-IN/MP/017/001/0001_026-GUNDIPADA-IN/MP/017/001/0001/0019</t>
  </si>
  <si>
    <t>JHABUA-IN/MP/017_MAIZE-330_JHABUA-IN/MP/017/001_JHABUA-IN/MP/017/001/0001_027-MANPURA-IN/MP/017/001/0001/0020_</t>
  </si>
  <si>
    <t>JHABUA-IN/MP/017_MAIZE-330_JHABUA-IN/MP/017/001_JHABUA-IN/MP/017/001/0001_027-MANPURA-IN/MP/017/001/0001/0020</t>
  </si>
  <si>
    <t>JHABUA-IN/MP/017_MAIZE-330_JHABUA-IN/MP/017/001_JHABUA-IN/MP/017/001/0001_030-KALYANPURA-IN/MP/017/001/0001/0024_</t>
  </si>
  <si>
    <t>JHABUA-IN/MP/017_MAIZE-330_JHABUA-IN/MP/017/001_JHABUA-IN/MP/017/001/0001_030-KALYANPURA-IN/MP/017/001/0001/0024</t>
  </si>
  <si>
    <t>JHABUA-IN/MP/017_MAIZE-330_JHABUA-IN/MP/017/001_JHABUA-IN/MP/017/001/0001_031-BARKHEDA-IN/MP/017/001/0001/0025_</t>
  </si>
  <si>
    <t>JHABUA-IN/MP/017_MAIZE-330_JHABUA-IN/MP/017/001_JHABUA-IN/MP/017/001/0001_031-BARKHEDA-IN/MP/017/001/0001/0025</t>
  </si>
  <si>
    <t>JHABUA-IN/MP/017_MAIZE-330_JHABUA-IN/MP/017/001_JHABUA-IN/MP/017/001/0001_034-NAVAPADIYA BHANDAR-IN/MP/017/001/0001/0028_</t>
  </si>
  <si>
    <t>JHABUA-IN/MP/017_MAIZE-330_JHABUA-IN/MP/017/001_JHABUA-IN/MP/017/001/0001_034-NAVAPADIYA BHANDAR-IN/MP/017/001/0001/0028</t>
  </si>
  <si>
    <t>JHABUA-IN/MP/017_MAIZE-330_JHABUA-IN/MP/017/001_JHABUA-IN/MP/017/001/0001_035-BAROD-IN/MP/017/001/0001/0029_</t>
  </si>
  <si>
    <t>JHABUA-IN/MP/017_MAIZE-330_JHABUA-IN/MP/017/001_JHABUA-IN/MP/017/001/0001_035-BAROD-IN/MP/017/001/0001/0029</t>
  </si>
  <si>
    <t>JHABUA-IN/MP/017_MAIZE-330_JHABUA-IN/MP/017/001_JHABUA-IN/MP/017/001/0001_037-BISAULI-IN/MP/017/001/0001/0031_</t>
  </si>
  <si>
    <t>JHABUA-IN/MP/017_MAIZE-330_JHABUA-IN/MP/017/001_JHABUA-IN/MP/017/001/0001_037-BISAULI-IN/MP/017/001/0001/0031</t>
  </si>
  <si>
    <t>JHABUA-IN/MP/017_MAIZE-330_JHABUA-IN/MP/017/001_JHABUA-IN/MP/017/001/0001_039-TALAVLI-IN/MP/017/001/0001/0033_</t>
  </si>
  <si>
    <t>JHABUA-IN/MP/017_MAIZE-330_JHABUA-IN/MP/017/001_JHABUA-IN/MP/017/001/0001_039-TALAVLI-IN/MP/017/001/0001/0033</t>
  </si>
  <si>
    <t>JHABUA-IN/MP/017_MAIZE-330_JHABUA-IN/MP/017/001_JHABUA-IN/MP/017/001/0001_040-FUTIYA-IN/MP/017/001/0001/0035_</t>
  </si>
  <si>
    <t>JHABUA-IN/MP/017_MAIZE-330_JHABUA-IN/MP/017/001_JHABUA-IN/MP/017/001/0001_040-FUTIYA-IN/MP/017/001/0001/0035</t>
  </si>
  <si>
    <t>JHABUA-IN/MP/017_MAIZE-330_JHABUA-IN/MP/017/001_JHABUA-IN/MP/017/001/0001_042-MOHANPURA-IN/MP/017/001/0001/0037_</t>
  </si>
  <si>
    <t>JHABUA-IN/MP/017_MAIZE-330_JHABUA-IN/MP/017/001_JHABUA-IN/MP/017/001/0001_042-MOHANPURA-IN/MP/017/001/0001/0037</t>
  </si>
  <si>
    <t>JHABUA-IN/MP/017_MAIZE-330_JHABUA-IN/MP/017/001_JHABUA-IN/MP/017/001/0001_043-GADWADA-IN/MP/017/001/0001/0038_</t>
  </si>
  <si>
    <t>JHABUA-IN/MP/017_MAIZE-330_JHABUA-IN/MP/017/001_JHABUA-IN/MP/017/001/0001_043-GADWADA-IN/MP/017/001/0001/0038</t>
  </si>
  <si>
    <t>JHABUA-IN/MP/017_MAIZE-330_JHABUA-IN/MP/017/001_JHABUA-IN/MP/017/001/0001_044-HADMATIYA-IN/MP/017/001/0001/0039_</t>
  </si>
  <si>
    <t>JHABUA-IN/MP/017_MAIZE-330_JHABUA-IN/MP/017/001_JHABUA-IN/MP/017/001/0001_044-HADMATIYA-IN/MP/017/001/0001/0039</t>
  </si>
  <si>
    <t>JHABUA-IN/MP/017_MAIZE-330_JHABUA-IN/MP/017/001_JHABUA-IN/MP/017/001/0001_045-PARVAT-IN/MP/017/001/0001/0040_</t>
  </si>
  <si>
    <t>JHABUA-IN/MP/017_MAIZE-330_JHABUA-IN/MP/017/001_JHABUA-IN/MP/017/001/0001_045-PARVAT-IN/MP/017/001/0001/0040</t>
  </si>
  <si>
    <t>JHABUA-IN/MP/017_MAIZE-330_JHABUA-IN/MP/017/001_JHABUA-IN/MP/017/001/0001_046-DEVJHIRI PANDA-IN/MP/017/001/0001/0041_</t>
  </si>
  <si>
    <t>JHABUA-IN/MP/017_MAIZE-330_JHABUA-IN/MP/017/001_JHABUA-IN/MP/017/001/0001_046-DEVJHIRI PANDA-IN/MP/017/001/0001/0041</t>
  </si>
  <si>
    <t>JHABUA-IN/MP/017_MAIZE-330_JHABUA-IN/MP/017/001_JHABUA-IN/MP/017/001/0001_047-PILIYA KHANDAN-IN/MP/017/001/0001/0042_</t>
  </si>
  <si>
    <t>JHABUA-IN/MP/017_MAIZE-330_JHABUA-IN/MP/017/001_JHABUA-IN/MP/017/001/0001_047-PILIYA KHANDAN-IN/MP/017/001/0001/0042</t>
  </si>
  <si>
    <t>JHABUA-IN/MP/017_MAIZE-330_JHABUA-IN/MP/017/001_JHABUA-IN/MP/017/001/0001_048-KARDAVAD BADI-IN/MP/017/001/0001/0043_</t>
  </si>
  <si>
    <t>JHABUA-IN/MP/017_MAIZE-330_JHABUA-IN/MP/017/001_JHABUA-IN/MP/017/001/0001_048-KARDAVAD BADI-IN/MP/017/001/0001/0043</t>
  </si>
  <si>
    <t>JHABUA-IN/MP/017_MAIZE-330_JHABUA-IN/MP/017/001_JHABUA-IN/MP/017/001/0001_049-GOPALPURA-IN/MP/017/001/0001/0044_</t>
  </si>
  <si>
    <t>JHABUA-IN/MP/017_MAIZE-330_JHABUA-IN/MP/017/001_JHABUA-IN/MP/017/001/0001_049-GOPALPURA-IN/MP/017/001/0001/0044</t>
  </si>
  <si>
    <t>JHABUA-IN/MP/017_MAIZE-330_JHABUA-IN/MP/017/001_JHABUA-IN/MP/017/001/0001_050-DUNGRA LALU-IN/MP/017/001/0001/0046_</t>
  </si>
  <si>
    <t>JHABUA-IN/MP/017_MAIZE-330_JHABUA-IN/MP/017/001_JHABUA-IN/MP/017/001/0001_050-DUNGRA LALU-IN/MP/017/001/0001/0046</t>
  </si>
  <si>
    <t>JHABUA-IN/MP/017_MAIZE-330_JHABUA-IN/MP/017/001_JHABUA-IN/MP/017/001/0001_051-NAVAGAON-IN/MP/017/001/0001/0047_</t>
  </si>
  <si>
    <t>JHABUA-IN/MP/017_MAIZE-330_JHABUA-IN/MP/017/001_JHABUA-IN/MP/017/001/0001_051-NAVAGAON-IN/MP/017/001/0001/0047</t>
  </si>
  <si>
    <t>JHABUA-IN/MP/017_MAIZE-330_JHABUA-IN/MP/017/001_JHABUA-IN/MP/017/001/0001_052-MINDAL-IN/MP/017/001/0001/0048_</t>
  </si>
  <si>
    <t>JHABUA-IN/MP/017_MAIZE-330_JHABUA-IN/MP/017/001_JHABUA-IN/MP/017/001/0001_052-MINDAL-IN/MP/017/001/0001/0048</t>
  </si>
  <si>
    <t>JHABUA-IN/MP/017_MAIZE-330_JHABUA-IN/MP/017/001_JHABUA-IN/MP/017/001/0001_053-NAGARPALIKA JHABUA-IN/MP/017/001/0001/0049_</t>
  </si>
  <si>
    <t>JHABUA-IN/MP/017_MAIZE-330_JHABUA-IN/MP/017/001_JHABUA-IN/MP/017/001/0001_053-NAGARPALIKA JHABUA-IN/MP/017/001/0001/0049</t>
  </si>
  <si>
    <t>JHABUA-IN/MP/017_MAIZE-330_JHABUA-IN/MP/017/001_JHABUA-IN/MP/017/001/0001_054-UMRI-IN/MP/017/001/0001/0050_</t>
  </si>
  <si>
    <t>JHABUA-IN/MP/017_MAIZE-330_JHABUA-IN/MP/017/001_JHABUA-IN/MP/017/001/0001_054-UMRI-IN/MP/017/001/0001/0050</t>
  </si>
  <si>
    <t>JHABUA-IN/MP/017_MAIZE-330_JHABUA-IN/MP/017/001_JHABUA-IN/MP/017/001/0001_055-KUSHALPURA-IN/MP/017/001/0001/0051_</t>
  </si>
  <si>
    <t>JHABUA-IN/MP/017_MAIZE-330_JHABUA-IN/MP/017/001_JHABUA-IN/MP/017/001/0001_055-KUSHALPURA-IN/MP/017/001/0001/0051</t>
  </si>
  <si>
    <t>JHABUA-IN/MP/017_MAIZE-330_JHABUA-IN/MP/017/001_JHABUA-IN/MP/017/001/0001_056-MAKANKUI-IN/MP/017/001/0001/0052_</t>
  </si>
  <si>
    <t>JHABUA-IN/MP/017_MAIZE-330_JHABUA-IN/MP/017/001_JHABUA-IN/MP/017/001/0001_056-MAKANKUI-IN/MP/017/001/0001/0052</t>
  </si>
  <si>
    <t>JHABUA-IN/MP/017_MAIZE-330_JHABUA-IN/MP/017/001_JHABUA-IN/MP/017/001/0001_058-SEMALIYA BADA-IN/MP/017/001/0001/0054_</t>
  </si>
  <si>
    <t>JHABUA-IN/MP/017_MAIZE-330_JHABUA-IN/MP/017/001_JHABUA-IN/MP/017/001/0001_058-SEMALIYA BADA-IN/MP/017/001/0001/0054</t>
  </si>
  <si>
    <t>JHABUA-IN/MP/017_MAIZE-330_JHABUA-IN/MP/017/001_JHABUA-IN/MP/017/001/0001_059-CHAROLIPADA-IN/MP/017/001/0001/0055_</t>
  </si>
  <si>
    <t>JHABUA-IN/MP/017_MAIZE-330_JHABUA-IN/MP/017/001_JHABUA-IN/MP/017/001/0001_059-CHAROLIPADA-IN/MP/017/001/0001/0055</t>
  </si>
  <si>
    <t>JHABUA-IN/MP/017_MAIZE-330_JHABUA-IN/MP/017/001_JHABUA-IN/MP/017/001/0001_060-AMBAKHODRA-IN/MP/017/001/0001/0057_</t>
  </si>
  <si>
    <t>JHABUA-IN/MP/017_MAIZE-330_JHABUA-IN/MP/017/001_JHABUA-IN/MP/017/001/0001_060-AMBAKHODRA-IN/MP/017/001/0001/0057</t>
  </si>
  <si>
    <t>JHABUA-IN/MP/017_MAIZE-330_JHABUA-IN/MP/017/001_JHABUA-IN/MP/017/001/0001_061-BAMSEMALIYA-IN/MP/017/001/0001/0058_</t>
  </si>
  <si>
    <t>JHABUA-IN/MP/017_MAIZE-330_JHABUA-IN/MP/017/001_JHABUA-IN/MP/017/001/0001_061-BAMSEMALIYA-IN/MP/017/001/0001/0058</t>
  </si>
  <si>
    <t>JHABUA-IN/MP/017_MAIZE-330_JHABUA-IN/MP/017/001_JHABUA-IN/MP/017/001/0001_062-DUMPADA-IN/MP/017/001/0001/0059_</t>
  </si>
  <si>
    <t>JHABUA-IN/MP/017_MAIZE-330_JHABUA-IN/MP/017/001_JHABUA-IN/MP/017/001/0001_062-DUMPADA-IN/MP/017/001/0001/0059</t>
  </si>
  <si>
    <t>JHABUA-IN/MP/017_MAIZE-330_JHABUA-IN/MP/017/001_JHABUA-IN/MP/017/001/0001_063-PIPLIPADA-IN/MP/017/001/0001/0060_</t>
  </si>
  <si>
    <t>JHABUA-IN/MP/017_MAIZE-330_JHABUA-IN/MP/017/001_JHABUA-IN/MP/017/001/0001_063-PIPLIPADA-IN/MP/017/001/0001/0060</t>
  </si>
  <si>
    <t>JHABUA-IN/MP/017_MAIZE-330_JHABUA-IN/MP/017/001_JHABUA-IN/MP/017/001/0001_064-FULDHAVDI-IN/MP/017/001/0001/0061_</t>
  </si>
  <si>
    <t>JHABUA-IN/MP/017_MAIZE-330_JHABUA-IN/MP/017/001_JHABUA-IN/MP/017/001/0001_064-FULDHAVDI-IN/MP/017/001/0001/0061</t>
  </si>
  <si>
    <t>JHABUA-IN/MP/017_MAIZE-330_JHABUA-IN/MP/017/001_JHABUA-IN/MP/017/001/0001_065-DHEKALBADI-IN/MP/017/001/0001/0062_</t>
  </si>
  <si>
    <t>JHABUA-IN/MP/017_MAIZE-330_JHABUA-IN/MP/017/001_JHABUA-IN/MP/017/001/0001_065-DHEKALBADI-IN/MP/017/001/0001/0062</t>
  </si>
  <si>
    <t>JHABUA-IN/MP/017_MAIZE-330_JHABUA-IN/MP/017/001_JHABUA-IN/MP/017/001/0001_066-AAMLI FALIYA-IN/MP/017/001/0001/0063_</t>
  </si>
  <si>
    <t>JHABUA-IN/MP/017_MAIZE-330_JHABUA-IN/MP/017/001_JHABUA-IN/MP/017/001/0001_066-AAMLI FALIYA-IN/MP/017/001/0001/0063</t>
  </si>
  <si>
    <t>JHABUA-IN/MP/017_MAIZE-330_JHABUA-IN/MP/017/001_JHABUA-IN/MP/017/001/0001_067-UMRIYA BEJANTI-IN/MP/017/001/0001/0064_</t>
  </si>
  <si>
    <t>JHABUA-IN/MP/017_MAIZE-330_JHABUA-IN/MP/017/001_JHABUA-IN/MP/017/001/0001_067-UMRIYA BEJANTI-IN/MP/017/001/0001/0064</t>
  </si>
  <si>
    <t>JHABUA-IN/MP/017_MAIZE-330_JHABUA-IN/MP/017/001_JHABUA-IN/MP/017/001/0001_068-GOLA CHHOTI-IN/MP/017/001/0001/0065_</t>
  </si>
  <si>
    <t>JHABUA-IN/MP/017_MAIZE-330_JHABUA-IN/MP/017/001_JHABUA-IN/MP/017/001/0001_068-GOLA CHHOTI-IN/MP/017/001/0001/0065</t>
  </si>
  <si>
    <t>JHABUA-IN/MP/017_MAIZE-330_JHABUA-IN/MP/017/001_RAMA-IN/MP/017/001/0002_070-KHEDA-IN/MP/017/001/0002/0026_</t>
  </si>
  <si>
    <t>JHABUA-IN/MP/017_MAIZE-330_JHABUA-IN/MP/017/001_RAMA-IN/MP/017/001/0002_070-KHEDA-IN/MP/017/001/0002/0026</t>
  </si>
  <si>
    <t>JHABUA-IN/MP/017_MAIZE-330_JHABUA-IN/MP/017/001_RAMA-IN/MP/017/001/0002_071-MUNDAT-IN/MP/017/001/0002/0027_</t>
  </si>
  <si>
    <t>JHABUA-IN/MP/017_MAIZE-330_JHABUA-IN/MP/017/001_RAMA-IN/MP/017/001/0002_071-MUNDAT-IN/MP/017/001/0002/0027</t>
  </si>
  <si>
    <t>JHABUA-IN/MP/017_MAIZE-330_JHABUA-IN/MP/017/001_RAMA-IN/MP/017/001/0002_072-DHAMANDA-IN/MP/017/001/0002/0028_</t>
  </si>
  <si>
    <t>JHABUA-IN/MP/017_MAIZE-330_JHABUA-IN/MP/017/001_RAMA-IN/MP/017/001/0002_072-DHAMANDA-IN/MP/017/001/0002/0028</t>
  </si>
  <si>
    <t>JHABUA-IN/MP/017_MAIZE-330_JHABUA-IN/MP/017/001_RAMA-IN/MP/017/001/0002_073-DUDHI-IN/MP/017/001/0002/0029_</t>
  </si>
  <si>
    <t>JHABUA-IN/MP/017_MAIZE-330_JHABUA-IN/MP/017/001_RAMA-IN/MP/017/001/0002_073-DUDHI-IN/MP/017/001/0002/0029</t>
  </si>
  <si>
    <t>JHABUA-IN/MP/017_MAIZE-330_JHABUA-IN/MP/017/001_RAMA-IN/MP/017/001/0002_074-DOKARVANI-IN/MP/017/001/0002/0030_</t>
  </si>
  <si>
    <t>JHABUA-IN/MP/017_MAIZE-330_JHABUA-IN/MP/017/001_RAMA-IN/MP/017/001/0002_074-DOKARVANI-IN/MP/017/001/0002/0030</t>
  </si>
  <si>
    <t>JHABUA-IN/MP/017_MAIZE-330_JHABUA-IN/MP/017/001_RAMA-IN/MP/017/001/0002_075-PADALGHATI-IN/MP/017/001/0002/0031_</t>
  </si>
  <si>
    <t>JHABUA-IN/MP/017_MAIZE-330_JHABUA-IN/MP/017/001_RAMA-IN/MP/017/001/0002_075-PADALGHATI-IN/MP/017/001/0002/0031</t>
  </si>
  <si>
    <t>JHABUA-IN/MP/017_MAIZE-330_JHABUA-IN/MP/017/001_RAMA-IN/MP/017/001/0002_076-KAKADKUA-IN/MP/017/001/0002/0032_</t>
  </si>
  <si>
    <t>JHABUA-IN/MP/017_MAIZE-330_JHABUA-IN/MP/017/001_RAMA-IN/MP/017/001/0002_076-KAKADKUA-IN/MP/017/001/0002/0032</t>
  </si>
  <si>
    <t>JHABUA-IN/MP/017_MAIZE-330_JHABUA-IN/MP/017/001_RAMA-IN/MP/017/001/0002_077-RASODI-IN/MP/017/001/0002/0033_</t>
  </si>
  <si>
    <t>JHABUA-IN/MP/017_MAIZE-330_JHABUA-IN/MP/017/001_RAMA-IN/MP/017/001/0002_077-RASODI-IN/MP/017/001/0002/0033</t>
  </si>
  <si>
    <t>JHABUA-IN/MP/017_MAIZE-330_JHABUA-IN/MP/017/001_RAMA-IN/MP/017/001/0002_081-AAMLIPADA-IN/MP/017/001/0002/0037_</t>
  </si>
  <si>
    <t>JHABUA-IN/MP/017_MAIZE-330_JHABUA-IN/MP/017/001_RAMA-IN/MP/017/001/0002_081-AAMLIPADA-IN/MP/017/001/0002/0037</t>
  </si>
  <si>
    <t>JHABUA-IN/MP/017_MAIZE-330_JHABUA-IN/MP/017/001_RAMA-IN/MP/017/001/0002_082-UMARKOT-IN/MP/017/001/0002/0038_</t>
  </si>
  <si>
    <t>JHABUA-IN/MP/017_MAIZE-330_JHABUA-IN/MP/017/001_RAMA-IN/MP/017/001/0002_082-UMARKOT-IN/MP/017/001/0002/0038</t>
  </si>
  <si>
    <t>JHABUA-IN/MP/017_MAIZE-330_JHABUA-IN/MP/017/001_RAMA-IN/MP/017/001/0002_083-DUDHEE-IN/MP/017/001/0002/0039_</t>
  </si>
  <si>
    <t>JHABUA-IN/MP/017_MAIZE-330_JHABUA-IN/MP/017/001_RAMA-IN/MP/017/001/0002_083-DUDHEE-IN/MP/017/001/0002/0039</t>
  </si>
  <si>
    <t>JHABUA-IN/MP/017_MAIZE-330_JHABUA-IN/MP/017/001_RAMA-IN/MP/017/001/0002_084-AAMBA-IN/MP/017/001/0002/0040_</t>
  </si>
  <si>
    <t>JHABUA-IN/MP/017_MAIZE-330_JHABUA-IN/MP/017/001_RAMA-IN/MP/017/001/0002_084-AAMBA-IN/MP/017/001/0002/0040</t>
  </si>
  <si>
    <t>JHABUA-IN/MP/017_MAIZE-330_JHABUA-IN/MP/017/001_RAMA-IN/MP/017/001/0002_085-DEVLI-IN/MP/017/001/0002/0041_</t>
  </si>
  <si>
    <t>JHABUA-IN/MP/017_MAIZE-330_JHABUA-IN/MP/017/001_RAMA-IN/MP/017/001/0002_085-DEVLI-IN/MP/017/001/0002/0041</t>
  </si>
  <si>
    <t>JHABUA-IN/MP/017_MAIZE-330_JHABUA-IN/MP/017/001_RAMA-IN/MP/017/001/0002_086-SAAD-IN/MP/017/001/0002/0042_</t>
  </si>
  <si>
    <t>JHABUA-IN/MP/017_MAIZE-330_JHABUA-IN/MP/017/001_RAMA-IN/MP/017/001/0002_086-SAAD-IN/MP/017/001/0002/0042</t>
  </si>
  <si>
    <t>JHABUA-IN/MP/017_MAIZE-330_JHABUA-IN/MP/017/001_RAMA-IN/MP/017/001/0002_087-SADAVA-IN/MP/017/001/0002/0043_</t>
  </si>
  <si>
    <t>JHABUA-IN/MP/017_MAIZE-330_JHABUA-IN/MP/017/001_RAMA-IN/MP/017/001/0002_087-SADAVA-IN/MP/017/001/0002/0043</t>
  </si>
  <si>
    <t>JHABUA-IN/MP/017_MAIZE-330_JHABUA-IN/MP/017/001_RAMA-IN/MP/017/001/0002_091-RAMA-IN/MP/017/001/0002/0047_</t>
  </si>
  <si>
    <t>JHABUA-IN/MP/017_MAIZE-330_JHABUA-IN/MP/017/001_RAMA-IN/MP/017/001/0002_091-RAMA-IN/MP/017/001/0002/0047</t>
  </si>
  <si>
    <t>JHABUA-IN/MP/017_MAIZE-330_JHABUA-IN/MP/017/001_RAMA-IN/MP/017/001/0002_092-HATYADELI-IN/MP/017/001/0002/0048_</t>
  </si>
  <si>
    <t>JHABUA-IN/MP/017_MAIZE-330_JHABUA-IN/MP/017/001_RAMA-IN/MP/017/001/0002_092-HATYADELI-IN/MP/017/001/0002/0048</t>
  </si>
  <si>
    <t>JHABUA-IN/MP/017_MAIZE-330_JHABUA-IN/MP/017/001_RAMA-IN/MP/017/001/0002_093-CHHAPRI-IN/MP/017/001/0002/0049_</t>
  </si>
  <si>
    <t>JHABUA-IN/MP/017_MAIZE-330_JHABUA-IN/MP/017/001_RAMA-IN/MP/017/001/0002_093-CHHAPRI-IN/MP/017/001/0002/0049</t>
  </si>
  <si>
    <t>JHABUA-IN/MP/017_MAIZE-330_JHABUA-IN/MP/017/001_RAMA-IN/MP/017/001/0002_094-ROTLA-IN/MP/017/001/0002/0050_</t>
  </si>
  <si>
    <t>JHABUA-IN/MP/017_MAIZE-330_JHABUA-IN/MP/017/001_RAMA-IN/MP/017/001/0002_094-ROTLA-IN/MP/017/001/0002/0050</t>
  </si>
  <si>
    <t>JHABUA-IN/MP/017_MAIZE-330_JHABUA-IN/MP/017/001_RAMA-IN/MP/017/001/0002_095-KOKAVAD-IN/MP/017/001/0002/0051_</t>
  </si>
  <si>
    <t>JHABUA-IN/MP/017_MAIZE-330_JHABUA-IN/MP/017/001_RAMA-IN/MP/017/001/0002_095-KOKAVAD-IN/MP/017/001/0002/0051</t>
  </si>
  <si>
    <t>JHABUA-IN/MP/017_MAIZE-330_JHABUA-IN/MP/017/001_RAMA-IN/MP/017/001/0002_097-MACHHALIYA-IN/MP/017/001/0002/0053_</t>
  </si>
  <si>
    <t>JHABUA-IN/MP/017_MAIZE-330_JHABUA-IN/MP/017/001_RAMA-IN/MP/017/001/0002_097-MACHHALIYA-IN/MP/017/001/0002/0053</t>
  </si>
  <si>
    <t>JHABUA-IN/MP/017_MAIZE-330_JHABUA-IN/MP/017/001_RAMA-IN/MP/017/001/0002_099-AAMBA-IN/MP/017/001/0002/0055_</t>
  </si>
  <si>
    <t>JHABUA-IN/MP/017_MAIZE-330_JHABUA-IN/MP/017/001_RAMA-IN/MP/017/001/0002_099-AAMBA-IN/MP/017/001/0002/0055</t>
  </si>
  <si>
    <t>JHABUA-IN/MP/017_MAIZE-330_JHABUA-IN/MP/017/001_RAMA-IN/MP/017/001/0002_100-DHOCHKA-IN/MP/017/001/0002/0001_</t>
  </si>
  <si>
    <t>JHABUA-IN/MP/017_MAIZE-330_JHABUA-IN/MP/017/001_RAMA-IN/MP/017/001/0002_100-DHOCHKA-IN/MP/017/001/0002/0001</t>
  </si>
  <si>
    <t>JHABUA-IN/MP/017_MAIZE-330_JHABUA-IN/MP/017/001_RAMA-IN/MP/017/001/0002_102-KHARDUBDI-IN/MP/017/001/0002/0003_</t>
  </si>
  <si>
    <t>JHABUA-IN/MP/017_MAIZE-330_JHABUA-IN/MP/017/001_RAMA-IN/MP/017/001/0002_102-KHARDUBDI-IN/MP/017/001/0002/0003</t>
  </si>
  <si>
    <t>JHABUA-IN/MP/017_MAIZE-330_JHABUA-IN/MP/017/001_RAMA-IN/MP/017/001/0002_103-DHANDHALPURA BADA-IN/MP/017/001/0002/0004_</t>
  </si>
  <si>
    <t>JHABUA-IN/MP/017_MAIZE-330_JHABUA-IN/MP/017/001_RAMA-IN/MP/017/001/0002_103-DHANDHALPURA BADA-IN/MP/017/001/0002/0004</t>
  </si>
  <si>
    <t>JHABUA-IN/MP/017_MAIZE-330_JHABUA-IN/MP/017/001_RAMA-IN/MP/017/001/0002_104-JHAKELA-IN/MP/017/001/0002/0005_</t>
  </si>
  <si>
    <t>JHABUA-IN/MP/017_MAIZE-330_JHABUA-IN/MP/017/001_RAMA-IN/MP/017/001/0002_104-JHAKELA-IN/MP/017/001/0002/0005</t>
  </si>
  <si>
    <t>JHABUA-IN/MP/017_MAIZE-330_JHABUA-IN/MP/017/001_RAMA-IN/MP/017/001/0002_105-RAJLA-IN/MP/017/001/0002/0006_</t>
  </si>
  <si>
    <t>JHABUA-IN/MP/017_MAIZE-330_JHABUA-IN/MP/017/001_RAMA-IN/MP/017/001/0002_105-RAJLA-IN/MP/017/001/0002/0006</t>
  </si>
  <si>
    <t>JHABUA-IN/MP/017_MAIZE-330_JHABUA-IN/MP/017/001_RAMA-IN/MP/017/001/0002_109-VAGLAVAT-IN/MP/017/001/0002/0010_</t>
  </si>
  <si>
    <t>JHABUA-IN/MP/017_MAIZE-330_JHABUA-IN/MP/017/001_RAMA-IN/MP/017/001/0002_109-VAGLAVAT-IN/MP/017/001/0002/0010</t>
  </si>
  <si>
    <t>JHABUA-IN/MP/017_MAIZE-330_JHABUA-IN/MP/017/001_RAMA-IN/MP/017/001/0002_112-ARIHANDA-IN/MP/017/001/0002/0013_</t>
  </si>
  <si>
    <t>JHABUA-IN/MP/017_MAIZE-330_JHABUA-IN/MP/017/001_RAMA-IN/MP/017/001/0002_112-ARIHANDA-IN/MP/017/001/0002/0013</t>
  </si>
  <si>
    <t>JHABUA-IN/MP/017_MAIZE-330_JHABUA-IN/MP/017/001_RAMA-IN/MP/017/001/0002_114-JHUMKA-IN/MP/017/001/0002/0015_</t>
  </si>
  <si>
    <t>JHABUA-IN/MP/017_MAIZE-330_JHABUA-IN/MP/017/001_RAMA-IN/MP/017/001/0002_114-JHUMKA-IN/MP/017/001/0002/0015</t>
  </si>
  <si>
    <t>JHABUA-IN/MP/017_MAIZE-330_JHABUA-IN/MP/017/001_RAMA-IN/MP/017/001/0002_115-NARSINGHPURA-IN/MP/017/001/0002/0016_</t>
  </si>
  <si>
    <t>JHABUA-IN/MP/017_MAIZE-330_JHABUA-IN/MP/017/001_RAMA-IN/MP/017/001/0002_115-NARSINGHPURA-IN/MP/017/001/0002/0016</t>
  </si>
  <si>
    <t>JHABUA-IN/MP/017_MAIZE-330_JHABUA-IN/MP/017/001_RAMA-IN/MP/017/001/0002_119-DAULATPURA-IN/MP/017/001/0002/0020_</t>
  </si>
  <si>
    <t>JHABUA-IN/MP/017_MAIZE-330_JHABUA-IN/MP/017/001_RAMA-IN/MP/017/001/0002_119-DAULATPURA-IN/MP/017/001/0002/0020</t>
  </si>
  <si>
    <t>JHABUA-IN/MP/017_MAIZE-330_JHABUA-IN/MP/017/001_RAMA-IN/MP/017/001/0002_120-BAVDI-IN/MP/017/001/0002/0021_</t>
  </si>
  <si>
    <t>JHABUA-IN/MP/017_MAIZE-330_JHABUA-IN/MP/017/001_RAMA-IN/MP/017/001/0002_120-BAVDI-IN/MP/017/001/0002/0021</t>
  </si>
  <si>
    <t>JHABUA-IN/MP/017_MAIZE-330_JHABUA-IN/MP/017/001_RAMA-IN/MP/017/001/0002_121-PALASDI-IN/MP/017/001/0002/0022_</t>
  </si>
  <si>
    <t>JHABUA-IN/MP/017_MAIZE-330_JHABUA-IN/MP/017/001_RAMA-IN/MP/017/001/0002_121-PALASDI-IN/MP/017/001/0002/0022</t>
  </si>
  <si>
    <t>JHABUA-IN/MP/017_MAIZE-330_JHABUA-IN/MP/017/001_RAMA-IN/MP/017/001/0002_123-SAGIYA-IN/MP/017/001/0002/0024_</t>
  </si>
  <si>
    <t>JHABUA-IN/MP/017_MAIZE-330_JHABUA-IN/MP/017/001_RAMA-IN/MP/017/001/0002_123-SAGIYA-IN/MP/017/001/0002/0024</t>
  </si>
  <si>
    <t>JHABUA-IN/MP/017_MAIZE-330_JHABUA-IN/MP/017/001_RAMA-IN/MP/017/001/0002_124-CHUDHELI-IN/MP/017/001/0002/0025_</t>
  </si>
  <si>
    <t>JHABUA-IN/MP/017_MAIZE-330_JHABUA-IN/MP/017/001_RAMA-IN/MP/017/001/0002_124-CHUDHELI-IN/MP/017/001/0002/0025</t>
  </si>
  <si>
    <t>JHABUA-IN/MP/017_MAIZE-330_MEGHNAGAR-IN/MP/017/004_MEGHNAGAR-IN/MP/017/004/0001_002-DHEBAR-IN/MP/017/004/0001/0012_</t>
  </si>
  <si>
    <t>JHABUA-IN/MP/017_MAIZE-330_MEGHNAGAR-IN/MP/017/004_MEGHNAGAR-IN/MP/017/004/0001_002-DHEBAR-IN/MP/017/004/0001/0012</t>
  </si>
  <si>
    <t>JHABUA-IN/MP/017_MAIZE-330_MEGHNAGAR-IN/MP/017/004_MEGHNAGAR-IN/MP/017/004/0001_003-CHAUKHWADA-IN/MP/017/004/0001/0023_</t>
  </si>
  <si>
    <t>JHABUA-IN/MP/017_MAIZE-330_MEGHNAGAR-IN/MP/017/004_MEGHNAGAR-IN/MP/017/004/0001_003-CHAUKHWADA-IN/MP/017/004/0001/0023</t>
  </si>
  <si>
    <t>JHABUA-IN/MP/017_MAIZE-330_MEGHNAGAR-IN/MP/017/004_MEGHNAGAR-IN/MP/017/004/0001_004-TALAI-IN/MP/017/004/0001/0034_</t>
  </si>
  <si>
    <t>JHABUA-IN/MP/017_MAIZE-330_MEGHNAGAR-IN/MP/017/004_MEGHNAGAR-IN/MP/017/004/0001_004-TALAI-IN/MP/017/004/0001/0034</t>
  </si>
  <si>
    <t>JHABUA-IN/MP/017_MAIZE-330_MEGHNAGAR-IN/MP/017/004_MEGHNAGAR-IN/MP/017/004/0001_007-SATSERA-IN/MP/017/004/0001/0060_</t>
  </si>
  <si>
    <t>JHABUA-IN/MP/017_MAIZE-330_MEGHNAGAR-IN/MP/017/004_MEGHNAGAR-IN/MP/017/004/0001_007-SATSERA-IN/MP/017/004/0001/0060</t>
  </si>
  <si>
    <t>JHABUA-IN/MP/017_MAIZE-330_MEGHNAGAR-IN/MP/017/004_MEGHNAGAR-IN/MP/017/004/0001_008-GUVALI-IN/MP/017/004/0001/0061_</t>
  </si>
  <si>
    <t>JHABUA-IN/MP/017_MAIZE-330_MEGHNAGAR-IN/MP/017/004_MEGHNAGAR-IN/MP/017/004/0001_008-GUVALI-IN/MP/017/004/0001/0061</t>
  </si>
  <si>
    <t>JHABUA-IN/MP/017_MAIZE-330_MEGHNAGAR-IN/MP/017/004_MEGHNAGAR-IN/MP/017/004/0001_009-PATRA-IN/MP/017/004/0001/0062_</t>
  </si>
  <si>
    <t>JHABUA-IN/MP/017_MAIZE-330_MEGHNAGAR-IN/MP/017/004_MEGHNAGAR-IN/MP/017/004/0001_009-PATRA-IN/MP/017/004/0001/0062</t>
  </si>
  <si>
    <t>JHABUA-IN/MP/017_MAIZE-330_MEGHNAGAR-IN/MP/017/004_MEGHNAGAR-IN/MP/017/004/0001_010-BISALPUR-IN/MP/017/004/0001/0002_</t>
  </si>
  <si>
    <t>JHABUA-IN/MP/017_MAIZE-330_MEGHNAGAR-IN/MP/017/004_MEGHNAGAR-IN/MP/017/004/0001_010-BISALPUR-IN/MP/017/004/0001/0002</t>
  </si>
  <si>
    <t>JHABUA-IN/MP/017_MAIZE-330_MEGHNAGAR-IN/MP/017/004_MEGHNAGAR-IN/MP/017/004/0001_011-RAMPURA-IN/MP/017/004/0001/0003_</t>
  </si>
  <si>
    <t>JHABUA-IN/MP/017_MAIZE-330_MEGHNAGAR-IN/MP/017/004_MEGHNAGAR-IN/MP/017/004/0001_011-RAMPURA-IN/MP/017/004/0001/0003</t>
  </si>
  <si>
    <t>JHABUA-IN/MP/017_MAIZE-330_MEGHNAGAR-IN/MP/017/004_MEGHNAGAR-IN/MP/017/004/0001_012-MANDLI-IN/MP/017/004/0001/0004_</t>
  </si>
  <si>
    <t>JHABUA-IN/MP/017_MAIZE-330_MEGHNAGAR-IN/MP/017/004_MEGHNAGAR-IN/MP/017/004/0001_012-MANDLI-IN/MP/017/004/0001/0004</t>
  </si>
  <si>
    <t>JHABUA-IN/MP/017_MAIZE-330_MEGHNAGAR-IN/MP/017/004_MEGHNAGAR-IN/MP/017/004/0001_013-KACHALDARA-IN/MP/017/004/0001/0005_</t>
  </si>
  <si>
    <t>JHABUA-IN/MP/017_MAIZE-330_MEGHNAGAR-IN/MP/017/004_MEGHNAGAR-IN/MP/017/004/0001_013-KACHALDARA-IN/MP/017/004/0001/0005</t>
  </si>
  <si>
    <t>JHABUA-IN/MP/017_MAIZE-330_MEGHNAGAR-IN/MP/017/004_MEGHNAGAR-IN/MP/017/004/0001_014-NAGANVAT BADI-IN/MP/017/004/0001/0006_</t>
  </si>
  <si>
    <t>JHABUA-IN/MP/017_MAIZE-330_MEGHNAGAR-IN/MP/017/004_MEGHNAGAR-IN/MP/017/004/0001_014-NAGANVAT BADI-IN/MP/017/004/0001/0006</t>
  </si>
  <si>
    <t>JHABUA-IN/MP/017_MAIZE-330_MEGHNAGAR-IN/MP/017/004_MEGHNAGAR-IN/MP/017/004/0001_015-MADRANI-IN/MP/017/004/0001/0007_</t>
  </si>
  <si>
    <t>JHABUA-IN/MP/017_MAIZE-330_MEGHNAGAR-IN/MP/017/004_MEGHNAGAR-IN/MP/017/004/0001_015-MADRANI-IN/MP/017/004/0001/0007</t>
  </si>
  <si>
    <t>JHABUA-IN/MP/017_MAIZE-330_MEGHNAGAR-IN/MP/017/004_MEGHNAGAR-IN/MP/017/004/0001_016-AGASIYA-IN/MP/017/004/0001/0008_</t>
  </si>
  <si>
    <t>JHABUA-IN/MP/017_MAIZE-330_MEGHNAGAR-IN/MP/017/004_MEGHNAGAR-IN/MP/017/004/0001_016-AGASIYA-IN/MP/017/004/0001/0008</t>
  </si>
  <si>
    <t>JHABUA-IN/MP/017_MAIZE-330_MEGHNAGAR-IN/MP/017/004_MEGHNAGAR-IN/MP/017/004/0001_017-OCHKA-IN/MP/017/004/0001/0009_</t>
  </si>
  <si>
    <t>JHABUA-IN/MP/017_MAIZE-330_MEGHNAGAR-IN/MP/017/004_MEGHNAGAR-IN/MP/017/004/0001_017-OCHKA-IN/MP/017/004/0001/0009</t>
  </si>
  <si>
    <t>JHABUA-IN/MP/017_MAIZE-330_MEGHNAGAR-IN/MP/017/004_MEGHNAGAR-IN/MP/017/004/0001_018-UMRADRA-IN/MP/017/004/0001/0010_</t>
  </si>
  <si>
    <t>JHABUA-IN/MP/017_MAIZE-330_MEGHNAGAR-IN/MP/017/004_MEGHNAGAR-IN/MP/017/004/0001_018-UMRADRA-IN/MP/017/004/0001/0010</t>
  </si>
  <si>
    <t>JHABUA-IN/MP/017_MAIZE-330_MEGHNAGAR-IN/MP/017/004_MEGHNAGAR-IN/MP/017/004/0001_019-ITAWA-IN/MP/017/004/0001/0011_</t>
  </si>
  <si>
    <t>JHABUA-IN/MP/017_MAIZE-330_MEGHNAGAR-IN/MP/017/004_MEGHNAGAR-IN/MP/017/004/0001_019-ITAWA-IN/MP/017/004/0001/0011</t>
  </si>
  <si>
    <t>JHABUA-IN/MP/017_MAIZE-330_MEGHNAGAR-IN/MP/017/004_MEGHNAGAR-IN/MP/017/004/0001_022-DEVIGARH-IN/MP/017/004/0001/0015_</t>
  </si>
  <si>
    <t>JHABUA-IN/MP/017_MAIZE-330_MEGHNAGAR-IN/MP/017/004_MEGHNAGAR-IN/MP/017/004/0001_022-DEVIGARH-IN/MP/017/004/0001/0015</t>
  </si>
  <si>
    <t>JHABUA-IN/MP/017_MAIZE-330_MEGHNAGAR-IN/MP/017/004_MEGHNAGAR-IN/MP/017/004/0001_024-TALAVLI-IN/MP/017/004/0001/0017_</t>
  </si>
  <si>
    <t>JHABUA-IN/MP/017_MAIZE-330_MEGHNAGAR-IN/MP/017/004_MEGHNAGAR-IN/MP/017/004/0001_024-TALAVLI-IN/MP/017/004/0001/0017</t>
  </si>
  <si>
    <t>JHABUA-IN/MP/017_MAIZE-330_MEGHNAGAR-IN/MP/017/004_MEGHNAGAR-IN/MP/017/004/0001_031-JHARA DABAR-IN/MP/017/004/0001/0025_</t>
  </si>
  <si>
    <t>JHABUA-IN/MP/017_MAIZE-330_MEGHNAGAR-IN/MP/017/004_MEGHNAGAR-IN/MP/017/004/0001_031-JHARA DABAR-IN/MP/017/004/0001/0025</t>
  </si>
  <si>
    <t>JHABUA-IN/MP/017_MAIZE-330_MEGHNAGAR-IN/MP/017/004_MEGHNAGAR-IN/MP/017/004/0001_032-PIPALKHUTA-IN/MP/017/004/0001/0026_</t>
  </si>
  <si>
    <t>JHABUA-IN/MP/017_MAIZE-330_MEGHNAGAR-IN/MP/017/004_MEGHNAGAR-IN/MP/017/004/0001_032-PIPALKHUTA-IN/MP/017/004/0001/0026</t>
  </si>
  <si>
    <t>JHABUA-IN/MP/017_MAIZE-330_MEGHNAGAR-IN/MP/017/004_MEGHNAGAR-IN/MP/017/004/0001_033-KAJLI DUGRI-IN/MP/017/004/0001/0027_</t>
  </si>
  <si>
    <t>JHABUA-IN/MP/017_MAIZE-330_MEGHNAGAR-IN/MP/017/004_MEGHNAGAR-IN/MP/017/004/0001_033-KAJLI DUGRI-IN/MP/017/004/0001/0027</t>
  </si>
  <si>
    <t>JHABUA-IN/MP/017_MAIZE-330_MEGHNAGAR-IN/MP/017/004_MEGHNAGAR-IN/MP/017/004/0001_042-BEDAWLI-IN/MP/017/004/0001/0037_</t>
  </si>
  <si>
    <t>JHABUA-IN/MP/017_MAIZE-330_MEGHNAGAR-IN/MP/017/004_MEGHNAGAR-IN/MP/017/004/0001_042-BEDAWLI-IN/MP/017/004/0001/0037</t>
  </si>
  <si>
    <t>JHABUA-IN/MP/017_MAIZE-330_MEGHNAGAR-IN/MP/017/004_MEGHNAGAR-IN/MP/017/004/0001_044-FULEDI-IN/MP/017/004/0001/0039_</t>
  </si>
  <si>
    <t>JHABUA-IN/MP/017_MAIZE-330_MEGHNAGAR-IN/MP/017/004_MEGHNAGAR-IN/MP/017/004/0001_044-FULEDI-IN/MP/017/004/0001/0039</t>
  </si>
  <si>
    <t>JHABUA-IN/MP/017_MAIZE-330_MEGHNAGAR-IN/MP/017/004_MEGHNAGAR-IN/MP/017/004/0001_049-NOGAONVA-IN/MP/017/004/0001/0044_</t>
  </si>
  <si>
    <t>JHABUA-IN/MP/017_MAIZE-330_MEGHNAGAR-IN/MP/017/004_MEGHNAGAR-IN/MP/017/004/0001_049-NOGAONVA-IN/MP/017/004/0001/0044</t>
  </si>
  <si>
    <t>JHABUA-IN/MP/017_MAIZE-330_MEGHNAGAR-IN/MP/017/004_MEGHNAGAR-IN/MP/017/004/0001_059-KHALKHANDI-IN/MP/017/004/0001/0055_</t>
  </si>
  <si>
    <t>JHABUA-IN/MP/017_MAIZE-330_MEGHNAGAR-IN/MP/017/004_MEGHNAGAR-IN/MP/017/004/0001_059-KHALKHANDI-IN/MP/017/004/0001/0055</t>
  </si>
  <si>
    <t>JHABUA-IN/MP/017_MAIZE-330_PETLAWAD-IN/MP/017/003_PETLAWAD-IN/MP/017/003/0001_003-RAMPURIYA-IN/MP/017/003/0001/0023_</t>
  </si>
  <si>
    <t>JHABUA-IN/MP/017_MAIZE-330_PETLAWAD-IN/MP/017/003_PETLAWAD-IN/MP/017/003/0001_003-RAMPURIYA-IN/MP/017/003/0001/0023</t>
  </si>
  <si>
    <t>JHABUA-IN/MP/017_MAIZE-330_PETLAWAD-IN/MP/017/003_PETLAWAD-IN/MP/017/003/0001_005-ASALIYA-IN/MP/017/003/0001/0030_</t>
  </si>
  <si>
    <t>JHABUA-IN/MP/017_MAIZE-330_PETLAWAD-IN/MP/017/003_PETLAWAD-IN/MP/017/003/0001_005-ASALIYA-IN/MP/017/003/0001/0030</t>
  </si>
  <si>
    <t>JHABUA-IN/MP/017_MAIZE-330_PETLAWAD-IN/MP/017/003_PETLAWAD-IN/MP/017/003/0001_006-DULAKHEDI-IN/MP/017/003/0001/0031_</t>
  </si>
  <si>
    <t>JHABUA-IN/MP/017_MAIZE-330_PETLAWAD-IN/MP/017/003_PETLAWAD-IN/MP/017/003/0001_006-DULAKHEDI-IN/MP/017/003/0001/0031</t>
  </si>
  <si>
    <t>JHABUA-IN/MP/017_MAIZE-330_PETLAWAD-IN/MP/017/003_PETLAWAD-IN/MP/017/003/0001_008-KARDAWAD-IN/MP/017/003/0001/0033_</t>
  </si>
  <si>
    <t>JHABUA-IN/MP/017_MAIZE-330_PETLAWAD-IN/MP/017/003_PETLAWAD-IN/MP/017/003/0001_008-KARDAWAD-IN/MP/017/003/0001/0033</t>
  </si>
  <si>
    <t>JHABUA-IN/MP/017_MAIZE-330_PETLAWAD-IN/MP/017/003_PETLAWAD-IN/MP/017/003/0001_011-DEHANDI BADI-IN/MP/017/003/0001/0003_</t>
  </si>
  <si>
    <t>JHABUA-IN/MP/017_MAIZE-330_PETLAWAD-IN/MP/017/003_PETLAWAD-IN/MP/017/003/0001_011-DEHANDI BADI-IN/MP/017/003/0001/0003</t>
  </si>
  <si>
    <t>JHABUA-IN/MP/017_MAIZE-330_PETLAWAD-IN/MP/017/003_PETLAWAD-IN/MP/017/003/0001_012-GEHANDI-IN/MP/017/003/0001/0004_</t>
  </si>
  <si>
    <t>JHABUA-IN/MP/017_MAIZE-330_PETLAWAD-IN/MP/017/003_PETLAWAD-IN/MP/017/003/0001_012-GEHANDI-IN/MP/017/003/0001/0004</t>
  </si>
  <si>
    <t>JHABUA-IN/MP/017_MAIZE-330_PETLAWAD-IN/MP/017/003_PETLAWAD-IN/MP/017/003/0001_013-MOICHARNEE-IN/MP/017/003/0001/0005_</t>
  </si>
  <si>
    <t>JHABUA-IN/MP/017_MAIZE-330_PETLAWAD-IN/MP/017/003_PETLAWAD-IN/MP/017/003/0001_013-MOICHARNEE-IN/MP/017/003/0001/0005</t>
  </si>
  <si>
    <t>JHABUA-IN/MP/017_MAIZE-330_PETLAWAD-IN/MP/017/003_PETLAWAD-IN/MP/017/003/0001_014-GODADIYA-IN/MP/017/003/0001/0006_</t>
  </si>
  <si>
    <t>JHABUA-IN/MP/017_MAIZE-330_PETLAWAD-IN/MP/017/003_PETLAWAD-IN/MP/017/003/0001_014-GODADIYA-IN/MP/017/003/0001/0006</t>
  </si>
  <si>
    <t>JHABUA-IN/MP/017_MAIZE-330_PETLAWAD-IN/MP/017/003_PETLAWAD-IN/MP/017/003/0001_015-KARVAD-IN/MP/017/003/0001/0007_</t>
  </si>
  <si>
    <t>JHABUA-IN/MP/017_MAIZE-330_PETLAWAD-IN/MP/017/003_PETLAWAD-IN/MP/017/003/0001_015-KARVAD-IN/MP/017/003/0001/0007</t>
  </si>
  <si>
    <t>JHABUA-IN/MP/017_MAIZE-330_PETLAWAD-IN/MP/017/003_PETLAWAD-IN/MP/017/003/0001_018-GHUGHRI-IN/MP/017/003/0001/0010_</t>
  </si>
  <si>
    <t>JHABUA-IN/MP/017_MAIZE-330_PETLAWAD-IN/MP/017/003_PETLAWAD-IN/MP/017/003/0001_018-GHUGHRI-IN/MP/017/003/0001/0010</t>
  </si>
  <si>
    <t>JHABUA-IN/MP/017_MAIZE-330_PETLAWAD-IN/MP/017/003_PETLAWAD-IN/MP/017/003/0001_019-RUNJEE-IN/MP/017/003/0001/0011_</t>
  </si>
  <si>
    <t>JHABUA-IN/MP/017_MAIZE-330_PETLAWAD-IN/MP/017/003_PETLAWAD-IN/MP/017/003/0001_019-RUNJEE-IN/MP/017/003/0001/0011</t>
  </si>
  <si>
    <t>JHABUA-IN/MP/017_MAIZE-330_PETLAWAD-IN/MP/017/003_PETLAWAD-IN/MP/017/003/0001_020-GUNAVDA-IN/MP/017/003/0001/0013_</t>
  </si>
  <si>
    <t>JHABUA-IN/MP/017_MAIZE-330_PETLAWAD-IN/MP/017/003_PETLAWAD-IN/MP/017/003/0001_020-GUNAVDA-IN/MP/017/003/0001/0013</t>
  </si>
  <si>
    <t>JHABUA-IN/MP/017_MAIZE-330_PETLAWAD-IN/MP/017/003_PETLAWAD-IN/MP/017/003/0001_021-HANUMANTYA-IN/MP/017/003/0001/0014_</t>
  </si>
  <si>
    <t>JHABUA-IN/MP/017_MAIZE-330_PETLAWAD-IN/MP/017/003_PETLAWAD-IN/MP/017/003/0001_021-HANUMANTYA-IN/MP/017/003/0001/0014</t>
  </si>
  <si>
    <t>JHABUA-IN/MP/017_MAIZE-330_PETLAWAD-IN/MP/017/003_PETLAWAD-IN/MP/017/003/0001_022-MATHMATH-IN/MP/017/003/0001/0015_</t>
  </si>
  <si>
    <t>JHABUA-IN/MP/017_MAIZE-330_PETLAWAD-IN/MP/017/003_PETLAWAD-IN/MP/017/003/0001_022-MATHMATH-IN/MP/017/003/0001/0015</t>
  </si>
  <si>
    <t>JHABUA-IN/MP/017_MAIZE-330_PETLAWAD-IN/MP/017/003_PETLAWAD-IN/MP/017/003/0001_023-MANDAN-IN/MP/017/003/0001/0016_</t>
  </si>
  <si>
    <t>JHABUA-IN/MP/017_MAIZE-330_PETLAWAD-IN/MP/017/003_PETLAWAD-IN/MP/017/003/0001_023-MANDAN-IN/MP/017/003/0001/0016</t>
  </si>
  <si>
    <t>JHABUA-IN/MP/017_MAIZE-330_PETLAWAD-IN/MP/017/003_PETLAWAD-IN/MP/017/003/0001_024-SARANGI-IN/MP/017/003/0001/0017_</t>
  </si>
  <si>
    <t>JHABUA-IN/MP/017_MAIZE-330_PETLAWAD-IN/MP/017/003_PETLAWAD-IN/MP/017/003/0001_024-SARANGI-IN/MP/017/003/0001/0017</t>
  </si>
  <si>
    <t>JHABUA-IN/MP/017_MAIZE-330_PETLAWAD-IN/MP/017/003_PETLAWAD-IN/MP/017/003/0001_025-CHHOTA BOLASA-IN/MP/017/003/0001/0018_</t>
  </si>
  <si>
    <t>JHABUA-IN/MP/017_MAIZE-330_PETLAWAD-IN/MP/017/003_PETLAWAD-IN/MP/017/003/0001_025-CHHOTA BOLASA-IN/MP/017/003/0001/0018</t>
  </si>
  <si>
    <t>JHABUA-IN/MP/017_MAIZE-330_PETLAWAD-IN/MP/017/003_PETLAWAD-IN/MP/017/003/0001_026-TEMARIYA-IN/MP/017/003/0001/0019_</t>
  </si>
  <si>
    <t>JHABUA-IN/MP/017_MAIZE-330_PETLAWAD-IN/MP/017/003_PETLAWAD-IN/MP/017/003/0001_026-TEMARIYA-IN/MP/017/003/0001/0019</t>
  </si>
  <si>
    <t>JHABUA-IN/MP/017_MAIZE-330_PETLAWAD-IN/MP/017/003_PETLAWAD-IN/MP/017/003/0001_027-BAVDI-IN/MP/017/003/0001/0020_</t>
  </si>
  <si>
    <t>JHABUA-IN/MP/017_MAIZE-330_PETLAWAD-IN/MP/017/003_PETLAWAD-IN/MP/017/003/0001_027-BAVDI-IN/MP/017/003/0001/0020</t>
  </si>
  <si>
    <t>JHABUA-IN/MP/017_MAIZE-330_PETLAWAD-IN/MP/017/003_PETLAWAD-IN/MP/017/003/0001_028-BACHHIKHEDA-IN/MP/017/003/0001/0021_</t>
  </si>
  <si>
    <t>JHABUA-IN/MP/017_MAIZE-330_PETLAWAD-IN/MP/017/003_PETLAWAD-IN/MP/017/003/0001_028-BACHHIKHEDA-IN/MP/017/003/0001/0021</t>
  </si>
  <si>
    <t>JHABUA-IN/MP/017_MAIZE-330_PETLAWAD-IN/MP/017/003_PETLAWAD-IN/MP/017/003/0001_030-MOHANPURA-IN/MP/017/003/0001/0024_</t>
  </si>
  <si>
    <t>JHABUA-IN/MP/017_MAIZE-330_PETLAWAD-IN/MP/017/003_PETLAWAD-IN/MP/017/003/0001_030-MOHANPURA-IN/MP/017/003/0001/0024</t>
  </si>
  <si>
    <t>JHABUA-IN/MP/017_MAIZE-330_PETLAWAD-IN/MP/017/003_PETLAWAD-IN/MP/017/003/0001_031-BAIGANBARDI-IN/MP/017/003/0001/0025_</t>
  </si>
  <si>
    <t>JHABUA-IN/MP/017_MAIZE-330_PETLAWAD-IN/MP/017/003_PETLAWAD-IN/MP/017/003/0001_031-BAIGANBARDI-IN/MP/017/003/0001/0025</t>
  </si>
  <si>
    <t>JHABUA-IN/MP/017_MAIZE-330_PETLAWAD-IN/MP/017/003_PETLAWAD-IN/MP/017/003/0001_032-KASARBARDI-IN/MP/017/003/0001/0026_</t>
  </si>
  <si>
    <t>JHABUA-IN/MP/017_MAIZE-330_PETLAWAD-IN/MP/017/003_PETLAWAD-IN/MP/017/003/0001_032-KASARBARDI-IN/MP/017/003/0001/0026</t>
  </si>
  <si>
    <t>JHABUA-IN/MP/017_MAIZE-330_PETLAWAD-IN/MP/017/003_PETLAWAD-IN/MP/017/003/0001_034-BODAYTA-IN/MP/017/003/0001/0028_</t>
  </si>
  <si>
    <t>JHABUA-IN/MP/017_MAIZE-330_PETLAWAD-IN/MP/017/003_PETLAWAD-IN/MP/017/003/0001_034-BODAYTA-IN/MP/017/003/0001/0028</t>
  </si>
  <si>
    <t>JHABUA-IN/MP/017_MAIZE-330_PETLAWAD-IN/MP/017/003_RAIPURIA-IN/MP/017/003/0002_043-MATAPADA-IN/MP/017/003/0002/0009_</t>
  </si>
  <si>
    <t>JHABUA-IN/MP/017_MAIZE-330_PETLAWAD-IN/MP/017/003_RAIPURIA-IN/MP/017/003/0002_043-MATAPADA-IN/MP/017/003/0002/0009</t>
  </si>
  <si>
    <t>JHABUA-IN/MP/017_MAIZE-330_PETLAWAD-IN/MP/017/003_RAIPURIA-IN/MP/017/003/0002_045-KHORIYA-IN/MP/017/003/0002/0011_</t>
  </si>
  <si>
    <t>JHABUA-IN/MP/017_MAIZE-330_PETLAWAD-IN/MP/017/003_RAIPURIA-IN/MP/017/003/0002_045-KHORIYA-IN/MP/017/003/0002/0011</t>
  </si>
  <si>
    <t>JHABUA-IN/MP/017_MAIZE-330_PETLAWAD-IN/MP/017/003_RAIPURIA-IN/MP/017/003/0002_066-BEKALDA-IN/MP/017/003/0002/0032_</t>
  </si>
  <si>
    <t>JHABUA-IN/MP/017_MAIZE-330_PETLAWAD-IN/MP/017/003_RAIPURIA-IN/MP/017/003/0002_066-BEKALDA-IN/MP/017/003/0002/0032</t>
  </si>
  <si>
    <t>JHABUA-IN/MP/017_MAIZE-330_PETLAWAD-IN/MP/017/003_RAIPURIA-IN/MP/017/003/0002_076-DHATURIYA-IN/MP/017/003/0002/0042_</t>
  </si>
  <si>
    <t>JHABUA-IN/MP/017_MAIZE-330_PETLAWAD-IN/MP/017/003_RAIPURIA-IN/MP/017/003/0002_076-DHATURIYA-IN/MP/017/003/0002/0042</t>
  </si>
  <si>
    <t>JHABUA-IN/MP/017_MAIZE-330_RANAPUR-IN/MP/017/005_RANAPUR-IN/MP/017/005/0001_001-RETALUJA-IN/MP/017/005/0001/0001_</t>
  </si>
  <si>
    <t>JHABUA-IN/MP/017_MAIZE-330_RANAPUR-IN/MP/017/005_RANAPUR-IN/MP/017/005/0001_001-RETALUJA-IN/MP/017/005/0001/0001</t>
  </si>
  <si>
    <t>JHABUA-IN/MP/017_MAIZE-330_RANAPUR-IN/MP/017/005_RANAPUR-IN/MP/017/005/0001_002-LAMBELA-IN/MP/017/005/0001/0012_</t>
  </si>
  <si>
    <t>JHABUA-IN/MP/017_MAIZE-330_RANAPUR-IN/MP/017/005_RANAPUR-IN/MP/017/005/0001_002-LAMBELA-IN/MP/017/005/0001/0012</t>
  </si>
  <si>
    <t>JHABUA-IN/MP/017_MAIZE-330_RANAPUR-IN/MP/017/005_RANAPUR-IN/MP/017/005/0001_003-BHANDAKHEDA-IN/MP/017/005/0001/0023_</t>
  </si>
  <si>
    <t>JHABUA-IN/MP/017_MAIZE-330_RANAPUR-IN/MP/017/005_RANAPUR-IN/MP/017/005/0001_003-BHANDAKHEDA-IN/MP/017/005/0001/0023</t>
  </si>
  <si>
    <t>JHABUA-IN/MP/017_MAIZE-330_RANAPUR-IN/MP/017/005_RANAPUR-IN/MP/017/005/0001_004-GALTI-IN/MP/017/005/0001/0034_</t>
  </si>
  <si>
    <t>JHABUA-IN/MP/017_MAIZE-330_RANAPUR-IN/MP/017/005_RANAPUR-IN/MP/017/005/0001_004-GALTI-IN/MP/017/005/0001/0034</t>
  </si>
  <si>
    <t>JHABUA-IN/MP/017_MAIZE-330_RANAPUR-IN/MP/017/005_RANAPUR-IN/MP/017/005/0001_005-MANDLI NATHU-IN/MP/017/005/0001/0044_</t>
  </si>
  <si>
    <t>JHABUA-IN/MP/017_MAIZE-330_RANAPUR-IN/MP/017/005_RANAPUR-IN/MP/017/005/0001_005-MANDLI NATHU-IN/MP/017/005/0001/0044</t>
  </si>
  <si>
    <t>JHABUA-IN/MP/017_MAIZE-330_RANAPUR-IN/MP/017/005_RANAPUR-IN/MP/017/005/0001_006-SURDIYA-IN/MP/017/005/0001/0045_</t>
  </si>
  <si>
    <t>JHABUA-IN/MP/017_MAIZE-330_RANAPUR-IN/MP/017/005_RANAPUR-IN/MP/017/005/0001_006-SURDIYA-IN/MP/017/005/0001/0045</t>
  </si>
  <si>
    <t>JHABUA-IN/MP/017_MAIZE-330_RANAPUR-IN/MP/017/005_RANAPUR-IN/MP/017/005/0001_008-NANGANKHEDI RATNA-IN/MP/017/005/0001/0047_</t>
  </si>
  <si>
    <t>JHABUA-IN/MP/017_MAIZE-330_RANAPUR-IN/MP/017/005_RANAPUR-IN/MP/017/005/0001_008-NANGANKHEDI RATNA-IN/MP/017/005/0001/0047</t>
  </si>
  <si>
    <t>JHABUA-IN/MP/017_MAIZE-330_RANAPUR-IN/MP/017/005_RANAPUR-IN/MP/017/005/0001_009-GAVSAR-IN/MP/017/005/0001/0048_</t>
  </si>
  <si>
    <t>JHABUA-IN/MP/017_MAIZE-330_RANAPUR-IN/MP/017/005_RANAPUR-IN/MP/017/005/0001_009-GAVSAR-IN/MP/017/005/0001/0048</t>
  </si>
  <si>
    <t>JHABUA-IN/MP/017_MAIZE-330_RANAPUR-IN/MP/017/005_RANAPUR-IN/MP/017/005/0001_010-DAUTAD-IN/MP/017/005/0001/0002_</t>
  </si>
  <si>
    <t>JHABUA-IN/MP/017_MAIZE-330_RANAPUR-IN/MP/017/005_RANAPUR-IN/MP/017/005/0001_010-DAUTAD-IN/MP/017/005/0001/0002</t>
  </si>
  <si>
    <t>JHABUA-IN/MP/017_MAIZE-330_RANAPUR-IN/MP/017/005_RANAPUR-IN/MP/017/005/0001_011-BUDHASALA-IN/MP/017/005/0001/0003_</t>
  </si>
  <si>
    <t>JHABUA-IN/MP/017_MAIZE-330_RANAPUR-IN/MP/017/005_RANAPUR-IN/MP/017/005/0001_011-BUDHASALA-IN/MP/017/005/0001/0003</t>
  </si>
  <si>
    <t>JHABUA-IN/MP/017_MAIZE-330_RANAPUR-IN/MP/017/005_RANAPUR-IN/MP/017/005/0001_012-KALAPAN-IN/MP/017/005/0001/0004_</t>
  </si>
  <si>
    <t>JHABUA-IN/MP/017_MAIZE-330_RANAPUR-IN/MP/017/005_RANAPUR-IN/MP/017/005/0001_012-KALAPAN-IN/MP/017/005/0001/0004</t>
  </si>
  <si>
    <t>JHABUA-IN/MP/017_MAIZE-330_RANAPUR-IN/MP/017/005_RANAPUR-IN/MP/017/005/0001_016-DABTALAI-IN/MP/017/005/0001/0008_</t>
  </si>
  <si>
    <t>JHABUA-IN/MP/017_MAIZE-330_RANAPUR-IN/MP/017/005_RANAPUR-IN/MP/017/005/0001_016-DABTALAI-IN/MP/017/005/0001/0008</t>
  </si>
  <si>
    <t>JHABUA-IN/MP/017_MAIZE-330_RANAPUR-IN/MP/017/005_RANAPUR-IN/MP/017/005/0001_017-MATASULA-IN/MP/017/005/0001/0009_</t>
  </si>
  <si>
    <t>JHABUA-IN/MP/017_MAIZE-330_RANAPUR-IN/MP/017/005_RANAPUR-IN/MP/017/005/0001_017-MATASULA-IN/MP/017/005/0001/0009</t>
  </si>
  <si>
    <t>JHABUA-IN/MP/017_MAIZE-330_RANAPUR-IN/MP/017/005_RANAPUR-IN/MP/017/005/0001_018-SAMOI-IN/MP/017/005/0001/0010_</t>
  </si>
  <si>
    <t>JHABUA-IN/MP/017_MAIZE-330_RANAPUR-IN/MP/017/005_RANAPUR-IN/MP/017/005/0001_018-SAMOI-IN/MP/017/005/0001/0010</t>
  </si>
  <si>
    <t>JHABUA-IN/MP/017_MAIZE-330_RANAPUR-IN/MP/017/005_RANAPUR-IN/MP/017/005/0001_019-KUSHALPURA-IN/MP/017/005/0001/0011_</t>
  </si>
  <si>
    <t>JHABUA-IN/MP/017_MAIZE-330_RANAPUR-IN/MP/017/005_RANAPUR-IN/MP/017/005/0001_019-KUSHALPURA-IN/MP/017/005/0001/0011</t>
  </si>
  <si>
    <t>JHABUA-IN/MP/017_MAIZE-330_RANAPUR-IN/MP/017/005_RANAPUR-IN/MP/017/005/0001_020-RUPAKHEDA-IN/MP/017/005/0001/0013_</t>
  </si>
  <si>
    <t>JHABUA-IN/MP/017_MAIZE-330_RANAPUR-IN/MP/017/005_RANAPUR-IN/MP/017/005/0001_020-RUPAKHEDA-IN/MP/017/005/0001/0013</t>
  </si>
  <si>
    <t>JHABUA-IN/MP/017_MAIZE-330_RANAPUR-IN/MP/017/005_RANAPUR-IN/MP/017/005/0001_021-KANJAWANI KHAS-IN/MP/017/005/0001/0014_</t>
  </si>
  <si>
    <t>JHABUA-IN/MP/017_MAIZE-330_RANAPUR-IN/MP/017/005_RANAPUR-IN/MP/017/005/0001_021-KANJAWANI KHAS-IN/MP/017/005/0001/0014</t>
  </si>
  <si>
    <t>JHABUA-IN/MP/017_MAIZE-330_RANAPUR-IN/MP/017/005_RANAPUR-IN/MP/017/005/0001_022-CHHAGOLA-IN/MP/017/005/0001/0015_</t>
  </si>
  <si>
    <t>JHABUA-IN/MP/017_MAIZE-330_RANAPUR-IN/MP/017/005_RANAPUR-IN/MP/017/005/0001_022-CHHAGOLA-IN/MP/017/005/0001/0015</t>
  </si>
  <si>
    <t>JHABUA-IN/MP/017_MAIZE-330_RANAPUR-IN/MP/017/005_RANAPUR-IN/MP/017/005/0001_023-JUNAGAON-IN/MP/017/005/0001/0016_</t>
  </si>
  <si>
    <t>JHABUA-IN/MP/017_MAIZE-330_RANAPUR-IN/MP/017/005_RANAPUR-IN/MP/017/005/0001_023-JUNAGAON-IN/MP/017/005/0001/0016</t>
  </si>
  <si>
    <t>JHABUA-IN/MP/017_MAIZE-330_RANAPUR-IN/MP/017/005_RANAPUR-IN/MP/017/005/0001_024-SANOD-IN/MP/017/005/0001/0017_</t>
  </si>
  <si>
    <t>JHABUA-IN/MP/017_MAIZE-330_RANAPUR-IN/MP/017/005_RANAPUR-IN/MP/017/005/0001_024-SANOD-IN/MP/017/005/0001/0017</t>
  </si>
  <si>
    <t>JHABUA-IN/MP/017_MAIZE-330_RANAPUR-IN/MP/017/005_RANAPUR-IN/MP/017/005/0001_027-MORDUDIYA-IN/MP/017/005/0001/0020_</t>
  </si>
  <si>
    <t>JHABUA-IN/MP/017_MAIZE-330_RANAPUR-IN/MP/017/005_RANAPUR-IN/MP/017/005/0001_027-MORDUDIYA-IN/MP/017/005/0001/0020</t>
  </si>
  <si>
    <t>JHABUA-IN/MP/017_MAIZE-330_RANAPUR-IN/MP/017/005_RANAPUR-IN/MP/017/005/0001_028-MACHHALIYA JHEER-IN/MP/017/005/0001/0021_</t>
  </si>
  <si>
    <t>JHABUA-IN/MP/017_MAIZE-330_RANAPUR-IN/MP/017/005_RANAPUR-IN/MP/017/005/0001_028-MACHHALIYA JHEER-IN/MP/017/005/0001/0021</t>
  </si>
  <si>
    <t>JHABUA-IN/MP/017_MAIZE-330_RANAPUR-IN/MP/017/005_RANAPUR-IN/MP/017/005/0001_029-CHUI-IN/MP/017/005/0001/0022_</t>
  </si>
  <si>
    <t>JHABUA-IN/MP/017_MAIZE-330_RANAPUR-IN/MP/017/005_RANAPUR-IN/MP/017/005/0001_029-CHUI-IN/MP/017/005/0001/0022</t>
  </si>
  <si>
    <t>JHABUA-IN/MP/017_MAIZE-330_RANAPUR-IN/MP/017/005_RANAPUR-IN/MP/017/005/0001_030-SARDARPURA-IN/MP/017/005/0001/0024_</t>
  </si>
  <si>
    <t>JHABUA-IN/MP/017_MAIZE-330_RANAPUR-IN/MP/017/005_RANAPUR-IN/MP/017/005/0001_030-SARDARPURA-IN/MP/017/005/0001/0024</t>
  </si>
  <si>
    <t>JHABUA-IN/MP/017_MAIZE-330_RANAPUR-IN/MP/017/005_RANAPUR-IN/MP/017/005/0001_031-BAN-IN/MP/017/005/0001/0025_</t>
  </si>
  <si>
    <t>JHABUA-IN/MP/017_MAIZE-330_RANAPUR-IN/MP/017/005_RANAPUR-IN/MP/017/005/0001_031-BAN-IN/MP/017/005/0001/0025</t>
  </si>
  <si>
    <t>JHABUA-IN/MP/017_MAIZE-330_RANAPUR-IN/MP/017/005_RANAPUR-IN/MP/017/005/0001_034-BHURIMATI-IN/MP/017/005/0001/0028_</t>
  </si>
  <si>
    <t>JHABUA-IN/MP/017_MAIZE-330_RANAPUR-IN/MP/017/005_RANAPUR-IN/MP/017/005/0001_034-BHURIMATI-IN/MP/017/005/0001/0028</t>
  </si>
  <si>
    <t>JHABUA-IN/MP/017_MAIZE-330_RANAPUR-IN/MP/017/005_RANAPUR-IN/MP/017/005/0001_036-PADALVA-IN/MP/017/005/0001/0030_</t>
  </si>
  <si>
    <t>JHABUA-IN/MP/017_MAIZE-330_RANAPUR-IN/MP/017/005_RANAPUR-IN/MP/017/005/0001_036-PADALVA-IN/MP/017/005/0001/0030</t>
  </si>
  <si>
    <t>JHABUA-IN/MP/017_MAIZE-330_RANAPUR-IN/MP/017/005_RANAPUR-IN/MP/017/005/0001_038-TIKDI BODIYA-IN/MP/017/005/0001/0032_</t>
  </si>
  <si>
    <t>JHABUA-IN/MP/017_MAIZE-330_RANAPUR-IN/MP/017/005_RANAPUR-IN/MP/017/005/0001_038-TIKDI BODIYA-IN/MP/017/005/0001/0032</t>
  </si>
  <si>
    <t>JHABUA-IN/MP/017_MAIZE-330_RANAPUR-IN/MP/017/005_RANAPUR-IN/MP/017/005/0001_039-VAGAIBADI-IN/MP/017/005/0001/0033_</t>
  </si>
  <si>
    <t>JHABUA-IN/MP/017_MAIZE-330_RANAPUR-IN/MP/017/005_RANAPUR-IN/MP/017/005/0001_039-VAGAIBADI-IN/MP/017/005/0001/0033</t>
  </si>
  <si>
    <t>JHABUA-IN/MP/017_MAIZE-330_RANAPUR-IN/MP/017/005_RANAPUR-IN/MP/017/005/0001_041-VAGLAVAT-IN/MP/017/005/0001/0036_</t>
  </si>
  <si>
    <t>JHABUA-IN/MP/017_MAIZE-330_RANAPUR-IN/MP/017/005_RANAPUR-IN/MP/017/005/0001_041-VAGLAVAT-IN/MP/017/005/0001/0036</t>
  </si>
  <si>
    <t>JHABUA-IN/MP/017_MAIZE-330_THANDLA-IN/MP/017/002_THANDLA-IN/MP/017/002/0001_001-BALWASA-IN/MP/017/002/0001/0001_</t>
  </si>
  <si>
    <t>JHABUA-IN/MP/017_MAIZE-330_THANDLA-IN/MP/017/002_THANDLA-IN/MP/017/002/0001_001-BALWASA-IN/MP/017/002/0001/0001</t>
  </si>
  <si>
    <t>JHABUA-IN/MP/017_MAIZE-330_THANDLA-IN/MP/017/002_THANDLA-IN/MP/017/002/0001_002-JHARNI-IN/MP/017/002/0001/0012_</t>
  </si>
  <si>
    <t>JHABUA-IN/MP/017_MAIZE-330_THANDLA-IN/MP/017/002_THANDLA-IN/MP/017/002/0001_002-JHARNI-IN/MP/017/002/0001/0012</t>
  </si>
  <si>
    <t>JHABUA-IN/MP/017_MAIZE-330_THANDLA-IN/MP/017/002_THANDLA-IN/MP/017/002/0001_003-CHHAYAN-IN/MP/017/002/0001/0023_</t>
  </si>
  <si>
    <t>JHABUA-IN/MP/017_MAIZE-330_THANDLA-IN/MP/017/002_THANDLA-IN/MP/017/002/0001_003-CHHAYAN-IN/MP/017/002/0001/0023</t>
  </si>
  <si>
    <t>JHABUA-IN/MP/017_MAIZE-330_THANDLA-IN/MP/017/002_THANDLA-IN/MP/017/002/0001_004-CHHAPRI-IN/MP/017/002/0001/0034_</t>
  </si>
  <si>
    <t>JHABUA-IN/MP/017_MAIZE-330_THANDLA-IN/MP/017/002_THANDLA-IN/MP/017/002/0001_004-CHHAPRI-IN/MP/017/002/0001/0034</t>
  </si>
  <si>
    <t>JHABUA-IN/MP/017_MAIZE-330_THANDLA-IN/MP/017/002_THANDLA-IN/MP/017/002/0001_005-VATTHA-IN/MP/017/002/0001/0045_</t>
  </si>
  <si>
    <t>JHABUA-IN/MP/017_MAIZE-330_THANDLA-IN/MP/017/002_THANDLA-IN/MP/017/002/0001_005-VATTHA-IN/MP/017/002/0001/0045</t>
  </si>
  <si>
    <t>JHABUA-IN/MP/017_MAIZE-330_THANDLA-IN/MP/017/002_THANDLA-IN/MP/017/002/0001_006-THETHAM-IN/MP/017/002/0001/0056_</t>
  </si>
  <si>
    <t>JHABUA-IN/MP/017_MAIZE-330_THANDLA-IN/MP/017/002_THANDLA-IN/MP/017/002/0001_006-THETHAM-IN/MP/017/002/0001/0056</t>
  </si>
  <si>
    <t>JHABUA-IN/MP/017_MAIZE-330_THANDLA-IN/MP/017/002_THANDLA-IN/MP/017/002/0001_007-JHOSLI-IN/MP/017/002/0001/0066_</t>
  </si>
  <si>
    <t>JHABUA-IN/MP/017_MAIZE-330_THANDLA-IN/MP/017/002_THANDLA-IN/MP/017/002/0001_007-JHOSLI-IN/MP/017/002/0001/0066</t>
  </si>
  <si>
    <t>JHABUA-IN/MP/017_MAIZE-330_THANDLA-IN/MP/017/002_THANDLA-IN/MP/017/002/0001_008-SAGWANI-IN/MP/017/002/0001/0067_</t>
  </si>
  <si>
    <t>JHABUA-IN/MP/017_MAIZE-330_THANDLA-IN/MP/017/002_THANDLA-IN/MP/017/002/0001_008-SAGWANI-IN/MP/017/002/0001/0067</t>
  </si>
  <si>
    <t>JHABUA-IN/MP/017_MAIZE-330_THANDLA-IN/MP/017/002_THANDLA-IN/MP/017/002/0001_009-DEVKA-IN/MP/017/002/0001/0068_</t>
  </si>
  <si>
    <t>JHABUA-IN/MP/017_MAIZE-330_THANDLA-IN/MP/017/002_THANDLA-IN/MP/017/002/0001_009-DEVKA-IN/MP/017/002/0001/0068</t>
  </si>
  <si>
    <t>JHABUA-IN/MP/017_MAIZE-330_THANDLA-IN/MP/017/002_THANDLA-IN/MP/017/002/0001_010-BHEEMPURI-IN/MP/017/002/0001/0002_</t>
  </si>
  <si>
    <t>JHABUA-IN/MP/017_MAIZE-330_THANDLA-IN/MP/017/002_THANDLA-IN/MP/017/002/0001_010-BHEEMPURI-IN/MP/017/002/0001/0002</t>
  </si>
  <si>
    <t>JHABUA-IN/MP/017_MAIZE-330_THANDLA-IN/MP/017/002_THANDLA-IN/MP/017/002/0001_011-VIHAR-IN/MP/017/002/0001/0003_</t>
  </si>
  <si>
    <t>JHABUA-IN/MP/017_MAIZE-330_THANDLA-IN/MP/017/002_THANDLA-IN/MP/017/002/0001_011-VIHAR-IN/MP/017/002/0001/0003</t>
  </si>
  <si>
    <t>JHABUA-IN/MP/017_MAIZE-330_THANDLA-IN/MP/017/002_THANDLA-IN/MP/017/002/0001_012-PLASDOR-IN/MP/017/002/0001/0004_</t>
  </si>
  <si>
    <t>JHABUA-IN/MP/017_MAIZE-330_THANDLA-IN/MP/017/002_THANDLA-IN/MP/017/002/0001_012-PLASDOR-IN/MP/017/002/0001/0004</t>
  </si>
  <si>
    <t>JHABUA-IN/MP/017_MAIZE-330_THANDLA-IN/MP/017/002_THANDLA-IN/MP/017/002/0001_014-HEDAVA-IN/MP/017/002/0001/0006_</t>
  </si>
  <si>
    <t>JHABUA-IN/MP/017_MAIZE-330_THANDLA-IN/MP/017/002_THANDLA-IN/MP/017/002/0001_014-HEDAVA-IN/MP/017/002/0001/0006</t>
  </si>
  <si>
    <t>JHABUA-IN/MP/017_MAIZE-330_THANDLA-IN/MP/017/002_THANDLA-IN/MP/017/002/0001_015-KAKANWANI-IN/MP/017/002/0001/0007_</t>
  </si>
  <si>
    <t>JHABUA-IN/MP/017_MAIZE-330_THANDLA-IN/MP/017/002_THANDLA-IN/MP/017/002/0001_015-KAKANWANI-IN/MP/017/002/0001/0007</t>
  </si>
  <si>
    <t>JHABUA-IN/MP/017_MAIZE-330_THANDLA-IN/MP/017/002_THANDLA-IN/MP/017/002/0001_016-PACHKHERIYA-IN/MP/017/002/0001/0008_</t>
  </si>
  <si>
    <t>JHABUA-IN/MP/017_MAIZE-330_THANDLA-IN/MP/017/002_THANDLA-IN/MP/017/002/0001_016-PACHKHERIYA-IN/MP/017/002/0001/0008</t>
  </si>
  <si>
    <t>JHABUA-IN/MP/017_MAIZE-330_THANDLA-IN/MP/017/002_THANDLA-IN/MP/017/002/0001_017-MORJHARI-IN/MP/017/002/0001/0009_</t>
  </si>
  <si>
    <t>JHABUA-IN/MP/017_MAIZE-330_THANDLA-IN/MP/017/002_THANDLA-IN/MP/017/002/0001_017-MORJHARI-IN/MP/017/002/0001/0009</t>
  </si>
  <si>
    <t>JHABUA-IN/MP/017_MAIZE-330_THANDLA-IN/MP/017/002_THANDLA-IN/MP/017/002/0001_018-GORIYA KHANDAN-IN/MP/017/002/0001/0010_</t>
  </si>
  <si>
    <t>JHABUA-IN/MP/017_MAIZE-330_THANDLA-IN/MP/017/002_THANDLA-IN/MP/017/002/0001_018-GORIYA KHANDAN-IN/MP/017/002/0001/0010</t>
  </si>
  <si>
    <t>JHABUA-IN/MP/017_MAIZE-330_THANDLA-IN/MP/017/002_THANDLA-IN/MP/017/002/0001_019-AAMLI-IN/MP/017/002/0001/0011_</t>
  </si>
  <si>
    <t>JHABUA-IN/MP/017_MAIZE-330_THANDLA-IN/MP/017/002_THANDLA-IN/MP/017/002/0001_019-AAMLI-IN/MP/017/002/0001/0011</t>
  </si>
  <si>
    <t>JHABUA-IN/MP/017_MAIZE-330_THANDLA-IN/MP/017/002_THANDLA-IN/MP/017/002/0001_020-DOLATPURA-IN/MP/017/002/0001/0013_</t>
  </si>
  <si>
    <t>JHABUA-IN/MP/017_MAIZE-330_THANDLA-IN/MP/017/002_THANDLA-IN/MP/017/002/0001_020-DOLATPURA-IN/MP/017/002/0001/0013</t>
  </si>
  <si>
    <t>JHABUA-IN/MP/017_MAIZE-330_THANDLA-IN/MP/017/002_THANDLA-IN/MP/017/002/0001_023-PARVALIYA-IN/MP/017/002/0001/0016_</t>
  </si>
  <si>
    <t>JHABUA-IN/MP/017_MAIZE-330_THANDLA-IN/MP/017/002_THANDLA-IN/MP/017/002/0001_023-PARVALIYA-IN/MP/017/002/0001/0016</t>
  </si>
  <si>
    <t>JHABUA-IN/MP/017_MAIZE-330_THANDLA-IN/MP/017/002_THANDLA-IN/MP/017/002/0001_028-MIYATI-IN/MP/017/002/0001/0021_</t>
  </si>
  <si>
    <t>JHABUA-IN/MP/017_MAIZE-330_THANDLA-IN/MP/017/002_THANDLA-IN/MP/017/002/0001_028-MIYATI-IN/MP/017/002/0001/0021</t>
  </si>
  <si>
    <t>JHABUA-IN/MP/017_MAIZE-330_THANDLA-IN/MP/017/002_THANDLA-IN/MP/017/002/0001_029-KHOKHARRANDAN-IN/MP/017/002/0001/0022_</t>
  </si>
  <si>
    <t>JHABUA-IN/MP/017_MAIZE-330_THANDLA-IN/MP/017/002_THANDLA-IN/MP/017/002/0001_029-KHOKHARRANDAN-IN/MP/017/002/0001/0022</t>
  </si>
  <si>
    <t>JHABUA-IN/MP/017_MAIZE-330_THANDLA-IN/MP/017/002_THANDLA-IN/MP/017/002/0001_030-KHAJURI-IN/MP/017/002/0001/0024_</t>
  </si>
  <si>
    <t>JHABUA-IN/MP/017_MAIZE-330_THANDLA-IN/MP/017/002_THANDLA-IN/MP/017/002/0001_030-KHAJURI-IN/MP/017/002/0001/0024</t>
  </si>
  <si>
    <t>JHABUA-IN/MP/017_MAIZE-330_THANDLA-IN/MP/017/002_THANDLA-IN/MP/017/002/0001_034-MACHHLAIMATA-IN/MP/017/002/0001/0028_</t>
  </si>
  <si>
    <t>JHABUA-IN/MP/017_MAIZE-330_THANDLA-IN/MP/017/002_THANDLA-IN/MP/017/002/0001_034-MACHHLAIMATA-IN/MP/017/002/0001/0028</t>
  </si>
  <si>
    <t>JHABUA-IN/MP/017_MAIZE-330_THANDLA-IN/MP/017/002_THANDLA-IN/MP/017/002/0001_035-NAVAPADA KASBA-IN/MP/017/002/0001/0029_</t>
  </si>
  <si>
    <t>JHABUA-IN/MP/017_MAIZE-330_THANDLA-IN/MP/017/002_THANDLA-IN/MP/017/002/0001_035-NAVAPADA KASBA-IN/MP/017/002/0001/0029</t>
  </si>
  <si>
    <t>JHABUA-IN/MP/017_MAIZE-330_THANDLA-IN/MP/017/002_THANDLA-IN/MP/017/002/0001_036-SEMALPADA-IN/MP/017/002/0001/0030_</t>
  </si>
  <si>
    <t>JHABUA-IN/MP/017_MAIZE-330_THANDLA-IN/MP/017/002_THANDLA-IN/MP/017/002/0001_036-SEMALPADA-IN/MP/017/002/0001/0030</t>
  </si>
  <si>
    <t>JHABUA-IN/MP/017_MAIZE-330_THANDLA-IN/MP/017/002_THANDLA-IN/MP/017/002/0001_037-SEMALIYA-IN/MP/017/002/0001/0031_</t>
  </si>
  <si>
    <t>JHABUA-IN/MP/017_MAIZE-330_THANDLA-IN/MP/017/002_THANDLA-IN/MP/017/002/0001_037-SEMALIYA-IN/MP/017/002/0001/0031</t>
  </si>
  <si>
    <t>JHABUA-IN/MP/017_MAIZE-330_THANDLA-IN/MP/017/002_THANDLA-IN/MP/017/002/0001_038-DHAMNA CHHOTI-IN/MP/017/002/0001/0032_</t>
  </si>
  <si>
    <t>JHABUA-IN/MP/017_MAIZE-330_THANDLA-IN/MP/017/002_THANDLA-IN/MP/017/002/0001_038-DHAMNA CHHOTI-IN/MP/017/002/0001/0032</t>
  </si>
  <si>
    <t>JHABUA-IN/MP/017_MAIZE-330_THANDLA-IN/MP/017/002_THANDLA-IN/MP/017/002/0001_046-KALDELA-IN/MP/017/002/0001/0041_</t>
  </si>
  <si>
    <t>JHABUA-IN/MP/017_MAIZE-330_THANDLA-IN/MP/017/002_THANDLA-IN/MP/017/002/0001_046-KALDELA-IN/MP/017/002/0001/0041</t>
  </si>
  <si>
    <t>JHABUA-IN/MP/017_MAIZE-330_THANDLA-IN/MP/017/002_THANDLA-IN/MP/017/002/0001_047-PADA DHAMANJAR-IN/MP/017/002/0001/0042_</t>
  </si>
  <si>
    <t>JHABUA-IN/MP/017_MAIZE-330_THANDLA-IN/MP/017/002_THANDLA-IN/MP/017/002/0001_047-PADA DHAMANJAR-IN/MP/017/002/0001/0042</t>
  </si>
  <si>
    <t>JHABUA-IN/MP/017_MAIZE-330_THANDLA-IN/MP/017/002_THANDLA-IN/MP/017/002/0001_048-BEDAVA-IN/MP/017/002/0001/0043_</t>
  </si>
  <si>
    <t>JHABUA-IN/MP/017_MAIZE-330_THANDLA-IN/MP/017/002_THANDLA-IN/MP/017/002/0001_048-BEDAVA-IN/MP/017/002/0001/0043</t>
  </si>
  <si>
    <t>JHABUA-IN/MP/017_MAIZE-330_THANDLA-IN/MP/017/002_THANDLA-IN/MP/017/002/0001_049-MADALDA-IN/MP/017/002/0001/0044_</t>
  </si>
  <si>
    <t>JHABUA-IN/MP/017_MAIZE-330_THANDLA-IN/MP/017/002_THANDLA-IN/MP/017/002/0001_049-MADALDA-IN/MP/017/002/0001/0044</t>
  </si>
  <si>
    <t>JHABUA-IN/MP/017_MAIZE-330_THANDLA-IN/MP/017/002_THANDLA-IN/MP/017/002/0001_050-PARWADA-IN/MP/017/002/0001/0046_</t>
  </si>
  <si>
    <t>JHABUA-IN/MP/017_MAIZE-330_THANDLA-IN/MP/017/002_THANDLA-IN/MP/017/002/0001_050-PARWADA-IN/MP/017/002/0001/0046</t>
  </si>
  <si>
    <t>JHABUA-IN/MP/017_MAIZE-330_THANDLA-IN/MP/017/002_THANDLA-IN/MP/017/002/0001_051-RANNI-IN/MP/017/002/0001/0047_</t>
  </si>
  <si>
    <t>JHABUA-IN/MP/017_MAIZE-330_THANDLA-IN/MP/017/002_THANDLA-IN/MP/017/002/0001_051-RANNI-IN/MP/017/002/0001/0047</t>
  </si>
  <si>
    <t>JHABUA-IN/MP/017_MAIZE-330_THANDLA-IN/MP/017/002_THANDLA-IN/MP/017/002/0001_052-NAUGAOVA NAGLA-IN/MP/017/002/0001/0048_</t>
  </si>
  <si>
    <t>JHABUA-IN/MP/017_MAIZE-330_THANDLA-IN/MP/017/002_THANDLA-IN/MP/017/002/0001_052-NAUGAOVA NAGLA-IN/MP/017/002/0001/0048</t>
  </si>
  <si>
    <t>JHABUA-IN/MP/017_MAIZE-330_THANDLA-IN/MP/017/002_THANDLA-IN/MP/017/002/0001_053-TALAVDA-IN/MP/017/002/0001/0049_</t>
  </si>
  <si>
    <t>JHABUA-IN/MP/017_MAIZE-330_THANDLA-IN/MP/017/002_THANDLA-IN/MP/017/002/0001_053-TALAVDA-IN/MP/017/002/0001/0049</t>
  </si>
  <si>
    <t>JHABUA-IN/MP/017_MAIZE-330_THANDLA-IN/MP/017/002_THANDLA-IN/MP/017/002/0001_054-KUKDIPADA-IN/MP/017/002/0001/0050_</t>
  </si>
  <si>
    <t>JHABUA-IN/MP/017_MAIZE-330_THANDLA-IN/MP/017/002_THANDLA-IN/MP/017/002/0001_054-KUKDIPADA-IN/MP/017/002/0001/0050</t>
  </si>
  <si>
    <t>JHABUA-IN/MP/017_MAIZE-330_THANDLA-IN/MP/017/002_THANDLA-IN/MP/017/002/0001_057-DHUMDAYA-IN/MP/017/002/0001/0053_</t>
  </si>
  <si>
    <t>JHABUA-IN/MP/017_MAIZE-330_THANDLA-IN/MP/017/002_THANDLA-IN/MP/017/002/0001_057-DHUMDAYA-IN/MP/017/002/0001/0053</t>
  </si>
  <si>
    <t>JHABUA-IN/MP/017_MAIZE-330_THANDLA-IN/MP/017/002_THANDLA-IN/MP/017/002/0001_058-NARELA-IN/MP/017/002/0001/0054_</t>
  </si>
  <si>
    <t>JHABUA-IN/MP/017_MAIZE-330_THANDLA-IN/MP/017/002_THANDLA-IN/MP/017/002/0001_058-NARELA-IN/MP/017/002/0001/0054</t>
  </si>
  <si>
    <t>JHABUA-IN/MP/017_MAIZE-330_THANDLA-IN/MP/017/002_THANDLA-IN/MP/017/002/0001_059-SEMALIYA NARELA-IN/MP/017/002/0001/0055_</t>
  </si>
  <si>
    <t>JHABUA-IN/MP/017_MAIZE-330_THANDLA-IN/MP/017/002_THANDLA-IN/MP/017/002/0001_059-SEMALIYA NARELA-IN/MP/017/002/0001/0055</t>
  </si>
  <si>
    <t>JHABUA-IN/MP/017_MAIZE-330_THANDLA-IN/MP/017/002_THANDLA-IN/MP/017/002/0001_060-KHAWASA-IN/MP/017/002/0001/0057_</t>
  </si>
  <si>
    <t>JHABUA-IN/MP/017_MAIZE-330_THANDLA-IN/MP/017/002_THANDLA-IN/MP/017/002/0001_060-KHAWASA-IN/MP/017/002/0001/0057</t>
  </si>
  <si>
    <t>JHABUA-IN/MP/017_MAIZE-330_THANDLA-IN/MP/017/002_THANDLA-IN/MP/017/002/0001_061-MAKODIYA-IN/MP/017/002/0001/0058_</t>
  </si>
  <si>
    <t>JHABUA-IN/MP/017_MAIZE-330_THANDLA-IN/MP/017/002_THANDLA-IN/MP/017/002/0001_061-MAKODIYA-IN/MP/017/002/0001/0058</t>
  </si>
  <si>
    <t>JHABUA-IN/MP/017_MAIZE-330_THANDLA-IN/MP/017/002_THANDLA-IN/MP/017/002/0001_062-BHAMAL-IN/MP/017/002/0001/0059_</t>
  </si>
  <si>
    <t>JHABUA-IN/MP/017_MAIZE-330_THANDLA-IN/MP/017/002_THANDLA-IN/MP/017/002/0001_062-BHAMAL-IN/MP/017/002/0001/0059</t>
  </si>
  <si>
    <t>JHABUA-IN/MP/017_MAIZE-330_THANDLA-IN/MP/017/002_THANDLA-IN/MP/017/002/0001_063-NARSINGHPADA-IN/MP/017/002/0001/0060_</t>
  </si>
  <si>
    <t>JHABUA-IN/MP/017_MAIZE-330_THANDLA-IN/MP/017/002_THANDLA-IN/MP/017/002/0001_063-NARSINGHPADA-IN/MP/017/002/0001/0060</t>
  </si>
  <si>
    <t>JHABUA-IN/MP/017_MAIZE-330_THANDLA-IN/MP/017/002_THANDLA-IN/MP/017/002/0001_064-DENGARH-IN/MP/017/002/0001/0061_</t>
  </si>
  <si>
    <t>JHABUA-IN/MP/017_MAIZE-330_THANDLA-IN/MP/017/002_THANDLA-IN/MP/017/002/0001_064-DENGARH-IN/MP/017/002/0001/0061</t>
  </si>
  <si>
    <t>JHABUA-IN/MP/017_MAIZE-330_THANDLA-IN/MP/017/002_THANDLA-IN/MP/017/002/0001_066-PATDI-IN/MP/017/002/0001/0063_</t>
  </si>
  <si>
    <t>JHABUA-IN/MP/017_MAIZE-330_THANDLA-IN/MP/017/002_THANDLA-IN/MP/017/002/0001_066-PATDI-IN/MP/017/002/0001/0063</t>
  </si>
  <si>
    <t>JHABUA-IN/MP/017_PADDY -UNIR-102_RANAPUR-IN/MP/017/005_RANAPUR-IN/MP/017/005/0001_018-SAMOI-IN/MP/017/005/0001/0010_</t>
  </si>
  <si>
    <t>JHABUA-IN/MP/017_PADDY -UNIR-102_RANAPUR-IN/MP/017/005_RANAPUR-IN/MP/017/005/0001_018-SAMOI-IN/MP/017/005/0001/0010</t>
  </si>
  <si>
    <t>JHABUA-IN/MP/017_PADDY -UNIR-102_RANAPUR-IN/MP/017/005_RANAPUR-IN/MP/017/005/0001_021-KANJAWANI KHAS-IN/MP/017/005/0001/0014_</t>
  </si>
  <si>
    <t>JHABUA-IN/MP/017_PADDY -UNIR-102_RANAPUR-IN/MP/017/005_RANAPUR-IN/MP/017/005/0001_021-KANJAWANI KHAS-IN/MP/017/005/0001/0014</t>
  </si>
  <si>
    <t>JHABUA-IN/MP/017_PADDY -UNIR-102_RANAPUR-IN/MP/017/005_RANAPUR-IN/MP/017/005/0001_022-CHHAGOLA-IN/MP/017/005/0001/0015_</t>
  </si>
  <si>
    <t>JHABUA-IN/MP/017_PADDY -UNIR-102_RANAPUR-IN/MP/017/005_RANAPUR-IN/MP/017/005/0001_022-CHHAGOLA-IN/MP/017/005/0001/0015</t>
  </si>
  <si>
    <t>JHABUA-IN/MP/017_PADDY -UNIR-102_THANDLA-IN/MP/017/002_THANDLA-IN/MP/017/002/0001_014-HEDAVA-IN/MP/017/002/0001/0006_</t>
  </si>
  <si>
    <t>JHABUA-IN/MP/017_PADDY -UNIR-102_THANDLA-IN/MP/017/002_THANDLA-IN/MP/017/002/0001_014-HEDAVA-IN/MP/017/002/0001/0006</t>
  </si>
  <si>
    <t>JHABUA-IN/MP/017_PADDY -UNIR-102_THANDLA-IN/MP/017/002_THANDLA-IN/MP/017/002/0001_017-MORJHARI-IN/MP/017/002/0001/0009_</t>
  </si>
  <si>
    <t>JHABUA-IN/MP/017_PADDY -UNIR-102_THANDLA-IN/MP/017/002_THANDLA-IN/MP/017/002/0001_017-MORJHARI-IN/MP/017/002/0001/0009</t>
  </si>
  <si>
    <t>JHABUA-IN/MP/017_SOYABEAN-530_JHABUA-IN/MP/017/001_JHABUA-IN/MP/017/001/0001_017-PIPLIYA-IN/MP/017/001/0001/0009_</t>
  </si>
  <si>
    <t>JHABUA-IN/MP/017_SOYABEAN-530_JHABUA-IN/MP/017/001_JHABUA-IN/MP/017/001/0001_017-PIPLIYA-IN/MP/017/001/0001/0009</t>
  </si>
  <si>
    <t>JHABUA-IN/MP/017_SOYABEAN-530_JHABUA-IN/MP/017/001_JHABUA-IN/MP/017/001/0001_018-DHEBAR-IN/MP/017/001/0001/0010_</t>
  </si>
  <si>
    <t>JHABUA-IN/MP/017_SOYABEAN-530_JHABUA-IN/MP/017/001_JHABUA-IN/MP/017/001/0001_018-DHEBAR-IN/MP/017/001/0001/0010</t>
  </si>
  <si>
    <t>JHABUA-IN/MP/017_SOYABEAN-530_JHABUA-IN/MP/017/001_JHABUA-IN/MP/017/001/0001_019-NARVALIYA-IN/MP/017/001/0001/0011_</t>
  </si>
  <si>
    <t>JHABUA-IN/MP/017_SOYABEAN-530_JHABUA-IN/MP/017/001_JHABUA-IN/MP/017/001/0001_019-NARVALIYA-IN/MP/017/001/0001/0011</t>
  </si>
  <si>
    <t>JHABUA-IN/MP/017_SOYABEAN-530_JHABUA-IN/MP/017/001_JHABUA-IN/MP/017/001/0001_020-BALVAN-IN/MP/017/001/0001/0013_</t>
  </si>
  <si>
    <t>JHABUA-IN/MP/017_SOYABEAN-530_JHABUA-IN/MP/017/001_JHABUA-IN/MP/017/001/0001_020-BALVAN-IN/MP/017/001/0001/0013</t>
  </si>
  <si>
    <t>JHABUA-IN/MP/017_SOYABEAN-530_JHABUA-IN/MP/017/001_JHABUA-IN/MP/017/001/0001_021-ANTARVELIYA-IN/MP/017/001/0001/0014_</t>
  </si>
  <si>
    <t>JHABUA-IN/MP/017_SOYABEAN-530_JHABUA-IN/MP/017/001_JHABUA-IN/MP/017/001/0001_021-ANTARVELIYA-IN/MP/017/001/0001/0014</t>
  </si>
  <si>
    <t>JHABUA-IN/MP/017_SOYABEAN-530_JHABUA-IN/MP/017/001_JHABUA-IN/MP/017/001/0001_022-JHAYDA-IN/MP/017/001/0001/0015_</t>
  </si>
  <si>
    <t>JHABUA-IN/MP/017_SOYABEAN-530_JHABUA-IN/MP/017/001_JHABUA-IN/MP/017/001/0001_022-JHAYDA-IN/MP/017/001/0001/0015</t>
  </si>
  <si>
    <t>JHABUA-IN/MP/017_SOYABEAN-530_JHABUA-IN/MP/017/001_JHABUA-IN/MP/017/001/0001_023-MEHANDIKHEDA-IN/MP/017/001/0001/0016_</t>
  </si>
  <si>
    <t>JHABUA-IN/MP/017_SOYABEAN-530_JHABUA-IN/MP/017/001_JHABUA-IN/MP/017/001/0001_023-MEHANDIKHEDA-IN/MP/017/001/0001/0016</t>
  </si>
  <si>
    <t>JHABUA-IN/MP/017_SOYABEAN-530_JHABUA-IN/MP/017/001_JHABUA-IN/MP/017/001/0001_024-KALLIPURA-IN/MP/017/001/0001/0017_</t>
  </si>
  <si>
    <t>JHABUA-IN/MP/017_SOYABEAN-530_JHABUA-IN/MP/017/001_JHABUA-IN/MP/017/001/0001_024-KALLIPURA-IN/MP/017/001/0001/0017</t>
  </si>
  <si>
    <t>JHABUA-IN/MP/017_SOYABEAN-530_JHABUA-IN/MP/017/001_JHABUA-IN/MP/017/001/0001_025-BHAGOR-IN/MP/017/001/0001/0018_</t>
  </si>
  <si>
    <t>JHABUA-IN/MP/017_SOYABEAN-530_JHABUA-IN/MP/017/001_JHABUA-IN/MP/017/001/0001_025-BHAGOR-IN/MP/017/001/0001/0018</t>
  </si>
  <si>
    <t>JHABUA-IN/MP/017_SOYABEAN-530_JHABUA-IN/MP/017/001_JHABUA-IN/MP/017/001/0001_026-GUNDIPADA-IN/MP/017/001/0001/0019_</t>
  </si>
  <si>
    <t>JHABUA-IN/MP/017_SOYABEAN-530_JHABUA-IN/MP/017/001_JHABUA-IN/MP/017/001/0001_026-GUNDIPADA-IN/MP/017/001/0001/0019</t>
  </si>
  <si>
    <t>JHABUA-IN/MP/017_SOYABEAN-530_JHABUA-IN/MP/017/001_JHABUA-IN/MP/017/001/0001_027-MANPURA-IN/MP/017/001/0001/0020_</t>
  </si>
  <si>
    <t>JHABUA-IN/MP/017_SOYABEAN-530_JHABUA-IN/MP/017/001_JHABUA-IN/MP/017/001/0001_027-MANPURA-IN/MP/017/001/0001/0020</t>
  </si>
  <si>
    <t>JHABUA-IN/MP/017_SOYABEAN-530_JHABUA-IN/MP/017/001_JHABUA-IN/MP/017/001/0001_030-KALYANPURA-IN/MP/017/001/0001/0024_</t>
  </si>
  <si>
    <t>JHABUA-IN/MP/017_SOYABEAN-530_JHABUA-IN/MP/017/001_JHABUA-IN/MP/017/001/0001_030-KALYANPURA-IN/MP/017/001/0001/0024</t>
  </si>
  <si>
    <t>JHABUA-IN/MP/017_SOYABEAN-530_JHABUA-IN/MP/017/001_JHABUA-IN/MP/017/001/0001_031-BARKHEDA-IN/MP/017/001/0001/0025_</t>
  </si>
  <si>
    <t>JHABUA-IN/MP/017_SOYABEAN-530_JHABUA-IN/MP/017/001_JHABUA-IN/MP/017/001/0001_031-BARKHEDA-IN/MP/017/001/0001/0025</t>
  </si>
  <si>
    <t>JHABUA-IN/MP/017_SOYABEAN-530_JHABUA-IN/MP/017/001_JHABUA-IN/MP/017/001/0001_032-AAVLIPATHAR-IN/MP/017/001/0001/0026_</t>
  </si>
  <si>
    <t>JHABUA-IN/MP/017_SOYABEAN-530_JHABUA-IN/MP/017/001_JHABUA-IN/MP/017/001/0001_032-AAVLIPATHAR-IN/MP/017/001/0001/0026</t>
  </si>
  <si>
    <t>JHABUA-IN/MP/017_SOYABEAN-530_JHABUA-IN/MP/017/001_JHABUA-IN/MP/017/001/0001_034-NAVAPADIYA BHANDAR-IN/MP/017/001/0001/0028_</t>
  </si>
  <si>
    <t>JHABUA-IN/MP/017_SOYABEAN-530_JHABUA-IN/MP/017/001_JHABUA-IN/MP/017/001/0001_034-NAVAPADIYA BHANDAR-IN/MP/017/001/0001/0028</t>
  </si>
  <si>
    <t>JHABUA-IN/MP/017_SOYABEAN-530_JHABUA-IN/MP/017/001_JHABUA-IN/MP/017/001/0001_035-BAROD-IN/MP/017/001/0001/0029_</t>
  </si>
  <si>
    <t>JHABUA-IN/MP/017_SOYABEAN-530_JHABUA-IN/MP/017/001_JHABUA-IN/MP/017/001/0001_035-BAROD-IN/MP/017/001/0001/0029</t>
  </si>
  <si>
    <t>JHABUA-IN/MP/017_SOYABEAN-530_JHABUA-IN/MP/017/001_JHABUA-IN/MP/017/001/0001_037-BISAULI-IN/MP/017/001/0001/0031_</t>
  </si>
  <si>
    <t>JHABUA-IN/MP/017_SOYABEAN-530_JHABUA-IN/MP/017/001_JHABUA-IN/MP/017/001/0001_037-BISAULI-IN/MP/017/001/0001/0031</t>
  </si>
  <si>
    <t>JHABUA-IN/MP/017_SOYABEAN-530_JHABUA-IN/MP/017/001_JHABUA-IN/MP/017/001/0001_038-JULVANIYA-IN/MP/017/001/0001/0032_</t>
  </si>
  <si>
    <t>JHABUA-IN/MP/017_SOYABEAN-530_JHABUA-IN/MP/017/001_JHABUA-IN/MP/017/001/0001_038-JULVANIYA-IN/MP/017/001/0001/0032</t>
  </si>
  <si>
    <t>JHABUA-IN/MP/017_SOYABEAN-530_JHABUA-IN/MP/017/001_JHABUA-IN/MP/017/001/0001_039-TALAVLI-IN/MP/017/001/0001/0033_</t>
  </si>
  <si>
    <t>JHABUA-IN/MP/017_SOYABEAN-530_JHABUA-IN/MP/017/001_JHABUA-IN/MP/017/001/0001_039-TALAVLI-IN/MP/017/001/0001/0033</t>
  </si>
  <si>
    <t>JHABUA-IN/MP/017_SOYABEAN-530_JHABUA-IN/MP/017/001_JHABUA-IN/MP/017/001/0001_044-HADMATIYA-IN/MP/017/001/0001/0039_</t>
  </si>
  <si>
    <t>JHABUA-IN/MP/017_SOYABEAN-530_JHABUA-IN/MP/017/001_JHABUA-IN/MP/017/001/0001_044-HADMATIYA-IN/MP/017/001/0001/0039</t>
  </si>
  <si>
    <t>JHABUA-IN/MP/017_SOYABEAN-530_JHABUA-IN/MP/017/001_JHABUA-IN/MP/017/001/0001_046-DEVJHIRI PANDA-IN/MP/017/001/0001/0041_</t>
  </si>
  <si>
    <t>JHABUA-IN/MP/017_SOYABEAN-530_JHABUA-IN/MP/017/001_JHABUA-IN/MP/017/001/0001_046-DEVJHIRI PANDA-IN/MP/017/001/0001/0041</t>
  </si>
  <si>
    <t>JHABUA-IN/MP/017_SOYABEAN-530_JHABUA-IN/MP/017/001_JHABUA-IN/MP/017/001/0001_047-PILIYA KHANDAN-IN/MP/017/001/0001/0042_</t>
  </si>
  <si>
    <t>JHABUA-IN/MP/017_SOYABEAN-530_JHABUA-IN/MP/017/001_JHABUA-IN/MP/017/001/0001_047-PILIYA KHANDAN-IN/MP/017/001/0001/0042</t>
  </si>
  <si>
    <t>JHABUA-IN/MP/017_SOYABEAN-530_JHABUA-IN/MP/017/001_JHABUA-IN/MP/017/001/0001_051-NAVAGAON-IN/MP/017/001/0001/0047_</t>
  </si>
  <si>
    <t>JHABUA-IN/MP/017_SOYABEAN-530_JHABUA-IN/MP/017/001_JHABUA-IN/MP/017/001/0001_051-NAVAGAON-IN/MP/017/001/0001/0047</t>
  </si>
  <si>
    <t>JHABUA-IN/MP/017_SOYABEAN-530_JHABUA-IN/MP/017/001_JHABUA-IN/MP/017/001/0001_065-DHEKALBADI-IN/MP/017/001/0001/0062_</t>
  </si>
  <si>
    <t>JHABUA-IN/MP/017_SOYABEAN-530_JHABUA-IN/MP/017/001_JHABUA-IN/MP/017/001/0001_065-DHEKALBADI-IN/MP/017/001/0001/0062</t>
  </si>
  <si>
    <t>JHABUA-IN/MP/017_SOYABEAN-530_JHABUA-IN/MP/017/001_JHABUA-IN/MP/017/001/0001_067-UMRIYA BEJANTI-IN/MP/017/001/0001/0064_</t>
  </si>
  <si>
    <t>JHABUA-IN/MP/017_SOYABEAN-530_JHABUA-IN/MP/017/001_JHABUA-IN/MP/017/001/0001_067-UMRIYA BEJANTI-IN/MP/017/001/0001/0064</t>
  </si>
  <si>
    <t>JHABUA-IN/MP/017_SOYABEAN-530_JHABUA-IN/MP/017/001_JHABUA-IN/MP/017/001/0001_068-GOLA CHHOTI-IN/MP/017/001/0001/0065_</t>
  </si>
  <si>
    <t>JHABUA-IN/MP/017_SOYABEAN-530_JHABUA-IN/MP/017/001_JHABUA-IN/MP/017/001/0001_068-GOLA CHHOTI-IN/MP/017/001/0001/0065</t>
  </si>
  <si>
    <t>JHABUA-IN/MP/017_SOYABEAN-530_JHABUA-IN/MP/017/001_JHABUA-IN/MP/017/001/0001_069-SAJVANI CHHOTI-IN/MP/017/001/0001/0066_</t>
  </si>
  <si>
    <t>JHABUA-IN/MP/017_SOYABEAN-530_JHABUA-IN/MP/017/001_JHABUA-IN/MP/017/001/0001_069-SAJVANI CHHOTI-IN/MP/017/001/0001/0066</t>
  </si>
  <si>
    <t>JHABUA-IN/MP/017_SOYABEAN-530_JHABUA-IN/MP/017/001_RAMA-IN/MP/017/001/0002_070-KHEDA-IN/MP/017/001/0002/0026_</t>
  </si>
  <si>
    <t>JHABUA-IN/MP/017_SOYABEAN-530_JHABUA-IN/MP/017/001_RAMA-IN/MP/017/001/0002_070-KHEDA-IN/MP/017/001/0002/0026</t>
  </si>
  <si>
    <t>JHABUA-IN/MP/017_SOYABEAN-530_JHABUA-IN/MP/017/001_RAMA-IN/MP/017/001/0002_071-MUNDAT-IN/MP/017/001/0002/0027_</t>
  </si>
  <si>
    <t>JHABUA-IN/MP/017_SOYABEAN-530_JHABUA-IN/MP/017/001_RAMA-IN/MP/017/001/0002_071-MUNDAT-IN/MP/017/001/0002/0027</t>
  </si>
  <si>
    <t>JHABUA-IN/MP/017_SOYABEAN-530_JHABUA-IN/MP/017/001_RAMA-IN/MP/017/001/0002_072-DHAMANDA-IN/MP/017/001/0002/0028_</t>
  </si>
  <si>
    <t>JHABUA-IN/MP/017_SOYABEAN-530_JHABUA-IN/MP/017/001_RAMA-IN/MP/017/001/0002_072-DHAMANDA-IN/MP/017/001/0002/0028</t>
  </si>
  <si>
    <t>JHABUA-IN/MP/017_SOYABEAN-530_JHABUA-IN/MP/017/001_RAMA-IN/MP/017/001/0002_073-DUDHI-IN/MP/017/001/0002/0029_</t>
  </si>
  <si>
    <t>JHABUA-IN/MP/017_SOYABEAN-530_JHABUA-IN/MP/017/001_RAMA-IN/MP/017/001/0002_073-DUDHI-IN/MP/017/001/0002/0029</t>
  </si>
  <si>
    <t>JHABUA-IN/MP/017_SOYABEAN-530_JHABUA-IN/MP/017/001_RAMA-IN/MP/017/001/0002_074-DOKARVANI-IN/MP/017/001/0002/0030_</t>
  </si>
  <si>
    <t>JHABUA-IN/MP/017_SOYABEAN-530_JHABUA-IN/MP/017/001_RAMA-IN/MP/017/001/0002_074-DOKARVANI-IN/MP/017/001/0002/0030</t>
  </si>
  <si>
    <t>JHABUA-IN/MP/017_SOYABEAN-530_JHABUA-IN/MP/017/001_RAMA-IN/MP/017/001/0002_075-PADALGHATI-IN/MP/017/001/0002/0031_</t>
  </si>
  <si>
    <t>JHABUA-IN/MP/017_SOYABEAN-530_JHABUA-IN/MP/017/001_RAMA-IN/MP/017/001/0002_075-PADALGHATI-IN/MP/017/001/0002/0031</t>
  </si>
  <si>
    <t>JHABUA-IN/MP/017_SOYABEAN-530_JHABUA-IN/MP/017/001_RAMA-IN/MP/017/001/0002_076-KAKADKUA-IN/MP/017/001/0002/0032_</t>
  </si>
  <si>
    <t>JHABUA-IN/MP/017_SOYABEAN-530_JHABUA-IN/MP/017/001_RAMA-IN/MP/017/001/0002_076-KAKADKUA-IN/MP/017/001/0002/0032</t>
  </si>
  <si>
    <t>JHABUA-IN/MP/017_SOYABEAN-530_JHABUA-IN/MP/017/001_RAMA-IN/MP/017/001/0002_078-PALEDI-IN/MP/017/001/0002/0034_</t>
  </si>
  <si>
    <t>JHABUA-IN/MP/017_SOYABEAN-530_JHABUA-IN/MP/017/001_RAMA-IN/MP/017/001/0002_078-PALEDI-IN/MP/017/001/0002/0034</t>
  </si>
  <si>
    <t>JHABUA-IN/MP/017_SOYABEAN-530_JHABUA-IN/MP/017/001_RAMA-IN/MP/017/001/0002_079-JHEERI-IN/MP/017/001/0002/0035_</t>
  </si>
  <si>
    <t>JHABUA-IN/MP/017_SOYABEAN-530_JHABUA-IN/MP/017/001_RAMA-IN/MP/017/001/0002_079-JHEERI-IN/MP/017/001/0002/0035</t>
  </si>
  <si>
    <t>JHABUA-IN/MP/017_SOYABEAN-530_JHABUA-IN/MP/017/001_RAMA-IN/MP/017/001/0002_080-GOPALPURA-IN/MP/017/001/0002/0036_</t>
  </si>
  <si>
    <t>JHABUA-IN/MP/017_SOYABEAN-530_JHABUA-IN/MP/017/001_RAMA-IN/MP/017/001/0002_080-GOPALPURA-IN/MP/017/001/0002/0036</t>
  </si>
  <si>
    <t>JHABUA-IN/MP/017_SOYABEAN-530_JHABUA-IN/MP/017/001_RAMA-IN/MP/017/001/0002_081-AAMLIPADA-IN/MP/017/001/0002/0037_</t>
  </si>
  <si>
    <t>JHABUA-IN/MP/017_SOYABEAN-530_JHABUA-IN/MP/017/001_RAMA-IN/MP/017/001/0002_081-AAMLIPADA-IN/MP/017/001/0002/0037</t>
  </si>
  <si>
    <t>JHABUA-IN/MP/017_SOYABEAN-530_JHABUA-IN/MP/017/001_RAMA-IN/MP/017/001/0002_082-UMARKOT-IN/MP/017/001/0002/0038_</t>
  </si>
  <si>
    <t>JHABUA-IN/MP/017_SOYABEAN-530_JHABUA-IN/MP/017/001_RAMA-IN/MP/017/001/0002_082-UMARKOT-IN/MP/017/001/0002/0038</t>
  </si>
  <si>
    <t>JHABUA-IN/MP/017_SOYABEAN-530_JHABUA-IN/MP/017/001_RAMA-IN/MP/017/001/0002_083-DUDHEE-IN/MP/017/001/0002/0039_</t>
  </si>
  <si>
    <t>JHABUA-IN/MP/017_SOYABEAN-530_JHABUA-IN/MP/017/001_RAMA-IN/MP/017/001/0002_083-DUDHEE-IN/MP/017/001/0002/0039</t>
  </si>
  <si>
    <t>JHABUA-IN/MP/017_SOYABEAN-530_JHABUA-IN/MP/017/001_RAMA-IN/MP/017/001/0002_084-AAMBA-IN/MP/017/001/0002/0040_</t>
  </si>
  <si>
    <t>JHABUA-IN/MP/017_SOYABEAN-530_JHABUA-IN/MP/017/001_RAMA-IN/MP/017/001/0002_084-AAMBA-IN/MP/017/001/0002/0040</t>
  </si>
  <si>
    <t>JHABUA-IN/MP/017_SOYABEAN-530_JHABUA-IN/MP/017/001_RAMA-IN/MP/017/001/0002_085-DEVLI-IN/MP/017/001/0002/0041_</t>
  </si>
  <si>
    <t>JHABUA-IN/MP/017_SOYABEAN-530_JHABUA-IN/MP/017/001_RAMA-IN/MP/017/001/0002_085-DEVLI-IN/MP/017/001/0002/0041</t>
  </si>
  <si>
    <t>JHABUA-IN/MP/017_SOYABEAN-530_JHABUA-IN/MP/017/001_RAMA-IN/MP/017/001/0002_086-SAAD-IN/MP/017/001/0002/0042_</t>
  </si>
  <si>
    <t>JHABUA-IN/MP/017_SOYABEAN-530_JHABUA-IN/MP/017/001_RAMA-IN/MP/017/001/0002_086-SAAD-IN/MP/017/001/0002/0042</t>
  </si>
  <si>
    <t>JHABUA-IN/MP/017_SOYABEAN-530_JHABUA-IN/MP/017/001_RAMA-IN/MP/017/001/0002_087-SADAVA-IN/MP/017/001/0002/0043_</t>
  </si>
  <si>
    <t>JHABUA-IN/MP/017_SOYABEAN-530_JHABUA-IN/MP/017/001_RAMA-IN/MP/017/001/0002_087-SADAVA-IN/MP/017/001/0002/0043</t>
  </si>
  <si>
    <t>JHABUA-IN/MP/017_SOYABEAN-530_JHABUA-IN/MP/017/001_RAMA-IN/MP/017/001/0002_090-KALIDEVI-IN/MP/017/001/0002/0046_</t>
  </si>
  <si>
    <t>JHABUA-IN/MP/017_SOYABEAN-530_JHABUA-IN/MP/017/001_RAMA-IN/MP/017/001/0002_090-KALIDEVI-IN/MP/017/001/0002/0046</t>
  </si>
  <si>
    <t>JHABUA-IN/MP/017_SOYABEAN-530_JHABUA-IN/MP/017/001_RAMA-IN/MP/017/001/0002_091-RAMA-IN/MP/017/001/0002/0047_</t>
  </si>
  <si>
    <t>JHABUA-IN/MP/017_SOYABEAN-530_JHABUA-IN/MP/017/001_RAMA-IN/MP/017/001/0002_091-RAMA-IN/MP/017/001/0002/0047</t>
  </si>
  <si>
    <t>JHABUA-IN/MP/017_SOYABEAN-530_JHABUA-IN/MP/017/001_RAMA-IN/MP/017/001/0002_092-HATYADELI-IN/MP/017/001/0002/0048_</t>
  </si>
  <si>
    <t>JHABUA-IN/MP/017_SOYABEAN-530_JHABUA-IN/MP/017/001_RAMA-IN/MP/017/001/0002_092-HATYADELI-IN/MP/017/001/0002/0048</t>
  </si>
  <si>
    <t>JHABUA-IN/MP/017_SOYABEAN-530_JHABUA-IN/MP/017/001_RAMA-IN/MP/017/001/0002_093-CHHAPRI-IN/MP/017/001/0002/0049_</t>
  </si>
  <si>
    <t>JHABUA-IN/MP/017_SOYABEAN-530_JHABUA-IN/MP/017/001_RAMA-IN/MP/017/001/0002_093-CHHAPRI-IN/MP/017/001/0002/0049</t>
  </si>
  <si>
    <t>JHABUA-IN/MP/017_SOYABEAN-530_JHABUA-IN/MP/017/001_RAMA-IN/MP/017/001/0002_094-ROTLA-IN/MP/017/001/0002/0050_</t>
  </si>
  <si>
    <t>JHABUA-IN/MP/017_SOYABEAN-530_JHABUA-IN/MP/017/001_RAMA-IN/MP/017/001/0002_094-ROTLA-IN/MP/017/001/0002/0050</t>
  </si>
  <si>
    <t>JHABUA-IN/MP/017_SOYABEAN-530_JHABUA-IN/MP/017/001_RAMA-IN/MP/017/001/0002_095-KOKAVAD-IN/MP/017/001/0002/0051_</t>
  </si>
  <si>
    <t>JHABUA-IN/MP/017_SOYABEAN-530_JHABUA-IN/MP/017/001_RAMA-IN/MP/017/001/0002_095-KOKAVAD-IN/MP/017/001/0002/0051</t>
  </si>
  <si>
    <t>JHABUA-IN/MP/017_SOYABEAN-530_JHABUA-IN/MP/017/001_RAMA-IN/MP/017/001/0002_096-NAVAPADA-IN/MP/017/001/0002/0052_</t>
  </si>
  <si>
    <t>JHABUA-IN/MP/017_SOYABEAN-530_JHABUA-IN/MP/017/001_RAMA-IN/MP/017/001/0002_096-NAVAPADA-IN/MP/017/001/0002/0052</t>
  </si>
  <si>
    <t>JHABUA-IN/MP/017_SOYABEAN-530_JHABUA-IN/MP/017/001_RAMA-IN/MP/017/001/0002_097-MACHHALIYA-IN/MP/017/001/0002/0053_</t>
  </si>
  <si>
    <t>JHABUA-IN/MP/017_SOYABEAN-530_JHABUA-IN/MP/017/001_RAMA-IN/MP/017/001/0002_097-MACHHALIYA-IN/MP/017/001/0002/0053</t>
  </si>
  <si>
    <t>JHABUA-IN/MP/017_SOYABEAN-530_JHABUA-IN/MP/017/001_RAMA-IN/MP/017/001/0002_098-BOCHKA-IN/MP/017/001/0002/0054_</t>
  </si>
  <si>
    <t>JHABUA-IN/MP/017_SOYABEAN-530_JHABUA-IN/MP/017/001_RAMA-IN/MP/017/001/0002_098-BOCHKA-IN/MP/017/001/0002/0054</t>
  </si>
  <si>
    <t>JHABUA-IN/MP/017_SOYABEAN-530_JHABUA-IN/MP/017/001_RAMA-IN/MP/017/001/0002_099-AAMBA-IN/MP/017/001/0002/0055_</t>
  </si>
  <si>
    <t>JHABUA-IN/MP/017_SOYABEAN-530_JHABUA-IN/MP/017/001_RAMA-IN/MP/017/001/0002_099-AAMBA-IN/MP/017/001/0002/0055</t>
  </si>
  <si>
    <t>JHABUA-IN/MP/017_SOYABEAN-530_JHABUA-IN/MP/017/001_RAMA-IN/MP/017/001/0002_100-DHOCHKA-IN/MP/017/001/0002/0001_</t>
  </si>
  <si>
    <t>JHABUA-IN/MP/017_SOYABEAN-530_JHABUA-IN/MP/017/001_RAMA-IN/MP/017/001/0002_100-DHOCHKA-IN/MP/017/001/0002/0001</t>
  </si>
  <si>
    <t>JHABUA-IN/MP/017_SOYABEAN-530_JHABUA-IN/MP/017/001_RAMA-IN/MP/017/001/0002_101-CHHAPRI RANWAS-IN/MP/017/001/0002/0002_</t>
  </si>
  <si>
    <t>JHABUA-IN/MP/017_SOYABEAN-530_JHABUA-IN/MP/017/001_RAMA-IN/MP/017/001/0002_101-CHHAPRI RANWAS-IN/MP/017/001/0002/0002</t>
  </si>
  <si>
    <t>JHABUA-IN/MP/017_SOYABEAN-530_JHABUA-IN/MP/017/001_RAMA-IN/MP/017/001/0002_102-KHARDUBDI-IN/MP/017/001/0002/0003_</t>
  </si>
  <si>
    <t>JHABUA-IN/MP/017_SOYABEAN-530_JHABUA-IN/MP/017/001_RAMA-IN/MP/017/001/0002_102-KHARDUBDI-IN/MP/017/001/0002/0003</t>
  </si>
  <si>
    <t>JHABUA-IN/MP/017_SOYABEAN-530_JHABUA-IN/MP/017/001_RAMA-IN/MP/017/001/0002_103-DHANDHALPURA BADA-IN/MP/017/001/0002/0004_</t>
  </si>
  <si>
    <t>JHABUA-IN/MP/017_SOYABEAN-530_JHABUA-IN/MP/017/001_RAMA-IN/MP/017/001/0002_103-DHANDHALPURA BADA-IN/MP/017/001/0002/0004</t>
  </si>
  <si>
    <t>JHABUA-IN/MP/017_SOYABEAN-530_JHABUA-IN/MP/017/001_RAMA-IN/MP/017/001/0002_104-JHAKELA-IN/MP/017/001/0002/0005_</t>
  </si>
  <si>
    <t>JHABUA-IN/MP/017_SOYABEAN-530_JHABUA-IN/MP/017/001_RAMA-IN/MP/017/001/0002_104-JHAKELA-IN/MP/017/001/0002/0005</t>
  </si>
  <si>
    <t>JHABUA-IN/MP/017_SOYABEAN-530_JHABUA-IN/MP/017/001_RAMA-IN/MP/017/001/0002_105-RAJLA-IN/MP/017/001/0002/0006_</t>
  </si>
  <si>
    <t>JHABUA-IN/MP/017_SOYABEAN-530_JHABUA-IN/MP/017/001_RAMA-IN/MP/017/001/0002_105-RAJLA-IN/MP/017/001/0002/0006</t>
  </si>
  <si>
    <t>JHABUA-IN/MP/017_SOYABEAN-530_JHABUA-IN/MP/017/001_RAMA-IN/MP/017/001/0002_106-CHHAPRI-IN/MP/017/001/0002/0007_</t>
  </si>
  <si>
    <t>JHABUA-IN/MP/017_SOYABEAN-530_JHABUA-IN/MP/017/001_RAMA-IN/MP/017/001/0002_106-CHHAPRI-IN/MP/017/001/0002/0007</t>
  </si>
  <si>
    <t>JHABUA-IN/MP/017_SOYABEAN-530_JHABUA-IN/MP/017/001_RAMA-IN/MP/017/001/0002_107-GULABPURA-IN/MP/017/001/0002/0008_</t>
  </si>
  <si>
    <t>JHABUA-IN/MP/017_SOYABEAN-530_JHABUA-IN/MP/017/001_RAMA-IN/MP/017/001/0002_107-GULABPURA-IN/MP/017/001/0002/0008</t>
  </si>
  <si>
    <t>JHABUA-IN/MP/017_SOYABEAN-530_JHABUA-IN/MP/017/001_RAMA-IN/MP/017/001/0002_108-MAHUDIPADA-IN/MP/017/001/0002/0009_</t>
  </si>
  <si>
    <t>JHABUA-IN/MP/017_SOYABEAN-530_JHABUA-IN/MP/017/001_RAMA-IN/MP/017/001/0002_108-MAHUDIPADA-IN/MP/017/001/0002/0009</t>
  </si>
  <si>
    <t>JHABUA-IN/MP/017_SOYABEAN-530_JHABUA-IN/MP/017/001_RAMA-IN/MP/017/001/0002_109-VAGLAVAT-IN/MP/017/001/0002/0010_</t>
  </si>
  <si>
    <t>JHABUA-IN/MP/017_SOYABEAN-530_JHABUA-IN/MP/017/001_RAMA-IN/MP/017/001/0002_109-VAGLAVAT-IN/MP/017/001/0002/0010</t>
  </si>
  <si>
    <t>JHABUA-IN/MP/017_SOYABEAN-530_JHABUA-IN/MP/017/001_RAMA-IN/MP/017/001/0002_110-BALOLA-IN/MP/017/001/0002/0011_</t>
  </si>
  <si>
    <t>JHABUA-IN/MP/017_SOYABEAN-530_JHABUA-IN/MP/017/001_RAMA-IN/MP/017/001/0002_110-BALOLA-IN/MP/017/001/0002/0011</t>
  </si>
  <si>
    <t>JHABUA-IN/MP/017_SOYABEAN-530_JHABUA-IN/MP/017/001_RAMA-IN/MP/017/001/0002_111-SILKHODRI-IN/MP/017/001/0002/0012_</t>
  </si>
  <si>
    <t>JHABUA-IN/MP/017_SOYABEAN-530_JHABUA-IN/MP/017/001_RAMA-IN/MP/017/001/0002_111-SILKHODRI-IN/MP/017/001/0002/0012</t>
  </si>
  <si>
    <t>JHABUA-IN/MP/017_SOYABEAN-530_JHABUA-IN/MP/017/001_RAMA-IN/MP/017/001/0002_112-ARIHANDA-IN/MP/017/001/0002/0013_</t>
  </si>
  <si>
    <t>JHABUA-IN/MP/017_SOYABEAN-530_JHABUA-IN/MP/017/001_RAMA-IN/MP/017/001/0002_112-ARIHANDA-IN/MP/017/001/0002/0013</t>
  </si>
  <si>
    <t>JHABUA-IN/MP/017_SOYABEAN-530_JHABUA-IN/MP/017/001_RAMA-IN/MP/017/001/0002_113-PARA-IN/MP/017/001/0002/0014_</t>
  </si>
  <si>
    <t>JHABUA-IN/MP/017_SOYABEAN-530_JHABUA-IN/MP/017/001_RAMA-IN/MP/017/001/0002_113-PARA-IN/MP/017/001/0002/0014</t>
  </si>
  <si>
    <t>JHABUA-IN/MP/017_SOYABEAN-530_JHABUA-IN/MP/017/001_RAMA-IN/MP/017/001/0002_114-JHUMKA-IN/MP/017/001/0002/0015_</t>
  </si>
  <si>
    <t>JHABUA-IN/MP/017_SOYABEAN-530_JHABUA-IN/MP/017/001_RAMA-IN/MP/017/001/0002_114-JHUMKA-IN/MP/017/001/0002/0015</t>
  </si>
  <si>
    <t>JHABUA-IN/MP/017_SOYABEAN-530_JHABUA-IN/MP/017/001_RAMA-IN/MP/017/001/0002_115-NARSINGHPURA-IN/MP/017/001/0002/0016_</t>
  </si>
  <si>
    <t>JHABUA-IN/MP/017_SOYABEAN-530_JHABUA-IN/MP/017/001_RAMA-IN/MP/017/001/0002_115-NARSINGHPURA-IN/MP/017/001/0002/0016</t>
  </si>
  <si>
    <t>JHABUA-IN/MP/017_SOYABEAN-530_JHABUA-IN/MP/017/001_RAMA-IN/MP/017/001/0002_117-PATHINPUR-IN/MP/017/001/0002/0018_</t>
  </si>
  <si>
    <t>JHABUA-IN/MP/017_SOYABEAN-530_JHABUA-IN/MP/017/001_RAMA-IN/MP/017/001/0002_117-PATHINPUR-IN/MP/017/001/0002/0018</t>
  </si>
  <si>
    <t>JHABUA-IN/MP/017_SOYABEAN-530_JHABUA-IN/MP/017/001_RAMA-IN/MP/017/001/0002_118-DHAMOI-IN/MP/017/001/0002/0019_</t>
  </si>
  <si>
    <t>JHABUA-IN/MP/017_SOYABEAN-530_JHABUA-IN/MP/017/001_RAMA-IN/MP/017/001/0002_118-DHAMOI-IN/MP/017/001/0002/0019</t>
  </si>
  <si>
    <t>JHABUA-IN/MP/017_SOYABEAN-530_JHABUA-IN/MP/017/001_RAMA-IN/MP/017/001/0002_119-DAULATPURA-IN/MP/017/001/0002/0020_</t>
  </si>
  <si>
    <t>JHABUA-IN/MP/017_SOYABEAN-530_JHABUA-IN/MP/017/001_RAMA-IN/MP/017/001/0002_119-DAULATPURA-IN/MP/017/001/0002/0020</t>
  </si>
  <si>
    <t>JHABUA-IN/MP/017_SOYABEAN-530_JHABUA-IN/MP/017/001_RAMA-IN/MP/017/001/0002_120-BAVDI-IN/MP/017/001/0002/0021_</t>
  </si>
  <si>
    <t>JHABUA-IN/MP/017_SOYABEAN-530_JHABUA-IN/MP/017/001_RAMA-IN/MP/017/001/0002_120-BAVDI-IN/MP/017/001/0002/0021</t>
  </si>
  <si>
    <t>JHABUA-IN/MP/017_SOYABEAN-530_JHABUA-IN/MP/017/001_RAMA-IN/MP/017/001/0002_121-PALASDI-IN/MP/017/001/0002/0022_</t>
  </si>
  <si>
    <t>JHABUA-IN/MP/017_SOYABEAN-530_JHABUA-IN/MP/017/001_RAMA-IN/MP/017/001/0002_121-PALASDI-IN/MP/017/001/0002/0022</t>
  </si>
  <si>
    <t>JHABUA-IN/MP/017_SOYABEAN-530_JHABUA-IN/MP/017/001_RAMA-IN/MP/017/001/0002_122-KALMODA-IN/MP/017/001/0002/0023_</t>
  </si>
  <si>
    <t>JHABUA-IN/MP/017_SOYABEAN-530_JHABUA-IN/MP/017/001_RAMA-IN/MP/017/001/0002_122-KALMODA-IN/MP/017/001/0002/0023</t>
  </si>
  <si>
    <t>JHABUA-IN/MP/017_SOYABEAN-530_JHABUA-IN/MP/017/001_RAMA-IN/MP/017/001/0002_123-SAGIYA-IN/MP/017/001/0002/0024_</t>
  </si>
  <si>
    <t>JHABUA-IN/MP/017_SOYABEAN-530_JHABUA-IN/MP/017/001_RAMA-IN/MP/017/001/0002_123-SAGIYA-IN/MP/017/001/0002/0024</t>
  </si>
  <si>
    <t>JHABUA-IN/MP/017_SOYABEAN-530_JHABUA-IN/MP/017/001_RAMA-IN/MP/017/001/0002_124-CHUDHELI-IN/MP/017/001/0002/0025_</t>
  </si>
  <si>
    <t>JHABUA-IN/MP/017_SOYABEAN-530_JHABUA-IN/MP/017/001_RAMA-IN/MP/017/001/0002_124-CHUDHELI-IN/MP/017/001/0002/0025</t>
  </si>
  <si>
    <t>JHABUA-IN/MP/017_SOYABEAN-530_MEGHNAGAR-IN/MP/017/004_MEGHNAGAR-IN/MP/017/004/0001_020-JHAPADRA-IN/MP/017/004/0001/0013_</t>
  </si>
  <si>
    <t>JHABUA-IN/MP/017_SOYABEAN-530_MEGHNAGAR-IN/MP/017/004_MEGHNAGAR-IN/MP/017/004/0001_020-JHAPADRA-IN/MP/017/004/0001/0013</t>
  </si>
  <si>
    <t>JHABUA-IN/MP/017_SOYABEAN-530_MEGHNAGAR-IN/MP/017/004_MEGHNAGAR-IN/MP/017/004/0001_024-TALAVLI-IN/MP/017/004/0001/0017_</t>
  </si>
  <si>
    <t>JHABUA-IN/MP/017_SOYABEAN-530_MEGHNAGAR-IN/MP/017/004_MEGHNAGAR-IN/MP/017/004/0001_024-TALAVLI-IN/MP/017/004/0001/0017</t>
  </si>
  <si>
    <t>JHABUA-IN/MP/017_SOYABEAN-530_MEGHNAGAR-IN/MP/017/004_MEGHNAGAR-IN/MP/017/004/0001_046-AGRAL-IN/MP/017/004/0001/0041_</t>
  </si>
  <si>
    <t>JHABUA-IN/MP/017_SOYABEAN-530_MEGHNAGAR-IN/MP/017/004_MEGHNAGAR-IN/MP/017/004/0001_046-AGRAL-IN/MP/017/004/0001/0041</t>
  </si>
  <si>
    <t>JHABUA-IN/MP/017_SOYABEAN-530_MEGHNAGAR-IN/MP/017/004_MEGHNAGAR-IN/MP/017/004/0001_047-GADWADA-IN/MP/017/004/0001/0042_</t>
  </si>
  <si>
    <t>JHABUA-IN/MP/017_SOYABEAN-530_MEGHNAGAR-IN/MP/017/004_MEGHNAGAR-IN/MP/017/004/0001_047-GADWADA-IN/MP/017/004/0001/0042</t>
  </si>
  <si>
    <t>JHABUA-IN/MP/017_SOYABEAN-530_MEGHNAGAR-IN/MP/017/004_MEGHNAGAR-IN/MP/017/004/0001_048-HATYADELI-IN/MP/017/004/0001/0043_</t>
  </si>
  <si>
    <t>JHABUA-IN/MP/017_SOYABEAN-530_MEGHNAGAR-IN/MP/017/004_MEGHNAGAR-IN/MP/017/004/0001_048-HATYADELI-IN/MP/017/004/0001/0043</t>
  </si>
  <si>
    <t>JHABUA-IN/MP/017_SOYABEAN-530_MEGHNAGAR-IN/MP/017/004_MEGHNAGAR-IN/MP/017/004/0001_049-NOGAONVA-IN/MP/017/004/0001/0044_</t>
  </si>
  <si>
    <t>JHABUA-IN/MP/017_SOYABEAN-530_MEGHNAGAR-IN/MP/017/004_MEGHNAGAR-IN/MP/017/004/0001_049-NOGAONVA-IN/MP/017/004/0001/0044</t>
  </si>
  <si>
    <t>JHABUA-IN/MP/017_SOYABEAN-530_PETLAWAD-IN/MP/017/003_PETLAWAD-IN/MP/017/003/0001_001-BAMNIYA-IN/MP/017/003/0001/0001_</t>
  </si>
  <si>
    <t>JHABUA-IN/MP/017_SOYABEAN-530_PETLAWAD-IN/MP/017/003_PETLAWAD-IN/MP/017/003/0001_001-BAMNIYA-IN/MP/017/003/0001/0001</t>
  </si>
  <si>
    <t>JHABUA-IN/MP/017_SOYABEAN-530_PETLAWAD-IN/MP/017/003_PETLAWAD-IN/MP/017/003/0001_002-MULTHANIYA-IN/MP/017/003/0001/0012_</t>
  </si>
  <si>
    <t>JHABUA-IN/MP/017_SOYABEAN-530_PETLAWAD-IN/MP/017/003_PETLAWAD-IN/MP/017/003/0001_002-MULTHANIYA-IN/MP/017/003/0001/0012</t>
  </si>
  <si>
    <t>JHABUA-IN/MP/017_SOYABEAN-530_PETLAWAD-IN/MP/017/003_PETLAWAD-IN/MP/017/003/0001_003-RAMPURIYA-IN/MP/017/003/0001/0023_</t>
  </si>
  <si>
    <t>JHABUA-IN/MP/017_SOYABEAN-530_PETLAWAD-IN/MP/017/003_PETLAWAD-IN/MP/017/003/0001_003-RAMPURIYA-IN/MP/017/003/0001/0023</t>
  </si>
  <si>
    <t>JHABUA-IN/MP/017_SOYABEAN-530_PETLAWAD-IN/MP/017/003_PETLAWAD-IN/MP/017/003/0001_004-AMARGARH-IN/MP/017/003/0001/0029_</t>
  </si>
  <si>
    <t>JHABUA-IN/MP/017_SOYABEAN-530_PETLAWAD-IN/MP/017/003_PETLAWAD-IN/MP/017/003/0001_004-AMARGARH-IN/MP/017/003/0001/0029</t>
  </si>
  <si>
    <t>JHABUA-IN/MP/017_SOYABEAN-530_PETLAWAD-IN/MP/017/003_PETLAWAD-IN/MP/017/003/0001_005-ASALIYA-IN/MP/017/003/0001/0030_</t>
  </si>
  <si>
    <t>JHABUA-IN/MP/017_SOYABEAN-530_PETLAWAD-IN/MP/017/003_PETLAWAD-IN/MP/017/003/0001_005-ASALIYA-IN/MP/017/003/0001/0030</t>
  </si>
  <si>
    <t>JHABUA-IN/MP/017_SOYABEAN-530_PETLAWAD-IN/MP/017/003_PETLAWAD-IN/MP/017/003/0001_006-DULAKHEDI-IN/MP/017/003/0001/0031_</t>
  </si>
  <si>
    <t>JHABUA-IN/MP/017_SOYABEAN-530_PETLAWAD-IN/MP/017/003_PETLAWAD-IN/MP/017/003/0001_006-DULAKHEDI-IN/MP/017/003/0001/0031</t>
  </si>
  <si>
    <t>JHABUA-IN/MP/017_SOYABEAN-530_PETLAWAD-IN/MP/017/003_PETLAWAD-IN/MP/017/003/0001_007-NAGAR PANCHAYAT PETLAWAD-IN/MP/017/003/0001/0032_</t>
  </si>
  <si>
    <t>JHABUA-IN/MP/017_SOYABEAN-530_PETLAWAD-IN/MP/017/003_PETLAWAD-IN/MP/017/003/0001_007-NAGAR PANCHAYAT PETLAWAD-IN/MP/017/003/0001/0032</t>
  </si>
  <si>
    <t>JHABUA-IN/MP/017_SOYABEAN-530_PETLAWAD-IN/MP/017/003_PETLAWAD-IN/MP/017/003/0001_008-KARDAWAD-IN/MP/017/003/0001/0033_</t>
  </si>
  <si>
    <t>JHABUA-IN/MP/017_SOYABEAN-530_PETLAWAD-IN/MP/017/003_PETLAWAD-IN/MP/017/003/0001_008-KARDAWAD-IN/MP/017/003/0001/0033</t>
  </si>
  <si>
    <t>JHABUA-IN/MP/017_SOYABEAN-530_PETLAWAD-IN/MP/017/003_PETLAWAD-IN/MP/017/003/0001_009-KESHARPURA-IN/MP/017/003/0001/0034_</t>
  </si>
  <si>
    <t>JHABUA-IN/MP/017_SOYABEAN-530_PETLAWAD-IN/MP/017/003_PETLAWAD-IN/MP/017/003/0001_009-KESHARPURA-IN/MP/017/003/0001/0034</t>
  </si>
  <si>
    <t>JHABUA-IN/MP/017_SOYABEAN-530_PETLAWAD-IN/MP/017/003_PETLAWAD-IN/MP/017/003/0001_010-RAMGARH-IN/MP/017/003/0001/0002_</t>
  </si>
  <si>
    <t>JHABUA-IN/MP/017_SOYABEAN-530_PETLAWAD-IN/MP/017/003_PETLAWAD-IN/MP/017/003/0001_010-RAMGARH-IN/MP/017/003/0001/0002</t>
  </si>
  <si>
    <t>JHABUA-IN/MP/017_SOYABEAN-530_PETLAWAD-IN/MP/017/003_PETLAWAD-IN/MP/017/003/0001_011-DEHANDI BADI-IN/MP/017/003/0001/0003_</t>
  </si>
  <si>
    <t>JHABUA-IN/MP/017_SOYABEAN-530_PETLAWAD-IN/MP/017/003_PETLAWAD-IN/MP/017/003/0001_011-DEHANDI BADI-IN/MP/017/003/0001/0003</t>
  </si>
  <si>
    <t>JHABUA-IN/MP/017_SOYABEAN-530_PETLAWAD-IN/MP/017/003_PETLAWAD-IN/MP/017/003/0001_012-GEHANDI-IN/MP/017/003/0001/0004_</t>
  </si>
  <si>
    <t>JHABUA-IN/MP/017_SOYABEAN-530_PETLAWAD-IN/MP/017/003_PETLAWAD-IN/MP/017/003/0001_012-GEHANDI-IN/MP/017/003/0001/0004</t>
  </si>
  <si>
    <t>JHABUA-IN/MP/017_SOYABEAN-530_PETLAWAD-IN/MP/017/003_PETLAWAD-IN/MP/017/003/0001_013-MOICHARNEE-IN/MP/017/003/0001/0005_</t>
  </si>
  <si>
    <t>JHABUA-IN/MP/017_SOYABEAN-530_PETLAWAD-IN/MP/017/003_PETLAWAD-IN/MP/017/003/0001_013-MOICHARNEE-IN/MP/017/003/0001/0005</t>
  </si>
  <si>
    <t>JHABUA-IN/MP/017_SOYABEAN-530_PETLAWAD-IN/MP/017/003_PETLAWAD-IN/MP/017/003/0001_014-GODADIYA-IN/MP/017/003/0001/0006_</t>
  </si>
  <si>
    <t>JHABUA-IN/MP/017_SOYABEAN-530_PETLAWAD-IN/MP/017/003_PETLAWAD-IN/MP/017/003/0001_014-GODADIYA-IN/MP/017/003/0001/0006</t>
  </si>
  <si>
    <t>JHABUA-IN/MP/017_SOYABEAN-530_PETLAWAD-IN/MP/017/003_PETLAWAD-IN/MP/017/003/0001_015-KARVAD-IN/MP/017/003/0001/0007_</t>
  </si>
  <si>
    <t>JHABUA-IN/MP/017_SOYABEAN-530_PETLAWAD-IN/MP/017/003_PETLAWAD-IN/MP/017/003/0001_015-KARVAD-IN/MP/017/003/0001/0007</t>
  </si>
  <si>
    <t>JHABUA-IN/MP/017_SOYABEAN-530_PETLAWAD-IN/MP/017/003_PETLAWAD-IN/MP/017/003/0001_016-GANGAKHEDI-IN/MP/017/003/0001/0008_</t>
  </si>
  <si>
    <t>JHABUA-IN/MP/017_SOYABEAN-530_PETLAWAD-IN/MP/017/003_PETLAWAD-IN/MP/017/003/0001_016-GANGAKHEDI-IN/MP/017/003/0001/0008</t>
  </si>
  <si>
    <t>JHABUA-IN/MP/017_SOYABEAN-530_PETLAWAD-IN/MP/017/003_PETLAWAD-IN/MP/017/003/0001_017-MOR-IN/MP/017/003/0001/0009_</t>
  </si>
  <si>
    <t>JHABUA-IN/MP/017_SOYABEAN-530_PETLAWAD-IN/MP/017/003_PETLAWAD-IN/MP/017/003/0001_017-MOR-IN/MP/017/003/0001/0009</t>
  </si>
  <si>
    <t>JHABUA-IN/MP/017_SOYABEAN-530_PETLAWAD-IN/MP/017/003_PETLAWAD-IN/MP/017/003/0001_018-GHUGHRI-IN/MP/017/003/0001/0010_</t>
  </si>
  <si>
    <t>JHABUA-IN/MP/017_SOYABEAN-530_PETLAWAD-IN/MP/017/003_PETLAWAD-IN/MP/017/003/0001_018-GHUGHRI-IN/MP/017/003/0001/0010</t>
  </si>
  <si>
    <t>JHABUA-IN/MP/017_SOYABEAN-530_PETLAWAD-IN/MP/017/003_PETLAWAD-IN/MP/017/003/0001_019-RUNJEE-IN/MP/017/003/0001/0011_</t>
  </si>
  <si>
    <t>JHABUA-IN/MP/017_SOYABEAN-530_PETLAWAD-IN/MP/017/003_PETLAWAD-IN/MP/017/003/0001_019-RUNJEE-IN/MP/017/003/0001/0011</t>
  </si>
  <si>
    <t>JHABUA-IN/MP/017_SOYABEAN-530_PETLAWAD-IN/MP/017/003_PETLAWAD-IN/MP/017/003/0001_020-GUNAVDA-IN/MP/017/003/0001/0013_</t>
  </si>
  <si>
    <t>JHABUA-IN/MP/017_SOYABEAN-530_PETLAWAD-IN/MP/017/003_PETLAWAD-IN/MP/017/003/0001_020-GUNAVDA-IN/MP/017/003/0001/0013</t>
  </si>
  <si>
    <t>JHABUA-IN/MP/017_SOYABEAN-530_PETLAWAD-IN/MP/017/003_PETLAWAD-IN/MP/017/003/0001_021-HANUMANTYA-IN/MP/017/003/0001/0014_</t>
  </si>
  <si>
    <t>JHABUA-IN/MP/017_SOYABEAN-530_PETLAWAD-IN/MP/017/003_PETLAWAD-IN/MP/017/003/0001_021-HANUMANTYA-IN/MP/017/003/0001/0014</t>
  </si>
  <si>
    <t>JHABUA-IN/MP/017_SOYABEAN-530_PETLAWAD-IN/MP/017/003_PETLAWAD-IN/MP/017/003/0001_022-MATHMATH-IN/MP/017/003/0001/0015_</t>
  </si>
  <si>
    <t>JHABUA-IN/MP/017_SOYABEAN-530_PETLAWAD-IN/MP/017/003_PETLAWAD-IN/MP/017/003/0001_022-MATHMATH-IN/MP/017/003/0001/0015</t>
  </si>
  <si>
    <t>JHABUA-IN/MP/017_SOYABEAN-530_PETLAWAD-IN/MP/017/003_PETLAWAD-IN/MP/017/003/0001_023-MANDAN-IN/MP/017/003/0001/0016_</t>
  </si>
  <si>
    <t>JHABUA-IN/MP/017_SOYABEAN-530_PETLAWAD-IN/MP/017/003_PETLAWAD-IN/MP/017/003/0001_023-MANDAN-IN/MP/017/003/0001/0016</t>
  </si>
  <si>
    <t>JHABUA-IN/MP/017_SOYABEAN-530_PETLAWAD-IN/MP/017/003_PETLAWAD-IN/MP/017/003/0001_024-SARANGI-IN/MP/017/003/0001/0017_</t>
  </si>
  <si>
    <t>JHABUA-IN/MP/017_SOYABEAN-530_PETLAWAD-IN/MP/017/003_PETLAWAD-IN/MP/017/003/0001_024-SARANGI-IN/MP/017/003/0001/0017</t>
  </si>
  <si>
    <t>JHABUA-IN/MP/017_SOYABEAN-530_PETLAWAD-IN/MP/017/003_PETLAWAD-IN/MP/017/003/0001_025-CHHOTA BOLASA-IN/MP/017/003/0001/0018_</t>
  </si>
  <si>
    <t>JHABUA-IN/MP/017_SOYABEAN-530_PETLAWAD-IN/MP/017/003_PETLAWAD-IN/MP/017/003/0001_025-CHHOTA BOLASA-IN/MP/017/003/0001/0018</t>
  </si>
  <si>
    <t>JHABUA-IN/MP/017_SOYABEAN-530_PETLAWAD-IN/MP/017/003_PETLAWAD-IN/MP/017/003/0001_026-TEMARIYA-IN/MP/017/003/0001/0019_</t>
  </si>
  <si>
    <t>JHABUA-IN/MP/017_SOYABEAN-530_PETLAWAD-IN/MP/017/003_PETLAWAD-IN/MP/017/003/0001_026-TEMARIYA-IN/MP/017/003/0001/0019</t>
  </si>
  <si>
    <t>JHABUA-IN/MP/017_SOYABEAN-530_PETLAWAD-IN/MP/017/003_PETLAWAD-IN/MP/017/003/0001_027-BAVDI-IN/MP/017/003/0001/0020_</t>
  </si>
  <si>
    <t>JHABUA-IN/MP/017_SOYABEAN-530_PETLAWAD-IN/MP/017/003_PETLAWAD-IN/MP/017/003/0001_027-BAVDI-IN/MP/017/003/0001/0020</t>
  </si>
  <si>
    <t>JHABUA-IN/MP/017_SOYABEAN-530_PETLAWAD-IN/MP/017/003_PETLAWAD-IN/MP/017/003/0001_028-BACHHIKHEDA-IN/MP/017/003/0001/0021_</t>
  </si>
  <si>
    <t>JHABUA-IN/MP/017_SOYABEAN-530_PETLAWAD-IN/MP/017/003_PETLAWAD-IN/MP/017/003/0001_028-BACHHIKHEDA-IN/MP/017/003/0001/0021</t>
  </si>
  <si>
    <t>JHABUA-IN/MP/017_SOYABEAN-530_PETLAWAD-IN/MP/017/003_PETLAWAD-IN/MP/017/003/0001_029-DABDI-IN/MP/017/003/0001/0022_</t>
  </si>
  <si>
    <t>JHABUA-IN/MP/017_SOYABEAN-530_PETLAWAD-IN/MP/017/003_PETLAWAD-IN/MP/017/003/0001_029-DABDI-IN/MP/017/003/0001/0022</t>
  </si>
  <si>
    <t>JHABUA-IN/MP/017_SOYABEAN-530_PETLAWAD-IN/MP/017/003_PETLAWAD-IN/MP/017/003/0001_030-MOHANPURA-IN/MP/017/003/0001/0024_</t>
  </si>
  <si>
    <t>JHABUA-IN/MP/017_SOYABEAN-530_PETLAWAD-IN/MP/017/003_PETLAWAD-IN/MP/017/003/0001_030-MOHANPURA-IN/MP/017/003/0001/0024</t>
  </si>
  <si>
    <t>JHABUA-IN/MP/017_SOYABEAN-530_PETLAWAD-IN/MP/017/003_PETLAWAD-IN/MP/017/003/0001_031-BAIGANBARDI-IN/MP/017/003/0001/0025_</t>
  </si>
  <si>
    <t>JHABUA-IN/MP/017_SOYABEAN-530_PETLAWAD-IN/MP/017/003_PETLAWAD-IN/MP/017/003/0001_031-BAIGANBARDI-IN/MP/017/003/0001/0025</t>
  </si>
  <si>
    <t>JHABUA-IN/MP/017_SOYABEAN-530_PETLAWAD-IN/MP/017/003_PETLAWAD-IN/MP/017/003/0001_032-KASARBARDI-IN/MP/017/003/0001/0026_</t>
  </si>
  <si>
    <t>JHABUA-IN/MP/017_SOYABEAN-530_PETLAWAD-IN/MP/017/003_PETLAWAD-IN/MP/017/003/0001_032-KASARBARDI-IN/MP/017/003/0001/0026</t>
  </si>
  <si>
    <t>JHABUA-IN/MP/017_SOYABEAN-530_PETLAWAD-IN/MP/017/003_PETLAWAD-IN/MP/017/003/0001_033-GAMDI-IN/MP/017/003/0001/0027_</t>
  </si>
  <si>
    <t>JHABUA-IN/MP/017_SOYABEAN-530_PETLAWAD-IN/MP/017/003_PETLAWAD-IN/MP/017/003/0001_033-GAMDI-IN/MP/017/003/0001/0027</t>
  </si>
  <si>
    <t>JHABUA-IN/MP/017_SOYABEAN-530_PETLAWAD-IN/MP/017/003_PETLAWAD-IN/MP/017/003/0001_034-BODAYTA-IN/MP/017/003/0001/0028_</t>
  </si>
  <si>
    <t>JHABUA-IN/MP/017_SOYABEAN-530_PETLAWAD-IN/MP/017/003_PETLAWAD-IN/MP/017/003/0001_034-BODAYTA-IN/MP/017/003/0001/0028</t>
  </si>
  <si>
    <t>JHABUA-IN/MP/017_SOYABEAN-530_PETLAWAD-IN/MP/017/003_RAIPURIA-IN/MP/017/003/0002_035-KALIGHATI-IN/MP/017/003/0002/0001_</t>
  </si>
  <si>
    <t>JHABUA-IN/MP/017_SOYABEAN-530_PETLAWAD-IN/MP/017/003_RAIPURIA-IN/MP/017/003/0002_035-KALIGHATI-IN/MP/017/003/0002/0001</t>
  </si>
  <si>
    <t>JHABUA-IN/MP/017_SOYABEAN-530_PETLAWAD-IN/MP/017/003_RAIPURIA-IN/MP/017/003/0002_038-HAMIRGARH-IN/MP/017/003/0002/0004_</t>
  </si>
  <si>
    <t>JHABUA-IN/MP/017_SOYABEAN-530_PETLAWAD-IN/MP/017/003_RAIPURIA-IN/MP/017/003/0002_038-HAMIRGARH-IN/MP/017/003/0002/0004</t>
  </si>
  <si>
    <t>JHABUA-IN/MP/017_SOYABEAN-530_PETLAWAD-IN/MP/017/003_RAIPURIA-IN/MP/017/003/0002_039-MAHUDIPADA KALA-IN/MP/017/003/0002/0005_</t>
  </si>
  <si>
    <t>JHABUA-IN/MP/017_SOYABEAN-530_PETLAWAD-IN/MP/017/003_RAIPURIA-IN/MP/017/003/0002_039-MAHUDIPADA KALA-IN/MP/017/003/0002/0005</t>
  </si>
  <si>
    <t>JHABUA-IN/MP/017_SOYABEAN-530_PETLAWAD-IN/MP/017/003_RAIPURIA-IN/MP/017/003/0002_040-BARBET-IN/MP/017/003/0002/0006_</t>
  </si>
  <si>
    <t>JHABUA-IN/MP/017_SOYABEAN-530_PETLAWAD-IN/MP/017/003_RAIPURIA-IN/MP/017/003/0002_040-BARBET-IN/MP/017/003/0002/0006</t>
  </si>
  <si>
    <t>JHABUA-IN/MP/017_SOYABEAN-530_PETLAWAD-IN/MP/017/003_RAIPURIA-IN/MP/017/003/0002_041-JAMLI-IN/MP/017/003/0002/0007_</t>
  </si>
  <si>
    <t>JHABUA-IN/MP/017_SOYABEAN-530_PETLAWAD-IN/MP/017/003_RAIPURIA-IN/MP/017/003/0002_041-JAMLI-IN/MP/017/003/0002/0007</t>
  </si>
  <si>
    <t>JHABUA-IN/MP/017_SOYABEAN-530_PETLAWAD-IN/MP/017/003_RAIPURIA-IN/MP/017/003/0002_042-ANANTKHEDI-IN/MP/017/003/0002/0008_</t>
  </si>
  <si>
    <t>JHABUA-IN/MP/017_SOYABEAN-530_PETLAWAD-IN/MP/017/003_RAIPURIA-IN/MP/017/003/0002_042-ANANTKHEDI-IN/MP/017/003/0002/0008</t>
  </si>
  <si>
    <t>JHABUA-IN/MP/017_SOYABEAN-530_PETLAWAD-IN/MP/017/003_RAIPURIA-IN/MP/017/003/0002_043-MATAPADA-IN/MP/017/003/0002/0009_</t>
  </si>
  <si>
    <t>JHABUA-IN/MP/017_SOYABEAN-530_PETLAWAD-IN/MP/017/003_RAIPURIA-IN/MP/017/003/0002_043-MATAPADA-IN/MP/017/003/0002/0009</t>
  </si>
  <si>
    <t>JHABUA-IN/MP/017_SOYABEAN-530_PETLAWAD-IN/MP/017/003_RAIPURIA-IN/MP/017/003/0002_044-RUPGARH-IN/MP/017/003/0002/0010_</t>
  </si>
  <si>
    <t>JHABUA-IN/MP/017_SOYABEAN-530_PETLAWAD-IN/MP/017/003_RAIPURIA-IN/MP/017/003/0002_044-RUPGARH-IN/MP/017/003/0002/0010</t>
  </si>
  <si>
    <t>JHABUA-IN/MP/017_SOYABEAN-530_PETLAWAD-IN/MP/017/003_RAIPURIA-IN/MP/017/003/0002_045-KHORIYA-IN/MP/017/003/0002/0011_</t>
  </si>
  <si>
    <t>JHABUA-IN/MP/017_SOYABEAN-530_PETLAWAD-IN/MP/017/003_RAIPURIA-IN/MP/017/003/0002_045-KHORIYA-IN/MP/017/003/0002/0011</t>
  </si>
  <si>
    <t>JHABUA-IN/MP/017_SOYABEAN-530_PETLAWAD-IN/MP/017/003_RAIPURIA-IN/MP/017/003/0002_046-NAHARPURA-IN/MP/017/003/0002/0012_</t>
  </si>
  <si>
    <t>JHABUA-IN/MP/017_SOYABEAN-530_PETLAWAD-IN/MP/017/003_RAIPURIA-IN/MP/017/003/0002_046-NAHARPURA-IN/MP/017/003/0002/0012</t>
  </si>
  <si>
    <t>JHABUA-IN/MP/017_SOYABEAN-530_PETLAWAD-IN/MP/017/003_RAIPURIA-IN/MP/017/003/0002_047-UNNAI-IN/MP/017/003/0002/0013_</t>
  </si>
  <si>
    <t>JHABUA-IN/MP/017_SOYABEAN-530_PETLAWAD-IN/MP/017/003_RAIPURIA-IN/MP/017/003/0002_047-UNNAI-IN/MP/017/003/0002/0013</t>
  </si>
  <si>
    <t>JHABUA-IN/MP/017_SOYABEAN-530_PETLAWAD-IN/MP/017/003_RAIPURIA-IN/MP/017/003/0002_048-KODLI-IN/MP/017/003/0002/0014_</t>
  </si>
  <si>
    <t>JHABUA-IN/MP/017_SOYABEAN-530_PETLAWAD-IN/MP/017/003_RAIPURIA-IN/MP/017/003/0002_048-KODLI-IN/MP/017/003/0002/0014</t>
  </si>
  <si>
    <t>JHABUA-IN/MP/017_SOYABEAN-530_PETLAWAD-IN/MP/017/003_RAIPURIA-IN/MP/017/003/0002_049-JHOSAR-IN/MP/017/003/0002/0015_</t>
  </si>
  <si>
    <t>JHABUA-IN/MP/017_SOYABEAN-530_PETLAWAD-IN/MP/017/003_RAIPURIA-IN/MP/017/003/0002_049-JHOSAR-IN/MP/017/003/0002/0015</t>
  </si>
  <si>
    <t>JHABUA-IN/MP/017_SOYABEAN-530_PETLAWAD-IN/MP/017/003_RAIPURIA-IN/MP/017/003/0002_050-MOIVAGLI-IN/MP/017/003/0002/0016_</t>
  </si>
  <si>
    <t>JHABUA-IN/MP/017_SOYABEAN-530_PETLAWAD-IN/MP/017/003_RAIPURIA-IN/MP/017/003/0002_050-MOIVAGLI-IN/MP/017/003/0002/0016</t>
  </si>
  <si>
    <t>JHABUA-IN/MP/017_SOYABEAN-530_PETLAWAD-IN/MP/017/003_RAIPURIA-IN/MP/017/003/0002_051-GOPALPURA-IN/MP/017/003/0002/0017_</t>
  </si>
  <si>
    <t>JHABUA-IN/MP/017_SOYABEAN-530_PETLAWAD-IN/MP/017/003_RAIPURIA-IN/MP/017/003/0002_051-GOPALPURA-IN/MP/017/003/0002/0017</t>
  </si>
  <si>
    <t>JHABUA-IN/MP/017_SOYABEAN-530_PETLAWAD-IN/MP/017/003_RAIPURIA-IN/MP/017/003/0002_052-KUDWAS-IN/MP/017/003/0002/0018_</t>
  </si>
  <si>
    <t>JHABUA-IN/MP/017_SOYABEAN-530_PETLAWAD-IN/MP/017/003_RAIPURIA-IN/MP/017/003/0002_052-KUDWAS-IN/MP/017/003/0002/0018</t>
  </si>
  <si>
    <t>JHABUA-IN/MP/017_SOYABEAN-530_PETLAWAD-IN/MP/017/003_RAIPURIA-IN/MP/017/003/0002_053-BEDDA-IN/MP/017/003/0002/0019_</t>
  </si>
  <si>
    <t>JHABUA-IN/MP/017_SOYABEAN-530_PETLAWAD-IN/MP/017/003_RAIPURIA-IN/MP/017/003/0002_053-BEDDA-IN/MP/017/003/0002/0019</t>
  </si>
  <si>
    <t>JHABUA-IN/MP/017_SOYABEAN-530_PETLAWAD-IN/MP/017/003_RAIPURIA-IN/MP/017/003/0002_054-JHAVLIYA-IN/MP/017/003/0002/0020_</t>
  </si>
  <si>
    <t>JHABUA-IN/MP/017_SOYABEAN-530_PETLAWAD-IN/MP/017/003_RAIPURIA-IN/MP/017/003/0002_054-JHAVLIYA-IN/MP/017/003/0002/0020</t>
  </si>
  <si>
    <t>JHABUA-IN/MP/017_SOYABEAN-530_PETLAWAD-IN/MP/017/003_RAIPURIA-IN/MP/017/003/0002_056-MOHANKOT-IN/MP/017/003/0002/0022_</t>
  </si>
  <si>
    <t>JHABUA-IN/MP/017_SOYABEAN-530_PETLAWAD-IN/MP/017/003_RAIPURIA-IN/MP/017/003/0002_056-MOHANKOT-IN/MP/017/003/0002/0022</t>
  </si>
  <si>
    <t>JHABUA-IN/MP/017_SOYABEAN-530_PETLAWAD-IN/MP/017/003_RAIPURIA-IN/MP/017/003/0002_058-ALASYAKHEDI-IN/MP/017/003/0002/0024_</t>
  </si>
  <si>
    <t>JHABUA-IN/MP/017_SOYABEAN-530_PETLAWAD-IN/MP/017/003_RAIPURIA-IN/MP/017/003/0002_058-ALASYAKHEDI-IN/MP/017/003/0002/0024</t>
  </si>
  <si>
    <t>JHABUA-IN/MP/017_SOYABEAN-530_PETLAWAD-IN/MP/017/003_RAIPURIA-IN/MP/017/003/0002_059-RAIPURIYA-IN/MP/017/003/0002/0025_</t>
  </si>
  <si>
    <t>JHABUA-IN/MP/017_SOYABEAN-530_PETLAWAD-IN/MP/017/003_RAIPURIA-IN/MP/017/003/0002_059-RAIPURIYA-IN/MP/017/003/0002/0025</t>
  </si>
  <si>
    <t>JHABUA-IN/MP/017_SOYABEAN-530_PETLAWAD-IN/MP/017/003_RAIPURIA-IN/MP/017/003/0002_060-KAJBEE-IN/MP/017/003/0002/0026_</t>
  </si>
  <si>
    <t>JHABUA-IN/MP/017_SOYABEAN-530_PETLAWAD-IN/MP/017/003_RAIPURIA-IN/MP/017/003/0002_060-KAJBEE-IN/MP/017/003/0002/0026</t>
  </si>
  <si>
    <t>JHABUA-IN/MP/017_SOYABEAN-530_PETLAWAD-IN/MP/017/003_RAIPURIA-IN/MP/017/003/0002_061-BANI-IN/MP/017/003/0002/0027_</t>
  </si>
  <si>
    <t>JHABUA-IN/MP/017_SOYABEAN-530_PETLAWAD-IN/MP/017/003_RAIPURIA-IN/MP/017/003/0002_061-BANI-IN/MP/017/003/0002/0027</t>
  </si>
  <si>
    <t>JHABUA-IN/MP/017_SOYABEAN-530_PETLAWAD-IN/MP/017/003_RAIPURIA-IN/MP/017/003/0002_062-KACHRAKHADAAN-IN/MP/017/003/0002/0028_</t>
  </si>
  <si>
    <t>JHABUA-IN/MP/017_SOYABEAN-530_PETLAWAD-IN/MP/017/003_RAIPURIA-IN/MP/017/003/0002_062-KACHRAKHADAAN-IN/MP/017/003/0002/0028</t>
  </si>
  <si>
    <t>JHABUA-IN/MP/017_SOYABEAN-530_PETLAWAD-IN/MP/017/003_RAIPURIA-IN/MP/017/003/0002_063-SAMLEE-IN/MP/017/003/0002/0029_</t>
  </si>
  <si>
    <t>JHABUA-IN/MP/017_SOYABEAN-530_PETLAWAD-IN/MP/017/003_RAIPURIA-IN/MP/017/003/0002_063-SAMLEE-IN/MP/017/003/0002/0029</t>
  </si>
  <si>
    <t>JHABUA-IN/MP/017_SOYABEAN-530_PETLAWAD-IN/MP/017/003_RAIPURIA-IN/MP/017/003/0002_064-SALUNYA BADA-IN/MP/017/003/0002/0030_</t>
  </si>
  <si>
    <t>JHABUA-IN/MP/017_SOYABEAN-530_PETLAWAD-IN/MP/017/003_RAIPURIA-IN/MP/017/003/0002_064-SALUNYA BADA-IN/MP/017/003/0002/0030</t>
  </si>
  <si>
    <t>JHABUA-IN/MP/017_SOYABEAN-530_PETLAWAD-IN/MP/017/003_RAIPURIA-IN/MP/017/003/0002_066-BEKALDA-IN/MP/017/003/0002/0032_</t>
  </si>
  <si>
    <t>JHABUA-IN/MP/017_SOYABEAN-530_PETLAWAD-IN/MP/017/003_RAIPURIA-IN/MP/017/003/0002_066-BEKALDA-IN/MP/017/003/0002/0032</t>
  </si>
  <si>
    <t>JHABUA-IN/MP/017_SOYABEAN-530_PETLAWAD-IN/MP/017/003_RAIPURIA-IN/MP/017/003/0002_067-PEETHDEE-IN/MP/017/003/0002/0033_</t>
  </si>
  <si>
    <t>JHABUA-IN/MP/017_SOYABEAN-530_PETLAWAD-IN/MP/017/003_RAIPURIA-IN/MP/017/003/0002_067-PEETHDEE-IN/MP/017/003/0002/0033</t>
  </si>
  <si>
    <t>JHABUA-IN/MP/017_SOYABEAN-530_PETLAWAD-IN/MP/017/003_RAIPURIA-IN/MP/017/003/0002_068-BOLASA-IN/MP/017/003/0002/0034_</t>
  </si>
  <si>
    <t>JHABUA-IN/MP/017_SOYABEAN-530_PETLAWAD-IN/MP/017/003_RAIPURIA-IN/MP/017/003/0002_068-BOLASA-IN/MP/017/003/0002/0034</t>
  </si>
  <si>
    <t>JHABUA-IN/MP/017_SOYABEAN-530_PETLAWAD-IN/MP/017/003_RAIPURIA-IN/MP/017/003/0002_069-MOHKAMPURA-IN/MP/017/003/0002/0035_</t>
  </si>
  <si>
    <t>JHABUA-IN/MP/017_SOYABEAN-530_PETLAWAD-IN/MP/017/003_RAIPURIA-IN/MP/017/003/0002_069-MOHKAMPURA-IN/MP/017/003/0002/0035</t>
  </si>
  <si>
    <t>JHABUA-IN/MP/017_SOYABEAN-530_PETLAWAD-IN/MP/017/003_RAIPURIA-IN/MP/017/003/0002_070-TARKHEDI-IN/MP/017/003/0002/0036_</t>
  </si>
  <si>
    <t>JHABUA-IN/MP/017_SOYABEAN-530_PETLAWAD-IN/MP/017/003_RAIPURIA-IN/MP/017/003/0002_070-TARKHEDI-IN/MP/017/003/0002/0036</t>
  </si>
  <si>
    <t>JHABUA-IN/MP/017_SOYABEAN-530_PETLAWAD-IN/MP/017/003_RAIPURIA-IN/MP/017/003/0002_071-KUMBHAKHEDI-IN/MP/017/003/0002/0037_</t>
  </si>
  <si>
    <t>JHABUA-IN/MP/017_SOYABEAN-530_PETLAWAD-IN/MP/017/003_RAIPURIA-IN/MP/017/003/0002_071-KUMBHAKHEDI-IN/MP/017/003/0002/0037</t>
  </si>
  <si>
    <t>JHABUA-IN/MP/017_SOYABEAN-530_PETLAWAD-IN/MP/017/003_RAIPURIA-IN/MP/017/003/0002_074-JHAKNAVAD-IN/MP/017/003/0002/0040_</t>
  </si>
  <si>
    <t>JHABUA-IN/MP/017_SOYABEAN-530_PETLAWAD-IN/MP/017/003_RAIPURIA-IN/MP/017/003/0002_074-JHAKNAVAD-IN/MP/017/003/0002/0040</t>
  </si>
  <si>
    <t>JHABUA-IN/MP/017_SOYABEAN-530_PETLAWAD-IN/MP/017/003_RAIPURIA-IN/MP/017/003/0002_075-BAKHATPURA-IN/MP/017/003/0002/0041_</t>
  </si>
  <si>
    <t>JHABUA-IN/MP/017_SOYABEAN-530_PETLAWAD-IN/MP/017/003_RAIPURIA-IN/MP/017/003/0002_075-BAKHATPURA-IN/MP/017/003/0002/0041</t>
  </si>
  <si>
    <t>JHABUA-IN/MP/017_SOYABEAN-530_PETLAWAD-IN/MP/017/003_RAIPURIA-IN/MP/017/003/0002_076-DHATURIYA-IN/MP/017/003/0002/0042_</t>
  </si>
  <si>
    <t>JHABUA-IN/MP/017_SOYABEAN-530_PETLAWAD-IN/MP/017/003_RAIPURIA-IN/MP/017/003/0002_076-DHATURIYA-IN/MP/017/003/0002/0042</t>
  </si>
  <si>
    <t>JHABUA-IN/MP/017_SOYABEAN-530_PETLAWAD-IN/MP/017/003_RAIPURIA-IN/MP/017/003/0002_078-BHERUPADA-IN/MP/017/003/0002/0044_</t>
  </si>
  <si>
    <t>JHABUA-IN/MP/017_SOYABEAN-530_PETLAWAD-IN/MP/017/003_RAIPURIA-IN/MP/017/003/0002_078-BHERUPADA-IN/MP/017/003/0002/0044</t>
  </si>
  <si>
    <t>JHABUA-IN/MP/017_SOYABEAN-530_RANAPUR-IN/MP/017/005_RANAPUR-IN/MP/017/005/0001_021-KANJAWANI KHAS-IN/MP/017/005/0001/0014_</t>
  </si>
  <si>
    <t>JHABUA-IN/MP/017_SOYABEAN-530_RANAPUR-IN/MP/017/005_RANAPUR-IN/MP/017/005/0001_021-KANJAWANI KHAS-IN/MP/017/005/0001/0014</t>
  </si>
  <si>
    <t>JHABUA-IN/MP/017_SOYABEAN-530_RANAPUR-IN/MP/017/005_RANAPUR-IN/MP/017/005/0001_025-ANDHARVAD-IN/MP/017/005/0001/0018_</t>
  </si>
  <si>
    <t>JHABUA-IN/MP/017_SOYABEAN-530_RANAPUR-IN/MP/017/005_RANAPUR-IN/MP/017/005/0001_025-ANDHARVAD-IN/MP/017/005/0001/0018</t>
  </si>
  <si>
    <t>JHABUA-IN/MP/017_SOYABEAN-530_RANAPUR-IN/MP/017/005_RANAPUR-IN/MP/017/005/0001_027-MORDUDIYA-IN/MP/017/005/0001/0020_</t>
  </si>
  <si>
    <t>JHABUA-IN/MP/017_SOYABEAN-530_RANAPUR-IN/MP/017/005_RANAPUR-IN/MP/017/005/0001_027-MORDUDIYA-IN/MP/017/005/0001/0020</t>
  </si>
  <si>
    <t>JHABUA-IN/MP/017_SOYABEAN-530_RANAPUR-IN/MP/017/005_RANAPUR-IN/MP/017/005/0001_029-CHUI-IN/MP/017/005/0001/0022_</t>
  </si>
  <si>
    <t>JHABUA-IN/MP/017_SOYABEAN-530_RANAPUR-IN/MP/017/005_RANAPUR-IN/MP/017/005/0001_029-CHUI-IN/MP/017/005/0001/0022</t>
  </si>
  <si>
    <t>JHABUA-IN/MP/017_SOYABEAN-530_RANAPUR-IN/MP/017/005_RANAPUR-IN/MP/017/005/0001_031-BAN-IN/MP/017/005/0001/0025_</t>
  </si>
  <si>
    <t>JHABUA-IN/MP/017_SOYABEAN-530_RANAPUR-IN/MP/017/005_RANAPUR-IN/MP/017/005/0001_031-BAN-IN/MP/017/005/0001/0025</t>
  </si>
  <si>
    <t>JHABUA-IN/MP/017_SOYABEAN-530_RANAPUR-IN/MP/017/005_RANAPUR-IN/MP/017/005/0001_034-BHURIMATI-IN/MP/017/005/0001/0028_</t>
  </si>
  <si>
    <t>JHABUA-IN/MP/017_SOYABEAN-530_RANAPUR-IN/MP/017/005_RANAPUR-IN/MP/017/005/0001_034-BHURIMATI-IN/MP/017/005/0001/0028</t>
  </si>
  <si>
    <t>JHABUA-IN/MP/017_SOYABEAN-530_RANAPUR-IN/MP/017/005_RANAPUR-IN/MP/017/005/0001_041-VAGLAVAT-IN/MP/017/005/0001/0036_</t>
  </si>
  <si>
    <t>JHABUA-IN/MP/017_SOYABEAN-530_RANAPUR-IN/MP/017/005_RANAPUR-IN/MP/017/005/0001_041-VAGLAVAT-IN/MP/017/005/0001/0036</t>
  </si>
  <si>
    <t>JHABUA-IN/MP/017_SOYABEAN-530_RANAPUR-IN/MP/017/005_RANAPUR-IN/MP/017/005/0001_042-BHODLI-IN/MP/017/005/0001/0037_</t>
  </si>
  <si>
    <t>JHABUA-IN/MP/017_SOYABEAN-530_RANAPUR-IN/MP/017/005_RANAPUR-IN/MP/017/005/0001_042-BHODLI-IN/MP/017/005/0001/0037</t>
  </si>
  <si>
    <t>JHABUA-IN/MP/017_SOYABEAN-530_RANAPUR-IN/MP/017/005_RANAPUR-IN/MP/017/005/0001_046-DIGGI-IN/MP/017/005/0001/0041_</t>
  </si>
  <si>
    <t>JHABUA-IN/MP/017_SOYABEAN-530_RANAPUR-IN/MP/017/005_RANAPUR-IN/MP/017/005/0001_046-DIGGI-IN/MP/017/005/0001/0041</t>
  </si>
  <si>
    <t>JHABUA-IN/MP/017_SOYABEAN-530_RANAPUR-IN/MP/017/005_RANAPUR-IN/MP/017/005/0001_047-MOHANPURA BHURKA-IN/MP/017/005/0001/0042_</t>
  </si>
  <si>
    <t>JHABUA-IN/MP/017_SOYABEAN-530_RANAPUR-IN/MP/017/005_RANAPUR-IN/MP/017/005/0001_047-MOHANPURA BHURKA-IN/MP/017/005/0001/0042</t>
  </si>
  <si>
    <t>JHABUA-IN/MP/017_SOYABEAN-530_THANDLA-IN/MP/017/002_THANDLA-IN/MP/017/002/0001_020-DOLATPURA-IN/MP/017/002/0001/0013_</t>
  </si>
  <si>
    <t>JHABUA-IN/MP/017_SOYABEAN-530_THANDLA-IN/MP/017/002_THANDLA-IN/MP/017/002/0001_020-DOLATPURA-IN/MP/017/002/0001/0013</t>
  </si>
  <si>
    <t>JHABUA-IN/MP/017_SOYABEAN-530_THANDLA-IN/MP/017/002_THANDLA-IN/MP/017/002/0001_023-PARVALIYA-IN/MP/017/002/0001/0016_</t>
  </si>
  <si>
    <t>JHABUA-IN/MP/017_SOYABEAN-530_THANDLA-IN/MP/017/002_THANDLA-IN/MP/017/002/0001_023-PARVALIYA-IN/MP/017/002/0001/0016</t>
  </si>
  <si>
    <t>JHABUA-IN/MP/017_SOYABEAN-530_THANDLA-IN/MP/017/002_THANDLA-IN/MP/017/002/0001_028-MIYATI-IN/MP/017/002/0001/0021_</t>
  </si>
  <si>
    <t>JHABUA-IN/MP/017_SOYABEAN-530_THANDLA-IN/MP/017/002_THANDLA-IN/MP/017/002/0001_028-MIYATI-IN/MP/017/002/0001/0021</t>
  </si>
  <si>
    <t>JHABUA-IN/MP/017_SOYABEAN-530_THANDLA-IN/MP/017/002_THANDLA-IN/MP/017/002/0001_030-KHAJURI-IN/MP/017/002/0001/0024_</t>
  </si>
  <si>
    <t>JHABUA-IN/MP/017_SOYABEAN-530_THANDLA-IN/MP/017/002_THANDLA-IN/MP/017/002/0001_030-KHAJURI-IN/MP/017/002/0001/0024</t>
  </si>
  <si>
    <t>JHABUA-IN/MP/017_SOYABEAN-530_THANDLA-IN/MP/017/002_THANDLA-IN/MP/017/002/0001_032-JULVANIYA BADA-IN/MP/017/002/0001/0026_</t>
  </si>
  <si>
    <t>JHABUA-IN/MP/017_SOYABEAN-530_THANDLA-IN/MP/017/002_THANDLA-IN/MP/017/002/0001_032-JULVANIYA BADA-IN/MP/017/002/0001/0026</t>
  </si>
  <si>
    <t>JHABUA-IN/MP/017_SOYABEAN-530_THANDLA-IN/MP/017/002_THANDLA-IN/MP/017/002/0001_033-THANDLA-IN/MP/017/002/0001/0027_</t>
  </si>
  <si>
    <t>JHABUA-IN/MP/017_SOYABEAN-530_THANDLA-IN/MP/017/002_THANDLA-IN/MP/017/002/0001_033-THANDLA-IN/MP/017/002/0001/0027</t>
  </si>
  <si>
    <t>JHABUA-IN/MP/017_SOYABEAN-530_THANDLA-IN/MP/017/002_THANDLA-IN/MP/017/002/0001_034-MACHHLAIMATA-IN/MP/017/002/0001/0028_</t>
  </si>
  <si>
    <t>JHABUA-IN/MP/017_SOYABEAN-530_THANDLA-IN/MP/017/002_THANDLA-IN/MP/017/002/0001_034-MACHHLAIMATA-IN/MP/017/002/0001/0028</t>
  </si>
  <si>
    <t>JHABUA-IN/MP/017_SOYABEAN-530_THANDLA-IN/MP/017/002_THANDLA-IN/MP/017/002/0001_035-NAVAPADA KASBA-IN/MP/017/002/0001/0029_</t>
  </si>
  <si>
    <t>JHABUA-IN/MP/017_SOYABEAN-530_THANDLA-IN/MP/017/002_THANDLA-IN/MP/017/002/0001_035-NAVAPADA KASBA-IN/MP/017/002/0001/0029</t>
  </si>
  <si>
    <t>JHABUA-IN/MP/017_SOYABEAN-530_THANDLA-IN/MP/017/002_THANDLA-IN/MP/017/002/0001_038-DHAMNA CHHOTI-IN/MP/017/002/0001/0032_</t>
  </si>
  <si>
    <t>JHABUA-IN/MP/017_SOYABEAN-530_THANDLA-IN/MP/017/002_THANDLA-IN/MP/017/002/0001_038-DHAMNA CHHOTI-IN/MP/017/002/0001/0032</t>
  </si>
  <si>
    <t>JHABUA-IN/MP/017_SOYABEAN-530_THANDLA-IN/MP/017/002_THANDLA-IN/MP/017/002/0001_042-SUJAPURA-IN/MP/017/002/0001/0037_</t>
  </si>
  <si>
    <t>JHABUA-IN/MP/017_SOYABEAN-530_THANDLA-IN/MP/017/002_THANDLA-IN/MP/017/002/0001_042-SUJAPURA-IN/MP/017/002/0001/0037</t>
  </si>
  <si>
    <t>JHABUA-IN/MP/017_SOYABEAN-530_THANDLA-IN/MP/017/002_THANDLA-IN/MP/017/002/0001_045-MUJAL-IN/MP/017/002/0001/0040_</t>
  </si>
  <si>
    <t>JHABUA-IN/MP/017_SOYABEAN-530_THANDLA-IN/MP/017/002_THANDLA-IN/MP/017/002/0001_045-MUJAL-IN/MP/017/002/0001/0040</t>
  </si>
  <si>
    <t>JHABUA-IN/MP/017_SOYABEAN-530_THANDLA-IN/MP/017/002_THANDLA-IN/MP/017/002/0001_046-KALDELA-IN/MP/017/002/0001/0041_</t>
  </si>
  <si>
    <t>JHABUA-IN/MP/017_SOYABEAN-530_THANDLA-IN/MP/017/002_THANDLA-IN/MP/017/002/0001_046-KALDELA-IN/MP/017/002/0001/0041</t>
  </si>
  <si>
    <t>JHABUA-IN/MP/017_SOYABEAN-530_THANDLA-IN/MP/017/002_THANDLA-IN/MP/017/002/0001_047-PADA DHAMANJAR-IN/MP/017/002/0001/0042_</t>
  </si>
  <si>
    <t>JHABUA-IN/MP/017_SOYABEAN-530_THANDLA-IN/MP/017/002_THANDLA-IN/MP/017/002/0001_047-PADA DHAMANJAR-IN/MP/017/002/0001/0042</t>
  </si>
  <si>
    <t>JHABUA-IN/MP/017_SOYABEAN-530_THANDLA-IN/MP/017/002_THANDLA-IN/MP/017/002/0001_050-PARWADA-IN/MP/017/002/0001/0046_</t>
  </si>
  <si>
    <t>JHABUA-IN/MP/017_SOYABEAN-530_THANDLA-IN/MP/017/002_THANDLA-IN/MP/017/002/0001_050-PARWADA-IN/MP/017/002/0001/0046</t>
  </si>
  <si>
    <t>JHABUA-IN/MP/017_SOYABEAN-530_THANDLA-IN/MP/017/002_THANDLA-IN/MP/017/002/0001_051-RANNI-IN/MP/017/002/0001/0047_</t>
  </si>
  <si>
    <t>JHABUA-IN/MP/017_SOYABEAN-530_THANDLA-IN/MP/017/002_THANDLA-IN/MP/017/002/0001_051-RANNI-IN/MP/017/002/0001/0047</t>
  </si>
  <si>
    <t>JHABUA-IN/MP/017_SOYABEAN-530_THANDLA-IN/MP/017/002_THANDLA-IN/MP/017/002/0001_058-NARELA-IN/MP/017/002/0001/0054_</t>
  </si>
  <si>
    <t>JHABUA-IN/MP/017_SOYABEAN-530_THANDLA-IN/MP/017/002_THANDLA-IN/MP/017/002/0001_058-NARELA-IN/MP/017/002/0001/0054</t>
  </si>
  <si>
    <t>JHABUA-IN/MP/017_SOYABEAN-530_THANDLA-IN/MP/017/002_THANDLA-IN/MP/017/002/0001_059-SEMALIYA NARELA-IN/MP/017/002/0001/0055_</t>
  </si>
  <si>
    <t>JHABUA-IN/MP/017_SOYABEAN-530_THANDLA-IN/MP/017/002_THANDLA-IN/MP/017/002/0001_059-SEMALIYA NARELA-IN/MP/017/002/0001/0055</t>
  </si>
  <si>
    <t>JHABUA-IN/MP/017_SOYABEAN-530_THANDLA-IN/MP/017/002_THANDLA-IN/MP/017/002/0001_060-KHAWASA-IN/MP/017/002/0001/0057_</t>
  </si>
  <si>
    <t>JHABUA-IN/MP/017_SOYABEAN-530_THANDLA-IN/MP/017/002_THANDLA-IN/MP/017/002/0001_060-KHAWASA-IN/MP/017/002/0001/0057</t>
  </si>
  <si>
    <t>JHABUA-IN/MP/017_SOYABEAN-530_THANDLA-IN/MP/017/002_THANDLA-IN/MP/017/002/0001_061-MAKODIYA-IN/MP/017/002/0001/0058_</t>
  </si>
  <si>
    <t>JHABUA-IN/MP/017_SOYABEAN-530_THANDLA-IN/MP/017/002_THANDLA-IN/MP/017/002/0001_061-MAKODIYA-IN/MP/017/002/0001/0058</t>
  </si>
  <si>
    <t>JHABUA-IN/MP/017_SOYABEAN-530_THANDLA-IN/MP/017/002_THANDLA-IN/MP/017/002/0001_062-BHAMAL-IN/MP/017/002/0001/0059_</t>
  </si>
  <si>
    <t>JHABUA-IN/MP/017_SOYABEAN-530_THANDLA-IN/MP/017/002_THANDLA-IN/MP/017/002/0001_062-BHAMAL-IN/MP/017/002/0001/0059</t>
  </si>
  <si>
    <t>JHABUA-IN/MP/017_SOYABEAN-530_THANDLA-IN/MP/017/002_THANDLA-IN/MP/017/002/0001_063-NARSINGHPADA-IN/MP/017/002/0001/0060_</t>
  </si>
  <si>
    <t>JHABUA-IN/MP/017_SOYABEAN-530_THANDLA-IN/MP/017/002_THANDLA-IN/MP/017/002/0001_063-NARSINGHPADA-IN/MP/017/002/0001/0060</t>
  </si>
  <si>
    <t>JHABUA-IN/MP/017_SOYABEAN-530_THANDLA-IN/MP/017/002_THANDLA-IN/MP/017/002/0001_065-JHOSARPADA-IN/MP/017/002/0001/0062_</t>
  </si>
  <si>
    <t>JHABUA-IN/MP/017_SOYABEAN-530_THANDLA-IN/MP/017/002_THANDLA-IN/MP/017/002/0001_065-JHOSARPADA-IN/MP/017/002/0001/0062</t>
  </si>
  <si>
    <t>JHABUA-IN/MP/017_SOYABEAN-530_THANDLA-IN/MP/017/002_THANDLA-IN/MP/017/002/0001_066-PATDI-IN/MP/017/002/0001/0063_</t>
  </si>
  <si>
    <t>JHABUA-IN/MP/017_SOYABEAN-530_THANDLA-IN/MP/017/002_THANDLA-IN/MP/017/002/0001_066-PATDI-IN/MP/017/002/0001/0063</t>
  </si>
  <si>
    <t>JHABUA-IN/MP/017_SOYABEAN-530_THANDLA-IN/MP/017/002_THANDLA-IN/MP/017/002/0001_067-RATNALI-IN/MP/017/002/0001/0064_</t>
  </si>
  <si>
    <t>JHABUA-IN/MP/017_SOYABEAN-530_THANDLA-IN/MP/017/002_THANDLA-IN/MP/017/002/0001_067-RATNALI-IN/MP/017/002/0001/0064</t>
  </si>
  <si>
    <t>JHABUA-IN/MP/017_SOYABEAN-530_THANDLA-IN/MP/017/002_THANDLA-IN/MP/017/002/0001_068-CHAPANER-IN/MP/017/002/0001/0065_</t>
  </si>
  <si>
    <t>JHABUA-IN/MP/017_SOYABEAN-530_THANDLA-IN/MP/017/002_THANDLA-IN/MP/017/002/0001_068-CHAPANER-IN/MP/017/002/0001/0065</t>
  </si>
  <si>
    <t>KHANDWA-IN/MP/011_BLACK GRAM (URAD)-401____</t>
  </si>
  <si>
    <t>KHANDWA-IN/MP/011_BLACK GRAM (URAD)-401___</t>
  </si>
  <si>
    <t>KHANDWA-IN/MP/011_COTTON-601_HARSUD-IN/MP/011/002___</t>
  </si>
  <si>
    <t>KHANDWA-IN/MP/011_COTTON-601_HARSUD-IN/MP/011/002__</t>
  </si>
  <si>
    <t>KHANDWA-IN/MP/011_COTTON-601_KHALWA-IN/MP/011/005___</t>
  </si>
  <si>
    <t>KHANDWA-IN/MP/011_COTTON-601_KHALWA-IN/MP/011/005__</t>
  </si>
  <si>
    <t>KHANDWA-IN/MP/011_COTTON-601_KHANDWA-IN/MP/011/001___</t>
  </si>
  <si>
    <t>KHANDWA-IN/MP/011_COTTON-601_KHANDWA-IN/MP/011/001__</t>
  </si>
  <si>
    <t>KHANDWA-IN/MP/011_COTTON-601_PANDHANA-IN/MP/011/003___</t>
  </si>
  <si>
    <t>KHANDWA-IN/MP/011_COTTON-601_PANDHANA-IN/MP/011/003__</t>
  </si>
  <si>
    <t>KHANDWA-IN/MP/011_COTTON-601_PUNASA-IN/MP/011/004___</t>
  </si>
  <si>
    <t>KHANDWA-IN/MP/011_COTTON-601_PUNASA-IN/MP/011/004__</t>
  </si>
  <si>
    <t>KHANDWA-IN/MP/011_GREEN GRAM (MUNG)-405____</t>
  </si>
  <si>
    <t>KHANDWA-IN/MP/011_GREEN GRAM (MUNG)-405___</t>
  </si>
  <si>
    <t>KHANDWA-IN/MP/011_GROUNDNUT-501_KHANDWA-IN/MP/011/001___</t>
  </si>
  <si>
    <t>KHANDWA-IN/MP/011_GROUNDNUT-501_KHANDWA-IN/MP/011/001__</t>
  </si>
  <si>
    <t>KHANDWA-IN/MP/011_GROUNDNUT-501_PANDHANA-IN/MP/011/003___</t>
  </si>
  <si>
    <t>KHANDWA-IN/MP/011_GROUNDNUT-501_PANDHANA-IN/MP/011/003__</t>
  </si>
  <si>
    <t>KHANDWA-IN/MP/011_JOWAR-310_KHALWA-IN/MP/011/005___</t>
  </si>
  <si>
    <t>KHANDWA-IN/MP/011_JOWAR-310_KHALWA-IN/MP/011/005__</t>
  </si>
  <si>
    <t>KHANDWA-IN/MP/011_JOWAR-310_KHANDWA-IN/MP/011/001___</t>
  </si>
  <si>
    <t>KHANDWA-IN/MP/011_JOWAR-310_KHANDWA-IN/MP/011/001__</t>
  </si>
  <si>
    <t>KHANDWA-IN/MP/011_JOWAR-310_PANDHANA-IN/MP/011/003___</t>
  </si>
  <si>
    <t>KHANDWA-IN/MP/011_JOWAR-310_PANDHANA-IN/MP/011/003__</t>
  </si>
  <si>
    <t>KHANDWA-IN/MP/011_SEASAMUM/ TIL-525_KHANDWA-IN/MP/011/001___</t>
  </si>
  <si>
    <t>KHANDWA-IN/MP/011_SEASAMUM/ TIL-525_KHANDWA-IN/MP/011/001__</t>
  </si>
  <si>
    <t>KHANDWA-IN/MP/011_SOYABEAN-530_HARSUD-IN/MP/011/002_CHHANERA-IN/MP/011/002/0003_034-TORNIYA-IN/MP/011/002/0003/0001_</t>
  </si>
  <si>
    <t>KHANDWA-IN/MP/011_SOYABEAN-530_HARSUD-IN/MP/011/002_CHHANERA-IN/MP/011/002/0003_034-TORNIYA-IN/MP/011/002/0003/0001</t>
  </si>
  <si>
    <t>KHANDWA-IN/MP/011_SOYABEAN-530_HARSUD-IN/MP/011/002_CHHANERA-IN/MP/011/002/0003_035-RAMPURI-IN/MP/011/002/0003/0002_</t>
  </si>
  <si>
    <t>KHANDWA-IN/MP/011_SOYABEAN-530_HARSUD-IN/MP/011/002_CHHANERA-IN/MP/011/002/0003_035-RAMPURI-IN/MP/011/002/0003/0002</t>
  </si>
  <si>
    <t>KHANDWA-IN/MP/011_SOYABEAN-530_HARSUD-IN/MP/011/002_CHHANERA-IN/MP/011/002/0003_036-NISHANIYA-IN/MP/011/002/0003/0003_</t>
  </si>
  <si>
    <t>KHANDWA-IN/MP/011_SOYABEAN-530_HARSUD-IN/MP/011/002_CHHANERA-IN/MP/011/002/0003_036-NISHANIYA-IN/MP/011/002/0003/0003</t>
  </si>
  <si>
    <t>KHANDWA-IN/MP/011_SOYABEAN-530_HARSUD-IN/MP/011/002_CHHANERA-IN/MP/011/002/0003_037-BHAVANIYA-IN/MP/011/002/0003/0004_</t>
  </si>
  <si>
    <t>KHANDWA-IN/MP/011_SOYABEAN-530_HARSUD-IN/MP/011/002_CHHANERA-IN/MP/011/002/0003_037-BHAVANIYA-IN/MP/011/002/0003/0004</t>
  </si>
  <si>
    <t>KHANDWA-IN/MP/011_SOYABEAN-530_HARSUD-IN/MP/011/002_CHHANERA-IN/MP/011/002/0003_038-DOTKHEDA-IN/MP/011/002/0003/0005_</t>
  </si>
  <si>
    <t>KHANDWA-IN/MP/011_SOYABEAN-530_HARSUD-IN/MP/011/002_CHHANERA-IN/MP/011/002/0003_038-DOTKHEDA-IN/MP/011/002/0003/0005</t>
  </si>
  <si>
    <t>KHANDWA-IN/MP/011_SOYABEAN-530_HARSUD-IN/MP/011/002_CHHANERA-IN/MP/011/002/0003_039-BARUD MAAL-IN/MP/011/002/0003/0006_</t>
  </si>
  <si>
    <t>KHANDWA-IN/MP/011_SOYABEAN-530_HARSUD-IN/MP/011/002_CHHANERA-IN/MP/011/002/0003_039-BARUD MAAL-IN/MP/011/002/0003/0006</t>
  </si>
  <si>
    <t>KHANDWA-IN/MP/011_SOYABEAN-530_HARSUD-IN/MP/011/002_CHHANERA-IN/MP/011/002/0003_040-KASRAWAD-IN/MP/011/002/0003/0007_</t>
  </si>
  <si>
    <t>KHANDWA-IN/MP/011_SOYABEAN-530_HARSUD-IN/MP/011/002_CHHANERA-IN/MP/011/002/0003_040-KASRAWAD-IN/MP/011/002/0003/0007</t>
  </si>
  <si>
    <t>KHANDWA-IN/MP/011_SOYABEAN-530_HARSUD-IN/MP/011/002_CHHANERA-IN/MP/011/002/0003_041-BEDIYAV-IN/MP/011/002/0003/0008_</t>
  </si>
  <si>
    <t>KHANDWA-IN/MP/011_SOYABEAN-530_HARSUD-IN/MP/011/002_CHHANERA-IN/MP/011/002/0003_041-BEDIYAV-IN/MP/011/002/0003/0008</t>
  </si>
  <si>
    <t>KHANDWA-IN/MP/011_SOYABEAN-530_HARSUD-IN/MP/011/002_CHHANERA-IN/MP/011/002/0003_042-MANDLA-IN/MP/011/002/0003/0009_</t>
  </si>
  <si>
    <t>KHANDWA-IN/MP/011_SOYABEAN-530_HARSUD-IN/MP/011/002_CHHANERA-IN/MP/011/002/0003_042-MANDLA-IN/MP/011/002/0003/0009</t>
  </si>
  <si>
    <t>KHANDWA-IN/MP/011_SOYABEAN-530_HARSUD-IN/MP/011/002_CHHANERA-IN/MP/011/002/0003_043-UNDEL RAIYAT-IN/MP/011/002/0003/0010_</t>
  </si>
  <si>
    <t>KHANDWA-IN/MP/011_SOYABEAN-530_HARSUD-IN/MP/011/002_CHHANERA-IN/MP/011/002/0003_043-UNDEL RAIYAT-IN/MP/011/002/0003/0010</t>
  </si>
  <si>
    <t>KHANDWA-IN/MP/011_SOYABEAN-530_HARSUD-IN/MP/011/002_CHHANERA-IN/MP/011/002/0003_044-SELDA-IN/MP/011/002/0003/0011_</t>
  </si>
  <si>
    <t>KHANDWA-IN/MP/011_SOYABEAN-530_HARSUD-IN/MP/011/002_CHHANERA-IN/MP/011/002/0003_044-SELDA-IN/MP/011/002/0003/0011</t>
  </si>
  <si>
    <t>KHANDWA-IN/MP/011_SOYABEAN-530_HARSUD-IN/MP/011/002_CHHANERA-IN/MP/011/002/0003_045-CHARKHEDA POLICE AA.-IN/MP/011/002/0003/0012_</t>
  </si>
  <si>
    <t>KHANDWA-IN/MP/011_SOYABEAN-530_HARSUD-IN/MP/011/002_CHHANERA-IN/MP/011/002/0003_045-CHARKHEDA POLICE AA.-IN/MP/011/002/0003/0012</t>
  </si>
  <si>
    <t>KHANDWA-IN/MP/011_SOYABEAN-530_HARSUD-IN/MP/011/002_CHHANERA-IN/MP/011/002/0003_046-PRATAPPURA-IN/MP/011/002/0003/0013_</t>
  </si>
  <si>
    <t>KHANDWA-IN/MP/011_SOYABEAN-530_HARSUD-IN/MP/011/002_CHHANERA-IN/MP/011/002/0003_046-PRATAPPURA-IN/MP/011/002/0003/0013</t>
  </si>
  <si>
    <t>KHANDWA-IN/MP/011_SOYABEAN-530_HARSUD-IN/MP/011/002_CHHANERA-IN/MP/011/002/0003_047-DEVALDI-IN/MP/011/002/0003/0014_</t>
  </si>
  <si>
    <t>KHANDWA-IN/MP/011_SOYABEAN-530_HARSUD-IN/MP/011/002_CHHANERA-IN/MP/011/002/0003_047-DEVALDI-IN/MP/011/002/0003/0014</t>
  </si>
  <si>
    <t>KHANDWA-IN/MP/011_SOYABEAN-530_HARSUD-IN/MP/011/002_CHHANERA-IN/MP/011/002/0003_048-CHHANERA-IN/MP/011/002/0003/0015_</t>
  </si>
  <si>
    <t>KHANDWA-IN/MP/011_SOYABEAN-530_HARSUD-IN/MP/011/002_CHHANERA-IN/MP/011/002/0003_048-CHHANERA-IN/MP/011/002/0003/0015</t>
  </si>
  <si>
    <t>KHANDWA-IN/MP/011_SOYABEAN-530_HARSUD-IN/MP/011/002_CHHANERA-IN/MP/011/002/0003_049-SADIYAPANI PU. AA.-IN/MP/011/002/0003/0016_</t>
  </si>
  <si>
    <t>KHANDWA-IN/MP/011_SOYABEAN-530_HARSUD-IN/MP/011/002_CHHANERA-IN/MP/011/002/0003_049-SADIYAPANI PU. AA.-IN/MP/011/002/0003/0016</t>
  </si>
  <si>
    <t>KHANDWA-IN/MP/011_SOYABEAN-530_HARSUD-IN/MP/011/002_CHHANERA-IN/MP/011/002/0003_050-SADIYAPANI SAR.-IN/MP/011/002/0003/0017_</t>
  </si>
  <si>
    <t>KHANDWA-IN/MP/011_SOYABEAN-530_HARSUD-IN/MP/011/002_CHHANERA-IN/MP/011/002/0003_050-SADIYAPANI SAR.-IN/MP/011/002/0003/0017</t>
  </si>
  <si>
    <t>KHANDWA-IN/MP/011_SOYABEAN-530_HARSUD-IN/MP/011/002_HARSUD-IN/MP/011/002/0002_017-BHAVARLI-IN/MP/011/002/0002/0001_</t>
  </si>
  <si>
    <t>KHANDWA-IN/MP/011_SOYABEAN-530_HARSUD-IN/MP/011/002_HARSUD-IN/MP/011/002/0002_017-BHAVARLI-IN/MP/011/002/0002/0001</t>
  </si>
  <si>
    <t>KHANDWA-IN/MP/011_SOYABEAN-530_HARSUD-IN/MP/011/002_HARSUD-IN/MP/011/002/0002_018-PIPLANI-IN/MP/011/002/0002/0002_</t>
  </si>
  <si>
    <t>KHANDWA-IN/MP/011_SOYABEAN-530_HARSUD-IN/MP/011/002_HARSUD-IN/MP/011/002/0002_018-PIPLANI-IN/MP/011/002/0002/0002</t>
  </si>
  <si>
    <t>KHANDWA-IN/MP/011_SOYABEAN-530_HARSUD-IN/MP/011/002_HARSUD-IN/MP/011/002/0002_019-DHANORA-IN/MP/011/002/0002/0003_</t>
  </si>
  <si>
    <t>KHANDWA-IN/MP/011_SOYABEAN-530_HARSUD-IN/MP/011/002_HARSUD-IN/MP/011/002/0002_019-DHANORA-IN/MP/011/002/0002/0003</t>
  </si>
  <si>
    <t>KHANDWA-IN/MP/011_SOYABEAN-530_HARSUD-IN/MP/011/002_HARSUD-IN/MP/011/002/0002_020-BAHEDI-IN/MP/011/002/0002/0004_</t>
  </si>
  <si>
    <t>KHANDWA-IN/MP/011_SOYABEAN-530_HARSUD-IN/MP/011/002_HARSUD-IN/MP/011/002/0002_020-BAHEDI-IN/MP/011/002/0002/0004</t>
  </si>
  <si>
    <t>KHANDWA-IN/MP/011_SOYABEAN-530_HARSUD-IN/MP/011/002_HARSUD-IN/MP/011/002/0002_021-DAGADKHEDI-IN/MP/011/002/0002/0005_</t>
  </si>
  <si>
    <t>KHANDWA-IN/MP/011_SOYABEAN-530_HARSUD-IN/MP/011/002_HARSUD-IN/MP/011/002/0002_021-DAGADKHEDI-IN/MP/011/002/0002/0005</t>
  </si>
  <si>
    <t>KHANDWA-IN/MP/011_SOYABEAN-530_HARSUD-IN/MP/011/002_HARSUD-IN/MP/011/002/0002_022-MUGAL RAIYAT-IN/MP/011/002/0002/0006_</t>
  </si>
  <si>
    <t>KHANDWA-IN/MP/011_SOYABEAN-530_HARSUD-IN/MP/011/002_HARSUD-IN/MP/011/002/0002_022-MUGAL RAIYAT-IN/MP/011/002/0002/0006</t>
  </si>
  <si>
    <t>KHANDWA-IN/MP/011_SOYABEAN-530_HARSUD-IN/MP/011/002_HARSUD-IN/MP/011/002/0002_023-BADKHALIYA-IN/MP/011/002/0002/0007_</t>
  </si>
  <si>
    <t>KHANDWA-IN/MP/011_SOYABEAN-530_HARSUD-IN/MP/011/002_HARSUD-IN/MP/011/002/0002_023-BADKHALIYA-IN/MP/011/002/0002/0007</t>
  </si>
  <si>
    <t>KHANDWA-IN/MP/011_SOYABEAN-530_HARSUD-IN/MP/011/002_HARSUD-IN/MP/011/002/0002_024-BHARADI RAIYAT-IN/MP/011/002/0002/0008_</t>
  </si>
  <si>
    <t>KHANDWA-IN/MP/011_SOYABEAN-530_HARSUD-IN/MP/011/002_HARSUD-IN/MP/011/002/0002_024-BHARADI RAIYAT-IN/MP/011/002/0002/0008</t>
  </si>
  <si>
    <t>KHANDWA-IN/MP/011_SOYABEAN-530_HARSUD-IN/MP/011/002_HARSUD-IN/MP/011/002/0002_025-REWAPUR-IN/MP/011/002/0002/0009_</t>
  </si>
  <si>
    <t>KHANDWA-IN/MP/011_SOYABEAN-530_HARSUD-IN/MP/011/002_HARSUD-IN/MP/011/002/0002_025-REWAPUR-IN/MP/011/002/0002/0009</t>
  </si>
  <si>
    <t>KHANDWA-IN/MP/011_SOYABEAN-530_HARSUD-IN/MP/011/002_HARSUD-IN/MP/011/002/0002_026-MOJWADI MAAL-IN/MP/011/002/0002/0010_</t>
  </si>
  <si>
    <t>KHANDWA-IN/MP/011_SOYABEAN-530_HARSUD-IN/MP/011/002_HARSUD-IN/MP/011/002/0002_026-MOJWADI MAAL-IN/MP/011/002/0002/0010</t>
  </si>
  <si>
    <t>KHANDWA-IN/MP/011_SOYABEAN-530_HARSUD-IN/MP/011/002_HARSUD-IN/MP/011/002/0002_027-SHAHPURA MAAL-IN/MP/011/002/0002/0011_</t>
  </si>
  <si>
    <t>KHANDWA-IN/MP/011_SOYABEAN-530_HARSUD-IN/MP/011/002_HARSUD-IN/MP/011/002/0002_027-SHAHPURA MAAL-IN/MP/011/002/0002/0011</t>
  </si>
  <si>
    <t>KHANDWA-IN/MP/011_SOYABEAN-530_HARSUD-IN/MP/011/002_HARSUD-IN/MP/011/002/0002_028-PALANI MAAL-IN/MP/011/002/0002/0012_</t>
  </si>
  <si>
    <t>KHANDWA-IN/MP/011_SOYABEAN-530_HARSUD-IN/MP/011/002_HARSUD-IN/MP/011/002/0002_028-PALANI MAAL-IN/MP/011/002/0002/0012</t>
  </si>
  <si>
    <t>KHANDWA-IN/MP/011_SOYABEAN-530_HARSUD-IN/MP/011/002_HARSUD-IN/MP/011/002/0002_029-BOTHIYA KHURD-IN/MP/011/002/0002/0013_</t>
  </si>
  <si>
    <t>KHANDWA-IN/MP/011_SOYABEAN-530_HARSUD-IN/MP/011/002_HARSUD-IN/MP/011/002/0002_029-BOTHIYA KHURD-IN/MP/011/002/0002/0013</t>
  </si>
  <si>
    <t>KHANDWA-IN/MP/011_SOYABEAN-530_HARSUD-IN/MP/011/002_HARSUD-IN/MP/011/002/0002_030-CHHAPA KUND-IN/MP/011/002/0002/0014_</t>
  </si>
  <si>
    <t>KHANDWA-IN/MP/011_SOYABEAN-530_HARSUD-IN/MP/011/002_HARSUD-IN/MP/011/002/0002_030-CHHAPA KUND-IN/MP/011/002/0002/0014</t>
  </si>
  <si>
    <t>KHANDWA-IN/MP/011_SOYABEAN-530_HARSUD-IN/MP/011/002_HARSUD-IN/MP/011/002/0002_031-SONKHEDI-IN/MP/011/002/0002/0015_</t>
  </si>
  <si>
    <t>KHANDWA-IN/MP/011_SOYABEAN-530_HARSUD-IN/MP/011/002_HARSUD-IN/MP/011/002/0002_031-SONKHEDI-IN/MP/011/002/0002/0015</t>
  </si>
  <si>
    <t>KHANDWA-IN/MP/011_SOYABEAN-530_HARSUD-IN/MP/011/002_HARSUD-IN/MP/011/002/0002_032-BORISARAY-IN/MP/011/002/0002/0016_</t>
  </si>
  <si>
    <t>KHANDWA-IN/MP/011_SOYABEAN-530_HARSUD-IN/MP/011/002_HARSUD-IN/MP/011/002/0002_032-BORISARAY-IN/MP/011/002/0002/0016</t>
  </si>
  <si>
    <t>KHANDWA-IN/MP/011_SOYABEAN-530_HARSUD-IN/MP/011/002_HARSUD-IN/MP/011/002/0002_033-DHARUKHEDI-IN/MP/011/002/0002/0017_</t>
  </si>
  <si>
    <t>KHANDWA-IN/MP/011_SOYABEAN-530_HARSUD-IN/MP/011/002_HARSUD-IN/MP/011/002/0002_033-DHARUKHEDI-IN/MP/011/002/0002/0017</t>
  </si>
  <si>
    <t>KHANDWA-IN/MP/011_SOYABEAN-530_HARSUD-IN/MP/011/002_KILLOD-IN/MP/011/002/0001_001-JHAGRIYA-IN/MP/011/002/0001/0001_</t>
  </si>
  <si>
    <t>KHANDWA-IN/MP/011_SOYABEAN-530_HARSUD-IN/MP/011/002_KILLOD-IN/MP/011/002/0001_001-JHAGRIYA-IN/MP/011/002/0001/0001</t>
  </si>
  <si>
    <t>KHANDWA-IN/MP/011_SOYABEAN-530_HARSUD-IN/MP/011/002_KILLOD-IN/MP/011/002/0001_002-JUNAPANI-IN/MP/011/002/0001/0009_</t>
  </si>
  <si>
    <t>KHANDWA-IN/MP/011_SOYABEAN-530_HARSUD-IN/MP/011/002_KILLOD-IN/MP/011/002/0001_002-JUNAPANI-IN/MP/011/002/0001/0009</t>
  </si>
  <si>
    <t>KHANDWA-IN/MP/011_SOYABEAN-530_HARSUD-IN/MP/011/002_KILLOD-IN/MP/011/002/0001_003-LACHHORA MAAL-IN/MP/011/002/0001/0010_</t>
  </si>
  <si>
    <t>KHANDWA-IN/MP/011_SOYABEAN-530_HARSUD-IN/MP/011/002_KILLOD-IN/MP/011/002/0001_003-LACHHORA MAAL-IN/MP/011/002/0001/0010</t>
  </si>
  <si>
    <t>KHANDWA-IN/MP/011_SOYABEAN-530_HARSUD-IN/MP/011/002_KILLOD-IN/MP/011/002/0001_004-SEMRUD RAIYAT-IN/MP/011/002/0001/0011_</t>
  </si>
  <si>
    <t>KHANDWA-IN/MP/011_SOYABEAN-530_HARSUD-IN/MP/011/002_KILLOD-IN/MP/011/002/0001_004-SEMRUD RAIYAT-IN/MP/011/002/0001/0011</t>
  </si>
  <si>
    <t>KHANDWA-IN/MP/011_SOYABEAN-530_HARSUD-IN/MP/011/002_KILLOD-IN/MP/011/002/0001_005-BARAMLAY-IN/MP/011/002/0001/0012_</t>
  </si>
  <si>
    <t>KHANDWA-IN/MP/011_SOYABEAN-530_HARSUD-IN/MP/011/002_KILLOD-IN/MP/011/002/0001_005-BARAMLAY-IN/MP/011/002/0001/0012</t>
  </si>
  <si>
    <t>KHANDWA-IN/MP/011_SOYABEAN-530_HARSUD-IN/MP/011/002_KILLOD-IN/MP/011/002/0001_006-GARBADI MAAL-IN/MP/011/002/0001/0013_</t>
  </si>
  <si>
    <t>KHANDWA-IN/MP/011_SOYABEAN-530_HARSUD-IN/MP/011/002_KILLOD-IN/MP/011/002/0001_006-GARBADI MAAL-IN/MP/011/002/0001/0013</t>
  </si>
  <si>
    <t>KHANDWA-IN/MP/011_SOYABEAN-530_HARSUD-IN/MP/011/002_KILLOD-IN/MP/011/002/0001_007-SOMGAOKHURD-IN/MP/011/002/0001/0014_</t>
  </si>
  <si>
    <t>KHANDWA-IN/MP/011_SOYABEAN-530_HARSUD-IN/MP/011/002_KILLOD-IN/MP/011/002/0001_007-SOMGAOKHURD-IN/MP/011/002/0001/0014</t>
  </si>
  <si>
    <t>KHANDWA-IN/MP/011_SOYABEAN-530_HARSUD-IN/MP/011/002_KILLOD-IN/MP/011/002/0001_008-GAMBHIR UBHARI-IN/MP/011/002/0001/0015_</t>
  </si>
  <si>
    <t>KHANDWA-IN/MP/011_SOYABEAN-530_HARSUD-IN/MP/011/002_KILLOD-IN/MP/011/002/0001_008-GAMBHIR UBHARI-IN/MP/011/002/0001/0015</t>
  </si>
  <si>
    <t>KHANDWA-IN/MP/011_SOYABEAN-530_HARSUD-IN/MP/011/002_KILLOD-IN/MP/011/002/0001_009-ROSAD MAAL-IN/MP/011/002/0001/0016_</t>
  </si>
  <si>
    <t>KHANDWA-IN/MP/011_SOYABEAN-530_HARSUD-IN/MP/011/002_KILLOD-IN/MP/011/002/0001_009-ROSAD MAAL-IN/MP/011/002/0001/0016</t>
  </si>
  <si>
    <t>KHANDWA-IN/MP/011_SOYABEAN-530_HARSUD-IN/MP/011/002_KILLOD-IN/MP/011/002/0001_010-KILLOD-IN/MP/011/002/0001/0002_</t>
  </si>
  <si>
    <t>KHANDWA-IN/MP/011_SOYABEAN-530_HARSUD-IN/MP/011/002_KILLOD-IN/MP/011/002/0001_010-KILLOD-IN/MP/011/002/0001/0002</t>
  </si>
  <si>
    <t>KHANDWA-IN/MP/011_SOYABEAN-530_HARSUD-IN/MP/011/002_KILLOD-IN/MP/011/002/0001_011-BILLOD-IN/MP/011/002/0001/0003_</t>
  </si>
  <si>
    <t>KHANDWA-IN/MP/011_SOYABEAN-530_HARSUD-IN/MP/011/002_KILLOD-IN/MP/011/002/0001_011-BILLOD-IN/MP/011/002/0001/0003</t>
  </si>
  <si>
    <t>KHANDWA-IN/MP/011_SOYABEAN-530_HARSUD-IN/MP/011/002_KILLOD-IN/MP/011/002/0001_012-KUKSI-IN/MP/011/002/0001/0004_</t>
  </si>
  <si>
    <t>KHANDWA-IN/MP/011_SOYABEAN-530_HARSUD-IN/MP/011/002_KILLOD-IN/MP/011/002/0001_012-KUKSI-IN/MP/011/002/0001/0004</t>
  </si>
  <si>
    <t>KHANDWA-IN/MP/011_SOYABEAN-530_HARSUD-IN/MP/011/002_KILLOD-IN/MP/011/002/0001_013-MALUD-IN/MP/011/002/0001/0005_</t>
  </si>
  <si>
    <t>KHANDWA-IN/MP/011_SOYABEAN-530_HARSUD-IN/MP/011/002_KILLOD-IN/MP/011/002/0001_013-MALUD-IN/MP/011/002/0001/0005</t>
  </si>
  <si>
    <t>KHANDWA-IN/MP/011_SOYABEAN-530_HARSUD-IN/MP/011/002_KILLOD-IN/MP/011/002/0001_014-JAITAPUR KALA-IN/MP/011/002/0001/0006_</t>
  </si>
  <si>
    <t>KHANDWA-IN/MP/011_SOYABEAN-530_HARSUD-IN/MP/011/002_KILLOD-IN/MP/011/002/0001_014-JAITAPUR KALA-IN/MP/011/002/0001/0006</t>
  </si>
  <si>
    <t>KHANDWA-IN/MP/011_SOYABEAN-530_HARSUD-IN/MP/011/002_KILLOD-IN/MP/011/002/0001_015-JHINGADAD-IN/MP/011/002/0001/0007_</t>
  </si>
  <si>
    <t>KHANDWA-IN/MP/011_SOYABEAN-530_HARSUD-IN/MP/011/002_KILLOD-IN/MP/011/002/0001_015-JHINGADAD-IN/MP/011/002/0001/0007</t>
  </si>
  <si>
    <t>KHANDWA-IN/MP/011_SOYABEAN-530_HARSUD-IN/MP/011/002_KILLOD-IN/MP/011/002/0001_016-LAHADPUR MAAL-IN/MP/011/002/0001/0008_</t>
  </si>
  <si>
    <t>KHANDWA-IN/MP/011_SOYABEAN-530_HARSUD-IN/MP/011/002_KILLOD-IN/MP/011/002/0001_016-LAHADPUR MAAL-IN/MP/011/002/0001/0008</t>
  </si>
  <si>
    <t>KHANDWA-IN/MP/011_SOYABEAN-530_KHALWA-IN/MP/011/005_KHALWA-IN/MP/011/005/0001_001-MADNI-IN/MP/011/005/0001/0001_</t>
  </si>
  <si>
    <t>KHANDWA-IN/MP/011_SOYABEAN-530_KHALWA-IN/MP/011/005_KHALWA-IN/MP/011/005/0001_001-MADNI-IN/MP/011/005/0001/0001</t>
  </si>
  <si>
    <t>KHANDWA-IN/MP/011_SOYABEAN-530_KHALWA-IN/MP/011/005_KHALWA-IN/MP/011/005/0001_002-KHEDI-IN/MP/011/005/0001/0012_</t>
  </si>
  <si>
    <t>KHANDWA-IN/MP/011_SOYABEAN-530_KHALWA-IN/MP/011/005_KHALWA-IN/MP/011/005/0001_002-KHEDI-IN/MP/011/005/0001/0012</t>
  </si>
  <si>
    <t>KHANDWA-IN/MP/011_SOYABEAN-530_KHALWA-IN/MP/011/005_KHALWA-IN/MP/011/005/0001_003-RAJUR-IN/MP/011/005/0001/0023_</t>
  </si>
  <si>
    <t>KHANDWA-IN/MP/011_SOYABEAN-530_KHALWA-IN/MP/011/005_KHALWA-IN/MP/011/005/0001_003-RAJUR-IN/MP/011/005/0001/0023</t>
  </si>
  <si>
    <t>KHANDWA-IN/MP/011_SOYABEAN-530_KHALWA-IN/MP/011/005_KHALWA-IN/MP/011/005/0001_004-JOGIBEDA-IN/MP/011/005/0001/0034_</t>
  </si>
  <si>
    <t>KHANDWA-IN/MP/011_SOYABEAN-530_KHALWA-IN/MP/011/005_KHALWA-IN/MP/011/005/0001_004-JOGIBEDA-IN/MP/011/005/0001/0034</t>
  </si>
  <si>
    <t>KHANDWA-IN/MP/011_SOYABEAN-530_KHALWA-IN/MP/011/005_KHALWA-IN/MP/011/005/0001_005-AASHAPUR-IN/MP/011/005/0001/0035_</t>
  </si>
  <si>
    <t>KHANDWA-IN/MP/011_SOYABEAN-530_KHALWA-IN/MP/011/005_KHALWA-IN/MP/011/005/0001_005-AASHAPUR-IN/MP/011/005/0001/0035</t>
  </si>
  <si>
    <t>KHANDWA-IN/MP/011_SOYABEAN-530_KHALWA-IN/MP/011/005_KHALWA-IN/MP/011/005/0001_006-KALAAM KALA-IN/MP/011/005/0001/0036_</t>
  </si>
  <si>
    <t>KHANDWA-IN/MP/011_SOYABEAN-530_KHALWA-IN/MP/011/005_KHALWA-IN/MP/011/005/0001_006-KALAAM KALA-IN/MP/011/005/0001/0036</t>
  </si>
  <si>
    <t>KHANDWA-IN/MP/011_SOYABEAN-530_KHALWA-IN/MP/011/005_KHALWA-IN/MP/011/005/0001_007-KALAAM KHURD-IN/MP/011/005/0001/0037_</t>
  </si>
  <si>
    <t>KHANDWA-IN/MP/011_SOYABEAN-530_KHALWA-IN/MP/011/005_KHALWA-IN/MP/011/005/0001_007-KALAAM KHURD-IN/MP/011/005/0001/0037</t>
  </si>
  <si>
    <t>KHANDWA-IN/MP/011_SOYABEAN-530_KHALWA-IN/MP/011/005_KHALWA-IN/MP/011/005/0001_008-MIRPUR-IN/MP/011/005/0001/0038_</t>
  </si>
  <si>
    <t>KHANDWA-IN/MP/011_SOYABEAN-530_KHALWA-IN/MP/011/005_KHALWA-IN/MP/011/005/0001_008-MIRPUR-IN/MP/011/005/0001/0038</t>
  </si>
  <si>
    <t>KHANDWA-IN/MP/011_SOYABEAN-530_KHALWA-IN/MP/011/005_KHALWA-IN/MP/011/005/0001_009-BHAGAWA-IN/MP/011/005/0001/0039_</t>
  </si>
  <si>
    <t>KHANDWA-IN/MP/011_SOYABEAN-530_KHALWA-IN/MP/011/005_KHALWA-IN/MP/011/005/0001_009-BHAGAWA-IN/MP/011/005/0001/0039</t>
  </si>
  <si>
    <t>KHANDWA-IN/MP/011_SOYABEAN-530_KHALWA-IN/MP/011/005_KHALWA-IN/MP/011/005/0001_010-SALYAKHEDI-IN/MP/011/005/0001/0002_</t>
  </si>
  <si>
    <t>KHANDWA-IN/MP/011_SOYABEAN-530_KHALWA-IN/MP/011/005_KHALWA-IN/MP/011/005/0001_010-SALYAKHEDI-IN/MP/011/005/0001/0002</t>
  </si>
  <si>
    <t>KHANDWA-IN/MP/011_SOYABEAN-530_KHALWA-IN/MP/011/005_KHALWA-IN/MP/011/005/0001_011-KUNDAI MAAL-IN/MP/011/005/0001/0003_</t>
  </si>
  <si>
    <t>KHANDWA-IN/MP/011_SOYABEAN-530_KHALWA-IN/MP/011/005_KHALWA-IN/MP/011/005/0001_011-KUNDAI MAAL-IN/MP/011/005/0001/0003</t>
  </si>
  <si>
    <t>KHANDWA-IN/MP/011_SOYABEAN-530_KHALWA-IN/MP/011/005_KHALWA-IN/MP/011/005/0001_012-MALGAON-IN/MP/011/005/0001/0004_</t>
  </si>
  <si>
    <t>KHANDWA-IN/MP/011_SOYABEAN-530_KHALWA-IN/MP/011/005_KHALWA-IN/MP/011/005/0001_012-MALGAON-IN/MP/011/005/0001/0004</t>
  </si>
  <si>
    <t>KHANDWA-IN/MP/011_SOYABEAN-530_KHALWA-IN/MP/011/005_KHALWA-IN/MP/011/005/0001_013-BHADANYA-IN/MP/011/005/0001/0005_</t>
  </si>
  <si>
    <t>KHANDWA-IN/MP/011_SOYABEAN-530_KHALWA-IN/MP/011/005_KHALWA-IN/MP/011/005/0001_013-BHADANYA-IN/MP/011/005/0001/0005</t>
  </si>
  <si>
    <t>KHANDWA-IN/MP/011_SOYABEAN-530_KHALWA-IN/MP/011/005_KHALWA-IN/MP/011/005/0001_014-SEERPUR-IN/MP/011/005/0001/0006_</t>
  </si>
  <si>
    <t>KHANDWA-IN/MP/011_SOYABEAN-530_KHALWA-IN/MP/011/005_KHALWA-IN/MP/011/005/0001_014-SEERPUR-IN/MP/011/005/0001/0006</t>
  </si>
  <si>
    <t>KHANDWA-IN/MP/011_SOYABEAN-530_KHALWA-IN/MP/011/005_KHALWA-IN/MP/011/005/0001_015-MOHANYA BHAM-IN/MP/011/005/0001/0007_</t>
  </si>
  <si>
    <t>KHANDWA-IN/MP/011_SOYABEAN-530_KHALWA-IN/MP/011/005_KHALWA-IN/MP/011/005/0001_015-MOHANYA BHAM-IN/MP/011/005/0001/0007</t>
  </si>
  <si>
    <t>KHANDWA-IN/MP/011_SOYABEAN-530_KHALWA-IN/MP/011/005_KHALWA-IN/MP/011/005/0001_016-SUKVI RAIYAT-IN/MP/011/005/0001/0008_</t>
  </si>
  <si>
    <t>KHANDWA-IN/MP/011_SOYABEAN-530_KHALWA-IN/MP/011/005_KHALWA-IN/MP/011/005/0001_016-SUKVI RAIYAT-IN/MP/011/005/0001/0008</t>
  </si>
  <si>
    <t>KHANDWA-IN/MP/011_SOYABEAN-530_KHALWA-IN/MP/011/005_KHALWA-IN/MP/011/005/0001_017-JUNAPANI-IN/MP/011/005/0001/0009_</t>
  </si>
  <si>
    <t>KHANDWA-IN/MP/011_SOYABEAN-530_KHALWA-IN/MP/011/005_KHALWA-IN/MP/011/005/0001_017-JUNAPANI-IN/MP/011/005/0001/0009</t>
  </si>
  <si>
    <t>KHANDWA-IN/MP/011_SOYABEAN-530_KHALWA-IN/MP/011/005_KHALWA-IN/MP/011/005/0001_018-MALHARGARH-IN/MP/011/005/0001/0010_</t>
  </si>
  <si>
    <t>KHANDWA-IN/MP/011_SOYABEAN-530_KHALWA-IN/MP/011/005_KHALWA-IN/MP/011/005/0001_018-MALHARGARH-IN/MP/011/005/0001/0010</t>
  </si>
  <si>
    <t>KHANDWA-IN/MP/011_SOYABEAN-530_KHALWA-IN/MP/011/005_KHALWA-IN/MP/011/005/0001_019-KHALWA PU. AA.-IN/MP/011/005/0001/0011_</t>
  </si>
  <si>
    <t>KHANDWA-IN/MP/011_SOYABEAN-530_KHALWA-IN/MP/011/005_KHALWA-IN/MP/011/005/0001_019-KHALWA PU. AA.-IN/MP/011/005/0001/0011</t>
  </si>
  <si>
    <t>KHANDWA-IN/MP/011_SOYABEAN-530_KHALWA-IN/MP/011/005_KHALWA-IN/MP/011/005/0001_020-SAWLI KHEDA-IN/MP/011/005/0001/0013_</t>
  </si>
  <si>
    <t>KHANDWA-IN/MP/011_SOYABEAN-530_KHALWA-IN/MP/011/005_KHALWA-IN/MP/011/005/0001_020-SAWLI KHEDA-IN/MP/011/005/0001/0013</t>
  </si>
  <si>
    <t>KHANDWA-IN/MP/011_SOYABEAN-530_KHALWA-IN/MP/011/005_KHALWA-IN/MP/011/005/0001_021-KOTHA RAIYAT-IN/MP/011/005/0001/0014_</t>
  </si>
  <si>
    <t>KHANDWA-IN/MP/011_SOYABEAN-530_KHALWA-IN/MP/011/005_KHALWA-IN/MP/011/005/0001_021-KOTHA RAIYAT-IN/MP/011/005/0001/0014</t>
  </si>
  <si>
    <t>KHANDWA-IN/MP/011_SOYABEAN-530_KHALWA-IN/MP/011/005_KHALWA-IN/MP/011/005/0001_022-LAKHORA RAIYAT-IN/MP/011/005/0001/0015_</t>
  </si>
  <si>
    <t>KHANDWA-IN/MP/011_SOYABEAN-530_KHALWA-IN/MP/011/005_KHALWA-IN/MP/011/005/0001_022-LAKHORA RAIYAT-IN/MP/011/005/0001/0015</t>
  </si>
  <si>
    <t>KHANDWA-IN/MP/011_SOYABEAN-530_KHALWA-IN/MP/011/005_KHALWA-IN/MP/011/005/0001_023-MOHNYA KHEDA-IN/MP/011/005/0001/0016_</t>
  </si>
  <si>
    <t>KHANDWA-IN/MP/011_SOYABEAN-530_KHALWA-IN/MP/011/005_KHALWA-IN/MP/011/005/0001_023-MOHNYA KHEDA-IN/MP/011/005/0001/0016</t>
  </si>
  <si>
    <t>KHANDWA-IN/MP/011_SOYABEAN-530_KHALWA-IN/MP/011/005_KHALWA-IN/MP/011/005/0001_024-KHAR KALA-IN/MP/011/005/0001/0017_</t>
  </si>
  <si>
    <t>KHANDWA-IN/MP/011_SOYABEAN-530_KHALWA-IN/MP/011/005_KHALWA-IN/MP/011/005/0001_024-KHAR KALA-IN/MP/011/005/0001/0017</t>
  </si>
  <si>
    <t>KHANDWA-IN/MP/011_SOYABEAN-530_KHALWA-IN/MP/011/005_KHALWA-IN/MP/011/005/0001_025-RAJPURA BAKHAR-IN/MP/011/005/0001/0018_</t>
  </si>
  <si>
    <t>KHANDWA-IN/MP/011_SOYABEAN-530_KHALWA-IN/MP/011/005_KHALWA-IN/MP/011/005/0001_025-RAJPURA BAKHAR-IN/MP/011/005/0001/0018</t>
  </si>
  <si>
    <t>KHANDWA-IN/MP/011_SOYABEAN-530_KHALWA-IN/MP/011/005_KHALWA-IN/MP/011/005/0001_026-JAMNYA KALA-IN/MP/011/005/0001/0019_</t>
  </si>
  <si>
    <t>KHANDWA-IN/MP/011_SOYABEAN-530_KHALWA-IN/MP/011/005_KHALWA-IN/MP/011/005/0001_026-JAMNYA KALA-IN/MP/011/005/0001/0019</t>
  </si>
  <si>
    <t>KHANDWA-IN/MP/011_SOYABEAN-530_KHALWA-IN/MP/011/005_KHALWA-IN/MP/011/005/0001_027-JAMNYA KHURD-IN/MP/011/005/0001/0020_</t>
  </si>
  <si>
    <t>KHANDWA-IN/MP/011_SOYABEAN-530_KHALWA-IN/MP/011/005_KHALWA-IN/MP/011/005/0001_027-JAMNYA KHURD-IN/MP/011/005/0001/0020</t>
  </si>
  <si>
    <t>KHANDWA-IN/MP/011_SOYABEAN-530_KHALWA-IN/MP/011/005_KHALWA-IN/MP/011/005/0001_028-NAMAPUR-IN/MP/011/005/0001/0021_</t>
  </si>
  <si>
    <t>KHANDWA-IN/MP/011_SOYABEAN-530_KHALWA-IN/MP/011/005_KHALWA-IN/MP/011/005/0001_028-NAMAPUR-IN/MP/011/005/0001/0021</t>
  </si>
  <si>
    <t>KHANDWA-IN/MP/011_SOYABEAN-530_KHALWA-IN/MP/011/005_KHALWA-IN/MP/011/005/0001_029-DONGALYA-IN/MP/011/005/0001/0022_</t>
  </si>
  <si>
    <t>KHANDWA-IN/MP/011_SOYABEAN-530_KHALWA-IN/MP/011/005_KHALWA-IN/MP/011/005/0001_029-DONGALYA-IN/MP/011/005/0001/0022</t>
  </si>
  <si>
    <t>KHANDWA-IN/MP/011_SOYABEAN-530_KHALWA-IN/MP/011/005_KHALWA-IN/MP/011/005/0001_030-DEVLI KALA-IN/MP/011/005/0001/0024_</t>
  </si>
  <si>
    <t>KHANDWA-IN/MP/011_SOYABEAN-530_KHALWA-IN/MP/011/005_KHALWA-IN/MP/011/005/0001_030-DEVLI KALA-IN/MP/011/005/0001/0024</t>
  </si>
  <si>
    <t>KHANDWA-IN/MP/011_SOYABEAN-530_KHALWA-IN/MP/011/005_KHALWA-IN/MP/011/005/0001_031-DEVLI KHURD-IN/MP/011/005/0001/0025_</t>
  </si>
  <si>
    <t>KHANDWA-IN/MP/011_SOYABEAN-530_KHALWA-IN/MP/011/005_KHALWA-IN/MP/011/005/0001_031-DEVLI KHURD-IN/MP/011/005/0001/0025</t>
  </si>
  <si>
    <t>KHANDWA-IN/MP/011_SOYABEAN-530_KHALWA-IN/MP/011/005_KHALWA-IN/MP/011/005/0001_032-KUMHAR KHEDA-IN/MP/011/005/0001/0026_</t>
  </si>
  <si>
    <t>KHANDWA-IN/MP/011_SOYABEAN-530_KHALWA-IN/MP/011/005_KHALWA-IN/MP/011/005/0001_032-KUMHAR KHEDA-IN/MP/011/005/0001/0026</t>
  </si>
  <si>
    <t>KHANDWA-IN/MP/011_SOYABEAN-530_KHALWA-IN/MP/011/005_KHALWA-IN/MP/011/005/0001_033-RAIPUR-IN/MP/011/005/0001/0027_</t>
  </si>
  <si>
    <t>KHANDWA-IN/MP/011_SOYABEAN-530_KHALWA-IN/MP/011/005_KHALWA-IN/MP/011/005/0001_033-RAIPUR-IN/MP/011/005/0001/0027</t>
  </si>
  <si>
    <t>KHANDWA-IN/MP/011_SOYABEAN-530_KHALWA-IN/MP/011/005_KHALWA-IN/MP/011/005/0001_034-SENDHWA-IN/MP/011/005/0001/0028_</t>
  </si>
  <si>
    <t>KHANDWA-IN/MP/011_SOYABEAN-530_KHALWA-IN/MP/011/005_KHALWA-IN/MP/011/005/0001_034-SENDHWA-IN/MP/011/005/0001/0028</t>
  </si>
  <si>
    <t>KHANDWA-IN/MP/011_SOYABEAN-530_KHALWA-IN/MP/011/005_KHALWA-IN/MP/011/005/0001_035-GHUTI GHAT-IN/MP/011/005/0001/0029_</t>
  </si>
  <si>
    <t>KHANDWA-IN/MP/011_SOYABEAN-530_KHALWA-IN/MP/011/005_KHALWA-IN/MP/011/005/0001_035-GHUTI GHAT-IN/MP/011/005/0001/0029</t>
  </si>
  <si>
    <t>KHANDWA-IN/MP/011_SOYABEAN-530_KHALWA-IN/MP/011/005_KHALWA-IN/MP/011/005/0001_036-BOOTI-IN/MP/011/005/0001/0030_</t>
  </si>
  <si>
    <t>KHANDWA-IN/MP/011_SOYABEAN-530_KHALWA-IN/MP/011/005_KHALWA-IN/MP/011/005/0001_036-BOOTI-IN/MP/011/005/0001/0030</t>
  </si>
  <si>
    <t>KHANDWA-IN/MP/011_SOYABEAN-530_KHALWA-IN/MP/011/005_KHALWA-IN/MP/011/005/0001_037-GULAI MAAL-IN/MP/011/005/0001/0031_</t>
  </si>
  <si>
    <t>KHANDWA-IN/MP/011_SOYABEAN-530_KHALWA-IN/MP/011/005_KHALWA-IN/MP/011/005/0001_037-GULAI MAAL-IN/MP/011/005/0001/0031</t>
  </si>
  <si>
    <t>KHANDWA-IN/MP/011_SOYABEAN-530_KHALWA-IN/MP/011/005_KHALWA-IN/MP/011/005/0001_038-KARWANI-IN/MP/011/005/0001/0032_</t>
  </si>
  <si>
    <t>KHANDWA-IN/MP/011_SOYABEAN-530_KHALWA-IN/MP/011/005_KHALWA-IN/MP/011/005/0001_038-KARWANI-IN/MP/011/005/0001/0032</t>
  </si>
  <si>
    <t>KHANDWA-IN/MP/011_SOYABEAN-530_KHALWA-IN/MP/011/005_KHALWA-IN/MP/011/005/0001_039-KHUTWADIYA-IN/MP/011/005/0001/0033_</t>
  </si>
  <si>
    <t>KHANDWA-IN/MP/011_SOYABEAN-530_KHALWA-IN/MP/011/005_KHALWA-IN/MP/011/005/0001_039-KHUTWADIYA-IN/MP/011/005/0001/0033</t>
  </si>
  <si>
    <t>KHANDWA-IN/MP/011_SOYABEAN-530_KHALWA-IN/MP/011/005_ROSHANI-IN/MP/011/005/0002_040-DHAKOCHI-IN/MP/011/005/0002/0001_</t>
  </si>
  <si>
    <t>KHANDWA-IN/MP/011_SOYABEAN-530_KHALWA-IN/MP/011/005_ROSHANI-IN/MP/011/005/0002_040-DHAKOCHI-IN/MP/011/005/0002/0001</t>
  </si>
  <si>
    <t>KHANDWA-IN/MP/011_SOYABEAN-530_KHALWA-IN/MP/011/005_ROSHANI-IN/MP/011/005/0002_041-GARBEDI RAIYAT-IN/MP/011/005/0002/0002_</t>
  </si>
  <si>
    <t>KHANDWA-IN/MP/011_SOYABEAN-530_KHALWA-IN/MP/011/005_ROSHANI-IN/MP/011/005/0002_041-GARBEDI RAIYAT-IN/MP/011/005/0002/0002</t>
  </si>
  <si>
    <t>KHANDWA-IN/MP/011_SOYABEAN-530_KHALWA-IN/MP/011/005_ROSHANI-IN/MP/011/005/0002_042-MOJWADI-IN/MP/011/005/0002/0003_</t>
  </si>
  <si>
    <t>KHANDWA-IN/MP/011_SOYABEAN-530_KHALWA-IN/MP/011/005_ROSHANI-IN/MP/011/005/0002_042-MOJWADI-IN/MP/011/005/0002/0003</t>
  </si>
  <si>
    <t>KHANDWA-IN/MP/011_SOYABEAN-530_KHALWA-IN/MP/011/005_ROSHANI-IN/MP/011/005/0002_043-JAMDHAD-IN/MP/011/005/0002/0004_</t>
  </si>
  <si>
    <t>KHANDWA-IN/MP/011_SOYABEAN-530_KHALWA-IN/MP/011/005_ROSHANI-IN/MP/011/005/0002_043-JAMDHAD-IN/MP/011/005/0002/0004</t>
  </si>
  <si>
    <t>KHANDWA-IN/MP/011_SOYABEAN-530_KHALWA-IN/MP/011/005_ROSHANI-IN/MP/011/005/0002_044-MATAPUR-IN/MP/011/005/0002/0005_</t>
  </si>
  <si>
    <t>KHANDWA-IN/MP/011_SOYABEAN-530_KHALWA-IN/MP/011/005_ROSHANI-IN/MP/011/005/0002_044-MATAPUR-IN/MP/011/005/0002/0005</t>
  </si>
  <si>
    <t>KHANDWA-IN/MP/011_SOYABEAN-530_KHALWA-IN/MP/011/005_ROSHANI-IN/MP/011/005/0002_045-CHAINPUR SARKAR-IN/MP/011/005/0002/0006_</t>
  </si>
  <si>
    <t>KHANDWA-IN/MP/011_SOYABEAN-530_KHALWA-IN/MP/011/005_ROSHANI-IN/MP/011/005/0002_045-CHAINPUR SARKAR-IN/MP/011/005/0002/0006</t>
  </si>
  <si>
    <t>KHANDWA-IN/MP/011_SOYABEAN-530_KHALWA-IN/MP/011/005_ROSHANI-IN/MP/011/005/0002_046-JAMNYA AASHAPUR-IN/MP/011/005/0002/0007_</t>
  </si>
  <si>
    <t>KHANDWA-IN/MP/011_SOYABEAN-530_KHALWA-IN/MP/011/005_ROSHANI-IN/MP/011/005/0002_046-JAMNYA AASHAPUR-IN/MP/011/005/0002/0007</t>
  </si>
  <si>
    <t>KHANDWA-IN/MP/011_SOYABEAN-530_KHALWA-IN/MP/011/005_ROSHANI-IN/MP/011/005/0002_047-FEFRI SARKAR-IN/MP/011/005/0002/0008_</t>
  </si>
  <si>
    <t>KHANDWA-IN/MP/011_SOYABEAN-530_KHALWA-IN/MP/011/005_ROSHANI-IN/MP/011/005/0002_047-FEFRI SARKAR-IN/MP/011/005/0002/0008</t>
  </si>
  <si>
    <t>KHANDWA-IN/MP/011_SOYABEAN-530_KHALWA-IN/MP/011/005_ROSHANI-IN/MP/011/005/0002_048-KHOKHARIYA-IN/MP/011/005/0002/0009_</t>
  </si>
  <si>
    <t>KHANDWA-IN/MP/011_SOYABEAN-530_KHALWA-IN/MP/011/005_ROSHANI-IN/MP/011/005/0002_048-KHOKHARIYA-IN/MP/011/005/0002/0009</t>
  </si>
  <si>
    <t>KHANDWA-IN/MP/011_SOYABEAN-530_KHALWA-IN/MP/011/005_ROSHANI-IN/MP/011/005/0002_049-MENDAPANI-IN/MP/011/005/0002/0010_</t>
  </si>
  <si>
    <t>KHANDWA-IN/MP/011_SOYABEAN-530_KHALWA-IN/MP/011/005_ROSHANI-IN/MP/011/005/0002_049-MENDAPANI-IN/MP/011/005/0002/0010</t>
  </si>
  <si>
    <t>KHANDWA-IN/MP/011_SOYABEAN-530_KHALWA-IN/MP/011/005_ROSHANI-IN/MP/011/005/0002_050-DABHIYA-IN/MP/011/005/0002/0011_</t>
  </si>
  <si>
    <t>KHANDWA-IN/MP/011_SOYABEAN-530_KHALWA-IN/MP/011/005_ROSHANI-IN/MP/011/005/0002_050-DABHIYA-IN/MP/011/005/0002/0011</t>
  </si>
  <si>
    <t>KHANDWA-IN/MP/011_SOYABEAN-530_KHALWA-IN/MP/011/005_ROSHANI-IN/MP/011/005/0002_051-PADLYA-IN/MP/011/005/0002/0012_</t>
  </si>
  <si>
    <t>KHANDWA-IN/MP/011_SOYABEAN-530_KHALWA-IN/MP/011/005_ROSHANI-IN/MP/011/005/0002_051-PADLYA-IN/MP/011/005/0002/0012</t>
  </si>
  <si>
    <t>KHANDWA-IN/MP/011_SOYABEAN-530_KHALWA-IN/MP/011/005_ROSHANI-IN/MP/011/005/0002_052-TIGARIYA-IN/MP/011/005/0002/0013_</t>
  </si>
  <si>
    <t>KHANDWA-IN/MP/011_SOYABEAN-530_KHALWA-IN/MP/011/005_ROSHANI-IN/MP/011/005/0002_052-TIGARIYA-IN/MP/011/005/0002/0013</t>
  </si>
  <si>
    <t>KHANDWA-IN/MP/011_SOYABEAN-530_KHALWA-IN/MP/011/005_ROSHANI-IN/MP/011/005/0002_053-JAMNYA SAR.-IN/MP/011/005/0002/0014_</t>
  </si>
  <si>
    <t>KHANDWA-IN/MP/011_SOYABEAN-530_KHALWA-IN/MP/011/005_ROSHANI-IN/MP/011/005/0002_053-JAMNYA SAR.-IN/MP/011/005/0002/0014</t>
  </si>
  <si>
    <t>KHANDWA-IN/MP/011_SOYABEAN-530_KHALWA-IN/MP/011/005_ROSHANI-IN/MP/011/005/0002_054-RANHAI-IN/MP/011/005/0002/0015_</t>
  </si>
  <si>
    <t>KHANDWA-IN/MP/011_SOYABEAN-530_KHALWA-IN/MP/011/005_ROSHANI-IN/MP/011/005/0002_054-RANHAI-IN/MP/011/005/0002/0015</t>
  </si>
  <si>
    <t>KHANDWA-IN/MP/011_SOYABEAN-530_KHALWA-IN/MP/011/005_ROSHANI-IN/MP/011/005/0002_055-KHORDA-IN/MP/011/005/0002/0016_</t>
  </si>
  <si>
    <t>KHANDWA-IN/MP/011_SOYABEAN-530_KHALWA-IN/MP/011/005_ROSHANI-IN/MP/011/005/0002_055-KHORDA-IN/MP/011/005/0002/0016</t>
  </si>
  <si>
    <t>KHANDWA-IN/MP/011_SOYABEAN-530_KHALWA-IN/MP/011/005_ROSHANI-IN/MP/011/005/0002_056-PATAJAN-IN/MP/011/005/0002/0017_</t>
  </si>
  <si>
    <t>KHANDWA-IN/MP/011_SOYABEAN-530_KHALWA-IN/MP/011/005_ROSHANI-IN/MP/011/005/0002_056-PATAJAN-IN/MP/011/005/0002/0017</t>
  </si>
  <si>
    <t>KHANDWA-IN/MP/011_SOYABEAN-530_KHALWA-IN/MP/011/005_ROSHANI-IN/MP/011/005/0002_057-LANGOTI-IN/MP/011/005/0002/0018_</t>
  </si>
  <si>
    <t>KHANDWA-IN/MP/011_SOYABEAN-530_KHALWA-IN/MP/011/005_ROSHANI-IN/MP/011/005/0002_057-LANGOTI-IN/MP/011/005/0002/0018</t>
  </si>
  <si>
    <t>KHANDWA-IN/MP/011_SOYABEAN-530_KHALWA-IN/MP/011/005_ROSHANI-IN/MP/011/005/0002_058-UDIYAPUR RAIYAT-IN/MP/011/005/0002/0019_</t>
  </si>
  <si>
    <t>KHANDWA-IN/MP/011_SOYABEAN-530_KHALWA-IN/MP/011/005_ROSHANI-IN/MP/011/005/0002_058-UDIYAPUR RAIYAT-IN/MP/011/005/0002/0019</t>
  </si>
  <si>
    <t>KHANDWA-IN/MP/011_SOYABEAN-530_KHALWA-IN/MP/011/005_ROSHANI-IN/MP/011/005/0002_059-PATALDA-IN/MP/011/005/0002/0020_</t>
  </si>
  <si>
    <t>KHANDWA-IN/MP/011_SOYABEAN-530_KHALWA-IN/MP/011/005_ROSHANI-IN/MP/011/005/0002_059-PATALDA-IN/MP/011/005/0002/0020</t>
  </si>
  <si>
    <t>KHANDWA-IN/MP/011_SOYABEAN-530_KHALWA-IN/MP/011/005_ROSHANI-IN/MP/011/005/0002_060-AMBADA-IN/MP/011/005/0002/0021_</t>
  </si>
  <si>
    <t>KHANDWA-IN/MP/011_SOYABEAN-530_KHALWA-IN/MP/011/005_ROSHANI-IN/MP/011/005/0002_060-AMBADA-IN/MP/011/005/0002/0021</t>
  </si>
  <si>
    <t>KHANDWA-IN/MP/011_SOYABEAN-530_KHALWA-IN/MP/011/005_ROSHANI-IN/MP/011/005/0002_061-MUHALKHARI-IN/MP/011/005/0002/0022_</t>
  </si>
  <si>
    <t>KHANDWA-IN/MP/011_SOYABEAN-530_KHALWA-IN/MP/011/005_ROSHANI-IN/MP/011/005/0002_061-MUHALKHARI-IN/MP/011/005/0002/0022</t>
  </si>
  <si>
    <t>KHANDWA-IN/MP/011_SOYABEAN-530_KHALWA-IN/MP/011/005_ROSHANI-IN/MP/011/005/0002_062-ROSHNI-IN/MP/011/005/0002/0023_</t>
  </si>
  <si>
    <t>KHANDWA-IN/MP/011_SOYABEAN-530_KHALWA-IN/MP/011/005_ROSHANI-IN/MP/011/005/0002_062-ROSHNI-IN/MP/011/005/0002/0023</t>
  </si>
  <si>
    <t>KHANDWA-IN/MP/011_SOYABEAN-530_KHALWA-IN/MP/011/005_ROSHANI-IN/MP/011/005/0002_063-DHAWDI-IN/MP/011/005/0002/0024_</t>
  </si>
  <si>
    <t>KHANDWA-IN/MP/011_SOYABEAN-530_KHALWA-IN/MP/011/005_ROSHANI-IN/MP/011/005/0002_063-DHAWDI-IN/MP/011/005/0002/0024</t>
  </si>
  <si>
    <t>KHANDWA-IN/MP/011_SOYABEAN-530_KHALWA-IN/MP/011/005_ROSHANI-IN/MP/011/005/0002_064-BARA KUND-IN/MP/011/005/0002/0025_</t>
  </si>
  <si>
    <t>KHANDWA-IN/MP/011_SOYABEAN-530_KHALWA-IN/MP/011/005_ROSHANI-IN/MP/011/005/0002_064-BARA KUND-IN/MP/011/005/0002/0025</t>
  </si>
  <si>
    <t>KHANDWA-IN/MP/011_SOYABEAN-530_KHALWA-IN/MP/011/005_ROSHANI-IN/MP/011/005/0002_065-BHOJUDHANA-IN/MP/011/005/0002/0026_</t>
  </si>
  <si>
    <t>KHANDWA-IN/MP/011_SOYABEAN-530_KHALWA-IN/MP/011/005_ROSHANI-IN/MP/011/005/0002_065-BHOJUDHANA-IN/MP/011/005/0002/0026</t>
  </si>
  <si>
    <t>KHANDWA-IN/MP/011_SOYABEAN-530_KHALWA-IN/MP/011/005_ROSHANI-IN/MP/011/005/0002_066-KHAMLAY-IN/MP/011/005/0002/0027_</t>
  </si>
  <si>
    <t>KHANDWA-IN/MP/011_SOYABEAN-530_KHALWA-IN/MP/011/005_ROSHANI-IN/MP/011/005/0002_066-KHAMLAY-IN/MP/011/005/0002/0027</t>
  </si>
  <si>
    <t>KHANDWA-IN/MP/011_SOYABEAN-530_KHALWA-IN/MP/011/005_ROSHANI-IN/MP/011/005/0002_067-TIMARNI-IN/MP/011/005/0002/0028_</t>
  </si>
  <si>
    <t>KHANDWA-IN/MP/011_SOYABEAN-530_KHALWA-IN/MP/011/005_ROSHANI-IN/MP/011/005/0002_067-TIMARNI-IN/MP/011/005/0002/0028</t>
  </si>
  <si>
    <t>KHANDWA-IN/MP/011_SOYABEAN-530_KHALWA-IN/MP/011/005_ROSHANI-IN/MP/011/005/0002_068-LAKHANPUR RAIYAT-IN/MP/011/005/0002/0029_</t>
  </si>
  <si>
    <t>KHANDWA-IN/MP/011_SOYABEAN-530_KHALWA-IN/MP/011/005_ROSHANI-IN/MP/011/005/0002_068-LAKHANPUR RAIYAT-IN/MP/011/005/0002/0029</t>
  </si>
  <si>
    <t>KHANDWA-IN/MP/011_SOYABEAN-530_KHALWA-IN/MP/011/005_ROSHANI-IN/MP/011/005/0002_069-CHABUTRA-IN/MP/011/005/0002/0030_</t>
  </si>
  <si>
    <t>KHANDWA-IN/MP/011_SOYABEAN-530_KHALWA-IN/MP/011/005_ROSHANI-IN/MP/011/005/0002_069-CHABUTRA-IN/MP/011/005/0002/0030</t>
  </si>
  <si>
    <t>KHANDWA-IN/MP/011_SOYABEAN-530_KHALWA-IN/MP/011/005_ROSHANI-IN/MP/011/005/0002_070-MEHLU-IN/MP/011/005/0002/0031_</t>
  </si>
  <si>
    <t>KHANDWA-IN/MP/011_SOYABEAN-530_KHALWA-IN/MP/011/005_ROSHANI-IN/MP/011/005/0002_070-MEHLU-IN/MP/011/005/0002/0031</t>
  </si>
  <si>
    <t>KHANDWA-IN/MP/011_SOYABEAN-530_KHALWA-IN/MP/011/005_ROSHANI-IN/MP/011/005/0002_071-KHATEGAON-IN/MP/011/005/0002/0032_</t>
  </si>
  <si>
    <t>KHANDWA-IN/MP/011_SOYABEAN-530_KHALWA-IN/MP/011/005_ROSHANI-IN/MP/011/005/0002_071-KHATEGAON-IN/MP/011/005/0002/0032</t>
  </si>
  <si>
    <t>KHANDWA-IN/MP/011_SOYABEAN-530_KHANDWA-IN/MP/011/001_CHHEGAON-IN/MP/011/001/0002_021-TEMI KALA-IN/MP/011/001/0002/0001_</t>
  </si>
  <si>
    <t>KHANDWA-IN/MP/011_SOYABEAN-530_KHANDWA-IN/MP/011/001_CHHEGAON-IN/MP/011/001/0002_021-TEMI KALA-IN/MP/011/001/0002/0001</t>
  </si>
  <si>
    <t>KHANDWA-IN/MP/011_SOYABEAN-530_KHANDWA-IN/MP/011/001_CHHEGAON-IN/MP/011/001/0002_022-TOKARKHEDA-IN/MP/011/001/0002/0002_</t>
  </si>
  <si>
    <t>KHANDWA-IN/MP/011_SOYABEAN-530_KHANDWA-IN/MP/011/001_CHHEGAON-IN/MP/011/001/0002_022-TOKARKHEDA-IN/MP/011/001/0002/0002</t>
  </si>
  <si>
    <t>KHANDWA-IN/MP/011_SOYABEAN-530_KHANDWA-IN/MP/011/001_CHHEGAON-IN/MP/011/001/0002_023-DESHGAON-IN/MP/011/001/0002/0003_</t>
  </si>
  <si>
    <t>KHANDWA-IN/MP/011_SOYABEAN-530_KHANDWA-IN/MP/011/001_CHHEGAON-IN/MP/011/001/0002_023-DESHGAON-IN/MP/011/001/0002/0003</t>
  </si>
  <si>
    <t>KHANDWA-IN/MP/011_SOYABEAN-530_KHANDWA-IN/MP/011/001_CHHEGAON-IN/MP/011/001/0002_024-BARUD-IN/MP/011/001/0002/0004_</t>
  </si>
  <si>
    <t>KHANDWA-IN/MP/011_SOYABEAN-530_KHANDWA-IN/MP/011/001_CHHEGAON-IN/MP/011/001/0002_024-BARUD-IN/MP/011/001/0002/0004</t>
  </si>
  <si>
    <t>KHANDWA-IN/MP/011_SOYABEAN-530_KHANDWA-IN/MP/011/001_CHHEGAON-IN/MP/011/001/0002_025-CHHIRVEL-IN/MP/011/001/0002/0005_</t>
  </si>
  <si>
    <t>KHANDWA-IN/MP/011_SOYABEAN-530_KHANDWA-IN/MP/011/001_CHHEGAON-IN/MP/011/001/0002_025-CHHIRVEL-IN/MP/011/001/0002/0005</t>
  </si>
  <si>
    <t>KHANDWA-IN/MP/011_SOYABEAN-530_KHANDWA-IN/MP/011/001_CHHEGAON-IN/MP/011/001/0002_026-BILANKHEDA-IN/MP/011/001/0002/0006_</t>
  </si>
  <si>
    <t>KHANDWA-IN/MP/011_SOYABEAN-530_KHANDWA-IN/MP/011/001_CHHEGAON-IN/MP/011/001/0002_026-BILANKHEDA-IN/MP/011/001/0002/0006</t>
  </si>
  <si>
    <t>KHANDWA-IN/MP/011_SOYABEAN-530_KHANDWA-IN/MP/011/001_CHHEGAON-IN/MP/011/001/0002_027-KALDAKHEDI-IN/MP/011/001/0002/0007_</t>
  </si>
  <si>
    <t>KHANDWA-IN/MP/011_SOYABEAN-530_KHANDWA-IN/MP/011/001_CHHEGAON-IN/MP/011/001/0002_027-KALDAKHEDI-IN/MP/011/001/0002/0007</t>
  </si>
  <si>
    <t>KHANDWA-IN/MP/011_SOYABEAN-530_KHANDWA-IN/MP/011/001_CHHEGAON-IN/MP/011/001/0002_028-BHOJAKHEDI-IN/MP/011/001/0002/0008_</t>
  </si>
  <si>
    <t>KHANDWA-IN/MP/011_SOYABEAN-530_KHANDWA-IN/MP/011/001_CHHEGAON-IN/MP/011/001/0002_028-BHOJAKHEDI-IN/MP/011/001/0002/0008</t>
  </si>
  <si>
    <t>KHANDWA-IN/MP/011_SOYABEAN-530_KHANDWA-IN/MP/011/001_CHHEGAON-IN/MP/011/001/0002_029-BHIGAWA NANKARI-IN/MP/011/001/0002/0009_</t>
  </si>
  <si>
    <t>KHANDWA-IN/MP/011_SOYABEAN-530_KHANDWA-IN/MP/011/001_CHHEGAON-IN/MP/011/001/0002_029-BHIGAWA NANKARI-IN/MP/011/001/0002/0009</t>
  </si>
  <si>
    <t>KHANDWA-IN/MP/011_SOYABEAN-530_KHANDWA-IN/MP/011/001_CHHEGAON-IN/MP/011/001/0002_030-MALGAON-IN/MP/011/001/0002/0010_</t>
  </si>
  <si>
    <t>KHANDWA-IN/MP/011_SOYABEAN-530_KHANDWA-IN/MP/011/001_CHHEGAON-IN/MP/011/001/0002_030-MALGAON-IN/MP/011/001/0002/0010</t>
  </si>
  <si>
    <t>KHANDWA-IN/MP/011_SOYABEAN-530_KHANDWA-IN/MP/011/001_CHHEGAON-IN/MP/011/001/0002_031-AHMADPUR KHAIGAON-IN/MP/011/001/0002/0011_</t>
  </si>
  <si>
    <t>KHANDWA-IN/MP/011_SOYABEAN-530_KHANDWA-IN/MP/011/001_CHHEGAON-IN/MP/011/001/0002_031-AHMADPUR KHAIGAON-IN/MP/011/001/0002/0011</t>
  </si>
  <si>
    <t>KHANDWA-IN/MP/011_SOYABEAN-530_KHANDWA-IN/MP/011/001_CHHEGAON-IN/MP/011/001/0002_032-SURGAON JOSHI-IN/MP/011/001/0002/0012_</t>
  </si>
  <si>
    <t>KHANDWA-IN/MP/011_SOYABEAN-530_KHANDWA-IN/MP/011/001_CHHEGAON-IN/MP/011/001/0002_032-SURGAON JOSHI-IN/MP/011/001/0002/0012</t>
  </si>
  <si>
    <t>KHANDWA-IN/MP/011_SOYABEAN-530_KHANDWA-IN/MP/011/001_CHHEGAON-IN/MP/011/001/0002_033-SONUD-IN/MP/011/001/0002/0013_</t>
  </si>
  <si>
    <t>KHANDWA-IN/MP/011_SOYABEAN-530_KHANDWA-IN/MP/011/001_CHHEGAON-IN/MP/011/001/0002_033-SONUD-IN/MP/011/001/0002/0013</t>
  </si>
  <si>
    <t>KHANDWA-IN/MP/011_SOYABEAN-530_KHANDWA-IN/MP/011/001_CHHEGAON-IN/MP/011/001/0002_034-CHHEGAON MAKHAN-IN/MP/011/001/0002/0014_</t>
  </si>
  <si>
    <t>KHANDWA-IN/MP/011_SOYABEAN-530_KHANDWA-IN/MP/011/001_CHHEGAON-IN/MP/011/001/0002_034-CHHEGAON MAKHAN-IN/MP/011/001/0002/0014</t>
  </si>
  <si>
    <t>KHANDWA-IN/MP/011_SOYABEAN-530_KHANDWA-IN/MP/011/001_CHHEGAON-IN/MP/011/001/0002_035-BHUIFAL-IN/MP/011/001/0002/0015_</t>
  </si>
  <si>
    <t>KHANDWA-IN/MP/011_SOYABEAN-530_KHANDWA-IN/MP/011/001_CHHEGAON-IN/MP/011/001/0002_035-BHUIFAL-IN/MP/011/001/0002/0015</t>
  </si>
  <si>
    <t>KHANDWA-IN/MP/011_SOYABEAN-530_KHANDWA-IN/MP/011/001_CHHEGAON-IN/MP/011/001/0002_036-SIRSOUD-IN/MP/011/001/0002/0016_</t>
  </si>
  <si>
    <t>KHANDWA-IN/MP/011_SOYABEAN-530_KHANDWA-IN/MP/011/001_CHHEGAON-IN/MP/011/001/0002_036-SIRSOUD-IN/MP/011/001/0002/0016</t>
  </si>
  <si>
    <t>KHANDWA-IN/MP/011_SOYABEAN-530_KHANDWA-IN/MP/011/001_CHHEGAON-IN/MP/011/001/0002_037-HARASWADA-IN/MP/011/001/0002/0017_</t>
  </si>
  <si>
    <t>KHANDWA-IN/MP/011_SOYABEAN-530_KHANDWA-IN/MP/011/001_CHHEGAON-IN/MP/011/001/0002_037-HARASWADA-IN/MP/011/001/0002/0017</t>
  </si>
  <si>
    <t>KHANDWA-IN/MP/011_SOYABEAN-530_KHANDWA-IN/MP/011/001_CHHEGAON-IN/MP/011/001/0002_038-DONDWADA-IN/MP/011/001/0002/0018_</t>
  </si>
  <si>
    <t>KHANDWA-IN/MP/011_SOYABEAN-530_KHANDWA-IN/MP/011/001_CHHEGAON-IN/MP/011/001/0002_038-DONDWADA-IN/MP/011/001/0002/0018</t>
  </si>
  <si>
    <t>KHANDWA-IN/MP/011_SOYABEAN-530_KHANDWA-IN/MP/011/001_CHHEGAON-IN/MP/011/001/0002_039-TAKLI MORI-IN/MP/011/001/0002/0019_</t>
  </si>
  <si>
    <t>KHANDWA-IN/MP/011_SOYABEAN-530_KHANDWA-IN/MP/011/001_CHHEGAON-IN/MP/011/001/0002_039-TAKLI MORI-IN/MP/011/001/0002/0019</t>
  </si>
  <si>
    <t>KHANDWA-IN/MP/011_SOYABEAN-530_KHANDWA-IN/MP/011/001_CHHEGAON-IN/MP/011/001/0002_040-CHHEGAON DEVI-IN/MP/011/001/0002/0020_</t>
  </si>
  <si>
    <t>KHANDWA-IN/MP/011_SOYABEAN-530_KHANDWA-IN/MP/011/001_CHHEGAON-IN/MP/011/001/0002_040-CHHEGAON DEVI-IN/MP/011/001/0002/0020</t>
  </si>
  <si>
    <t>KHANDWA-IN/MP/011_SOYABEAN-530_KHANDWA-IN/MP/011/001_CHICHGOHAN-IN/MP/011/001/0001_001-DHANGAON-IN/MP/011/001/0001/0001_</t>
  </si>
  <si>
    <t>KHANDWA-IN/MP/011_SOYABEAN-530_KHANDWA-IN/MP/011/001_CHICHGOHAN-IN/MP/011/001/0001_001-DHANGAON-IN/MP/011/001/0001/0001</t>
  </si>
  <si>
    <t>KHANDWA-IN/MP/011_SOYABEAN-530_KHANDWA-IN/MP/011/001_CHICHGOHAN-IN/MP/011/001/0001_002-DELGAON-IN/MP/011/001/0001/0012_</t>
  </si>
  <si>
    <t>KHANDWA-IN/MP/011_SOYABEAN-530_KHANDWA-IN/MP/011/001_CHICHGOHAN-IN/MP/011/001/0001_002-DELGAON-IN/MP/011/001/0001/0012</t>
  </si>
  <si>
    <t>KHANDWA-IN/MP/011_SOYABEAN-530_KHANDWA-IN/MP/011/001_CHICHGOHAN-IN/MP/011/001/0001_003-BEDIYAKHURD-IN/MP/011/001/0001/0014_</t>
  </si>
  <si>
    <t>KHANDWA-IN/MP/011_SOYABEAN-530_KHANDWA-IN/MP/011/001_CHICHGOHAN-IN/MP/011/001/0001_003-BEDIYAKHURD-IN/MP/011/001/0001/0014</t>
  </si>
  <si>
    <t>KHANDWA-IN/MP/011_SOYABEAN-530_KHANDWA-IN/MP/011/001_CHICHGOHAN-IN/MP/011/001/0001_004-TALWADIYA-IN/MP/011/001/0001/0015_</t>
  </si>
  <si>
    <t>KHANDWA-IN/MP/011_SOYABEAN-530_KHANDWA-IN/MP/011/001_CHICHGOHAN-IN/MP/011/001/0001_004-TALWADIYA-IN/MP/011/001/0001/0015</t>
  </si>
  <si>
    <t>KHANDWA-IN/MP/011_SOYABEAN-530_KHANDWA-IN/MP/011/001_CHICHGOHAN-IN/MP/011/001/0001_005-KANKARIYA-IN/MP/011/001/0001/0016_</t>
  </si>
  <si>
    <t>KHANDWA-IN/MP/011_SOYABEAN-530_KHANDWA-IN/MP/011/001_CHICHGOHAN-IN/MP/011/001/0001_005-KANKARIYA-IN/MP/011/001/0001/0016</t>
  </si>
  <si>
    <t>KHANDWA-IN/MP/011_SOYABEAN-530_KHANDWA-IN/MP/011/001_CHICHGOHAN-IN/MP/011/001/0001_006-ATAR-IN/MP/011/001/0001/0017_</t>
  </si>
  <si>
    <t>KHANDWA-IN/MP/011_SOYABEAN-530_KHANDWA-IN/MP/011/001_CHICHGOHAN-IN/MP/011/001/0001_006-ATAR-IN/MP/011/001/0001/0017</t>
  </si>
  <si>
    <t>KHANDWA-IN/MP/011_SOYABEAN-530_KHANDWA-IN/MP/011/001_CHICHGOHAN-IN/MP/011/001/0001_007-REWADA-IN/MP/011/001/0001/0018_</t>
  </si>
  <si>
    <t>KHANDWA-IN/MP/011_SOYABEAN-530_KHANDWA-IN/MP/011/001_CHICHGOHAN-IN/MP/011/001/0001_007-REWADA-IN/MP/011/001/0001/0018</t>
  </si>
  <si>
    <t>KHANDWA-IN/MP/011_SOYABEAN-530_KHANDWA-IN/MP/011/001_CHICHGOHAN-IN/MP/011/001/0001_008-BAMJHAR-IN/MP/011/001/0001/0019_</t>
  </si>
  <si>
    <t>KHANDWA-IN/MP/011_SOYABEAN-530_KHANDWA-IN/MP/011/001_CHICHGOHAN-IN/MP/011/001/0001_008-BAMJHAR-IN/MP/011/001/0001/0019</t>
  </si>
  <si>
    <t>KHANDWA-IN/MP/011_SOYABEAN-530_KHANDWA-IN/MP/011/001_CHICHGOHAN-IN/MP/011/001/0001_009-SALAI-IN/MP/011/001/0001/0020_</t>
  </si>
  <si>
    <t>KHANDWA-IN/MP/011_SOYABEAN-530_KHANDWA-IN/MP/011/001_CHICHGOHAN-IN/MP/011/001/0001_009-SALAI-IN/MP/011/001/0001/0020</t>
  </si>
  <si>
    <t>KHANDWA-IN/MP/011_SOYABEAN-530_KHANDWA-IN/MP/011/001_CHICHGOHAN-IN/MP/011/001/0001_010-KESUN-IN/MP/011/001/0001/0002_</t>
  </si>
  <si>
    <t>KHANDWA-IN/MP/011_SOYABEAN-530_KHANDWA-IN/MP/011/001_CHICHGOHAN-IN/MP/011/001/0001_010-KESUN-IN/MP/011/001/0001/0002</t>
  </si>
  <si>
    <t>KHANDWA-IN/MP/011_SOYABEAN-530_KHANDWA-IN/MP/011/001_CHICHGOHAN-IN/MP/011/001/0001_011-LAKHANGAON-IN/MP/011/001/0001/0003_</t>
  </si>
  <si>
    <t>KHANDWA-IN/MP/011_SOYABEAN-530_KHANDWA-IN/MP/011/001_CHICHGOHAN-IN/MP/011/001/0001_011-LAKHANGAON-IN/MP/011/001/0001/0003</t>
  </si>
  <si>
    <t>KHANDWA-IN/MP/011_SOYABEAN-530_KHANDWA-IN/MP/011/001_CHICHGOHAN-IN/MP/011/001/0001_012-JAMANYA-IN/MP/011/001/0001/0004_</t>
  </si>
  <si>
    <t>KHANDWA-IN/MP/011_SOYABEAN-530_KHANDWA-IN/MP/011/001_CHICHGOHAN-IN/MP/011/001/0001_012-JAMANYA-IN/MP/011/001/0001/0004</t>
  </si>
  <si>
    <t>KHANDWA-IN/MP/011_SOYABEAN-530_KHANDWA-IN/MP/011/001_CHICHGOHAN-IN/MP/011/001/0001_013-CHICHGOHAN-IN/MP/011/001/0001/0005_</t>
  </si>
  <si>
    <t>KHANDWA-IN/MP/011_SOYABEAN-530_KHANDWA-IN/MP/011/001_CHICHGOHAN-IN/MP/011/001/0001_013-CHICHGOHAN-IN/MP/011/001/0001/0005</t>
  </si>
  <si>
    <t>KHANDWA-IN/MP/011_SOYABEAN-530_KHANDWA-IN/MP/011/001_CHICHGOHAN-IN/MP/011/001/0001_014-ROSHIYA-IN/MP/011/001/0001/0006_</t>
  </si>
  <si>
    <t>KHANDWA-IN/MP/011_SOYABEAN-530_KHANDWA-IN/MP/011/001_CHICHGOHAN-IN/MP/011/001/0001_014-ROSHIYA-IN/MP/011/001/0001/0006</t>
  </si>
  <si>
    <t>KHANDWA-IN/MP/011_SOYABEAN-530_KHANDWA-IN/MP/011/001_CHICHGOHAN-IN/MP/011/001/0001_015-ROHNAI-IN/MP/011/001/0001/0007_</t>
  </si>
  <si>
    <t>KHANDWA-IN/MP/011_SOYABEAN-530_KHANDWA-IN/MP/011/001_CHICHGOHAN-IN/MP/011/001/0001_015-ROHNAI-IN/MP/011/001/0001/0007</t>
  </si>
  <si>
    <t>KHANDWA-IN/MP/011_SOYABEAN-530_KHANDWA-IN/MP/011/001_CHICHGOHAN-IN/MP/011/001/0001_016-NAAVLI-IN/MP/011/001/0001/0008_</t>
  </si>
  <si>
    <t>KHANDWA-IN/MP/011_SOYABEAN-530_KHANDWA-IN/MP/011/001_CHICHGOHAN-IN/MP/011/001/0001_016-NAAVLI-IN/MP/011/001/0001/0008</t>
  </si>
  <si>
    <t>KHANDWA-IN/MP/011_SOYABEAN-530_KHANDWA-IN/MP/011/001_CHICHGOHAN-IN/MP/011/001/0001_017-SIRRA-IN/MP/011/001/0001/0009_</t>
  </si>
  <si>
    <t>KHANDWA-IN/MP/011_SOYABEAN-530_KHANDWA-IN/MP/011/001_CHICHGOHAN-IN/MP/011/001/0001_017-SIRRA-IN/MP/011/001/0001/0009</t>
  </si>
  <si>
    <t>KHANDWA-IN/MP/011_SOYABEAN-530_KHANDWA-IN/MP/011/001_CHICHGOHAN-IN/MP/011/001/0001_018-TITGAON-IN/MP/011/001/0001/0010_</t>
  </si>
  <si>
    <t>KHANDWA-IN/MP/011_SOYABEAN-530_KHANDWA-IN/MP/011/001_CHICHGOHAN-IN/MP/011/001/0001_018-TITGAON-IN/MP/011/001/0001/0010</t>
  </si>
  <si>
    <t>KHANDWA-IN/MP/011_SOYABEAN-530_KHANDWA-IN/MP/011/001_CHICHGOHAN-IN/MP/011/001/0001_019-DEVLA MAFI-IN/MP/011/001/0001/0011_</t>
  </si>
  <si>
    <t>KHANDWA-IN/MP/011_SOYABEAN-530_KHANDWA-IN/MP/011/001_CHICHGOHAN-IN/MP/011/001/0001_019-DEVLA MAFI-IN/MP/011/001/0001/0011</t>
  </si>
  <si>
    <t>KHANDWA-IN/MP/011_SOYABEAN-530_KHANDWA-IN/MP/011/001_CHICHGOHAN-IN/MP/011/001/0001_020-AJANTI-IN/MP/011/001/0001/0013_</t>
  </si>
  <si>
    <t>KHANDWA-IN/MP/011_SOYABEAN-530_KHANDWA-IN/MP/011/001_CHICHGOHAN-IN/MP/011/001/0001_020-AJANTI-IN/MP/011/001/0001/0013</t>
  </si>
  <si>
    <t>KHANDWA-IN/MP/011_SOYABEAN-530_KHANDWA-IN/MP/011/001_JAWAR-IN/MP/011/001/0003_041-KALESHWAR-IN/MP/011/001/0003/0001_</t>
  </si>
  <si>
    <t>KHANDWA-IN/MP/011_SOYABEAN-530_KHANDWA-IN/MP/011/001_JAWAR-IN/MP/011/001/0003_041-KALESHWAR-IN/MP/011/001/0003/0001</t>
  </si>
  <si>
    <t>KHANDWA-IN/MP/011_SOYABEAN-530_KHANDWA-IN/MP/011/001_JAWAR-IN/MP/011/001/0003_042-KOLGAON-IN/MP/011/001/0003/0002_</t>
  </si>
  <si>
    <t>KHANDWA-IN/MP/011_SOYABEAN-530_KHANDWA-IN/MP/011/001_JAWAR-IN/MP/011/001/0003_042-KOLGAON-IN/MP/011/001/0003/0002</t>
  </si>
  <si>
    <t>KHANDWA-IN/MP/011_SOYABEAN-530_KHANDWA-IN/MP/011/001_JAWAR-IN/MP/011/001/0003_043-RANGAON-IN/MP/011/001/0003/0003_</t>
  </si>
  <si>
    <t>KHANDWA-IN/MP/011_SOYABEAN-530_KHANDWA-IN/MP/011/001_JAWAR-IN/MP/011/001/0003_043-RANGAON-IN/MP/011/001/0003/0003</t>
  </si>
  <si>
    <t>KHANDWA-IN/MP/011_SOYABEAN-530_KHANDWA-IN/MP/011/001_JAWAR-IN/MP/011/001/0003_044-JAMLI SAIYED-IN/MP/011/001/0003/0004_</t>
  </si>
  <si>
    <t>KHANDWA-IN/MP/011_SOYABEAN-530_KHANDWA-IN/MP/011/001_JAWAR-IN/MP/011/001/0003_044-JAMLI SAIYED-IN/MP/011/001/0003/0004</t>
  </si>
  <si>
    <t>KHANDWA-IN/MP/011_SOYABEAN-530_KHANDWA-IN/MP/011/001_JAWAR-IN/MP/011/001/0003_045-BHAISAWA-IN/MP/011/001/0003/0005_</t>
  </si>
  <si>
    <t>KHANDWA-IN/MP/011_SOYABEAN-530_KHANDWA-IN/MP/011/001_JAWAR-IN/MP/011/001/0003_045-BHAISAWA-IN/MP/011/001/0003/0005</t>
  </si>
  <si>
    <t>KHANDWA-IN/MP/011_SOYABEAN-530_KHANDWA-IN/MP/011/001_JAWAR-IN/MP/011/001/0003_046-SAHEJLA-IN/MP/011/001/0003/0006_</t>
  </si>
  <si>
    <t>KHANDWA-IN/MP/011_SOYABEAN-530_KHANDWA-IN/MP/011/001_JAWAR-IN/MP/011/001/0003_046-SAHEJLA-IN/MP/011/001/0003/0006</t>
  </si>
  <si>
    <t>KHANDWA-IN/MP/011_SOYABEAN-530_KHANDWA-IN/MP/011/001_JAWAR-IN/MP/011/001/0003_047-PIPALKOTA-IN/MP/011/001/0003/0007_</t>
  </si>
  <si>
    <t>KHANDWA-IN/MP/011_SOYABEAN-530_KHANDWA-IN/MP/011/001_JAWAR-IN/MP/011/001/0003_047-PIPALKOTA-IN/MP/011/001/0003/0007</t>
  </si>
  <si>
    <t>KHANDWA-IN/MP/011_SOYABEAN-530_KHANDWA-IN/MP/011/001_JAWAR-IN/MP/011/001/0003_048-KEHLARI-IN/MP/011/001/0003/0008_</t>
  </si>
  <si>
    <t>KHANDWA-IN/MP/011_SOYABEAN-530_KHANDWA-IN/MP/011/001_JAWAR-IN/MP/011/001/0003_048-KEHLARI-IN/MP/011/001/0003/0008</t>
  </si>
  <si>
    <t>KHANDWA-IN/MP/011_SOYABEAN-530_KHANDWA-IN/MP/011/001_JAWAR-IN/MP/011/001/0003_049-JAMLI MUNDI-IN/MP/011/001/0003/0009_</t>
  </si>
  <si>
    <t>KHANDWA-IN/MP/011_SOYABEAN-530_KHANDWA-IN/MP/011/001_JAWAR-IN/MP/011/001/0003_049-JAMLI MUNDI-IN/MP/011/001/0003/0009</t>
  </si>
  <si>
    <t>KHANDWA-IN/MP/011_SOYABEAN-530_KHANDWA-IN/MP/011/001_JAWAR-IN/MP/011/001/0003_050-DHORANI-IN/MP/011/001/0003/0010_</t>
  </si>
  <si>
    <t>KHANDWA-IN/MP/011_SOYABEAN-530_KHANDWA-IN/MP/011/001_JAWAR-IN/MP/011/001/0003_050-DHORANI-IN/MP/011/001/0003/0010</t>
  </si>
  <si>
    <t>KHANDWA-IN/MP/011_SOYABEAN-530_KHANDWA-IN/MP/011/001_JAWAR-IN/MP/011/001/0003_051-PIPALYAFUL-IN/MP/011/001/0003/0011_</t>
  </si>
  <si>
    <t>KHANDWA-IN/MP/011_SOYABEAN-530_KHANDWA-IN/MP/011/001_JAWAR-IN/MP/011/001/0003_051-PIPALYAFUL-IN/MP/011/001/0003/0011</t>
  </si>
  <si>
    <t>KHANDWA-IN/MP/011_SOYABEAN-530_KHANDWA-IN/MP/011/001_JAWAR-IN/MP/011/001/0003_052-KHEDI KITA-IN/MP/011/001/0003/0012_</t>
  </si>
  <si>
    <t>KHANDWA-IN/MP/011_SOYABEAN-530_KHANDWA-IN/MP/011/001_JAWAR-IN/MP/011/001/0003_052-KHEDI KITA-IN/MP/011/001/0003/0012</t>
  </si>
  <si>
    <t>KHANDWA-IN/MP/011_SOYABEAN-530_KHANDWA-IN/MP/011/001_JAWAR-IN/MP/011/001/0003_053-BHAKRADA-IN/MP/011/001/0003/0013_</t>
  </si>
  <si>
    <t>KHANDWA-IN/MP/011_SOYABEAN-530_KHANDWA-IN/MP/011/001_JAWAR-IN/MP/011/001/0003_053-BHAKRADA-IN/MP/011/001/0003/0013</t>
  </si>
  <si>
    <t>KHANDWA-IN/MP/011_SOYABEAN-530_KHANDWA-IN/MP/011/001_JAWAR-IN/MP/011/001/0003_054-DHODWADA-IN/MP/011/001/0003/0014_</t>
  </si>
  <si>
    <t>KHANDWA-IN/MP/011_SOYABEAN-530_KHANDWA-IN/MP/011/001_JAWAR-IN/MP/011/001/0003_054-DHODWADA-IN/MP/011/001/0003/0014</t>
  </si>
  <si>
    <t>KHANDWA-IN/MP/011_SOYABEAN-530_KHANDWA-IN/MP/011/001_JAWAR-IN/MP/011/001/0003_055-ATUT BHIKHARI-IN/MP/011/001/0003/0015_</t>
  </si>
  <si>
    <t>KHANDWA-IN/MP/011_SOYABEAN-530_KHANDWA-IN/MP/011/001_JAWAR-IN/MP/011/001/0003_055-ATUT BHIKHARI-IN/MP/011/001/0003/0015</t>
  </si>
  <si>
    <t>KHANDWA-IN/MP/011_SOYABEAN-530_KHANDWA-IN/MP/011/001_JAWAR-IN/MP/011/001/0003_056-TALWADIYA-IN/MP/011/001/0003/0016_</t>
  </si>
  <si>
    <t>KHANDWA-IN/MP/011_SOYABEAN-530_KHANDWA-IN/MP/011/001_JAWAR-IN/MP/011/001/0003_056-TALWADIYA-IN/MP/011/001/0003/0016</t>
  </si>
  <si>
    <t>KHANDWA-IN/MP/011_SOYABEAN-530_KHANDWA-IN/MP/011/001_JAWAR-IN/MP/011/001/0003_057-JAWAR-IN/MP/011/001/0003/0017_</t>
  </si>
  <si>
    <t>KHANDWA-IN/MP/011_SOYABEAN-530_KHANDWA-IN/MP/011/001_JAWAR-IN/MP/011/001/0003_057-JAWAR-IN/MP/011/001/0003/0017</t>
  </si>
  <si>
    <t>KHANDWA-IN/MP/011_SOYABEAN-530_KHANDWA-IN/MP/011/001_JAWAR-IN/MP/011/001/0003_058-PALAKNA-IN/MP/011/001/0003/0018_</t>
  </si>
  <si>
    <t>KHANDWA-IN/MP/011_SOYABEAN-530_KHANDWA-IN/MP/011/001_JAWAR-IN/MP/011/001/0003_058-PALAKNA-IN/MP/011/001/0003/0018</t>
  </si>
  <si>
    <t>KHANDWA-IN/MP/011_SOYABEAN-530_KHANDWA-IN/MP/011/001_JAWAR-IN/MP/011/001/0003_059-DHANGAON-IN/MP/011/001/0003/0019_</t>
  </si>
  <si>
    <t>KHANDWA-IN/MP/011_SOYABEAN-530_KHANDWA-IN/MP/011/001_JAWAR-IN/MP/011/001/0003_059-DHANGAON-IN/MP/011/001/0003/0019</t>
  </si>
  <si>
    <t>KHANDWA-IN/MP/011_SOYABEAN-530_KHANDWA-IN/MP/011/001_JAWAR-IN/MP/011/001/0003_060-ROHNI-IN/MP/011/001/0003/0020_</t>
  </si>
  <si>
    <t>KHANDWA-IN/MP/011_SOYABEAN-530_KHANDWA-IN/MP/011/001_JAWAR-IN/MP/011/001/0003_060-ROHNI-IN/MP/011/001/0003/0020</t>
  </si>
  <si>
    <t>KHANDWA-IN/MP/011_SOYABEAN-530_KHANDWA-IN/MP/011/001_JAWAR-IN/MP/011/001/0003_061-SURGAON BANJARI-IN/MP/011/001/0003/0021_</t>
  </si>
  <si>
    <t>KHANDWA-IN/MP/011_SOYABEAN-530_KHANDWA-IN/MP/011/001_JAWAR-IN/MP/011/001/0003_061-SURGAON BANJARI-IN/MP/011/001/0003/0021</t>
  </si>
  <si>
    <t>KHANDWA-IN/MP/011_SOYABEAN-530_KHANDWA-IN/MP/011/001_JAWAR-IN/MP/011/001/0003_062-MATHNI BUJURG-IN/MP/011/001/0003/0022_</t>
  </si>
  <si>
    <t>KHANDWA-IN/MP/011_SOYABEAN-530_KHANDWA-IN/MP/011/001_JAWAR-IN/MP/011/001/0003_062-MATHNI BUJURG-IN/MP/011/001/0003/0022</t>
  </si>
  <si>
    <t>KHANDWA-IN/MP/011_SOYABEAN-530_KHANDWA-IN/MP/011/001_JAWAR-IN/MP/011/001/0003_063-BENPURA KURWADA-IN/MP/011/001/0003/0023_</t>
  </si>
  <si>
    <t>KHANDWA-IN/MP/011_SOYABEAN-530_KHANDWA-IN/MP/011/001_JAWAR-IN/MP/011/001/0003_063-BENPURA KURWADA-IN/MP/011/001/0003/0023</t>
  </si>
  <si>
    <t>KHANDWA-IN/MP/011_SOYABEAN-530_KHANDWA-IN/MP/011/001_KHANDWA -1-IN/MP/011/001/0004_064-RAI KHUTWAL-IN/MP/011/001/0004/0001_</t>
  </si>
  <si>
    <t>KHANDWA-IN/MP/011_SOYABEAN-530_KHANDWA-IN/MP/011/001_KHANDWA -1-IN/MP/011/001/0004_064-RAI KHUTWAL-IN/MP/011/001/0004/0001</t>
  </si>
  <si>
    <t>KHANDWA-IN/MP/011_SOYABEAN-530_KHANDWA-IN/MP/011/001_KHANDWA -1-IN/MP/011/001/0004_065-MACHHONDI RE.-IN/MP/011/001/0004/0002_</t>
  </si>
  <si>
    <t>KHANDWA-IN/MP/011_SOYABEAN-530_KHANDWA-IN/MP/011/001_KHANDWA -1-IN/MP/011/001/0004_065-MACHHONDI RE.-IN/MP/011/001/0004/0002</t>
  </si>
  <si>
    <t>KHANDWA-IN/MP/011_SOYABEAN-530_KHANDWA-IN/MP/011/001_KHANDWA -1-IN/MP/011/001/0004_066-SEEVNA-IN/MP/011/001/0004/0003_</t>
  </si>
  <si>
    <t>KHANDWA-IN/MP/011_SOYABEAN-530_KHANDWA-IN/MP/011/001_KHANDWA -1-IN/MP/011/001/0004_066-SEEVNA-IN/MP/011/001/0004/0003</t>
  </si>
  <si>
    <t>KHANDWA-IN/MP/011_SOYABEAN-530_KHANDWA-IN/MP/011/001_KHANDWA -1-IN/MP/011/001/0004_067-SAVKHEDA-IN/MP/011/001/0004/0004_</t>
  </si>
  <si>
    <t>KHANDWA-IN/MP/011_SOYABEAN-530_KHANDWA-IN/MP/011/001_KHANDWA -1-IN/MP/011/001/0004_067-SAVKHEDA-IN/MP/011/001/0004/0004</t>
  </si>
  <si>
    <t>KHANDWA-IN/MP/011_SOYABEAN-530_KHANDWA-IN/MP/011/001_KHANDWA -1-IN/MP/011/001/0004_068-SATWADA-IN/MP/011/001/0004/0005_</t>
  </si>
  <si>
    <t>KHANDWA-IN/MP/011_SOYABEAN-530_KHANDWA-IN/MP/011/001_KHANDWA -1-IN/MP/011/001/0004_068-SATWADA-IN/MP/011/001/0004/0005</t>
  </si>
  <si>
    <t>KHANDWA-IN/MP/011_SOYABEAN-530_KHANDWA-IN/MP/011/001_KHANDWA -1-IN/MP/011/001/0004_069-MUNDWADA-IN/MP/011/001/0004/0006_</t>
  </si>
  <si>
    <t>KHANDWA-IN/MP/011_SOYABEAN-530_KHANDWA-IN/MP/011/001_KHANDWA -1-IN/MP/011/001/0004_069-MUNDWADA-IN/MP/011/001/0004/0006</t>
  </si>
  <si>
    <t>KHANDWA-IN/MP/011_SOYABEAN-530_KHANDWA-IN/MP/011/001_KHANDWA -1-IN/MP/011/001/0004_070-SIHADA-IN/MP/011/001/0004/0007_</t>
  </si>
  <si>
    <t>KHANDWA-IN/MP/011_SOYABEAN-530_KHANDWA-IN/MP/011/001_KHANDWA -1-IN/MP/011/001/0004_070-SIHADA-IN/MP/011/001/0004/0007</t>
  </si>
  <si>
    <t>KHANDWA-IN/MP/011_SOYABEAN-530_KHANDWA-IN/MP/011/001_KHANDWA -1-IN/MP/011/001/0004_071-GOKULGAON-IN/MP/011/001/0004/0008_</t>
  </si>
  <si>
    <t>KHANDWA-IN/MP/011_SOYABEAN-530_KHANDWA-IN/MP/011/001_KHANDWA -1-IN/MP/011/001/0004_071-GOKULGAON-IN/MP/011/001/0004/0008</t>
  </si>
  <si>
    <t>KHANDWA-IN/MP/011_SOYABEAN-530_KHANDWA-IN/MP/011/001_KHANDWA -1-IN/MP/011/001/0004_072-PIPLYA TAHAR-IN/MP/011/001/0004/0009_</t>
  </si>
  <si>
    <t>KHANDWA-IN/MP/011_SOYABEAN-530_KHANDWA-IN/MP/011/001_KHANDWA -1-IN/MP/011/001/0004_072-PIPLYA TAHAR-IN/MP/011/001/0004/0009</t>
  </si>
  <si>
    <t>KHANDWA-IN/MP/011_SOYABEAN-530_KHANDWA-IN/MP/011/001_KHANDWA -1-IN/MP/011/001/0004_073-BIJORA BHEEL-IN/MP/011/001/0004/0010_</t>
  </si>
  <si>
    <t>KHANDWA-IN/MP/011_SOYABEAN-530_KHANDWA-IN/MP/011/001_KHANDWA -1-IN/MP/011/001/0004_073-BIJORA BHEEL-IN/MP/011/001/0004/0010</t>
  </si>
  <si>
    <t>KHANDWA-IN/MP/011_SOYABEAN-530_KHANDWA-IN/MP/011/001_KHANDWA -1-IN/MP/011/001/0004_074-DONGARGAON-IN/MP/011/001/0004/0011_</t>
  </si>
  <si>
    <t>KHANDWA-IN/MP/011_SOYABEAN-530_KHANDWA-IN/MP/011/001_KHANDWA -1-IN/MP/011/001/0004_074-DONGARGAON-IN/MP/011/001/0004/0011</t>
  </si>
  <si>
    <t>KHANDWA-IN/MP/011_SOYABEAN-530_KHANDWA-IN/MP/011/001_KHANDWA -1-IN/MP/011/001/0004_075-KALMUKHI-IN/MP/011/001/0004/0012_</t>
  </si>
  <si>
    <t>KHANDWA-IN/MP/011_SOYABEAN-530_KHANDWA-IN/MP/011/001_KHANDWA -1-IN/MP/011/001/0004_075-KALMUKHI-IN/MP/011/001/0004/0012</t>
  </si>
  <si>
    <t>KHANDWA-IN/MP/011_SOYABEAN-530_KHANDWA-IN/MP/011/001_KHANDWA -1-IN/MP/011/001/0004_076-AMODA-IN/MP/011/001/0004/0013_</t>
  </si>
  <si>
    <t>KHANDWA-IN/MP/011_SOYABEAN-530_KHANDWA-IN/MP/011/001_KHANDWA -1-IN/MP/011/001/0004_076-AMODA-IN/MP/011/001/0004/0013</t>
  </si>
  <si>
    <t>KHANDWA-IN/MP/011_SOYABEAN-530_KHANDWA-IN/MP/011/001_KHANDWA -1-IN/MP/011/001/0004_077-MATPUR-IN/MP/011/001/0004/0014_</t>
  </si>
  <si>
    <t>KHANDWA-IN/MP/011_SOYABEAN-530_KHANDWA-IN/MP/011/001_KHANDWA -1-IN/MP/011/001/0004_077-MATPUR-IN/MP/011/001/0004/0014</t>
  </si>
  <si>
    <t>KHANDWA-IN/MP/011_SOYABEAN-530_KHANDWA-IN/MP/011/001_KHANDWA -1-IN/MP/011/001/0004_078-PIPLYA PUNASA-IN/MP/011/001/0004/0015_</t>
  </si>
  <si>
    <t>KHANDWA-IN/MP/011_SOYABEAN-530_KHANDWA-IN/MP/011/001_KHANDWA -1-IN/MP/011/001/0004_078-PIPLYA PUNASA-IN/MP/011/001/0004/0015</t>
  </si>
  <si>
    <t>KHANDWA-IN/MP/011_SOYABEAN-530_KHANDWA-IN/MP/011/001_KHANDWA -1-IN/MP/011/001/0004_079-NAGCHUN-IN/MP/011/001/0004/0016_</t>
  </si>
  <si>
    <t>KHANDWA-IN/MP/011_SOYABEAN-530_KHANDWA-IN/MP/011/001_KHANDWA -1-IN/MP/011/001/0004_079-NAGCHUN-IN/MP/011/001/0004/0016</t>
  </si>
  <si>
    <t>KHANDWA-IN/MP/011_SOYABEAN-530_KHANDWA-IN/MP/011/001_KHANDWA -1-IN/MP/011/001/0004_080-KHANDWATARAFKUMBI-IN/MP/011/001/0004/0017_</t>
  </si>
  <si>
    <t>KHANDWA-IN/MP/011_SOYABEAN-530_KHANDWA-IN/MP/011/001_KHANDWA -1-IN/MP/011/001/0004_080-KHANDWATARAFKUMBI-IN/MP/011/001/0004/0017</t>
  </si>
  <si>
    <t>KHANDWA-IN/MP/011_SOYABEAN-530_KHANDWA-IN/MP/011/001_KHANDWA -1-IN/MP/011/001/0004_081-KHANDWATARAFMALI-IN/MP/011/001/0004/0018_</t>
  </si>
  <si>
    <t>KHANDWA-IN/MP/011_SOYABEAN-530_KHANDWA-IN/MP/011/001_KHANDWA -1-IN/MP/011/001/0004_081-KHANDWATARAFMALI-IN/MP/011/001/0004/0018</t>
  </si>
  <si>
    <t>KHANDWA-IN/MP/011_SOYABEAN-530_KHANDWA-IN/MP/011/001_KHANDWA -1-IN/MP/011/001/0004_082-SUJAPURKALA-IN/MP/011/001/0004/0019_</t>
  </si>
  <si>
    <t>KHANDWA-IN/MP/011_SOYABEAN-530_KHANDWA-IN/MP/011/001_KHANDWA -1-IN/MP/011/001/0004_082-SUJAPURKALA-IN/MP/011/001/0004/0019</t>
  </si>
  <si>
    <t>KHANDWA-IN/MP/011_SOYABEAN-530_KHANDWA-IN/MP/011/001_KHANDWA -1-IN/MP/011/001/0004_083-NAHALDA-IN/MP/011/001/0004/0020_</t>
  </si>
  <si>
    <t>KHANDWA-IN/MP/011_SOYABEAN-530_KHANDWA-IN/MP/011/001_KHANDWA -1-IN/MP/011/001/0004_083-NAHALDA-IN/MP/011/001/0004/0020</t>
  </si>
  <si>
    <t>KHANDWA-IN/MP/011_SOYABEAN-530_KHANDWA-IN/MP/011/001_KHANDWA -1-IN/MP/011/001/0004_084-BADGAON MALI-IN/MP/011/001/0004/0021_</t>
  </si>
  <si>
    <t>KHANDWA-IN/MP/011_SOYABEAN-530_KHANDWA-IN/MP/011/001_KHANDWA -1-IN/MP/011/001/0004_084-BADGAON MALI-IN/MP/011/001/0004/0021</t>
  </si>
  <si>
    <t>KHANDWA-IN/MP/011_SOYABEAN-530_KHANDWA-IN/MP/011/001_KHANDWA -1-IN/MP/011/001/0004_085-AMALPURA-IN/MP/011/001/0004/0022_</t>
  </si>
  <si>
    <t>KHANDWA-IN/MP/011_SOYABEAN-530_KHANDWA-IN/MP/011/001_KHANDWA -1-IN/MP/011/001/0004_085-AMALPURA-IN/MP/011/001/0004/0022</t>
  </si>
  <si>
    <t>KHANDWA-IN/MP/011_SOYABEAN-530_KHANDWA-IN/MP/011/001_KHANDWA -1-IN/MP/011/001/0004_086-DHARAMPURI-IN/MP/011/001/0004/0023_</t>
  </si>
  <si>
    <t>KHANDWA-IN/MP/011_SOYABEAN-530_KHANDWA-IN/MP/011/001_KHANDWA -1-IN/MP/011/001/0004_086-DHARAMPURI-IN/MP/011/001/0004/0023</t>
  </si>
  <si>
    <t>KHANDWA-IN/MP/011_SOYABEAN-530_KHANDWA-IN/MP/011/001_KHANDWA -1-IN/MP/011/001/0004_087-BHAMGARH (NAJUL)-IN/MP/011/001/0004/0024_</t>
  </si>
  <si>
    <t>KHANDWA-IN/MP/011_SOYABEAN-530_KHANDWA-IN/MP/011/001_KHANDWA -1-IN/MP/011/001/0004_087-BHAMGARH (NAJUL)-IN/MP/011/001/0004/0024</t>
  </si>
  <si>
    <t>KHANDWA-IN/MP/011_SOYABEAN-530_KHANDWA-IN/MP/011/001_KHANDWA -1-IN/MP/011/001/0004_088-RAMPUR KALA-IN/MP/011/001/0004/0025_</t>
  </si>
  <si>
    <t>KHANDWA-IN/MP/011_SOYABEAN-530_KHANDWA-IN/MP/011/001_KHANDWA -1-IN/MP/011/001/0004_088-RAMPUR KALA-IN/MP/011/001/0004/0025</t>
  </si>
  <si>
    <t>KHANDWA-IN/MP/011_SOYABEAN-530_KHANDWA-IN/MP/011/001_KHANDWA -1-IN/MP/011/001/0004_089-BHAVSINGHPURA-IN/MP/011/001/0004/0026_</t>
  </si>
  <si>
    <t>KHANDWA-IN/MP/011_SOYABEAN-530_KHANDWA-IN/MP/011/001_KHANDWA -1-IN/MP/011/001/0004_089-BHAVSINGHPURA-IN/MP/011/001/0004/0026</t>
  </si>
  <si>
    <t>KHANDWA-IN/MP/011_SOYABEAN-530_KHANDWA-IN/MP/011/001_KHANDWA -1-IN/MP/011/001/0004_090-RUDHI-IN/MP/011/001/0004/0027_</t>
  </si>
  <si>
    <t>KHANDWA-IN/MP/011_SOYABEAN-530_KHANDWA-IN/MP/011/001_KHANDWA -1-IN/MP/011/001/0004_090-RUDHI-IN/MP/011/001/0004/0027</t>
  </si>
  <si>
    <t>KHANDWA-IN/MP/011_SOYABEAN-530_KHANDWA-IN/MP/011/001_KHANDWA -2-IN/MP/011/001/0005_091-BEDIYAV-IN/MP/011/001/0005/0006_</t>
  </si>
  <si>
    <t>KHANDWA-IN/MP/011_SOYABEAN-530_KHANDWA-IN/MP/011/001_KHANDWA -2-IN/MP/011/001/0005_091-BEDIYAV-IN/MP/011/001/0005/0006</t>
  </si>
  <si>
    <t>KHANDWA-IN/MP/011_SOYABEAN-530_KHANDWA-IN/MP/011/001_KHANDWA -2-IN/MP/011/001/0005_092-JASWADI-IN/MP/011/001/0005/0007_</t>
  </si>
  <si>
    <t>KHANDWA-IN/MP/011_SOYABEAN-530_KHANDWA-IN/MP/011/001_KHANDWA -2-IN/MP/011/001/0005_092-JASWADI-IN/MP/011/001/0005/0007</t>
  </si>
  <si>
    <t>KHANDWA-IN/MP/011_SOYABEAN-530_KHANDWA-IN/MP/011/001_KHANDWA -2-IN/MP/011/001/0005_093-TIRANDAJPUR-IN/MP/011/001/0005/0008_</t>
  </si>
  <si>
    <t>KHANDWA-IN/MP/011_SOYABEAN-530_KHANDWA-IN/MP/011/001_KHANDWA -2-IN/MP/011/001/0005_093-TIRANDAJPUR-IN/MP/011/001/0005/0008</t>
  </si>
  <si>
    <t>KHANDWA-IN/MP/011_SOYABEAN-530_KHANDWA-IN/MP/011/001_KHANDWA -2-IN/MP/011/001/0005_094-BAMANGAON AKHARI-IN/MP/011/001/0005/0009_</t>
  </si>
  <si>
    <t>KHANDWA-IN/MP/011_SOYABEAN-530_KHANDWA-IN/MP/011/001_KHANDWA -2-IN/MP/011/001/0005_094-BAMANGAON AKHARI-IN/MP/011/001/0005/0009</t>
  </si>
  <si>
    <t>KHANDWA-IN/MP/011_SOYABEAN-530_KHANDWA-IN/MP/011/001_KHANDWA -2-IN/MP/011/001/0005_095-KHANDWATARAFMANKAR-IN/MP/011/001/0005/0010_</t>
  </si>
  <si>
    <t>KHANDWA-IN/MP/011_SOYABEAN-530_KHANDWA-IN/MP/011/001_KHANDWA -2-IN/MP/011/001/0005_095-KHANDWATARAFMANKAR-IN/MP/011/001/0005/0010</t>
  </si>
  <si>
    <t>KHANDWA-IN/MP/011_SOYABEAN-530_KHANDWA-IN/MP/011/001_KHANDWA -2-IN/MP/011/001/0005_096-ROSHNAI-IN/MP/011/001/0005/0011_</t>
  </si>
  <si>
    <t>KHANDWA-IN/MP/011_SOYABEAN-530_KHANDWA-IN/MP/011/001_KHANDWA -2-IN/MP/011/001/0005_096-ROSHNAI-IN/MP/011/001/0005/0011</t>
  </si>
  <si>
    <t>KHANDWA-IN/MP/011_SOYABEAN-530_KHANDWA-IN/MP/011/001_KHANDWA -2-IN/MP/011/001/0005_097-KORGALA-IN/MP/011/001/0005/0012_</t>
  </si>
  <si>
    <t>KHANDWA-IN/MP/011_SOYABEAN-530_KHANDWA-IN/MP/011/001_KHANDWA -2-IN/MP/011/001/0005_097-KORGALA-IN/MP/011/001/0005/0012</t>
  </si>
  <si>
    <t>KHANDWA-IN/MP/011_SOYABEAN-530_KHANDWA-IN/MP/011/001_KHANDWA -2-IN/MP/011/001/0005_098-PANJARIYA-IN/MP/011/001/0005/0013_</t>
  </si>
  <si>
    <t>KHANDWA-IN/MP/011_SOYABEAN-530_KHANDWA-IN/MP/011/001_KHANDWA -2-IN/MP/011/001/0005_098-PANJARIYA-IN/MP/011/001/0005/0013</t>
  </si>
  <si>
    <t>KHANDWA-IN/MP/011_SOYABEAN-530_KHANDWA-IN/MP/011/001_KHANDWA -2-IN/MP/011/001/0005_099-BORGAON KHURD-IN/MP/011/001/0005/0014_</t>
  </si>
  <si>
    <t>KHANDWA-IN/MP/011_SOYABEAN-530_KHANDWA-IN/MP/011/001_KHANDWA -2-IN/MP/011/001/0005_099-BORGAON KHURD-IN/MP/011/001/0005/0014</t>
  </si>
  <si>
    <t>KHANDWA-IN/MP/011_SOYABEAN-530_KHANDWA-IN/MP/011/001_KHANDWA -2-IN/MP/011/001/0005_100-SEERPUR-IN/MP/011/001/0005/0001_</t>
  </si>
  <si>
    <t>KHANDWA-IN/MP/011_SOYABEAN-530_KHANDWA-IN/MP/011/001_KHANDWA -2-IN/MP/011/001/0005_100-SEERPUR-IN/MP/011/001/0005/0001</t>
  </si>
  <si>
    <t>KHANDWA-IN/MP/011_SOYABEAN-530_KHANDWA-IN/MP/011/001_KHANDWA -2-IN/MP/011/001/0005_101-BADGAON GURJAR-IN/MP/011/001/0005/0002_</t>
  </si>
  <si>
    <t>KHANDWA-IN/MP/011_SOYABEAN-530_KHANDWA-IN/MP/011/001_KHANDWA -2-IN/MP/011/001/0005_101-BADGAON GURJAR-IN/MP/011/001/0005/0002</t>
  </si>
  <si>
    <t>KHANDWA-IN/MP/011_SOYABEAN-530_KHANDWA-IN/MP/011/001_KHANDWA -2-IN/MP/011/001/0005_102-TIGRIYA-IN/MP/011/001/0005/0003_</t>
  </si>
  <si>
    <t>KHANDWA-IN/MP/011_SOYABEAN-530_KHANDWA-IN/MP/011/001_KHANDWA -2-IN/MP/011/001/0005_102-TIGRIYA-IN/MP/011/001/0005/0003</t>
  </si>
  <si>
    <t>KHANDWA-IN/MP/011_SOYABEAN-530_KHANDWA-IN/MP/011/001_KHANDWA -2-IN/MP/011/001/0005_103-LOHARI-IN/MP/011/001/0005/0004_</t>
  </si>
  <si>
    <t>KHANDWA-IN/MP/011_SOYABEAN-530_KHANDWA-IN/MP/011/001_KHANDWA -2-IN/MP/011/001/0005_103-LOHARI-IN/MP/011/001/0005/0004</t>
  </si>
  <si>
    <t>KHANDWA-IN/MP/011_SOYABEAN-530_KHANDWA-IN/MP/011/001_KHANDWA -2-IN/MP/011/001/0005_104-HAPLA-IN/MP/011/001/0005/0005_</t>
  </si>
  <si>
    <t>KHANDWA-IN/MP/011_SOYABEAN-530_KHANDWA-IN/MP/011/001_KHANDWA -2-IN/MP/011/001/0005_104-HAPLA-IN/MP/011/001/0005/0005</t>
  </si>
  <si>
    <t>KHANDWA-IN/MP/011_SOYABEAN-530_KHANDWA-IN/MP/011/001_PIPLOUD KHAS-IN/MP/011/001/0007_126-PIPLOUD KHAS-IN/MP/011/001/0007/0001_</t>
  </si>
  <si>
    <t>KHANDWA-IN/MP/011_SOYABEAN-530_KHANDWA-IN/MP/011/001_PIPLOUD KHAS-IN/MP/011/001/0007_126-PIPLOUD KHAS-IN/MP/011/001/0007/0001</t>
  </si>
  <si>
    <t>KHANDWA-IN/MP/011_SOYABEAN-530_KHANDWA-IN/MP/011/001_PIPLOUD KHAS-IN/MP/011/001/0007_127-RAMPURI RAIYAT-IN/MP/011/001/0007/0002_</t>
  </si>
  <si>
    <t>KHANDWA-IN/MP/011_SOYABEAN-530_KHANDWA-IN/MP/011/001_PIPLOUD KHAS-IN/MP/011/001/0007_127-RAMPURI RAIYAT-IN/MP/011/001/0007/0002</t>
  </si>
  <si>
    <t>KHANDWA-IN/MP/011_SOYABEAN-530_KHANDWA-IN/MP/011/001_PIPLOUD KHAS-IN/MP/011/001/0007_128-SARAY-IN/MP/011/001/0007/0003_</t>
  </si>
  <si>
    <t>KHANDWA-IN/MP/011_SOYABEAN-530_KHANDWA-IN/MP/011/001_PIPLOUD KHAS-IN/MP/011/001/0007_128-SARAY-IN/MP/011/001/0007/0003</t>
  </si>
  <si>
    <t>KHANDWA-IN/MP/011_SOYABEAN-530_KHANDWA-IN/MP/011/001_PIPLOUD KHAS-IN/MP/011/001/0007_129-BHILKHEDI-IN/MP/011/001/0007/0004_</t>
  </si>
  <si>
    <t>KHANDWA-IN/MP/011_SOYABEAN-530_KHANDWA-IN/MP/011/001_PIPLOUD KHAS-IN/MP/011/001/0007_129-BHILKHEDI-IN/MP/011/001/0007/0004</t>
  </si>
  <si>
    <t>KHANDWA-IN/MP/011_SOYABEAN-530_KHANDWA-IN/MP/011/001_PIPLOUD KHAS-IN/MP/011/001/0007_130-KUMTHA-IN/MP/011/001/0007/0005_</t>
  </si>
  <si>
    <t>KHANDWA-IN/MP/011_SOYABEAN-530_KHANDWA-IN/MP/011/001_PIPLOUD KHAS-IN/MP/011/001/0007_130-KUMTHA-IN/MP/011/001/0007/0005</t>
  </si>
  <si>
    <t>KHANDWA-IN/MP/011_SOYABEAN-530_KHANDWA-IN/MP/011/001_PIPLOUD KHAS-IN/MP/011/001/0007_131-HIRAPUR-IN/MP/011/001/0007/0006_</t>
  </si>
  <si>
    <t>KHANDWA-IN/MP/011_SOYABEAN-530_KHANDWA-IN/MP/011/001_PIPLOUD KHAS-IN/MP/011/001/0007_131-HIRAPUR-IN/MP/011/001/0007/0006</t>
  </si>
  <si>
    <t>KHANDWA-IN/MP/011_SOYABEAN-530_KHANDWA-IN/MP/011/001_PIPLOUD KHAS-IN/MP/011/001/0007_132-NAHARMAL-IN/MP/011/001/0007/0007_</t>
  </si>
  <si>
    <t>KHANDWA-IN/MP/011_SOYABEAN-530_KHANDWA-IN/MP/011/001_PIPLOUD KHAS-IN/MP/011/001/0007_132-NAHARMAL-IN/MP/011/001/0007/0007</t>
  </si>
  <si>
    <t>KHANDWA-IN/MP/011_SOYABEAN-530_KHANDWA-IN/MP/011/001_PIPLOUD KHAS-IN/MP/011/001/0007_133-KARPUR-IN/MP/011/001/0007/0008_</t>
  </si>
  <si>
    <t>KHANDWA-IN/MP/011_SOYABEAN-530_KHANDWA-IN/MP/011/001_PIPLOUD KHAS-IN/MP/011/001/0007_133-KARPUR-IN/MP/011/001/0007/0008</t>
  </si>
  <si>
    <t>KHANDWA-IN/MP/011_SOYABEAN-530_KHANDWA-IN/MP/011/001_PIPLOUD KHAS-IN/MP/011/001/0007_134-CHANDPUR-IN/MP/011/001/0007/0009_</t>
  </si>
  <si>
    <t>KHANDWA-IN/MP/011_SOYABEAN-530_KHANDWA-IN/MP/011/001_PIPLOUD KHAS-IN/MP/011/001/0007_134-CHANDPUR-IN/MP/011/001/0007/0009</t>
  </si>
  <si>
    <t>KHANDWA-IN/MP/011_SOYABEAN-530_KHANDWA-IN/MP/011/001_PIPLOUD KHAS-IN/MP/011/001/0007_135-TAKAL KHEDA-IN/MP/011/001/0007/0010_</t>
  </si>
  <si>
    <t>KHANDWA-IN/MP/011_SOYABEAN-530_KHANDWA-IN/MP/011/001_PIPLOUD KHAS-IN/MP/011/001/0007_135-TAKAL KHEDA-IN/MP/011/001/0007/0010</t>
  </si>
  <si>
    <t>KHANDWA-IN/MP/011_SOYABEAN-530_KHANDWA-IN/MP/011/001_PIPLOUD KHAS-IN/MP/011/001/0007_136-ITWA RAIYAT-IN/MP/011/001/0007/0011_</t>
  </si>
  <si>
    <t>KHANDWA-IN/MP/011_SOYABEAN-530_KHANDWA-IN/MP/011/001_PIPLOUD KHAS-IN/MP/011/001/0007_136-ITWA RAIYAT-IN/MP/011/001/0007/0011</t>
  </si>
  <si>
    <t>KHANDWA-IN/MP/011_SOYABEAN-530_KHANDWA-IN/MP/011/001_PIPLOUD KHAS-IN/MP/011/001/0007_137-SEMLYA-IN/MP/011/001/0007/0012_</t>
  </si>
  <si>
    <t>KHANDWA-IN/MP/011_SOYABEAN-530_KHANDWA-IN/MP/011/001_PIPLOUD KHAS-IN/MP/011/001/0007_137-SEMLYA-IN/MP/011/001/0007/0012</t>
  </si>
  <si>
    <t>KHANDWA-IN/MP/011_SOYABEAN-530_KHANDWA-IN/MP/011/001_PIPLOUD KHAS-IN/MP/011/001/0007_138-RAJGARH RAIYAT-IN/MP/011/001/0007/0013_</t>
  </si>
  <si>
    <t>KHANDWA-IN/MP/011_SOYABEAN-530_KHANDWA-IN/MP/011/001_PIPLOUD KHAS-IN/MP/011/001/0007_138-RAJGARH RAIYAT-IN/MP/011/001/0007/0013</t>
  </si>
  <si>
    <t>KHANDWA-IN/MP/011_SOYABEAN-530_KHANDWA-IN/MP/011/001_PIPLOUD KHAS-IN/MP/011/001/0007_139-BARAR RAIYAT-IN/MP/011/001/0007/0014_</t>
  </si>
  <si>
    <t>KHANDWA-IN/MP/011_SOYABEAN-530_KHANDWA-IN/MP/011/001_PIPLOUD KHAS-IN/MP/011/001/0007_139-BARAR RAIYAT-IN/MP/011/001/0007/0014</t>
  </si>
  <si>
    <t>KHANDWA-IN/MP/011_SOYABEAN-530_KHANDWA-IN/MP/011/001_PIPLOUD KHAS-IN/MP/011/001/0007_140-HANDIYA KHEDA-IN/MP/011/001/0007/0015_</t>
  </si>
  <si>
    <t>KHANDWA-IN/MP/011_SOYABEAN-530_KHANDWA-IN/MP/011/001_PIPLOUD KHAS-IN/MP/011/001/0007_140-HANDIYA KHEDA-IN/MP/011/001/0007/0015</t>
  </si>
  <si>
    <t>KHANDWA-IN/MP/011_SOYABEAN-530_KHANDWA-IN/MP/011/001_PIPLOUD KHAS-IN/MP/011/001/0007_141-GUDIKHEDA-IN/MP/011/001/0007/0016_</t>
  </si>
  <si>
    <t>KHANDWA-IN/MP/011_SOYABEAN-530_KHANDWA-IN/MP/011/001_PIPLOUD KHAS-IN/MP/011/001/0007_141-GUDIKHEDA-IN/MP/011/001/0007/0016</t>
  </si>
  <si>
    <t>KHANDWA-IN/MP/011_SOYABEAN-530_KHANDWA-IN/MP/011/001_PIPLOUD KHAS-IN/MP/011/001/0007_142-BHUTNI-IN/MP/011/001/0007/0017_</t>
  </si>
  <si>
    <t>KHANDWA-IN/MP/011_SOYABEAN-530_KHANDWA-IN/MP/011/001_PIPLOUD KHAS-IN/MP/011/001/0007_142-BHUTNI-IN/MP/011/001/0007/0017</t>
  </si>
  <si>
    <t>KHANDWA-IN/MP/011_SOYABEAN-530_KHANDWA-IN/MP/011/001_PIPLOUD KHAS-IN/MP/011/001/0007_143-CHHIRWA-IN/MP/011/001/0007/0018_</t>
  </si>
  <si>
    <t>KHANDWA-IN/MP/011_SOYABEAN-530_KHANDWA-IN/MP/011/001_PIPLOUD KHAS-IN/MP/011/001/0007_143-CHHIRWA-IN/MP/011/001/0007/0018</t>
  </si>
  <si>
    <t>KHANDWA-IN/MP/011_SOYABEAN-530_KHANDWA-IN/MP/011/001_PIPLOUD KHAS-IN/MP/011/001/0007_144-GONDWADI-IN/MP/011/001/0007/0019_</t>
  </si>
  <si>
    <t>KHANDWA-IN/MP/011_SOYABEAN-530_KHANDWA-IN/MP/011/001_PIPLOUD KHAS-IN/MP/011/001/0007_144-GONDWADI-IN/MP/011/001/0007/0019</t>
  </si>
  <si>
    <t>KHANDWA-IN/MP/011_SOYABEAN-530_KHANDWA-IN/MP/011/001_PIPLOUD KHAS-IN/MP/011/001/0007_145-GUJRIKHEDA-IN/MP/011/001/0007/0020_</t>
  </si>
  <si>
    <t>KHANDWA-IN/MP/011_SOYABEAN-530_KHANDWA-IN/MP/011/001_PIPLOUD KHAS-IN/MP/011/001/0007_145-GUJRIKHEDA-IN/MP/011/001/0007/0020</t>
  </si>
  <si>
    <t>KHANDWA-IN/MP/011_SOYABEAN-530_KHANDWA-IN/MP/011/001_PIPLOUD KHAS-IN/MP/011/001/0007_146-BAMANDA-IN/MP/011/001/0007/0021_</t>
  </si>
  <si>
    <t>KHANDWA-IN/MP/011_SOYABEAN-530_KHANDWA-IN/MP/011/001_PIPLOUD KHAS-IN/MP/011/001/0007_146-BAMANDA-IN/MP/011/001/0007/0021</t>
  </si>
  <si>
    <t>KHANDWA-IN/MP/011_SOYABEAN-530_KHANDWA-IN/MP/011/001_PIPLOUD KHAS-IN/MP/011/001/0007_147-BORKHEDA KHURD-IN/MP/011/001/0007/0022_</t>
  </si>
  <si>
    <t>KHANDWA-IN/MP/011_SOYABEAN-530_KHANDWA-IN/MP/011/001_PIPLOUD KHAS-IN/MP/011/001/0007_147-BORKHEDA KHURD-IN/MP/011/001/0007/0022</t>
  </si>
  <si>
    <t>KHANDWA-IN/MP/011_SOYABEAN-530_KHANDWA-IN/MP/011/001_PIPLOUD KHAS-IN/MP/011/001/0007_148-BHILAI KHEDA-IN/MP/011/001/0007/0023_</t>
  </si>
  <si>
    <t>KHANDWA-IN/MP/011_SOYABEAN-530_KHANDWA-IN/MP/011/001_PIPLOUD KHAS-IN/MP/011/001/0007_148-BHILAI KHEDA-IN/MP/011/001/0007/0023</t>
  </si>
  <si>
    <t>KHANDWA-IN/MP/011_SOYABEAN-530_KHANDWA-IN/MP/011/001_SINGOT-IN/MP/011/001/0006_105-MORDAD-IN/MP/011/001/0006/0001_</t>
  </si>
  <si>
    <t>KHANDWA-IN/MP/011_SOYABEAN-530_KHANDWA-IN/MP/011/001_SINGOT-IN/MP/011/001/0006_105-MORDAD-IN/MP/011/001/0006/0001</t>
  </si>
  <si>
    <t>KHANDWA-IN/MP/011_SOYABEAN-530_KHANDWA-IN/MP/011/001_SINGOT-IN/MP/011/001/0006_106-KHIDGAON-IN/MP/011/001/0006/0002_</t>
  </si>
  <si>
    <t>KHANDWA-IN/MP/011_SOYABEAN-530_KHANDWA-IN/MP/011/001_SINGOT-IN/MP/011/001/0006_106-KHIDGAON-IN/MP/011/001/0006/0002</t>
  </si>
  <si>
    <t>KHANDWA-IN/MP/011_SOYABEAN-530_KHANDWA-IN/MP/011/001_SINGOT-IN/MP/011/001/0006_107-BADGAON PIPLAUD-IN/MP/011/001/0006/0003_</t>
  </si>
  <si>
    <t>KHANDWA-IN/MP/011_SOYABEAN-530_KHANDWA-IN/MP/011/001_SINGOT-IN/MP/011/001/0006_107-BADGAON PIPLAUD-IN/MP/011/001/0006/0003</t>
  </si>
  <si>
    <t>KHANDWA-IN/MP/011_SOYABEAN-530_KHANDWA-IN/MP/011/001_SINGOT-IN/MP/011/001/0006_108-BEEHAR-IN/MP/011/001/0006/0004_</t>
  </si>
  <si>
    <t>KHANDWA-IN/MP/011_SOYABEAN-530_KHANDWA-IN/MP/011/001_SINGOT-IN/MP/011/001/0006_108-BEEHAR-IN/MP/011/001/0006/0004</t>
  </si>
  <si>
    <t>KHANDWA-IN/MP/011_SOYABEAN-530_KHANDWA-IN/MP/011/001_SINGOT-IN/MP/011/001/0006_109-KOHDAD-IN/MP/011/001/0006/0005_</t>
  </si>
  <si>
    <t>KHANDWA-IN/MP/011_SOYABEAN-530_KHANDWA-IN/MP/011/001_SINGOT-IN/MP/011/001/0006_109-KOHDAD-IN/MP/011/001/0006/0005</t>
  </si>
  <si>
    <t>KHANDWA-IN/MP/011_SOYABEAN-530_KHANDWA-IN/MP/011/001_SINGOT-IN/MP/011/001/0006_110-CHHANERA-IN/MP/011/001/0006/0006_</t>
  </si>
  <si>
    <t>KHANDWA-IN/MP/011_SOYABEAN-530_KHANDWA-IN/MP/011/001_SINGOT-IN/MP/011/001/0006_110-CHHANERA-IN/MP/011/001/0006/0006</t>
  </si>
  <si>
    <t>KHANDWA-IN/MP/011_SOYABEAN-530_KHANDWA-IN/MP/011/001_SINGOT-IN/MP/011/001/0006_111-PADLYA-IN/MP/011/001/0006/0007_</t>
  </si>
  <si>
    <t>KHANDWA-IN/MP/011_SOYABEAN-530_KHANDWA-IN/MP/011/001_SINGOT-IN/MP/011/001/0006_111-PADLYA-IN/MP/011/001/0006/0007</t>
  </si>
  <si>
    <t>KHANDWA-IN/MP/011_SOYABEAN-530_KHANDWA-IN/MP/011/001_SINGOT-IN/MP/011/001/0006_112-LACHHORA KALA-IN/MP/011/001/0006/0008_</t>
  </si>
  <si>
    <t>KHANDWA-IN/MP/011_SOYABEAN-530_KHANDWA-IN/MP/011/001_SINGOT-IN/MP/011/001/0006_112-LACHHORA KALA-IN/MP/011/001/0006/0008</t>
  </si>
  <si>
    <t>KHANDWA-IN/MP/011_SOYABEAN-530_KHANDWA-IN/MP/011/001_SINGOT-IN/MP/011/001/0006_113-GANDHWA-IN/MP/011/001/0006/0009_</t>
  </si>
  <si>
    <t>KHANDWA-IN/MP/011_SOYABEAN-530_KHANDWA-IN/MP/011/001_SINGOT-IN/MP/011/001/0006_113-GANDHWA-IN/MP/011/001/0006/0009</t>
  </si>
  <si>
    <t>KHANDWA-IN/MP/011_SOYABEAN-530_KHANDWA-IN/MP/011/001_SINGOT-IN/MP/011/001/0006_114-CHICHKHEDA-IN/MP/011/001/0006/0010_</t>
  </si>
  <si>
    <t>KHANDWA-IN/MP/011_SOYABEAN-530_KHANDWA-IN/MP/011/001_SINGOT-IN/MP/011/001/0006_114-CHICHKHEDA-IN/MP/011/001/0006/0010</t>
  </si>
  <si>
    <t>KHANDWA-IN/MP/011_SOYABEAN-530_KHANDWA-IN/MP/011/001_SINGOT-IN/MP/011/001/0006_115-JIRVAN (CHARKHEDA)-IN/MP/011/001/0006/0011_</t>
  </si>
  <si>
    <t>KHANDWA-IN/MP/011_SOYABEAN-530_KHANDWA-IN/MP/011/001_SINGOT-IN/MP/011/001/0006_115-JIRVAN (CHARKHEDA)-IN/MP/011/001/0006/0011</t>
  </si>
  <si>
    <t>KHANDWA-IN/MP/011_SOYABEAN-530_KHANDWA-IN/MP/011/001_SINGOT-IN/MP/011/001/0006_116-SINGOT-IN/MP/011/001/0006/0012_</t>
  </si>
  <si>
    <t>KHANDWA-IN/MP/011_SOYABEAN-530_KHANDWA-IN/MP/011/001_SINGOT-IN/MP/011/001/0006_116-SINGOT-IN/MP/011/001/0006/0012</t>
  </si>
  <si>
    <t>KHANDWA-IN/MP/011_SOYABEAN-530_KHANDWA-IN/MP/011/001_SINGOT-IN/MP/011/001/0006_117-JALKUA-IN/MP/011/001/0006/0013_</t>
  </si>
  <si>
    <t>KHANDWA-IN/MP/011_SOYABEAN-530_KHANDWA-IN/MP/011/001_SINGOT-IN/MP/011/001/0006_117-JALKUA-IN/MP/011/001/0006/0013</t>
  </si>
  <si>
    <t>KHANDWA-IN/MP/011_SOYABEAN-530_KHANDWA-IN/MP/011/001_SINGOT-IN/MP/011/001/0006_118-SUTARKHEDA-IN/MP/011/001/0006/0014_</t>
  </si>
  <si>
    <t>KHANDWA-IN/MP/011_SOYABEAN-530_KHANDWA-IN/MP/011/001_SINGOT-IN/MP/011/001/0006_118-SUTARKHEDA-IN/MP/011/001/0006/0014</t>
  </si>
  <si>
    <t>KHANDWA-IN/MP/011_SOYABEAN-530_KHANDWA-IN/MP/011/001_SINGOT-IN/MP/011/001/0006_119-GARANGAON-IN/MP/011/001/0006/0015_</t>
  </si>
  <si>
    <t>KHANDWA-IN/MP/011_SOYABEAN-530_KHANDWA-IN/MP/011/001_SINGOT-IN/MP/011/001/0006_119-GARANGAON-IN/MP/011/001/0006/0015</t>
  </si>
  <si>
    <t>KHANDWA-IN/MP/011_SOYABEAN-530_KHANDWA-IN/MP/011/001_SINGOT-IN/MP/011/001/0006_120-BHAGWANPURA-IN/MP/011/001/0006/0016_</t>
  </si>
  <si>
    <t>KHANDWA-IN/MP/011_SOYABEAN-530_KHANDWA-IN/MP/011/001_SINGOT-IN/MP/011/001/0006_120-BHAGWANPURA-IN/MP/011/001/0006/0016</t>
  </si>
  <si>
    <t>KHANDWA-IN/MP/011_SOYABEAN-530_KHANDWA-IN/MP/011/001_SINGOT-IN/MP/011/001/0006_121-RANJNI-IN/MP/011/001/0006/0017_</t>
  </si>
  <si>
    <t>KHANDWA-IN/MP/011_SOYABEAN-530_KHANDWA-IN/MP/011/001_SINGOT-IN/MP/011/001/0006_121-RANJNI-IN/MP/011/001/0006/0017</t>
  </si>
  <si>
    <t>KHANDWA-IN/MP/011_SOYABEAN-530_KHANDWA-IN/MP/011/001_SINGOT-IN/MP/011/001/0006_122-POKHARKALA-IN/MP/011/001/0006/0018_</t>
  </si>
  <si>
    <t>KHANDWA-IN/MP/011_SOYABEAN-530_KHANDWA-IN/MP/011/001_SINGOT-IN/MP/011/001/0006_122-POKHARKALA-IN/MP/011/001/0006/0018</t>
  </si>
  <si>
    <t>KHANDWA-IN/MP/011_SOYABEAN-530_KHANDWA-IN/MP/011/001_SINGOT-IN/MP/011/001/0006_123-PANGRA-IN/MP/011/001/0006/0019_</t>
  </si>
  <si>
    <t>KHANDWA-IN/MP/011_SOYABEAN-530_KHANDWA-IN/MP/011/001_SINGOT-IN/MP/011/001/0006_123-PANGRA-IN/MP/011/001/0006/0019</t>
  </si>
  <si>
    <t>KHANDWA-IN/MP/011_SOYABEAN-530_KHANDWA-IN/MP/011/001_SINGOT-IN/MP/011/001/0006_124-AMBAPAT-IN/MP/011/001/0006/0020_</t>
  </si>
  <si>
    <t>KHANDWA-IN/MP/011_SOYABEAN-530_KHANDWA-IN/MP/011/001_SINGOT-IN/MP/011/001/0006_124-AMBAPAT-IN/MP/011/001/0006/0020</t>
  </si>
  <si>
    <t>KHANDWA-IN/MP/011_SOYABEAN-530_KHANDWA-IN/MP/011/001_SINGOT-IN/MP/011/001/0006_125-BALWADA-IN/MP/011/001/0006/0021_</t>
  </si>
  <si>
    <t>KHANDWA-IN/MP/011_SOYABEAN-530_KHANDWA-IN/MP/011/001_SINGOT-IN/MP/011/001/0006_125-BALWADA-IN/MP/011/001/0006/0021</t>
  </si>
  <si>
    <t>KHANDWA-IN/MP/011_SOYABEAN-530_PANDHANA-IN/MP/011/003_BORGAON BU.-IN/MP/011/003/0003_041-MAKARLA-IN/MP/011/003/0003/0001_</t>
  </si>
  <si>
    <t>KHANDWA-IN/MP/011_SOYABEAN-530_PANDHANA-IN/MP/011/003_BORGAON BU.-IN/MP/011/003/0003_041-MAKARLA-IN/MP/011/003/0003/0001</t>
  </si>
  <si>
    <t>KHANDWA-IN/MP/011_SOYABEAN-530_PANDHANA-IN/MP/011/003_BORGAON BU.-IN/MP/011/003/0003_042-BALRAMPUR-IN/MP/011/003/0003/0002_</t>
  </si>
  <si>
    <t>KHANDWA-IN/MP/011_SOYABEAN-530_PANDHANA-IN/MP/011/003_BORGAON BU.-IN/MP/011/003/0003_042-BALRAMPUR-IN/MP/011/003/0003/0002</t>
  </si>
  <si>
    <t>KHANDWA-IN/MP/011_SOYABEAN-530_PANDHANA-IN/MP/011/003_BORGAON BU.-IN/MP/011/003/0003_043-DHANORA-IN/MP/011/003/0003/0003_</t>
  </si>
  <si>
    <t>KHANDWA-IN/MP/011_SOYABEAN-530_PANDHANA-IN/MP/011/003_BORGAON BU.-IN/MP/011/003/0003_043-DHANORA-IN/MP/011/003/0003/0003</t>
  </si>
  <si>
    <t>KHANDWA-IN/MP/011_SOYABEAN-530_PANDHANA-IN/MP/011/003_BORGAON BU.-IN/MP/011/003/0003_044-BAGMALA-IN/MP/011/003/0003/0004_</t>
  </si>
  <si>
    <t>KHANDWA-IN/MP/011_SOYABEAN-530_PANDHANA-IN/MP/011/003_BORGAON BU.-IN/MP/011/003/0003_044-BAGMALA-IN/MP/011/003/0003/0004</t>
  </si>
  <si>
    <t>KHANDWA-IN/MP/011_SOYABEAN-530_PANDHANA-IN/MP/011/003_BORGAON BU.-IN/MP/011/003/0003_045-KHIRALA-IN/MP/011/003/0003/0005_</t>
  </si>
  <si>
    <t>KHANDWA-IN/MP/011_SOYABEAN-530_PANDHANA-IN/MP/011/003_BORGAON BU.-IN/MP/011/003/0003_045-KHIRALA-IN/MP/011/003/0003/0005</t>
  </si>
  <si>
    <t>KHANDWA-IN/MP/011_SOYABEAN-530_PANDHANA-IN/MP/011/003_BORGAON BU.-IN/MP/011/003/0003_046-ISHLAMPUR-IN/MP/011/003/0003/0006_</t>
  </si>
  <si>
    <t>KHANDWA-IN/MP/011_SOYABEAN-530_PANDHANA-IN/MP/011/003_BORGAON BU.-IN/MP/011/003/0003_046-ISHLAMPUR-IN/MP/011/003/0003/0006</t>
  </si>
  <si>
    <t>KHANDWA-IN/MP/011_SOYABEAN-530_PANDHANA-IN/MP/011/003_BORGAON BU.-IN/MP/011/003/0003_047-SULTANPUR-IN/MP/011/003/0003/0007_</t>
  </si>
  <si>
    <t>KHANDWA-IN/MP/011_SOYABEAN-530_PANDHANA-IN/MP/011/003_BORGAON BU.-IN/MP/011/003/0003_047-SULTANPUR-IN/MP/011/003/0003/0007</t>
  </si>
  <si>
    <t>KHANDWA-IN/MP/011_SOYABEAN-530_PANDHANA-IN/MP/011/003_BORGAON BU.-IN/MP/011/003/0003_048-PACHAMBA-IN/MP/011/003/0003/0008_</t>
  </si>
  <si>
    <t>KHANDWA-IN/MP/011_SOYABEAN-530_PANDHANA-IN/MP/011/003_BORGAON BU.-IN/MP/011/003/0003_048-PACHAMBA-IN/MP/011/003/0003/0008</t>
  </si>
  <si>
    <t>KHANDWA-IN/MP/011_SOYABEAN-530_PANDHANA-IN/MP/011/003_BORGAON BU.-IN/MP/011/003/0003_049-SHAHPURA-IN/MP/011/003/0003/0009_</t>
  </si>
  <si>
    <t>KHANDWA-IN/MP/011_SOYABEAN-530_PANDHANA-IN/MP/011/003_BORGAON BU.-IN/MP/011/003/0003_049-SHAHPURA-IN/MP/011/003/0003/0009</t>
  </si>
  <si>
    <t>KHANDWA-IN/MP/011_SOYABEAN-530_PANDHANA-IN/MP/011/003_BORGAON BU.-IN/MP/011/003/0003_050-JAMLI KALA-IN/MP/011/003/0003/0010_</t>
  </si>
  <si>
    <t>KHANDWA-IN/MP/011_SOYABEAN-530_PANDHANA-IN/MP/011/003_BORGAON BU.-IN/MP/011/003/0003_050-JAMLI KALA-IN/MP/011/003/0003/0010</t>
  </si>
  <si>
    <t>KHANDWA-IN/MP/011_SOYABEAN-530_PANDHANA-IN/MP/011/003_BORGAON BU.-IN/MP/011/003/0003_051-SHEKHPURA-IN/MP/011/003/0003/0011_</t>
  </si>
  <si>
    <t>KHANDWA-IN/MP/011_SOYABEAN-530_PANDHANA-IN/MP/011/003_BORGAON BU.-IN/MP/011/003/0003_051-SHEKHPURA-IN/MP/011/003/0003/0011</t>
  </si>
  <si>
    <t>KHANDWA-IN/MP/011_SOYABEAN-530_PANDHANA-IN/MP/011/003_BORGAON BU.-IN/MP/011/003/0003_052-SEGWAL-IN/MP/011/003/0003/0012_</t>
  </si>
  <si>
    <t>KHANDWA-IN/MP/011_SOYABEAN-530_PANDHANA-IN/MP/011/003_BORGAON BU.-IN/MP/011/003/0003_052-SEGWAL-IN/MP/011/003/0003/0012</t>
  </si>
  <si>
    <t>KHANDWA-IN/MP/011_SOYABEAN-530_PANDHANA-IN/MP/011/003_BORGAON BU.-IN/MP/011/003/0003_053-TEMI KHURD-IN/MP/011/003/0003/0013_</t>
  </si>
  <si>
    <t>KHANDWA-IN/MP/011_SOYABEAN-530_PANDHANA-IN/MP/011/003_BORGAON BU.-IN/MP/011/003/0003_053-TEMI KHURD-IN/MP/011/003/0003/0013</t>
  </si>
  <si>
    <t>KHANDWA-IN/MP/011_SOYABEAN-530_PANDHANA-IN/MP/011/003_BORGAON BU.-IN/MP/011/003/0003_054-SAROLA-IN/MP/011/003/0003/0014_</t>
  </si>
  <si>
    <t>KHANDWA-IN/MP/011_SOYABEAN-530_PANDHANA-IN/MP/011/003_BORGAON BU.-IN/MP/011/003/0003_054-SAROLA-IN/MP/011/003/0003/0014</t>
  </si>
  <si>
    <t>KHANDWA-IN/MP/011_SOYABEAN-530_PANDHANA-IN/MP/011/003_BORGAON BU.-IN/MP/011/003/0003_055-BAGMAR-IN/MP/011/003/0003/0015_</t>
  </si>
  <si>
    <t>KHANDWA-IN/MP/011_SOYABEAN-530_PANDHANA-IN/MP/011/003_BORGAON BU.-IN/MP/011/003/0003_055-BAGMAR-IN/MP/011/003/0003/0015</t>
  </si>
  <si>
    <t>KHANDWA-IN/MP/011_SOYABEAN-530_PANDHANA-IN/MP/011/003_BORGAON BU.-IN/MP/011/003/0003_056-TAKLIKALA-IN/MP/011/003/0003/0016_</t>
  </si>
  <si>
    <t>KHANDWA-IN/MP/011_SOYABEAN-530_PANDHANA-IN/MP/011/003_BORGAON BU.-IN/MP/011/003/0003_056-TAKLIKALA-IN/MP/011/003/0003/0016</t>
  </si>
  <si>
    <t>KHANDWA-IN/MP/011_SOYABEAN-530_PANDHANA-IN/MP/011/003_BORGAON BU.-IN/MP/011/003/0003_057-PIPARAHATTI-IN/MP/011/003/0003/0017_</t>
  </si>
  <si>
    <t>KHANDWA-IN/MP/011_SOYABEAN-530_PANDHANA-IN/MP/011/003_BORGAON BU.-IN/MP/011/003/0003_057-PIPARAHATTI-IN/MP/011/003/0003/0017</t>
  </si>
  <si>
    <t>KHANDWA-IN/MP/011_SOYABEAN-530_PANDHANA-IN/MP/011/003_BORGAON BU.-IN/MP/011/003/0003_058-BORGAON BU.-IN/MP/011/003/0003/0018_</t>
  </si>
  <si>
    <t>KHANDWA-IN/MP/011_SOYABEAN-530_PANDHANA-IN/MP/011/003_BORGAON BU.-IN/MP/011/003/0003_058-BORGAON BU.-IN/MP/011/003/0003/0018</t>
  </si>
  <si>
    <t>KHANDWA-IN/MP/011_SOYABEAN-530_PANDHANA-IN/MP/011/003_BORGAON BU.-IN/MP/011/003/0003_059-RAJORA-IN/MP/011/003/0003/0019_</t>
  </si>
  <si>
    <t>KHANDWA-IN/MP/011_SOYABEAN-530_PANDHANA-IN/MP/011/003_BORGAON BU.-IN/MP/011/003/0003_059-RAJORA-IN/MP/011/003/0003/0019</t>
  </si>
  <si>
    <t>KHANDWA-IN/MP/011_SOYABEAN-530_PANDHANA-IN/MP/011/003_BORGAON BU.-IN/MP/011/003/0003_060-DONGARGAON-IN/MP/011/003/0003/0020_</t>
  </si>
  <si>
    <t>KHANDWA-IN/MP/011_SOYABEAN-530_PANDHANA-IN/MP/011/003_BORGAON BU.-IN/MP/011/003/0003_060-DONGARGAON-IN/MP/011/003/0003/0020</t>
  </si>
  <si>
    <t>KHANDWA-IN/MP/011_SOYABEAN-530_PANDHANA-IN/MP/011/003_DULHAR-IN/MP/011/003/0001_001-MIRJAPUR BHONDWA-IN/MP/011/003/0001/0001_</t>
  </si>
  <si>
    <t>KHANDWA-IN/MP/011_SOYABEAN-530_PANDHANA-IN/MP/011/003_DULHAR-IN/MP/011/003/0001_001-MIRJAPUR BHONDWA-IN/MP/011/003/0001/0001</t>
  </si>
  <si>
    <t>KHANDWA-IN/MP/011_SOYABEAN-530_PANDHANA-IN/MP/011/003_DULHAR-IN/MP/011/003/0001_002-BHILKHEDI TULAI-IN/MP/011/003/0001/0012_</t>
  </si>
  <si>
    <t>KHANDWA-IN/MP/011_SOYABEAN-530_PANDHANA-IN/MP/011/003_DULHAR-IN/MP/011/003/0001_002-BHILKHEDI TULAI-IN/MP/011/003/0001/0012</t>
  </si>
  <si>
    <t>KHANDWA-IN/MP/011_SOYABEAN-530_PANDHANA-IN/MP/011/003_DULHAR-IN/MP/011/003/0001_003-POKHARKALA-IN/MP/011/003/0001/0013_</t>
  </si>
  <si>
    <t>KHANDWA-IN/MP/011_SOYABEAN-530_PANDHANA-IN/MP/011/003_DULHAR-IN/MP/011/003/0001_003-POKHARKALA-IN/MP/011/003/0001/0013</t>
  </si>
  <si>
    <t>KHANDWA-IN/MP/011_SOYABEAN-530_PANDHANA-IN/MP/011/003_DULHAR-IN/MP/011/003/0001_004-DABHI-IN/MP/011/003/0001/0014_</t>
  </si>
  <si>
    <t>KHANDWA-IN/MP/011_SOYABEAN-530_PANDHANA-IN/MP/011/003_DULHAR-IN/MP/011/003/0001_004-DABHI-IN/MP/011/003/0001/0014</t>
  </si>
  <si>
    <t>KHANDWA-IN/MP/011_SOYABEAN-530_PANDHANA-IN/MP/011/003_DULHAR-IN/MP/011/003/0001_005-NEEHALWADI-IN/MP/011/003/0001/0015_</t>
  </si>
  <si>
    <t>KHANDWA-IN/MP/011_SOYABEAN-530_PANDHANA-IN/MP/011/003_DULHAR-IN/MP/011/003/0001_005-NEEHALWADI-IN/MP/011/003/0001/0015</t>
  </si>
  <si>
    <t>KHANDWA-IN/MP/011_SOYABEAN-530_PANDHANA-IN/MP/011/003_DULHAR-IN/MP/011/003/0001_006-BARKHEDI-IN/MP/011/003/0001/0016_</t>
  </si>
  <si>
    <t>KHANDWA-IN/MP/011_SOYABEAN-530_PANDHANA-IN/MP/011/003_DULHAR-IN/MP/011/003/0001_006-BARKHEDI-IN/MP/011/003/0001/0016</t>
  </si>
  <si>
    <t>KHANDWA-IN/MP/011_SOYABEAN-530_PANDHANA-IN/MP/011/003_DULHAR-IN/MP/011/003/0001_007-KHARWA-IN/MP/011/003/0001/0017_</t>
  </si>
  <si>
    <t>KHANDWA-IN/MP/011_SOYABEAN-530_PANDHANA-IN/MP/011/003_DULHAR-IN/MP/011/003/0001_007-KHARWA-IN/MP/011/003/0001/0017</t>
  </si>
  <si>
    <t>KHANDWA-IN/MP/011_SOYABEAN-530_PANDHANA-IN/MP/011/003_DULHAR-IN/MP/011/003/0001_008-AAVLYA KHARWA-IN/MP/011/003/0001/0018_</t>
  </si>
  <si>
    <t>KHANDWA-IN/MP/011_SOYABEAN-530_PANDHANA-IN/MP/011/003_DULHAR-IN/MP/011/003/0001_008-AAVLYA KHARWA-IN/MP/011/003/0001/0018</t>
  </si>
  <si>
    <t>KHANDWA-IN/MP/011_SOYABEAN-530_PANDHANA-IN/MP/011/003_DULHAR-IN/MP/011/003/0001_009-KOLADIT-IN/MP/011/003/0001/0019_</t>
  </si>
  <si>
    <t>KHANDWA-IN/MP/011_SOYABEAN-530_PANDHANA-IN/MP/011/003_DULHAR-IN/MP/011/003/0001_009-KOLADIT-IN/MP/011/003/0001/0019</t>
  </si>
  <si>
    <t>KHANDWA-IN/MP/011_SOYABEAN-530_PANDHANA-IN/MP/011/003_DULHAR-IN/MP/011/003/0001_010-SANGWADA-IN/MP/011/003/0001/0002_</t>
  </si>
  <si>
    <t>KHANDWA-IN/MP/011_SOYABEAN-530_PANDHANA-IN/MP/011/003_DULHAR-IN/MP/011/003/0001_010-SANGWADA-IN/MP/011/003/0001/0002</t>
  </si>
  <si>
    <t>KHANDWA-IN/MP/011_SOYABEAN-530_PANDHANA-IN/MP/011/003_DULHAR-IN/MP/011/003/0001_011-BADIYA GYASUR-IN/MP/011/003/0001/0003_</t>
  </si>
  <si>
    <t>KHANDWA-IN/MP/011_SOYABEAN-530_PANDHANA-IN/MP/011/003_DULHAR-IN/MP/011/003/0001_011-BADIYA GYASUR-IN/MP/011/003/0001/0003</t>
  </si>
  <si>
    <t>KHANDWA-IN/MP/011_SOYABEAN-530_PANDHANA-IN/MP/011/003_DULHAR-IN/MP/011/003/0001_012-KONDAWAT-IN/MP/011/003/0001/0004_</t>
  </si>
  <si>
    <t>KHANDWA-IN/MP/011_SOYABEAN-530_PANDHANA-IN/MP/011/003_DULHAR-IN/MP/011/003/0001_012-KONDAWAT-IN/MP/011/003/0001/0004</t>
  </si>
  <si>
    <t>KHANDWA-IN/MP/011_SOYABEAN-530_PANDHANA-IN/MP/011/003_DULHAR-IN/MP/011/003/0001_013-MOKALGAON-IN/MP/011/003/0001/0005_</t>
  </si>
  <si>
    <t>KHANDWA-IN/MP/011_SOYABEAN-530_PANDHANA-IN/MP/011/003_DULHAR-IN/MP/011/003/0001_013-MOKALGAON-IN/MP/011/003/0001/0005</t>
  </si>
  <si>
    <t>KHANDWA-IN/MP/011_SOYABEAN-530_PANDHANA-IN/MP/011/003_DULHAR-IN/MP/011/003/0001_014-CHAMATI-IN/MP/011/003/0001/0006_</t>
  </si>
  <si>
    <t>KHANDWA-IN/MP/011_SOYABEAN-530_PANDHANA-IN/MP/011/003_DULHAR-IN/MP/011/003/0001_014-CHAMATI-IN/MP/011/003/0001/0006</t>
  </si>
  <si>
    <t>KHANDWA-IN/MP/011_SOYABEAN-530_PANDHANA-IN/MP/011/003_DULHAR-IN/MP/011/003/0001_015-SONGIR-IN/MP/011/003/0001/0007_</t>
  </si>
  <si>
    <t>KHANDWA-IN/MP/011_SOYABEAN-530_PANDHANA-IN/MP/011/003_DULHAR-IN/MP/011/003/0001_015-SONGIR-IN/MP/011/003/0001/0007</t>
  </si>
  <si>
    <t>KHANDWA-IN/MP/011_SOYABEAN-530_PANDHANA-IN/MP/011/003_DULHAR-IN/MP/011/003/0001_016-AABUD-IN/MP/011/003/0001/0008_</t>
  </si>
  <si>
    <t>KHANDWA-IN/MP/011_SOYABEAN-530_PANDHANA-IN/MP/011/003_DULHAR-IN/MP/011/003/0001_016-AABUD-IN/MP/011/003/0001/0008</t>
  </si>
  <si>
    <t>KHANDWA-IN/MP/011_SOYABEAN-530_PANDHANA-IN/MP/011/003_DULHAR-IN/MP/011/003/0001_017-SILOUDA-IN/MP/011/003/0001/0009_</t>
  </si>
  <si>
    <t>KHANDWA-IN/MP/011_SOYABEAN-530_PANDHANA-IN/MP/011/003_DULHAR-IN/MP/011/003/0001_017-SILOUDA-IN/MP/011/003/0001/0009</t>
  </si>
  <si>
    <t>KHANDWA-IN/MP/011_SOYABEAN-530_PANDHANA-IN/MP/011/003_DULHAR-IN/MP/011/003/0001_018-SAIYEDPUR-IN/MP/011/003/0001/0010_</t>
  </si>
  <si>
    <t>KHANDWA-IN/MP/011_SOYABEAN-530_PANDHANA-IN/MP/011/003_DULHAR-IN/MP/011/003/0001_018-SAIYEDPUR-IN/MP/011/003/0001/0010</t>
  </si>
  <si>
    <t>KHANDWA-IN/MP/011_SOYABEAN-530_PANDHANA-IN/MP/011/003_DULHAR-IN/MP/011/003/0001_019-DULHAR-IN/MP/011/003/0001/0011_</t>
  </si>
  <si>
    <t>KHANDWA-IN/MP/011_SOYABEAN-530_PANDHANA-IN/MP/011/003_DULHAR-IN/MP/011/003/0001_019-DULHAR-IN/MP/011/003/0001/0011</t>
  </si>
  <si>
    <t>KHANDWA-IN/MP/011_SOYABEAN-530_PANDHANA-IN/MP/011/003_PANDHANA-IN/MP/011/003/0002_020-PIPLOUDA KHURD-IN/MP/011/003/0002/0001_</t>
  </si>
  <si>
    <t>KHANDWA-IN/MP/011_SOYABEAN-530_PANDHANA-IN/MP/011/003_PANDHANA-IN/MP/011/003/0002_020-PIPLOUDA KHURD-IN/MP/011/003/0002/0001</t>
  </si>
  <si>
    <t>KHANDWA-IN/MP/011_SOYABEAN-530_PANDHANA-IN/MP/011/003_PANDHANA-IN/MP/011/003/0002_021-RUSTAMPUR-IN/MP/011/003/0002/0002_</t>
  </si>
  <si>
    <t>KHANDWA-IN/MP/011_SOYABEAN-530_PANDHANA-IN/MP/011/003_PANDHANA-IN/MP/011/003/0002_021-RUSTAMPUR-IN/MP/011/003/0002/0002</t>
  </si>
  <si>
    <t>KHANDWA-IN/MP/011_SOYABEAN-530_PANDHANA-IN/MP/011/003_PANDHANA-IN/MP/011/003/0002_022-PANDHANA-IN/MP/011/003/0002/0003_</t>
  </si>
  <si>
    <t>KHANDWA-IN/MP/011_SOYABEAN-530_PANDHANA-IN/MP/011/003_PANDHANA-IN/MP/011/003/0002_022-PANDHANA-IN/MP/011/003/0002/0003</t>
  </si>
  <si>
    <t>KHANDWA-IN/MP/011_SOYABEAN-530_PANDHANA-IN/MP/011/003_PANDHANA-IN/MP/011/003/0002_023-BALKHAD GHATI-IN/MP/011/003/0002/0004_</t>
  </si>
  <si>
    <t>KHANDWA-IN/MP/011_SOYABEAN-530_PANDHANA-IN/MP/011/003_PANDHANA-IN/MP/011/003/0002_023-BALKHAD GHATI-IN/MP/011/003/0002/0004</t>
  </si>
  <si>
    <t>KHANDWA-IN/MP/011_SOYABEAN-530_PANDHANA-IN/MP/011/003_PANDHANA-IN/MP/011/003/0002_024-POKHARKHURD-IN/MP/011/003/0002/0005_</t>
  </si>
  <si>
    <t>KHANDWA-IN/MP/011_SOYABEAN-530_PANDHANA-IN/MP/011/003_PANDHANA-IN/MP/011/003/0002_024-POKHARKHURD-IN/MP/011/003/0002/0005</t>
  </si>
  <si>
    <t>KHANDWA-IN/MP/011_SOYABEAN-530_PANDHANA-IN/MP/011/003_PANDHANA-IN/MP/011/003/0002_025-MOHANPUR-IN/MP/011/003/0002/0006_</t>
  </si>
  <si>
    <t>KHANDWA-IN/MP/011_SOYABEAN-530_PANDHANA-IN/MP/011/003_PANDHANA-IN/MP/011/003/0002_025-MOHANPUR-IN/MP/011/003/0002/0006</t>
  </si>
  <si>
    <t>KHANDWA-IN/MP/011_SOYABEAN-530_PANDHANA-IN/MP/011/003_PANDHANA-IN/MP/011/003/0002_026-GORADIYA-IN/MP/011/003/0002/0007_</t>
  </si>
  <si>
    <t>KHANDWA-IN/MP/011_SOYABEAN-530_PANDHANA-IN/MP/011/003_PANDHANA-IN/MP/011/003/0002_026-GORADIYA-IN/MP/011/003/0002/0007</t>
  </si>
  <si>
    <t>KHANDWA-IN/MP/011_SOYABEAN-530_PANDHANA-IN/MP/011/003_PANDHANA-IN/MP/011/003/0002_027-BABLI-IN/MP/011/003/0002/0008_</t>
  </si>
  <si>
    <t>KHANDWA-IN/MP/011_SOYABEAN-530_PANDHANA-IN/MP/011/003_PANDHANA-IN/MP/011/003/0002_027-BABLI-IN/MP/011/003/0002/0008</t>
  </si>
  <si>
    <t>KHANDWA-IN/MP/011_SOYABEAN-530_PANDHANA-IN/MP/011/003_PANDHANA-IN/MP/011/003/0002_028-KHEDI TAPEGHATI-IN/MP/011/003/0002/0009_</t>
  </si>
  <si>
    <t>KHANDWA-IN/MP/011_SOYABEAN-530_PANDHANA-IN/MP/011/003_PANDHANA-IN/MP/011/003/0002_028-KHEDI TAPEGHATI-IN/MP/011/003/0002/0009</t>
  </si>
  <si>
    <t>KHANDWA-IN/MP/011_SOYABEAN-530_PANDHANA-IN/MP/011/003_PANDHANA-IN/MP/011/003/0002_029-RAJPURA-IN/MP/011/003/0002/0010_</t>
  </si>
  <si>
    <t>KHANDWA-IN/MP/011_SOYABEAN-530_PANDHANA-IN/MP/011/003_PANDHANA-IN/MP/011/003/0002_029-RAJPURA-IN/MP/011/003/0002/0010</t>
  </si>
  <si>
    <t>KHANDWA-IN/MP/011_SOYABEAN-530_PANDHANA-IN/MP/011/003_PANDHANA-IN/MP/011/003/0002_030-UMARDA-IN/MP/011/003/0002/0011_</t>
  </si>
  <si>
    <t>KHANDWA-IN/MP/011_SOYABEAN-530_PANDHANA-IN/MP/011/003_PANDHANA-IN/MP/011/003/0002_030-UMARDA-IN/MP/011/003/0002/0011</t>
  </si>
  <si>
    <t>KHANDWA-IN/MP/011_SOYABEAN-530_PANDHANA-IN/MP/011/003_PANDHANA-IN/MP/011/003/0002_031-PABAI KHURD-IN/MP/011/003/0002/0012_</t>
  </si>
  <si>
    <t>KHANDWA-IN/MP/011_SOYABEAN-530_PANDHANA-IN/MP/011/003_PANDHANA-IN/MP/011/003/0002_031-PABAI KHURD-IN/MP/011/003/0002/0012</t>
  </si>
  <si>
    <t>KHANDWA-IN/MP/011_SOYABEAN-530_PANDHANA-IN/MP/011/003_PANDHANA-IN/MP/011/003/0002_032-BEELUD-IN/MP/011/003/0002/0013_</t>
  </si>
  <si>
    <t>KHANDWA-IN/MP/011_SOYABEAN-530_PANDHANA-IN/MP/011/003_PANDHANA-IN/MP/011/003/0002_032-BEELUD-IN/MP/011/003/0002/0013</t>
  </si>
  <si>
    <t>KHANDWA-IN/MP/011_SOYABEAN-530_PANDHANA-IN/MP/011/003_PANDHANA-IN/MP/011/003/0002_033-MANDWA-IN/MP/011/003/0002/0014_</t>
  </si>
  <si>
    <t>KHANDWA-IN/MP/011_SOYABEAN-530_PANDHANA-IN/MP/011/003_PANDHANA-IN/MP/011/003/0002_033-MANDWA-IN/MP/011/003/0002/0014</t>
  </si>
  <si>
    <t>KHANDWA-IN/MP/011_SOYABEAN-530_PANDHANA-IN/MP/011/003_PANDHANA-IN/MP/011/003/0002_034-JAMLI RAJGARH-IN/MP/011/003/0002/0015_</t>
  </si>
  <si>
    <t>KHANDWA-IN/MP/011_SOYABEAN-530_PANDHANA-IN/MP/011/003_PANDHANA-IN/MP/011/003/0002_034-JAMLI RAJGARH-IN/MP/011/003/0002/0015</t>
  </si>
  <si>
    <t>KHANDWA-IN/MP/011_SOYABEAN-530_PANDHANA-IN/MP/011/003_PANDHANA-IN/MP/011/003/0002_035-RAJGARH-IN/MP/011/003/0002/0016_</t>
  </si>
  <si>
    <t>KHANDWA-IN/MP/011_SOYABEAN-530_PANDHANA-IN/MP/011/003_PANDHANA-IN/MP/011/003/0002_035-RAJGARH-IN/MP/011/003/0002/0016</t>
  </si>
  <si>
    <t>KHANDWA-IN/MP/011_SOYABEAN-530_PANDHANA-IN/MP/011/003_PANDHANA-IN/MP/011/003/0002_036-DEEWAL-IN/MP/011/003/0002/0017_</t>
  </si>
  <si>
    <t>KHANDWA-IN/MP/011_SOYABEAN-530_PANDHANA-IN/MP/011/003_PANDHANA-IN/MP/011/003/0002_036-DEEWAL-IN/MP/011/003/0002/0017</t>
  </si>
  <si>
    <t>KHANDWA-IN/MP/011_SOYABEAN-530_PANDHANA-IN/MP/011/003_PANDHANA-IN/MP/011/003/0002_037-GHATIKHAS-IN/MP/011/003/0002/0018_</t>
  </si>
  <si>
    <t>KHANDWA-IN/MP/011_SOYABEAN-530_PANDHANA-IN/MP/011/003_PANDHANA-IN/MP/011/003/0002_037-GHATIKHAS-IN/MP/011/003/0002/0018</t>
  </si>
  <si>
    <t>KHANDWA-IN/MP/011_SOYABEAN-530_PANDHANA-IN/MP/011/003_PANDHANA-IN/MP/011/003/0002_038-NANKHEDA (KALANKA)-IN/MP/011/003/0002/0019_</t>
  </si>
  <si>
    <t>KHANDWA-IN/MP/011_SOYABEAN-530_PANDHANA-IN/MP/011/003_PANDHANA-IN/MP/011/003/0002_038-NANKHEDA (KALANKA)-IN/MP/011/003/0002/0019</t>
  </si>
  <si>
    <t>KHANDWA-IN/MP/011_SOYABEAN-530_PANDHANA-IN/MP/011/003_PANDHANA-IN/MP/011/003/0002_039-ANJANGAON-IN/MP/011/003/0002/0020_</t>
  </si>
  <si>
    <t>KHANDWA-IN/MP/011_SOYABEAN-530_PANDHANA-IN/MP/011/003_PANDHANA-IN/MP/011/003/0002_039-ANJANGAON-IN/MP/011/003/0002/0020</t>
  </si>
  <si>
    <t>KHANDWA-IN/MP/011_SOYABEAN-530_PANDHANA-IN/MP/011/003_PANDHANA-IN/MP/011/003/0002_040-ARUD-IN/MP/011/003/0002/0021_</t>
  </si>
  <si>
    <t>KHANDWA-IN/MP/011_SOYABEAN-530_PANDHANA-IN/MP/011/003_PANDHANA-IN/MP/011/003/0002_040-ARUD-IN/MP/011/003/0002/0021</t>
  </si>
  <si>
    <t>KHANDWA-IN/MP/011_SOYABEAN-530_PUNASA-IN/MP/011/004_MANDHATA-IN/MP/011/004/0001_001-MORTAKKA MAFI-IN/MP/011/004/0001/0001_</t>
  </si>
  <si>
    <t>KHANDWA-IN/MP/011_SOYABEAN-530_PUNASA-IN/MP/011/004_MANDHATA-IN/MP/011/004/0001_001-MORTAKKA MAFI-IN/MP/011/004/0001/0001</t>
  </si>
  <si>
    <t>KHANDWA-IN/MP/011_SOYABEAN-530_PUNASA-IN/MP/011/004_MANDHATA-IN/MP/011/004/0001_002-MORGHADI-IN/MP/011/004/0001/0010_</t>
  </si>
  <si>
    <t>KHANDWA-IN/MP/011_SOYABEAN-530_PUNASA-IN/MP/011/004_MANDHATA-IN/MP/011/004/0001_002-MORGHADI-IN/MP/011/004/0001/0010</t>
  </si>
  <si>
    <t>KHANDWA-IN/MP/011_SOYABEAN-530_PUNASA-IN/MP/011/004_MANDHATA-IN/MP/011/004/0001_003-BHOGAWA-IN/MP/011/004/0001/0011_</t>
  </si>
  <si>
    <t>KHANDWA-IN/MP/011_SOYABEAN-530_PUNASA-IN/MP/011/004_MANDHATA-IN/MP/011/004/0001_003-BHOGAWA-IN/MP/011/004/0001/0011</t>
  </si>
  <si>
    <t>KHANDWA-IN/MP/011_SOYABEAN-530_PUNASA-IN/MP/011/004_MANDHATA-IN/MP/011/004/0001_004-BILLORABUJURG-IN/MP/011/004/0001/0012_</t>
  </si>
  <si>
    <t>KHANDWA-IN/MP/011_SOYABEAN-530_PUNASA-IN/MP/011/004_MANDHATA-IN/MP/011/004/0001_004-BILLORABUJURG-IN/MP/011/004/0001/0012</t>
  </si>
  <si>
    <t>KHANDWA-IN/MP/011_SOYABEAN-530_PUNASA-IN/MP/011/004_MANDHATA-IN/MP/011/004/0001_005-GODADPURA-IN/MP/011/004/0001/0013_</t>
  </si>
  <si>
    <t>KHANDWA-IN/MP/011_SOYABEAN-530_PUNASA-IN/MP/011/004_MANDHATA-IN/MP/011/004/0001_005-GODADPURA-IN/MP/011/004/0001/0013</t>
  </si>
  <si>
    <t>KHANDWA-IN/MP/011_SOYABEAN-530_PUNASA-IN/MP/011/004_MANDHATA-IN/MP/011/004/0001_006-SAILANI-IN/MP/011/004/0001/0014_</t>
  </si>
  <si>
    <t>KHANDWA-IN/MP/011_SOYABEAN-530_PUNASA-IN/MP/011/004_MANDHATA-IN/MP/011/004/0001_006-SAILANI-IN/MP/011/004/0001/0014</t>
  </si>
  <si>
    <t>KHANDWA-IN/MP/011_SOYABEAN-530_PUNASA-IN/MP/011/004_MANDHATA-IN/MP/011/004/0001_007-KOTHI-IN/MP/011/004/0001/0015_</t>
  </si>
  <si>
    <t>KHANDWA-IN/MP/011_SOYABEAN-530_PUNASA-IN/MP/011/004_MANDHATA-IN/MP/011/004/0001_007-KOTHI-IN/MP/011/004/0001/0015</t>
  </si>
  <si>
    <t>KHANDWA-IN/MP/011_SOYABEAN-530_PUNASA-IN/MP/011/004_MANDHATA-IN/MP/011/004/0001_008-BILAYA-IN/MP/011/004/0001/0016_</t>
  </si>
  <si>
    <t>KHANDWA-IN/MP/011_SOYABEAN-530_PUNASA-IN/MP/011/004_MANDHATA-IN/MP/011/004/0001_008-BILAYA-IN/MP/011/004/0001/0016</t>
  </si>
  <si>
    <t>KHANDWA-IN/MP/011_SOYABEAN-530_PUNASA-IN/MP/011/004_MANDHATA-IN/MP/011/004/0001_009-GUNJALI-IN/MP/011/004/0001/0017_</t>
  </si>
  <si>
    <t>KHANDWA-IN/MP/011_SOYABEAN-530_PUNASA-IN/MP/011/004_MANDHATA-IN/MP/011/004/0001_009-GUNJALI-IN/MP/011/004/0001/0017</t>
  </si>
  <si>
    <t>KHANDWA-IN/MP/011_SOYABEAN-530_PUNASA-IN/MP/011/004_MANDHATA-IN/MP/011/004/0001_010-SULGAON-IN/MP/011/004/0001/0002_</t>
  </si>
  <si>
    <t>KHANDWA-IN/MP/011_SOYABEAN-530_PUNASA-IN/MP/011/004_MANDHATA-IN/MP/011/004/0001_010-SULGAON-IN/MP/011/004/0001/0002</t>
  </si>
  <si>
    <t>KHANDWA-IN/MP/011_SOYABEAN-530_PUNASA-IN/MP/011/004_MANDHATA-IN/MP/011/004/0001_011-KHEDI BUJURG-IN/MP/011/004/0001/0003_</t>
  </si>
  <si>
    <t>KHANDWA-IN/MP/011_SOYABEAN-530_PUNASA-IN/MP/011/004_MANDHATA-IN/MP/011/004/0001_011-KHEDI BUJURG-IN/MP/011/004/0001/0003</t>
  </si>
  <si>
    <t>KHANDWA-IN/MP/011_SOYABEAN-530_PUNASA-IN/MP/011/004_MANDHATA-IN/MP/011/004/0001_012-MATHELA-IN/MP/011/004/0001/0004_</t>
  </si>
  <si>
    <t>KHANDWA-IN/MP/011_SOYABEAN-530_PUNASA-IN/MP/011/004_MANDHATA-IN/MP/011/004/0001_012-MATHELA-IN/MP/011/004/0001/0004</t>
  </si>
  <si>
    <t>KHANDWA-IN/MP/011_SOYABEAN-530_PUNASA-IN/MP/011/004_MANDHATA-IN/MP/011/004/0001_013-NETAN GAON-IN/MP/011/004/0001/0005_</t>
  </si>
  <si>
    <t>KHANDWA-IN/MP/011_SOYABEAN-530_PUNASA-IN/MP/011/004_MANDHATA-IN/MP/011/004/0001_013-NETAN GAON-IN/MP/011/004/0001/0005</t>
  </si>
  <si>
    <t>KHANDWA-IN/MP/011_SOYABEAN-530_PUNASA-IN/MP/011/004_MANDHATA-IN/MP/011/004/0001_014-NARLAY-IN/MP/011/004/0001/0006_</t>
  </si>
  <si>
    <t>KHANDWA-IN/MP/011_SOYABEAN-530_PUNASA-IN/MP/011/004_MANDHATA-IN/MP/011/004/0001_014-NARLAY-IN/MP/011/004/0001/0006</t>
  </si>
  <si>
    <t>KHANDWA-IN/MP/011_SOYABEAN-530_PUNASA-IN/MP/011/004_MANDHATA-IN/MP/011/004/0001_015-KAROLI-IN/MP/011/004/0001/0007_</t>
  </si>
  <si>
    <t>KHANDWA-IN/MP/011_SOYABEAN-530_PUNASA-IN/MP/011/004_MANDHATA-IN/MP/011/004/0001_015-KAROLI-IN/MP/011/004/0001/0007</t>
  </si>
  <si>
    <t>KHANDWA-IN/MP/011_SOYABEAN-530_PUNASA-IN/MP/011/004_MANDHATA-IN/MP/011/004/0001_016-GHOGHALPUR-IN/MP/011/004/0001/0008_</t>
  </si>
  <si>
    <t>KHANDWA-IN/MP/011_SOYABEAN-530_PUNASA-IN/MP/011/004_MANDHATA-IN/MP/011/004/0001_016-GHOGHALPUR-IN/MP/011/004/0001/0008</t>
  </si>
  <si>
    <t>KHANDWA-IN/MP/011_SOYABEAN-530_PUNASA-IN/MP/011/004_MANDHATA-IN/MP/011/004/0001_017-AKHAND-IN/MP/011/004/0001/0009_</t>
  </si>
  <si>
    <t>KHANDWA-IN/MP/011_SOYABEAN-530_PUNASA-IN/MP/011/004_MANDHATA-IN/MP/011/004/0001_017-AKHAND-IN/MP/011/004/0001/0009</t>
  </si>
  <si>
    <t>KHANDWA-IN/MP/011_SOYABEAN-530_PUNASA-IN/MP/011/004_MOHNA-IN/MP/011/004/0002_018-SAKTAPUR-IN/MP/011/004/0002/0001_</t>
  </si>
  <si>
    <t>KHANDWA-IN/MP/011_SOYABEAN-530_PUNASA-IN/MP/011/004_MOHNA-IN/MP/011/004/0002_018-SAKTAPUR-IN/MP/011/004/0002/0001</t>
  </si>
  <si>
    <t>KHANDWA-IN/MP/011_SOYABEAN-530_PUNASA-IN/MP/011/004_MOHNA-IN/MP/011/004/0002_019-KELWA KHURD-IN/MP/011/004/0002/0002_</t>
  </si>
  <si>
    <t>KHANDWA-IN/MP/011_SOYABEAN-530_PUNASA-IN/MP/011/004_MOHNA-IN/MP/011/004/0002_019-KELWA KHURD-IN/MP/011/004/0002/0002</t>
  </si>
  <si>
    <t>KHANDWA-IN/MP/011_SOYABEAN-530_PUNASA-IN/MP/011/004_MOHNA-IN/MP/011/004/0002_020-INDHAWDI-IN/MP/011/004/0002/0003_</t>
  </si>
  <si>
    <t>KHANDWA-IN/MP/011_SOYABEAN-530_PUNASA-IN/MP/011/004_MOHNA-IN/MP/011/004/0002_020-INDHAWDI-IN/MP/011/004/0002/0003</t>
  </si>
  <si>
    <t>KHANDWA-IN/MP/011_SOYABEAN-530_PUNASA-IN/MP/011/004_MOHNA-IN/MP/011/004/0002_021-GURJARKHEDI-IN/MP/011/004/0002/0004_</t>
  </si>
  <si>
    <t>KHANDWA-IN/MP/011_SOYABEAN-530_PUNASA-IN/MP/011/004_MOHNA-IN/MP/011/004/0002_021-GURJARKHEDI-IN/MP/011/004/0002/0004</t>
  </si>
  <si>
    <t>KHANDWA-IN/MP/011_SOYABEAN-530_PUNASA-IN/MP/011/004_MOHNA-IN/MP/011/004/0002_022-RICHHFAL-IN/MP/011/004/0002/0005_</t>
  </si>
  <si>
    <t>KHANDWA-IN/MP/011_SOYABEAN-530_PUNASA-IN/MP/011/004_MOHNA-IN/MP/011/004/0002_022-RICHHFAL-IN/MP/011/004/0002/0005</t>
  </si>
  <si>
    <t>KHANDWA-IN/MP/011_SOYABEAN-530_PUNASA-IN/MP/011/004_MOHNA-IN/MP/011/004/0002_023-MOHNA-IN/MP/011/004/0002/0006_</t>
  </si>
  <si>
    <t>KHANDWA-IN/MP/011_SOYABEAN-530_PUNASA-IN/MP/011/004_MOHNA-IN/MP/011/004/0002_023-MOHNA-IN/MP/011/004/0002/0006</t>
  </si>
  <si>
    <t>KHANDWA-IN/MP/011_SOYABEAN-530_PUNASA-IN/MP/011/004_MOHNA-IN/MP/011/004/0002_024-GOL SAILANI-IN/MP/011/004/0002/0007_</t>
  </si>
  <si>
    <t>KHANDWA-IN/MP/011_SOYABEAN-530_PUNASA-IN/MP/011/004_MOHNA-IN/MP/011/004/0002_024-GOL SAILANI-IN/MP/011/004/0002/0007</t>
  </si>
  <si>
    <t>KHANDWA-IN/MP/011_SOYABEAN-530_PUNASA-IN/MP/011/004_MOHNA-IN/MP/011/004/0002_025-HARVANSHPURA-IN/MP/011/004/0002/0008_</t>
  </si>
  <si>
    <t>KHANDWA-IN/MP/011_SOYABEAN-530_PUNASA-IN/MP/011/004_MOHNA-IN/MP/011/004/0002_025-HARVANSHPURA-IN/MP/011/004/0002/0008</t>
  </si>
  <si>
    <t>KHANDWA-IN/MP/011_SOYABEAN-530_PUNASA-IN/MP/011/004_MOHNA-IN/MP/011/004/0002_026-BORADI MAAL-IN/MP/011/004/0002/0009_</t>
  </si>
  <si>
    <t>KHANDWA-IN/MP/011_SOYABEAN-530_PUNASA-IN/MP/011/004_MOHNA-IN/MP/011/004/0002_026-BORADI MAAL-IN/MP/011/004/0002/0009</t>
  </si>
  <si>
    <t>KHANDWA-IN/MP/011_SOYABEAN-530_PUNASA-IN/MP/011/004_MOHNA-IN/MP/011/004/0002_027-DIYANATPURA-IN/MP/011/004/0002/0010_</t>
  </si>
  <si>
    <t>KHANDWA-IN/MP/011_SOYABEAN-530_PUNASA-IN/MP/011/004_MOHNA-IN/MP/011/004/0002_027-DIYANATPURA-IN/MP/011/004/0002/0010</t>
  </si>
  <si>
    <t>KHANDWA-IN/MP/011_SOYABEAN-530_PUNASA-IN/MP/011/004_MOHNA-IN/MP/011/004/0002_028-ATUT KHAS-IN/MP/011/004/0002/0011_</t>
  </si>
  <si>
    <t>KHANDWA-IN/MP/011_SOYABEAN-530_PUNASA-IN/MP/011/004_MOHNA-IN/MP/011/004/0002_028-ATUT KHAS-IN/MP/011/004/0002/0011</t>
  </si>
  <si>
    <t>KHANDWA-IN/MP/011_SOYABEAN-530_PUNASA-IN/MP/011/004_MOHNA-IN/MP/011/004/0002_029-DUDGAON-IN/MP/011/004/0002/0012_</t>
  </si>
  <si>
    <t>KHANDWA-IN/MP/011_SOYABEAN-530_PUNASA-IN/MP/011/004_MOHNA-IN/MP/011/004/0002_029-DUDGAON-IN/MP/011/004/0002/0012</t>
  </si>
  <si>
    <t>KHANDWA-IN/MP/011_SOYABEAN-530_PUNASA-IN/MP/011/004_MOHNA-IN/MP/011/004/0002_030-FIFRAD-IN/MP/011/004/0002/0013_</t>
  </si>
  <si>
    <t>KHANDWA-IN/MP/011_SOYABEAN-530_PUNASA-IN/MP/011/004_MOHNA-IN/MP/011/004/0002_030-FIFRAD-IN/MP/011/004/0002/0013</t>
  </si>
  <si>
    <t>KHANDWA-IN/MP/011_SOYABEAN-530_PUNASA-IN/MP/011/004_MOHNA-IN/MP/011/004/0002_031-BHAGWANPURA-IN/MP/011/004/0002/0014_</t>
  </si>
  <si>
    <t>KHANDWA-IN/MP/011_SOYABEAN-530_PUNASA-IN/MP/011/004_MOHNA-IN/MP/011/004/0002_031-BHAGWANPURA-IN/MP/011/004/0002/0014</t>
  </si>
  <si>
    <t>KHANDWA-IN/MP/011_SOYABEAN-530_PUNASA-IN/MP/011/004_MOHNA-IN/MP/011/004/0002_032-DEVLA RAIYAT-IN/MP/011/004/0002/0015_</t>
  </si>
  <si>
    <t>KHANDWA-IN/MP/011_SOYABEAN-530_PUNASA-IN/MP/011/004_MOHNA-IN/MP/011/004/0002_032-DEVLA RAIYAT-IN/MP/011/004/0002/0015</t>
  </si>
  <si>
    <t>KHANDWA-IN/MP/011_SOYABEAN-530_PUNASA-IN/MP/011/004_MOHNA-IN/MP/011/004/0002_033-KHUTLA KALA-IN/MP/011/004/0002/0016_</t>
  </si>
  <si>
    <t>KHANDWA-IN/MP/011_SOYABEAN-530_PUNASA-IN/MP/011/004_MOHNA-IN/MP/011/004/0002_033-KHUTLA KALA-IN/MP/011/004/0002/0016</t>
  </si>
  <si>
    <t>KHANDWA-IN/MP/011_SOYABEAN-530_PUNASA-IN/MP/011/004_MOHNA-IN/MP/011/004/0002_034-JALWA BUJURG-IN/MP/011/004/0002/0017_</t>
  </si>
  <si>
    <t>KHANDWA-IN/MP/011_SOYABEAN-530_PUNASA-IN/MP/011/004_MOHNA-IN/MP/011/004/0002_034-JALWA BUJURG-IN/MP/011/004/0002/0017</t>
  </si>
  <si>
    <t>KHANDWA-IN/MP/011_SOYABEAN-530_PUNASA-IN/MP/011/004_MOHNA-IN/MP/011/004/0002_035-KODWAR-IN/MP/011/004/0002/0018_</t>
  </si>
  <si>
    <t>KHANDWA-IN/MP/011_SOYABEAN-530_PUNASA-IN/MP/011/004_MOHNA-IN/MP/011/004/0002_035-KODWAR-IN/MP/011/004/0002/0018</t>
  </si>
  <si>
    <t>KHANDWA-IN/MP/011_SOYABEAN-530_PUNASA-IN/MP/011/004_MOHNA-IN/MP/011/004/0002_036-NAVAL GAON-IN/MP/011/004/0002/0019_</t>
  </si>
  <si>
    <t>KHANDWA-IN/MP/011_SOYABEAN-530_PUNASA-IN/MP/011/004_MOHNA-IN/MP/011/004/0002_036-NAVAL GAON-IN/MP/011/004/0002/0019</t>
  </si>
  <si>
    <t>KHANDWA-IN/MP/011_SOYABEAN-530_PUNASA-IN/MP/011/004_MOHNA-IN/MP/011/004/0002_037-BADNAGAR RAIYAT-IN/MP/011/004/0002/0020_</t>
  </si>
  <si>
    <t>KHANDWA-IN/MP/011_SOYABEAN-530_PUNASA-IN/MP/011/004_MOHNA-IN/MP/011/004/0002_037-BADNAGAR RAIYAT-IN/MP/011/004/0002/0020</t>
  </si>
  <si>
    <t>KHANDWA-IN/MP/011_SOYABEAN-530_PUNASA-IN/MP/011/004_MUNDI-IN/MP/011/004/0004_060-DAWRI-IN/MP/011/004/0004/0001_</t>
  </si>
  <si>
    <t>KHANDWA-IN/MP/011_SOYABEAN-530_PUNASA-IN/MP/011/004_MUNDI-IN/MP/011/004/0004_060-DAWRI-IN/MP/011/004/0004/0001</t>
  </si>
  <si>
    <t>KHANDWA-IN/MP/011_SOYABEAN-530_PUNASA-IN/MP/011/004_MUNDI-IN/MP/011/004/0004_061-BHAGWANPURA-IN/MP/011/004/0004/0002_</t>
  </si>
  <si>
    <t>KHANDWA-IN/MP/011_SOYABEAN-530_PUNASA-IN/MP/011/004_MUNDI-IN/MP/011/004/0004_061-BHAGWANPURA-IN/MP/011/004/0004/0002</t>
  </si>
  <si>
    <t>KHANDWA-IN/MP/011_SOYABEAN-530_PUNASA-IN/MP/011/004_MUNDI-IN/MP/011/004/0004_062-FEFARIYA KALA-IN/MP/011/004/0004/0003_</t>
  </si>
  <si>
    <t>KHANDWA-IN/MP/011_SOYABEAN-530_PUNASA-IN/MP/011/004_MUNDI-IN/MP/011/004/0004_062-FEFARIYA KALA-IN/MP/011/004/0004/0003</t>
  </si>
  <si>
    <t>KHANDWA-IN/MP/011_SOYABEAN-530_PUNASA-IN/MP/011/004_MUNDI-IN/MP/011/004/0004_063-MOHNYAKALA-IN/MP/011/004/0004/0004_</t>
  </si>
  <si>
    <t>KHANDWA-IN/MP/011_SOYABEAN-530_PUNASA-IN/MP/011/004_MUNDI-IN/MP/011/004/0004_063-MOHNYAKALA-IN/MP/011/004/0004/0004</t>
  </si>
  <si>
    <t>KHANDWA-IN/MP/011_SOYABEAN-530_PUNASA-IN/MP/011/004_MUNDI-IN/MP/011/004/0004_064-SIVARIYA-IN/MP/011/004/0004/0005_</t>
  </si>
  <si>
    <t>KHANDWA-IN/MP/011_SOYABEAN-530_PUNASA-IN/MP/011/004_MUNDI-IN/MP/011/004/0004_064-SIVARIYA-IN/MP/011/004/0004/0005</t>
  </si>
  <si>
    <t>KHANDWA-IN/MP/011_SOYABEAN-530_PUNASA-IN/MP/011/004_MUNDI-IN/MP/011/004/0004_065-DINKARPURA-IN/MP/011/004/0004/0006_</t>
  </si>
  <si>
    <t>KHANDWA-IN/MP/011_SOYABEAN-530_PUNASA-IN/MP/011/004_MUNDI-IN/MP/011/004/0004_065-DINKARPURA-IN/MP/011/004/0004/0006</t>
  </si>
  <si>
    <t>KHANDWA-IN/MP/011_SOYABEAN-530_PUNASA-IN/MP/011/004_MUNDI-IN/MP/011/004/0004_066-DOHAD-IN/MP/011/004/0004/0007_</t>
  </si>
  <si>
    <t>KHANDWA-IN/MP/011_SOYABEAN-530_PUNASA-IN/MP/011/004_MUNDI-IN/MP/011/004/0004_066-DOHAD-IN/MP/011/004/0004/0007</t>
  </si>
  <si>
    <t>KHANDWA-IN/MP/011_SOYABEAN-530_PUNASA-IN/MP/011/004_MUNDI-IN/MP/011/004/0004_067-SATMOHNI-IN/MP/011/004/0004/0008_</t>
  </si>
  <si>
    <t>KHANDWA-IN/MP/011_SOYABEAN-530_PUNASA-IN/MP/011/004_MUNDI-IN/MP/011/004/0004_067-SATMOHNI-IN/MP/011/004/0004/0008</t>
  </si>
  <si>
    <t>KHANDWA-IN/MP/011_SOYABEAN-530_PUNASA-IN/MP/011/004_MUNDI-IN/MP/011/004/0004_068-PIPALKOTA-IN/MP/011/004/0004/0009_</t>
  </si>
  <si>
    <t>KHANDWA-IN/MP/011_SOYABEAN-530_PUNASA-IN/MP/011/004_MUNDI-IN/MP/011/004/0004_068-PIPALKOTA-IN/MP/011/004/0004/0009</t>
  </si>
  <si>
    <t>KHANDWA-IN/MP/011_SOYABEAN-530_PUNASA-IN/MP/011/004_MUNDI-IN/MP/011/004/0004_069-CHICHLI KHURD-IN/MP/011/004/0004/0010_</t>
  </si>
  <si>
    <t>KHANDWA-IN/MP/011_SOYABEAN-530_PUNASA-IN/MP/011/004_MUNDI-IN/MP/011/004/0004_069-CHICHLI KHURD-IN/MP/011/004/0004/0010</t>
  </si>
  <si>
    <t>KHANDWA-IN/MP/011_SOYABEAN-530_PUNASA-IN/MP/011/004_MUNDI-IN/MP/011/004/0004_070-INJALWADA-IN/MP/011/004/0004/0011_</t>
  </si>
  <si>
    <t>KHANDWA-IN/MP/011_SOYABEAN-530_PUNASA-IN/MP/011/004_MUNDI-IN/MP/011/004/0004_070-INJALWADA-IN/MP/011/004/0004/0011</t>
  </si>
  <si>
    <t>KHANDWA-IN/MP/011_SOYABEAN-530_PUNASA-IN/MP/011/004_MUNDI-IN/MP/011/004/0004_071-JAMNYA-IN/MP/011/004/0004/0012_</t>
  </si>
  <si>
    <t>KHANDWA-IN/MP/011_SOYABEAN-530_PUNASA-IN/MP/011/004_MUNDI-IN/MP/011/004/0004_071-JAMNYA-IN/MP/011/004/0004/0012</t>
  </si>
  <si>
    <t>KHANDWA-IN/MP/011_SOYABEAN-530_PUNASA-IN/MP/011/004_MUNDI-IN/MP/011/004/0004_072-GUYDA-IN/MP/011/004/0004/0013_</t>
  </si>
  <si>
    <t>KHANDWA-IN/MP/011_SOYABEAN-530_PUNASA-IN/MP/011/004_MUNDI-IN/MP/011/004/0004_072-GUYDA-IN/MP/011/004/0004/0013</t>
  </si>
  <si>
    <t>KHANDWA-IN/MP/011_SOYABEAN-530_PUNASA-IN/MP/011/004_MUNDI-IN/MP/011/004/0004_073-KHAIGAON-IN/MP/011/004/0004/0014_</t>
  </si>
  <si>
    <t>KHANDWA-IN/MP/011_SOYABEAN-530_PUNASA-IN/MP/011/004_MUNDI-IN/MP/011/004/0004_073-KHAIGAON-IN/MP/011/004/0004/0014</t>
  </si>
  <si>
    <t>KHANDWA-IN/MP/011_SOYABEAN-530_PUNASA-IN/MP/011/004_MUNDI-IN/MP/011/004/0004_074-DHUDHWAS-IN/MP/011/004/0004/0015_</t>
  </si>
  <si>
    <t>KHANDWA-IN/MP/011_SOYABEAN-530_PUNASA-IN/MP/011/004_MUNDI-IN/MP/011/004/0004_074-DHUDHWAS-IN/MP/011/004/0004/0015</t>
  </si>
  <si>
    <t>KHANDWA-IN/MP/011_SOYABEAN-530_PUNASA-IN/MP/011/004_MUNDI-IN/MP/011/004/0004_075-MUNDI-IN/MP/011/004/0004/0016_</t>
  </si>
  <si>
    <t>KHANDWA-IN/MP/011_SOYABEAN-530_PUNASA-IN/MP/011/004_MUNDI-IN/MP/011/004/0004_075-MUNDI-IN/MP/011/004/0004/0016</t>
  </si>
  <si>
    <t>KHANDWA-IN/MP/011_SOYABEAN-530_PUNASA-IN/MP/011/004_MUNDI-IN/MP/011/004/0004_076-MOHAD-IN/MP/011/004/0004/0017_</t>
  </si>
  <si>
    <t>KHANDWA-IN/MP/011_SOYABEAN-530_PUNASA-IN/MP/011/004_MUNDI-IN/MP/011/004/0004_076-MOHAD-IN/MP/011/004/0004/0017</t>
  </si>
  <si>
    <t>KHANDWA-IN/MP/011_SOYABEAN-530_PUNASA-IN/MP/011/004_MUNDI-IN/MP/011/004/0004_077-BEED-IN/MP/011/004/0004/0018_</t>
  </si>
  <si>
    <t>KHANDWA-IN/MP/011_SOYABEAN-530_PUNASA-IN/MP/011/004_MUNDI-IN/MP/011/004/0004_077-BEED-IN/MP/011/004/0004/0018</t>
  </si>
  <si>
    <t>KHANDWA-IN/MP/011_SOYABEAN-530_PUNASA-IN/MP/011/004_MUNDI-IN/MP/011/004/0004_078-GORADIYA-IN/MP/011/004/0004/0019_</t>
  </si>
  <si>
    <t>KHANDWA-IN/MP/011_SOYABEAN-530_PUNASA-IN/MP/011/004_MUNDI-IN/MP/011/004/0004_078-GORADIYA-IN/MP/011/004/0004/0019</t>
  </si>
  <si>
    <t>KHANDWA-IN/MP/011_SOYABEAN-530_PUNASA-IN/MP/011/004_MUNDI-IN/MP/011/004/0004_079-KODYA KHEDA-IN/MP/011/004/0004/0020_</t>
  </si>
  <si>
    <t>KHANDWA-IN/MP/011_SOYABEAN-530_PUNASA-IN/MP/011/004_MUNDI-IN/MP/011/004/0004_079-KODYA KHEDA-IN/MP/011/004/0004/0020</t>
  </si>
  <si>
    <t>KHANDWA-IN/MP/011_SOYABEAN-530_PUNASA-IN/MP/011/004_MUNDI-IN/MP/011/004/0004_080-CHHALPIKHURD-IN/MP/011/004/0004/0021_</t>
  </si>
  <si>
    <t>KHANDWA-IN/MP/011_SOYABEAN-530_PUNASA-IN/MP/011/004_MUNDI-IN/MP/011/004/0004_080-CHHALPIKHURD-IN/MP/011/004/0004/0021</t>
  </si>
  <si>
    <t>KHANDWA-IN/MP/011_SOYABEAN-530_PUNASA-IN/MP/011/004_MUNDI-IN/MP/011/004/0004_081-SOMGAON-IN/MP/011/004/0004/0022_</t>
  </si>
  <si>
    <t>KHANDWA-IN/MP/011_SOYABEAN-530_PUNASA-IN/MP/011/004_MUNDI-IN/MP/011/004/0004_081-SOMGAON-IN/MP/011/004/0004/0022</t>
  </si>
  <si>
    <t>KHANDWA-IN/MP/011_SOYABEAN-530_PUNASA-IN/MP/011/004_MUNDI-IN/MP/011/004/0004_082-SINGAJI-IN/MP/011/004/0004/0023_</t>
  </si>
  <si>
    <t>KHANDWA-IN/MP/011_SOYABEAN-530_PUNASA-IN/MP/011/004_MUNDI-IN/MP/011/004/0004_082-SINGAJI-IN/MP/011/004/0004/0023</t>
  </si>
  <si>
    <t>KHANDWA-IN/MP/011_SOYABEAN-530_PUNASA-IN/MP/011/004_PUNASA-IN/MP/011/004/0003_038-MAKADKATCHH-IN/MP/011/004/0003/0001_</t>
  </si>
  <si>
    <t>KHANDWA-IN/MP/011_SOYABEAN-530_PUNASA-IN/MP/011/004_PUNASA-IN/MP/011/004/0003_038-MAKADKATCHH-IN/MP/011/004/0003/0001</t>
  </si>
  <si>
    <t>KHANDWA-IN/MP/011_SOYABEAN-530_PUNASA-IN/MP/011/004_PUNASA-IN/MP/011/004/0003_039-DHAMANGAON-IN/MP/011/004/0003/0002_</t>
  </si>
  <si>
    <t>KHANDWA-IN/MP/011_SOYABEAN-530_PUNASA-IN/MP/011/004_PUNASA-IN/MP/011/004/0003_039-DHAMANGAON-IN/MP/011/004/0003/0002</t>
  </si>
  <si>
    <t>KHANDWA-IN/MP/011_SOYABEAN-530_PUNASA-IN/MP/011/004_PUNASA-IN/MP/011/004/0003_040-NANDKHEDA MA.-IN/MP/011/004/0003/0003_</t>
  </si>
  <si>
    <t>KHANDWA-IN/MP/011_SOYABEAN-530_PUNASA-IN/MP/011/004_PUNASA-IN/MP/011/004/0003_040-NANDKHEDA MA.-IN/MP/011/004/0003/0003</t>
  </si>
  <si>
    <t>KHANDWA-IN/MP/011_SOYABEAN-530_PUNASA-IN/MP/011/004_PUNASA-IN/MP/011/004/0003_041-FIFRI MAAL-IN/MP/011/004/0003/0004_</t>
  </si>
  <si>
    <t>KHANDWA-IN/MP/011_SOYABEAN-530_PUNASA-IN/MP/011/004_PUNASA-IN/MP/011/004/0003_041-FIFRI MAAL-IN/MP/011/004/0003/0004</t>
  </si>
  <si>
    <t>KHANDWA-IN/MP/011_SOYABEAN-530_PUNASA-IN/MP/011/004_PUNASA-IN/MP/011/004/0003_042-DOLATPURA-IN/MP/011/004/0003/0005_</t>
  </si>
  <si>
    <t>KHANDWA-IN/MP/011_SOYABEAN-530_PUNASA-IN/MP/011/004_PUNASA-IN/MP/011/004/0003_042-DOLATPURA-IN/MP/011/004/0003/0005</t>
  </si>
  <si>
    <t>KHANDWA-IN/MP/011_SOYABEAN-530_PUNASA-IN/MP/011/004_PUNASA-IN/MP/011/004/0003_043-DAMKHEDA KALA-IN/MP/011/004/0003/0006_</t>
  </si>
  <si>
    <t>KHANDWA-IN/MP/011_SOYABEAN-530_PUNASA-IN/MP/011/004_PUNASA-IN/MP/011/004/0003_043-DAMKHEDA KALA-IN/MP/011/004/0003/0006</t>
  </si>
  <si>
    <t>KHANDWA-IN/MP/011_SOYABEAN-530_PUNASA-IN/MP/011/004_PUNASA-IN/MP/011/004/0003_044-PUNASA-IN/MP/011/004/0003/0007_</t>
  </si>
  <si>
    <t>KHANDWA-IN/MP/011_SOYABEAN-530_PUNASA-IN/MP/011/004_PUNASA-IN/MP/011/004/0003_044-PUNASA-IN/MP/011/004/0003/0007</t>
  </si>
  <si>
    <t>KHANDWA-IN/MP/011_SOYABEAN-530_PUNASA-IN/MP/011/004_PUNASA-IN/MP/011/004/0003_045-REECHHI-IN/MP/011/004/0003/0008_</t>
  </si>
  <si>
    <t>KHANDWA-IN/MP/011_SOYABEAN-530_PUNASA-IN/MP/011/004_PUNASA-IN/MP/011/004/0003_045-REECHHI-IN/MP/011/004/0003/0008</t>
  </si>
  <si>
    <t>KHANDWA-IN/MP/011_SOYABEAN-530_PUNASA-IN/MP/011/004_PUNASA-IN/MP/011/004/0003_046-SARALYA-IN/MP/011/004/0003/0009_</t>
  </si>
  <si>
    <t>KHANDWA-IN/MP/011_SOYABEAN-530_PUNASA-IN/MP/011/004_PUNASA-IN/MP/011/004/0003_046-SARALYA-IN/MP/011/004/0003/0009</t>
  </si>
  <si>
    <t>KHANDWA-IN/MP/011_SOYABEAN-530_PUNASA-IN/MP/011/004_PUNASA-IN/MP/011/004/0003_047-ANJANIYA KHURD-IN/MP/011/004/0003/0010_</t>
  </si>
  <si>
    <t>KHANDWA-IN/MP/011_SOYABEAN-530_PUNASA-IN/MP/011/004_PUNASA-IN/MP/011/004/0003_047-ANJANIYA KHURD-IN/MP/011/004/0003/0010</t>
  </si>
  <si>
    <t>KHANDWA-IN/MP/011_SOYABEAN-530_PUNASA-IN/MP/011/004_PUNASA-IN/MP/011/004/0003_048-ANJANIYA KALA-IN/MP/011/004/0003/0011_</t>
  </si>
  <si>
    <t>KHANDWA-IN/MP/011_SOYABEAN-530_PUNASA-IN/MP/011/004_PUNASA-IN/MP/011/004/0003_048-ANJANIYA KALA-IN/MP/011/004/0003/0011</t>
  </si>
  <si>
    <t>KHANDWA-IN/MP/011_SOYABEAN-530_PUNASA-IN/MP/011/004_PUNASA-IN/MP/011/004/0003_049-PALSUD RAIYAT-IN/MP/011/004/0003/0012_</t>
  </si>
  <si>
    <t>KHANDWA-IN/MP/011_SOYABEAN-530_PUNASA-IN/MP/011/004_PUNASA-IN/MP/011/004/0003_049-PALSUD RAIYAT-IN/MP/011/004/0003/0012</t>
  </si>
  <si>
    <t>KHANDWA-IN/MP/011_SOYABEAN-530_PUNASA-IN/MP/011/004_PUNASA-IN/MP/011/004/0003_050-ROHNI-IN/MP/011/004/0003/0013_</t>
  </si>
  <si>
    <t>KHANDWA-IN/MP/011_SOYABEAN-530_PUNASA-IN/MP/011/004_PUNASA-IN/MP/011/004/0003_050-ROHNI-IN/MP/011/004/0003/0013</t>
  </si>
  <si>
    <t>KHANDWA-IN/MP/011_SOYABEAN-530_PUNASA-IN/MP/011/004_PUNASA-IN/MP/011/004/0003_051-UTAWAD-IN/MP/011/004/0003/0014_</t>
  </si>
  <si>
    <t>KHANDWA-IN/MP/011_SOYABEAN-530_PUNASA-IN/MP/011/004_PUNASA-IN/MP/011/004/0003_051-UTAWAD-IN/MP/011/004/0003/0014</t>
  </si>
  <si>
    <t>KHANDWA-IN/MP/011_SOYABEAN-530_PUNASA-IN/MP/011/004_PUNASA-IN/MP/011/004/0003_052-JAMKOTA-IN/MP/011/004/0003/0015_</t>
  </si>
  <si>
    <t>KHANDWA-IN/MP/011_SOYABEAN-530_PUNASA-IN/MP/011/004_PUNASA-IN/MP/011/004/0003_052-JAMKOTA-IN/MP/011/004/0003/0015</t>
  </si>
  <si>
    <t>KHANDWA-IN/MP/011_SOYABEAN-530_PUNASA-IN/MP/011/004_PUNASA-IN/MP/011/004/0003_053-GULGAON RAIYAT-IN/MP/011/004/0003/0016_</t>
  </si>
  <si>
    <t>KHANDWA-IN/MP/011_SOYABEAN-530_PUNASA-IN/MP/011/004_PUNASA-IN/MP/011/004/0003_053-GULGAON RAIYAT-IN/MP/011/004/0003/0016</t>
  </si>
  <si>
    <t>KHANDWA-IN/MP/011_SOYABEAN-530_PUNASA-IN/MP/011/004_PUNASA-IN/MP/011/004/0003_054-JALKUA-IN/MP/011/004/0003/0017_</t>
  </si>
  <si>
    <t>KHANDWA-IN/MP/011_SOYABEAN-530_PUNASA-IN/MP/011/004_PUNASA-IN/MP/011/004/0003_054-JALKUA-IN/MP/011/004/0003/0017</t>
  </si>
  <si>
    <t>KHANDWA-IN/MP/011_SOYABEAN-530_PUNASA-IN/MP/011/004_PUNASA-IN/MP/011/004/0003_055-BIJORA MAFI-IN/MP/011/004/0003/0018_</t>
  </si>
  <si>
    <t>KHANDWA-IN/MP/011_SOYABEAN-530_PUNASA-IN/MP/011/004_PUNASA-IN/MP/011/004/0003_055-BIJORA MAFI-IN/MP/011/004/0003/0018</t>
  </si>
  <si>
    <t>KHANDWA-IN/MP/011_SOYABEAN-530_PUNASA-IN/MP/011/004_PUNASA-IN/MP/011/004/0003_056-BANGARDA-IN/MP/011/004/0003/0019_</t>
  </si>
  <si>
    <t>KHANDWA-IN/MP/011_SOYABEAN-530_PUNASA-IN/MP/011/004_PUNASA-IN/MP/011/004/0003_056-BANGARDA-IN/MP/011/004/0003/0019</t>
  </si>
  <si>
    <t>KHANDWA-IN/MP/011_SOYABEAN-530_PUNASA-IN/MP/011/004_PUNASA-IN/MP/011/004/0003_057-CHIKTIKHAL-IN/MP/011/004/0003/0020_</t>
  </si>
  <si>
    <t>KHANDWA-IN/MP/011_SOYABEAN-530_PUNASA-IN/MP/011/004_PUNASA-IN/MP/011/004/0003_057-CHIKTIKHAL-IN/MP/011/004/0003/0020</t>
  </si>
  <si>
    <t>KHANDWA-IN/MP/011_SOYABEAN-530_PUNASA-IN/MP/011/004_PUNASA-IN/MP/011/004/0003_058-PAMA KHEDI-IN/MP/011/004/0003/0021_</t>
  </si>
  <si>
    <t>KHANDWA-IN/MP/011_SOYABEAN-530_PUNASA-IN/MP/011/004_PUNASA-IN/MP/011/004/0003_058-PAMA KHEDI-IN/MP/011/004/0003/0021</t>
  </si>
  <si>
    <t>KHANDWA-IN/MP/011_SOYABEAN-530_PUNASA-IN/MP/011/004_PUNASA-IN/MP/011/004/0003_059-DANTHA-IN/MP/011/004/0003/0022_</t>
  </si>
  <si>
    <t>KHANDWA-IN/MP/011_SOYABEAN-530_PUNASA-IN/MP/011/004_PUNASA-IN/MP/011/004/0003_059-DANTHA-IN/MP/011/004/0003/0022</t>
  </si>
  <si>
    <t>KHARGONE-IN/MP/038_BLACK GRAM (URAD)-401____</t>
  </si>
  <si>
    <t>KHARGONE-IN/MP/038_BLACK GRAM (URAD)-401___</t>
  </si>
  <si>
    <t>KHARGONE-IN/MP/038_COTTON-601_BARWAHA-IN/MP/038/005___</t>
  </si>
  <si>
    <t>KHARGONE-IN/MP/038_COTTON-601_BARWAHA-IN/MP/038/005__</t>
  </si>
  <si>
    <t>KHARGONE-IN/MP/038_COTTON-601_BHAGWANPURA-IN/MP/038/008___</t>
  </si>
  <si>
    <t>KHARGONE-IN/MP/038_COTTON-601_BHAGWANPURA-IN/MP/038/008__</t>
  </si>
  <si>
    <t>KHARGONE-IN/MP/038_COTTON-601_BHIKANGAON-IN/MP/038/004___</t>
  </si>
  <si>
    <t>KHARGONE-IN/MP/038_COTTON-601_BHIKANGAON-IN/MP/038/004__</t>
  </si>
  <si>
    <t>KHARGONE-IN/MP/038_COTTON-601_GOGAWAN-IN/MP/038/009___</t>
  </si>
  <si>
    <t>KHARGONE-IN/MP/038_COTTON-601_GOGAWAN-IN/MP/038/009__</t>
  </si>
  <si>
    <t>KHARGONE-IN/MP/038_COTTON-601_JHIRNYA-IN/MP/038/006___</t>
  </si>
  <si>
    <t>KHARGONE-IN/MP/038_COTTON-601_JHIRNYA-IN/MP/038/006__</t>
  </si>
  <si>
    <t>KHARGONE-IN/MP/038_COTTON-601_KASRAWAD-IN/MP/038/002___</t>
  </si>
  <si>
    <t>KHARGONE-IN/MP/038_COTTON-601_KASRAWAD-IN/MP/038/002__</t>
  </si>
  <si>
    <t>KHARGONE-IN/MP/038_COTTON-601_KHARGONE-IN/MP/038/003___</t>
  </si>
  <si>
    <t>KHARGONE-IN/MP/038_COTTON-601_KHARGONE-IN/MP/038/003__</t>
  </si>
  <si>
    <t>KHARGONE-IN/MP/038_COTTON-601_MAHESHWAR-IN/MP/038/001___</t>
  </si>
  <si>
    <t>KHARGONE-IN/MP/038_COTTON-601_MAHESHWAR-IN/MP/038/001__</t>
  </si>
  <si>
    <t>KHARGONE-IN/MP/038_COTTON-601_SANAWAD-IN/MP/038/010___</t>
  </si>
  <si>
    <t>KHARGONE-IN/MP/038_COTTON-601_SANAWAD-IN/MP/038/010__</t>
  </si>
  <si>
    <t>KHARGONE-IN/MP/038_COTTON-601_SEGAON-IN/MP/038/007___</t>
  </si>
  <si>
    <t>KHARGONE-IN/MP/038_COTTON-601_SEGAON-IN/MP/038/007__</t>
  </si>
  <si>
    <t>KHARGONE-IN/MP/038_GREEN GRAM (MUNG)-405____</t>
  </si>
  <si>
    <t>KHARGONE-IN/MP/038_GREEN GRAM (MUNG)-405___</t>
  </si>
  <si>
    <t>KHARGONE-IN/MP/038_GROUNDNUT-501_BHAGWANPURA-IN/MP/038/008___</t>
  </si>
  <si>
    <t>KHARGONE-IN/MP/038_GROUNDNUT-501_BHAGWANPURA-IN/MP/038/008__</t>
  </si>
  <si>
    <t>KHARGONE-IN/MP/038_GROUNDNUT-501_BHIKANGAON-IN/MP/038/004___</t>
  </si>
  <si>
    <t>KHARGONE-IN/MP/038_GROUNDNUT-501_BHIKANGAON-IN/MP/038/004__</t>
  </si>
  <si>
    <t>KHARGONE-IN/MP/038_GROUNDNUT-501_JHIRNYA-IN/MP/038/006___</t>
  </si>
  <si>
    <t>KHARGONE-IN/MP/038_GROUNDNUT-501_JHIRNYA-IN/MP/038/006__</t>
  </si>
  <si>
    <t>KHARGONE-IN/MP/038_GROUNDNUT-501_KASRAWAD-IN/MP/038/002___</t>
  </si>
  <si>
    <t>KHARGONE-IN/MP/038_GROUNDNUT-501_KASRAWAD-IN/MP/038/002__</t>
  </si>
  <si>
    <t>KHARGONE-IN/MP/038_GROUNDNUT-501_KHARGONE-IN/MP/038/003___</t>
  </si>
  <si>
    <t>KHARGONE-IN/MP/038_GROUNDNUT-501_KHARGONE-IN/MP/038/003__</t>
  </si>
  <si>
    <t>KHARGONE-IN/MP/038_GROUNDNUT-501_SANAWAD-IN/MP/038/010___</t>
  </si>
  <si>
    <t>KHARGONE-IN/MP/038_GROUNDNUT-501_SANAWAD-IN/MP/038/010__</t>
  </si>
  <si>
    <t>KHARGONE-IN/MP/038_GROUNDNUT-501_SEGAON-IN/MP/038/007___</t>
  </si>
  <si>
    <t>KHARGONE-IN/MP/038_GROUNDNUT-501_SEGAON-IN/MP/038/007__</t>
  </si>
  <si>
    <t>KHARGONE-IN/MP/038_JOWAR-310_BHAGWANPURA-IN/MP/038/008___</t>
  </si>
  <si>
    <t>KHARGONE-IN/MP/038_JOWAR-310_BHAGWANPURA-IN/MP/038/008__</t>
  </si>
  <si>
    <t>KHARGONE-IN/MP/038_JOWAR-310_BHIKANGAON-IN/MP/038/004___</t>
  </si>
  <si>
    <t>KHARGONE-IN/MP/038_JOWAR-310_BHIKANGAON-IN/MP/038/004__</t>
  </si>
  <si>
    <t>KHARGONE-IN/MP/038_JOWAR-310_GOGAWAN-IN/MP/038/009___</t>
  </si>
  <si>
    <t>KHARGONE-IN/MP/038_JOWAR-310_GOGAWAN-IN/MP/038/009__</t>
  </si>
  <si>
    <t>KHARGONE-IN/MP/038_JOWAR-310_JHIRNYA-IN/MP/038/006___</t>
  </si>
  <si>
    <t>KHARGONE-IN/MP/038_JOWAR-310_JHIRNYA-IN/MP/038/006__</t>
  </si>
  <si>
    <t>KHARGONE-IN/MP/038_JOWAR-310_KASRAWAD-IN/MP/038/002___</t>
  </si>
  <si>
    <t>KHARGONE-IN/MP/038_JOWAR-310_KASRAWAD-IN/MP/038/002__</t>
  </si>
  <si>
    <t>KHARGONE-IN/MP/038_JOWAR-310_KHARGONE-IN/MP/038/003___</t>
  </si>
  <si>
    <t>KHARGONE-IN/MP/038_JOWAR-310_KHARGONE-IN/MP/038/003__</t>
  </si>
  <si>
    <t>KHARGONE-IN/MP/038_JOWAR-310_MAHESHWAR-IN/MP/038/001___</t>
  </si>
  <si>
    <t>KHARGONE-IN/MP/038_JOWAR-310_MAHESHWAR-IN/MP/038/001__</t>
  </si>
  <si>
    <t>KHARGONE-IN/MP/038_JOWAR-310_SANAWAD-IN/MP/038/010___</t>
  </si>
  <si>
    <t>KHARGONE-IN/MP/038_JOWAR-310_SANAWAD-IN/MP/038/010__</t>
  </si>
  <si>
    <t>KHARGONE-IN/MP/038_JOWAR-310_SEGAON-IN/MP/038/007___</t>
  </si>
  <si>
    <t>KHARGONE-IN/MP/038_JOWAR-310_SEGAON-IN/MP/038/007__</t>
  </si>
  <si>
    <t>KHARGONE-IN/MP/038_MAIZE-330_BARWAHA-IN/MP/038/005_BARWAHA-IN/MP/038/005/0002_041-LAUNDI BEE-IN/MP/038/005/0002/0013_</t>
  </si>
  <si>
    <t>KHARGONE-IN/MP/038_MAIZE-330_BARWAHA-IN/MP/038/005_BARWAHA-IN/MP/038/005/0002_041-LAUNDI BEE-IN/MP/038/005/0002/0013</t>
  </si>
  <si>
    <t>KHARGONE-IN/MP/038_MAIZE-330_BHAGWANPURA-IN/MP/038/008_BHAGWANPURA-IN/MP/038/008/0001_006-DHULKOT-IN/MP/038/008/0001/0029_</t>
  </si>
  <si>
    <t>KHARGONE-IN/MP/038_MAIZE-330_BHAGWANPURA-IN/MP/038/008_BHAGWANPURA-IN/MP/038/008/0001_006-DHULKOT-IN/MP/038/008/0001/0029</t>
  </si>
  <si>
    <t>KHARGONE-IN/MP/038_MAIZE-330_BHAGWANPURA-IN/MP/038/008_BHAGWANPURA-IN/MP/038/008/0001_014-BHAGWANPURA-IN/MP/038/008/0001/0006_</t>
  </si>
  <si>
    <t>KHARGONE-IN/MP/038_MAIZE-330_BHAGWANPURA-IN/MP/038/008_BHAGWANPURA-IN/MP/038/008/0001_014-BHAGWANPURA-IN/MP/038/008/0001/0006</t>
  </si>
  <si>
    <t>KHARGONE-IN/MP/038_MAIZE-330_BHAGWANPURA-IN/MP/038/008_BHAGWANPURA-IN/MP/038/008/0001_023-BANHER-IN/MP/038/008/0001/0036_</t>
  </si>
  <si>
    <t>KHARGONE-IN/MP/038_MAIZE-330_BHAGWANPURA-IN/MP/038/008_BHAGWANPURA-IN/MP/038/008/0001_023-BANHER-IN/MP/038/008/0001/0036</t>
  </si>
  <si>
    <t>KHARGONE-IN/MP/038_MAIZE-330_BHAGWANPURA-IN/MP/038/008_BHAGWANPURA-IN/MP/038/008/0001_024-BHATUD-IN/MP/038/008/0001/0037_</t>
  </si>
  <si>
    <t>KHARGONE-IN/MP/038_MAIZE-330_BHAGWANPURA-IN/MP/038/008_BHAGWANPURA-IN/MP/038/008/0001_024-BHATUD-IN/MP/038/008/0001/0037</t>
  </si>
  <si>
    <t>KHARGONE-IN/MP/038_MAIZE-330_BHAGWANPURA-IN/MP/038/008_BHAGWANPURA-IN/MP/038/008/0001_027-DHABLA-IN/MP/038/008/0001/0045_</t>
  </si>
  <si>
    <t>KHARGONE-IN/MP/038_MAIZE-330_BHAGWANPURA-IN/MP/038/008_BHAGWANPURA-IN/MP/038/008/0001_027-DHABLA-IN/MP/038/008/0001/0045</t>
  </si>
  <si>
    <t>KHARGONE-IN/MP/038_MAIZE-330_BHAGWANPURA-IN/MP/038/008_BHAGWANPURA-IN/MP/038/008/0001_029-GARHI-IN/MP/038/008/0001/0044_</t>
  </si>
  <si>
    <t>KHARGONE-IN/MP/038_MAIZE-330_BHAGWANPURA-IN/MP/038/008_BHAGWANPURA-IN/MP/038/008/0001_029-GARHI-IN/MP/038/008/0001/0044</t>
  </si>
  <si>
    <t>KHARGONE-IN/MP/038_MAIZE-330_BHAGWANPURA-IN/MP/038/008_BHAGWANPURA-IN/MP/038/008/0001_032-RASGANGLI-IN/MP/038/008/0001/0040_</t>
  </si>
  <si>
    <t>KHARGONE-IN/MP/038_MAIZE-330_BHAGWANPURA-IN/MP/038/008_BHAGWANPURA-IN/MP/038/008/0001_032-RASGANGLI-IN/MP/038/008/0001/0040</t>
  </si>
  <si>
    <t>KHARGONE-IN/MP/038_MAIZE-330_BHAGWANPURA-IN/MP/038/008_BHAGWANPURA-IN/MP/038/008/0001_034-MANDVKHEDA-IN/MP/038/008/0001/0041_</t>
  </si>
  <si>
    <t>KHARGONE-IN/MP/038_MAIZE-330_BHAGWANPURA-IN/MP/038/008_BHAGWANPURA-IN/MP/038/008/0001_034-MANDVKHEDA-IN/MP/038/008/0001/0041</t>
  </si>
  <si>
    <t>KHARGONE-IN/MP/038_MAIZE-330_BHIKANGAON-IN/MP/038/004_BHIKANGAON-IN/MP/038/004/0002_013-DAUDWA-IN/MP/038/004/0002/0025_</t>
  </si>
  <si>
    <t>KHARGONE-IN/MP/038_MAIZE-330_BHIKANGAON-IN/MP/038/004_BHIKANGAON-IN/MP/038/004/0002_013-DAUDWA-IN/MP/038/004/0002/0025</t>
  </si>
  <si>
    <t>KHARGONE-IN/MP/038_MAIZE-330_BHIKANGAON-IN/MP/038/004_BHIKANGAON-IN/MP/038/004/0002_034-EKTASA-IN/MP/038/004/0002/0031_</t>
  </si>
  <si>
    <t>KHARGONE-IN/MP/038_MAIZE-330_BHIKANGAON-IN/MP/038/004_BHIKANGAON-IN/MP/038/004/0002_034-EKTASA-IN/MP/038/004/0002/0031</t>
  </si>
  <si>
    <t>KHARGONE-IN/MP/038_MAIZE-330_BHIKANGAON-IN/MP/038/004_BHIKANGAON-IN/MP/038/004/0002_039-BIRUL-IN/MP/038/004/0002/0036_</t>
  </si>
  <si>
    <t>KHARGONE-IN/MP/038_MAIZE-330_BHIKANGAON-IN/MP/038/004_BHIKANGAON-IN/MP/038/004/0002_039-BIRUL-IN/MP/038/004/0002/0036</t>
  </si>
  <si>
    <t>KHARGONE-IN/MP/038_MAIZE-330_BHIKANGAON-IN/MP/038/004_BHIKANGAON-IN/MP/038/004/0002_040-LALKHEDA-IN/MP/038/004/0002/0037_</t>
  </si>
  <si>
    <t>KHARGONE-IN/MP/038_MAIZE-330_BHIKANGAON-IN/MP/038/004_BHIKANGAON-IN/MP/038/004/0002_040-LALKHEDA-IN/MP/038/004/0002/0037</t>
  </si>
  <si>
    <t>KHARGONE-IN/MP/038_MAIZE-330_BHIKANGAON-IN/MP/038/004_BHIKANGAON-IN/MP/038/004/0002_049-SAGAR-IN/MP/038/004/0002/0056_</t>
  </si>
  <si>
    <t>KHARGONE-IN/MP/038_MAIZE-330_BHIKANGAON-IN/MP/038/004_BHIKANGAON-IN/MP/038/004/0002_049-SAGAR-IN/MP/038/004/0002/0056</t>
  </si>
  <si>
    <t>KHARGONE-IN/MP/038_MAIZE-330_BHIKANGAON-IN/MP/038/004_BHIKANGAON-IN/MP/038/004/0002_050-POI-IN/MP/038/004/0002/0014_</t>
  </si>
  <si>
    <t>KHARGONE-IN/MP/038_MAIZE-330_BHIKANGAON-IN/MP/038/004_BHIKANGAON-IN/MP/038/004/0002_050-POI-IN/MP/038/004/0002/0014</t>
  </si>
  <si>
    <t>KHARGONE-IN/MP/038_MAIZE-330_BHIKANGAON-IN/MP/038/004_BHIKANGAON-IN/MP/038/004/0002_066-SANDAIL-IN/MP/038/004/0002/0060_</t>
  </si>
  <si>
    <t>KHARGONE-IN/MP/038_MAIZE-330_BHIKANGAON-IN/MP/038/004_BHIKANGAON-IN/MP/038/004/0002_066-SANDAIL-IN/MP/038/004/0002/0060</t>
  </si>
  <si>
    <t>KHARGONE-IN/MP/038_MAIZE-330_GOGAWAN-IN/MP/038/009_GOGAWAN-IN/MP/038/009/0001_006-MOHAMMADPUR-IN/MP/038/009/0001/0025_</t>
  </si>
  <si>
    <t>KHARGONE-IN/MP/038_MAIZE-330_GOGAWAN-IN/MP/038/009_GOGAWAN-IN/MP/038/009/0001_006-MOHAMMADPUR-IN/MP/038/009/0001/0025</t>
  </si>
  <si>
    <t>KHARGONE-IN/MP/038_MAIZE-330_GOGAWAN-IN/MP/038/009_GOGAWAN-IN/MP/038/009/0001_025-RAJPURA-IN/MP/038/009/0001/0040_</t>
  </si>
  <si>
    <t>KHARGONE-IN/MP/038_MAIZE-330_GOGAWAN-IN/MP/038/009_GOGAWAN-IN/MP/038/009/0001_025-RAJPURA-IN/MP/038/009/0001/0040</t>
  </si>
  <si>
    <t>KHARGONE-IN/MP/038_MAIZE-330_GOGAWAN-IN/MP/038/009_GOGAWAN-IN/MP/038/009/0001_029-DEVLI-IN/MP/038/009/0001/0029_</t>
  </si>
  <si>
    <t>KHARGONE-IN/MP/038_MAIZE-330_GOGAWAN-IN/MP/038/009_GOGAWAN-IN/MP/038/009/0001_029-DEVLI-IN/MP/038/009/0001/0029</t>
  </si>
  <si>
    <t>KHARGONE-IN/MP/038_MAIZE-330_GOGAWAN-IN/MP/038/009_GOGAWAN-IN/MP/038/009/0001_034-JAGNNATHPURA-IN/MP/038/009/0001/0037_</t>
  </si>
  <si>
    <t>KHARGONE-IN/MP/038_MAIZE-330_GOGAWAN-IN/MP/038/009_GOGAWAN-IN/MP/038/009/0001_034-JAGNNATHPURA-IN/MP/038/009/0001/0037</t>
  </si>
  <si>
    <t>KHARGONE-IN/MP/038_MAIZE-330_GOGAWAN-IN/MP/038/009_GOGAWAN-IN/MP/038/009/0001_037-BALGAON-IN/MP/038/009/0001/0038_</t>
  </si>
  <si>
    <t>KHARGONE-IN/MP/038_MAIZE-330_GOGAWAN-IN/MP/038/009_GOGAWAN-IN/MP/038/009/0001_037-BALGAON-IN/MP/038/009/0001/0038</t>
  </si>
  <si>
    <t>KHARGONE-IN/MP/038_MAIZE-330_GOGAWAN-IN/MP/038/009_GOGAWAN-IN/MP/038/009/0001_038-RUPKHEDA-IN/MP/038/009/0001/0014_</t>
  </si>
  <si>
    <t>KHARGONE-IN/MP/038_MAIZE-330_GOGAWAN-IN/MP/038/009_GOGAWAN-IN/MP/038/009/0001_038-RUPKHEDA-IN/MP/038/009/0001/0014</t>
  </si>
  <si>
    <t>KHARGONE-IN/MP/038_MAIZE-330_GOGAWAN-IN/MP/038/009_GOGAWAN-IN/MP/038/009/0001_039-SOLNA-IN/MP/038/009/0001/0015_</t>
  </si>
  <si>
    <t>KHARGONE-IN/MP/038_MAIZE-330_GOGAWAN-IN/MP/038/009_GOGAWAN-IN/MP/038/009/0001_039-SOLNA-IN/MP/038/009/0001/0015</t>
  </si>
  <si>
    <t>KHARGONE-IN/MP/038_MAIZE-330_JHIRNYA-IN/MP/038/006_JHIRNYA-IN/MP/038/006/0001_010-MORVA-IN/MP/038/006/0001/0040_</t>
  </si>
  <si>
    <t>KHARGONE-IN/MP/038_MAIZE-330_JHIRNYA-IN/MP/038/006_JHIRNYA-IN/MP/038/006/0001_010-MORVA-IN/MP/038/006/0001/0040</t>
  </si>
  <si>
    <t>KHARGONE-IN/MP/038_MAIZE-330_JHIRNYA-IN/MP/038/006_JHIRNYA-IN/MP/038/006/0001_011-DEVIT BU-IN/MP/038/006/0001/0029_</t>
  </si>
  <si>
    <t>KHARGONE-IN/MP/038_MAIZE-330_JHIRNYA-IN/MP/038/006_JHIRNYA-IN/MP/038/006/0001_011-DEVIT BU-IN/MP/038/006/0001/0029</t>
  </si>
  <si>
    <t>KHARGONE-IN/MP/038_MAIZE-330_JHIRNYA-IN/MP/038/006_JHIRNYA-IN/MP/038/006/0001_014- CHAINPUR-IN/MP/038/006/0001/0027_</t>
  </si>
  <si>
    <t>KHARGONE-IN/MP/038_MAIZE-330_JHIRNYA-IN/MP/038/006_JHIRNYA-IN/MP/038/006/0001_014- CHAINPUR-IN/MP/038/006/0001/0027</t>
  </si>
  <si>
    <t>KHARGONE-IN/MP/038_MAIZE-330_JHIRNYA-IN/MP/038/006_JHIRNYA-IN/MP/038/006/0001_017-SHIVNA-IN/MP/038/006/0001/0031_</t>
  </si>
  <si>
    <t>KHARGONE-IN/MP/038_MAIZE-330_JHIRNYA-IN/MP/038/006_JHIRNYA-IN/MP/038/006/0001_017-SHIVNA-IN/MP/038/006/0001/0031</t>
  </si>
  <si>
    <t>KHARGONE-IN/MP/038_MAIZE-330_JHIRNYA-IN/MP/038/006_JHIRNYA-IN/MP/038/006/0001_034-SONKHEDI-IN/MP/038/006/0001/0009_</t>
  </si>
  <si>
    <t>KHARGONE-IN/MP/038_MAIZE-330_JHIRNYA-IN/MP/038/006_JHIRNYA-IN/MP/038/006/0001_034-SONKHEDI-IN/MP/038/006/0001/0009</t>
  </si>
  <si>
    <t>KHARGONE-IN/MP/038_MAIZE-330_JHIRNYA-IN/MP/038/006_JHIRNYA-IN/MP/038/006/0001_035-AA. NANKODI-IN/MP/038/006/0001/0010_</t>
  </si>
  <si>
    <t>KHARGONE-IN/MP/038_MAIZE-330_JHIRNYA-IN/MP/038/006_JHIRNYA-IN/MP/038/006/0001_035-AA. NANKODI-IN/MP/038/006/0001/0010</t>
  </si>
  <si>
    <t>KHARGONE-IN/MP/038_MAIZE-330_JHIRNYA-IN/MP/038/006_JHIRNYA-IN/MP/038/006/0001_038-DHASALGAON-IN/MP/038/006/0001/0013_</t>
  </si>
  <si>
    <t>KHARGONE-IN/MP/038_MAIZE-330_JHIRNYA-IN/MP/038/006_JHIRNYA-IN/MP/038/006/0001_038-DHASALGAON-IN/MP/038/006/0001/0013</t>
  </si>
  <si>
    <t>KHARGONE-IN/MP/038_MAIZE-330_JHIRNYA-IN/MP/038/006_JHIRNYA-IN/MP/038/006/0001_045-BADI-IN/MP/038/006/0001/0020_</t>
  </si>
  <si>
    <t>KHARGONE-IN/MP/038_MAIZE-330_JHIRNYA-IN/MP/038/006_JHIRNYA-IN/MP/038/006/0001_045-BADI-IN/MP/038/006/0001/0020</t>
  </si>
  <si>
    <t>KHARGONE-IN/MP/038_MAIZE-330_JHIRNYA-IN/MP/038/006_JHIRNYA-IN/MP/038/006/0001_049-DEHRIYA-IN/MP/038/006/0001/0024_</t>
  </si>
  <si>
    <t>KHARGONE-IN/MP/038_MAIZE-330_JHIRNYA-IN/MP/038/006_JHIRNYA-IN/MP/038/006/0001_049-DEHRIYA-IN/MP/038/006/0001/0024</t>
  </si>
  <si>
    <t>KHARGONE-IN/MP/038_MAIZE-330_KASRAWAD-IN/MP/038/002_MALTHAN-IN/MP/038/002/0004_036-MALTAR-IN/MP/038/002/0004/0036_</t>
  </si>
  <si>
    <t>KHARGONE-IN/MP/038_MAIZE-330_KASRAWAD-IN/MP/038/002_MALTHAN-IN/MP/038/002/0004_036-MALTAR-IN/MP/038/002/0004/0036</t>
  </si>
  <si>
    <t>KHARGONE-IN/MP/038_MAIZE-330_KHARGONE-IN/MP/038/003_KHARGONE-IN/MP/038/003/0002_001-BAGWA-IN/MP/038/003/0002/0044_</t>
  </si>
  <si>
    <t>KHARGONE-IN/MP/038_MAIZE-330_KHARGONE-IN/MP/038/003_KHARGONE-IN/MP/038/003/0002_001-BAGWA-IN/MP/038/003/0002/0044</t>
  </si>
  <si>
    <t>KHARGONE-IN/MP/038_MAIZE-330_KHARGONE-IN/MP/038/003_KHARGONE-IN/MP/038/003/0002_002-DASANGA-IN/MP/038/003/0002/0043_</t>
  </si>
  <si>
    <t>KHARGONE-IN/MP/038_MAIZE-330_KHARGONE-IN/MP/038/003_KHARGONE-IN/MP/038/003/0002_002-DASANGA-IN/MP/038/003/0002/0043</t>
  </si>
  <si>
    <t>KHARGONE-IN/MP/038_MAIZE-330_KHARGONE-IN/MP/038/003_KHARGONE-IN/MP/038/003/0002_006-SAIKHEDA-IN/MP/038/003/0002/0037_</t>
  </si>
  <si>
    <t>KHARGONE-IN/MP/038_MAIZE-330_KHARGONE-IN/MP/038/003_KHARGONE-IN/MP/038/003/0002_006-SAIKHEDA-IN/MP/038/003/0002/0037</t>
  </si>
  <si>
    <t>KHARGONE-IN/MP/038_MAIZE-330_KHARGONE-IN/MP/038/003_KHARGONE-IN/MP/038/003/0002_007-LIKKHI-IN/MP/038/003/0002/0031_</t>
  </si>
  <si>
    <t>KHARGONE-IN/MP/038_MAIZE-330_KHARGONE-IN/MP/038/003_KHARGONE-IN/MP/038/003/0002_007-LIKKHI-IN/MP/038/003/0002/0031</t>
  </si>
  <si>
    <t>KHARGONE-IN/MP/038_MAIZE-330_KHARGONE-IN/MP/038/003_KHARGONE-IN/MP/038/003/0002_008-MOTHAPURA-IN/MP/038/003/0002/0038_</t>
  </si>
  <si>
    <t>KHARGONE-IN/MP/038_MAIZE-330_KHARGONE-IN/MP/038/003_KHARGONE-IN/MP/038/003/0002_008-MOTHAPURA-IN/MP/038/003/0002/0038</t>
  </si>
  <si>
    <t>KHARGONE-IN/MP/038_MAIZE-330_KHARGONE-IN/MP/038/003_KHARGONE-IN/MP/038/003/0002_026-RANGAON-IN/MP/038/003/0002/0012_</t>
  </si>
  <si>
    <t>KHARGONE-IN/MP/038_MAIZE-330_KHARGONE-IN/MP/038/003_KHARGONE-IN/MP/038/003/0002_026-RANGAON-IN/MP/038/003/0002/0012</t>
  </si>
  <si>
    <t>KHARGONE-IN/MP/038_MAIZE-330_KHARGONE-IN/MP/038/003_KHARGONE-IN/MP/038/003/0002_030-UNBU-IN/MP/038/003/0002/0034_</t>
  </si>
  <si>
    <t>KHARGONE-IN/MP/038_MAIZE-330_KHARGONE-IN/MP/038/003_KHARGONE-IN/MP/038/003/0002_030-UNBU-IN/MP/038/003/0002/0034</t>
  </si>
  <si>
    <t>KHARGONE-IN/MP/038_MAIZE-330_KHARGONE-IN/MP/038/003_KHARGONE-IN/MP/038/003/0002_031-UN KHU-IN/MP/038/003/0002/0035_</t>
  </si>
  <si>
    <t>KHARGONE-IN/MP/038_MAIZE-330_KHARGONE-IN/MP/038/003_KHARGONE-IN/MP/038/003/0002_031-UN KHU-IN/MP/038/003/0002/0035</t>
  </si>
  <si>
    <t>KHARGONE-IN/MP/038_MAIZE-330_KHARGONE-IN/MP/038/003_KHARGONE-IN/MP/038/003/0002_032-RAIBID-IN/MP/038/003/0002/0041_</t>
  </si>
  <si>
    <t>KHARGONE-IN/MP/038_MAIZE-330_KHARGONE-IN/MP/038/003_KHARGONE-IN/MP/038/003/0002_032-RAIBID-IN/MP/038/003/0002/0041</t>
  </si>
  <si>
    <t>KHARGONE-IN/MP/038_MAIZE-330_KHARGONE-IN/MP/038/003_KHARGONE-IN/MP/038/003/0002_036-BARUD-IN/MP/038/003/0002/0015_</t>
  </si>
  <si>
    <t>KHARGONE-IN/MP/038_MAIZE-330_KHARGONE-IN/MP/038/003_KHARGONE-IN/MP/038/003/0002_036-BARUD-IN/MP/038/003/0002/0015</t>
  </si>
  <si>
    <t>KHARGONE-IN/MP/038_MAIZE-330_KHARGONE-IN/MP/038/003_KHARGONE-IN/MP/038/003/0002_038-BAIJAPURA-IN/MP/038/003/0002/0017_</t>
  </si>
  <si>
    <t>KHARGONE-IN/MP/038_MAIZE-330_KHARGONE-IN/MP/038/003_KHARGONE-IN/MP/038/003/0002_038-BAIJAPURA-IN/MP/038/003/0002/0017</t>
  </si>
  <si>
    <t>KHARGONE-IN/MP/038_MAIZE-330_KHARGONE-IN/MP/038/003_KHARGONE-IN/MP/038/003/0002_039-DONGARCHICHLI-IN/MP/038/003/0002/0018_</t>
  </si>
  <si>
    <t>KHARGONE-IN/MP/038_MAIZE-330_KHARGONE-IN/MP/038/003_KHARGONE-IN/MP/038/003/0002_039-DONGARCHICHLI-IN/MP/038/003/0002/0018</t>
  </si>
  <si>
    <t>KHARGONE-IN/MP/038_MAIZE-330_KHARGONE-IN/MP/038/003_KHARGONE-IN/MP/038/003/0002_040-RAHIMPURA-IN/MP/038/003/0002/0019_</t>
  </si>
  <si>
    <t>KHARGONE-IN/MP/038_MAIZE-330_KHARGONE-IN/MP/038/003_KHARGONE-IN/MP/038/003/0002_040-RAHIMPURA-IN/MP/038/003/0002/0019</t>
  </si>
  <si>
    <t>KHARGONE-IN/MP/038_MAIZE-330_KHARGONE-IN/MP/038/003_KHARGONE-IN/MP/038/003/0002_049-JAMLI-IN/MP/038/003/0002/0028_</t>
  </si>
  <si>
    <t>KHARGONE-IN/MP/038_MAIZE-330_KHARGONE-IN/MP/038/003_KHARGONE-IN/MP/038/003/0002_049-JAMLI-IN/MP/038/003/0002/0028</t>
  </si>
  <si>
    <t>KHARGONE-IN/MP/038_MAIZE-330_MAHESHWAR-IN/MP/038/001_KARHI-IN/MP/038/001/0003_046-BAHEGAON-IN/MP/038/001/0003/0001_</t>
  </si>
  <si>
    <t>KHARGONE-IN/MP/038_MAIZE-330_MAHESHWAR-IN/MP/038/001_KARHI-IN/MP/038/001/0003_046-BAHEGAON-IN/MP/038/001/0003/0001</t>
  </si>
  <si>
    <t>KHARGONE-IN/MP/038_MAIZE-330_MAHESHWAR-IN/MP/038/001_KARHI-IN/MP/038/001/0003_049-BILBAVDI-IN/MP/038/001/0003/0004_</t>
  </si>
  <si>
    <t>KHARGONE-IN/MP/038_MAIZE-330_MAHESHWAR-IN/MP/038/001_KARHI-IN/MP/038/001/0003_049-BILBAVDI-IN/MP/038/001/0003/0004</t>
  </si>
  <si>
    <t>KHARGONE-IN/MP/038_MAIZE-330_MAHESHWAR-IN/MP/038/001_KARHI-IN/MP/038/001/0003_050-HODADIYA-IN/MP/038/001/0003/0005_</t>
  </si>
  <si>
    <t>KHARGONE-IN/MP/038_MAIZE-330_MAHESHWAR-IN/MP/038/001_KARHI-IN/MP/038/001/0003_050-HODADIYA-IN/MP/038/001/0003/0005</t>
  </si>
  <si>
    <t>KHARGONE-IN/MP/038_MAIZE-330_MAHESHWAR-IN/MP/038/001_KARHI-IN/MP/038/001/0003_053-BALASGAON-IN/MP/038/001/0003/0008_</t>
  </si>
  <si>
    <t>KHARGONE-IN/MP/038_MAIZE-330_MAHESHWAR-IN/MP/038/001_KARHI-IN/MP/038/001/0003_053-BALASGAON-IN/MP/038/001/0003/0008</t>
  </si>
  <si>
    <t>KHARGONE-IN/MP/038_MAIZE-330_MAHESHWAR-IN/MP/038/001_KARHI-IN/MP/038/001/0003_057-KARHI-IN/MP/038/001/0003/0012_</t>
  </si>
  <si>
    <t>KHARGONE-IN/MP/038_MAIZE-330_MAHESHWAR-IN/MP/038/001_KARHI-IN/MP/038/001/0003_057-KARHI-IN/MP/038/001/0003/0012</t>
  </si>
  <si>
    <t>KHARGONE-IN/MP/038_MAIZE-330_MAHESHWAR-IN/MP/038/001_KARHI-IN/MP/038/001/0003_064-SEJGAON-IN/MP/038/001/0003/0019_</t>
  </si>
  <si>
    <t>KHARGONE-IN/MP/038_MAIZE-330_MAHESHWAR-IN/MP/038/001_KARHI-IN/MP/038/001/0003_064-SEJGAON-IN/MP/038/001/0003/0019</t>
  </si>
  <si>
    <t>KHARGONE-IN/MP/038_MAIZE-330_MAHESHWAR-IN/MP/038/001_MAHESHWAR-IN/MP/038/001/0001_002-KUSUBHYA-IN/MP/038/001/0001/0012_</t>
  </si>
  <si>
    <t>KHARGONE-IN/MP/038_MAIZE-330_MAHESHWAR-IN/MP/038/001_MAHESHWAR-IN/MP/038/001/0001_002-KUSUBHYA-IN/MP/038/001/0001/0012</t>
  </si>
  <si>
    <t>KHARGONE-IN/MP/038_MAIZE-330_MAHESHWAR-IN/MP/038/001_MAHESHWAR-IN/MP/038/001/0001_003-BAKANER-IN/MP/038/001/0001/0018_</t>
  </si>
  <si>
    <t>KHARGONE-IN/MP/038_MAIZE-330_MAHESHWAR-IN/MP/038/001_MAHESHWAR-IN/MP/038/001/0001_003-BAKANER-IN/MP/038/001/0001/0018</t>
  </si>
  <si>
    <t>KHARGONE-IN/MP/038_MAIZE-330_MAHESHWAR-IN/MP/038/001_MAHESHWAR-IN/MP/038/001/0001_004-AASHAPUR-IN/MP/038/001/0001/0019_</t>
  </si>
  <si>
    <t>KHARGONE-IN/MP/038_MAIZE-330_MAHESHWAR-IN/MP/038/001_MAHESHWAR-IN/MP/038/001/0001_004-AASHAPUR-IN/MP/038/001/0001/0019</t>
  </si>
  <si>
    <t>KHARGONE-IN/MP/038_MAIZE-330_MAHESHWAR-IN/MP/038/001_MAHESHWAR-IN/MP/038/001/0001_005-SEL-IN/MP/038/001/0001/0020_</t>
  </si>
  <si>
    <t>KHARGONE-IN/MP/038_MAIZE-330_MAHESHWAR-IN/MP/038/001_MAHESHWAR-IN/MP/038/001/0001_005-SEL-IN/MP/038/001/0001/0020</t>
  </si>
  <si>
    <t>KHARGONE-IN/MP/038_MAIZE-330_MAHESHWAR-IN/MP/038/001_MAHESHWAR-IN/MP/038/001/0001_006-MAKSHI-IN/MP/038/001/0001/0021_</t>
  </si>
  <si>
    <t>KHARGONE-IN/MP/038_MAIZE-330_MAHESHWAR-IN/MP/038/001_MAHESHWAR-IN/MP/038/001/0001_006-MAKSHI-IN/MP/038/001/0001/0021</t>
  </si>
  <si>
    <t>KHARGONE-IN/MP/038_MAIZE-330_MAHESHWAR-IN/MP/038/001_MAHESHWAR-IN/MP/038/001/0001_007-MELKHEDI-IN/MP/038/001/0001/0022_</t>
  </si>
  <si>
    <t>KHARGONE-IN/MP/038_MAIZE-330_MAHESHWAR-IN/MP/038/001_MAHESHWAR-IN/MP/038/001/0001_007-MELKHEDI-IN/MP/038/001/0001/0022</t>
  </si>
  <si>
    <t>KHARGONE-IN/MP/038_MAIZE-330_MAHESHWAR-IN/MP/038/001_MAHESHWAR-IN/MP/038/001/0001_009-ITAVDI-IN/MP/038/001/0001/0024_</t>
  </si>
  <si>
    <t>KHARGONE-IN/MP/038_MAIZE-330_MAHESHWAR-IN/MP/038/001_MAHESHWAR-IN/MP/038/001/0001_009-ITAVDI-IN/MP/038/001/0001/0024</t>
  </si>
  <si>
    <t>KHARGONE-IN/MP/038_MAIZE-330_MAHESHWAR-IN/MP/038/001_MAHESHWAR-IN/MP/038/001/0001_011-MOHNA-IN/MP/038/001/0001/0003_</t>
  </si>
  <si>
    <t>KHARGONE-IN/MP/038_MAIZE-330_MAHESHWAR-IN/MP/038/001_MAHESHWAR-IN/MP/038/001/0001_011-MOHNA-IN/MP/038/001/0001/0003</t>
  </si>
  <si>
    <t>KHARGONE-IN/MP/038_MAIZE-330_MAHESHWAR-IN/MP/038/001_MAHESHWAR-IN/MP/038/001/0001_012-BADVEL-IN/MP/038/001/0001/0004_</t>
  </si>
  <si>
    <t>KHARGONE-IN/MP/038_MAIZE-330_MAHESHWAR-IN/MP/038/001_MAHESHWAR-IN/MP/038/001/0001_012-BADVEL-IN/MP/038/001/0001/0004</t>
  </si>
  <si>
    <t>KHARGONE-IN/MP/038_MAIZE-330_MAHESHWAR-IN/MP/038/001_MAHESHWAR-IN/MP/038/001/0001_013-TEKWA-IN/MP/038/001/0001/0005_</t>
  </si>
  <si>
    <t>KHARGONE-IN/MP/038_MAIZE-330_MAHESHWAR-IN/MP/038/001_MAHESHWAR-IN/MP/038/001/0001_013-TEKWA-IN/MP/038/001/0001/0005</t>
  </si>
  <si>
    <t>KHARGONE-IN/MP/038_MAIZE-330_MAHESHWAR-IN/MP/038/001_MAHESHWAR-IN/MP/038/001/0001_014-GUJARMOHNA-IN/MP/038/001/0001/0006_</t>
  </si>
  <si>
    <t>KHARGONE-IN/MP/038_MAIZE-330_MAHESHWAR-IN/MP/038/001_MAHESHWAR-IN/MP/038/001/0001_014-GUJARMOHNA-IN/MP/038/001/0001/0006</t>
  </si>
  <si>
    <t>KHARGONE-IN/MP/038_MAIZE-330_MAHESHWAR-IN/MP/038/001_MAHESHWAR-IN/MP/038/001/0001_016-SIRSYA-IN/MP/038/001/0001/0008_</t>
  </si>
  <si>
    <t>KHARGONE-IN/MP/038_MAIZE-330_MAHESHWAR-IN/MP/038/001_MAHESHWAR-IN/MP/038/001/0001_016-SIRSYA-IN/MP/038/001/0001/0008</t>
  </si>
  <si>
    <t>KHARGONE-IN/MP/038_MAIZE-330_MAHESHWAR-IN/MP/038/001_MAHESHWAR-IN/MP/038/001/0001_017-CHOLI-IN/MP/038/001/0001/0009_</t>
  </si>
  <si>
    <t>KHARGONE-IN/MP/038_MAIZE-330_MAHESHWAR-IN/MP/038/001_MAHESHWAR-IN/MP/038/001/0001_017-CHOLI-IN/MP/038/001/0001/0009</t>
  </si>
  <si>
    <t>KHARGONE-IN/MP/038_MAIZE-330_MAHESHWAR-IN/MP/038/001_MAHESHWAR-IN/MP/038/001/0001_018-THANGAON-IN/MP/038/001/0001/0010_</t>
  </si>
  <si>
    <t>KHARGONE-IN/MP/038_MAIZE-330_MAHESHWAR-IN/MP/038/001_MAHESHWAR-IN/MP/038/001/0001_018-THANGAON-IN/MP/038/001/0001/0010</t>
  </si>
  <si>
    <t>KHARGONE-IN/MP/038_MAIZE-330_MAHESHWAR-IN/MP/038/001_MAHESHWAR-IN/MP/038/001/0001_019-MAHETWADA-IN/MP/038/001/0001/0011_</t>
  </si>
  <si>
    <t>KHARGONE-IN/MP/038_MAIZE-330_MAHESHWAR-IN/MP/038/001_MAHESHWAR-IN/MP/038/001/0001_019-MAHETWADA-IN/MP/038/001/0001/0011</t>
  </si>
  <si>
    <t>KHARGONE-IN/MP/038_MAIZE-330_MAHESHWAR-IN/MP/038/001_MAHESHWAR-IN/MP/038/001/0001_024-LADVEE-IN/MP/038/001/0001/0017_</t>
  </si>
  <si>
    <t>KHARGONE-IN/MP/038_MAIZE-330_MAHESHWAR-IN/MP/038/001_MAHESHWAR-IN/MP/038/001/0001_024-LADVEE-IN/MP/038/001/0001/0017</t>
  </si>
  <si>
    <t>KHARGONE-IN/MP/038_MAIZE-330_MAHESHWAR-IN/MP/038/001_MAHESHWAR-IN/MP/038/001/0001_033-BHAKLAY-IN/MP/038/001/0001/0043_</t>
  </si>
  <si>
    <t>KHARGONE-IN/MP/038_MAIZE-330_MAHESHWAR-IN/MP/038/001_MAHESHWAR-IN/MP/038/001/0001_033-BHAKLAY-IN/MP/038/001/0001/0043</t>
  </si>
  <si>
    <t>KHARGONE-IN/MP/038_MAIZE-330_MAHESHWAR-IN/MP/038/001_MAHESHWAR-IN/MP/038/001/0001_034-BAGDARA-IN/MP/038/001/0001/0042_</t>
  </si>
  <si>
    <t>KHARGONE-IN/MP/038_MAIZE-330_MAHESHWAR-IN/MP/038/001_MAHESHWAR-IN/MP/038/001/0001_034-BAGDARA-IN/MP/038/001/0001/0042</t>
  </si>
  <si>
    <t>KHARGONE-IN/MP/038_MAIZE-330_SEGAON-IN/MP/038/007_SEGAON-IN/MP/038/007/0001_001-KHAULGAON-IN/MP/038/007/0001/0001_</t>
  </si>
  <si>
    <t>KHARGONE-IN/MP/038_MAIZE-330_SEGAON-IN/MP/038/007_SEGAON-IN/MP/038/007/0001_001-KHAULGAON-IN/MP/038/007/0001/0001</t>
  </si>
  <si>
    <t>KHARGONE-IN/MP/038_MAIZE-330_SEGAON-IN/MP/038/007_SEGAON-IN/MP/038/007/0001_002-SEGAON-IN/MP/038/007/0001/0012_</t>
  </si>
  <si>
    <t>KHARGONE-IN/MP/038_MAIZE-330_SEGAON-IN/MP/038/007_SEGAON-IN/MP/038/007/0001_002-SEGAON-IN/MP/038/007/0001/0012</t>
  </si>
  <si>
    <t>KHARGONE-IN/MP/038_MAIZE-330_SEGAON-IN/MP/038/007_SEGAON-IN/MP/038/007/0001_003-RASGAON-IN/MP/038/007/0001/0021_</t>
  </si>
  <si>
    <t>KHARGONE-IN/MP/038_MAIZE-330_SEGAON-IN/MP/038/007_SEGAON-IN/MP/038/007/0001_003-RASGAON-IN/MP/038/007/0001/0021</t>
  </si>
  <si>
    <t>KHARGONE-IN/MP/038_MAIZE-330_SEGAON-IN/MP/038/007_SEGAON-IN/MP/038/007/0001_005-DASNAVAL-IN/MP/038/007/0001/0023_</t>
  </si>
  <si>
    <t>KHARGONE-IN/MP/038_MAIZE-330_SEGAON-IN/MP/038/007_SEGAON-IN/MP/038/007/0001_005-DASNAVAL-IN/MP/038/007/0001/0023</t>
  </si>
  <si>
    <t>KHARGONE-IN/MP/038_MAIZE-330_SEGAON-IN/MP/038/007_SEGAON-IN/MP/038/007/0001_007-KAMAUDWADA-IN/MP/038/007/0001/0025_</t>
  </si>
  <si>
    <t>KHARGONE-IN/MP/038_MAIZE-330_SEGAON-IN/MP/038/007_SEGAON-IN/MP/038/007/0001_007-KAMAUDWADA-IN/MP/038/007/0001/0025</t>
  </si>
  <si>
    <t>KHARGONE-IN/MP/038_MAIZE-330_SEGAON-IN/MP/038/007_SEGAON-IN/MP/038/007/0001_008-GADHAVAD-IN/MP/038/007/0001/0026_</t>
  </si>
  <si>
    <t>KHARGONE-IN/MP/038_MAIZE-330_SEGAON-IN/MP/038/007_SEGAON-IN/MP/038/007/0001_008-GADHAVAD-IN/MP/038/007/0001/0026</t>
  </si>
  <si>
    <t>KHARGONE-IN/MP/038_MAIZE-330_SEGAON-IN/MP/038/007_SEGAON-IN/MP/038/007/0001_010-JALGONE-IN/MP/038/007/0001/0002_</t>
  </si>
  <si>
    <t>KHARGONE-IN/MP/038_MAIZE-330_SEGAON-IN/MP/038/007_SEGAON-IN/MP/038/007/0001_010-JALGONE-IN/MP/038/007/0001/0002</t>
  </si>
  <si>
    <t>KHARGONE-IN/MP/038_MAIZE-330_SEGAON-IN/MP/038/007_SEGAON-IN/MP/038/007/0001_013-DOMWADA-IN/MP/038/007/0001/0005_</t>
  </si>
  <si>
    <t>KHARGONE-IN/MP/038_MAIZE-330_SEGAON-IN/MP/038/007_SEGAON-IN/MP/038/007/0001_013-DOMWADA-IN/MP/038/007/0001/0005</t>
  </si>
  <si>
    <t>KHARGONE-IN/MP/038_MAIZE-330_SEGAON-IN/MP/038/007_SEGAON-IN/MP/038/007/0001_015-GOLWADI-IN/MP/038/007/0001/0007_</t>
  </si>
  <si>
    <t>KHARGONE-IN/MP/038_MAIZE-330_SEGAON-IN/MP/038/007_SEGAON-IN/MP/038/007/0001_015-GOLWADI-IN/MP/038/007/0001/0007</t>
  </si>
  <si>
    <t>KHARGONE-IN/MP/038_MAIZE-330_SEGAON-IN/MP/038/007_SEGAON-IN/MP/038/007/0001_018-CHICHGARH-IN/MP/038/007/0001/0010_</t>
  </si>
  <si>
    <t>KHARGONE-IN/MP/038_MAIZE-330_SEGAON-IN/MP/038/007_SEGAON-IN/MP/038/007/0001_018-CHICHGARH-IN/MP/038/007/0001/0010</t>
  </si>
  <si>
    <t>KHARGONE-IN/MP/038_MAIZE-330_SEGAON-IN/MP/038/007_SEGAON-IN/MP/038/007/0001_019-ACHHALWADI-IN/MP/038/007/0001/0011_</t>
  </si>
  <si>
    <t>KHARGONE-IN/MP/038_MAIZE-330_SEGAON-IN/MP/038/007_SEGAON-IN/MP/038/007/0001_019-ACHHALWADI-IN/MP/038/007/0001/0011</t>
  </si>
  <si>
    <t>KHARGONE-IN/MP/038_MAIZE-330_SEGAON-IN/MP/038/007_SEGAON-IN/MP/038/007/0001_021-KELI-IN/MP/038/007/0001/0014_</t>
  </si>
  <si>
    <t>KHARGONE-IN/MP/038_MAIZE-330_SEGAON-IN/MP/038/007_SEGAON-IN/MP/038/007/0001_021-KELI-IN/MP/038/007/0001/0014</t>
  </si>
  <si>
    <t>KHARGONE-IN/MP/038_MAIZE-330_SEGAON-IN/MP/038/007_SEGAON-IN/MP/038/007/0001_023-LEHKU-IN/MP/038/007/0001/0016_</t>
  </si>
  <si>
    <t>KHARGONE-IN/MP/038_MAIZE-330_SEGAON-IN/MP/038/007_SEGAON-IN/MP/038/007/0001_023-LEHKU-IN/MP/038/007/0001/0016</t>
  </si>
  <si>
    <t>KHARGONE-IN/MP/038_MAIZE-330_SEGAON-IN/MP/038/007_SEGAON-IN/MP/038/007/0001_026-PANALI-IN/MP/038/007/0001/0019_</t>
  </si>
  <si>
    <t>KHARGONE-IN/MP/038_MAIZE-330_SEGAON-IN/MP/038/007_SEGAON-IN/MP/038/007/0001_026-PANALI-IN/MP/038/007/0001/0019</t>
  </si>
  <si>
    <t>KHARGONE-IN/MP/038_MAIZE-330_SEGAON-IN/MP/038/007_SEGAON-IN/MP/038/007/0001_031-PANWADA-IN/MP/038/007/0001/0030_</t>
  </si>
  <si>
    <t>KHARGONE-IN/MP/038_MAIZE-330_SEGAON-IN/MP/038/007_SEGAON-IN/MP/038/007/0001_031-PANWADA-IN/MP/038/007/0001/0030</t>
  </si>
  <si>
    <t>KHARGONE-IN/MP/038_MAIZE-330_SEGAON-IN/MP/038/007_SEGAON-IN/MP/038/007/0001_034-DALKI-IN/MP/038/007/0001/0033_</t>
  </si>
  <si>
    <t>KHARGONE-IN/MP/038_MAIZE-330_SEGAON-IN/MP/038/007_SEGAON-IN/MP/038/007/0001_034-DALKI-IN/MP/038/007/0001/0033</t>
  </si>
  <si>
    <t>KHARGONE-IN/MP/038_MAIZE-330_SEGAON-IN/MP/038/007_SEGAON-IN/MP/038/007/0001_036-SHRIKHANDI-IN/MP/038/007/0001/0035_</t>
  </si>
  <si>
    <t>KHARGONE-IN/MP/038_MAIZE-330_SEGAON-IN/MP/038/007_SEGAON-IN/MP/038/007/0001_036-SHRIKHANDI-IN/MP/038/007/0001/0035</t>
  </si>
  <si>
    <t>KHARGONE-IN/MP/038_SOYABEAN-530_BARWAHA-IN/MP/038/005_BARWAHA-IN/MP/038/005/0002_001-BADKI CHAUKI-IN/MP/038/005/0002/0046_</t>
  </si>
  <si>
    <t>KHARGONE-IN/MP/038_SOYABEAN-530_BARWAHA-IN/MP/038/005_BARWAHA-IN/MP/038/005/0002_001-BADKI CHAUKI-IN/MP/038/005/0002/0046</t>
  </si>
  <si>
    <t>KHARGONE-IN/MP/038_SOYABEAN-530_BARWAHA-IN/MP/038/005_BARWAHA-IN/MP/038/005/0002_002-RAMTHAN-IN/MP/038/005/0002/0047_</t>
  </si>
  <si>
    <t>KHARGONE-IN/MP/038_SOYABEAN-530_BARWAHA-IN/MP/038/005_BARWAHA-IN/MP/038/005/0002_002-RAMTHAN-IN/MP/038/005/0002/0047</t>
  </si>
  <si>
    <t>KHARGONE-IN/MP/038_SOYABEAN-530_BARWAHA-IN/MP/038/005_BARWAHA-IN/MP/038/005/0002_003-BAGOD-IN/MP/038/005/0002/0052_</t>
  </si>
  <si>
    <t>KHARGONE-IN/MP/038_SOYABEAN-530_BARWAHA-IN/MP/038/005_BARWAHA-IN/MP/038/005/0002_003-BAGOD-IN/MP/038/005/0002/0052</t>
  </si>
  <si>
    <t>KHARGONE-IN/MP/038_SOYABEAN-530_BARWAHA-IN/MP/038/005_BARWAHA-IN/MP/038/005/0002_004-TEMLA-IN/MP/038/005/0002/0045_</t>
  </si>
  <si>
    <t>KHARGONE-IN/MP/038_SOYABEAN-530_BARWAHA-IN/MP/038/005_BARWAHA-IN/MP/038/005/0002_004-TEMLA-IN/MP/038/005/0002/0045</t>
  </si>
  <si>
    <t>KHARGONE-IN/MP/038_SOYABEAN-530_BARWAHA-IN/MP/038/005_BARWAHA-IN/MP/038/005/0002_005-DHANPADA-IN/MP/038/005/0002/0038_</t>
  </si>
  <si>
    <t>KHARGONE-IN/MP/038_SOYABEAN-530_BARWAHA-IN/MP/038/005_BARWAHA-IN/MP/038/005/0002_005-DHANPADA-IN/MP/038/005/0002/0038</t>
  </si>
  <si>
    <t>KHARGONE-IN/MP/038_SOYABEAN-530_BARWAHA-IN/MP/038/005_BARWAHA-IN/MP/038/005/0002_006-RUPALA-IN/MP/038/005/0002/0056_</t>
  </si>
  <si>
    <t>KHARGONE-IN/MP/038_SOYABEAN-530_BARWAHA-IN/MP/038/005_BARWAHA-IN/MP/038/005/0002_006-RUPALA-IN/MP/038/005/0002/0056</t>
  </si>
  <si>
    <t>KHARGONE-IN/MP/038_SOYABEAN-530_BARWAHA-IN/MP/038/005_BARWAHA-IN/MP/038/005/0002_007-SURPALA-IN/MP/038/005/0002/0039_</t>
  </si>
  <si>
    <t>KHARGONE-IN/MP/038_SOYABEAN-530_BARWAHA-IN/MP/038/005_BARWAHA-IN/MP/038/005/0002_007-SURPALA-IN/MP/038/005/0002/0039</t>
  </si>
  <si>
    <t>KHARGONE-IN/MP/038_SOYABEAN-530_BARWAHA-IN/MP/038/005_BARWAHA-IN/MP/038/005/0002_012-JETHVAY-IN/MP/038/005/0002/0002_</t>
  </si>
  <si>
    <t>KHARGONE-IN/MP/038_SOYABEAN-530_BARWAHA-IN/MP/038/005_BARWAHA-IN/MP/038/005/0002_012-JETHVAY-IN/MP/038/005/0002/0002</t>
  </si>
  <si>
    <t>KHARGONE-IN/MP/038_SOYABEAN-530_BARWAHA-IN/MP/038/005_BARWAHA-IN/MP/038/005/0002_019-RAMANA-IN/MP/038/005/0002/0042_</t>
  </si>
  <si>
    <t>KHARGONE-IN/MP/038_SOYABEAN-530_BARWAHA-IN/MP/038/005_BARWAHA-IN/MP/038/005/0002_019-RAMANA-IN/MP/038/005/0002/0042</t>
  </si>
  <si>
    <t>KHARGONE-IN/MP/038_SOYABEAN-530_BARWAHA-IN/MP/038/005_BARWAHA-IN/MP/038/005/0002_023-MUKHTYARA-IN/MP/038/005/0002/0031_</t>
  </si>
  <si>
    <t>KHARGONE-IN/MP/038_SOYABEAN-530_BARWAHA-IN/MP/038/005_BARWAHA-IN/MP/038/005/0002_023-MUKHTYARA-IN/MP/038/005/0002/0031</t>
  </si>
  <si>
    <t>KHARGONE-IN/MP/038_SOYABEAN-530_BARWAHA-IN/MP/038/005_BARWAHA-IN/MP/038/005/0002_024-BALWADA-IN/MP/038/005/0002/0032_</t>
  </si>
  <si>
    <t>KHARGONE-IN/MP/038_SOYABEAN-530_BARWAHA-IN/MP/038/005_BARWAHA-IN/MP/038/005/0002_024-BALWADA-IN/MP/038/005/0002/0032</t>
  </si>
  <si>
    <t>KHARGONE-IN/MP/038_SOYABEAN-530_BARWAHA-IN/MP/038/005_BARWAHA-IN/MP/038/005/0002_026-THARWAR-IN/MP/038/005/0002/0034_</t>
  </si>
  <si>
    <t>KHARGONE-IN/MP/038_SOYABEAN-530_BARWAHA-IN/MP/038/005_BARWAHA-IN/MP/038/005/0002_026-THARWAR-IN/MP/038/005/0002/0034</t>
  </si>
  <si>
    <t>KHARGONE-IN/MP/038_SOYABEAN-530_BARWAHA-IN/MP/038/005_BARWAHA-IN/MP/038/005/0002_027-AAKYA-IN/MP/038/005/0002/0043_</t>
  </si>
  <si>
    <t>KHARGONE-IN/MP/038_SOYABEAN-530_BARWAHA-IN/MP/038/005_BARWAHA-IN/MP/038/005/0002_027-AAKYA-IN/MP/038/005/0002/0043</t>
  </si>
  <si>
    <t>KHARGONE-IN/MP/038_SOYABEAN-530_BARWAHA-IN/MP/038/005_BARWAHA-IN/MP/038/005/0002_029-KATKUT-IN/MP/038/005/0002/0035_</t>
  </si>
  <si>
    <t>KHARGONE-IN/MP/038_SOYABEAN-530_BARWAHA-IN/MP/038/005_BARWAHA-IN/MP/038/005/0002_029-KATKUT-IN/MP/038/005/0002/0035</t>
  </si>
  <si>
    <t>KHARGONE-IN/MP/038_SOYABEAN-530_BARWAHA-IN/MP/038/005_BARWAHA-IN/MP/038/005/0002_036-LIMBI BU.-IN/MP/038/005/0002/0037_</t>
  </si>
  <si>
    <t>KHARGONE-IN/MP/038_SOYABEAN-530_BARWAHA-IN/MP/038/005_BARWAHA-IN/MP/038/005/0002_036-LIMBI BU.-IN/MP/038/005/0002/0037</t>
  </si>
  <si>
    <t>KHARGONE-IN/MP/038_SOYABEAN-530_BARWAHA-IN/MP/038/005_BARWAHA-IN/MP/038/005/0002_037-SAURUTHI BARUL-IN/MP/038/005/0002/0044_</t>
  </si>
  <si>
    <t>KHARGONE-IN/MP/038_SOYABEAN-530_BARWAHA-IN/MP/038/005_BARWAHA-IN/MP/038/005/0002_037-SAURUTHI BARUL-IN/MP/038/005/0002/0044</t>
  </si>
  <si>
    <t>KHARGONE-IN/MP/038_SOYABEAN-530_BARWAHA-IN/MP/038/005_BARWAHA-IN/MP/038/005/0002_040-PADALIKHURD-IN/MP/038/005/0002/0055_</t>
  </si>
  <si>
    <t>KHARGONE-IN/MP/038_SOYABEAN-530_BARWAHA-IN/MP/038/005_BARWAHA-IN/MP/038/005/0002_040-PADALIKHURD-IN/MP/038/005/0002/0055</t>
  </si>
  <si>
    <t>KHARGONE-IN/MP/038_SOYABEAN-530_BARWAHA-IN/MP/038/005_BARWAHA-IN/MP/038/005/0002_041-LAUNDI BEE-IN/MP/038/005/0002/0013_</t>
  </si>
  <si>
    <t>KHARGONE-IN/MP/038_SOYABEAN-530_BARWAHA-IN/MP/038/005_BARWAHA-IN/MP/038/005/0002_041-LAUNDI BEE-IN/MP/038/005/0002/0013</t>
  </si>
  <si>
    <t>KHARGONE-IN/MP/038_SOYABEAN-530_BARWAHA-IN/MP/038/005_BARWAHA-IN/MP/038/005/0002_042-JAGATPURA-IN/MP/038/005/0002/0014_</t>
  </si>
  <si>
    <t>KHARGONE-IN/MP/038_SOYABEAN-530_BARWAHA-IN/MP/038/005_BARWAHA-IN/MP/038/005/0002_042-JAGATPURA-IN/MP/038/005/0002/0014</t>
  </si>
  <si>
    <t>KHARGONE-IN/MP/038_SOYABEAN-530_BARWAHA-IN/MP/038/005_BARWAHA-IN/MP/038/005/0002_053-BAFALGAON-IN/MP/038/005/0002/0025_</t>
  </si>
  <si>
    <t>KHARGONE-IN/MP/038_SOYABEAN-530_BARWAHA-IN/MP/038/005_BARWAHA-IN/MP/038/005/0002_053-BAFALGAON-IN/MP/038/005/0002/0025</t>
  </si>
  <si>
    <t>KHARGONE-IN/MP/038_SOYABEAN-530_BARWAHA-IN/MP/038/005_SANAWAD-IN/MP/038/005/0003_061-PEETNAGAR-IN/MP/038/005/0003/0019_</t>
  </si>
  <si>
    <t>KHARGONE-IN/MP/038_SOYABEAN-530_BARWAHA-IN/MP/038/005_SANAWAD-IN/MP/038/005/0003_061-PEETNAGAR-IN/MP/038/005/0003/0019</t>
  </si>
  <si>
    <t>KHARGONE-IN/MP/038_SOYABEAN-530_BARWAHA-IN/MP/038/005_SANAWAD-IN/MP/038/005/0003_063-BHOGAWA-IN/MP/038/005/0003/0034_</t>
  </si>
  <si>
    <t>KHARGONE-IN/MP/038_SOYABEAN-530_BARWAHA-IN/MP/038/005_SANAWAD-IN/MP/038/005/0003_063-BHOGAWA-IN/MP/038/005/0003/0034</t>
  </si>
  <si>
    <t>KHARGONE-IN/MP/038_SOYABEAN-530_BARWAHA-IN/MP/038/005_SANAWAD-IN/MP/038/005/0003_065-BHOGAWANIPANI-IN/MP/038/005/0003/0035_</t>
  </si>
  <si>
    <t>KHARGONE-IN/MP/038_SOYABEAN-530_BARWAHA-IN/MP/038/005_SANAWAD-IN/MP/038/005/0003_065-BHOGAWANIPANI-IN/MP/038/005/0003/0035</t>
  </si>
  <si>
    <t>KHARGONE-IN/MP/038_SOYABEAN-530_BARWAHA-IN/MP/038/005_SANAWAD-IN/MP/038/005/0003_067-KHEDI-IN/MP/038/005/0003/0037_</t>
  </si>
  <si>
    <t>KHARGONE-IN/MP/038_SOYABEAN-530_BARWAHA-IN/MP/038/005_SANAWAD-IN/MP/038/005/0003_067-KHEDI-IN/MP/038/005/0003/0037</t>
  </si>
  <si>
    <t>KHARGONE-IN/MP/038_SOYABEAN-530_BARWAHA-IN/MP/038/005_SANAWAD-IN/MP/038/005/0003_068-BAKAWA-IN/MP/038/005/0003/0038_</t>
  </si>
  <si>
    <t>KHARGONE-IN/MP/038_SOYABEAN-530_BARWAHA-IN/MP/038/005_SANAWAD-IN/MP/038/005/0003_068-BAKAWA-IN/MP/038/005/0003/0038</t>
  </si>
  <si>
    <t>KHARGONE-IN/MP/038_SOYABEAN-530_BARWAHA-IN/MP/038/005_SANAWAD-IN/MP/038/005/0003_069-MARDANA-IN/MP/038/005/0003/0039_</t>
  </si>
  <si>
    <t>KHARGONE-IN/MP/038_SOYABEAN-530_BARWAHA-IN/MP/038/005_SANAWAD-IN/MP/038/005/0003_069-MARDANA-IN/MP/038/005/0003/0039</t>
  </si>
  <si>
    <t>KHARGONE-IN/MP/038_SOYABEAN-530_BARWAHA-IN/MP/038/005_SANAWAD-IN/MP/038/005/0003_072-KANAPUR-IN/MP/038/005/0003/0041_</t>
  </si>
  <si>
    <t>KHARGONE-IN/MP/038_SOYABEAN-530_BARWAHA-IN/MP/038/005_SANAWAD-IN/MP/038/005/0003_072-KANAPUR-IN/MP/038/005/0003/0041</t>
  </si>
  <si>
    <t>KHARGONE-IN/MP/038_SOYABEAN-530_BARWAHA-IN/MP/038/005_SANAWAD-IN/MP/038/005/0003_075-KATORA-IN/MP/038/005/0003/0042_</t>
  </si>
  <si>
    <t>KHARGONE-IN/MP/038_SOYABEAN-530_BARWAHA-IN/MP/038/005_SANAWAD-IN/MP/038/005/0003_075-KATORA-IN/MP/038/005/0003/0042</t>
  </si>
  <si>
    <t>KHARGONE-IN/MP/038_SOYABEAN-530_BARWAHA-IN/MP/038/005_SANAWAD-IN/MP/038/005/0003_082-BAIDIYA-IN/MP/038/005/0003/0049_</t>
  </si>
  <si>
    <t>KHARGONE-IN/MP/038_SOYABEAN-530_BARWAHA-IN/MP/038/005_SANAWAD-IN/MP/038/005/0003_082-BAIDIYA-IN/MP/038/005/0003/0049</t>
  </si>
  <si>
    <t>KHARGONE-IN/MP/038_SOYABEAN-530_BARWAHA-IN/MP/038/005_SANAWAD-IN/MP/038/005/0003_089-BADOOD-IN/MP/038/005/0003/0022_</t>
  </si>
  <si>
    <t>KHARGONE-IN/MP/038_SOYABEAN-530_BARWAHA-IN/MP/038/005_SANAWAD-IN/MP/038/005/0003_089-BADOOD-IN/MP/038/005/0003/0022</t>
  </si>
  <si>
    <t>KHARGONE-IN/MP/038_SOYABEAN-530_BARWAHA-IN/MP/038/005_SANAWAD-IN/MP/038/005/0003_100-BASWA-IN/MP/038/005/0003/0001_</t>
  </si>
  <si>
    <t>KHARGONE-IN/MP/038_SOYABEAN-530_BARWAHA-IN/MP/038/005_SANAWAD-IN/MP/038/005/0003_100-BASWA-IN/MP/038/005/0003/0001</t>
  </si>
  <si>
    <t>KHARGONE-IN/MP/038_SOYABEAN-530_BARWAHA-IN/MP/038/005_SANAWAD-IN/MP/038/005/0003_107-BAMANGAON-IN/MP/038/005/0003/0008_</t>
  </si>
  <si>
    <t>KHARGONE-IN/MP/038_SOYABEAN-530_BARWAHA-IN/MP/038/005_SANAWAD-IN/MP/038/005/0003_107-BAMANGAON-IN/MP/038/005/0003/0008</t>
  </si>
  <si>
    <t>KHARGONE-IN/MP/038_SOYABEAN-530_BHAGWANPURA-IN/MP/038/008_BHAGWANPURA-IN/MP/038/008/0001_003-MOHNA-IN/MP/038/008/0001/0011_</t>
  </si>
  <si>
    <t>KHARGONE-IN/MP/038_SOYABEAN-530_BHAGWANPURA-IN/MP/038/008_BHAGWANPURA-IN/MP/038/008/0001_003-MOHNA-IN/MP/038/008/0001/0011</t>
  </si>
  <si>
    <t>KHARGONE-IN/MP/038_SOYABEAN-530_BHAGWANPURA-IN/MP/038/008_BHAGWANPURA-IN/MP/038/008/0001_004-MADNIKHURD-IN/MP/038/008/0001/0012_</t>
  </si>
  <si>
    <t>KHARGONE-IN/MP/038_SOYABEAN-530_BHAGWANPURA-IN/MP/038/008_BHAGWANPURA-IN/MP/038/008/0001_004-MADNIKHURD-IN/MP/038/008/0001/0012</t>
  </si>
  <si>
    <t>KHARGONE-IN/MP/038_SOYABEAN-530_BHAGWANPURA-IN/MP/038/008_BHAGWANPURA-IN/MP/038/008/0001_005-BAHADARPURA-IN/MP/038/008/0001/0021_</t>
  </si>
  <si>
    <t>KHARGONE-IN/MP/038_SOYABEAN-530_BHAGWANPURA-IN/MP/038/008_BHAGWANPURA-IN/MP/038/008/0001_005-BAHADARPURA-IN/MP/038/008/0001/0021</t>
  </si>
  <si>
    <t>KHARGONE-IN/MP/038_SOYABEAN-530_BHAGWANPURA-IN/MP/038/008_BHAGWANPURA-IN/MP/038/008/0001_006-DHULKOT-IN/MP/038/008/0001/0029_</t>
  </si>
  <si>
    <t>KHARGONE-IN/MP/038_SOYABEAN-530_BHAGWANPURA-IN/MP/038/008_BHAGWANPURA-IN/MP/038/008/0001_006-DHULKOT-IN/MP/038/008/0001/0029</t>
  </si>
  <si>
    <t>KHARGONE-IN/MP/038_SOYABEAN-530_BHAGWANPURA-IN/MP/038/008_BHAGWANPURA-IN/MP/038/008/0001_007-KABRI-IN/MP/038/008/0001/0030_</t>
  </si>
  <si>
    <t>KHARGONE-IN/MP/038_SOYABEAN-530_BHAGWANPURA-IN/MP/038/008_BHAGWANPURA-IN/MP/038/008/0001_007-KABRI-IN/MP/038/008/0001/0030</t>
  </si>
  <si>
    <t>KHARGONE-IN/MP/038_SOYABEAN-530_BHAGWANPURA-IN/MP/038/008_BHAGWANPURA-IN/MP/038/008/0001_014-BHAGWANPURA-IN/MP/038/008/0001/0006_</t>
  </si>
  <si>
    <t>KHARGONE-IN/MP/038_SOYABEAN-530_BHAGWANPURA-IN/MP/038/008_BHAGWANPURA-IN/MP/038/008/0001_014-BHAGWANPURA-IN/MP/038/008/0001/0006</t>
  </si>
  <si>
    <t>KHARGONE-IN/MP/038_SOYABEAN-530_BHAGWANPURA-IN/MP/038/008_BHAGWANPURA-IN/MP/038/008/0001_015-KARHI-IN/MP/038/008/0001/0007_</t>
  </si>
  <si>
    <t>KHARGONE-IN/MP/038_SOYABEAN-530_BHAGWANPURA-IN/MP/038/008_BHAGWANPURA-IN/MP/038/008/0001_015-KARHI-IN/MP/038/008/0001/0007</t>
  </si>
  <si>
    <t>KHARGONE-IN/MP/038_SOYABEAN-530_BHAGWANPURA-IN/MP/038/008_BHAGWANPURA-IN/MP/038/008/0001_018-BADIKHURD-IN/MP/038/008/0001/0033_</t>
  </si>
  <si>
    <t>KHARGONE-IN/MP/038_SOYABEAN-530_BHAGWANPURA-IN/MP/038/008_BHAGWANPURA-IN/MP/038/008/0001_018-BADIKHURD-IN/MP/038/008/0001/0033</t>
  </si>
  <si>
    <t>KHARGONE-IN/MP/038_SOYABEAN-530_BHAGWANPURA-IN/MP/038/008_BHAGWANPURA-IN/MP/038/008/0001_019-JAMUNIYAPANI-IN/MP/038/008/0001/0046_</t>
  </si>
  <si>
    <t>KHARGONE-IN/MP/038_SOYABEAN-530_BHAGWANPURA-IN/MP/038/008_BHAGWANPURA-IN/MP/038/008/0001_019-JAMUNIYAPANI-IN/MP/038/008/0001/0046</t>
  </si>
  <si>
    <t>KHARGONE-IN/MP/038_SOYABEAN-530_BHAGWANPURA-IN/MP/038/008_BHAGWANPURA-IN/MP/038/008/0001_020-ANAKWADI-IN/MP/038/008/0001/0034_</t>
  </si>
  <si>
    <t>KHARGONE-IN/MP/038_SOYABEAN-530_BHAGWANPURA-IN/MP/038/008_BHAGWANPURA-IN/MP/038/008/0001_020-ANAKWADI-IN/MP/038/008/0001/0034</t>
  </si>
  <si>
    <t>KHARGONE-IN/MP/038_SOYABEAN-530_BHAGWANPURA-IN/MP/038/008_BHAGWANPURA-IN/MP/038/008/0001_021-DAMKHEDA-IN/MP/038/008/0001/0035_</t>
  </si>
  <si>
    <t>KHARGONE-IN/MP/038_SOYABEAN-530_BHAGWANPURA-IN/MP/038/008_BHAGWANPURA-IN/MP/038/008/0001_021-DAMKHEDA-IN/MP/038/008/0001/0035</t>
  </si>
  <si>
    <t>KHARGONE-IN/MP/038_SOYABEAN-530_BHAGWANPURA-IN/MP/038/008_BHAGWANPURA-IN/MP/038/008/0001_023-BANHER-IN/MP/038/008/0001/0036_</t>
  </si>
  <si>
    <t>KHARGONE-IN/MP/038_SOYABEAN-530_BHAGWANPURA-IN/MP/038/008_BHAGWANPURA-IN/MP/038/008/0001_023-BANHER-IN/MP/038/008/0001/0036</t>
  </si>
  <si>
    <t>KHARGONE-IN/MP/038_SOYABEAN-530_BHAGWANPURA-IN/MP/038/008_BHAGWANPURA-IN/MP/038/008/0001_024-BHATUD-IN/MP/038/008/0001/0037_</t>
  </si>
  <si>
    <t>KHARGONE-IN/MP/038_SOYABEAN-530_BHAGWANPURA-IN/MP/038/008_BHAGWANPURA-IN/MP/038/008/0001_024-BHATUD-IN/MP/038/008/0001/0037</t>
  </si>
  <si>
    <t>KHARGONE-IN/MP/038_SOYABEAN-530_BHAGWANPURA-IN/MP/038/008_BHAGWANPURA-IN/MP/038/008/0001_026-BAGDARA-IN/MP/038/008/0001/0038_</t>
  </si>
  <si>
    <t>KHARGONE-IN/MP/038_SOYABEAN-530_BHAGWANPURA-IN/MP/038/008_BHAGWANPURA-IN/MP/038/008/0001_026-BAGDARA-IN/MP/038/008/0001/0038</t>
  </si>
  <si>
    <t>KHARGONE-IN/MP/038_SOYABEAN-530_BHAGWANPURA-IN/MP/038/008_BHAGWANPURA-IN/MP/038/008/0001_027-DHABLA-IN/MP/038/008/0001/0045_</t>
  </si>
  <si>
    <t>KHARGONE-IN/MP/038_SOYABEAN-530_BHAGWANPURA-IN/MP/038/008_BHAGWANPURA-IN/MP/038/008/0001_027-DHABLA-IN/MP/038/008/0001/0045</t>
  </si>
  <si>
    <t>KHARGONE-IN/MP/038_SOYABEAN-530_BHAGWANPURA-IN/MP/038/008_BHAGWANPURA-IN/MP/038/008/0001_029-GARHI-IN/MP/038/008/0001/0044_</t>
  </si>
  <si>
    <t>KHARGONE-IN/MP/038_SOYABEAN-530_BHAGWANPURA-IN/MP/038/008_BHAGWANPURA-IN/MP/038/008/0001_029-GARHI-IN/MP/038/008/0001/0044</t>
  </si>
  <si>
    <t>KHARGONE-IN/MP/038_SOYABEAN-530_BHAGWANPURA-IN/MP/038/008_BHAGWANPURA-IN/MP/038/008/0001_031-MOGARGAON-IN/MP/038/008/0001/0039_</t>
  </si>
  <si>
    <t>KHARGONE-IN/MP/038_SOYABEAN-530_BHAGWANPURA-IN/MP/038/008_BHAGWANPURA-IN/MP/038/008/0001_031-MOGARGAON-IN/MP/038/008/0001/0039</t>
  </si>
  <si>
    <t>KHARGONE-IN/MP/038_SOYABEAN-530_BHAGWANPURA-IN/MP/038/008_BHAGWANPURA-IN/MP/038/008/0001_032-RASGANGLI-IN/MP/038/008/0001/0040_</t>
  </si>
  <si>
    <t>KHARGONE-IN/MP/038_SOYABEAN-530_BHAGWANPURA-IN/MP/038/008_BHAGWANPURA-IN/MP/038/008/0001_032-RASGANGLI-IN/MP/038/008/0001/0040</t>
  </si>
  <si>
    <t>KHARGONE-IN/MP/038_SOYABEAN-530_BHAGWANPURA-IN/MP/038/008_BHAGWANPURA-IN/MP/038/008/0001_034-MANDVKHEDA-IN/MP/038/008/0001/0041_</t>
  </si>
  <si>
    <t>KHARGONE-IN/MP/038_SOYABEAN-530_BHAGWANPURA-IN/MP/038/008_BHAGWANPURA-IN/MP/038/008/0001_034-MANDVKHEDA-IN/MP/038/008/0001/0041</t>
  </si>
  <si>
    <t>KHARGONE-IN/MP/038_SOYABEAN-530_BHAGWANPURA-IN/MP/038/008_BHAGWANPURA-IN/MP/038/008/0001_039-MOHANPURA-IN/MP/038/008/0001/0043_</t>
  </si>
  <si>
    <t>KHARGONE-IN/MP/038_SOYABEAN-530_BHAGWANPURA-IN/MP/038/008_BHAGWANPURA-IN/MP/038/008/0001_039-MOHANPURA-IN/MP/038/008/0001/0043</t>
  </si>
  <si>
    <t>KHARGONE-IN/MP/038_SOYABEAN-530_BHAGWANPURA-IN/MP/038/008_BHAGWANPURA-IN/MP/038/008/0001_040-BALKHAD KHURD-IN/MP/038/008/0001/0051_</t>
  </si>
  <si>
    <t>KHARGONE-IN/MP/038_SOYABEAN-530_BHAGWANPURA-IN/MP/038/008_BHAGWANPURA-IN/MP/038/008/0001_040-BALKHAD KHURD-IN/MP/038/008/0001/0051</t>
  </si>
  <si>
    <t>KHARGONE-IN/MP/038_SOYABEAN-530_BHAGWANPURA-IN/MP/038/008_BHAGWANPURA-IN/MP/038/008/0001_045-GOPALPURA-IN/MP/038/008/0001/0016_</t>
  </si>
  <si>
    <t>KHARGONE-IN/MP/038_SOYABEAN-530_BHAGWANPURA-IN/MP/038/008_BHAGWANPURA-IN/MP/038/008/0001_045-GOPALPURA-IN/MP/038/008/0001/0016</t>
  </si>
  <si>
    <t>KHARGONE-IN/MP/038_SOYABEAN-530_BHAGWANPURA-IN/MP/038/008_BHAGWANPURA-IN/MP/038/008/0001_046-PIPALJHOPA-IN/MP/038/008/0001/0017_</t>
  </si>
  <si>
    <t>KHARGONE-IN/MP/038_SOYABEAN-530_BHAGWANPURA-IN/MP/038/008_BHAGWANPURA-IN/MP/038/008/0001_046-PIPALJHOPA-IN/MP/038/008/0001/0017</t>
  </si>
  <si>
    <t>KHARGONE-IN/MP/038_SOYABEAN-530_BHAGWANPURA-IN/MP/038/008_BHAGWANPURA-IN/MP/038/008/0001_051-SIRVEL-IN/MP/038/008/0001/0023_</t>
  </si>
  <si>
    <t>KHARGONE-IN/MP/038_SOYABEAN-530_BHAGWANPURA-IN/MP/038/008_BHAGWANPURA-IN/MP/038/008/0001_051-SIRVEL-IN/MP/038/008/0001/0023</t>
  </si>
  <si>
    <t>KHARGONE-IN/MP/038_SOYABEAN-530_BHAGWANPURA-IN/MP/038/008_BHAGWANPURA-IN/MP/038/008/0001_052-UMARIYA-IN/MP/038/008/0001/0024_</t>
  </si>
  <si>
    <t>KHARGONE-IN/MP/038_SOYABEAN-530_BHAGWANPURA-IN/MP/038/008_BHAGWANPURA-IN/MP/038/008/0001_052-UMARIYA-IN/MP/038/008/0001/0024</t>
  </si>
  <si>
    <t>KHARGONE-IN/MP/038_SOYABEAN-530_BHAGWANPURA-IN/MP/038/008_BHAGWANPURA-IN/MP/038/008/0001_056-KUMHAR BEDI-IN/MP/038/008/0001/0028_</t>
  </si>
  <si>
    <t>KHARGONE-IN/MP/038_SOYABEAN-530_BHAGWANPURA-IN/MP/038/008_BHAGWANPURA-IN/MP/038/008/0001_056-KUMHAR BEDI-IN/MP/038/008/0001/0028</t>
  </si>
  <si>
    <t>KHARGONE-IN/MP/038_SOYABEAN-530_BHIKANGAON-IN/MP/038/004_BHIKANGAON-IN/MP/038/004/0002_002-BITNERA-IN/MP/038/004/0002/0043_</t>
  </si>
  <si>
    <t>KHARGONE-IN/MP/038_SOYABEAN-530_BHIKANGAON-IN/MP/038/004_BHIKANGAON-IN/MP/038/004/0002_002-BITNERA-IN/MP/038/004/0002/0043</t>
  </si>
  <si>
    <t>KHARGONE-IN/MP/038_SOYABEAN-530_BHIKANGAON-IN/MP/038/004_BHIKANGAON-IN/MP/038/004/0002_006-NIMONI-IN/MP/038/004/0002/0045_</t>
  </si>
  <si>
    <t>KHARGONE-IN/MP/038_SOYABEAN-530_BHIKANGAON-IN/MP/038/004_BHIKANGAON-IN/MP/038/004/0002_006-NIMONI-IN/MP/038/004/0002/0045</t>
  </si>
  <si>
    <t>KHARGONE-IN/MP/038_SOYABEAN-530_BHIKANGAON-IN/MP/038/004_BHIKANGAON-IN/MP/038/004/0002_013-DAUDWA-IN/MP/038/004/0002/0025_</t>
  </si>
  <si>
    <t>KHARGONE-IN/MP/038_SOYABEAN-530_BHIKANGAON-IN/MP/038/004_BHIKANGAON-IN/MP/038/004/0002_013-DAUDWA-IN/MP/038/004/0002/0025</t>
  </si>
  <si>
    <t>KHARGONE-IN/MP/038_SOYABEAN-530_BHIKANGAON-IN/MP/038/004_BHIKANGAON-IN/MP/038/004/0002_014-KHERDA-IN/MP/038/004/0002/0026_</t>
  </si>
  <si>
    <t>KHARGONE-IN/MP/038_SOYABEAN-530_BHIKANGAON-IN/MP/038/004_BHIKANGAON-IN/MP/038/004/0002_014-KHERDA-IN/MP/038/004/0002/0026</t>
  </si>
  <si>
    <t>KHARGONE-IN/MP/038_SOYABEAN-530_BHIKANGAON-IN/MP/038/004_BHIKANGAON-IN/MP/038/004/0002_017-AMAN KHEDI-IN/MP/038/004/0002/0061_</t>
  </si>
  <si>
    <t>KHARGONE-IN/MP/038_SOYABEAN-530_BHIKANGAON-IN/MP/038/004_BHIKANGAON-IN/MP/038/004/0002_017-AMAN KHEDI-IN/MP/038/004/0002/0061</t>
  </si>
  <si>
    <t>KHARGONE-IN/MP/038_SOYABEAN-530_BHIKANGAON-IN/MP/038/004_BHIKANGAON-IN/MP/038/004/0002_018-POKAR GU-IN/MP/038/004/0002/0063_</t>
  </si>
  <si>
    <t>KHARGONE-IN/MP/038_SOYABEAN-530_BHIKANGAON-IN/MP/038/004_BHIKANGAON-IN/MP/038/004/0002_018-POKAR GU-IN/MP/038/004/0002/0063</t>
  </si>
  <si>
    <t>KHARGONE-IN/MP/038_SOYABEAN-530_BHIKANGAON-IN/MP/038/004_BHIKANGAON-IN/MP/038/004/0002_019-CHHIRWA-IN/MP/038/004/0002/0028_</t>
  </si>
  <si>
    <t>KHARGONE-IN/MP/038_SOYABEAN-530_BHIKANGAON-IN/MP/038/004_BHIKANGAON-IN/MP/038/004/0002_019-CHHIRWA-IN/MP/038/004/0002/0028</t>
  </si>
  <si>
    <t>KHARGONE-IN/MP/038_SOYABEAN-530_BHIKANGAON-IN/MP/038/004_BHIKANGAON-IN/MP/038/004/0002_020-BHAGWANPURA-IN/MP/038/004/0002/0049_</t>
  </si>
  <si>
    <t>KHARGONE-IN/MP/038_SOYABEAN-530_BHIKANGAON-IN/MP/038/004_BHIKANGAON-IN/MP/038/004/0002_020-BHAGWANPURA-IN/MP/038/004/0002/0049</t>
  </si>
  <si>
    <t>KHARGONE-IN/MP/038_SOYABEAN-530_BHIKANGAON-IN/MP/038/004_BHIKANGAON-IN/MP/038/004/0002_021-ANJANGAON-IN/MP/038/004/0002/0050_</t>
  </si>
  <si>
    <t>KHARGONE-IN/MP/038_SOYABEAN-530_BHIKANGAON-IN/MP/038/004_BHIKANGAON-IN/MP/038/004/0002_021-ANJANGAON-IN/MP/038/004/0002/0050</t>
  </si>
  <si>
    <t>KHARGONE-IN/MP/038_SOYABEAN-530_BHIKANGAON-IN/MP/038/004_BHIKANGAON-IN/MP/038/004/0002_024-MACHHALGAON-IN/MP/038/004/0002/0053_</t>
  </si>
  <si>
    <t>KHARGONE-IN/MP/038_SOYABEAN-530_BHIKANGAON-IN/MP/038/004_BHIKANGAON-IN/MP/038/004/0002_024-MACHHALGAON-IN/MP/038/004/0002/0053</t>
  </si>
  <si>
    <t>KHARGONE-IN/MP/038_SOYABEAN-530_BHIKANGAON-IN/MP/038/004_BHIKANGAON-IN/MP/038/004/0002_026-KHUDGAON-IN/MP/038/004/0002/0029_</t>
  </si>
  <si>
    <t>KHARGONE-IN/MP/038_SOYABEAN-530_BHIKANGAON-IN/MP/038/004_BHIKANGAON-IN/MP/038/004/0002_026-KHUDGAON-IN/MP/038/004/0002/0029</t>
  </si>
  <si>
    <t>KHARGONE-IN/MP/038_SOYABEAN-530_BHIKANGAON-IN/MP/038/004_BHIKANGAON-IN/MP/038/004/0002_027-DEVLA-IN/MP/038/004/0002/0030_</t>
  </si>
  <si>
    <t>KHARGONE-IN/MP/038_SOYABEAN-530_BHIKANGAON-IN/MP/038/004_BHIKANGAON-IN/MP/038/004/0002_027-DEVLA-IN/MP/038/004/0002/0030</t>
  </si>
  <si>
    <t>KHARGONE-IN/MP/038_SOYABEAN-530_BHIKANGAON-IN/MP/038/004_BHIKANGAON-IN/MP/038/004/0002_029-SUNDREL-IN/MP/038/004/0002/0002_</t>
  </si>
  <si>
    <t>KHARGONE-IN/MP/038_SOYABEAN-530_BHIKANGAON-IN/MP/038/004_BHIKANGAON-IN/MP/038/004/0002_029-SUNDREL-IN/MP/038/004/0002/0002</t>
  </si>
  <si>
    <t>KHARGONE-IN/MP/038_SOYABEAN-530_BHIKANGAON-IN/MP/038/004_BHIKANGAON-IN/MP/038/004/0002_030-PALASI-IN/MP/038/004/0002/0003_</t>
  </si>
  <si>
    <t>KHARGONE-IN/MP/038_SOYABEAN-530_BHIKANGAON-IN/MP/038/004_BHIKANGAON-IN/MP/038/004/0002_030-PALASI-IN/MP/038/004/0002/0003</t>
  </si>
  <si>
    <t>KHARGONE-IN/MP/038_SOYABEAN-530_BHIKANGAON-IN/MP/038/004_BHIKANGAON-IN/MP/038/004/0002_031-GODARIYA-IN/MP/038/004/0002/0004_</t>
  </si>
  <si>
    <t>KHARGONE-IN/MP/038_SOYABEAN-530_BHIKANGAON-IN/MP/038/004_BHIKANGAON-IN/MP/038/004/0002_031-GODARIYA-IN/MP/038/004/0002/0004</t>
  </si>
  <si>
    <t>KHARGONE-IN/MP/038_SOYABEAN-530_BHIKANGAON-IN/MP/038/004_BHIKANGAON-IN/MP/038/004/0002_032-POKHARBUJURG-IN/MP/038/004/0002/0005_</t>
  </si>
  <si>
    <t>KHARGONE-IN/MP/038_SOYABEAN-530_BHIKANGAON-IN/MP/038/004_BHIKANGAON-IN/MP/038/004/0002_032-POKHARBUJURG-IN/MP/038/004/0002/0005</t>
  </si>
  <si>
    <t>KHARGONE-IN/MP/038_SOYABEAN-530_BHIKANGAON-IN/MP/038/004_BHIKANGAON-IN/MP/038/004/0002_033-KANJHAR-IN/MP/038/004/0002/0006_</t>
  </si>
  <si>
    <t>KHARGONE-IN/MP/038_SOYABEAN-530_BHIKANGAON-IN/MP/038/004_BHIKANGAON-IN/MP/038/004/0002_033-KANJHAR-IN/MP/038/004/0002/0006</t>
  </si>
  <si>
    <t>KHARGONE-IN/MP/038_SOYABEAN-530_BHIKANGAON-IN/MP/038/004_BHIKANGAON-IN/MP/038/004/0002_034-EKTASA-IN/MP/038/004/0002/0031_</t>
  </si>
  <si>
    <t>KHARGONE-IN/MP/038_SOYABEAN-530_BHIKANGAON-IN/MP/038/004_BHIKANGAON-IN/MP/038/004/0002_034-EKTASA-IN/MP/038/004/0002/0031</t>
  </si>
  <si>
    <t>KHARGONE-IN/MP/038_SOYABEAN-530_BHIKANGAON-IN/MP/038/004_BHIKANGAON-IN/MP/038/004/0002_036-RAMPURA-IN/MP/038/004/0002/0033_</t>
  </si>
  <si>
    <t>KHARGONE-IN/MP/038_SOYABEAN-530_BHIKANGAON-IN/MP/038/004_BHIKANGAON-IN/MP/038/004/0002_036-RAMPURA-IN/MP/038/004/0002/0033</t>
  </si>
  <si>
    <t>KHARGONE-IN/MP/038_SOYABEAN-530_BHIKANGAON-IN/MP/038/004_BHIKANGAON-IN/MP/038/004/0002_037-BANJHAR-IN/MP/038/004/0002/0034_</t>
  </si>
  <si>
    <t>KHARGONE-IN/MP/038_SOYABEAN-530_BHIKANGAON-IN/MP/038/004_BHIKANGAON-IN/MP/038/004/0002_037-BANJHAR-IN/MP/038/004/0002/0034</t>
  </si>
  <si>
    <t>KHARGONE-IN/MP/038_SOYABEAN-530_BHIKANGAON-IN/MP/038/004_BHIKANGAON-IN/MP/038/004/0002_038-CHIRAGPURA-IN/MP/038/004/0002/0035_</t>
  </si>
  <si>
    <t>KHARGONE-IN/MP/038_SOYABEAN-530_BHIKANGAON-IN/MP/038/004_BHIKANGAON-IN/MP/038/004/0002_038-CHIRAGPURA-IN/MP/038/004/0002/0035</t>
  </si>
  <si>
    <t>KHARGONE-IN/MP/038_SOYABEAN-530_BHIKANGAON-IN/MP/038/004_BHIKANGAON-IN/MP/038/004/0002_039-BIRUL-IN/MP/038/004/0002/0036_</t>
  </si>
  <si>
    <t>KHARGONE-IN/MP/038_SOYABEAN-530_BHIKANGAON-IN/MP/038/004_BHIKANGAON-IN/MP/038/004/0002_039-BIRUL-IN/MP/038/004/0002/0036</t>
  </si>
  <si>
    <t>KHARGONE-IN/MP/038_SOYABEAN-530_BHIKANGAON-IN/MP/038/004_BHIKANGAON-IN/MP/038/004/0002_040-LALKHEDA-IN/MP/038/004/0002/0037_</t>
  </si>
  <si>
    <t>KHARGONE-IN/MP/038_SOYABEAN-530_BHIKANGAON-IN/MP/038/004_BHIKANGAON-IN/MP/038/004/0002_040-LALKHEDA-IN/MP/038/004/0002/0037</t>
  </si>
  <si>
    <t>KHARGONE-IN/MP/038_SOYABEAN-530_BHIKANGAON-IN/MP/038/004_BHIKANGAON-IN/MP/038/004/0002_041-PIPRAD-IN/MP/038/004/0002/0007_</t>
  </si>
  <si>
    <t>KHARGONE-IN/MP/038_SOYABEAN-530_BHIKANGAON-IN/MP/038/004_BHIKANGAON-IN/MP/038/004/0002_041-PIPRAD-IN/MP/038/004/0002/0007</t>
  </si>
  <si>
    <t>KHARGONE-IN/MP/038_SOYABEAN-530_BHIKANGAON-IN/MP/038/004_BHIKANGAON-IN/MP/038/004/0002_042-TEMLA-IN/MP/038/004/0002/0008_</t>
  </si>
  <si>
    <t>KHARGONE-IN/MP/038_SOYABEAN-530_BHIKANGAON-IN/MP/038/004_BHIKANGAON-IN/MP/038/004/0002_042-TEMLA-IN/MP/038/004/0002/0008</t>
  </si>
  <si>
    <t>KHARGONE-IN/MP/038_SOYABEAN-530_BHIKANGAON-IN/MP/038/004_BHIKANGAON-IN/MP/038/004/0002_047-SHAKARGAON-IN/MP/038/004/0002/0013_</t>
  </si>
  <si>
    <t>KHARGONE-IN/MP/038_SOYABEAN-530_BHIKANGAON-IN/MP/038/004_BHIKANGAON-IN/MP/038/004/0002_047-SHAKARGAON-IN/MP/038/004/0002/0013</t>
  </si>
  <si>
    <t>KHARGONE-IN/MP/038_SOYABEAN-530_BHIKANGAON-IN/MP/038/004_BHIKANGAON-IN/MP/038/004/0002_048-BALKHADIYA-IN/MP/038/004/0002/0055_</t>
  </si>
  <si>
    <t>KHARGONE-IN/MP/038_SOYABEAN-530_BHIKANGAON-IN/MP/038/004_BHIKANGAON-IN/MP/038/004/0002_048-BALKHADIYA-IN/MP/038/004/0002/0055</t>
  </si>
  <si>
    <t>KHARGONE-IN/MP/038_SOYABEAN-530_BHIKANGAON-IN/MP/038/004_BHIKANGAON-IN/MP/038/004/0002_049-SAGAR-IN/MP/038/004/0002/0056_</t>
  </si>
  <si>
    <t>KHARGONE-IN/MP/038_SOYABEAN-530_BHIKANGAON-IN/MP/038/004_BHIKANGAON-IN/MP/038/004/0002_049-SAGAR-IN/MP/038/004/0002/0056</t>
  </si>
  <si>
    <t>KHARGONE-IN/MP/038_SOYABEAN-530_BHIKANGAON-IN/MP/038/004_BHIKANGAON-IN/MP/038/004/0002_050-POI-IN/MP/038/004/0002/0014_</t>
  </si>
  <si>
    <t>KHARGONE-IN/MP/038_SOYABEAN-530_BHIKANGAON-IN/MP/038/004_BHIKANGAON-IN/MP/038/004/0002_050-POI-IN/MP/038/004/0002/0014</t>
  </si>
  <si>
    <t>KHARGONE-IN/MP/038_SOYABEAN-530_BHIKANGAON-IN/MP/038/004_BHIKANGAON-IN/MP/038/004/0002_053-BAMNALA-IN/MP/038/004/0002/0017_</t>
  </si>
  <si>
    <t>KHARGONE-IN/MP/038_SOYABEAN-530_BHIKANGAON-IN/MP/038/004_BHIKANGAON-IN/MP/038/004/0002_053-BAMNALA-IN/MP/038/004/0002/0017</t>
  </si>
  <si>
    <t>KHARGONE-IN/MP/038_SOYABEAN-530_BHIKANGAON-IN/MP/038/004_BHIKANGAON-IN/MP/038/004/0002_054-VALFA-IN/MP/038/004/0002/0018_</t>
  </si>
  <si>
    <t>KHARGONE-IN/MP/038_SOYABEAN-530_BHIKANGAON-IN/MP/038/004_BHIKANGAON-IN/MP/038/004/0002_054-VALFA-IN/MP/038/004/0002/0018</t>
  </si>
  <si>
    <t>KHARGONE-IN/MP/038_SOYABEAN-530_BHIKANGAON-IN/MP/038/004_BHIKANGAON-IN/MP/038/004/0002_055-SELDA-IN/MP/038/004/0002/0019_</t>
  </si>
  <si>
    <t>KHARGONE-IN/MP/038_SOYABEAN-530_BHIKANGAON-IN/MP/038/004_BHIKANGAON-IN/MP/038/004/0002_055-SELDA-IN/MP/038/004/0002/0019</t>
  </si>
  <si>
    <t>KHARGONE-IN/MP/038_SOYABEAN-530_BHIKANGAON-IN/MP/038/004_BHIKANGAON-IN/MP/038/004/0002_056-SURWAKOYDA-IN/MP/038/004/0002/0020_</t>
  </si>
  <si>
    <t>KHARGONE-IN/MP/038_SOYABEAN-530_BHIKANGAON-IN/MP/038/004_BHIKANGAON-IN/MP/038/004/0002_056-SURWAKOYDA-IN/MP/038/004/0002/0020</t>
  </si>
  <si>
    <t>KHARGONE-IN/MP/038_SOYABEAN-530_BHIKANGAON-IN/MP/038/004_BHIKANGAON-IN/MP/038/004/0002_057-SATWADA-IN/MP/038/004/0002/0021_</t>
  </si>
  <si>
    <t>KHARGONE-IN/MP/038_SOYABEAN-530_BHIKANGAON-IN/MP/038/004_BHIKANGAON-IN/MP/038/004/0002_057-SATWADA-IN/MP/038/004/0002/0021</t>
  </si>
  <si>
    <t>KHARGONE-IN/MP/038_SOYABEAN-530_BHIKANGAON-IN/MP/038/004_BHIKANGAON-IN/MP/038/004/0002_058-POKHRABAD-IN/MP/038/004/0002/0022_</t>
  </si>
  <si>
    <t>KHARGONE-IN/MP/038_SOYABEAN-530_BHIKANGAON-IN/MP/038/004_BHIKANGAON-IN/MP/038/004/0002_058-POKHRABAD-IN/MP/038/004/0002/0022</t>
  </si>
  <si>
    <t>KHARGONE-IN/MP/038_SOYABEAN-530_BHIKANGAON-IN/MP/038/004_BHIKANGAON-IN/MP/038/004/0002_060-JAMANYA B-IN/MP/038/004/0002/0057_</t>
  </si>
  <si>
    <t>KHARGONE-IN/MP/038_SOYABEAN-530_BHIKANGAON-IN/MP/038/004_BHIKANGAON-IN/MP/038/004/0002_060-JAMANYA B-IN/MP/038/004/0002/0057</t>
  </si>
  <si>
    <t>KHARGONE-IN/MP/038_SOYABEAN-530_BHIKANGAON-IN/MP/038/004_BHIKANGAON-IN/MP/038/004/0002_061-GAURADIYA JAGIR-IN/MP/038/004/0002/0039_</t>
  </si>
  <si>
    <t>KHARGONE-IN/MP/038_SOYABEAN-530_BHIKANGAON-IN/MP/038/004_BHIKANGAON-IN/MP/038/004/0002_061-GAURADIYA JAGIR-IN/MP/038/004/0002/0039</t>
  </si>
  <si>
    <t>KHARGONE-IN/MP/038_SOYABEAN-530_BHIKANGAON-IN/MP/038/004_BHIKANGAON-IN/MP/038/004/0002_062-KALYAKHEDI-IN/MP/038/004/0002/0040_</t>
  </si>
  <si>
    <t>KHARGONE-IN/MP/038_SOYABEAN-530_BHIKANGAON-IN/MP/038/004_BHIKANGAON-IN/MP/038/004/0002_062-KALYAKHEDI-IN/MP/038/004/0002/0040</t>
  </si>
  <si>
    <t>KHARGONE-IN/MP/038_SOYABEAN-530_BHIKANGAON-IN/MP/038/004_BHIKANGAON-IN/MP/038/004/0002_064-BADIYA-IN/MP/038/004/0002/0058_</t>
  </si>
  <si>
    <t>KHARGONE-IN/MP/038_SOYABEAN-530_BHIKANGAON-IN/MP/038/004_BHIKANGAON-IN/MP/038/004/0002_064-BADIYA-IN/MP/038/004/0002/0058</t>
  </si>
  <si>
    <t>KHARGONE-IN/MP/038_SOYABEAN-530_BHIKANGAON-IN/MP/038/004_BHIKANGAON-IN/MP/038/004/0002_065-PALASI-IN/MP/038/004/0002/0059_</t>
  </si>
  <si>
    <t>KHARGONE-IN/MP/038_SOYABEAN-530_BHIKANGAON-IN/MP/038/004_BHIKANGAON-IN/MP/038/004/0002_065-PALASI-IN/MP/038/004/0002/0059</t>
  </si>
  <si>
    <t>KHARGONE-IN/MP/038_SOYABEAN-530_BHIKANGAON-IN/MP/038/004_BHIKANGAON-IN/MP/038/004/0002_066-SANDAIL-IN/MP/038/004/0002/0060_</t>
  </si>
  <si>
    <t>KHARGONE-IN/MP/038_SOYABEAN-530_BHIKANGAON-IN/MP/038/004_BHIKANGAON-IN/MP/038/004/0002_066-SANDAIL-IN/MP/038/004/0002/0060</t>
  </si>
  <si>
    <t>KHARGONE-IN/MP/038_SOYABEAN-530_GOGAWAN-IN/MP/038/009_GOGAWAN-IN/MP/038/009/0001_005-DAYALPURA-IN/MP/038/009/0001/0024_</t>
  </si>
  <si>
    <t>KHARGONE-IN/MP/038_SOYABEAN-530_GOGAWAN-IN/MP/038/009_GOGAWAN-IN/MP/038/009/0001_005-DAYALPURA-IN/MP/038/009/0001/0024</t>
  </si>
  <si>
    <t>KHARGONE-IN/MP/038_SOYABEAN-530_GOGAWAN-IN/MP/038/009_GOGAWAN-IN/MP/038/009/0001_006-MOHAMMADPUR-IN/MP/038/009/0001/0025_</t>
  </si>
  <si>
    <t>KHARGONE-IN/MP/038_SOYABEAN-530_GOGAWAN-IN/MP/038/009_GOGAWAN-IN/MP/038/009/0001_006-MOHAMMADPUR-IN/MP/038/009/0001/0025</t>
  </si>
  <si>
    <t>KHARGONE-IN/MP/038_SOYABEAN-530_GOGAWAN-IN/MP/038/009_GOGAWAN-IN/MP/038/009/0001_007-BAIJAPUR-IN/MP/038/009/0001/0026_</t>
  </si>
  <si>
    <t>KHARGONE-IN/MP/038_SOYABEAN-530_GOGAWAN-IN/MP/038/009_GOGAWAN-IN/MP/038/009/0001_007-BAIJAPUR-IN/MP/038/009/0001/0026</t>
  </si>
  <si>
    <t>KHARGONE-IN/MP/038_SOYABEAN-530_GOGAWAN-IN/MP/038/009_GOGAWAN-IN/MP/038/009/0001_014-GUVADI-IN/MP/038/009/0001/0006_</t>
  </si>
  <si>
    <t>KHARGONE-IN/MP/038_SOYABEAN-530_GOGAWAN-IN/MP/038/009_GOGAWAN-IN/MP/038/009/0001_014-GUVADI-IN/MP/038/009/0001/0006</t>
  </si>
  <si>
    <t>KHARGONE-IN/MP/038_SOYABEAN-530_GOGAWAN-IN/MP/038/009_GOGAWAN-IN/MP/038/009/0001_015-MAGRIYA-IN/MP/038/009/0001/0039_</t>
  </si>
  <si>
    <t>KHARGONE-IN/MP/038_SOYABEAN-530_GOGAWAN-IN/MP/038/009_GOGAWAN-IN/MP/038/009/0001_015-MAGRIYA-IN/MP/038/009/0001/0039</t>
  </si>
  <si>
    <t>KHARGONE-IN/MP/038_SOYABEAN-530_GOGAWAN-IN/MP/038/009_GOGAWAN-IN/MP/038/009/0001_017-MEHARJA-IN/MP/038/009/0001/0030_</t>
  </si>
  <si>
    <t>KHARGONE-IN/MP/038_SOYABEAN-530_GOGAWAN-IN/MP/038/009_GOGAWAN-IN/MP/038/009/0001_017-MEHARJA-IN/MP/038/009/0001/0030</t>
  </si>
  <si>
    <t>KHARGONE-IN/MP/038_SOYABEAN-530_GOGAWAN-IN/MP/038/009_GOGAWAN-IN/MP/038/009/0001_021-BAIHRAMPURA-IN/MP/038/009/0001/0010_</t>
  </si>
  <si>
    <t>KHARGONE-IN/MP/038_SOYABEAN-530_GOGAWAN-IN/MP/038/009_GOGAWAN-IN/MP/038/009/0001_021-BAIHRAMPURA-IN/MP/038/009/0001/0010</t>
  </si>
  <si>
    <t>KHARGONE-IN/MP/038_SOYABEAN-530_GOGAWAN-IN/MP/038/009_GOGAWAN-IN/MP/038/009/0001_023-GHUGHARIYA KHEDI-IN/MP/038/009/0001/0012_</t>
  </si>
  <si>
    <t>KHARGONE-IN/MP/038_SOYABEAN-530_GOGAWAN-IN/MP/038/009_GOGAWAN-IN/MP/038/009/0001_023-GHUGHARIYA KHEDI-IN/MP/038/009/0001/0012</t>
  </si>
  <si>
    <t>KHARGONE-IN/MP/038_SOYABEAN-530_GOGAWAN-IN/MP/038/009_GOGAWAN-IN/MP/038/009/0001_025-RAJPURA-IN/MP/038/009/0001/0040_</t>
  </si>
  <si>
    <t>KHARGONE-IN/MP/038_SOYABEAN-530_GOGAWAN-IN/MP/038/009_GOGAWAN-IN/MP/038/009/0001_025-RAJPURA-IN/MP/038/009/0001/0040</t>
  </si>
  <si>
    <t>KHARGONE-IN/MP/038_SOYABEAN-530_GOGAWAN-IN/MP/038/009_GOGAWAN-IN/MP/038/009/0001_029-DEVLI-IN/MP/038/009/0001/0029_</t>
  </si>
  <si>
    <t>KHARGONE-IN/MP/038_SOYABEAN-530_GOGAWAN-IN/MP/038/009_GOGAWAN-IN/MP/038/009/0001_029-DEVLI-IN/MP/038/009/0001/0029</t>
  </si>
  <si>
    <t>KHARGONE-IN/MP/038_SOYABEAN-530_GOGAWAN-IN/MP/038/009_GOGAWAN-IN/MP/038/009/0001_034-JAGNNATHPURA-IN/MP/038/009/0001/0037_</t>
  </si>
  <si>
    <t>KHARGONE-IN/MP/038_SOYABEAN-530_GOGAWAN-IN/MP/038/009_GOGAWAN-IN/MP/038/009/0001_034-JAGNNATHPURA-IN/MP/038/009/0001/0037</t>
  </si>
  <si>
    <t>KHARGONE-IN/MP/038_SOYABEAN-530_GOGAWAN-IN/MP/038/009_GOGAWAN-IN/MP/038/009/0001_036-GHATTI-IN/MP/038/009/0001/0041_</t>
  </si>
  <si>
    <t>KHARGONE-IN/MP/038_SOYABEAN-530_GOGAWAN-IN/MP/038/009_GOGAWAN-IN/MP/038/009/0001_036-GHATTI-IN/MP/038/009/0001/0041</t>
  </si>
  <si>
    <t>KHARGONE-IN/MP/038_SOYABEAN-530_GOGAWAN-IN/MP/038/009_GOGAWAN-IN/MP/038/009/0001_037-BALGAON-IN/MP/038/009/0001/0038_</t>
  </si>
  <si>
    <t>KHARGONE-IN/MP/038_SOYABEAN-530_GOGAWAN-IN/MP/038/009_GOGAWAN-IN/MP/038/009/0001_037-BALGAON-IN/MP/038/009/0001/0038</t>
  </si>
  <si>
    <t>KHARGONE-IN/MP/038_SOYABEAN-530_GOGAWAN-IN/MP/038/009_GOGAWAN-IN/MP/038/009/0001_038-RUPKHEDA-IN/MP/038/009/0001/0014_</t>
  </si>
  <si>
    <t>KHARGONE-IN/MP/038_SOYABEAN-530_GOGAWAN-IN/MP/038/009_GOGAWAN-IN/MP/038/009/0001_038-RUPKHEDA-IN/MP/038/009/0001/0014</t>
  </si>
  <si>
    <t>KHARGONE-IN/MP/038_SOYABEAN-530_GOGAWAN-IN/MP/038/009_GOGAWAN-IN/MP/038/009/0001_039-SOLNA-IN/MP/038/009/0001/0015_</t>
  </si>
  <si>
    <t>KHARGONE-IN/MP/038_SOYABEAN-530_GOGAWAN-IN/MP/038/009_GOGAWAN-IN/MP/038/009/0001_039-SOLNA-IN/MP/038/009/0001/0015</t>
  </si>
  <si>
    <t>KHARGONE-IN/MP/038_SOYABEAN-530_GOGAWAN-IN/MP/038/009_GOGAWAN-IN/MP/038/009/0001_041-DASNAVAL-IN/MP/038/009/0001/0018_</t>
  </si>
  <si>
    <t>KHARGONE-IN/MP/038_SOYABEAN-530_GOGAWAN-IN/MP/038/009_GOGAWAN-IN/MP/038/009/0001_041-DASNAVAL-IN/MP/038/009/0001/0018</t>
  </si>
  <si>
    <t>KHARGONE-IN/MP/038_SOYABEAN-530_GOGAWAN-IN/MP/038/009_GOGAWAN-IN/MP/038/009/0001_043-HIRAPUR-IN/MP/038/009/0001/0020_</t>
  </si>
  <si>
    <t>KHARGONE-IN/MP/038_SOYABEAN-530_GOGAWAN-IN/MP/038/009_GOGAWAN-IN/MP/038/009/0001_043-HIRAPUR-IN/MP/038/009/0001/0020</t>
  </si>
  <si>
    <t>KHARGONE-IN/MP/038_SOYABEAN-530_JHIRNYA-IN/MP/038/006_JHIRNYA-IN/MP/038/006/0001_001-KOTHDA-IN/MP/038/006/0001/0041_</t>
  </si>
  <si>
    <t>KHARGONE-IN/MP/038_SOYABEAN-530_JHIRNYA-IN/MP/038/006_JHIRNYA-IN/MP/038/006/0001_001-KOTHDA-IN/MP/038/006/0001/0041</t>
  </si>
  <si>
    <t>KHARGONE-IN/MP/038_SOYABEAN-530_JHIRNYA-IN/MP/038/006_JHIRNYA-IN/MP/038/006/0001_002-GHODIKHURD-IN/MP/038/006/0001/0026_</t>
  </si>
  <si>
    <t>KHARGONE-IN/MP/038_SOYABEAN-530_JHIRNYA-IN/MP/038/006_JHIRNYA-IN/MP/038/006/0001_002-GHODIKHURD-IN/MP/038/006/0001/0026</t>
  </si>
  <si>
    <t>KHARGONE-IN/MP/038_SOYABEAN-530_JHIRNYA-IN/MP/038/006_JHIRNYA-IN/MP/038/006/0001_005-KANKRIYA-IN/MP/038/006/0001/0047_</t>
  </si>
  <si>
    <t>KHARGONE-IN/MP/038_SOYABEAN-530_JHIRNYA-IN/MP/038/006_JHIRNYA-IN/MP/038/006/0001_005-KANKRIYA-IN/MP/038/006/0001/0047</t>
  </si>
  <si>
    <t>KHARGONE-IN/MP/038_SOYABEAN-530_JHIRNYA-IN/MP/038/006_JHIRNYA-IN/MP/038/006/0001_006-PAKHRIYA-IN/MP/038/006/0001/0036_</t>
  </si>
  <si>
    <t>KHARGONE-IN/MP/038_SOYABEAN-530_JHIRNYA-IN/MP/038/006_JHIRNYA-IN/MP/038/006/0001_006-PAKHRIYA-IN/MP/038/006/0001/0036</t>
  </si>
  <si>
    <t>KHARGONE-IN/MP/038_SOYABEAN-530_JHIRNYA-IN/MP/038/006_JHIRNYA-IN/MP/038/006/0001_008-MORDHAD-IN/MP/038/006/0001/0037_</t>
  </si>
  <si>
    <t>KHARGONE-IN/MP/038_SOYABEAN-530_JHIRNYA-IN/MP/038/006_JHIRNYA-IN/MP/038/006/0001_008-MORDHAD-IN/MP/038/006/0001/0037</t>
  </si>
  <si>
    <t>KHARGONE-IN/MP/038_SOYABEAN-530_JHIRNYA-IN/MP/038/006_JHIRNYA-IN/MP/038/006/0001_009-JAMLI-IN/MP/038/006/0001/0049_</t>
  </si>
  <si>
    <t>KHARGONE-IN/MP/038_SOYABEAN-530_JHIRNYA-IN/MP/038/006_JHIRNYA-IN/MP/038/006/0001_009-JAMLI-IN/MP/038/006/0001/0049</t>
  </si>
  <si>
    <t>KHARGONE-IN/MP/038_SOYABEAN-530_JHIRNYA-IN/MP/038/006_JHIRNYA-IN/MP/038/006/0001_010-MORWA-IN/MP/038/006/0001/0042_</t>
  </si>
  <si>
    <t>KHARGONE-IN/MP/038_SOYABEAN-530_JHIRNYA-IN/MP/038/006_JHIRNYA-IN/MP/038/006/0001_010-MORWA-IN/MP/038/006/0001/0042</t>
  </si>
  <si>
    <t>KHARGONE-IN/MP/038_SOYABEAN-530_JHIRNYA-IN/MP/038/006_JHIRNYA-IN/MP/038/006/0001_011-DEVIT BU-IN/MP/038/006/0001/0029_</t>
  </si>
  <si>
    <t>KHARGONE-IN/MP/038_SOYABEAN-530_JHIRNYA-IN/MP/038/006_JHIRNYA-IN/MP/038/006/0001_011-DEVIT BU-IN/MP/038/006/0001/0029</t>
  </si>
  <si>
    <t>KHARGONE-IN/MP/038_SOYABEAN-530_JHIRNYA-IN/MP/038/006_JHIRNYA-IN/MP/038/006/0001_012-KHARWA-IN/MP/038/006/0001/0043_</t>
  </si>
  <si>
    <t>KHARGONE-IN/MP/038_SOYABEAN-530_JHIRNYA-IN/MP/038/006_JHIRNYA-IN/MP/038/006/0001_012-KHARWA-IN/MP/038/006/0001/0043</t>
  </si>
  <si>
    <t>KHARGONE-IN/MP/038_SOYABEAN-530_JHIRNYA-IN/MP/038/006_JHIRNYA-IN/MP/038/006/0001_013-ARDALA-IN/MP/038/006/0001/0044_</t>
  </si>
  <si>
    <t>KHARGONE-IN/MP/038_SOYABEAN-530_JHIRNYA-IN/MP/038/006_JHIRNYA-IN/MP/038/006/0001_013-ARDALA-IN/MP/038/006/0001/0044</t>
  </si>
  <si>
    <t>KHARGONE-IN/MP/038_SOYABEAN-530_JHIRNYA-IN/MP/038/006_JHIRNYA-IN/MP/038/006/0001_014- CHAINPUR-IN/MP/038/006/0001/0027_</t>
  </si>
  <si>
    <t>KHARGONE-IN/MP/038_SOYABEAN-530_JHIRNYA-IN/MP/038/006_JHIRNYA-IN/MP/038/006/0001_014- CHAINPUR-IN/MP/038/006/0001/0027</t>
  </si>
  <si>
    <t>KHARGONE-IN/MP/038_SOYABEAN-530_JHIRNYA-IN/MP/038/006_JHIRNYA-IN/MP/038/006/0001_015-KHOI-IN/MP/038/006/0001/0045_</t>
  </si>
  <si>
    <t>KHARGONE-IN/MP/038_SOYABEAN-530_JHIRNYA-IN/MP/038/006_JHIRNYA-IN/MP/038/006/0001_015-KHOI-IN/MP/038/006/0001/0045</t>
  </si>
  <si>
    <t>KHARGONE-IN/MP/038_SOYABEAN-530_JHIRNYA-IN/MP/038/006_JHIRNYA-IN/MP/038/006/0001_016-BAITHNYA BU.-IN/MP/038/006/0001/0030_</t>
  </si>
  <si>
    <t>KHARGONE-IN/MP/038_SOYABEAN-530_JHIRNYA-IN/MP/038/006_JHIRNYA-IN/MP/038/006/0001_016-BAITHNYA BU.-IN/MP/038/006/0001/0030</t>
  </si>
  <si>
    <t>KHARGONE-IN/MP/038_SOYABEAN-530_JHIRNYA-IN/MP/038/006_JHIRNYA-IN/MP/038/006/0001_017-SHIVNA-IN/MP/038/006/0001/0031_</t>
  </si>
  <si>
    <t>KHARGONE-IN/MP/038_SOYABEAN-530_JHIRNYA-IN/MP/038/006_JHIRNYA-IN/MP/038/006/0001_017-SHIVNA-IN/MP/038/006/0001/0031</t>
  </si>
  <si>
    <t>KHARGONE-IN/MP/038_SOYABEAN-530_JHIRNYA-IN/MP/038/006_JHIRNYA-IN/MP/038/006/0001_018-THOKANBEDHA-IN/MP/038/006/0001/0052_</t>
  </si>
  <si>
    <t>KHARGONE-IN/MP/038_SOYABEAN-530_JHIRNYA-IN/MP/038/006_JHIRNYA-IN/MP/038/006/0001_018-THOKANBEDHA-IN/MP/038/006/0001/0052</t>
  </si>
  <si>
    <t>KHARGONE-IN/MP/038_SOYABEAN-530_JHIRNYA-IN/MP/038/006_JHIRNYA-IN/MP/038/006/0001_019-PUNASALA-IN/MP/038/006/0001/0032_</t>
  </si>
  <si>
    <t>KHARGONE-IN/MP/038_SOYABEAN-530_JHIRNYA-IN/MP/038/006_JHIRNYA-IN/MP/038/006/0001_019-PUNASALA-IN/MP/038/006/0001/0032</t>
  </si>
  <si>
    <t>KHARGONE-IN/MP/038_SOYABEAN-530_JHIRNYA-IN/MP/038/006_JHIRNYA-IN/MP/038/006/0001_020-BAIDCHHA-IN/MP/038/006/0001/0033_</t>
  </si>
  <si>
    <t>KHARGONE-IN/MP/038_SOYABEAN-530_JHIRNYA-IN/MP/038/006_JHIRNYA-IN/MP/038/006/0001_020-BAIDCHHA-IN/MP/038/006/0001/0033</t>
  </si>
  <si>
    <t>KHARGONE-IN/MP/038_SOYABEAN-530_JHIRNYA-IN/MP/038/006_JHIRNYA-IN/MP/038/006/0001_022-NEEMSETHI-IN/MP/038/006/0001/0050_</t>
  </si>
  <si>
    <t>KHARGONE-IN/MP/038_SOYABEAN-530_JHIRNYA-IN/MP/038/006_JHIRNYA-IN/MP/038/006/0001_022-NEEMSETHI-IN/MP/038/006/0001/0050</t>
  </si>
  <si>
    <t>KHARGONE-IN/MP/038_SOYABEAN-530_JHIRNYA-IN/MP/038/006_JHIRNYA-IN/MP/038/006/0001_023-BHADLED-IN/MP/038/006/0001/0051_</t>
  </si>
  <si>
    <t>KHARGONE-IN/MP/038_SOYABEAN-530_JHIRNYA-IN/MP/038/006_JHIRNYA-IN/MP/038/006/0001_023-BHADLED-IN/MP/038/006/0001/0051</t>
  </si>
  <si>
    <t>KHARGONE-IN/MP/038_SOYABEAN-530_JHIRNYA-IN/MP/038/006_JHIRNYA-IN/MP/038/006/0001_024-TED-IN/MP/038/006/0001/0034_</t>
  </si>
  <si>
    <t>KHARGONE-IN/MP/038_SOYABEAN-530_JHIRNYA-IN/MP/038/006_JHIRNYA-IN/MP/038/006/0001_024-TED-IN/MP/038/006/0001/0034</t>
  </si>
  <si>
    <t>KHARGONE-IN/MP/038_SOYABEAN-530_JHIRNYA-IN/MP/038/006_JHIRNYA-IN/MP/038/006/0001_025-SAKA-IN/MP/038/006/0001/0035_</t>
  </si>
  <si>
    <t>KHARGONE-IN/MP/038_SOYABEAN-530_JHIRNYA-IN/MP/038/006_JHIRNYA-IN/MP/038/006/0001_025-SAKA-IN/MP/038/006/0001/0035</t>
  </si>
  <si>
    <t>KHARGONE-IN/MP/038_SOYABEAN-530_JHIRNYA-IN/MP/038/006_JHIRNYA-IN/MP/038/006/0001_026-ABHAPURI-IN/MP/038/006/0001/0001_</t>
  </si>
  <si>
    <t>KHARGONE-IN/MP/038_SOYABEAN-530_JHIRNYA-IN/MP/038/006_JHIRNYA-IN/MP/038/006/0001_026-ABHAPURI-IN/MP/038/006/0001/0001</t>
  </si>
  <si>
    <t>KHARGONE-IN/MP/038_SOYABEAN-530_JHIRNYA-IN/MP/038/006_JHIRNYA-IN/MP/038/006/0001_027-CHHEDIYA-IN/MP/038/006/0001/0002_</t>
  </si>
  <si>
    <t>KHARGONE-IN/MP/038_SOYABEAN-530_JHIRNYA-IN/MP/038/006_JHIRNYA-IN/MP/038/006/0001_027-CHHEDIYA-IN/MP/038/006/0001/0002</t>
  </si>
  <si>
    <t>KHARGONE-IN/MP/038_SOYABEAN-530_JHIRNYA-IN/MP/038/006_JHIRNYA-IN/MP/038/006/0001_028-GAVLA-IN/MP/038/006/0001/0003_</t>
  </si>
  <si>
    <t>KHARGONE-IN/MP/038_SOYABEAN-530_JHIRNYA-IN/MP/038/006_JHIRNYA-IN/MP/038/006/0001_028-GAVLA-IN/MP/038/006/0001/0003</t>
  </si>
  <si>
    <t>KHARGONE-IN/MP/038_SOYABEAN-530_JHIRNYA-IN/MP/038/006_JHIRNYA-IN/MP/038/006/0001_029-MITAVAL-IN/MP/038/006/0001/0004_</t>
  </si>
  <si>
    <t>KHARGONE-IN/MP/038_SOYABEAN-530_JHIRNYA-IN/MP/038/006_JHIRNYA-IN/MP/038/006/0001_029-MITAVAL-IN/MP/038/006/0001/0004</t>
  </si>
  <si>
    <t>KHARGONE-IN/MP/038_SOYABEAN-530_JHIRNYA-IN/MP/038/006_JHIRNYA-IN/MP/038/006/0001_030-BHAVSIGPURA-IN/MP/038/006/0001/0005_</t>
  </si>
  <si>
    <t>KHARGONE-IN/MP/038_SOYABEAN-530_JHIRNYA-IN/MP/038/006_JHIRNYA-IN/MP/038/006/0001_030-BHAVSIGPURA-IN/MP/038/006/0001/0005</t>
  </si>
  <si>
    <t>KHARGONE-IN/MP/038_SOYABEAN-530_JHIRNYA-IN/MP/038/006_JHIRNYA-IN/MP/038/006/0001_031-AMBADOCHAR-IN/MP/038/006/0001/0006_</t>
  </si>
  <si>
    <t>KHARGONE-IN/MP/038_SOYABEAN-530_JHIRNYA-IN/MP/038/006_JHIRNYA-IN/MP/038/006/0001_031-AMBADOCHAR-IN/MP/038/006/0001/0006</t>
  </si>
  <si>
    <t>KHARGONE-IN/MP/038_SOYABEAN-530_JHIRNYA-IN/MP/038/006_JHIRNYA-IN/MP/038/006/0001_032-TIGRIYA-IN/MP/038/006/0001/0007_</t>
  </si>
  <si>
    <t>KHARGONE-IN/MP/038_SOYABEAN-530_JHIRNYA-IN/MP/038/006_JHIRNYA-IN/MP/038/006/0001_032-TIGRIYA-IN/MP/038/006/0001/0007</t>
  </si>
  <si>
    <t>KHARGONE-IN/MP/038_SOYABEAN-530_JHIRNYA-IN/MP/038/006_JHIRNYA-IN/MP/038/006/0001_033-REHATFAL-IN/MP/038/006/0001/0008_</t>
  </si>
  <si>
    <t>KHARGONE-IN/MP/038_SOYABEAN-530_JHIRNYA-IN/MP/038/006_JHIRNYA-IN/MP/038/006/0001_033-REHATFAL-IN/MP/038/006/0001/0008</t>
  </si>
  <si>
    <t>KHARGONE-IN/MP/038_SOYABEAN-530_JHIRNYA-IN/MP/038/006_JHIRNYA-IN/MP/038/006/0001_034-SONKHEDI-IN/MP/038/006/0001/0009_</t>
  </si>
  <si>
    <t>KHARGONE-IN/MP/038_SOYABEAN-530_JHIRNYA-IN/MP/038/006_JHIRNYA-IN/MP/038/006/0001_034-SONKHEDI-IN/MP/038/006/0001/0009</t>
  </si>
  <si>
    <t>KHARGONE-IN/MP/038_SOYABEAN-530_JHIRNYA-IN/MP/038/006_JHIRNYA-IN/MP/038/006/0001_035-AA. NANKODI-IN/MP/038/006/0001/0010_</t>
  </si>
  <si>
    <t>KHARGONE-IN/MP/038_SOYABEAN-530_JHIRNYA-IN/MP/038/006_JHIRNYA-IN/MP/038/006/0001_035-AA. NANKODI-IN/MP/038/006/0001/0010</t>
  </si>
  <si>
    <t>KHARGONE-IN/MP/038_SOYABEAN-530_JHIRNYA-IN/MP/038/006_JHIRNYA-IN/MP/038/006/0001_036-PIPRI-IN/MP/038/006/0001/0011_</t>
  </si>
  <si>
    <t>KHARGONE-IN/MP/038_SOYABEAN-530_JHIRNYA-IN/MP/038/006_JHIRNYA-IN/MP/038/006/0001_036-PIPRI-IN/MP/038/006/0001/0011</t>
  </si>
  <si>
    <t>KHARGONE-IN/MP/038_SOYABEAN-530_JHIRNYA-IN/MP/038/006_JHIRNYA-IN/MP/038/006/0001_037-GORAKHPUR-IN/MP/038/006/0001/0012_</t>
  </si>
  <si>
    <t>KHARGONE-IN/MP/038_SOYABEAN-530_JHIRNYA-IN/MP/038/006_JHIRNYA-IN/MP/038/006/0001_037-GORAKHPUR-IN/MP/038/006/0001/0012</t>
  </si>
  <si>
    <t>KHARGONE-IN/MP/038_SOYABEAN-530_JHIRNYA-IN/MP/038/006_JHIRNYA-IN/MP/038/006/0001_038-DHASALGAON-IN/MP/038/006/0001/0013_</t>
  </si>
  <si>
    <t>KHARGONE-IN/MP/038_SOYABEAN-530_JHIRNYA-IN/MP/038/006_JHIRNYA-IN/MP/038/006/0001_038-DHASALGAON-IN/MP/038/006/0001/0013</t>
  </si>
  <si>
    <t>KHARGONE-IN/MP/038_SOYABEAN-530_JHIRNYA-IN/MP/038/006_JHIRNYA-IN/MP/038/006/0001_039-SAIKHEDA-IN/MP/038/006/0001/0014_</t>
  </si>
  <si>
    <t>KHARGONE-IN/MP/038_SOYABEAN-530_JHIRNYA-IN/MP/038/006_JHIRNYA-IN/MP/038/006/0001_039-SAIKHEDA-IN/MP/038/006/0001/0014</t>
  </si>
  <si>
    <t>KHARGONE-IN/MP/038_SOYABEAN-530_JHIRNYA-IN/MP/038/006_JHIRNYA-IN/MP/038/006/0001_040-BAYKHEDA-IN/MP/038/006/0001/0015_</t>
  </si>
  <si>
    <t>KHARGONE-IN/MP/038_SOYABEAN-530_JHIRNYA-IN/MP/038/006_JHIRNYA-IN/MP/038/006/0001_040-BAYKHEDA-IN/MP/038/006/0001/0015</t>
  </si>
  <si>
    <t>KHARGONE-IN/MP/038_SOYABEAN-530_JHIRNYA-IN/MP/038/006_JHIRNYA-IN/MP/038/006/0001_041-JHIRNYA-IN/MP/038/006/0001/0016_</t>
  </si>
  <si>
    <t>KHARGONE-IN/MP/038_SOYABEAN-530_JHIRNYA-IN/MP/038/006_JHIRNYA-IN/MP/038/006/0001_041-JHIRNYA-IN/MP/038/006/0001/0016</t>
  </si>
  <si>
    <t>KHARGONE-IN/MP/038_SOYABEAN-530_JHIRNYA-IN/MP/038/006_JHIRNYA-IN/MP/038/006/0001_042-MARUGARH-IN/MP/038/006/0001/0017_</t>
  </si>
  <si>
    <t>KHARGONE-IN/MP/038_SOYABEAN-530_JHIRNYA-IN/MP/038/006_JHIRNYA-IN/MP/038/006/0001_042-MARUGARH-IN/MP/038/006/0001/0017</t>
  </si>
  <si>
    <t>KHARGONE-IN/MP/038_SOYABEAN-530_JHIRNYA-IN/MP/038/006_JHIRNYA-IN/MP/038/006/0001_043-MANIKERA-IN/MP/038/006/0001/0018_</t>
  </si>
  <si>
    <t>KHARGONE-IN/MP/038_SOYABEAN-530_JHIRNYA-IN/MP/038/006_JHIRNYA-IN/MP/038/006/0001_043-MANIKERA-IN/MP/038/006/0001/0018</t>
  </si>
  <si>
    <t>KHARGONE-IN/MP/038_SOYABEAN-530_JHIRNYA-IN/MP/038/006_JHIRNYA-IN/MP/038/006/0001_044-RATLI-IN/MP/038/006/0001/0019_</t>
  </si>
  <si>
    <t>KHARGONE-IN/MP/038_SOYABEAN-530_JHIRNYA-IN/MP/038/006_JHIRNYA-IN/MP/038/006/0001_044-RATLI-IN/MP/038/006/0001/0019</t>
  </si>
  <si>
    <t>KHARGONE-IN/MP/038_SOYABEAN-530_JHIRNYA-IN/MP/038/006_JHIRNYA-IN/MP/038/006/0001_045-BADI-IN/MP/038/006/0001/0020_</t>
  </si>
  <si>
    <t>KHARGONE-IN/MP/038_SOYABEAN-530_JHIRNYA-IN/MP/038/006_JHIRNYA-IN/MP/038/006/0001_045-BADI-IN/MP/038/006/0001/0020</t>
  </si>
  <si>
    <t>KHARGONE-IN/MP/038_SOYABEAN-530_JHIRNYA-IN/MP/038/006_JHIRNYA-IN/MP/038/006/0001_046-RATANPUR-IN/MP/038/006/0001/0021_</t>
  </si>
  <si>
    <t>KHARGONE-IN/MP/038_SOYABEAN-530_JHIRNYA-IN/MP/038/006_JHIRNYA-IN/MP/038/006/0001_046-RATANPUR-IN/MP/038/006/0001/0021</t>
  </si>
  <si>
    <t>KHARGONE-IN/MP/038_SOYABEAN-530_JHIRNYA-IN/MP/038/006_JHIRNYA-IN/MP/038/006/0001_047-PUTLA-IN/MP/038/006/0001/0022_</t>
  </si>
  <si>
    <t>KHARGONE-IN/MP/038_SOYABEAN-530_JHIRNYA-IN/MP/038/006_JHIRNYA-IN/MP/038/006/0001_047-PUTLA-IN/MP/038/006/0001/0022</t>
  </si>
  <si>
    <t>KHARGONE-IN/MP/038_SOYABEAN-530_JHIRNYA-IN/MP/038/006_JHIRNYA-IN/MP/038/006/0001_048-RAJPURA-IN/MP/038/006/0001/0023_</t>
  </si>
  <si>
    <t>KHARGONE-IN/MP/038_SOYABEAN-530_JHIRNYA-IN/MP/038/006_JHIRNYA-IN/MP/038/006/0001_048-RAJPURA-IN/MP/038/006/0001/0023</t>
  </si>
  <si>
    <t>KHARGONE-IN/MP/038_SOYABEAN-530_JHIRNYA-IN/MP/038/006_JHIRNYA-IN/MP/038/006/0001_049-DEHRIYA-IN/MP/038/006/0001/0024_</t>
  </si>
  <si>
    <t>KHARGONE-IN/MP/038_SOYABEAN-530_JHIRNYA-IN/MP/038/006_JHIRNYA-IN/MP/038/006/0001_049-DEHRIYA-IN/MP/038/006/0001/0024</t>
  </si>
  <si>
    <t>KHARGONE-IN/MP/038_SOYABEAN-530_JHIRNYA-IN/MP/038/006_JHIRNYA-IN/MP/038/006/0001_050-MADVEE-IN/MP/038/006/0001/0025_</t>
  </si>
  <si>
    <t>KHARGONE-IN/MP/038_SOYABEAN-530_JHIRNYA-IN/MP/038/006_JHIRNYA-IN/MP/038/006/0001_050-MADVEE-IN/MP/038/006/0001/0025</t>
  </si>
  <si>
    <t>KHARGONE-IN/MP/038_SOYABEAN-530_JHIRNYA-IN/MP/038/006_JHIRNYA-IN/MP/038/006/0001_051-NAHALDARI-IN/MP/038/006/0001/0053_</t>
  </si>
  <si>
    <t>KHARGONE-IN/MP/038_SOYABEAN-530_JHIRNYA-IN/MP/038/006_JHIRNYA-IN/MP/038/006/0001_051-NAHALDARI-IN/MP/038/006/0001/0053</t>
  </si>
  <si>
    <t>KHARGONE-IN/MP/038_SOYABEAN-530_JHIRNYA-IN/MP/038/006_JHIRNYA-IN/MP/038/006/0001_053-00053-IN/MP/038/006/0001/0039_</t>
  </si>
  <si>
    <t>KHARGONE-IN/MP/038_SOYABEAN-530_JHIRNYA-IN/MP/038/006_JHIRNYA-IN/MP/038/006/0001_053-00053-IN/MP/038/006/0001/0039</t>
  </si>
  <si>
    <t>KHARGONE-IN/MP/038_SOYABEAN-530_KASRAWAD-IN/MP/038/002_KASRAWAD-IN/MP/038/002/0003_001-BHOINDA-IN/MP/038/002/0003/0025_</t>
  </si>
  <si>
    <t>KHARGONE-IN/MP/038_SOYABEAN-530_KASRAWAD-IN/MP/038/002_KASRAWAD-IN/MP/038/002/0003_001-BHOINDA-IN/MP/038/002/0003/0025</t>
  </si>
  <si>
    <t>KHARGONE-IN/MP/038_SOYABEAN-530_KASRAWAD-IN/MP/038/002_KASRAWAD-IN/MP/038/002/0003_002-CHICHLI-IN/MP/038/002/0003/0026_</t>
  </si>
  <si>
    <t>KHARGONE-IN/MP/038_SOYABEAN-530_KASRAWAD-IN/MP/038/002_KASRAWAD-IN/MP/038/002/0003_002-CHICHLI-IN/MP/038/002/0003/0026</t>
  </si>
  <si>
    <t>KHARGONE-IN/MP/038_SOYABEAN-530_KASRAWAD-IN/MP/038/002_KASRAWAD-IN/MP/038/002/0003_005-BALSAMUND-IN/MP/038/002/0003/0039_</t>
  </si>
  <si>
    <t>KHARGONE-IN/MP/038_SOYABEAN-530_KASRAWAD-IN/MP/038/002_KASRAWAD-IN/MP/038/002/0003_005-BALSAMUND-IN/MP/038/002/0003/0039</t>
  </si>
  <si>
    <t>KHARGONE-IN/MP/038_SOYABEAN-530_KASRAWAD-IN/MP/038/002_KASRAWAD-IN/MP/038/002/0003_010-MOGAONVA-IN/MP/038/002/0003/0001_</t>
  </si>
  <si>
    <t>KHARGONE-IN/MP/038_SOYABEAN-530_KASRAWAD-IN/MP/038/002_KASRAWAD-IN/MP/038/002/0003_010-MOGAONVA-IN/MP/038/002/0003/0001</t>
  </si>
  <si>
    <t>KHARGONE-IN/MP/038_SOYABEAN-530_KASRAWAD-IN/MP/038/002_KASRAWAD-IN/MP/038/002/0003_011-DOGAONVA-IN/MP/038/002/0003/0002_</t>
  </si>
  <si>
    <t>KHARGONE-IN/MP/038_SOYABEAN-530_KASRAWAD-IN/MP/038/002_KASRAWAD-IN/MP/038/002/0003_011-DOGAONVA-IN/MP/038/002/0003/0002</t>
  </si>
  <si>
    <t>KHARGONE-IN/MP/038_SOYABEAN-530_KASRAWAD-IN/MP/038/002_KASRAWAD-IN/MP/038/002/0003_012-KASRAVAD KHURD-IN/MP/038/002/0003/0003_</t>
  </si>
  <si>
    <t>KHARGONE-IN/MP/038_SOYABEAN-530_KASRAWAD-IN/MP/038/002_KASRAWAD-IN/MP/038/002/0003_012-KASRAVAD KHURD-IN/MP/038/002/0003/0003</t>
  </si>
  <si>
    <t>KHARGONE-IN/MP/038_SOYABEAN-530_KASRAWAD-IN/MP/038/002_KASRAWAD-IN/MP/038/002/0003_013-KASRAVAD BUJURG-IN/MP/038/002/0003/0004_</t>
  </si>
  <si>
    <t>KHARGONE-IN/MP/038_SOYABEAN-530_KASRAWAD-IN/MP/038/002_KASRAWAD-IN/MP/038/002/0003_013-KASRAVAD BUJURG-IN/MP/038/002/0003/0004</t>
  </si>
  <si>
    <t>KHARGONE-IN/MP/038_SOYABEAN-530_KASRAWAD-IN/MP/038/002_KASRAWAD-IN/MP/038/002/0003_015-00015-IN/MP/038/002/0003/0042_</t>
  </si>
  <si>
    <t>KHARGONE-IN/MP/038_SOYABEAN-530_KASRAWAD-IN/MP/038/002_KASRAWAD-IN/MP/038/002/0003_015-00015-IN/MP/038/002/0003/0042</t>
  </si>
  <si>
    <t>KHARGONE-IN/MP/038_SOYABEAN-530_KASRAWAD-IN/MP/038/002_KASRAWAD-IN/MP/038/002/0003_020-JALKHA-IN/MP/038/002/0003/0027_</t>
  </si>
  <si>
    <t>KHARGONE-IN/MP/038_SOYABEAN-530_KASRAWAD-IN/MP/038/002_KASRAWAD-IN/MP/038/002/0003_020-JALKHA-IN/MP/038/002/0003/0027</t>
  </si>
  <si>
    <t>KHARGONE-IN/MP/038_SOYABEAN-530_KASRAWAD-IN/MP/038/002_KASRAWAD-IN/MP/038/002/0003_023-PATHAURA-IN/MP/038/002/0003/0028_</t>
  </si>
  <si>
    <t>KHARGONE-IN/MP/038_SOYABEAN-530_KASRAWAD-IN/MP/038/002_KASRAWAD-IN/MP/038/002/0003_023-PATHAURA-IN/MP/038/002/0003/0028</t>
  </si>
  <si>
    <t>KHARGONE-IN/MP/038_SOYABEAN-530_KASRAWAD-IN/MP/038/002_KASRAWAD-IN/MP/038/002/0003_024-REGAWA-IN/MP/038/002/0003/0029_</t>
  </si>
  <si>
    <t>KHARGONE-IN/MP/038_SOYABEAN-530_KASRAWAD-IN/MP/038/002_KASRAWAD-IN/MP/038/002/0003_024-REGAWA-IN/MP/038/002/0003/0029</t>
  </si>
  <si>
    <t>KHARGONE-IN/MP/038_SOYABEAN-530_KASRAWAD-IN/MP/038/002_KASRAWAD-IN/MP/038/002/0003_042-TEMARNI-IN/MP/038/002/0003/0030_</t>
  </si>
  <si>
    <t>KHARGONE-IN/MP/038_SOYABEAN-530_KASRAWAD-IN/MP/038/002_KASRAWAD-IN/MP/038/002/0003_042-TEMARNI-IN/MP/038/002/0003/0030</t>
  </si>
  <si>
    <t>KHARGONE-IN/MP/038_SOYABEAN-530_KASRAWAD-IN/MP/038/002_KASRAWAD-IN/MP/038/002/0003_052-LAUHARI-IN/MP/038/002/0003/0008_</t>
  </si>
  <si>
    <t>KHARGONE-IN/MP/038_SOYABEAN-530_KASRAWAD-IN/MP/038/002_KASRAWAD-IN/MP/038/002/0003_052-LAUHARI-IN/MP/038/002/0003/0008</t>
  </si>
  <si>
    <t>KHARGONE-IN/MP/038_SOYABEAN-530_KASRAWAD-IN/MP/038/002_KASRAWAD-IN/MP/038/002/0003_062-BORAVA-IN/MP/038/002/0003/0019_</t>
  </si>
  <si>
    <t>KHARGONE-IN/MP/038_SOYABEAN-530_KASRAWAD-IN/MP/038/002_KASRAWAD-IN/MP/038/002/0003_062-BORAVA-IN/MP/038/002/0003/0019</t>
  </si>
  <si>
    <t>KHARGONE-IN/MP/038_SOYABEAN-530_KASRAWAD-IN/MP/038/002_MALTHAN-IN/MP/038/002/0004_030-MAKANDPURA-IN/MP/038/002/0004/0032_</t>
  </si>
  <si>
    <t>KHARGONE-IN/MP/038_SOYABEAN-530_KASRAWAD-IN/MP/038/002_MALTHAN-IN/MP/038/002/0004_030-MAKANDPURA-IN/MP/038/002/0004/0032</t>
  </si>
  <si>
    <t>KHARGONE-IN/MP/038_SOYABEAN-530_KASRAWAD-IN/MP/038/002_MALTHAN-IN/MP/038/002/0004_036-MALTAR-IN/MP/038/002/0004/0036_</t>
  </si>
  <si>
    <t>KHARGONE-IN/MP/038_SOYABEAN-530_KASRAWAD-IN/MP/038/002_MALTHAN-IN/MP/038/002/0004_036-MALTAR-IN/MP/038/002/0004/0036</t>
  </si>
  <si>
    <t>KHARGONE-IN/MP/038_SOYABEAN-530_KASRAWAD-IN/MP/038/002_MALTHAN-IN/MP/038/002/0004_037-BAINGDI-IN/MP/038/002/0004/0026_</t>
  </si>
  <si>
    <t>KHARGONE-IN/MP/038_SOYABEAN-530_KASRAWAD-IN/MP/038/002_MALTHAN-IN/MP/038/002/0004_037-BAINGDI-IN/MP/038/002/0004/0026</t>
  </si>
  <si>
    <t>KHARGONE-IN/MP/038_SOYABEAN-530_KASRAWAD-IN/MP/038/002_MALTHAN-IN/MP/038/002/0004_066-LEPA-IN/MP/038/002/0004/0002_</t>
  </si>
  <si>
    <t>KHARGONE-IN/MP/038_SOYABEAN-530_KASRAWAD-IN/MP/038/002_MALTHAN-IN/MP/038/002/0004_066-LEPA-IN/MP/038/002/0004/0002</t>
  </si>
  <si>
    <t>KHARGONE-IN/MP/038_SOYABEAN-530_KASRAWAD-IN/MP/038/002_MALTHAN-IN/MP/038/002/0004_067-AMLATHA-IN/MP/038/002/0004/0003_</t>
  </si>
  <si>
    <t>KHARGONE-IN/MP/038_SOYABEAN-530_KASRAWAD-IN/MP/038/002_MALTHAN-IN/MP/038/002/0004_067-AMLATHA-IN/MP/038/002/0004/0003</t>
  </si>
  <si>
    <t>KHARGONE-IN/MP/038_SOYABEAN-530_KASRAWAD-IN/MP/038/002_MALTHAN-IN/MP/038/002/0004_068-BHAGYAPURA-IN/MP/038/002/0004/0004_</t>
  </si>
  <si>
    <t>KHARGONE-IN/MP/038_SOYABEAN-530_KASRAWAD-IN/MP/038/002_MALTHAN-IN/MP/038/002/0004_068-BHAGYAPURA-IN/MP/038/002/0004/0004</t>
  </si>
  <si>
    <t>KHARGONE-IN/MP/038_SOYABEAN-530_KASRAWAD-IN/MP/038/002_MALTHAN-IN/MP/038/002/0004_070-PIPALGON-IN/MP/038/002/0004/0006_</t>
  </si>
  <si>
    <t>KHARGONE-IN/MP/038_SOYABEAN-530_KASRAWAD-IN/MP/038/002_MALTHAN-IN/MP/038/002/0004_070-PIPALGON-IN/MP/038/002/0004/0006</t>
  </si>
  <si>
    <t>KHARGONE-IN/MP/038_SOYABEAN-530_KASRAWAD-IN/MP/038/002_MALTHAN-IN/MP/038/002/0004_074-DURGAPUR-IN/MP/038/002/0004/0010_</t>
  </si>
  <si>
    <t>KHARGONE-IN/MP/038_SOYABEAN-530_KASRAWAD-IN/MP/038/002_MALTHAN-IN/MP/038/002/0004_074-DURGAPUR-IN/MP/038/002/0004/0010</t>
  </si>
  <si>
    <t>KHARGONE-IN/MP/038_SOYABEAN-530_KASRAWAD-IN/MP/038/002_MALTHAN-IN/MP/038/002/0004_084-KHEDI BUJURG-IN/MP/038/002/0004/0020_</t>
  </si>
  <si>
    <t>KHARGONE-IN/MP/038_SOYABEAN-530_KASRAWAD-IN/MP/038/002_MALTHAN-IN/MP/038/002/0004_084-KHEDI BUJURG-IN/MP/038/002/0004/0020</t>
  </si>
  <si>
    <t>KHARGONE-IN/MP/038_SOYABEAN-530_KHARGONE-IN/MP/038/003_KHARGONE-IN/MP/038/003/0002_002-DASANGA-IN/MP/038/003/0002/0043_</t>
  </si>
  <si>
    <t>KHARGONE-IN/MP/038_SOYABEAN-530_KHARGONE-IN/MP/038/003_KHARGONE-IN/MP/038/003/0002_002-DASANGA-IN/MP/038/003/0002/0043</t>
  </si>
  <si>
    <t>KHARGONE-IN/MP/038_SOYABEAN-530_KHARGONE-IN/MP/038/003_KHARGONE-IN/MP/038/003/0002_005-DONGARGAON-IN/MP/038/003/0002/0036_</t>
  </si>
  <si>
    <t>KHARGONE-IN/MP/038_SOYABEAN-530_KHARGONE-IN/MP/038/003_KHARGONE-IN/MP/038/003/0002_005-DONGARGAON-IN/MP/038/003/0002/0036</t>
  </si>
  <si>
    <t>KHARGONE-IN/MP/038_SOYABEAN-530_KHARGONE-IN/MP/038/003_KHARGONE-IN/MP/038/003/0002_006-SAIKHEDA-IN/MP/038/003/0002/0037_</t>
  </si>
  <si>
    <t>KHARGONE-IN/MP/038_SOYABEAN-530_KHARGONE-IN/MP/038/003_KHARGONE-IN/MP/038/003/0002_006-SAIKHEDA-IN/MP/038/003/0002/0037</t>
  </si>
  <si>
    <t>KHARGONE-IN/MP/038_SOYABEAN-530_KHARGONE-IN/MP/038/003_KHARGONE-IN/MP/038/003/0002_007-LIKKHI-IN/MP/038/003/0002/0031_</t>
  </si>
  <si>
    <t>KHARGONE-IN/MP/038_SOYABEAN-530_KHARGONE-IN/MP/038/003_KHARGONE-IN/MP/038/003/0002_007-LIKKHI-IN/MP/038/003/0002/0031</t>
  </si>
  <si>
    <t>KHARGONE-IN/MP/038_SOYABEAN-530_KHARGONE-IN/MP/038/003_KHARGONE-IN/MP/038/003/0002_008-MOTHAPURA-IN/MP/038/003/0002/0038_</t>
  </si>
  <si>
    <t>KHARGONE-IN/MP/038_SOYABEAN-530_KHARGONE-IN/MP/038/003_KHARGONE-IN/MP/038/003/0002_008-MOTHAPURA-IN/MP/038/003/0002/0038</t>
  </si>
  <si>
    <t>KHARGONE-IN/MP/038_SOYABEAN-530_KHARGONE-IN/MP/038/003_KHARGONE-IN/MP/038/003/0002_010-AKWA LYA-IN/MP/038/003/0002/0033_</t>
  </si>
  <si>
    <t>KHARGONE-IN/MP/038_SOYABEAN-530_KHARGONE-IN/MP/038/003_KHARGONE-IN/MP/038/003/0002_010-AKWA LYA-IN/MP/038/003/0002/0033</t>
  </si>
  <si>
    <t>KHARGONE-IN/MP/038_SOYABEAN-530_KHARGONE-IN/MP/038/003_KHARGONE-IN/MP/038/003/0002_011-NANDGAON-IN/MP/038/003/0002/0048_</t>
  </si>
  <si>
    <t>KHARGONE-IN/MP/038_SOYABEAN-530_KHARGONE-IN/MP/038/003_KHARGONE-IN/MP/038/003/0002_011-NANDGAON-IN/MP/038/003/0002/0048</t>
  </si>
  <si>
    <t>KHARGONE-IN/MP/038_SOYABEAN-530_KHARGONE-IN/MP/038/003_KHARGONE-IN/MP/038/003/0002_012-ICHAPUR-IN/MP/038/003/0002/0039_</t>
  </si>
  <si>
    <t>KHARGONE-IN/MP/038_SOYABEAN-530_KHARGONE-IN/MP/038/003_KHARGONE-IN/MP/038/003/0002_012-ICHAPUR-IN/MP/038/003/0002/0039</t>
  </si>
  <si>
    <t>KHARGONE-IN/MP/038_SOYABEAN-530_KHARGONE-IN/MP/038/003_KHARGONE-IN/MP/038/003/0002_013-PIPRI-IN/MP/038/003/0002/0040_</t>
  </si>
  <si>
    <t>KHARGONE-IN/MP/038_SOYABEAN-530_KHARGONE-IN/MP/038/003_KHARGONE-IN/MP/038/003/0002_013-PIPRI-IN/MP/038/003/0002/0040</t>
  </si>
  <si>
    <t>KHARGONE-IN/MP/038_SOYABEAN-530_KHARGONE-IN/MP/038/003_KHARGONE-IN/MP/038/003/0002_014-UBDI-IN/MP/038/003/0002/0049_</t>
  </si>
  <si>
    <t>KHARGONE-IN/MP/038_SOYABEAN-530_KHARGONE-IN/MP/038/003_KHARGONE-IN/MP/038/003/0002_014-UBDI-IN/MP/038/003/0002/0049</t>
  </si>
  <si>
    <t>KHARGONE-IN/MP/038_SOYABEAN-530_KHARGONE-IN/MP/038/003_KHARGONE-IN/MP/038/003/0002_015-ADHAVAN-IN/MP/038/003/0002/0001_</t>
  </si>
  <si>
    <t>KHARGONE-IN/MP/038_SOYABEAN-530_KHARGONE-IN/MP/038/003_KHARGONE-IN/MP/038/003/0002_015-ADHAVAN-IN/MP/038/003/0002/0001</t>
  </si>
  <si>
    <t>KHARGONE-IN/MP/038_SOYABEAN-530_KHARGONE-IN/MP/038/003_KHARGONE-IN/MP/038/003/0002_016-PANDHANYA-IN/MP/038/003/0002/0002_</t>
  </si>
  <si>
    <t>KHARGONE-IN/MP/038_SOYABEAN-530_KHARGONE-IN/MP/038/003_KHARGONE-IN/MP/038/003/0002_016-PANDHANYA-IN/MP/038/003/0002/0002</t>
  </si>
  <si>
    <t>KHARGONE-IN/MP/038_SOYABEAN-530_KHARGONE-IN/MP/038/003_KHARGONE-IN/MP/038/003/0002_017-IDARATPUR-IN/MP/038/003/0002/0003_</t>
  </si>
  <si>
    <t>KHARGONE-IN/MP/038_SOYABEAN-530_KHARGONE-IN/MP/038/003_KHARGONE-IN/MP/038/003/0002_017-IDARATPUR-IN/MP/038/003/0002/0003</t>
  </si>
  <si>
    <t>KHARGONE-IN/MP/038_SOYABEAN-530_KHARGONE-IN/MP/038/003_KHARGONE-IN/MP/038/003/0002_019-ASANGAON-IN/MP/038/003/0002/0046_</t>
  </si>
  <si>
    <t>KHARGONE-IN/MP/038_SOYABEAN-530_KHARGONE-IN/MP/038/003_KHARGONE-IN/MP/038/003/0002_019-ASANGAON-IN/MP/038/003/0002/0046</t>
  </si>
  <si>
    <t>KHARGONE-IN/MP/038_SOYABEAN-530_KHARGONE-IN/MP/038/003_KHARGONE-IN/MP/038/003/0002_025-TEMLA-IN/MP/038/003/0002/0011_</t>
  </si>
  <si>
    <t>KHARGONE-IN/MP/038_SOYABEAN-530_KHARGONE-IN/MP/038/003_KHARGONE-IN/MP/038/003/0002_025-TEMLA-IN/MP/038/003/0002/0011</t>
  </si>
  <si>
    <t>KHARGONE-IN/MP/038_SOYABEAN-530_KHARGONE-IN/MP/038/003_KHARGONE-IN/MP/038/003/0002_026-RANGAON-IN/MP/038/003/0002/0012_</t>
  </si>
  <si>
    <t>KHARGONE-IN/MP/038_SOYABEAN-530_KHARGONE-IN/MP/038/003_KHARGONE-IN/MP/038/003/0002_026-RANGAON-IN/MP/038/003/0002/0012</t>
  </si>
  <si>
    <t>KHARGONE-IN/MP/038_SOYABEAN-530_KHARGONE-IN/MP/038/003_KHARGONE-IN/MP/038/003/0002_027-SURPALA-IN/MP/038/003/0002/0050_</t>
  </si>
  <si>
    <t>KHARGONE-IN/MP/038_SOYABEAN-530_KHARGONE-IN/MP/038/003_KHARGONE-IN/MP/038/003/0002_027-SURPALA-IN/MP/038/003/0002/0050</t>
  </si>
  <si>
    <t>KHARGONE-IN/MP/038_SOYABEAN-530_KHARGONE-IN/MP/038/003_KHARGONE-IN/MP/038/003/0002_028-NANDGAON ROD-IN/MP/038/003/0002/0042_</t>
  </si>
  <si>
    <t>KHARGONE-IN/MP/038_SOYABEAN-530_KHARGONE-IN/MP/038/003_KHARGONE-IN/MP/038/003/0002_028-NANDGAON ROD-IN/MP/038/003/0002/0042</t>
  </si>
  <si>
    <t>KHARGONE-IN/MP/038_SOYABEAN-530_KHARGONE-IN/MP/038/003_KHARGONE-IN/MP/038/003/0002_029-GHOTAYA-IN/MP/038/003/0002/0029_</t>
  </si>
  <si>
    <t>KHARGONE-IN/MP/038_SOYABEAN-530_KHARGONE-IN/MP/038/003_KHARGONE-IN/MP/038/003/0002_029-GHOTAYA-IN/MP/038/003/0002/0029</t>
  </si>
  <si>
    <t>KHARGONE-IN/MP/038_SOYABEAN-530_KHARGONE-IN/MP/038/003_KHARGONE-IN/MP/038/003/0002_030-UNBU-IN/MP/038/003/0002/0034_</t>
  </si>
  <si>
    <t>KHARGONE-IN/MP/038_SOYABEAN-530_KHARGONE-IN/MP/038/003_KHARGONE-IN/MP/038/003/0002_030-UNBU-IN/MP/038/003/0002/0034</t>
  </si>
  <si>
    <t>KHARGONE-IN/MP/038_SOYABEAN-530_KHARGONE-IN/MP/038/003_KHARGONE-IN/MP/038/003/0002_031-UN KHU-IN/MP/038/003/0002/0035_</t>
  </si>
  <si>
    <t>KHARGONE-IN/MP/038_SOYABEAN-530_KHARGONE-IN/MP/038/003_KHARGONE-IN/MP/038/003/0002_031-UN KHU-IN/MP/038/003/0002/0035</t>
  </si>
  <si>
    <t>KHARGONE-IN/MP/038_SOYABEAN-530_KHARGONE-IN/MP/038/003_KHARGONE-IN/MP/038/003/0002_032-RAIBID-IN/MP/038/003/0002/0041_</t>
  </si>
  <si>
    <t>KHARGONE-IN/MP/038_SOYABEAN-530_KHARGONE-IN/MP/038/003_KHARGONE-IN/MP/038/003/0002_032-RAIBID-IN/MP/038/003/0002/0041</t>
  </si>
  <si>
    <t>KHARGONE-IN/MP/038_SOYABEAN-530_KHARGONE-IN/MP/038/003_KHARGONE-IN/MP/038/003/0002_033-DHALKA-IN/MP/038/003/0002/0047_</t>
  </si>
  <si>
    <t>KHARGONE-IN/MP/038_SOYABEAN-530_KHARGONE-IN/MP/038/003_KHARGONE-IN/MP/038/003/0002_033-DHALKA-IN/MP/038/003/0002/0047</t>
  </si>
  <si>
    <t>KHARGONE-IN/MP/038_SOYABEAN-530_KHARGONE-IN/MP/038/003_KHARGONE-IN/MP/038/003/0002_035-GAVSAN-IN/MP/038/003/0002/0014_</t>
  </si>
  <si>
    <t>KHARGONE-IN/MP/038_SOYABEAN-530_KHARGONE-IN/MP/038/003_KHARGONE-IN/MP/038/003/0002_035-GAVSAN-IN/MP/038/003/0002/0014</t>
  </si>
  <si>
    <t>KHARGONE-IN/MP/038_SOYABEAN-530_KHARGONE-IN/MP/038/003_KHARGONE-IN/MP/038/003/0002_040-RAHIMPURA-IN/MP/038/003/0002/0019_</t>
  </si>
  <si>
    <t>KHARGONE-IN/MP/038_SOYABEAN-530_KHARGONE-IN/MP/038/003_KHARGONE-IN/MP/038/003/0002_040-RAHIMPURA-IN/MP/038/003/0002/0019</t>
  </si>
  <si>
    <t>KHARGONE-IN/MP/038_SOYABEAN-530_KHARGONE-IN/MP/038/003_KHARGONE-IN/MP/038/003/0002_044-BALWADI-IN/MP/038/003/0002/0023_</t>
  </si>
  <si>
    <t>KHARGONE-IN/MP/038_SOYABEAN-530_KHARGONE-IN/MP/038/003_KHARGONE-IN/MP/038/003/0002_044-BALWADI-IN/MP/038/003/0002/0023</t>
  </si>
  <si>
    <t>KHARGONE-IN/MP/038_SOYABEAN-530_KHARGONE-IN/MP/038/003_KHARGONE-IN/MP/038/003/0002_045-SONIPURA-IN/MP/038/003/0002/0024_</t>
  </si>
  <si>
    <t>KHARGONE-IN/MP/038_SOYABEAN-530_KHARGONE-IN/MP/038/003_KHARGONE-IN/MP/038/003/0002_045-SONIPURA-IN/MP/038/003/0002/0024</t>
  </si>
  <si>
    <t>KHARGONE-IN/MP/038_SOYABEAN-530_KHARGONE-IN/MP/038/003_KHARGONE-IN/MP/038/003/0002_049-JAMLI-IN/MP/038/003/0002/0028_</t>
  </si>
  <si>
    <t>KHARGONE-IN/MP/038_SOYABEAN-530_KHARGONE-IN/MP/038/003_KHARGONE-IN/MP/038/003/0002_049-JAMLI-IN/MP/038/003/0002/0028</t>
  </si>
  <si>
    <t>KHARGONE-IN/MP/038_SOYABEAN-530_MAHESHWAR-IN/MP/038/001_KARHI-IN/MP/038/001/0003_046-BAHEGAON-IN/MP/038/001/0003/0001_</t>
  </si>
  <si>
    <t>KHARGONE-IN/MP/038_SOYABEAN-530_MAHESHWAR-IN/MP/038/001_KARHI-IN/MP/038/001/0003_046-BAHEGAON-IN/MP/038/001/0003/0001</t>
  </si>
  <si>
    <t>KHARGONE-IN/MP/038_SOYABEAN-530_MAHESHWAR-IN/MP/038/001_KARHI-IN/MP/038/001/0003_047-KATARGAON-IN/MP/038/001/0003/0002_</t>
  </si>
  <si>
    <t>KHARGONE-IN/MP/038_SOYABEAN-530_MAHESHWAR-IN/MP/038/001_KARHI-IN/MP/038/001/0003_047-KATARGAON-IN/MP/038/001/0003/0002</t>
  </si>
  <si>
    <t>KHARGONE-IN/MP/038_SOYABEAN-530_MAHESHWAR-IN/MP/038/001_KARHI-IN/MP/038/001/0003_048-BANDERA-IN/MP/038/001/0003/0003_</t>
  </si>
  <si>
    <t>KHARGONE-IN/MP/038_SOYABEAN-530_MAHESHWAR-IN/MP/038/001_KARHI-IN/MP/038/001/0003_048-BANDERA-IN/MP/038/001/0003/0003</t>
  </si>
  <si>
    <t>KHARGONE-IN/MP/038_SOYABEAN-530_MAHESHWAR-IN/MP/038/001_KARHI-IN/MP/038/001/0003_049-BILBAVDI-IN/MP/038/001/0003/0004_</t>
  </si>
  <si>
    <t>KHARGONE-IN/MP/038_SOYABEAN-530_MAHESHWAR-IN/MP/038/001_KARHI-IN/MP/038/001/0003_049-BILBAVDI-IN/MP/038/001/0003/0004</t>
  </si>
  <si>
    <t>KHARGONE-IN/MP/038_SOYABEAN-530_MAHESHWAR-IN/MP/038/001_KARHI-IN/MP/038/001/0003_050-HODADIYA-IN/MP/038/001/0003/0005_</t>
  </si>
  <si>
    <t>KHARGONE-IN/MP/038_SOYABEAN-530_MAHESHWAR-IN/MP/038/001_KARHI-IN/MP/038/001/0003_050-HODADIYA-IN/MP/038/001/0003/0005</t>
  </si>
  <si>
    <t>KHARGONE-IN/MP/038_SOYABEAN-530_MAHESHWAR-IN/MP/038/001_KARHI-IN/MP/038/001/0003_051-KARODIYA KHURD-IN/MP/038/001/0003/0006_</t>
  </si>
  <si>
    <t>KHARGONE-IN/MP/038_SOYABEAN-530_MAHESHWAR-IN/MP/038/001_KARHI-IN/MP/038/001/0003_051-KARODIYA KHURD-IN/MP/038/001/0003/0006</t>
  </si>
  <si>
    <t>KHARGONE-IN/MP/038_SOYABEAN-530_MAHESHWAR-IN/MP/038/001_KARHI-IN/MP/038/001/0003_052-PEMPURA-IN/MP/038/001/0003/0007_</t>
  </si>
  <si>
    <t>KHARGONE-IN/MP/038_SOYABEAN-530_MAHESHWAR-IN/MP/038/001_KARHI-IN/MP/038/001/0003_052-PEMPURA-IN/MP/038/001/0003/0007</t>
  </si>
  <si>
    <t>KHARGONE-IN/MP/038_SOYABEAN-530_MAHESHWAR-IN/MP/038/001_KARHI-IN/MP/038/001/0003_053-BALASGAON-IN/MP/038/001/0003/0008_</t>
  </si>
  <si>
    <t>KHARGONE-IN/MP/038_SOYABEAN-530_MAHESHWAR-IN/MP/038/001_KARHI-IN/MP/038/001/0003_053-BALASGAON-IN/MP/038/001/0003/0008</t>
  </si>
  <si>
    <t>KHARGONE-IN/MP/038_SOYABEAN-530_MAHESHWAR-IN/MP/038/001_KARHI-IN/MP/038/001/0003_054-GHATYABAIDI-IN/MP/038/001/0003/0009_</t>
  </si>
  <si>
    <t>KHARGONE-IN/MP/038_SOYABEAN-530_MAHESHWAR-IN/MP/038/001_KARHI-IN/MP/038/001/0003_054-GHATYABAIDI-IN/MP/038/001/0003/0009</t>
  </si>
  <si>
    <t>KHARGONE-IN/MP/038_SOYABEAN-530_MAHESHWAR-IN/MP/038/001_KARHI-IN/MP/038/001/0003_055-KAVANA-IN/MP/038/001/0003/0010_</t>
  </si>
  <si>
    <t>KHARGONE-IN/MP/038_SOYABEAN-530_MAHESHWAR-IN/MP/038/001_KARHI-IN/MP/038/001/0003_055-KAVANA-IN/MP/038/001/0003/0010</t>
  </si>
  <si>
    <t>KHARGONE-IN/MP/038_SOYABEAN-530_MAHESHWAR-IN/MP/038/001_KARHI-IN/MP/038/001/0003_057-KARHI-IN/MP/038/001/0003/0012_</t>
  </si>
  <si>
    <t>KHARGONE-IN/MP/038_SOYABEAN-530_MAHESHWAR-IN/MP/038/001_KARHI-IN/MP/038/001/0003_057-KARHI-IN/MP/038/001/0003/0012</t>
  </si>
  <si>
    <t>KHARGONE-IN/MP/038_SOYABEAN-530_MAHESHWAR-IN/MP/038/001_KARHI-IN/MP/038/001/0003_058-NAGJHIRI-IN/MP/038/001/0003/0013_</t>
  </si>
  <si>
    <t>KHARGONE-IN/MP/038_SOYABEAN-530_MAHESHWAR-IN/MP/038/001_KARHI-IN/MP/038/001/0003_058-NAGJHIRI-IN/MP/038/001/0003/0013</t>
  </si>
  <si>
    <t>KHARGONE-IN/MP/038_SOYABEAN-530_MAHESHWAR-IN/MP/038/001_KARHI-IN/MP/038/001/0003_059-VANEE-IN/MP/038/001/0003/0014_</t>
  </si>
  <si>
    <t>KHARGONE-IN/MP/038_SOYABEAN-530_MAHESHWAR-IN/MP/038/001_KARHI-IN/MP/038/001/0003_059-VANEE-IN/MP/038/001/0003/0014</t>
  </si>
  <si>
    <t>KHARGONE-IN/MP/038_SOYABEAN-530_MAHESHWAR-IN/MP/038/001_KARHI-IN/MP/038/001/0003_060-KODLAKHEDI-IN/MP/038/001/0003/0015_</t>
  </si>
  <si>
    <t>KHARGONE-IN/MP/038_SOYABEAN-530_MAHESHWAR-IN/MP/038/001_KARHI-IN/MP/038/001/0003_060-KODLAKHEDI-IN/MP/038/001/0003/0015</t>
  </si>
  <si>
    <t>KHARGONE-IN/MP/038_SOYABEAN-530_MAHESHWAR-IN/MP/038/001_KARHI-IN/MP/038/001/0003_061-KOGAONVA-IN/MP/038/001/0003/0016_</t>
  </si>
  <si>
    <t>KHARGONE-IN/MP/038_SOYABEAN-530_MAHESHWAR-IN/MP/038/001_KARHI-IN/MP/038/001/0003_061-KOGAONVA-IN/MP/038/001/0003/0016</t>
  </si>
  <si>
    <t>KHARGONE-IN/MP/038_SOYABEAN-530_MAHESHWAR-IN/MP/038/001_KARHI-IN/MP/038/001/0003_062-PIPLYA BUJURG-IN/MP/038/001/0003/0017_</t>
  </si>
  <si>
    <t>KHARGONE-IN/MP/038_SOYABEAN-530_MAHESHWAR-IN/MP/038/001_KARHI-IN/MP/038/001/0003_062-PIPLYA BUJURG-IN/MP/038/001/0003/0017</t>
  </si>
  <si>
    <t>KHARGONE-IN/MP/038_SOYABEAN-530_MAHESHWAR-IN/MP/038/001_KARHI-IN/MP/038/001/0003_063-PIPLYA KHURD-IN/MP/038/001/0003/0018_</t>
  </si>
  <si>
    <t>KHARGONE-IN/MP/038_SOYABEAN-530_MAHESHWAR-IN/MP/038/001_KARHI-IN/MP/038/001/0003_063-PIPLYA KHURD-IN/MP/038/001/0003/0018</t>
  </si>
  <si>
    <t>KHARGONE-IN/MP/038_SOYABEAN-530_MAHESHWAR-IN/MP/038/001_KARHI-IN/MP/038/001/0003_064-SEJGAON-IN/MP/038/001/0003/0019_</t>
  </si>
  <si>
    <t>KHARGONE-IN/MP/038_SOYABEAN-530_MAHESHWAR-IN/MP/038/001_KARHI-IN/MP/038/001/0003_064-SEJGAON-IN/MP/038/001/0003/0019</t>
  </si>
  <si>
    <t>KHARGONE-IN/MP/038_SOYABEAN-530_MAHESHWAR-IN/MP/038/001_KARHI-IN/MP/038/001/0003_065-PITAMLI-IN/MP/038/001/0003/0020_</t>
  </si>
  <si>
    <t>KHARGONE-IN/MP/038_SOYABEAN-530_MAHESHWAR-IN/MP/038/001_KARHI-IN/MP/038/001/0003_065-PITAMLI-IN/MP/038/001/0003/0020</t>
  </si>
  <si>
    <t>KHARGONE-IN/MP/038_SOYABEAN-530_MAHESHWAR-IN/MP/038/001_KARHI-IN/MP/038/001/0003_066-SITOKA-IN/MP/038/001/0003/0021_</t>
  </si>
  <si>
    <t>KHARGONE-IN/MP/038_SOYABEAN-530_MAHESHWAR-IN/MP/038/001_KARHI-IN/MP/038/001/0003_066-SITOKA-IN/MP/038/001/0003/0021</t>
  </si>
  <si>
    <t>KHARGONE-IN/MP/038_SOYABEAN-530_MAHESHWAR-IN/MP/038/001_KARHI-IN/MP/038/001/0003_067-BHAMPURA-IN/MP/038/001/0003/0022_</t>
  </si>
  <si>
    <t>KHARGONE-IN/MP/038_SOYABEAN-530_MAHESHWAR-IN/MP/038/001_KARHI-IN/MP/038/001/0003_067-BHAMPURA-IN/MP/038/001/0003/0022</t>
  </si>
  <si>
    <t>KHARGONE-IN/MP/038_SOYABEAN-530_MAHESHWAR-IN/MP/038/001_KARHI-IN/MP/038/001/0003_068-PALSOOD-IN/MP/038/001/0003/0023_</t>
  </si>
  <si>
    <t>KHARGONE-IN/MP/038_SOYABEAN-530_MAHESHWAR-IN/MP/038/001_KARHI-IN/MP/038/001/0003_068-PALSOOD-IN/MP/038/001/0003/0023</t>
  </si>
  <si>
    <t>KHARGONE-IN/MP/038_SOYABEAN-530_MAHESHWAR-IN/MP/038/001_KARHI-IN/MP/038/001/0003_069-MACHALPUR-IN/MP/038/001/0003/0024_</t>
  </si>
  <si>
    <t>KHARGONE-IN/MP/038_SOYABEAN-530_MAHESHWAR-IN/MP/038/001_KARHI-IN/MP/038/001/0003_069-MACHALPUR-IN/MP/038/001/0003/0024</t>
  </si>
  <si>
    <t>KHARGONE-IN/MP/038_SOYABEAN-530_MAHESHWAR-IN/MP/038/001_KARHI-IN/MP/038/001/0003_070-BARLAY-IN/MP/038/001/0003/0025_</t>
  </si>
  <si>
    <t>KHARGONE-IN/MP/038_SOYABEAN-530_MAHESHWAR-IN/MP/038/001_KARHI-IN/MP/038/001/0003_070-BARLAY-IN/MP/038/001/0003/0025</t>
  </si>
  <si>
    <t>KHARGONE-IN/MP/038_SOYABEAN-530_MAHESHWAR-IN/MP/038/001_KARHI-IN/MP/038/001/0003_071-BANJARI-IN/MP/038/001/0003/0026_</t>
  </si>
  <si>
    <t>KHARGONE-IN/MP/038_SOYABEAN-530_MAHESHWAR-IN/MP/038/001_KARHI-IN/MP/038/001/0003_071-BANJARI-IN/MP/038/001/0003/0026</t>
  </si>
  <si>
    <t>KHARGONE-IN/MP/038_SOYABEAN-530_MAHESHWAR-IN/MP/038/001_KARHI-IN/MP/038/001/0003_072-BADATIYA SURTA-IN/MP/038/001/0003/0027_</t>
  </si>
  <si>
    <t>KHARGONE-IN/MP/038_SOYABEAN-530_MAHESHWAR-IN/MP/038/001_KARHI-IN/MP/038/001/0003_072-BADATIYA SURTA-IN/MP/038/001/0003/0027</t>
  </si>
  <si>
    <t>KHARGONE-IN/MP/038_SOYABEAN-530_MAHESHWAR-IN/MP/038/001_KARHI-IN/MP/038/001/0003_073-BADHAULI-IN/MP/038/001/0003/0028_</t>
  </si>
  <si>
    <t>KHARGONE-IN/MP/038_SOYABEAN-530_MAHESHWAR-IN/MP/038/001_KARHI-IN/MP/038/001/0003_073-BADHAULI-IN/MP/038/001/0003/0028</t>
  </si>
  <si>
    <t>KHARGONE-IN/MP/038_SOYABEAN-530_MAHESHWAR-IN/MP/038/001_MAHESHWAR-IN/MP/038/001/0001_002-KUSUBHYA-IN/MP/038/001/0001/0012_</t>
  </si>
  <si>
    <t>KHARGONE-IN/MP/038_SOYABEAN-530_MAHESHWAR-IN/MP/038/001_MAHESHWAR-IN/MP/038/001/0001_002-KUSUBHYA-IN/MP/038/001/0001/0012</t>
  </si>
  <si>
    <t>KHARGONE-IN/MP/038_SOYABEAN-530_MAHESHWAR-IN/MP/038/001_MAHESHWAR-IN/MP/038/001/0001_003-BAKANER-IN/MP/038/001/0001/0018_</t>
  </si>
  <si>
    <t>KHARGONE-IN/MP/038_SOYABEAN-530_MAHESHWAR-IN/MP/038/001_MAHESHWAR-IN/MP/038/001/0001_003-BAKANER-IN/MP/038/001/0001/0018</t>
  </si>
  <si>
    <t>KHARGONE-IN/MP/038_SOYABEAN-530_MAHESHWAR-IN/MP/038/001_MAHESHWAR-IN/MP/038/001/0001_004-AASHAPUR-IN/MP/038/001/0001/0019_</t>
  </si>
  <si>
    <t>KHARGONE-IN/MP/038_SOYABEAN-530_MAHESHWAR-IN/MP/038/001_MAHESHWAR-IN/MP/038/001/0001_004-AASHAPUR-IN/MP/038/001/0001/0019</t>
  </si>
  <si>
    <t>KHARGONE-IN/MP/038_SOYABEAN-530_MAHESHWAR-IN/MP/038/001_MAHESHWAR-IN/MP/038/001/0001_007-MELKHEDI-IN/MP/038/001/0001/0022_</t>
  </si>
  <si>
    <t>KHARGONE-IN/MP/038_SOYABEAN-530_MAHESHWAR-IN/MP/038/001_MAHESHWAR-IN/MP/038/001/0001_007-MELKHEDI-IN/MP/038/001/0001/0022</t>
  </si>
  <si>
    <t>KHARGONE-IN/MP/038_SOYABEAN-530_MAHESHWAR-IN/MP/038/001_MAHESHWAR-IN/MP/038/001/0001_008-KAKRIYA-IN/MP/038/001/0001/0023_</t>
  </si>
  <si>
    <t>KHARGONE-IN/MP/038_SOYABEAN-530_MAHESHWAR-IN/MP/038/001_MAHESHWAR-IN/MP/038/001/0001_008-KAKRIYA-IN/MP/038/001/0001/0023</t>
  </si>
  <si>
    <t>KHARGONE-IN/MP/038_SOYABEAN-530_MAHESHWAR-IN/MP/038/001_MAHESHWAR-IN/MP/038/001/0001_009-ITAVDI-IN/MP/038/001/0001/0024_</t>
  </si>
  <si>
    <t>KHARGONE-IN/MP/038_SOYABEAN-530_MAHESHWAR-IN/MP/038/001_MAHESHWAR-IN/MP/038/001/0001_009-ITAVDI-IN/MP/038/001/0001/0024</t>
  </si>
  <si>
    <t>KHARGONE-IN/MP/038_SOYABEAN-530_MAHESHWAR-IN/MP/038/001_MAHESHWAR-IN/MP/038/001/0001_011-MOHNA-IN/MP/038/001/0001/0003_</t>
  </si>
  <si>
    <t>KHARGONE-IN/MP/038_SOYABEAN-530_MAHESHWAR-IN/MP/038/001_MAHESHWAR-IN/MP/038/001/0001_011-MOHNA-IN/MP/038/001/0001/0003</t>
  </si>
  <si>
    <t>KHARGONE-IN/MP/038_SOYABEAN-530_MAHESHWAR-IN/MP/038/001_MAHESHWAR-IN/MP/038/001/0001_012-BADVEL-IN/MP/038/001/0001/0004_</t>
  </si>
  <si>
    <t>KHARGONE-IN/MP/038_SOYABEAN-530_MAHESHWAR-IN/MP/038/001_MAHESHWAR-IN/MP/038/001/0001_012-BADVEL-IN/MP/038/001/0001/0004</t>
  </si>
  <si>
    <t>KHARGONE-IN/MP/038_SOYABEAN-530_MAHESHWAR-IN/MP/038/001_MAHESHWAR-IN/MP/038/001/0001_014-GUJARMOHNA-IN/MP/038/001/0001/0006_</t>
  </si>
  <si>
    <t>KHARGONE-IN/MP/038_SOYABEAN-530_MAHESHWAR-IN/MP/038/001_MAHESHWAR-IN/MP/038/001/0001_014-GUJARMOHNA-IN/MP/038/001/0001/0006</t>
  </si>
  <si>
    <t>KHARGONE-IN/MP/038_SOYABEAN-530_MAHESHWAR-IN/MP/038/001_MAHESHWAR-IN/MP/038/001/0001_017-CHOLI-IN/MP/038/001/0001/0009_</t>
  </si>
  <si>
    <t>KHARGONE-IN/MP/038_SOYABEAN-530_MAHESHWAR-IN/MP/038/001_MAHESHWAR-IN/MP/038/001/0001_017-CHOLI-IN/MP/038/001/0001/0009</t>
  </si>
  <si>
    <t>KHARGONE-IN/MP/038_SOYABEAN-530_MAHESHWAR-IN/MP/038/001_MAHESHWAR-IN/MP/038/001/0001_018-THANGAON-IN/MP/038/001/0001/0010_</t>
  </si>
  <si>
    <t>KHARGONE-IN/MP/038_SOYABEAN-530_MAHESHWAR-IN/MP/038/001_MAHESHWAR-IN/MP/038/001/0001_018-THANGAON-IN/MP/038/001/0001/0010</t>
  </si>
  <si>
    <t>KHARGONE-IN/MP/038_SOYABEAN-530_MAHESHWAR-IN/MP/038/001_MAHESHWAR-IN/MP/038/001/0001_019-MAHETWADA-IN/MP/038/001/0001/0011_</t>
  </si>
  <si>
    <t>KHARGONE-IN/MP/038_SOYABEAN-530_MAHESHWAR-IN/MP/038/001_MAHESHWAR-IN/MP/038/001/0001_019-MAHETWADA-IN/MP/038/001/0001/0011</t>
  </si>
  <si>
    <t>KHARGONE-IN/MP/038_SOYABEAN-530_MAHESHWAR-IN/MP/038/001_MAHESHWAR-IN/MP/038/001/0001_020-MATMOOR-IN/MP/038/001/0001/0013_</t>
  </si>
  <si>
    <t>KHARGONE-IN/MP/038_SOYABEAN-530_MAHESHWAR-IN/MP/038/001_MAHESHWAR-IN/MP/038/001/0001_020-MATMOOR-IN/MP/038/001/0001/0013</t>
  </si>
  <si>
    <t>KHARGONE-IN/MP/038_SOYABEAN-530_MAHESHWAR-IN/MP/038/001_MAHESHWAR-IN/MP/038/001/0001_021-JALKOTA-IN/MP/038/001/0001/0014_</t>
  </si>
  <si>
    <t>KHARGONE-IN/MP/038_SOYABEAN-530_MAHESHWAR-IN/MP/038/001_MAHESHWAR-IN/MP/038/001/0001_021-JALKOTA-IN/MP/038/001/0001/0014</t>
  </si>
  <si>
    <t>KHARGONE-IN/MP/038_SOYABEAN-530_MAHESHWAR-IN/MP/038/001_MAHESHWAR-IN/MP/038/001/0001_022-KHARADI-IN/MP/038/001/0001/0015_</t>
  </si>
  <si>
    <t>KHARGONE-IN/MP/038_SOYABEAN-530_MAHESHWAR-IN/MP/038/001_MAHESHWAR-IN/MP/038/001/0001_022-KHARADI-IN/MP/038/001/0001/0015</t>
  </si>
  <si>
    <t>KHARGONE-IN/MP/038_SOYABEAN-530_MAHESHWAR-IN/MP/038/001_MAHESHWAR-IN/MP/038/001/0001_023-MAHESHWAR-IN/MP/038/001/0001/0016_</t>
  </si>
  <si>
    <t>KHARGONE-IN/MP/038_SOYABEAN-530_MAHESHWAR-IN/MP/038/001_MAHESHWAR-IN/MP/038/001/0001_023-MAHESHWAR-IN/MP/038/001/0001/0016</t>
  </si>
  <si>
    <t>KHARGONE-IN/MP/038_SOYABEAN-530_MAHESHWAR-IN/MP/038/001_MAHESHWAR-IN/MP/038/001/0001_024-LADVEE-IN/MP/038/001/0001/0017_</t>
  </si>
  <si>
    <t>KHARGONE-IN/MP/038_SOYABEAN-530_MAHESHWAR-IN/MP/038/001_MAHESHWAR-IN/MP/038/001/0001_024-LADVEE-IN/MP/038/001/0001/0017</t>
  </si>
  <si>
    <t>KHARGONE-IN/MP/038_SOYABEAN-530_MAHESHWAR-IN/MP/038/001_MAHESHWAR-IN/MP/038/001/0001_025-MANDLESHWAR-IN/MP/038/001/0001/0025_</t>
  </si>
  <si>
    <t>KHARGONE-IN/MP/038_SOYABEAN-530_MAHESHWAR-IN/MP/038/001_MAHESHWAR-IN/MP/038/001/0001_025-MANDLESHWAR-IN/MP/038/001/0001/0025</t>
  </si>
  <si>
    <t>KHARGONE-IN/MP/038_SOYABEAN-530_MAHESHWAR-IN/MP/038/001_MAHESHWAR-IN/MP/038/001/0001_026-JALUD-IN/MP/038/001/0001/0026_</t>
  </si>
  <si>
    <t>KHARGONE-IN/MP/038_SOYABEAN-530_MAHESHWAR-IN/MP/038/001_MAHESHWAR-IN/MP/038/001/0001_026-JALUD-IN/MP/038/001/0001/0026</t>
  </si>
  <si>
    <t>KHARGONE-IN/MP/038_SOYABEAN-530_MAHESHWAR-IN/MP/038/001_MAHESHWAR-IN/MP/038/001/0001_027-KARODIYA-IN/MP/038/001/0001/0036_</t>
  </si>
  <si>
    <t>KHARGONE-IN/MP/038_SOYABEAN-530_MAHESHWAR-IN/MP/038/001_MAHESHWAR-IN/MP/038/001/0001_027-KARODIYA-IN/MP/038/001/0001/0036</t>
  </si>
  <si>
    <t>KHARGONE-IN/MP/038_SOYABEAN-530_MAHESHWAR-IN/MP/038/001_MAHESHWAR-IN/MP/038/001/0001_028-SAMRAJ-IN/MP/038/001/0001/0039_</t>
  </si>
  <si>
    <t>KHARGONE-IN/MP/038_SOYABEAN-530_MAHESHWAR-IN/MP/038/001_MAHESHWAR-IN/MP/038/001/0001_028-SAMRAJ-IN/MP/038/001/0001/0039</t>
  </si>
  <si>
    <t>KHARGONE-IN/MP/038_SOYABEAN-530_MAHESHWAR-IN/MP/038/001_MAHESHWAR-IN/MP/038/001/0001_029-CHINDDIYA-IN/MP/038/001/0001/0027_</t>
  </si>
  <si>
    <t>KHARGONE-IN/MP/038_SOYABEAN-530_MAHESHWAR-IN/MP/038/001_MAHESHWAR-IN/MP/038/001/0001_029-CHINDDIYA-IN/MP/038/001/0001/0027</t>
  </si>
  <si>
    <t>KHARGONE-IN/MP/038_SOYABEAN-530_MAHESHWAR-IN/MP/038/001_MAHESHWAR-IN/MP/038/001/0001_030-MOGAWA-IN/MP/038/001/0001/0040_</t>
  </si>
  <si>
    <t>KHARGONE-IN/MP/038_SOYABEAN-530_MAHESHWAR-IN/MP/038/001_MAHESHWAR-IN/MP/038/001/0001_030-MOGAWA-IN/MP/038/001/0001/0040</t>
  </si>
  <si>
    <t>KHARGONE-IN/MP/038_SOYABEAN-530_MAHESHWAR-IN/MP/038/001_MAHESHWAR-IN/MP/038/001/0001_031-MOHAD-IN/MP/038/001/0001/0041_</t>
  </si>
  <si>
    <t>KHARGONE-IN/MP/038_SOYABEAN-530_MAHESHWAR-IN/MP/038/001_MAHESHWAR-IN/MP/038/001/0001_031-MOHAD-IN/MP/038/001/0001/0041</t>
  </si>
  <si>
    <t>KHARGONE-IN/MP/038_SOYABEAN-530_MAHESHWAR-IN/MP/038/001_MAHESHWAR-IN/MP/038/001/0001_032-SOMAKHEDI-IN/MP/038/001/0001/0031_</t>
  </si>
  <si>
    <t>KHARGONE-IN/MP/038_SOYABEAN-530_MAHESHWAR-IN/MP/038/001_MAHESHWAR-IN/MP/038/001/0001_032-SOMAKHEDI-IN/MP/038/001/0001/0031</t>
  </si>
  <si>
    <t>KHARGONE-IN/MP/038_SOYABEAN-530_MAHESHWAR-IN/MP/038/001_MAHESHWAR-IN/MP/038/001/0001_033-BHAKLAY-IN/MP/038/001/0001/0043_</t>
  </si>
  <si>
    <t>KHARGONE-IN/MP/038_SOYABEAN-530_MAHESHWAR-IN/MP/038/001_MAHESHWAR-IN/MP/038/001/0001_033-BHAKLAY-IN/MP/038/001/0001/0043</t>
  </si>
  <si>
    <t>KHARGONE-IN/MP/038_SOYABEAN-530_MAHESHWAR-IN/MP/038/001_MAHESHWAR-IN/MP/038/001/0001_035-BHADURI-IN/MP/038/001/0001/0044_</t>
  </si>
  <si>
    <t>KHARGONE-IN/MP/038_SOYABEAN-530_MAHESHWAR-IN/MP/038/001_MAHESHWAR-IN/MP/038/001/0001_035-BHADURI-IN/MP/038/001/0001/0044</t>
  </si>
  <si>
    <t>KHARGONE-IN/MP/038_SOYABEAN-530_MAHESHWAR-IN/MP/038/001_MAHESHWAR-IN/MP/038/001/0001_036-GULAWAD-IN/MP/038/001/0001/0032_</t>
  </si>
  <si>
    <t>KHARGONE-IN/MP/038_SOYABEAN-530_MAHESHWAR-IN/MP/038/001_MAHESHWAR-IN/MP/038/001/0001_036-GULAWAD-IN/MP/038/001/0001/0032</t>
  </si>
  <si>
    <t>KHARGONE-IN/MP/038_SOYABEAN-530_MAHESHWAR-IN/MP/038/001_MAHESHWAR-IN/MP/038/001/0001_038-KAWADIYA-IN/MP/038/001/0001/0033_</t>
  </si>
  <si>
    <t>KHARGONE-IN/MP/038_SOYABEAN-530_MAHESHWAR-IN/MP/038/001_MAHESHWAR-IN/MP/038/001/0001_038-KAWADIYA-IN/MP/038/001/0001/0033</t>
  </si>
  <si>
    <t>KHARGONE-IN/MP/038_SOYABEAN-530_MAHESHWAR-IN/MP/038/001_MAHESHWAR-IN/MP/038/001/0001_039-JHAPDI-IN/MP/038/001/0001/0045_</t>
  </si>
  <si>
    <t>KHARGONE-IN/MP/038_SOYABEAN-530_MAHESHWAR-IN/MP/038/001_MAHESHWAR-IN/MP/038/001/0001_039-JHAPDI-IN/MP/038/001/0001/0045</t>
  </si>
  <si>
    <t>KHARGONE-IN/MP/038_SOYABEAN-530_MAHESHWAR-IN/MP/038/001_MAHESHWAR-IN/MP/038/001/0001_040-DEV PIPALYA-IN/MP/038/001/0001/0037_</t>
  </si>
  <si>
    <t>KHARGONE-IN/MP/038_SOYABEAN-530_MAHESHWAR-IN/MP/038/001_MAHESHWAR-IN/MP/038/001/0001_040-DEV PIPALYA-IN/MP/038/001/0001/0037</t>
  </si>
  <si>
    <t>KHARGONE-IN/MP/038_SOYABEAN-530_MAHESHWAR-IN/MP/038/001_MAHESHWAR-IN/MP/038/001/0001_041-NANDRA-IN/MP/038/001/0001/0028_</t>
  </si>
  <si>
    <t>KHARGONE-IN/MP/038_SOYABEAN-530_MAHESHWAR-IN/MP/038/001_MAHESHWAR-IN/MP/038/001/0001_041-NANDRA-IN/MP/038/001/0001/0028</t>
  </si>
  <si>
    <t>KHARGONE-IN/MP/038_SOYABEAN-530_MAHESHWAR-IN/MP/038/001_MAHESHWAR-IN/MP/038/001/0001_042-DHARGAON-IN/MP/038/001/0001/0029_</t>
  </si>
  <si>
    <t>KHARGONE-IN/MP/038_SOYABEAN-530_MAHESHWAR-IN/MP/038/001_MAHESHWAR-IN/MP/038/001/0001_042-DHARGAON-IN/MP/038/001/0001/0029</t>
  </si>
  <si>
    <t>KHARGONE-IN/MP/038_SOYABEAN-530_MAHESHWAR-IN/MP/038/001_MAHESHWAR-IN/MP/038/001/0001_043-CHHOTIKHARGONE-IN/MP/038/001/0001/0034_</t>
  </si>
  <si>
    <t>KHARGONE-IN/MP/038_SOYABEAN-530_MAHESHWAR-IN/MP/038/001_MAHESHWAR-IN/MP/038/001/0001_043-CHHOTIKHARGONE-IN/MP/038/001/0001/0034</t>
  </si>
  <si>
    <t>KHARGONE-IN/MP/038_SOYABEAN-530_MAHESHWAR-IN/MP/038/001_MAHESHWAR-IN/MP/038/001/0001_044-SULGOAN-IN/MP/038/001/0001/0035_</t>
  </si>
  <si>
    <t>KHARGONE-IN/MP/038_SOYABEAN-530_MAHESHWAR-IN/MP/038/001_MAHESHWAR-IN/MP/038/001/0001_044-SULGOAN-IN/MP/038/001/0001/0035</t>
  </si>
  <si>
    <t>KHARGONE-IN/MP/038_SOYABEAN-530_MAHESHWAR-IN/MP/038/001_MAHESHWAR-IN/MP/038/001/0001_045-PATHRADKHURD-IN/MP/038/001/0001/0030_</t>
  </si>
  <si>
    <t>KHARGONE-IN/MP/038_SOYABEAN-530_MAHESHWAR-IN/MP/038/001_MAHESHWAR-IN/MP/038/001/0001_045-PATHRADKHURD-IN/MP/038/001/0001/0030</t>
  </si>
  <si>
    <t>KHARGONE-IN/MP/038_SOYABEAN-530_SEGAON-IN/MP/038/007_SEGAON-IN/MP/038/007/0001_001-KHAULGAON-IN/MP/038/007/0001/0001_</t>
  </si>
  <si>
    <t>KHARGONE-IN/MP/038_SOYABEAN-530_SEGAON-IN/MP/038/007_SEGAON-IN/MP/038/007/0001_001-KHAULGAON-IN/MP/038/007/0001/0001</t>
  </si>
  <si>
    <t>KHARGONE-IN/MP/038_SOYABEAN-530_SEGAON-IN/MP/038/007_SEGAON-IN/MP/038/007/0001_002-SEGAON-IN/MP/038/007/0001/0012_</t>
  </si>
  <si>
    <t>KHARGONE-IN/MP/038_SOYABEAN-530_SEGAON-IN/MP/038/007_SEGAON-IN/MP/038/007/0001_002-SEGAON-IN/MP/038/007/0001/0012</t>
  </si>
  <si>
    <t>KHARGONE-IN/MP/038_SOYABEAN-530_SEGAON-IN/MP/038/007_SEGAON-IN/MP/038/007/0001_003-RASGAON-IN/MP/038/007/0001/0021_</t>
  </si>
  <si>
    <t>KHARGONE-IN/MP/038_SOYABEAN-530_SEGAON-IN/MP/038/007_SEGAON-IN/MP/038/007/0001_003-RASGAON-IN/MP/038/007/0001/0021</t>
  </si>
  <si>
    <t>KHARGONE-IN/MP/038_SOYABEAN-530_SEGAON-IN/MP/038/007_SEGAON-IN/MP/038/007/0001_005-DASNAVAL-IN/MP/038/007/0001/0023_</t>
  </si>
  <si>
    <t>KHARGONE-IN/MP/038_SOYABEAN-530_SEGAON-IN/MP/038/007_SEGAON-IN/MP/038/007/0001_005-DASNAVAL-IN/MP/038/007/0001/0023</t>
  </si>
  <si>
    <t>KHARGONE-IN/MP/038_SOYABEAN-530_SEGAON-IN/MP/038/007_SEGAON-IN/MP/038/007/0001_007-KAMAUDWADA-IN/MP/038/007/0001/0025_</t>
  </si>
  <si>
    <t>KHARGONE-IN/MP/038_SOYABEAN-530_SEGAON-IN/MP/038/007_SEGAON-IN/MP/038/007/0001_007-KAMAUDWADA-IN/MP/038/007/0001/0025</t>
  </si>
  <si>
    <t>KHARGONE-IN/MP/038_SOYABEAN-530_SEGAON-IN/MP/038/007_SEGAON-IN/MP/038/007/0001_008-GADHAVAD-IN/MP/038/007/0001/0026_</t>
  </si>
  <si>
    <t>KHARGONE-IN/MP/038_SOYABEAN-530_SEGAON-IN/MP/038/007_SEGAON-IN/MP/038/007/0001_008-GADHAVAD-IN/MP/038/007/0001/0026</t>
  </si>
  <si>
    <t>KHARGONE-IN/MP/038_SOYABEAN-530_SEGAON-IN/MP/038/007_SEGAON-IN/MP/038/007/0001_010-JALGONE-IN/MP/038/007/0001/0002_</t>
  </si>
  <si>
    <t>KHARGONE-IN/MP/038_SOYABEAN-530_SEGAON-IN/MP/038/007_SEGAON-IN/MP/038/007/0001_010-JALGONE-IN/MP/038/007/0001/0002</t>
  </si>
  <si>
    <t>KHARGONE-IN/MP/038_SOYABEAN-530_SEGAON-IN/MP/038/007_SEGAON-IN/MP/038/007/0001_012-BIRLA-IN/MP/038/007/0001/0004_</t>
  </si>
  <si>
    <t>KHARGONE-IN/MP/038_SOYABEAN-530_SEGAON-IN/MP/038/007_SEGAON-IN/MP/038/007/0001_012-BIRLA-IN/MP/038/007/0001/0004</t>
  </si>
  <si>
    <t>KHARGONE-IN/MP/038_SOYABEAN-530_SEGAON-IN/MP/038/007_SEGAON-IN/MP/038/007/0001_013-DOMWADA-IN/MP/038/007/0001/0005_</t>
  </si>
  <si>
    <t>KHARGONE-IN/MP/038_SOYABEAN-530_SEGAON-IN/MP/038/007_SEGAON-IN/MP/038/007/0001_013-DOMWADA-IN/MP/038/007/0001/0005</t>
  </si>
  <si>
    <t>KHARGONE-IN/MP/038_SOYABEAN-530_SEGAON-IN/MP/038/007_SEGAON-IN/MP/038/007/0001_015-GOLWADI-IN/MP/038/007/0001/0007_</t>
  </si>
  <si>
    <t>KHARGONE-IN/MP/038_SOYABEAN-530_SEGAON-IN/MP/038/007_SEGAON-IN/MP/038/007/0001_015-GOLWADI-IN/MP/038/007/0001/0007</t>
  </si>
  <si>
    <t>KHARGONE-IN/MP/038_SOYABEAN-530_SEGAON-IN/MP/038/007_SEGAON-IN/MP/038/007/0001_018-CHICHGARH-IN/MP/038/007/0001/0010_</t>
  </si>
  <si>
    <t>KHARGONE-IN/MP/038_SOYABEAN-530_SEGAON-IN/MP/038/007_SEGAON-IN/MP/038/007/0001_018-CHICHGARH-IN/MP/038/007/0001/0010</t>
  </si>
  <si>
    <t>KHARGONE-IN/MP/038_SOYABEAN-530_SEGAON-IN/MP/038/007_SEGAON-IN/MP/038/007/0001_019-ACHHALWADI-IN/MP/038/007/0001/0011_</t>
  </si>
  <si>
    <t>KHARGONE-IN/MP/038_SOYABEAN-530_SEGAON-IN/MP/038/007_SEGAON-IN/MP/038/007/0001_019-ACHHALWADI-IN/MP/038/007/0001/0011</t>
  </si>
  <si>
    <t>KHARGONE-IN/MP/038_SOYABEAN-530_SEGAON-IN/MP/038/007_SEGAON-IN/MP/038/007/0001_021-KELI-IN/MP/038/007/0001/0014_</t>
  </si>
  <si>
    <t>KHARGONE-IN/MP/038_SOYABEAN-530_SEGAON-IN/MP/038/007_SEGAON-IN/MP/038/007/0001_021-KELI-IN/MP/038/007/0001/0014</t>
  </si>
  <si>
    <t>KHARGONE-IN/MP/038_SOYABEAN-530_SEGAON-IN/MP/038/007_SEGAON-IN/MP/038/007/0001_023-LEHKU-IN/MP/038/007/0001/0016_</t>
  </si>
  <si>
    <t>KHARGONE-IN/MP/038_SOYABEAN-530_SEGAON-IN/MP/038/007_SEGAON-IN/MP/038/007/0001_023-LEHKU-IN/MP/038/007/0001/0016</t>
  </si>
  <si>
    <t>KHARGONE-IN/MP/038_SOYABEAN-530_SEGAON-IN/MP/038/007_SEGAON-IN/MP/038/007/0001_026-PANALI-IN/MP/038/007/0001/0019_</t>
  </si>
  <si>
    <t>KHARGONE-IN/MP/038_SOYABEAN-530_SEGAON-IN/MP/038/007_SEGAON-IN/MP/038/007/0001_026-PANALI-IN/MP/038/007/0001/0019</t>
  </si>
  <si>
    <t>KHARGONE-IN/MP/038_SOYABEAN-530_SEGAON-IN/MP/038/007_SEGAON-IN/MP/038/007/0001_031-PANWADA-IN/MP/038/007/0001/0030_</t>
  </si>
  <si>
    <t>KHARGONE-IN/MP/038_SOYABEAN-530_SEGAON-IN/MP/038/007_SEGAON-IN/MP/038/007/0001_031-PANWADA-IN/MP/038/007/0001/0030</t>
  </si>
  <si>
    <t>KHARGONE-IN/MP/038_SOYABEAN-530_SEGAON-IN/MP/038/007_SEGAON-IN/MP/038/007/0001_034-DALKI-IN/MP/038/007/0001/0033_</t>
  </si>
  <si>
    <t>KHARGONE-IN/MP/038_SOYABEAN-530_SEGAON-IN/MP/038/007_SEGAON-IN/MP/038/007/0001_034-DALKI-IN/MP/038/007/0001/0033</t>
  </si>
  <si>
    <t>KHARGONE-IN/MP/038_SOYABEAN-530_SEGAON-IN/MP/038/007_SEGAON-IN/MP/038/007/0001_036-SHRIKHANDI-IN/MP/038/007/0001/0035_</t>
  </si>
  <si>
    <t>KHARGONE-IN/MP/038_SOYABEAN-530_SEGAON-IN/MP/038/007_SEGAON-IN/MP/038/007/0001_036-SHRIKHANDI-IN/MP/038/007/0001/0035</t>
  </si>
  <si>
    <t>ALIRAJPUR-IN/MP/049_BAJRA-320_SONDWA-IN/MP/049/005</t>
  </si>
  <si>
    <t>ALIRAJPUR-IN/MP/049_BLACK GRAM (URAD)-401_</t>
  </si>
  <si>
    <t>ALIRAJPUR-IN/MP/049_COTTON-601_ALIRAJPUR-IN/MP/049/001</t>
  </si>
  <si>
    <t>ALIRAJPUR-IN/MP/049_COTTON-601_CHANDRA SHEKHAR AZAD-IN/MP/049/006</t>
  </si>
  <si>
    <t>ALIRAJPUR-IN/MP/049_COTTON-601_JOBAT-IN/MP/049/002</t>
  </si>
  <si>
    <t>ALIRAJPUR-IN/MP/049_COTTON-601_KATTHIWADA-IN/MP/049/004</t>
  </si>
  <si>
    <t>ALIRAJPUR-IN/MP/049_COTTON-601_SONDWA-IN/MP/049/005</t>
  </si>
  <si>
    <t>ALIRAJPUR-IN/MP/049_GREEN GRAM (MUNG)-405_</t>
  </si>
  <si>
    <t>ALIRAJPUR-IN/MP/049_GROUNDNUT-501_ALIRAJPUR-IN/MP/049/001</t>
  </si>
  <si>
    <t>ALIRAJPUR-IN/MP/049_GROUNDNUT-501_JOBAT-IN/MP/049/002</t>
  </si>
  <si>
    <t>ALIRAJPUR-IN/MP/049_GROUNDNUT-501_KATTHIWADA-IN/MP/049/004</t>
  </si>
  <si>
    <t>ALIRAJPUR-IN/MP/049_GROUNDNUT-501_SONDWA-IN/MP/049/005</t>
  </si>
  <si>
    <t>ALIRAJPUR-IN/MP/049_JOWAR-310_ALIRAJPUR-IN/MP/049/001</t>
  </si>
  <si>
    <t>ALIRAJPUR-IN/MP/049_JOWAR-310_JOBAT-IN/MP/049/002</t>
  </si>
  <si>
    <t>ALIRAJPUR-IN/MP/049_JOWAR-310_KATTHIWADA-IN/MP/049/004</t>
  </si>
  <si>
    <t>ALIRAJPUR-IN/MP/049_JOWAR-310_SONDWA-IN/MP/049/005</t>
  </si>
  <si>
    <t>ALIRAJPUR-IN/MP/049_MAIZE-330_ALIRAJPUR-IN/MP/049/001</t>
  </si>
  <si>
    <t>ALIRAJPUR-IN/MP/049_MAIZE-330_CHANDRA SHEKHAR AZAD-IN/MP/049/006</t>
  </si>
  <si>
    <t>ALIRAJPUR-IN/MP/049_MAIZE-330_JOBAT-IN/MP/049/002</t>
  </si>
  <si>
    <t>ALIRAJPUR-IN/MP/049_MAIZE-330_KATTHIWADA-IN/MP/049/004</t>
  </si>
  <si>
    <t>ALIRAJPUR-IN/MP/049_MAIZE-330_SONDWA-IN/MP/049/005</t>
  </si>
  <si>
    <t>ALIRAJPUR-IN/MP/049_PADDY -UNIR-102_CHANDRA SHEKHAR AZAD-IN/MP/049/006</t>
  </si>
  <si>
    <t>ALIRAJPUR-IN/MP/049_PADDY -UNIR-102_KATTHIWADA-IN/MP/049/004</t>
  </si>
  <si>
    <t>ALIRAJPUR-IN/MP/049_PADDY -UNIR-102_SONDWA-IN/MP/049/005</t>
  </si>
  <si>
    <t>ALIRAJPUR-IN/MP/049_SOYABEAN-530_ALIRAJPUR-IN/MP/049/001</t>
  </si>
  <si>
    <t>ALIRAJPUR-IN/MP/049_SOYABEAN-530_CHANDRA SHEKHAR AZAD-IN/MP/049/006</t>
  </si>
  <si>
    <t>ALIRAJPUR-IN/MP/049_SOYABEAN-530_JOBAT-IN/MP/049/002</t>
  </si>
  <si>
    <t>ALIRAJPUR-IN/MP/049_SOYABEAN-530_KATTHIWADA-IN/MP/049/004</t>
  </si>
  <si>
    <t>ALIRAJPUR-IN/MP/049_SOYABEAN-530_SONDWA-IN/MP/049/005</t>
  </si>
  <si>
    <t>BARWANI-IN/MP/039_BLACK GRAM (URAD)-401_</t>
  </si>
  <si>
    <t>BARWANI-IN/MP/039_COTTON-601_ANJAR-IN/MP/039/009</t>
  </si>
  <si>
    <t>BARWANI-IN/MP/039_COTTON-601_BARLA-IN/MP/039/006</t>
  </si>
  <si>
    <t>BARWANI-IN/MP/039_COTTON-601_BARWANI-IN/MP/039/001</t>
  </si>
  <si>
    <t>BARWANI-IN/MP/039_COTTON-601_NIWALI-IN/MP/039/002</t>
  </si>
  <si>
    <t>BARWANI-IN/MP/039_COTTON-601_PANSEMAL-IN/MP/039/003</t>
  </si>
  <si>
    <t>BARWANI-IN/MP/039_COTTON-601_PATI-IN/MP/039/008</t>
  </si>
  <si>
    <t>BARWANI-IN/MP/039_COTTON-601_RAJPUR-IN/MP/039/004</t>
  </si>
  <si>
    <t>BARWANI-IN/MP/039_COTTON-601_SENDHWA-IN/MP/039/005</t>
  </si>
  <si>
    <t>BARWANI-IN/MP/039_COTTON-601_THEEKRI-IN/MP/039/007</t>
  </si>
  <si>
    <t>BARWANI-IN/MP/039_GREEN GRAM (MUNG)-405_</t>
  </si>
  <si>
    <t>BARWANI-IN/MP/039_GROUNDNUT-501_BARWANI-IN/MP/039/001</t>
  </si>
  <si>
    <t>BARWANI-IN/MP/039_GROUNDNUT-501_NIWALI-IN/MP/039/002</t>
  </si>
  <si>
    <t>BARWANI-IN/MP/039_GROUNDNUT-501_PANSEMAL-IN/MP/039/003</t>
  </si>
  <si>
    <t>BARWANI-IN/MP/039_GROUNDNUT-501_PATI-IN/MP/039/008</t>
  </si>
  <si>
    <t>BARWANI-IN/MP/039_GROUNDNUT-501_RAJPUR-IN/MP/039/004</t>
  </si>
  <si>
    <t>BARWANI-IN/MP/039_GROUNDNUT-501_SENDHWA-IN/MP/039/005</t>
  </si>
  <si>
    <t>BARWANI-IN/MP/039_JOWAR-310_BARLA-IN/MP/039/006</t>
  </si>
  <si>
    <t>BARWANI-IN/MP/039_JOWAR-310_BARWANI-IN/MP/039/001</t>
  </si>
  <si>
    <t>BARWANI-IN/MP/039_JOWAR-310_NIWALI-IN/MP/039/002</t>
  </si>
  <si>
    <t>BARWANI-IN/MP/039_JOWAR-310_PANSEMAL-IN/MP/039/003</t>
  </si>
  <si>
    <t>BARWANI-IN/MP/039_JOWAR-310_PATI-IN/MP/039/008</t>
  </si>
  <si>
    <t>BARWANI-IN/MP/039_JOWAR-310_RAJPUR-IN/MP/039/004</t>
  </si>
  <si>
    <t>BARWANI-IN/MP/039_JOWAR-310_SENDHWA-IN/MP/039/005</t>
  </si>
  <si>
    <t>BARWANI-IN/MP/039_MAIZE-330_ANJAR-IN/MP/039/009</t>
  </si>
  <si>
    <t>BARWANI-IN/MP/039_MAIZE-330_BARLA-IN/MP/039/006</t>
  </si>
  <si>
    <t>BARWANI-IN/MP/039_MAIZE-330_BARWANI-IN/MP/039/001</t>
  </si>
  <si>
    <t>BARWANI-IN/MP/039_MAIZE-330_NIWALI-IN/MP/039/002</t>
  </si>
  <si>
    <t>BARWANI-IN/MP/039_MAIZE-330_PANSEMAL-IN/MP/039/003</t>
  </si>
  <si>
    <t>BARWANI-IN/MP/039_MAIZE-330_PATI-IN/MP/039/008</t>
  </si>
  <si>
    <t>BARWANI-IN/MP/039_MAIZE-330_RAJPUR-IN/MP/039/004</t>
  </si>
  <si>
    <t>BARWANI-IN/MP/039_MAIZE-330_SENDHWA-IN/MP/039/005</t>
  </si>
  <si>
    <t>BARWANI-IN/MP/039_MAIZE-330_THEEKRI-IN/MP/039/007</t>
  </si>
  <si>
    <t>BARWANI-IN/MP/039_SOYABEAN-530_BARLA-IN/MP/039/006</t>
  </si>
  <si>
    <t>BARWANI-IN/MP/039_SOYABEAN-530_BARWANI-IN/MP/039/001</t>
  </si>
  <si>
    <t>BARWANI-IN/MP/039_SOYABEAN-530_NIWALI-IN/MP/039/002</t>
  </si>
  <si>
    <t>BARWANI-IN/MP/039_SOYABEAN-530_PANSEMAL-IN/MP/039/003</t>
  </si>
  <si>
    <t>BARWANI-IN/MP/039_SOYABEAN-530_RAJPUR-IN/MP/039/004</t>
  </si>
  <si>
    <t>BARWANI-IN/MP/039_SOYABEAN-530_SENDHWA-IN/MP/039/005</t>
  </si>
  <si>
    <t>BARWANI-IN/MP/039_SOYABEAN-530_THEEKRI-IN/MP/039/007</t>
  </si>
  <si>
    <t>BETUL-IN/MP/002_BLACK GRAM (URAD)-401_</t>
  </si>
  <si>
    <t>BETUL-IN/MP/002_GREEN GRAM (MUNG)-405_</t>
  </si>
  <si>
    <t>BETUL-IN/MP/002_GROUNDNUT-501_AATHNER-IN/MP/002/008</t>
  </si>
  <si>
    <t>BETUL-IN/MP/002_GROUNDNUT-501_AMLA-IN/MP/002/005</t>
  </si>
  <si>
    <t>BETUL-IN/MP/002_GROUNDNUT-501_BHAINSDEHI-IN/MP/002/001</t>
  </si>
  <si>
    <t>BETUL-IN/MP/002_GROUNDNUT-501_MULTAI-IN/MP/002/003</t>
  </si>
  <si>
    <t>BETUL-IN/MP/002_JOWAR-310_AATHNER-IN/MP/002/008</t>
  </si>
  <si>
    <t>BETUL-IN/MP/002_JOWAR-310_BETUL-IN/MP/002/002</t>
  </si>
  <si>
    <t>BETUL-IN/MP/002_JOWAR-310_BHAINSDEHI-IN/MP/002/001</t>
  </si>
  <si>
    <t>BETUL-IN/MP/002_JOWAR-310_GHODADONGRI-IN/MP/002/006</t>
  </si>
  <si>
    <t>BETUL-IN/MP/002_JOWAR-310_MULTAI-IN/MP/002/003</t>
  </si>
  <si>
    <t>BETUL-IN/MP/002_KODO-KUTKI-360_BETUL-IN/MP/002/002</t>
  </si>
  <si>
    <t>BETUL-IN/MP/002_KODO-KUTKI-360_BHAINSDEHI-IN/MP/002/001</t>
  </si>
  <si>
    <t>BETUL-IN/MP/002_KODO-KUTKI-360_CHICHOLI-IN/MP/002/007</t>
  </si>
  <si>
    <t>BETUL-IN/MP/002_MAIZE-330_AMLA-IN/MP/002/005</t>
  </si>
  <si>
    <t>BETUL-IN/MP/002_MAIZE-330_BETUL-IN/MP/002/002</t>
  </si>
  <si>
    <t>BETUL-IN/MP/002_MAIZE-330_BHAINSDEHI-IN/MP/002/001</t>
  </si>
  <si>
    <t>BETUL-IN/MP/002_MAIZE-330_CHICHOLI-IN/MP/002/007</t>
  </si>
  <si>
    <t>BETUL-IN/MP/002_MAIZE-330_GHODADONGRI-IN/MP/002/006</t>
  </si>
  <si>
    <t>BETUL-IN/MP/002_MAIZE-330_MULTAI-IN/MP/002/003</t>
  </si>
  <si>
    <t>BETUL-IN/MP/002_MAIZE-330_SHAHPUR-IN/MP/002/004</t>
  </si>
  <si>
    <t>BETUL-IN/MP/002_PADDY -IRRI-101_BHAINSDEHI-IN/MP/002/001</t>
  </si>
  <si>
    <t>BETUL-IN/MP/002_PADDY -IRRI-101_GHODADONGRI-IN/MP/002/006</t>
  </si>
  <si>
    <t>BETUL-IN/MP/002_PADDY -IRRI-101_SHAHPUR-IN/MP/002/004</t>
  </si>
  <si>
    <t>BETUL-IN/MP/002_PADDY -UNIR-102_BETUL-IN/MP/002/002</t>
  </si>
  <si>
    <t>BETUL-IN/MP/002_PADDY -UNIR-102_CHICHOLI-IN/MP/002/007</t>
  </si>
  <si>
    <t>BETUL-IN/MP/002_RED GRAM(TUR/ARHAR/PPEA)-410_AATHNER-IN/MP/002/008</t>
  </si>
  <si>
    <t>BETUL-IN/MP/002_RED GRAM(TUR/ARHAR/PPEA)-410_BHAINSDEHI-IN/MP/002/001</t>
  </si>
  <si>
    <t>BETUL-IN/MP/002_SOYABEAN-530_AATHNER-IN/MP/002/008</t>
  </si>
  <si>
    <t>BETUL-IN/MP/002_SOYABEAN-530_AMLA-IN/MP/002/005</t>
  </si>
  <si>
    <t>BETUL-IN/MP/002_SOYABEAN-530_BETUL-IN/MP/002/002</t>
  </si>
  <si>
    <t>BETUL-IN/MP/002_SOYABEAN-530_BHAINSDEHI-IN/MP/002/001</t>
  </si>
  <si>
    <t>BETUL-IN/MP/002_SOYABEAN-530_CHICHOLI-IN/MP/002/007</t>
  </si>
  <si>
    <t>BETUL-IN/MP/002_SOYABEAN-530_GHODADONGRI-IN/MP/002/006</t>
  </si>
  <si>
    <t>BETUL-IN/MP/002_SOYABEAN-530_MULTAI-IN/MP/002/003</t>
  </si>
  <si>
    <t>BETUL-IN/MP/002_SOYABEAN-530_SHAHPUR-IN/MP/002/004</t>
  </si>
  <si>
    <t>BURHANPUR-IN/MP/048_BLACK GRAM (URAD)-401_</t>
  </si>
  <si>
    <t>BURHANPUR-IN/MP/048_COTTON-601_BURHANPUR-IN/MP/048/001</t>
  </si>
  <si>
    <t>BURHANPUR-IN/MP/048_COTTON-601_KHAKNAR-IN/MP/048/003</t>
  </si>
  <si>
    <t>BURHANPUR-IN/MP/048_COTTON-601_NEPANAGAR-IN/MP/048/002</t>
  </si>
  <si>
    <t>BURHANPUR-IN/MP/048_GREEN GRAM (MUNG)-405_</t>
  </si>
  <si>
    <t>BURHANPUR-IN/MP/048_JOWAR-310_BURHANPUR-IN/MP/048/001</t>
  </si>
  <si>
    <t>BURHANPUR-IN/MP/048_JOWAR-310_KHAKNAR-IN/MP/048/003</t>
  </si>
  <si>
    <t>BURHANPUR-IN/MP/048_JOWAR-310_NEPANAGAR-IN/MP/048/002</t>
  </si>
  <si>
    <t>BURHANPUR-IN/MP/048_MAIZE-330_BURHANPUR-IN/MP/048/001</t>
  </si>
  <si>
    <t>BURHANPUR-IN/MP/048_MAIZE-330_KHAKNAR-IN/MP/048/003</t>
  </si>
  <si>
    <t>BURHANPUR-IN/MP/048_SOYABEAN-530_BURHANPUR-IN/MP/048/001</t>
  </si>
  <si>
    <t>BURHANPUR-IN/MP/048_SOYABEAN-530_KHAKNAR-IN/MP/048/003</t>
  </si>
  <si>
    <t>BURHANPUR-IN/MP/048_SOYABEAN-530_NEPANAGAR-IN/MP/048/002</t>
  </si>
  <si>
    <t>DHAR-IN/MP/010_BLACK GRAM (URAD)-401_</t>
  </si>
  <si>
    <t>DHAR-IN/MP/010_COTTON-601_BADNAWAR-IN/MP/010/001</t>
  </si>
  <si>
    <t>DHAR-IN/MP/010_COTTON-601_DAHI-IN/MP/010/008</t>
  </si>
  <si>
    <t>DHAR-IN/MP/010_COTTON-601_DHARAMPURI-IN/MP/010/007</t>
  </si>
  <si>
    <t>DHAR-IN/MP/010_COTTON-601_GANDHWANI-IN/MP/010/006</t>
  </si>
  <si>
    <t>DHAR-IN/MP/010_COTTON-601_KUKSHI-IN/MP/010/004</t>
  </si>
  <si>
    <t>DHAR-IN/MP/010_COTTON-601_MANAWAR-IN/MP/010/005</t>
  </si>
  <si>
    <t>DHAR-IN/MP/010_COTTON-601_SARDARPUR-IN/MP/010/002</t>
  </si>
  <si>
    <t>DHAR-IN/MP/010_GROUNDNUT-501_KUKSHI-IN/MP/010/004</t>
  </si>
  <si>
    <t>DHAR-IN/MP/010_JOWAR-310_DAHI-IN/MP/010/008</t>
  </si>
  <si>
    <t>DHAR-IN/MP/010_JOWAR-310_KUKSHI-IN/MP/010/004</t>
  </si>
  <si>
    <t>DHAR-IN/MP/010_MAIZE-330_BADNAWAR-IN/MP/010/001</t>
  </si>
  <si>
    <t>DHAR-IN/MP/010_MAIZE-330_DAHI-IN/MP/010/008</t>
  </si>
  <si>
    <t>DHAR-IN/MP/010_MAIZE-330_DHARAMPURI-IN/MP/010/007</t>
  </si>
  <si>
    <t>DHAR-IN/MP/010_MAIZE-330_GANDHWANI-IN/MP/010/006</t>
  </si>
  <si>
    <t>DHAR-IN/MP/010_MAIZE-330_KUKSHI-IN/MP/010/004</t>
  </si>
  <si>
    <t>DHAR-IN/MP/010_MAIZE-330_MANAWAR-IN/MP/010/005</t>
  </si>
  <si>
    <t>DHAR-IN/MP/010_SOYABEAN-530_BADNAWAR-IN/MP/010/001</t>
  </si>
  <si>
    <t>DHAR-IN/MP/010_SOYABEAN-530_DHARAMPURI-IN/MP/010/007</t>
  </si>
  <si>
    <t>DHAR-IN/MP/010_SOYABEAN-530_DHAR-IN/MP/010/003</t>
  </si>
  <si>
    <t>DHAR-IN/MP/010_SOYABEAN-530_GANDHWANI-IN/MP/010/006</t>
  </si>
  <si>
    <t>DHAR-IN/MP/010_SOYABEAN-530_KUKSHI-IN/MP/010/004</t>
  </si>
  <si>
    <t>DHAR-IN/MP/010_SOYABEAN-530_MANAWAR-IN/MP/010/005</t>
  </si>
  <si>
    <t>DHAR-IN/MP/010_SOYABEAN-530_SARDARPUR-IN/MP/010/002</t>
  </si>
  <si>
    <t>HARDA-IN/MP/041_BLACK GRAM (URAD)-401_</t>
  </si>
  <si>
    <t>HARDA-IN/MP/041_GREEN GRAM (MUNG)-405_</t>
  </si>
  <si>
    <t>HARDA-IN/MP/041_SOYABEAN-530_HANDIA-IN/MP/041/006</t>
  </si>
  <si>
    <t>HARDA-IN/MP/041_SOYABEAN-530_HARDA-IN/MP/041/001</t>
  </si>
  <si>
    <t>HARDA-IN/MP/041_SOYABEAN-530_KHIRKIYA-IN/MP/041/002</t>
  </si>
  <si>
    <t>HARDA-IN/MP/041_SOYABEAN-530_REHATGAON-IN/MP/041/005</t>
  </si>
  <si>
    <t>HARDA-IN/MP/041_SOYABEAN-530_SIRALI-IN/MP/041/004</t>
  </si>
  <si>
    <t>HARDA-IN/MP/041_SOYABEAN-530_TIMARNI-IN/MP/041/003</t>
  </si>
  <si>
    <t>HOSHANGABAD-IN/MP/014_BLACK GRAM (URAD)-401_</t>
  </si>
  <si>
    <t>HOSHANGABAD-IN/MP/014_GREEN GRAM (MUNG)-405_</t>
  </si>
  <si>
    <t>HOSHANGABAD-IN/MP/014_MAIZE-330_DOLRIYA-IN/MP/014/008</t>
  </si>
  <si>
    <t>HOSHANGABAD-IN/MP/014_MAIZE-330_HOSHANGABAD-IN/MP/014/001</t>
  </si>
  <si>
    <t>HOSHANGABAD-IN/MP/014_MAIZE-330_ITARSI-IN/MP/014/006</t>
  </si>
  <si>
    <t>HOSHANGABAD-IN/MP/014_MAIZE-330_SEONI - MALWA-IN/MP/014/003</t>
  </si>
  <si>
    <t>HOSHANGABAD-IN/MP/014_PADDY -IRRI-101_BABAI-IN/MP/014/005</t>
  </si>
  <si>
    <t>HOSHANGABAD-IN/MP/014_PADDY -IRRI-101_BANKHEDI-IN/MP/014/007</t>
  </si>
  <si>
    <t>HOSHANGABAD-IN/MP/014_PADDY -IRRI-101_DOLRIYA-IN/MP/014/008</t>
  </si>
  <si>
    <t>HOSHANGABAD-IN/MP/014_PADDY -IRRI-101_HOSHANGABAD-IN/MP/014/001</t>
  </si>
  <si>
    <t>HOSHANGABAD-IN/MP/014_PADDY -IRRI-101_ITARSI-IN/MP/014/006</t>
  </si>
  <si>
    <t>HOSHANGABAD-IN/MP/014_PADDY -IRRI-101_PIPARIYA-IN/MP/014/004</t>
  </si>
  <si>
    <t>HOSHANGABAD-IN/MP/014_PADDY -IRRI-101_SEONI - MALWA-IN/MP/014/003</t>
  </si>
  <si>
    <t>HOSHANGABAD-IN/MP/014_PADDY -IRRI-101_SOHAGPUR-IN/MP/014/002</t>
  </si>
  <si>
    <t>HOSHANGABAD-IN/MP/014_PADDY -UNIR-102_ITARSI-IN/MP/014/006</t>
  </si>
  <si>
    <t>HOSHANGABAD-IN/MP/014_PADDY -UNIR-102_SEONI - MALWA-IN/MP/014/003</t>
  </si>
  <si>
    <t>HOSHANGABAD-IN/MP/014_RED GRAM(TUR/ARHAR/PPEA)-410_BABAI-IN/MP/014/005</t>
  </si>
  <si>
    <t>HOSHANGABAD-IN/MP/014_RED GRAM(TUR/ARHAR/PPEA)-410_BANKHEDI-IN/MP/014/007</t>
  </si>
  <si>
    <t>HOSHANGABAD-IN/MP/014_RED GRAM(TUR/ARHAR/PPEA)-410_HOSHANGABAD-IN/MP/014/001</t>
  </si>
  <si>
    <t>HOSHANGABAD-IN/MP/014_RED GRAM(TUR/ARHAR/PPEA)-410_PIPARIYA-IN/MP/014/004</t>
  </si>
  <si>
    <t>HOSHANGABAD-IN/MP/014_RED GRAM(TUR/ARHAR/PPEA)-410_SOHAGPUR-IN/MP/014/002</t>
  </si>
  <si>
    <t>HOSHANGABAD-IN/MP/014_SOYABEAN-530_BABAI-IN/MP/014/005</t>
  </si>
  <si>
    <t>HOSHANGABAD-IN/MP/014_SOYABEAN-530_DOLRIYA-IN/MP/014/008</t>
  </si>
  <si>
    <t>HOSHANGABAD-IN/MP/014_SOYABEAN-530_HOSHANGABAD-IN/MP/014/001</t>
  </si>
  <si>
    <t>HOSHANGABAD-IN/MP/014_SOYABEAN-530_ITARSI-IN/MP/014/006</t>
  </si>
  <si>
    <t>HOSHANGABAD-IN/MP/014_SOYABEAN-530_SEONI - MALWA-IN/MP/014/003</t>
  </si>
  <si>
    <t>INDORE-IN/MP/015_SOYABEAN-530_DEPALPUR-IN/MP/015/001</t>
  </si>
  <si>
    <t>INDORE-IN/MP/015_SOYABEAN-530_HATOD-IN/MP/015/005</t>
  </si>
  <si>
    <t>INDORE-IN/MP/015_SOYABEAN-530_INDORE-IN/MP/015/003</t>
  </si>
  <si>
    <t>INDORE-IN/MP/015_SOYABEAN-530_MHOW-IN/MP/015/004</t>
  </si>
  <si>
    <t>INDORE-IN/MP/015_SOYABEAN-530_SAWER-IN/MP/015/002</t>
  </si>
  <si>
    <t>JHABUA-IN/MP/017_BLACK GRAM (URAD)-401_</t>
  </si>
  <si>
    <t>JHABUA-IN/MP/017_COTTON-601_JHABUA-IN/MP/017/001</t>
  </si>
  <si>
    <t>JHABUA-IN/MP/017_COTTON-601_MEGHNAGAR-IN/MP/017/004</t>
  </si>
  <si>
    <t>JHABUA-IN/MP/017_COTTON-601_PETLAWAD-IN/MP/017/003</t>
  </si>
  <si>
    <t>JHABUA-IN/MP/017_COTTON-601_RANAPUR-IN/MP/017/005</t>
  </si>
  <si>
    <t>JHABUA-IN/MP/017_COTTON-601_THANDLA-IN/MP/017/002</t>
  </si>
  <si>
    <t>JHABUA-IN/MP/017_GROUNDNUT-501_JHABUA-IN/MP/017/001</t>
  </si>
  <si>
    <t>JHABUA-IN/MP/017_GROUNDNUT-501_RANAPUR-IN/MP/017/005</t>
  </si>
  <si>
    <t>JHABUA-IN/MP/017_JOWAR-310_JHABUA-IN/MP/017/001</t>
  </si>
  <si>
    <t>JHABUA-IN/MP/017_JOWAR-310_RANAPUR-IN/MP/017/005</t>
  </si>
  <si>
    <t>JHABUA-IN/MP/017_MAIZE-330_JHABUA-IN/MP/017/001</t>
  </si>
  <si>
    <t>JHABUA-IN/MP/017_MAIZE-330_MEGHNAGAR-IN/MP/017/004</t>
  </si>
  <si>
    <t>JHABUA-IN/MP/017_MAIZE-330_PETLAWAD-IN/MP/017/003</t>
  </si>
  <si>
    <t>JHABUA-IN/MP/017_MAIZE-330_RANAPUR-IN/MP/017/005</t>
  </si>
  <si>
    <t>JHABUA-IN/MP/017_MAIZE-330_THANDLA-IN/MP/017/002</t>
  </si>
  <si>
    <t>JHABUA-IN/MP/017_PADDY -UNIR-102_RANAPUR-IN/MP/017/005</t>
  </si>
  <si>
    <t>JHABUA-IN/MP/017_PADDY -UNIR-102_THANDLA-IN/MP/017/002</t>
  </si>
  <si>
    <t>JHABUA-IN/MP/017_SOYABEAN-530_JHABUA-IN/MP/017/001</t>
  </si>
  <si>
    <t>JHABUA-IN/MP/017_SOYABEAN-530_MEGHNAGAR-IN/MP/017/004</t>
  </si>
  <si>
    <t>JHABUA-IN/MP/017_SOYABEAN-530_PETLAWAD-IN/MP/017/003</t>
  </si>
  <si>
    <t>JHABUA-IN/MP/017_SOYABEAN-530_RANAPUR-IN/MP/017/005</t>
  </si>
  <si>
    <t>JHABUA-IN/MP/017_SOYABEAN-530_THANDLA-IN/MP/017/002</t>
  </si>
  <si>
    <t>KHANDWA-IN/MP/011_BLACK GRAM (URAD)-401_</t>
  </si>
  <si>
    <t>KHANDWA-IN/MP/011_COTTON-601_HARSUD-IN/MP/011/002</t>
  </si>
  <si>
    <t>KHANDWA-IN/MP/011_COTTON-601_KHALWA-IN/MP/011/005</t>
  </si>
  <si>
    <t>KHANDWA-IN/MP/011_COTTON-601_KHANDWA-IN/MP/011/001</t>
  </si>
  <si>
    <t>KHANDWA-IN/MP/011_COTTON-601_PANDHANA-IN/MP/011/003</t>
  </si>
  <si>
    <t>KHANDWA-IN/MP/011_COTTON-601_PUNASA-IN/MP/011/004</t>
  </si>
  <si>
    <t>KHANDWA-IN/MP/011_GREEN GRAM (MUNG)-405_</t>
  </si>
  <si>
    <t>KHANDWA-IN/MP/011_GROUNDNUT-501_KHANDWA-IN/MP/011/001</t>
  </si>
  <si>
    <t>KHANDWA-IN/MP/011_GROUNDNUT-501_PANDHANA-IN/MP/011/003</t>
  </si>
  <si>
    <t>KHANDWA-IN/MP/011_JOWAR-310_KHALWA-IN/MP/011/005</t>
  </si>
  <si>
    <t>KHANDWA-IN/MP/011_JOWAR-310_KHANDWA-IN/MP/011/001</t>
  </si>
  <si>
    <t>KHANDWA-IN/MP/011_JOWAR-310_PANDHANA-IN/MP/011/003</t>
  </si>
  <si>
    <t>KHANDWA-IN/MP/011_SEASAMUM/ TIL-525_KHANDWA-IN/MP/011/001</t>
  </si>
  <si>
    <t>KHANDWA-IN/MP/011_SOYABEAN-530_HARSUD-IN/MP/011/002</t>
  </si>
  <si>
    <t>KHANDWA-IN/MP/011_SOYABEAN-530_KHALWA-IN/MP/011/005</t>
  </si>
  <si>
    <t>KHANDWA-IN/MP/011_SOYABEAN-530_KHANDWA-IN/MP/011/001</t>
  </si>
  <si>
    <t>KHANDWA-IN/MP/011_SOYABEAN-530_PANDHANA-IN/MP/011/003</t>
  </si>
  <si>
    <t>KHANDWA-IN/MP/011_SOYABEAN-530_PUNASA-IN/MP/011/004</t>
  </si>
  <si>
    <t>KHARGONE-IN/MP/038_BLACK GRAM (URAD)-401_</t>
  </si>
  <si>
    <t>KHARGONE-IN/MP/038_COTTON-601_BARWAHA-IN/MP/038/005</t>
  </si>
  <si>
    <t>KHARGONE-IN/MP/038_COTTON-601_BHAGWANPURA-IN/MP/038/008</t>
  </si>
  <si>
    <t>KHARGONE-IN/MP/038_COTTON-601_BHIKANGAON-IN/MP/038/004</t>
  </si>
  <si>
    <t>KHARGONE-IN/MP/038_COTTON-601_GOGAWAN-IN/MP/038/009</t>
  </si>
  <si>
    <t>KHARGONE-IN/MP/038_COTTON-601_JHIRNYA-IN/MP/038/006</t>
  </si>
  <si>
    <t>KHARGONE-IN/MP/038_COTTON-601_KASRAWAD-IN/MP/038/002</t>
  </si>
  <si>
    <t>KHARGONE-IN/MP/038_COTTON-601_KHARGONE-IN/MP/038/003</t>
  </si>
  <si>
    <t>KHARGONE-IN/MP/038_COTTON-601_MAHESHWAR-IN/MP/038/001</t>
  </si>
  <si>
    <t>KHARGONE-IN/MP/038_COTTON-601_SANAWAD-IN/MP/038/010</t>
  </si>
  <si>
    <t>KHARGONE-IN/MP/038_COTTON-601_SEGAON-IN/MP/038/007</t>
  </si>
  <si>
    <t>KHARGONE-IN/MP/038_GREEN GRAM (MUNG)-405_</t>
  </si>
  <si>
    <t>KHARGONE-IN/MP/038_GROUNDNUT-501_BHAGWANPURA-IN/MP/038/008</t>
  </si>
  <si>
    <t>KHARGONE-IN/MP/038_GROUNDNUT-501_BHIKANGAON-IN/MP/038/004</t>
  </si>
  <si>
    <t>KHARGONE-IN/MP/038_GROUNDNUT-501_JHIRNYA-IN/MP/038/006</t>
  </si>
  <si>
    <t>KHARGONE-IN/MP/038_GROUNDNUT-501_KASRAWAD-IN/MP/038/002</t>
  </si>
  <si>
    <t>KHARGONE-IN/MP/038_GROUNDNUT-501_KHARGONE-IN/MP/038/003</t>
  </si>
  <si>
    <t>KHARGONE-IN/MP/038_GROUNDNUT-501_SANAWAD-IN/MP/038/010</t>
  </si>
  <si>
    <t>KHARGONE-IN/MP/038_GROUNDNUT-501_SEGAON-IN/MP/038/007</t>
  </si>
  <si>
    <t>KHARGONE-IN/MP/038_JOWAR-310_BHAGWANPURA-IN/MP/038/008</t>
  </si>
  <si>
    <t>KHARGONE-IN/MP/038_JOWAR-310_BHIKANGAON-IN/MP/038/004</t>
  </si>
  <si>
    <t>KHARGONE-IN/MP/038_JOWAR-310_GOGAWAN-IN/MP/038/009</t>
  </si>
  <si>
    <t>KHARGONE-IN/MP/038_JOWAR-310_JHIRNYA-IN/MP/038/006</t>
  </si>
  <si>
    <t>KHARGONE-IN/MP/038_JOWAR-310_KASRAWAD-IN/MP/038/002</t>
  </si>
  <si>
    <t>KHARGONE-IN/MP/038_JOWAR-310_KHARGONE-IN/MP/038/003</t>
  </si>
  <si>
    <t>KHARGONE-IN/MP/038_JOWAR-310_MAHESHWAR-IN/MP/038/001</t>
  </si>
  <si>
    <t>KHARGONE-IN/MP/038_JOWAR-310_SANAWAD-IN/MP/038/010</t>
  </si>
  <si>
    <t>KHARGONE-IN/MP/038_JOWAR-310_SEGAON-IN/MP/038/007</t>
  </si>
  <si>
    <t>KHARGONE-IN/MP/038_MAIZE-330_BARWAHA-IN/MP/038/005</t>
  </si>
  <si>
    <t>KHARGONE-IN/MP/038_MAIZE-330_BHAGWANPURA-IN/MP/038/008</t>
  </si>
  <si>
    <t>KHARGONE-IN/MP/038_MAIZE-330_BHIKANGAON-IN/MP/038/004</t>
  </si>
  <si>
    <t>KHARGONE-IN/MP/038_MAIZE-330_GOGAWAN-IN/MP/038/009</t>
  </si>
  <si>
    <t>KHARGONE-IN/MP/038_MAIZE-330_JHIRNYA-IN/MP/038/006</t>
  </si>
  <si>
    <t>KHARGONE-IN/MP/038_MAIZE-330_KASRAWAD-IN/MP/038/002</t>
  </si>
  <si>
    <t>KHARGONE-IN/MP/038_MAIZE-330_KHARGONE-IN/MP/038/003</t>
  </si>
  <si>
    <t>KHARGONE-IN/MP/038_MAIZE-330_MAHESHWAR-IN/MP/038/001</t>
  </si>
  <si>
    <t>KHARGONE-IN/MP/038_MAIZE-330_SEGAON-IN/MP/038/007</t>
  </si>
  <si>
    <t>KHARGONE-IN/MP/038_SOYABEAN-530_BARWAHA-IN/MP/038/005</t>
  </si>
  <si>
    <t>KHARGONE-IN/MP/038_SOYABEAN-530_BHAGWANPURA-IN/MP/038/008</t>
  </si>
  <si>
    <t>KHARGONE-IN/MP/038_SOYABEAN-530_BHIKANGAON-IN/MP/038/004</t>
  </si>
  <si>
    <t>KHARGONE-IN/MP/038_SOYABEAN-530_GOGAWAN-IN/MP/038/009</t>
  </si>
  <si>
    <t>KHARGONE-IN/MP/038_SOYABEAN-530_JHIRNYA-IN/MP/038/006</t>
  </si>
  <si>
    <t>KHARGONE-IN/MP/038_SOYABEAN-530_KASRAWAD-IN/MP/038/002</t>
  </si>
  <si>
    <t>KHARGONE-IN/MP/038_SOYABEAN-530_KHARGONE-IN/MP/038/003</t>
  </si>
  <si>
    <t>KHARGONE-IN/MP/038_SOYABEAN-530_MAHESHWAR-IN/MP/038/001</t>
  </si>
  <si>
    <t>KHARGONE-IN/MP/038_SOYABEAN-530_SEGAON-IN/MP/038/007</t>
  </si>
  <si>
    <t>ALIRAJPUR-IN/MP/049_BAJRA-320_SONDWA-IN/MP/049/005_SONDWA-IN/MP/049/005/0001</t>
  </si>
  <si>
    <t>ALIRAJPUR-IN/MP/049_BLACK GRAM (URAD)-401__</t>
  </si>
  <si>
    <t>ALIRAJPUR-IN/MP/049_COTTON-601_ALIRAJPUR-IN/MP/049/001_</t>
  </si>
  <si>
    <t>ALIRAJPUR-IN/MP/049_COTTON-601_CHANDRA SHEKHAR AZAD-IN/MP/049/006_</t>
  </si>
  <si>
    <t>ALIRAJPUR-IN/MP/049_COTTON-601_JOBAT-IN/MP/049/002_</t>
  </si>
  <si>
    <t>ALIRAJPUR-IN/MP/049_COTTON-601_KATTHIWADA-IN/MP/049/004_</t>
  </si>
  <si>
    <t>ALIRAJPUR-IN/MP/049_COTTON-601_SONDWA-IN/MP/049/005_</t>
  </si>
  <si>
    <t>ALIRAJPUR-IN/MP/049_GREEN GRAM (MUNG)-405__</t>
  </si>
  <si>
    <t>ALIRAJPUR-IN/MP/049_GROUNDNUT-501_ALIRAJPUR-IN/MP/049/001_</t>
  </si>
  <si>
    <t>ALIRAJPUR-IN/MP/049_GROUNDNUT-501_JOBAT-IN/MP/049/002_</t>
  </si>
  <si>
    <t>ALIRAJPUR-IN/MP/049_GROUNDNUT-501_KATTHIWADA-IN/MP/049/004_</t>
  </si>
  <si>
    <t>ALIRAJPUR-IN/MP/049_GROUNDNUT-501_SONDWA-IN/MP/049/005_</t>
  </si>
  <si>
    <t>ALIRAJPUR-IN/MP/049_JOWAR-310_ALIRAJPUR-IN/MP/049/001_</t>
  </si>
  <si>
    <t>ALIRAJPUR-IN/MP/049_JOWAR-310_JOBAT-IN/MP/049/002_</t>
  </si>
  <si>
    <t>ALIRAJPUR-IN/MP/049_JOWAR-310_KATTHIWADA-IN/MP/049/004_</t>
  </si>
  <si>
    <t>ALIRAJPUR-IN/MP/049_JOWAR-310_SONDWA-IN/MP/049/005_</t>
  </si>
  <si>
    <t>ALIRAJPUR-IN/MP/049_MAIZE-330_ALIRAJPUR-IN/MP/049/001_ALIRAJPUR-IN/MP/049/001/0002</t>
  </si>
  <si>
    <t>ALIRAJPUR-IN/MP/049_MAIZE-330_CHANDRA SHEKHAR AZAD-IN/MP/049/006_CHANDRA SHEKHAR AZAD-IN/MP/049/006/0001</t>
  </si>
  <si>
    <t>ALIRAJPUR-IN/MP/049_MAIZE-330_JOBAT-IN/MP/049/002_JOBAT-IN/MP/049/002/0002</t>
  </si>
  <si>
    <t>ALIRAJPUR-IN/MP/049_MAIZE-330_JOBAT-IN/MP/049/002_UDAYGARH-IN/MP/049/002/0001</t>
  </si>
  <si>
    <t>ALIRAJPUR-IN/MP/049_MAIZE-330_KATTHIWADA-IN/MP/049/004_KATTHIWADA-IN/MP/049/004/0001</t>
  </si>
  <si>
    <t>ALIRAJPUR-IN/MP/049_MAIZE-330_SONDWA-IN/MP/049/005_SONDWA-IN/MP/049/005/0001</t>
  </si>
  <si>
    <t>ALIRAJPUR-IN/MP/049_PADDY -UNIR-102_CHANDRA SHEKHAR AZAD-IN/MP/049/006_CHANDRA SHEKHAR AZAD-IN/MP/049/006/0001</t>
  </si>
  <si>
    <t>ALIRAJPUR-IN/MP/049_PADDY -UNIR-102_KATTHIWADA-IN/MP/049/004_KATTHIWADA-IN/MP/049/004/0001</t>
  </si>
  <si>
    <t>ALIRAJPUR-IN/MP/049_PADDY -UNIR-102_SONDWA-IN/MP/049/005_SONDWA-IN/MP/049/005/0001</t>
  </si>
  <si>
    <t>ALIRAJPUR-IN/MP/049_SOYABEAN-530_ALIRAJPUR-IN/MP/049/001_ALIRAJPUR-IN/MP/049/001/0002</t>
  </si>
  <si>
    <t>ALIRAJPUR-IN/MP/049_SOYABEAN-530_CHANDRA SHEKHAR AZAD-IN/MP/049/006_CHANDRA SHEKHAR AZAD-IN/MP/049/006/0001</t>
  </si>
  <si>
    <t>ALIRAJPUR-IN/MP/049_SOYABEAN-530_JOBAT-IN/MP/049/002_JOBAT-IN/MP/049/002/0002</t>
  </si>
  <si>
    <t>ALIRAJPUR-IN/MP/049_SOYABEAN-530_JOBAT-IN/MP/049/002_UDAYGARH-IN/MP/049/002/0001</t>
  </si>
  <si>
    <t>ALIRAJPUR-IN/MP/049_SOYABEAN-530_KATTHIWADA-IN/MP/049/004_KATTHIWADA-IN/MP/049/004/0001</t>
  </si>
  <si>
    <t>ALIRAJPUR-IN/MP/049_SOYABEAN-530_SONDWA-IN/MP/049/005_SONDWA-IN/MP/049/005/0001</t>
  </si>
  <si>
    <t>BARWANI-IN/MP/039_BLACK GRAM (URAD)-401__</t>
  </si>
  <si>
    <t>BARWANI-IN/MP/039_COTTON-601_ANJAR-IN/MP/039/009_</t>
  </si>
  <si>
    <t>BARWANI-IN/MP/039_COTTON-601_BARLA-IN/MP/039/006_</t>
  </si>
  <si>
    <t>BARWANI-IN/MP/039_COTTON-601_BARWANI-IN/MP/039/001_</t>
  </si>
  <si>
    <t>BARWANI-IN/MP/039_COTTON-601_NIWALI-IN/MP/039/002_</t>
  </si>
  <si>
    <t>BARWANI-IN/MP/039_COTTON-601_PANSEMAL-IN/MP/039/003_</t>
  </si>
  <si>
    <t>BARWANI-IN/MP/039_COTTON-601_PATI-IN/MP/039/008_</t>
  </si>
  <si>
    <t>BARWANI-IN/MP/039_COTTON-601_RAJPUR-IN/MP/039/004_</t>
  </si>
  <si>
    <t>BARWANI-IN/MP/039_COTTON-601_SENDHWA-IN/MP/039/005_</t>
  </si>
  <si>
    <t>BARWANI-IN/MP/039_COTTON-601_THEEKRI-IN/MP/039/007_</t>
  </si>
  <si>
    <t>BARWANI-IN/MP/039_GREEN GRAM (MUNG)-405__</t>
  </si>
  <si>
    <t>BARWANI-IN/MP/039_GROUNDNUT-501_BARWANI-IN/MP/039/001_</t>
  </si>
  <si>
    <t>BARWANI-IN/MP/039_GROUNDNUT-501_NIWALI-IN/MP/039/002_</t>
  </si>
  <si>
    <t>BARWANI-IN/MP/039_GROUNDNUT-501_PANSEMAL-IN/MP/039/003_</t>
  </si>
  <si>
    <t>BARWANI-IN/MP/039_GROUNDNUT-501_PATI-IN/MP/039/008_</t>
  </si>
  <si>
    <t>BARWANI-IN/MP/039_GROUNDNUT-501_RAJPUR-IN/MP/039/004_</t>
  </si>
  <si>
    <t>BARWANI-IN/MP/039_GROUNDNUT-501_SENDHWA-IN/MP/039/005_</t>
  </si>
  <si>
    <t>BARWANI-IN/MP/039_JOWAR-310_BARLA-IN/MP/039/006_</t>
  </si>
  <si>
    <t>BARWANI-IN/MP/039_JOWAR-310_BARWANI-IN/MP/039/001_</t>
  </si>
  <si>
    <t>BARWANI-IN/MP/039_JOWAR-310_NIWALI-IN/MP/039/002_</t>
  </si>
  <si>
    <t>BARWANI-IN/MP/039_JOWAR-310_PANSEMAL-IN/MP/039/003_</t>
  </si>
  <si>
    <t>BARWANI-IN/MP/039_JOWAR-310_PATI-IN/MP/039/008_</t>
  </si>
  <si>
    <t>BARWANI-IN/MP/039_JOWAR-310_RAJPUR-IN/MP/039/004_</t>
  </si>
  <si>
    <t>BARWANI-IN/MP/039_JOWAR-310_SENDHWA-IN/MP/039/005_</t>
  </si>
  <si>
    <t>BARWANI-IN/MP/039_MAIZE-330_ANJAR-IN/MP/039/009_ANJAR-IN/MP/039/009/0002</t>
  </si>
  <si>
    <t>BARWANI-IN/MP/039_MAIZE-330_BARLA-IN/MP/039/006_BARLA-IN/MP/039/006/0002</t>
  </si>
  <si>
    <t>BARWANI-IN/MP/039_MAIZE-330_BARWANI-IN/MP/039/001_BARWANI-IN/MP/039/001/0002</t>
  </si>
  <si>
    <t>BARWANI-IN/MP/039_MAIZE-330_NIWALI-IN/MP/039/002_NIWALI-IN/MP/039/002/0002</t>
  </si>
  <si>
    <t>BARWANI-IN/MP/039_MAIZE-330_PANSEMAL-IN/MP/039/003_PANSEMAL-IN/MP/039/003/0002</t>
  </si>
  <si>
    <t>BARWANI-IN/MP/039_MAIZE-330_PATI-IN/MP/039/008_PATI-IN/MP/039/008/0002</t>
  </si>
  <si>
    <t>BARWANI-IN/MP/039_MAIZE-330_RAJPUR-IN/MP/039/004_RAJPUR-IN/MP/039/004/0002</t>
  </si>
  <si>
    <t>BARWANI-IN/MP/039_MAIZE-330_SENDHWA-IN/MP/039/005_SENDHWA-IN/MP/039/005/0002</t>
  </si>
  <si>
    <t>BARWANI-IN/MP/039_MAIZE-330_THEEKRI-IN/MP/039/007_THEEKRI-IN/MP/039/007/0002</t>
  </si>
  <si>
    <t>BARWANI-IN/MP/039_SOYABEAN-530_BARLA-IN/MP/039/006_BARLA-IN/MP/039/006/0002</t>
  </si>
  <si>
    <t>BARWANI-IN/MP/039_SOYABEAN-530_BARWANI-IN/MP/039/001_BARWANI-IN/MP/039/001/0002</t>
  </si>
  <si>
    <t>BARWANI-IN/MP/039_SOYABEAN-530_NIWALI-IN/MP/039/002_NIWALI-IN/MP/039/002/0002</t>
  </si>
  <si>
    <t>BARWANI-IN/MP/039_SOYABEAN-530_PANSEMAL-IN/MP/039/003_PANSEMAL-IN/MP/039/003/0002</t>
  </si>
  <si>
    <t>BARWANI-IN/MP/039_SOYABEAN-530_RAJPUR-IN/MP/039/004_RAJPUR-IN/MP/039/004/0002</t>
  </si>
  <si>
    <t>BARWANI-IN/MP/039_SOYABEAN-530_SENDHWA-IN/MP/039/005_SENDHWA-IN/MP/039/005/0002</t>
  </si>
  <si>
    <t>BARWANI-IN/MP/039_SOYABEAN-530_THEEKRI-IN/MP/039/007_THEEKRI-IN/MP/039/007/0002</t>
  </si>
  <si>
    <t>BETUL-IN/MP/002_BLACK GRAM (URAD)-401__</t>
  </si>
  <si>
    <t>BETUL-IN/MP/002_GREEN GRAM (MUNG)-405__</t>
  </si>
  <si>
    <t>BETUL-IN/MP/002_GROUNDNUT-501_AATHNER-IN/MP/002/008_</t>
  </si>
  <si>
    <t>BETUL-IN/MP/002_GROUNDNUT-501_AMLA-IN/MP/002/005_</t>
  </si>
  <si>
    <t>BETUL-IN/MP/002_GROUNDNUT-501_BHAINSDEHI-IN/MP/002/001_</t>
  </si>
  <si>
    <t>BETUL-IN/MP/002_GROUNDNUT-501_MULTAI-IN/MP/002/003_</t>
  </si>
  <si>
    <t>BETUL-IN/MP/002_JOWAR-310_AATHNER-IN/MP/002/008_</t>
  </si>
  <si>
    <t>BETUL-IN/MP/002_JOWAR-310_BETUL-IN/MP/002/002_</t>
  </si>
  <si>
    <t>BETUL-IN/MP/002_JOWAR-310_BHAINSDEHI-IN/MP/002/001_</t>
  </si>
  <si>
    <t>BETUL-IN/MP/002_JOWAR-310_GHODADONGRI-IN/MP/002/006_</t>
  </si>
  <si>
    <t>BETUL-IN/MP/002_JOWAR-310_MULTAI-IN/MP/002/003_</t>
  </si>
  <si>
    <t>BETUL-IN/MP/002_KODO-KUTKI-360_BETUL-IN/MP/002/002_</t>
  </si>
  <si>
    <t>BETUL-IN/MP/002_KODO-KUTKI-360_BHAINSDEHI-IN/MP/002/001_</t>
  </si>
  <si>
    <t>BETUL-IN/MP/002_KODO-KUTKI-360_CHICHOLI-IN/MP/002/007_</t>
  </si>
  <si>
    <t>BETUL-IN/MP/002_MAIZE-330_AMLA-IN/MP/002/005_AMLA-IN/MP/002/005/0001</t>
  </si>
  <si>
    <t>BETUL-IN/MP/002_MAIZE-330_AMLA-IN/MP/002/005_BORDEHI-IN/MP/002/005/0002</t>
  </si>
  <si>
    <t>BETUL-IN/MP/002_MAIZE-330_BETUL-IN/MP/002/002_BETUL - 1-IN/MP/002/002/0003</t>
  </si>
  <si>
    <t>BETUL-IN/MP/002_MAIZE-330_BETUL-IN/MP/002/002_KHEDISAWLIGARH-IN/MP/002/002/0001</t>
  </si>
  <si>
    <t>BETUL-IN/MP/002_MAIZE-330_BHAINSDEHI-IN/MP/002/001_BHIMPUR-IN/MP/002/001/0002</t>
  </si>
  <si>
    <t>BETUL-IN/MP/002_MAIZE-330_BHAINSDEHI-IN/MP/002/001_CHILLOUR-IN/MP/002/001/0001</t>
  </si>
  <si>
    <t>BETUL-IN/MP/002_MAIZE-330_CHICHOLI-IN/MP/002/007_CHICHOLI-IN/MP/002/007/0001</t>
  </si>
  <si>
    <t>BETUL-IN/MP/002_MAIZE-330_GHODADONGRI-IN/MP/002/006_CHOPNA-IN/MP/002/006/0001</t>
  </si>
  <si>
    <t>BETUL-IN/MP/002_MAIZE-330_GHODADONGRI-IN/MP/002/006_GHODADONGRI-IN/MP/002/006/0002</t>
  </si>
  <si>
    <t>BETUL-IN/MP/002_MAIZE-330_MULTAI-IN/MP/002/003_DUNAWA-IN/MP/002/003/0002</t>
  </si>
  <si>
    <t>BETUL-IN/MP/002_MAIZE-330_MULTAI-IN/MP/002/003_MASOD-IN/MP/002/003/0004</t>
  </si>
  <si>
    <t>BETUL-IN/MP/002_MAIZE-330_MULTAI-IN/MP/002/003_PRABHAT PATTAN-IN/MP/002/003/0003</t>
  </si>
  <si>
    <t>BETUL-IN/MP/002_MAIZE-330_SHAHPUR-IN/MP/002/004_SHAHPUR-IN/MP/002/004/0001</t>
  </si>
  <si>
    <t>BETUL-IN/MP/002_PADDY -IRRI-101_BHAINSDEHI-IN/MP/002/001_BHIMPUR-IN/MP/002/001/0002</t>
  </si>
  <si>
    <t>BETUL-IN/MP/002_PADDY -IRRI-101_BHAINSDEHI-IN/MP/002/001_CHILLOUR-IN/MP/002/001/0001</t>
  </si>
  <si>
    <t>BETUL-IN/MP/002_PADDY -IRRI-101_GHODADONGRI-IN/MP/002/006_CHOPNA-IN/MP/002/006/0001</t>
  </si>
  <si>
    <t>BETUL-IN/MP/002_PADDY -IRRI-101_GHODADONGRI-IN/MP/002/006_GHODADONGRI-IN/MP/002/006/0002</t>
  </si>
  <si>
    <t>BETUL-IN/MP/002_PADDY -IRRI-101_SHAHPUR-IN/MP/002/004_SHAHPUR-IN/MP/002/004/0001</t>
  </si>
  <si>
    <t>BETUL-IN/MP/002_PADDY -UNIR-102_BETUL-IN/MP/002/002_BETUL - 1-IN/MP/002/002/0003</t>
  </si>
  <si>
    <t>BETUL-IN/MP/002_PADDY -UNIR-102_BETUL-IN/MP/002/002_KHEDISAWLIGARH-IN/MP/002/002/0001</t>
  </si>
  <si>
    <t>BETUL-IN/MP/002_PADDY -UNIR-102_CHICHOLI-IN/MP/002/007_CHICHOLI-IN/MP/002/007/0001</t>
  </si>
  <si>
    <t>BETUL-IN/MP/002_RED GRAM(TUR/ARHAR/PPEA)-410_AATHNER-IN/MP/002/008_ATHNER-IN/MP/002/008/0002</t>
  </si>
  <si>
    <t>BETUL-IN/MP/002_RED GRAM(TUR/ARHAR/PPEA)-410_AATHNER-IN/MP/002/008_SATNER-IN/MP/002/008/0001</t>
  </si>
  <si>
    <t>BETUL-IN/MP/002_RED GRAM(TUR/ARHAR/PPEA)-410_BHAINSDEHI-IN/MP/002/001_BHAINSDEHI-IN/MP/002/001/0004</t>
  </si>
  <si>
    <t>BETUL-IN/MP/002_RED GRAM(TUR/ARHAR/PPEA)-410_BHAINSDEHI-IN/MP/002/001_BHIMPUR-IN/MP/002/001/0002</t>
  </si>
  <si>
    <t>BETUL-IN/MP/002_RED GRAM(TUR/ARHAR/PPEA)-410_BHAINSDEHI-IN/MP/002/001_CHILLOUR-IN/MP/002/001/0001</t>
  </si>
  <si>
    <t>BETUL-IN/MP/002_RED GRAM(TUR/ARHAR/PPEA)-410_BHAINSDEHI-IN/MP/002/001_JHALLAR-IN/MP/002/001/0003</t>
  </si>
  <si>
    <t>BETUL-IN/MP/002_SOYABEAN-530_AATHNER-IN/MP/002/008_ATHNER-IN/MP/002/008/0002</t>
  </si>
  <si>
    <t>BETUL-IN/MP/002_SOYABEAN-530_AATHNER-IN/MP/002/008_SATNER-IN/MP/002/008/0001</t>
  </si>
  <si>
    <t>BETUL-IN/MP/002_SOYABEAN-530_AMLA-IN/MP/002/005_AMLA-IN/MP/002/005/0001</t>
  </si>
  <si>
    <t>BETUL-IN/MP/002_SOYABEAN-530_AMLA-IN/MP/002/005_BORDEHI-IN/MP/002/005/0002</t>
  </si>
  <si>
    <t>BETUL-IN/MP/002_SOYABEAN-530_BETUL-IN/MP/002/002_BETUL - 1-IN/MP/002/002/0003</t>
  </si>
  <si>
    <t>BETUL-IN/MP/002_SOYABEAN-530_BETUL-IN/MP/002/002_BETUL - 2-IN/MP/002/002/0002</t>
  </si>
  <si>
    <t>BETUL-IN/MP/002_SOYABEAN-530_BETUL-IN/MP/002/002_BETUL BAZAR-IN/MP/002/002/0004</t>
  </si>
  <si>
    <t>BETUL-IN/MP/002_SOYABEAN-530_BETUL-IN/MP/002/002_KHEDISAWLIGARH-IN/MP/002/002/0001</t>
  </si>
  <si>
    <t>BETUL-IN/MP/002_SOYABEAN-530_BHAINSDEHI-IN/MP/002/001_BHAINSDEHI-IN/MP/002/001/0004</t>
  </si>
  <si>
    <t>BETUL-IN/MP/002_SOYABEAN-530_BHAINSDEHI-IN/MP/002/001_BHIMPUR-IN/MP/002/001/0002</t>
  </si>
  <si>
    <t>BETUL-IN/MP/002_SOYABEAN-530_BHAINSDEHI-IN/MP/002/001_CHILLOUR-IN/MP/002/001/0001</t>
  </si>
  <si>
    <t>BETUL-IN/MP/002_SOYABEAN-530_BHAINSDEHI-IN/MP/002/001_JHALLAR-IN/MP/002/001/0003</t>
  </si>
  <si>
    <t>BETUL-IN/MP/002_SOYABEAN-530_CHICHOLI-IN/MP/002/007_CHICHOLI-IN/MP/002/007/0001</t>
  </si>
  <si>
    <t>BETUL-IN/MP/002_SOYABEAN-530_GHODADONGRI-IN/MP/002/006_GHODADONGRI-IN/MP/002/006/0002</t>
  </si>
  <si>
    <t>BETUL-IN/MP/002_SOYABEAN-530_MULTAI-IN/MP/002/003_DUNAWA-IN/MP/002/003/0002</t>
  </si>
  <si>
    <t>BETUL-IN/MP/002_SOYABEAN-530_MULTAI-IN/MP/002/003_MASOD-IN/MP/002/003/0004</t>
  </si>
  <si>
    <t>BETUL-IN/MP/002_SOYABEAN-530_MULTAI-IN/MP/002/003_MULTAI-IN/MP/002/003/0001</t>
  </si>
  <si>
    <t>BETUL-IN/MP/002_SOYABEAN-530_MULTAI-IN/MP/002/003_PRABHAT PATTAN-IN/MP/002/003/0003</t>
  </si>
  <si>
    <t>BETUL-IN/MP/002_SOYABEAN-530_SHAHPUR-IN/MP/002/004_SHAHPUR-IN/MP/002/004/0001</t>
  </si>
  <si>
    <t>BURHANPUR-IN/MP/048_BLACK GRAM (URAD)-401__</t>
  </si>
  <si>
    <t>BURHANPUR-IN/MP/048_COTTON-601_BURHANPUR-IN/MP/048/001_</t>
  </si>
  <si>
    <t>BURHANPUR-IN/MP/048_COTTON-601_KHAKNAR-IN/MP/048/003_</t>
  </si>
  <si>
    <t>BURHANPUR-IN/MP/048_COTTON-601_NEPANAGAR-IN/MP/048/002_</t>
  </si>
  <si>
    <t>BURHANPUR-IN/MP/048_GREEN GRAM (MUNG)-405__</t>
  </si>
  <si>
    <t>BURHANPUR-IN/MP/048_JOWAR-310_BURHANPUR-IN/MP/048/001_</t>
  </si>
  <si>
    <t>BURHANPUR-IN/MP/048_JOWAR-310_KHAKNAR-IN/MP/048/003_</t>
  </si>
  <si>
    <t>BURHANPUR-IN/MP/048_JOWAR-310_NEPANAGAR-IN/MP/048/002_</t>
  </si>
  <si>
    <t>BURHANPUR-IN/MP/048_MAIZE-330_BURHANPUR-IN/MP/048/001_BURHANPUR-IN/MP/048/001/0001</t>
  </si>
  <si>
    <t>BURHANPUR-IN/MP/048_MAIZE-330_BURHANPUR-IN/MP/048/001_SHAHPUR-IN/MP/048/001/0002</t>
  </si>
  <si>
    <t>BURHANPUR-IN/MP/048_MAIZE-330_KHAKNAR-IN/MP/048/003_KHAKNAR-IN/MP/048/003/0001</t>
  </si>
  <si>
    <t>BURHANPUR-IN/MP/048_MAIZE-330_KHAKNAR-IN/MP/048/003_TUKAITHAD-IN/MP/048/003/0002</t>
  </si>
  <si>
    <t>BURHANPUR-IN/MP/048_SOYABEAN-530_BURHANPUR-IN/MP/048/001_BURHANPUR-IN/MP/048/001/0001</t>
  </si>
  <si>
    <t>BURHANPUR-IN/MP/048_SOYABEAN-530_KHAKNAR-IN/MP/048/003_KHAKNAR-IN/MP/048/003/0001</t>
  </si>
  <si>
    <t>BURHANPUR-IN/MP/048_SOYABEAN-530_KHAKNAR-IN/MP/048/003_TUKAITHAD-IN/MP/048/003/0002</t>
  </si>
  <si>
    <t>BURHANPUR-IN/MP/048_SOYABEAN-530_NEPANAGAR-IN/MP/048/002_AASER-IN/MP/048/002/0001</t>
  </si>
  <si>
    <t>BURHANPUR-IN/MP/048_SOYABEAN-530_NEPANAGAR-IN/MP/048/002_NEPANAGAR-IN/MP/048/002/0002</t>
  </si>
  <si>
    <t>DHAR-IN/MP/010_BLACK GRAM (URAD)-401__</t>
  </si>
  <si>
    <t>DHAR-IN/MP/010_COTTON-601_BADNAWAR-IN/MP/010/001_</t>
  </si>
  <si>
    <t>DHAR-IN/MP/010_COTTON-601_DAHI-IN/MP/010/008_</t>
  </si>
  <si>
    <t>DHAR-IN/MP/010_COTTON-601_DHARAMPURI-IN/MP/010/007_</t>
  </si>
  <si>
    <t>DHAR-IN/MP/010_COTTON-601_GANDHWANI-IN/MP/010/006_</t>
  </si>
  <si>
    <t>DHAR-IN/MP/010_COTTON-601_KUKSHI-IN/MP/010/004_</t>
  </si>
  <si>
    <t>DHAR-IN/MP/010_COTTON-601_MANAWAR-IN/MP/010/005_</t>
  </si>
  <si>
    <t>DHAR-IN/MP/010_COTTON-601_SARDARPUR-IN/MP/010/002_</t>
  </si>
  <si>
    <t>DHAR-IN/MP/010_GROUNDNUT-501_KUKSHI-IN/MP/010/004_</t>
  </si>
  <si>
    <t>DHAR-IN/MP/010_JOWAR-310_DAHI-IN/MP/010/008_</t>
  </si>
  <si>
    <t>DHAR-IN/MP/010_JOWAR-310_KUKSHI-IN/MP/010/004_</t>
  </si>
  <si>
    <t>DHAR-IN/MP/010_MAIZE-330_BADNAWAR-IN/MP/010/001_BADNAWAR-IN/MP/010/001/0001</t>
  </si>
  <si>
    <t>DHAR-IN/MP/010_MAIZE-330_DAHI-IN/MP/010/008_DAHI-IN/MP/010/008/0001</t>
  </si>
  <si>
    <t>DHAR-IN/MP/010_MAIZE-330_DHARAMPURI-IN/MP/010/007_DHARAMPURI-IN/MP/010/007/0001</t>
  </si>
  <si>
    <t>DHAR-IN/MP/010_MAIZE-330_GANDHWANI-IN/MP/010/006_GANDHWANI-IN/MP/010/006/0001</t>
  </si>
  <si>
    <t>DHAR-IN/MP/010_MAIZE-330_KUKSHI-IN/MP/010/004_BAG-IN/MP/010/004/0001</t>
  </si>
  <si>
    <t>DHAR-IN/MP/010_MAIZE-330_KUKSHI-IN/MP/010/004_KUKSHI-IN/MP/010/004/0002</t>
  </si>
  <si>
    <t>DHAR-IN/MP/010_MAIZE-330_KUKSHI-IN/MP/010/004_NISARPUR-IN/MP/010/004/0003</t>
  </si>
  <si>
    <t>DHAR-IN/MP/010_MAIZE-330_MANAWAR-IN/MP/010/005_BAKANER-IN/MP/010/005/0002</t>
  </si>
  <si>
    <t>DHAR-IN/MP/010_MAIZE-330_MANAWAR-IN/MP/010/005_MANAWAR-IN/MP/010/005/0001</t>
  </si>
  <si>
    <t>DHAR-IN/MP/010_SOYABEAN-530_BADNAWAR-IN/MP/010/001_BADNAWAR-IN/MP/010/001/0001</t>
  </si>
  <si>
    <t>DHAR-IN/MP/010_SOYABEAN-530_BADNAWAR-IN/MP/010/001_KANVAN-IN/MP/010/001/0002</t>
  </si>
  <si>
    <t>DHAR-IN/MP/010_SOYABEAN-530_DHARAMPURI-IN/MP/010/007_DHARAMPURI-IN/MP/010/007/0001</t>
  </si>
  <si>
    <t>DHAR-IN/MP/010_SOYABEAN-530_DHAR-IN/MP/010/003_DHAR-IN/MP/010/003/0002</t>
  </si>
  <si>
    <t>DHAR-IN/MP/010_SOYABEAN-530_DHAR-IN/MP/010/003_NALCHHA-IN/MP/010/003/0004</t>
  </si>
  <si>
    <t>DHAR-IN/MP/010_SOYABEAN-530_DHAR-IN/MP/010/003_SAGAUR-IN/MP/010/003/0003</t>
  </si>
  <si>
    <t>DHAR-IN/MP/010_SOYABEAN-530_DHAR-IN/MP/010/003_TIRLA-IN/MP/010/003/0001</t>
  </si>
  <si>
    <t>DHAR-IN/MP/010_SOYABEAN-530_GANDHWANI-IN/MP/010/006_GANDHWANI-IN/MP/010/006/0001</t>
  </si>
  <si>
    <t>DHAR-IN/MP/010_SOYABEAN-530_KUKSHI-IN/MP/010/004_BAG-IN/MP/010/004/0001</t>
  </si>
  <si>
    <t>DHAR-IN/MP/010_SOYABEAN-530_KUKSHI-IN/MP/010/004_KUKSHI-IN/MP/010/004/0002</t>
  </si>
  <si>
    <t>DHAR-IN/MP/010_SOYABEAN-530_KUKSHI-IN/MP/010/004_NISARPUR-IN/MP/010/004/0003</t>
  </si>
  <si>
    <t>DHAR-IN/MP/010_SOYABEAN-530_MANAWAR-IN/MP/010/005_BAKANER-IN/MP/010/005/0002</t>
  </si>
  <si>
    <t>DHAR-IN/MP/010_SOYABEAN-530_MANAWAR-IN/MP/010/005_MANAWAR-IN/MP/010/005/0001</t>
  </si>
  <si>
    <t>DHAR-IN/MP/010_SOYABEAN-530_SARDARPUR-IN/MP/010/002_AMJHERA-IN/MP/010/002/0003</t>
  </si>
  <si>
    <t>DHAR-IN/MP/010_SOYABEAN-530_SARDARPUR-IN/MP/010/002_BARMANDAL-IN/MP/010/002/0001</t>
  </si>
  <si>
    <t>DHAR-IN/MP/010_SOYABEAN-530_SARDARPUR-IN/MP/010/002_DASAI-IN/MP/010/002/0002</t>
  </si>
  <si>
    <t>DHAR-IN/MP/010_SOYABEAN-530_SARDARPUR-IN/MP/010/002_SARDARPUR-IN/MP/010/002/0004</t>
  </si>
  <si>
    <t>HARDA-IN/MP/041_BLACK GRAM (URAD)-401__</t>
  </si>
  <si>
    <t>HARDA-IN/MP/041_GREEN GRAM (MUNG)-405__</t>
  </si>
  <si>
    <t>HARDA-IN/MP/041_SOYABEAN-530_HANDIA-IN/MP/041/006_ABGAONKALA-IN/MP/041/006/0001</t>
  </si>
  <si>
    <t>HARDA-IN/MP/041_SOYABEAN-530_HANDIA-IN/MP/041/006_HANDIYA-IN/MP/041/006/0002</t>
  </si>
  <si>
    <t>HARDA-IN/MP/041_SOYABEAN-530_HARDA-IN/MP/041/001_HARDA-IN/MP/041/001/0002</t>
  </si>
  <si>
    <t>HARDA-IN/MP/041_SOYABEAN-530_HARDA-IN/MP/041/001_MAGARDHA-IN/MP/041/001/0003</t>
  </si>
  <si>
    <t>HARDA-IN/MP/041_SOYABEAN-530_KHIRKIYA-IN/MP/041/002_CHARUWA-IN/MP/041/002/0002</t>
  </si>
  <si>
    <t>HARDA-IN/MP/041_SOYABEAN-530_KHIRKIYA-IN/MP/041/002_KHIRKIYA-IN/MP/041/002/0001</t>
  </si>
  <si>
    <t>HARDA-IN/MP/041_SOYABEAN-530_REHATGAON-IN/MP/041/005_RAHATGAON-IN/MP/041/005/0002</t>
  </si>
  <si>
    <t>HARDA-IN/MP/041_SOYABEAN-530_REHATGAON-IN/MP/041/005_SODALPUR-IN/MP/041/005/0001</t>
  </si>
  <si>
    <t>HARDA-IN/MP/041_SOYABEAN-530_SIRALI-IN/MP/041/004_DEEPGAONKALA-IN/MP/041/004/0002</t>
  </si>
  <si>
    <t>HARDA-IN/MP/041_SOYABEAN-530_SIRALI-IN/MP/041/004_SIRALI-IN/MP/041/004/0001</t>
  </si>
  <si>
    <t>HARDA-IN/MP/041_SOYABEAN-530_TIMARNI-IN/MP/041/003_KARTANA-IN/MP/041/003/0001</t>
  </si>
  <si>
    <t>HARDA-IN/MP/041_SOYABEAN-530_TIMARNI-IN/MP/041/003_TIMARNI-IN/MP/041/003/0002</t>
  </si>
  <si>
    <t>HOSHANGABAD-IN/MP/014_BLACK GRAM (URAD)-401__</t>
  </si>
  <si>
    <t>HOSHANGABAD-IN/MP/014_GREEN GRAM (MUNG)-405__</t>
  </si>
  <si>
    <t>HOSHANGABAD-IN/MP/014_MAIZE-330_DOLRIYA-IN/MP/014/008_DOLRIYA-2-IN/MP/014/008/0002</t>
  </si>
  <si>
    <t>HOSHANGABAD-IN/MP/014_MAIZE-330_HOSHANGABAD-IN/MP/014/001_HOSHANGABAD- 1-IN/MP/014/001/0001</t>
  </si>
  <si>
    <t>HOSHANGABAD-IN/MP/014_MAIZE-330_HOSHANGABAD-IN/MP/014/001_HOSHANGABAD- 2-IN/MP/014/001/0002</t>
  </si>
  <si>
    <t>HOSHANGABAD-IN/MP/014_MAIZE-330_ITARSI-IN/MP/014/006_ITARSI-IN/MP/014/006/0001</t>
  </si>
  <si>
    <t>HOSHANGABAD-IN/MP/014_MAIZE-330_ITARSI-IN/MP/014/006_KESLA-IN/MP/014/006/0003</t>
  </si>
  <si>
    <t>HOSHANGABAD-IN/MP/014_MAIZE-330_ITARSI-IN/MP/014/006_RAMPUR-IN/MP/014/006/0002</t>
  </si>
  <si>
    <t>HOSHANGABAD-IN/MP/014_MAIZE-330_SEONI - MALWA-IN/MP/014/003_SHIVPUR-IN/MP/014/003/0001</t>
  </si>
  <si>
    <t>HOSHANGABAD-IN/MP/014_PADDY -IRRI-101_BABAI-IN/MP/014/005_AARI-IN/MP/014/005/0001</t>
  </si>
  <si>
    <t>HOSHANGABAD-IN/MP/014_PADDY -IRRI-101_BABAI-IN/MP/014/005_BABAI-IN/MP/014/005/0003</t>
  </si>
  <si>
    <t>HOSHANGABAD-IN/MP/014_PADDY -IRRI-101_BABAI-IN/MP/014/005_GANERA-IN/MP/014/005/0002</t>
  </si>
  <si>
    <t>HOSHANGABAD-IN/MP/014_PADDY -IRRI-101_BANKHEDI-IN/MP/014/007_BANKHEDI-IN/MP/014/007/0003</t>
  </si>
  <si>
    <t>HOSHANGABAD-IN/MP/014_PADDY -IRRI-101_BANKHEDI-IN/MP/014/007_CHADON-IN/MP/014/007/0002</t>
  </si>
  <si>
    <t>HOSHANGABAD-IN/MP/014_PADDY -IRRI-101_BANKHEDI-IN/MP/014/007_UMARDHA-IN/MP/014/007/0001</t>
  </si>
  <si>
    <t>HOSHANGABAD-IN/MP/014_PADDY -IRRI-101_DOLRIYA-IN/MP/014/008_DOLRIYA-1-IN/MP/014/008/0001</t>
  </si>
  <si>
    <t>HOSHANGABAD-IN/MP/014_PADDY -IRRI-101_DOLRIYA-IN/MP/014/008_DOLRIYA-2-IN/MP/014/008/0002</t>
  </si>
  <si>
    <t>HOSHANGABAD-IN/MP/014_PADDY -IRRI-101_HOSHANGABAD-IN/MP/014/001_HOSHANGABAD- 1-IN/MP/014/001/0001</t>
  </si>
  <si>
    <t>HOSHANGABAD-IN/MP/014_PADDY -IRRI-101_HOSHANGABAD-IN/MP/014/001_HOSHANGABAD- 2-IN/MP/014/001/0002</t>
  </si>
  <si>
    <t>HOSHANGABAD-IN/MP/014_PADDY -IRRI-101_ITARSI-IN/MP/014/006_ITARSI-IN/MP/014/006/0001</t>
  </si>
  <si>
    <t>HOSHANGABAD-IN/MP/014_PADDY -IRRI-101_ITARSI-IN/MP/014/006_KESLA-IN/MP/014/006/0003</t>
  </si>
  <si>
    <t>HOSHANGABAD-IN/MP/014_PADDY -IRRI-101_ITARSI-IN/MP/014/006_RAMPUR-IN/MP/014/006/0002</t>
  </si>
  <si>
    <t>HOSHANGABAD-IN/MP/014_PADDY -IRRI-101_PIPARIYA-IN/MP/014/004_PIPARIYA-IN/MP/014/004/0002</t>
  </si>
  <si>
    <t>HOSHANGABAD-IN/MP/014_PADDY -IRRI-101_PIPARIYA-IN/MP/014/004_SANDIYA-IN/MP/014/004/0001</t>
  </si>
  <si>
    <t>HOSHANGABAD-IN/MP/014_PADDY -IRRI-101_PIPARIYA-IN/MP/014/004_TARONKALA-IN/MP/014/004/0003</t>
  </si>
  <si>
    <t>HOSHANGABAD-IN/MP/014_PADDY -IRRI-101_SEONI - MALWA-IN/MP/014/003_PAGDHAL-IN/MP/014/003/0002</t>
  </si>
  <si>
    <t>HOSHANGABAD-IN/MP/014_PADDY -IRRI-101_SEONI - MALWA-IN/MP/014/003_SATWASA-IN/MP/014/003/0005</t>
  </si>
  <si>
    <t>HOSHANGABAD-IN/MP/014_PADDY -IRRI-101_SEONI - MALWA-IN/MP/014/003_SEONI  MALWA-IN/MP/014/003/0003</t>
  </si>
  <si>
    <t>HOSHANGABAD-IN/MP/014_PADDY -IRRI-101_SOHAGPUR-IN/MP/014/002_DHAPADAKALA-IN/MP/014/002/0001</t>
  </si>
  <si>
    <t>HOSHANGABAD-IN/MP/014_PADDY -IRRI-101_SOHAGPUR-IN/MP/014/002_SHOBHAPUR-IN/MP/014/002/0003</t>
  </si>
  <si>
    <t>HOSHANGABAD-IN/MP/014_PADDY -IRRI-101_SOHAGPUR-IN/MP/014/002_SOHAGPUR-IN/MP/014/002/0002</t>
  </si>
  <si>
    <t>HOSHANGABAD-IN/MP/014_PADDY -UNIR-102_ITARSI-IN/MP/014/006_KESLA-IN/MP/014/006/0003</t>
  </si>
  <si>
    <t>HOSHANGABAD-IN/MP/014_PADDY -UNIR-102_SEONI - MALWA-IN/MP/014/003_PAGDHAL-IN/MP/014/003/0002</t>
  </si>
  <si>
    <t>HOSHANGABAD-IN/MP/014_RED GRAM(TUR/ARHAR/PPEA)-410_BABAI-IN/MP/014/005_AARI-IN/MP/014/005/0001</t>
  </si>
  <si>
    <t>HOSHANGABAD-IN/MP/014_RED GRAM(TUR/ARHAR/PPEA)-410_BABAI-IN/MP/014/005_GANERA-IN/MP/014/005/0002</t>
  </si>
  <si>
    <t>HOSHANGABAD-IN/MP/014_RED GRAM(TUR/ARHAR/PPEA)-410_BANKHEDI-IN/MP/014/007_BANKHEDI-IN/MP/014/007/0003</t>
  </si>
  <si>
    <t>HOSHANGABAD-IN/MP/014_RED GRAM(TUR/ARHAR/PPEA)-410_BANKHEDI-IN/MP/014/007_UMARDHA-IN/MP/014/007/0001</t>
  </si>
  <si>
    <t>HOSHANGABAD-IN/MP/014_RED GRAM(TUR/ARHAR/PPEA)-410_HOSHANGABAD-IN/MP/014/001_HOSHANGABAD- 1-IN/MP/014/001/0001</t>
  </si>
  <si>
    <t>HOSHANGABAD-IN/MP/014_RED GRAM(TUR/ARHAR/PPEA)-410_HOSHANGABAD-IN/MP/014/001_HOSHANGABAD- 2-IN/MP/014/001/0002</t>
  </si>
  <si>
    <t>HOSHANGABAD-IN/MP/014_RED GRAM(TUR/ARHAR/PPEA)-410_PIPARIYA-IN/MP/014/004_PIPARIYA-IN/MP/014/004/0002</t>
  </si>
  <si>
    <t>HOSHANGABAD-IN/MP/014_RED GRAM(TUR/ARHAR/PPEA)-410_PIPARIYA-IN/MP/014/004_SANDIYA-IN/MP/014/004/0001</t>
  </si>
  <si>
    <t>HOSHANGABAD-IN/MP/014_RED GRAM(TUR/ARHAR/PPEA)-410_SOHAGPUR-IN/MP/014/002_DHAPADAKALA-IN/MP/014/002/0001</t>
  </si>
  <si>
    <t>HOSHANGABAD-IN/MP/014_RED GRAM(TUR/ARHAR/PPEA)-410_SOHAGPUR-IN/MP/014/002_SHOBHAPUR-IN/MP/014/002/0003</t>
  </si>
  <si>
    <t>HOSHANGABAD-IN/MP/014_RED GRAM(TUR/ARHAR/PPEA)-410_SOHAGPUR-IN/MP/014/002_SOHAGPUR-IN/MP/014/002/0002</t>
  </si>
  <si>
    <t>HOSHANGABAD-IN/MP/014_SOYABEAN-530_BABAI-IN/MP/014/005_BABAI-IN/MP/014/005/0003</t>
  </si>
  <si>
    <t>HOSHANGABAD-IN/MP/014_SOYABEAN-530_BABAI-IN/MP/014/005_GANERA-IN/MP/014/005/0002</t>
  </si>
  <si>
    <t>HOSHANGABAD-IN/MP/014_SOYABEAN-530_DOLRIYA-IN/MP/014/008_DOLRIYA-1-IN/MP/014/008/0001</t>
  </si>
  <si>
    <t>HOSHANGABAD-IN/MP/014_SOYABEAN-530_DOLRIYA-IN/MP/014/008_DOLRIYA-2-IN/MP/014/008/0002</t>
  </si>
  <si>
    <t>HOSHANGABAD-IN/MP/014_SOYABEAN-530_HOSHANGABAD-IN/MP/014/001_HOSHANGABAD- 1-IN/MP/014/001/0001</t>
  </si>
  <si>
    <t>HOSHANGABAD-IN/MP/014_SOYABEAN-530_ITARSI-IN/MP/014/006_ITARSI-IN/MP/014/006/0001</t>
  </si>
  <si>
    <t>HOSHANGABAD-IN/MP/014_SOYABEAN-530_ITARSI-IN/MP/014/006_KESLA-IN/MP/014/006/0003</t>
  </si>
  <si>
    <t>HOSHANGABAD-IN/MP/014_SOYABEAN-530_ITARSI-IN/MP/014/006_RAMPUR-IN/MP/014/006/0002</t>
  </si>
  <si>
    <t>HOSHANGABAD-IN/MP/014_SOYABEAN-530_SEONI - MALWA-IN/MP/014/003_KHAPRIYA-IN/MP/014/003/0004</t>
  </si>
  <si>
    <t>HOSHANGABAD-IN/MP/014_SOYABEAN-530_SEONI - MALWA-IN/MP/014/003_PAGDHAL-IN/MP/014/003/0002</t>
  </si>
  <si>
    <t>HOSHANGABAD-IN/MP/014_SOYABEAN-530_SEONI - MALWA-IN/MP/014/003_SATWASA-IN/MP/014/003/0005</t>
  </si>
  <si>
    <t>HOSHANGABAD-IN/MP/014_SOYABEAN-530_SEONI - MALWA-IN/MP/014/003_SEONI  MALWA-IN/MP/014/003/0003</t>
  </si>
  <si>
    <t>HOSHANGABAD-IN/MP/014_SOYABEAN-530_SEONI - MALWA-IN/MP/014/003_SHIVPUR-IN/MP/014/003/0001</t>
  </si>
  <si>
    <t>INDORE-IN/MP/015_SOYABEAN-530_DEPALPUR-IN/MP/015/001_BETMA - 3-IN/MP/015/001/0003</t>
  </si>
  <si>
    <t>INDORE-IN/MP/015_SOYABEAN-530_DEPALPUR-IN/MP/015/001_DEPALPUR - 2-IN/MP/015/001/0002</t>
  </si>
  <si>
    <t>INDORE-IN/MP/015_SOYABEAN-530_DEPALPUR-IN/MP/015/001_GOUTAMPURA - 1-IN/MP/015/001/0001</t>
  </si>
  <si>
    <t>INDORE-IN/MP/015_SOYABEAN-530_HATOD-IN/MP/015/005_AGRA - 1-IN/MP/015/005/0001</t>
  </si>
  <si>
    <t>INDORE-IN/MP/015_SOYABEAN-530_HATOD-IN/MP/015/005_HATOD - 2-IN/MP/015/005/0002</t>
  </si>
  <si>
    <t>INDORE-IN/MP/015_SOYABEAN-530_INDORE-IN/MP/015/003_BHICHOULI - 4-IN/MP/015/003/0004</t>
  </si>
  <si>
    <t>INDORE-IN/MP/015_SOYABEAN-530_INDORE-IN/MP/015/003_INDORE - 2-IN/MP/015/003/0002</t>
  </si>
  <si>
    <t>INDORE-IN/MP/015_SOYABEAN-530_INDORE-IN/MP/015/003_KANADIYA-IN/MP/015/003/0003</t>
  </si>
  <si>
    <t>INDORE-IN/MP/015_SOYABEAN-530_INDORE-IN/MP/015/003_KHUDAIL-IN/MP/015/003/0005</t>
  </si>
  <si>
    <t>INDORE-IN/MP/015_SOYABEAN-530_INDORE-IN/MP/015/003_RAU - 1-IN/MP/015/003/0001</t>
  </si>
  <si>
    <t>INDORE-IN/MP/015_SOYABEAN-530_MHOW-IN/MP/015/004_MANPUR - 2-IN/MP/015/004/0002</t>
  </si>
  <si>
    <t>INDORE-IN/MP/015_SOYABEAN-530_MHOW-IN/MP/015/004_MHOW - 1-IN/MP/015/004/0001</t>
  </si>
  <si>
    <t>INDORE-IN/MP/015_SOYABEAN-530_MHOW-IN/MP/015/004_SIMROL - 3-IN/MP/015/004/0003</t>
  </si>
  <si>
    <t>INDORE-IN/MP/015_SOYABEAN-530_SAWER-IN/MP/015/002_CHHIPRA - 3-IN/MP/015/002/0003</t>
  </si>
  <si>
    <t>INDORE-IN/MP/015_SOYABEAN-530_SAWER-IN/MP/015/002_DHARMPURI - 2-IN/MP/015/002/0002</t>
  </si>
  <si>
    <t>INDORE-IN/MP/015_SOYABEAN-530_SAWER-IN/MP/015/002_SAWER - 1-IN/MP/015/002/0001</t>
  </si>
  <si>
    <t>JHABUA-IN/MP/017_BLACK GRAM (URAD)-401__</t>
  </si>
  <si>
    <t>JHABUA-IN/MP/017_COTTON-601_JHABUA-IN/MP/017/001_</t>
  </si>
  <si>
    <t>JHABUA-IN/MP/017_COTTON-601_MEGHNAGAR-IN/MP/017/004_</t>
  </si>
  <si>
    <t>JHABUA-IN/MP/017_COTTON-601_PETLAWAD-IN/MP/017/003_</t>
  </si>
  <si>
    <t>JHABUA-IN/MP/017_COTTON-601_RANAPUR-IN/MP/017/005_</t>
  </si>
  <si>
    <t>JHABUA-IN/MP/017_COTTON-601_THANDLA-IN/MP/017/002_</t>
  </si>
  <si>
    <t>JHABUA-IN/MP/017_GROUNDNUT-501_JHABUA-IN/MP/017/001_</t>
  </si>
  <si>
    <t>JHABUA-IN/MP/017_GROUNDNUT-501_RANAPUR-IN/MP/017/005_</t>
  </si>
  <si>
    <t>JHABUA-IN/MP/017_JOWAR-310_JHABUA-IN/MP/017/001_</t>
  </si>
  <si>
    <t>JHABUA-IN/MP/017_JOWAR-310_RANAPUR-IN/MP/017/005_</t>
  </si>
  <si>
    <t>JHABUA-IN/MP/017_MAIZE-330_JHABUA-IN/MP/017/001_JHABUA-IN/MP/017/001/0001</t>
  </si>
  <si>
    <t>JHABUA-IN/MP/017_MAIZE-330_JHABUA-IN/MP/017/001_RAMA-IN/MP/017/001/0002</t>
  </si>
  <si>
    <t>JHABUA-IN/MP/017_MAIZE-330_MEGHNAGAR-IN/MP/017/004_MEGHNAGAR-IN/MP/017/004/0001</t>
  </si>
  <si>
    <t>JHABUA-IN/MP/017_MAIZE-330_PETLAWAD-IN/MP/017/003_PETLAWAD-IN/MP/017/003/0001</t>
  </si>
  <si>
    <t>JHABUA-IN/MP/017_MAIZE-330_PETLAWAD-IN/MP/017/003_RAIPURIA-IN/MP/017/003/0002</t>
  </si>
  <si>
    <t>JHABUA-IN/MP/017_MAIZE-330_RANAPUR-IN/MP/017/005_RANAPUR-IN/MP/017/005/0001</t>
  </si>
  <si>
    <t>JHABUA-IN/MP/017_MAIZE-330_THANDLA-IN/MP/017/002_THANDLA-IN/MP/017/002/0001</t>
  </si>
  <si>
    <t>JHABUA-IN/MP/017_PADDY -UNIR-102_RANAPUR-IN/MP/017/005_RANAPUR-IN/MP/017/005/0001</t>
  </si>
  <si>
    <t>JHABUA-IN/MP/017_PADDY -UNIR-102_THANDLA-IN/MP/017/002_THANDLA-IN/MP/017/002/0001</t>
  </si>
  <si>
    <t>JHABUA-IN/MP/017_SOYABEAN-530_JHABUA-IN/MP/017/001_JHABUA-IN/MP/017/001/0001</t>
  </si>
  <si>
    <t>JHABUA-IN/MP/017_SOYABEAN-530_JHABUA-IN/MP/017/001_RAMA-IN/MP/017/001/0002</t>
  </si>
  <si>
    <t>JHABUA-IN/MP/017_SOYABEAN-530_MEGHNAGAR-IN/MP/017/004_MEGHNAGAR-IN/MP/017/004/0001</t>
  </si>
  <si>
    <t>JHABUA-IN/MP/017_SOYABEAN-530_PETLAWAD-IN/MP/017/003_PETLAWAD-IN/MP/017/003/0001</t>
  </si>
  <si>
    <t>JHABUA-IN/MP/017_SOYABEAN-530_PETLAWAD-IN/MP/017/003_RAIPURIA-IN/MP/017/003/0002</t>
  </si>
  <si>
    <t>JHABUA-IN/MP/017_SOYABEAN-530_RANAPUR-IN/MP/017/005_RANAPUR-IN/MP/017/005/0001</t>
  </si>
  <si>
    <t>JHABUA-IN/MP/017_SOYABEAN-530_THANDLA-IN/MP/017/002_THANDLA-IN/MP/017/002/0001</t>
  </si>
  <si>
    <t>KHANDWA-IN/MP/011_BLACK GRAM (URAD)-401__</t>
  </si>
  <si>
    <t>KHANDWA-IN/MP/011_COTTON-601_HARSUD-IN/MP/011/002_</t>
  </si>
  <si>
    <t>KHANDWA-IN/MP/011_COTTON-601_KHALWA-IN/MP/011/005_</t>
  </si>
  <si>
    <t>KHANDWA-IN/MP/011_COTTON-601_KHANDWA-IN/MP/011/001_</t>
  </si>
  <si>
    <t>KHANDWA-IN/MP/011_COTTON-601_PANDHANA-IN/MP/011/003_</t>
  </si>
  <si>
    <t>KHANDWA-IN/MP/011_COTTON-601_PUNASA-IN/MP/011/004_</t>
  </si>
  <si>
    <t>KHANDWA-IN/MP/011_GREEN GRAM (MUNG)-405__</t>
  </si>
  <si>
    <t>KHANDWA-IN/MP/011_GROUNDNUT-501_KHANDWA-IN/MP/011/001_</t>
  </si>
  <si>
    <t>KHANDWA-IN/MP/011_GROUNDNUT-501_PANDHANA-IN/MP/011/003_</t>
  </si>
  <si>
    <t>KHANDWA-IN/MP/011_JOWAR-310_KHALWA-IN/MP/011/005_</t>
  </si>
  <si>
    <t>KHANDWA-IN/MP/011_JOWAR-310_KHANDWA-IN/MP/011/001_</t>
  </si>
  <si>
    <t>KHANDWA-IN/MP/011_JOWAR-310_PANDHANA-IN/MP/011/003_</t>
  </si>
  <si>
    <t>KHANDWA-IN/MP/011_SEASAMUM/ TIL-525_KHANDWA-IN/MP/011/001_</t>
  </si>
  <si>
    <t>KHANDWA-IN/MP/011_SOYABEAN-530_HARSUD-IN/MP/011/002_CHHANERA-IN/MP/011/002/0003</t>
  </si>
  <si>
    <t>KHANDWA-IN/MP/011_SOYABEAN-530_HARSUD-IN/MP/011/002_HARSUD-IN/MP/011/002/0002</t>
  </si>
  <si>
    <t>KHANDWA-IN/MP/011_SOYABEAN-530_HARSUD-IN/MP/011/002_KILLOD-IN/MP/011/002/0001</t>
  </si>
  <si>
    <t>KHANDWA-IN/MP/011_SOYABEAN-530_KHALWA-IN/MP/011/005_KHALWA-IN/MP/011/005/0001</t>
  </si>
  <si>
    <t>KHANDWA-IN/MP/011_SOYABEAN-530_KHALWA-IN/MP/011/005_ROSHANI-IN/MP/011/005/0002</t>
  </si>
  <si>
    <t>KHANDWA-IN/MP/011_SOYABEAN-530_KHANDWA-IN/MP/011/001_CHHEGAON-IN/MP/011/001/0002</t>
  </si>
  <si>
    <t>KHANDWA-IN/MP/011_SOYABEAN-530_KHANDWA-IN/MP/011/001_CHICHGOHAN-IN/MP/011/001/0001</t>
  </si>
  <si>
    <t>KHANDWA-IN/MP/011_SOYABEAN-530_KHANDWA-IN/MP/011/001_JAWAR-IN/MP/011/001/0003</t>
  </si>
  <si>
    <t>KHANDWA-IN/MP/011_SOYABEAN-530_KHANDWA-IN/MP/011/001_KHANDWA -1-IN/MP/011/001/0004</t>
  </si>
  <si>
    <t>KHANDWA-IN/MP/011_SOYABEAN-530_KHANDWA-IN/MP/011/001_KHANDWA -2-IN/MP/011/001/0005</t>
  </si>
  <si>
    <t>KHANDWA-IN/MP/011_SOYABEAN-530_KHANDWA-IN/MP/011/001_PIPLOUD KHAS-IN/MP/011/001/0007</t>
  </si>
  <si>
    <t>KHANDWA-IN/MP/011_SOYABEAN-530_KHANDWA-IN/MP/011/001_SINGOT-IN/MP/011/001/0006</t>
  </si>
  <si>
    <t>KHANDWA-IN/MP/011_SOYABEAN-530_PANDHANA-IN/MP/011/003_BORGAON BU.-IN/MP/011/003/0003</t>
  </si>
  <si>
    <t>KHANDWA-IN/MP/011_SOYABEAN-530_PANDHANA-IN/MP/011/003_DULHAR-IN/MP/011/003/0001</t>
  </si>
  <si>
    <t>KHANDWA-IN/MP/011_SOYABEAN-530_PANDHANA-IN/MP/011/003_PANDHANA-IN/MP/011/003/0002</t>
  </si>
  <si>
    <t>KHANDWA-IN/MP/011_SOYABEAN-530_PUNASA-IN/MP/011/004_MANDHATA-IN/MP/011/004/0001</t>
  </si>
  <si>
    <t>KHANDWA-IN/MP/011_SOYABEAN-530_PUNASA-IN/MP/011/004_MOHNA-IN/MP/011/004/0002</t>
  </si>
  <si>
    <t>KHANDWA-IN/MP/011_SOYABEAN-530_PUNASA-IN/MP/011/004_MUNDI-IN/MP/011/004/0004</t>
  </si>
  <si>
    <t>KHANDWA-IN/MP/011_SOYABEAN-530_PUNASA-IN/MP/011/004_PUNASA-IN/MP/011/004/0003</t>
  </si>
  <si>
    <t>KHARGONE-IN/MP/038_BLACK GRAM (URAD)-401__</t>
  </si>
  <si>
    <t>KHARGONE-IN/MP/038_COTTON-601_BARWAHA-IN/MP/038/005_</t>
  </si>
  <si>
    <t>KHARGONE-IN/MP/038_COTTON-601_BHAGWANPURA-IN/MP/038/008_</t>
  </si>
  <si>
    <t>KHARGONE-IN/MP/038_COTTON-601_BHIKANGAON-IN/MP/038/004_</t>
  </si>
  <si>
    <t>KHARGONE-IN/MP/038_COTTON-601_GOGAWAN-IN/MP/038/009_</t>
  </si>
  <si>
    <t>KHARGONE-IN/MP/038_COTTON-601_JHIRNYA-IN/MP/038/006_</t>
  </si>
  <si>
    <t>KHARGONE-IN/MP/038_COTTON-601_KASRAWAD-IN/MP/038/002_</t>
  </si>
  <si>
    <t>KHARGONE-IN/MP/038_COTTON-601_KHARGONE-IN/MP/038/003_</t>
  </si>
  <si>
    <t>KHARGONE-IN/MP/038_COTTON-601_MAHESHWAR-IN/MP/038/001_</t>
  </si>
  <si>
    <t>KHARGONE-IN/MP/038_COTTON-601_SANAWAD-IN/MP/038/010_</t>
  </si>
  <si>
    <t>KHARGONE-IN/MP/038_COTTON-601_SEGAON-IN/MP/038/007_</t>
  </si>
  <si>
    <t>KHARGONE-IN/MP/038_GREEN GRAM (MUNG)-405__</t>
  </si>
  <si>
    <t>KHARGONE-IN/MP/038_GROUNDNUT-501_BHAGWANPURA-IN/MP/038/008_</t>
  </si>
  <si>
    <t>KHARGONE-IN/MP/038_GROUNDNUT-501_BHIKANGAON-IN/MP/038/004_</t>
  </si>
  <si>
    <t>KHARGONE-IN/MP/038_GROUNDNUT-501_JHIRNYA-IN/MP/038/006_</t>
  </si>
  <si>
    <t>KHARGONE-IN/MP/038_GROUNDNUT-501_KASRAWAD-IN/MP/038/002_</t>
  </si>
  <si>
    <t>KHARGONE-IN/MP/038_GROUNDNUT-501_KHARGONE-IN/MP/038/003_</t>
  </si>
  <si>
    <t>KHARGONE-IN/MP/038_GROUNDNUT-501_SANAWAD-IN/MP/038/010_</t>
  </si>
  <si>
    <t>KHARGONE-IN/MP/038_GROUNDNUT-501_SEGAON-IN/MP/038/007_</t>
  </si>
  <si>
    <t>KHARGONE-IN/MP/038_JOWAR-310_BHAGWANPURA-IN/MP/038/008_</t>
  </si>
  <si>
    <t>KHARGONE-IN/MP/038_JOWAR-310_BHIKANGAON-IN/MP/038/004_</t>
  </si>
  <si>
    <t>KHARGONE-IN/MP/038_JOWAR-310_GOGAWAN-IN/MP/038/009_</t>
  </si>
  <si>
    <t>KHARGONE-IN/MP/038_JOWAR-310_JHIRNYA-IN/MP/038/006_</t>
  </si>
  <si>
    <t>KHARGONE-IN/MP/038_JOWAR-310_KASRAWAD-IN/MP/038/002_</t>
  </si>
  <si>
    <t>KHARGONE-IN/MP/038_JOWAR-310_KHARGONE-IN/MP/038/003_</t>
  </si>
  <si>
    <t>KHARGONE-IN/MP/038_JOWAR-310_MAHESHWAR-IN/MP/038/001_</t>
  </si>
  <si>
    <t>KHARGONE-IN/MP/038_JOWAR-310_SANAWAD-IN/MP/038/010_</t>
  </si>
  <si>
    <t>KHARGONE-IN/MP/038_JOWAR-310_SEGAON-IN/MP/038/007_</t>
  </si>
  <si>
    <t>KHARGONE-IN/MP/038_MAIZE-330_BARWAHA-IN/MP/038/005_BARWAHA-IN/MP/038/005/0002</t>
  </si>
  <si>
    <t>KHARGONE-IN/MP/038_MAIZE-330_BHAGWANPURA-IN/MP/038/008_BHAGWANPURA-IN/MP/038/008/0001</t>
  </si>
  <si>
    <t>KHARGONE-IN/MP/038_MAIZE-330_BHIKANGAON-IN/MP/038/004_BHIKANGAON-IN/MP/038/004/0002</t>
  </si>
  <si>
    <t>KHARGONE-IN/MP/038_MAIZE-330_GOGAWAN-IN/MP/038/009_GOGAWAN-IN/MP/038/009/0001</t>
  </si>
  <si>
    <t>KHARGONE-IN/MP/038_MAIZE-330_JHIRNYA-IN/MP/038/006_JHIRNYA-IN/MP/038/006/0001</t>
  </si>
  <si>
    <t>KHARGONE-IN/MP/038_MAIZE-330_KASRAWAD-IN/MP/038/002_MALTHAN-IN/MP/038/002/0004</t>
  </si>
  <si>
    <t>KHARGONE-IN/MP/038_MAIZE-330_KHARGONE-IN/MP/038/003_KHARGONE-IN/MP/038/003/0002</t>
  </si>
  <si>
    <t>KHARGONE-IN/MP/038_MAIZE-330_MAHESHWAR-IN/MP/038/001_KARHI-IN/MP/038/001/0003</t>
  </si>
  <si>
    <t>KHARGONE-IN/MP/038_MAIZE-330_MAHESHWAR-IN/MP/038/001_MAHESHWAR-IN/MP/038/001/0001</t>
  </si>
  <si>
    <t>KHARGONE-IN/MP/038_MAIZE-330_SEGAON-IN/MP/038/007_SEGAON-IN/MP/038/007/0001</t>
  </si>
  <si>
    <t>KHARGONE-IN/MP/038_SOYABEAN-530_BARWAHA-IN/MP/038/005_BARWAHA-IN/MP/038/005/0002</t>
  </si>
  <si>
    <t>KHARGONE-IN/MP/038_SOYABEAN-530_BARWAHA-IN/MP/038/005_SANAWAD-IN/MP/038/005/0003</t>
  </si>
  <si>
    <t>KHARGONE-IN/MP/038_SOYABEAN-530_BHAGWANPURA-IN/MP/038/008_BHAGWANPURA-IN/MP/038/008/0001</t>
  </si>
  <si>
    <t>KHARGONE-IN/MP/038_SOYABEAN-530_BHIKANGAON-IN/MP/038/004_BHIKANGAON-IN/MP/038/004/0002</t>
  </si>
  <si>
    <t>KHARGONE-IN/MP/038_SOYABEAN-530_GOGAWAN-IN/MP/038/009_GOGAWAN-IN/MP/038/009/0001</t>
  </si>
  <si>
    <t>KHARGONE-IN/MP/038_SOYABEAN-530_JHIRNYA-IN/MP/038/006_JHIRNYA-IN/MP/038/006/0001</t>
  </si>
  <si>
    <t>KHARGONE-IN/MP/038_SOYABEAN-530_KASRAWAD-IN/MP/038/002_KASRAWAD-IN/MP/038/002/0003</t>
  </si>
  <si>
    <t>KHARGONE-IN/MP/038_SOYABEAN-530_KASRAWAD-IN/MP/038/002_MALTHAN-IN/MP/038/002/0004</t>
  </si>
  <si>
    <t>KHARGONE-IN/MP/038_SOYABEAN-530_KHARGONE-IN/MP/038/003_KHARGONE-IN/MP/038/003/0002</t>
  </si>
  <si>
    <t>KHARGONE-IN/MP/038_SOYABEAN-530_MAHESHWAR-IN/MP/038/001_KARHI-IN/MP/038/001/0003</t>
  </si>
  <si>
    <t>KHARGONE-IN/MP/038_SOYABEAN-530_MAHESHWAR-IN/MP/038/001_MAHESHWAR-IN/MP/038/001/0001</t>
  </si>
  <si>
    <t>KHARGONE-IN/MP/038_SOYABEAN-530_SEGAON-IN/MP/038/007_SEGAON-IN/MP/038/007/0001</t>
  </si>
  <si>
    <t>ALIRAJPUR-IN/MP/049_BAJRA-320_ALIRAJPUR-IN/MP/049/001_ALIRAJPUR-IN/MP/049/001/0002</t>
  </si>
  <si>
    <t>Bank/Party Code</t>
  </si>
  <si>
    <t>$BI$27:$BI$33</t>
  </si>
  <si>
    <t>$BI$34:$BI$43</t>
  </si>
  <si>
    <t>$BI$44:$BI$49</t>
  </si>
  <si>
    <t>$BI$50:$BI$55</t>
  </si>
  <si>
    <t>$BI$56:$BI$58</t>
  </si>
  <si>
    <t>$BI$59:$BI$65</t>
  </si>
  <si>
    <t>$BI$66:$BI$66</t>
  </si>
  <si>
    <t>$BI$67:$BI$73</t>
  </si>
  <si>
    <t>$BI$74:$BI$80</t>
  </si>
  <si>
    <t>$BI$81:$BI$87</t>
  </si>
  <si>
    <t>$BO$20:$BO$20</t>
  </si>
  <si>
    <t>$BO$21:$BO$25</t>
  </si>
  <si>
    <t>$BO$26:$BO$26</t>
  </si>
  <si>
    <t>$BO$27:$BO$30</t>
  </si>
  <si>
    <t>$BO$31:$BO$34</t>
  </si>
  <si>
    <t>$BO$35:$BO$39</t>
  </si>
  <si>
    <t>$BO$40:$BO$42</t>
  </si>
  <si>
    <t>$BO$43:$BO$47</t>
  </si>
  <si>
    <t>$BO$48:$BO$48</t>
  </si>
  <si>
    <t>$BO$49:$BO$57</t>
  </si>
  <si>
    <t>$BO$58:$BO$58</t>
  </si>
  <si>
    <t>$BO$59:$BO$64</t>
  </si>
  <si>
    <t>$BO$65:$BO$71</t>
  </si>
  <si>
    <t>$BO$72:$BO$80</t>
  </si>
  <si>
    <t>$BO$81:$BO$87</t>
  </si>
  <si>
    <t>$BO$88:$BO$88</t>
  </si>
  <si>
    <t>$BO$89:$BO$89</t>
  </si>
  <si>
    <t>$BO$90:$BO$93</t>
  </si>
  <si>
    <t>$BO$94:$BO$98</t>
  </si>
  <si>
    <t>$BO$99:$BO$101</t>
  </si>
  <si>
    <t>$BO$102:$BO$108</t>
  </si>
  <si>
    <t>$BO$109:$BO$111</t>
  </si>
  <si>
    <t>$BO$112:$BO$113</t>
  </si>
  <si>
    <t>$BO$114:$BO$115</t>
  </si>
  <si>
    <t>$BO$116:$BO$123</t>
  </si>
  <si>
    <t>$BO$124:$BO$124</t>
  </si>
  <si>
    <t>$BO$125:$BO$127</t>
  </si>
  <si>
    <t>$BO$128:$BO$128</t>
  </si>
  <si>
    <t>$BO$129:$BO$131</t>
  </si>
  <si>
    <t>$BO$132:$BO$133</t>
  </si>
  <si>
    <t>$BO$134:$BO$136</t>
  </si>
  <si>
    <t>$BO$137:$BO$137</t>
  </si>
  <si>
    <t>$BO$138:$BO$144</t>
  </si>
  <si>
    <t>$BO$145:$BO$145</t>
  </si>
  <si>
    <t>$BO$146:$BO$147</t>
  </si>
  <si>
    <t>$BO$148:$BO$153</t>
  </si>
  <si>
    <t>$BO$154:$BO$160</t>
  </si>
  <si>
    <t>$BO$161:$BO$161</t>
  </si>
  <si>
    <t>$BO$162:$BO$162</t>
  </si>
  <si>
    <t>$BO$163:$BO$168</t>
  </si>
  <si>
    <t>$BO$169:$BO$169</t>
  </si>
  <si>
    <t>$BO$170:$BO$170</t>
  </si>
  <si>
    <t>$BO$171:$BO$174</t>
  </si>
  <si>
    <t>$BO$175:$BO$182</t>
  </si>
  <si>
    <t>$BO$183:$BO$184</t>
  </si>
  <si>
    <t>$BO$185:$BO$189</t>
  </si>
  <si>
    <t>$BO$190:$BO$194</t>
  </si>
  <si>
    <t>$BO$195:$BO$199</t>
  </si>
  <si>
    <t>$BO$200:$BO$200</t>
  </si>
  <si>
    <t>$BO$201:$BO$205</t>
  </si>
  <si>
    <t>$BO$206:$BO$207</t>
  </si>
  <si>
    <t>$BO$208:$BO$209</t>
  </si>
  <si>
    <t>$BO$210:$BO$214</t>
  </si>
  <si>
    <t>$BO$215:$BO$216</t>
  </si>
  <si>
    <t>$BO$217:$BO$221</t>
  </si>
  <si>
    <t>$BO$222:$BO$222</t>
  </si>
  <si>
    <t>$BO$223:$BO$227</t>
  </si>
  <si>
    <t>$BO$228:$BO$228</t>
  </si>
  <si>
    <t>$BO$229:$BO$230</t>
  </si>
  <si>
    <t>$BO$231:$BO$233</t>
  </si>
  <si>
    <t>$BO$234:$BO$234</t>
  </si>
  <si>
    <t>$BO$235:$BO$239</t>
  </si>
  <si>
    <t>$BO$240:$BO$240</t>
  </si>
  <si>
    <t>$BO$241:$BO$250</t>
  </si>
  <si>
    <t>$BO$251:$BO$251</t>
  </si>
  <si>
    <t>$BO$252:$BO$258</t>
  </si>
  <si>
    <t>$BO$259:$BO$267</t>
  </si>
  <si>
    <t>$BO$268:$BO$276</t>
  </si>
  <si>
    <t>$BO$277:$BO$285</t>
  </si>
  <si>
    <t>$BW$19:$BW$19</t>
  </si>
  <si>
    <t>$BW$20:$BW$20</t>
  </si>
  <si>
    <t>$BW$21:$BW$21</t>
  </si>
  <si>
    <t>$BW$22:$BW$22</t>
  </si>
  <si>
    <t>$BW$23:$BW$23</t>
  </si>
  <si>
    <t>$BW$24:$BW$24</t>
  </si>
  <si>
    <t>$BW$25:$BW$25</t>
  </si>
  <si>
    <t>$BW$26:$BW$26</t>
  </si>
  <si>
    <t>$BW$27:$BW$27</t>
  </si>
  <si>
    <t>$BW$28:$BW$28</t>
  </si>
  <si>
    <t>$BW$29:$BW$29</t>
  </si>
  <si>
    <t>$BW$30:$BW$30</t>
  </si>
  <si>
    <t>$BW$31:$BW$31</t>
  </si>
  <si>
    <t>$BW$32:$BW$32</t>
  </si>
  <si>
    <t>$BW$33:$BW$33</t>
  </si>
  <si>
    <t>$BW$34:$BW$34</t>
  </si>
  <si>
    <t>$BW$35:$BW$35</t>
  </si>
  <si>
    <t>$BW$36:$BW$36</t>
  </si>
  <si>
    <t>$BW$37:$BW$38</t>
  </si>
  <si>
    <t>$BW$39:$BW$39</t>
  </si>
  <si>
    <t>$BW$40:$BW$40</t>
  </si>
  <si>
    <t>$BW$41:$BW$41</t>
  </si>
  <si>
    <t>$BW$42:$BW$42</t>
  </si>
  <si>
    <t>$BW$43:$BW$43</t>
  </si>
  <si>
    <t>$BW$44:$BW$44</t>
  </si>
  <si>
    <t>$BW$45:$BW$45</t>
  </si>
  <si>
    <t>$BW$46:$BW$47</t>
  </si>
  <si>
    <t>$BW$48:$BW$48</t>
  </si>
  <si>
    <t>$BW$49:$BW$49</t>
  </si>
  <si>
    <t>$BW$50:$BW$50</t>
  </si>
  <si>
    <t>$BW$51:$BW$51</t>
  </si>
  <si>
    <t>$BW$52:$BW$52</t>
  </si>
  <si>
    <t>$BW$53:$BW$53</t>
  </si>
  <si>
    <t>$BW$54:$BW$54</t>
  </si>
  <si>
    <t>$BW$55:$BW$55</t>
  </si>
  <si>
    <t>$BW$56:$BW$56</t>
  </si>
  <si>
    <t>$BW$57:$BW$57</t>
  </si>
  <si>
    <t>$BW$58:$BW$58</t>
  </si>
  <si>
    <t>$BW$59:$BW$59</t>
  </si>
  <si>
    <t>$BW$60:$BW$60</t>
  </si>
  <si>
    <t>$BW$61:$BW$61</t>
  </si>
  <si>
    <t>$BW$62:$BW$62</t>
  </si>
  <si>
    <t>$BW$63:$BW$63</t>
  </si>
  <si>
    <t>$BW$64:$BW$64</t>
  </si>
  <si>
    <t>$BW$65:$BW$65</t>
  </si>
  <si>
    <t>$BW$66:$BW$66</t>
  </si>
  <si>
    <t>$BW$67:$BW$67</t>
  </si>
  <si>
    <t>$BW$68:$BW$68</t>
  </si>
  <si>
    <t>$BW$69:$BW$69</t>
  </si>
  <si>
    <t>$BW$70:$BW$70</t>
  </si>
  <si>
    <t>$BW$71:$BW$71</t>
  </si>
  <si>
    <t>$BW$72:$BW$72</t>
  </si>
  <si>
    <t>$BW$73:$BW$73</t>
  </si>
  <si>
    <t>$BW$74:$BW$74</t>
  </si>
  <si>
    <t>$BW$75:$BW$75</t>
  </si>
  <si>
    <t>$BW$76:$BW$76</t>
  </si>
  <si>
    <t>$BW$77:$BW$77</t>
  </si>
  <si>
    <t>$BW$78:$BW$78</t>
  </si>
  <si>
    <t>$BW$79:$BW$79</t>
  </si>
  <si>
    <t>$BW$80:$BW$80</t>
  </si>
  <si>
    <t>$BW$81:$BW$81</t>
  </si>
  <si>
    <t>$BW$82:$BW$82</t>
  </si>
  <si>
    <t>$BW$83:$BW$83</t>
  </si>
  <si>
    <t>$BW$84:$BW$84</t>
  </si>
  <si>
    <t>$BW$85:$BW$85</t>
  </si>
  <si>
    <t>$BW$86:$BW$86</t>
  </si>
  <si>
    <t>$BW$87:$BW$87</t>
  </si>
  <si>
    <t>$BW$88:$BW$88</t>
  </si>
  <si>
    <t>$BW$89:$BW$89</t>
  </si>
  <si>
    <t>$BW$90:$BW$90</t>
  </si>
  <si>
    <t>$BW$91:$BW$91</t>
  </si>
  <si>
    <t>$BW$92:$BW$92</t>
  </si>
  <si>
    <t>$BW$93:$BW$93</t>
  </si>
  <si>
    <t>$BW$94:$BW$94</t>
  </si>
  <si>
    <t>$BW$95:$BW$95</t>
  </si>
  <si>
    <t>$BW$96:$BW$96</t>
  </si>
  <si>
    <t>$BW$97:$BW$97</t>
  </si>
  <si>
    <t>$BW$98:$BW$98</t>
  </si>
  <si>
    <t>$BW$99:$BW$99</t>
  </si>
  <si>
    <t>$BW$100:$BW$100</t>
  </si>
  <si>
    <t>$BW$101:$BW$101</t>
  </si>
  <si>
    <t>$BW$102:$BW$102</t>
  </si>
  <si>
    <t>$BW$103:$BW$103</t>
  </si>
  <si>
    <t>$BW$104:$BW$105</t>
  </si>
  <si>
    <t>$BW$106:$BW$107</t>
  </si>
  <si>
    <t>$BW$108:$BW$109</t>
  </si>
  <si>
    <t>$BW$110:$BW$110</t>
  </si>
  <si>
    <t>$BW$111:$BW$112</t>
  </si>
  <si>
    <t>$BW$113:$BW$115</t>
  </si>
  <si>
    <t>$BW$116:$BW$116</t>
  </si>
  <si>
    <t>$BW$117:$BW$118</t>
  </si>
  <si>
    <t>$BW$119:$BW$120</t>
  </si>
  <si>
    <t>$BW$121:$BW$121</t>
  </si>
  <si>
    <t>$BW$122:$BW$123</t>
  </si>
  <si>
    <t>$BW$124:$BW$124</t>
  </si>
  <si>
    <t>$BW$125:$BW$126</t>
  </si>
  <si>
    <t>$BW$127:$BW$130</t>
  </si>
  <si>
    <t>$BW$131:$BW$132</t>
  </si>
  <si>
    <t>$BW$133:$BW$134</t>
  </si>
  <si>
    <t>$BW$135:$BW$138</t>
  </si>
  <si>
    <t>$BW$139:$BW$142</t>
  </si>
  <si>
    <t>$BW$143:$BW$143</t>
  </si>
  <si>
    <t>$BW$144:$BW$144</t>
  </si>
  <si>
    <t>$BW$145:$BW$148</t>
  </si>
  <si>
    <t>$BW$149:$BW$149</t>
  </si>
  <si>
    <t>$BW$150:$BW$150</t>
  </si>
  <si>
    <t>$BW$151:$BW$151</t>
  </si>
  <si>
    <t>$BW$152:$BW$152</t>
  </si>
  <si>
    <t>$BW$153:$BW$153</t>
  </si>
  <si>
    <t>$BW$154:$BW$154</t>
  </si>
  <si>
    <t>$BW$155:$BW$155</t>
  </si>
  <si>
    <t>$BW$156:$BW$156</t>
  </si>
  <si>
    <t>$BW$157:$BW$157</t>
  </si>
  <si>
    <t>$BW$158:$BW$159</t>
  </si>
  <si>
    <t>$BW$160:$BW$161</t>
  </si>
  <si>
    <t>$BW$162:$BW$162</t>
  </si>
  <si>
    <t>$BW$163:$BW$164</t>
  </si>
  <si>
    <t>$BW$165:$BW$166</t>
  </si>
  <si>
    <t>$BW$167:$BW$167</t>
  </si>
  <si>
    <t>$BW$168:$BW$168</t>
  </si>
  <si>
    <t>$BW$169:$BW$169</t>
  </si>
  <si>
    <t>$BW$170:$BW$170</t>
  </si>
  <si>
    <t>$BW$171:$BW$171</t>
  </si>
  <si>
    <t>$BW$172:$BW$172</t>
  </si>
  <si>
    <t>$BW$173:$BW$173</t>
  </si>
  <si>
    <t>$BW$174:$BW$174</t>
  </si>
  <si>
    <t>$BW$175:$BW$175</t>
  </si>
  <si>
    <t>$BW$176:$BW$176</t>
  </si>
  <si>
    <t>$BW$177:$BW$177</t>
  </si>
  <si>
    <t>$BW$178:$BW$178</t>
  </si>
  <si>
    <t>$BW$179:$BW$179</t>
  </si>
  <si>
    <t>$BW$180:$BW$180</t>
  </si>
  <si>
    <t>$BW$181:$BW$181</t>
  </si>
  <si>
    <t>$BW$182:$BW$184</t>
  </si>
  <si>
    <t>$BW$185:$BW$186</t>
  </si>
  <si>
    <t>$BW$187:$BW$188</t>
  </si>
  <si>
    <t>$BW$189:$BW$189</t>
  </si>
  <si>
    <t>$BW$190:$BW$193</t>
  </si>
  <si>
    <t>$BW$194:$BW$194</t>
  </si>
  <si>
    <t>$BW$195:$BW$197</t>
  </si>
  <si>
    <t>$BW$198:$BW$199</t>
  </si>
  <si>
    <t>$BW$200:$BW$203</t>
  </si>
  <si>
    <t>$BW$204:$BW$204</t>
  </si>
  <si>
    <t>$BW$205:$BW$205</t>
  </si>
  <si>
    <t>$BW$206:$BW$207</t>
  </si>
  <si>
    <t>$BW$208:$BW$209</t>
  </si>
  <si>
    <t>$BW$210:$BW$211</t>
  </si>
  <si>
    <t>$BW$212:$BW$213</t>
  </si>
  <si>
    <t>$BW$214:$BW$215</t>
  </si>
  <si>
    <t>$BW$216:$BW$217</t>
  </si>
  <si>
    <t>$BW$218:$BW$218</t>
  </si>
  <si>
    <t>$BW$219:$BW$219</t>
  </si>
  <si>
    <t>$BW$220:$BW$220</t>
  </si>
  <si>
    <t>$BW$221:$BW$222</t>
  </si>
  <si>
    <t>$BW$223:$BW$225</t>
  </si>
  <si>
    <t>$BW$226:$BW$226</t>
  </si>
  <si>
    <t>$BW$227:$BW$229</t>
  </si>
  <si>
    <t>$BW$230:$BW$232</t>
  </si>
  <si>
    <t>$BW$233:$BW$234</t>
  </si>
  <si>
    <t>$BW$235:$BW$236</t>
  </si>
  <si>
    <t>$BW$237:$BW$239</t>
  </si>
  <si>
    <t>$BW$240:$BW$242</t>
  </si>
  <si>
    <t>$BW$243:$BW$245</t>
  </si>
  <si>
    <t>$BW$246:$BW$248</t>
  </si>
  <si>
    <t>$BW$249:$BW$249</t>
  </si>
  <si>
    <t>$BW$250:$BW$250</t>
  </si>
  <si>
    <t>$BW$251:$BW$252</t>
  </si>
  <si>
    <t>$BW$253:$BW$254</t>
  </si>
  <si>
    <t>$BW$255:$BW$256</t>
  </si>
  <si>
    <t>$BW$257:$BW$258</t>
  </si>
  <si>
    <t>$BW$259:$BW$261</t>
  </si>
  <si>
    <t>$BW$262:$BW$263</t>
  </si>
  <si>
    <t>$BW$264:$BW$265</t>
  </si>
  <si>
    <t>$BW$266:$BW$266</t>
  </si>
  <si>
    <t>$BW$267:$BW$269</t>
  </si>
  <si>
    <t>$BW$270:$BW$274</t>
  </si>
  <si>
    <t>$BW$275:$BW$277</t>
  </si>
  <si>
    <t>$BW$278:$BW$279</t>
  </si>
  <si>
    <t>$BW$280:$BW$284</t>
  </si>
  <si>
    <t>$BW$285:$BW$287</t>
  </si>
  <si>
    <t>$BW$288:$BW$290</t>
  </si>
  <si>
    <t>$BW$291:$BW$291</t>
  </si>
  <si>
    <t>$BW$292:$BW$292</t>
  </si>
  <si>
    <t>$BW$293:$BW$293</t>
  </si>
  <si>
    <t>$BW$294:$BW$294</t>
  </si>
  <si>
    <t>$BW$295:$BW$295</t>
  </si>
  <si>
    <t>$BW$296:$BW$296</t>
  </si>
  <si>
    <t>$BW$297:$BW$297</t>
  </si>
  <si>
    <t>$BW$298:$BW$298</t>
  </si>
  <si>
    <t>$BW$299:$BW$299</t>
  </si>
  <si>
    <t>$BW$300:$BW$300</t>
  </si>
  <si>
    <t>$BW$301:$BW$302</t>
  </si>
  <si>
    <t>$BW$303:$BW$303</t>
  </si>
  <si>
    <t>$BW$304:$BW$305</t>
  </si>
  <si>
    <t>$BW$306:$BW$306</t>
  </si>
  <si>
    <t>$BW$307:$BW$307</t>
  </si>
  <si>
    <t>$BW$308:$BW$308</t>
  </si>
  <si>
    <t>$BW$309:$BW$309</t>
  </si>
  <si>
    <t>$BW$310:$BW$311</t>
  </si>
  <si>
    <t>$BW$312:$BW$312</t>
  </si>
  <si>
    <t>$BW$313:$BW$314</t>
  </si>
  <si>
    <t>$BW$315:$BW$315</t>
  </si>
  <si>
    <t>$BW$316:$BW$316</t>
  </si>
  <si>
    <t>$BW$317:$BW$317</t>
  </si>
  <si>
    <t>$BW$318:$BW$318</t>
  </si>
  <si>
    <t>$BW$319:$BW$319</t>
  </si>
  <si>
    <t>$BW$320:$BW$320</t>
  </si>
  <si>
    <t>$BW$321:$BW$321</t>
  </si>
  <si>
    <t>$BW$322:$BW$322</t>
  </si>
  <si>
    <t>$BW$323:$BW$323</t>
  </si>
  <si>
    <t>$BW$324:$BW$324</t>
  </si>
  <si>
    <t>$BW$325:$BW$325</t>
  </si>
  <si>
    <t>$BW$326:$BW$326</t>
  </si>
  <si>
    <t>$BW$327:$BW$327</t>
  </si>
  <si>
    <t>$BW$328:$BW$328</t>
  </si>
  <si>
    <t>$BW$329:$BW$329</t>
  </si>
  <si>
    <t>$BW$330:$BW$332</t>
  </si>
  <si>
    <t>$BW$333:$BW$334</t>
  </si>
  <si>
    <t>$BW$335:$BW$341</t>
  </si>
  <si>
    <t>$BW$342:$BW$344</t>
  </si>
  <si>
    <t>$BW$345:$BW$348</t>
  </si>
  <si>
    <t>$BW$349:$BW$349</t>
  </si>
  <si>
    <t>$BW$350:$BW$350</t>
  </si>
  <si>
    <t>$BW$351:$BW$351</t>
  </si>
  <si>
    <t>$BW$352:$BW$352</t>
  </si>
  <si>
    <t>$BW$353:$BW$353</t>
  </si>
  <si>
    <t>$BW$354:$BW$354</t>
  </si>
  <si>
    <t>$BW$355:$BW$355</t>
  </si>
  <si>
    <t>$BW$356:$BW$356</t>
  </si>
  <si>
    <t>$BW$357:$BW$357</t>
  </si>
  <si>
    <t>$BW$358:$BW$358</t>
  </si>
  <si>
    <t>$BW$359:$BW$359</t>
  </si>
  <si>
    <t>$BW$360:$BW$360</t>
  </si>
  <si>
    <t>$BW$361:$BW$361</t>
  </si>
  <si>
    <t>$BW$362:$BW$362</t>
  </si>
  <si>
    <t>$BW$363:$BW$363</t>
  </si>
  <si>
    <t>$BW$364:$BW$364</t>
  </si>
  <si>
    <t>$BW$365:$BW$365</t>
  </si>
  <si>
    <t>$BW$366:$BW$366</t>
  </si>
  <si>
    <t>$BW$367:$BW$367</t>
  </si>
  <si>
    <t>$BW$368:$BW$368</t>
  </si>
  <si>
    <t>$BW$369:$BW$369</t>
  </si>
  <si>
    <t>$BW$370:$BW$370</t>
  </si>
  <si>
    <t>$BW$371:$BW$371</t>
  </si>
  <si>
    <t>$BW$372:$BW$372</t>
  </si>
  <si>
    <t>$BW$373:$BW$373</t>
  </si>
  <si>
    <t>$BW$374:$BW$374</t>
  </si>
  <si>
    <t>$BW$375:$BW$375</t>
  </si>
  <si>
    <t>$BW$376:$BW$376</t>
  </si>
  <si>
    <t>$BW$377:$BW$377</t>
  </si>
  <si>
    <t>$BW$378:$BW$378</t>
  </si>
  <si>
    <t>$BW$379:$BW$379</t>
  </si>
  <si>
    <t>$BW$380:$BW$380</t>
  </si>
  <si>
    <t>$BW$381:$BW$381</t>
  </si>
  <si>
    <t>$BW$382:$BW$382</t>
  </si>
  <si>
    <t>$BW$383:$BW$383</t>
  </si>
  <si>
    <t>$BW$384:$BW$385</t>
  </si>
  <si>
    <t>$BW$386:$BW$386</t>
  </si>
  <si>
    <t>$BW$387:$BW$388</t>
  </si>
  <si>
    <t>$BW$389:$BW$389</t>
  </si>
  <si>
    <t>$BW$390:$BW$390</t>
  </si>
  <si>
    <t>$BW$391:$BW$391</t>
  </si>
  <si>
    <t>$BW$392:$BW$392</t>
  </si>
  <si>
    <t>$BW$393:$BW$394</t>
  </si>
  <si>
    <t>$BW$395:$BW$395</t>
  </si>
  <si>
    <t>$BW$396:$BW$397</t>
  </si>
  <si>
    <t>$BW$398:$BW$398</t>
  </si>
  <si>
    <t>$CF$42:$CF$67</t>
  </si>
  <si>
    <t>$CF$68:$CF$68</t>
  </si>
  <si>
    <t>$CF$69:$CF$69</t>
  </si>
  <si>
    <t>$CF$70:$CF$70</t>
  </si>
  <si>
    <t>$CF$71:$CF$71</t>
  </si>
  <si>
    <t>$CF$72:$CF$72</t>
  </si>
  <si>
    <t>$CF$73:$CF$73</t>
  </si>
  <si>
    <t>$CF$74:$CF$74</t>
  </si>
  <si>
    <t>$CF$75:$CF$75</t>
  </si>
  <si>
    <t>$CF$76:$CF$76</t>
  </si>
  <si>
    <t>$CF$77:$CF$77</t>
  </si>
  <si>
    <t>$CF$78:$CF$78</t>
  </si>
  <si>
    <t>$CF$79:$CF$79</t>
  </si>
  <si>
    <t>$CF$80:$CF$80</t>
  </si>
  <si>
    <t>$CF$81:$CF$81</t>
  </si>
  <si>
    <t>$CF$82:$CF$82</t>
  </si>
  <si>
    <t>$CF$83:$CF$104</t>
  </si>
  <si>
    <t>$CF$105:$CF$131</t>
  </si>
  <si>
    <t>$CF$132:$CF$168</t>
  </si>
  <si>
    <t>$CF$169:$CF$183</t>
  </si>
  <si>
    <t>$CF$184:$CF$213</t>
  </si>
  <si>
    <t>$CF$214:$CF$224</t>
  </si>
  <si>
    <t>$CF$225:$CF$228</t>
  </si>
  <si>
    <t>$CF$229:$CF$239</t>
  </si>
  <si>
    <t>$CF$240:$CF$243</t>
  </si>
  <si>
    <t>$CF$244:$CF$249</t>
  </si>
  <si>
    <t>$CF$250:$CF$254</t>
  </si>
  <si>
    <t>$CF$255:$CF$274</t>
  </si>
  <si>
    <t>$CF$275:$CF$302</t>
  </si>
  <si>
    <t>$CF$303:$CF$303</t>
  </si>
  <si>
    <t>$CF$304:$CF$305</t>
  </si>
  <si>
    <t>$CF$306:$CF$306</t>
  </si>
  <si>
    <t>$CF$307:$CF$307</t>
  </si>
  <si>
    <t>$CF$308:$CF$308</t>
  </si>
  <si>
    <t>$CF$309:$CF$309</t>
  </si>
  <si>
    <t>$CF$310:$CF$310</t>
  </si>
  <si>
    <t>$CF$311:$CF$311</t>
  </si>
  <si>
    <t>$CF$312:$CF$312</t>
  </si>
  <si>
    <t>$CF$313:$CF$313</t>
  </si>
  <si>
    <t>$CF$314:$CF$314</t>
  </si>
  <si>
    <t>$CF$315:$CF$315</t>
  </si>
  <si>
    <t>$CF$316:$CF$316</t>
  </si>
  <si>
    <t>$CF$317:$CF$317</t>
  </si>
  <si>
    <t>$CF$318:$CF$318</t>
  </si>
  <si>
    <t>$CF$319:$CF$319</t>
  </si>
  <si>
    <t>$CF$320:$CF$320</t>
  </si>
  <si>
    <t>$CF$321:$CF$321</t>
  </si>
  <si>
    <t>$CF$322:$CF$322</t>
  </si>
  <si>
    <t>$CF$323:$CF$323</t>
  </si>
  <si>
    <t>$CF$324:$CF$324</t>
  </si>
  <si>
    <t>$CF$325:$CF$325</t>
  </si>
  <si>
    <t>$CF$326:$CF$326</t>
  </si>
  <si>
    <t>$CF$327:$CF$327</t>
  </si>
  <si>
    <t>$CF$328:$CF$328</t>
  </si>
  <si>
    <t>$CF$329:$CF$329</t>
  </si>
  <si>
    <t>$CF$330:$CF$339</t>
  </si>
  <si>
    <t>$CF$340:$CF$346</t>
  </si>
  <si>
    <t>$CF$347:$CF$362</t>
  </si>
  <si>
    <t>$CF$363:$CF$372</t>
  </si>
  <si>
    <t>$CF$373:$CF$384</t>
  </si>
  <si>
    <t>$CF$385:$CF$390</t>
  </si>
  <si>
    <t>$CF$391:$CF$415</t>
  </si>
  <si>
    <t>$CF$416:$CF$428</t>
  </si>
  <si>
    <t>$CF$429:$CF$439</t>
  </si>
  <si>
    <t>$CF$440:$CF$446</t>
  </si>
  <si>
    <t>$CF$447:$CF$456</t>
  </si>
  <si>
    <t>$CF$457:$CF$466</t>
  </si>
  <si>
    <t>$CF$467:$CF$478</t>
  </si>
  <si>
    <t>$CF$479:$CF$503</t>
  </si>
  <si>
    <t>$CF$504:$CF$516</t>
  </si>
  <si>
    <t>$CF$517:$CF$521</t>
  </si>
  <si>
    <t>$CF$522:$CF$522</t>
  </si>
  <si>
    <t>$CF$523:$CF$523</t>
  </si>
  <si>
    <t>$CF$524:$CF$524</t>
  </si>
  <si>
    <t>$CF$525:$CF$525</t>
  </si>
  <si>
    <t>$CF$526:$CF$526</t>
  </si>
  <si>
    <t>$CF$527:$CF$527</t>
  </si>
  <si>
    <t>$CF$528:$CF$528</t>
  </si>
  <si>
    <t>$CF$529:$CF$529</t>
  </si>
  <si>
    <t>$CF$530:$CF$530</t>
  </si>
  <si>
    <t>$CF$531:$CF$531</t>
  </si>
  <si>
    <t>$CF$532:$CF$532</t>
  </si>
  <si>
    <t>$CF$533:$CF$533</t>
  </si>
  <si>
    <t>$CF$534:$CF$534</t>
  </si>
  <si>
    <t>$CF$535:$CF$535</t>
  </si>
  <si>
    <t>$CF$536:$CF$568</t>
  </si>
  <si>
    <t>$CF$569:$CF$586</t>
  </si>
  <si>
    <t>$CF$587:$CF$587</t>
  </si>
  <si>
    <t>$CF$588:$CF$593</t>
  </si>
  <si>
    <t>$CF$594:$CF$613</t>
  </si>
  <si>
    <t>$CF$614:$CF$632</t>
  </si>
  <si>
    <t>$CF$633:$CF$652</t>
  </si>
  <si>
    <t>$CF$653:$CF$656</t>
  </si>
  <si>
    <t>$CF$657:$CF$674</t>
  </si>
  <si>
    <t>$CF$675:$CF$689</t>
  </si>
  <si>
    <t>$CF$690:$CF$690</t>
  </si>
  <si>
    <t>$CF$691:$CF$692</t>
  </si>
  <si>
    <t>$CF$693:$CF$729</t>
  </si>
  <si>
    <t>$CF$730:$CF$749</t>
  </si>
  <si>
    <t>$CF$750:$CF$773</t>
  </si>
  <si>
    <t>$CF$774:$CF$789</t>
  </si>
  <si>
    <t>$CF$790:$CF$815</t>
  </si>
  <si>
    <t>$CF$816:$CF$831</t>
  </si>
  <si>
    <t>$CF$832:$CF$832</t>
  </si>
  <si>
    <t>$CF$833:$CF$838</t>
  </si>
  <si>
    <t>$CF$839:$CF$852</t>
  </si>
  <si>
    <t>$CF$853:$CF$853</t>
  </si>
  <si>
    <t>$CF$854:$CF$856</t>
  </si>
  <si>
    <t>$CF$857:$CF$859</t>
  </si>
  <si>
    <t>$CF$860:$CF$865</t>
  </si>
  <si>
    <t>$CF$866:$CF$866</t>
  </si>
  <si>
    <t>$CF$867:$CF$870</t>
  </si>
  <si>
    <t>$CF$871:$CF$896</t>
  </si>
  <si>
    <t>$CF$897:$CF$915</t>
  </si>
  <si>
    <t>$CF$916:$CF$948</t>
  </si>
  <si>
    <t>$CF$949:$CF$982</t>
  </si>
  <si>
    <t>$CF$983:$CF$1004</t>
  </si>
  <si>
    <t>$CF$1005:$CF$1010</t>
  </si>
  <si>
    <t>$CF$1011:$CF$1031</t>
  </si>
  <si>
    <t>$CF$1032:$CF$1048</t>
  </si>
  <si>
    <t>$CF$1049:$CF$1080</t>
  </si>
  <si>
    <t>$CF$1081:$CF$1101</t>
  </si>
  <si>
    <t>$CF$1102:$CF$1113</t>
  </si>
  <si>
    <t>$CF$1114:$CF$1133</t>
  </si>
  <si>
    <t>$CF$1134:$CF$1164</t>
  </si>
  <si>
    <t>$CF$1165:$CF$1180</t>
  </si>
  <si>
    <t>$CF$1181:$CF$1210</t>
  </si>
  <si>
    <t>$CF$1211:$CF$1248</t>
  </si>
  <si>
    <t>$CF$1249:$CF$1288</t>
  </si>
  <si>
    <t>$CF$1289:$CF$1315</t>
  </si>
  <si>
    <t>$CF$1316:$CF$1332</t>
  </si>
  <si>
    <t>$CF$1333:$CF$1333</t>
  </si>
  <si>
    <t>$CF$1334:$CF$1334</t>
  </si>
  <si>
    <t>$CF$1335:$CF$1335</t>
  </si>
  <si>
    <t>$CF$1336:$CF$1336</t>
  </si>
  <si>
    <t>$CF$1337:$CF$1337</t>
  </si>
  <si>
    <t>$CF$1338:$CF$1338</t>
  </si>
  <si>
    <t>$CF$1339:$CF$1339</t>
  </si>
  <si>
    <t>$CF$1340:$CF$1340</t>
  </si>
  <si>
    <t>$CF$1341:$CF$1342</t>
  </si>
  <si>
    <t>$CF$1343:$CF$1343</t>
  </si>
  <si>
    <t>$CF$1344:$CF$1347</t>
  </si>
  <si>
    <t>$CF$1348:$CF$1349</t>
  </si>
  <si>
    <t>$CF$1350:$CF$1352</t>
  </si>
  <si>
    <t>$CF$1353:$CF$1365</t>
  </si>
  <si>
    <t>$CF$1366:$CF$1374</t>
  </si>
  <si>
    <t>$CF$1375:$CF$1385</t>
  </si>
  <si>
    <t>$CF$1386:$CF$1398</t>
  </si>
  <si>
    <t>$CF$1399:$CF$1399</t>
  </si>
  <si>
    <t>$CF$1400:$CF$1400</t>
  </si>
  <si>
    <t>$CF$1401:$CF$1401</t>
  </si>
  <si>
    <t>$CF$1402:$CF$1402</t>
  </si>
  <si>
    <t>$CF$1403:$CF$1403</t>
  </si>
  <si>
    <t>$CF$1404:$CF$1404</t>
  </si>
  <si>
    <t>$CF$1405:$CF$1405</t>
  </si>
  <si>
    <t>$CF$1406:$CF$1406</t>
  </si>
  <si>
    <t>$CF$1407:$CF$1407</t>
  </si>
  <si>
    <t>$CF$1408:$CF$1408</t>
  </si>
  <si>
    <t>$CF$1409:$CF$1409</t>
  </si>
  <si>
    <t>$CF$1410:$CF$1417</t>
  </si>
  <si>
    <t>$CF$1418:$CF$1435</t>
  </si>
  <si>
    <t>$CF$1436:$CF$1447</t>
  </si>
  <si>
    <t>$CF$1448:$CF$1477</t>
  </si>
  <si>
    <t>$CF$1478:$CF$1515</t>
  </si>
  <si>
    <t>$CF$1516:$CF$1533</t>
  </si>
  <si>
    <t>$CF$1534:$CF$1543</t>
  </si>
  <si>
    <t>$CF$1544:$CF$1582</t>
  </si>
  <si>
    <t>$CF$1583:$CF$1609</t>
  </si>
  <si>
    <t>$CF$1610:$CF$1654</t>
  </si>
  <si>
    <t>$CF$1655:$CF$1697</t>
  </si>
  <si>
    <t>$CF$1698:$CF$1720</t>
  </si>
  <si>
    <t>$CF$1721:$CF$1775</t>
  </si>
  <si>
    <t>$CF$1776:$CF$1811</t>
  </si>
  <si>
    <t>$CF$1812:$CF$1840</t>
  </si>
  <si>
    <t>$CF$1841:$CF$1890</t>
  </si>
  <si>
    <t>$CF$1891:$CF$1955</t>
  </si>
  <si>
    <t>$CF$1956:$CF$1981</t>
  </si>
  <si>
    <t>$CF$1982:$CF$1987</t>
  </si>
  <si>
    <t>$CF$1988:$CF$1992</t>
  </si>
  <si>
    <t>$CF$1993:$CF$2018</t>
  </si>
  <si>
    <t>$CF$2019:$CF$2054</t>
  </si>
  <si>
    <t>$CF$2055:$CF$2068</t>
  </si>
  <si>
    <t>$CF$2069:$CF$2091</t>
  </si>
  <si>
    <t>$CF$2092:$CF$2106</t>
  </si>
  <si>
    <t>$CF$2107:$CF$2150</t>
  </si>
  <si>
    <t>$CF$2151:$CF$2151</t>
  </si>
  <si>
    <t>$CF$2152:$CF$2152</t>
  </si>
  <si>
    <t>$CF$2153:$CF$2169</t>
  </si>
  <si>
    <t>$CF$2170:$CF$2186</t>
  </si>
  <si>
    <t>$CF$2187:$CF$2204</t>
  </si>
  <si>
    <t>$CF$2205:$CF$2222</t>
  </si>
  <si>
    <t>$CF$2223:$CF$2238</t>
  </si>
  <si>
    <t>$CF$2239:$CF$2256</t>
  </si>
  <si>
    <t>$CF$2257:$CF$2270</t>
  </si>
  <si>
    <t>$CF$2271:$CF$2286</t>
  </si>
  <si>
    <t>$CF$2287:$CF$2303</t>
  </si>
  <si>
    <t>$CF$2304:$CF$2321</t>
  </si>
  <si>
    <t>$CF$2322:$CF$2336</t>
  </si>
  <si>
    <t>$CF$2337:$CF$2350</t>
  </si>
  <si>
    <t>$CF$2351:$CF$2351</t>
  </si>
  <si>
    <t>$CF$2352:$CF$2352</t>
  </si>
  <si>
    <t>$CF$2353:$CF$2353</t>
  </si>
  <si>
    <t>$CF$2354:$CF$2354</t>
  </si>
  <si>
    <t>$CF$2355:$CF$2357</t>
  </si>
  <si>
    <t>$CF$2358:$CF$2358</t>
  </si>
  <si>
    <t>$CF$2359:$CF$2367</t>
  </si>
  <si>
    <t>$CF$2368:$CF$2371</t>
  </si>
  <si>
    <t>$CF$2372:$CF$2373</t>
  </si>
  <si>
    <t>$CF$2374:$CF$2394</t>
  </si>
  <si>
    <t>$CF$2395:$CF$2413</t>
  </si>
  <si>
    <t>$CF$2414:$CF$2433</t>
  </si>
  <si>
    <t>$CF$2434:$CF$2455</t>
  </si>
  <si>
    <t>$CF$2456:$CF$2473</t>
  </si>
  <si>
    <t>$CF$2474:$CF$2490</t>
  </si>
  <si>
    <t>$CF$2491:$CF$2492</t>
  </si>
  <si>
    <t>$CF$2493:$CF$2500</t>
  </si>
  <si>
    <t>$CF$2501:$CF$2514</t>
  </si>
  <si>
    <t>$CF$2515:$CF$2522</t>
  </si>
  <si>
    <t>$CF$2523:$CF$2533</t>
  </si>
  <si>
    <t>$CF$2534:$CF$2545</t>
  </si>
  <si>
    <t>$CF$2546:$CF$2565</t>
  </si>
  <si>
    <t>$CF$2566:$CF$2581</t>
  </si>
  <si>
    <t>$CF$2582:$CF$2597</t>
  </si>
  <si>
    <t>$CF$2598:$CF$2607</t>
  </si>
  <si>
    <t>$CF$2608:$CF$2609</t>
  </si>
  <si>
    <t>$CF$2610:$CF$2626</t>
  </si>
  <si>
    <t>$CF$2627:$CF$2633</t>
  </si>
  <si>
    <t>$CF$2634:$CF$2651</t>
  </si>
  <si>
    <t>$CF$2652:$CF$2674</t>
  </si>
  <si>
    <t>$CF$2675:$CF$2690</t>
  </si>
  <si>
    <t>$CF$2691:$CF$2698</t>
  </si>
  <si>
    <t>$CF$2699:$CF$2699</t>
  </si>
  <si>
    <t>$CF$2700:$CF$2702</t>
  </si>
  <si>
    <t>$CF$2703:$CF$2708</t>
  </si>
  <si>
    <t>$CF$2709:$CF$2711</t>
  </si>
  <si>
    <t>$CF$2712:$CF$2713</t>
  </si>
  <si>
    <t>$CF$2714:$CF$2715</t>
  </si>
  <si>
    <t>$CF$2716:$CF$2716</t>
  </si>
  <si>
    <t>$CF$2717:$CF$2719</t>
  </si>
  <si>
    <t>$CF$2720:$CF$2722</t>
  </si>
  <si>
    <t>$CF$2723:$CF$2730</t>
  </si>
  <si>
    <t>$CF$2731:$CF$2734</t>
  </si>
  <si>
    <t>$CF$2735:$CF$2745</t>
  </si>
  <si>
    <t>$CF$2746:$CF$2749</t>
  </si>
  <si>
    <t>$CF$2750:$CF$2755</t>
  </si>
  <si>
    <t>$CF$2756:$CF$2765</t>
  </si>
  <si>
    <t>$CF$2766:$CF$2776</t>
  </si>
  <si>
    <t>$CF$2777:$CF$2786</t>
  </si>
  <si>
    <t>$CF$2787:$CF$2800</t>
  </si>
  <si>
    <t>$CF$2801:$CF$2806</t>
  </si>
  <si>
    <t>$CF$2807:$CF$2809</t>
  </si>
  <si>
    <t>$CF$2810:$CF$2825</t>
  </si>
  <si>
    <t>$CF$2826:$CF$2846</t>
  </si>
  <si>
    <t>$CF$2847:$CF$2865</t>
  </si>
  <si>
    <t>$CF$2866:$CF$2881</t>
  </si>
  <si>
    <t>$CF$2882:$CF$2895</t>
  </si>
  <si>
    <t>$CF$2896:$CF$2930</t>
  </si>
  <si>
    <t>$CF$2931:$CF$2954</t>
  </si>
  <si>
    <t>$CF$2955:$CF$2983</t>
  </si>
  <si>
    <t>$CF$2984:$CF$3005</t>
  </si>
  <si>
    <t>$CF$3006:$CF$3021</t>
  </si>
  <si>
    <t>$CF$3022:$CF$3041</t>
  </si>
  <si>
    <t>$CF$3042:$CF$3051</t>
  </si>
  <si>
    <t>$CF$3052:$CF$3061</t>
  </si>
  <si>
    <t>$CF$3062:$CF$3073</t>
  </si>
  <si>
    <t>$CF$3074:$CF$3090</t>
  </si>
  <si>
    <t>$CF$3091:$CF$3114</t>
  </si>
  <si>
    <t>$CF$3115:$CF$3139</t>
  </si>
  <si>
    <t>$CF$3140:$CF$3161</t>
  </si>
  <si>
    <t>$CF$3162:$CF$3182</t>
  </si>
  <si>
    <t>$CF$3183:$CF$3201</t>
  </si>
  <si>
    <t>$CF$3202:$CF$3226</t>
  </si>
  <si>
    <t>$CF$3227:$CF$3227</t>
  </si>
  <si>
    <t>$CF$3228:$CF$3228</t>
  </si>
  <si>
    <t>$CF$3229:$CF$3229</t>
  </si>
  <si>
    <t>$CF$3230:$CF$3230</t>
  </si>
  <si>
    <t>$CF$3231:$CF$3231</t>
  </si>
  <si>
    <t>$CF$3232:$CF$3232</t>
  </si>
  <si>
    <t>$CF$3233:$CF$3233</t>
  </si>
  <si>
    <t>$CF$3234:$CF$3234</t>
  </si>
  <si>
    <t>$CF$3235:$CF$3235</t>
  </si>
  <si>
    <t>$CF$3236:$CF$3236</t>
  </si>
  <si>
    <t>$CF$3237:$CF$3294</t>
  </si>
  <si>
    <t>$CF$3295:$CF$3330</t>
  </si>
  <si>
    <t>$CF$3331:$CF$3355</t>
  </si>
  <si>
    <t>$CF$3356:$CF$3379</t>
  </si>
  <si>
    <t>$CF$3380:$CF$3383</t>
  </si>
  <si>
    <t>$CF$3384:$CF$3413</t>
  </si>
  <si>
    <t>$CF$3414:$CF$3459</t>
  </si>
  <si>
    <t>$CF$3460:$CF$3462</t>
  </si>
  <si>
    <t>$CF$3463:$CF$3464</t>
  </si>
  <si>
    <t>$CF$3465:$CF$3491</t>
  </si>
  <si>
    <t>$CF$3492:$CF$3542</t>
  </si>
  <si>
    <t>$CF$3543:$CF$3548</t>
  </si>
  <si>
    <t>$CF$3549:$CF$3582</t>
  </si>
  <si>
    <t>$CF$3583:$CF$3618</t>
  </si>
  <si>
    <t>$CF$3619:$CF$3628</t>
  </si>
  <si>
    <t>$CF$3629:$CF$3653</t>
  </si>
  <si>
    <t>$CF$3654:$CF$3654</t>
  </si>
  <si>
    <t>$CF$3655:$CF$3655</t>
  </si>
  <si>
    <t>$CF$3656:$CF$3656</t>
  </si>
  <si>
    <t>$CF$3657:$CF$3657</t>
  </si>
  <si>
    <t>$CF$3658:$CF$3658</t>
  </si>
  <si>
    <t>$CF$3659:$CF$3659</t>
  </si>
  <si>
    <t>$CF$3660:$CF$3660</t>
  </si>
  <si>
    <t>$CF$3661:$CF$3661</t>
  </si>
  <si>
    <t>$CF$3662:$CF$3662</t>
  </si>
  <si>
    <t>$CF$3663:$CF$3663</t>
  </si>
  <si>
    <t>$CF$3664:$CF$3664</t>
  </si>
  <si>
    <t>$CF$3665:$CF$3665</t>
  </si>
  <si>
    <t>$CF$3666:$CF$3666</t>
  </si>
  <si>
    <t>$CF$3667:$CF$3683</t>
  </si>
  <si>
    <t>$CF$3684:$CF$3700</t>
  </si>
  <si>
    <t>$CF$3701:$CF$3716</t>
  </si>
  <si>
    <t>$CF$3717:$CF$3755</t>
  </si>
  <si>
    <t>$CF$3756:$CF$3787</t>
  </si>
  <si>
    <t>$CF$3788:$CF$3807</t>
  </si>
  <si>
    <t>$CF$3808:$CF$3827</t>
  </si>
  <si>
    <t>$CF$3828:$CF$3850</t>
  </si>
  <si>
    <t>$CF$3851:$CF$3877</t>
  </si>
  <si>
    <t>$CF$3878:$CF$3891</t>
  </si>
  <si>
    <t>$CF$3892:$CF$3914</t>
  </si>
  <si>
    <t>$CF$3915:$CF$3935</t>
  </si>
  <si>
    <t>$CF$3936:$CF$3955</t>
  </si>
  <si>
    <t>$CF$3956:$CF$3974</t>
  </si>
  <si>
    <t>$CF$3975:$CF$3995</t>
  </si>
  <si>
    <t>$CF$3996:$CF$4012</t>
  </si>
  <si>
    <t>$CF$4013:$CF$4032</t>
  </si>
  <si>
    <t>$CF$4033:$CF$4055</t>
  </si>
  <si>
    <t>$CF$4056:$CF$4077</t>
  </si>
  <si>
    <t>$CF$4078:$CF$4078</t>
  </si>
  <si>
    <t>$CF$4079:$CF$4079</t>
  </si>
  <si>
    <t>$CF$4080:$CF$4080</t>
  </si>
  <si>
    <t>$CF$4081:$CF$4081</t>
  </si>
  <si>
    <t>$CF$4082:$CF$4082</t>
  </si>
  <si>
    <t>$CF$4083:$CF$4083</t>
  </si>
  <si>
    <t>$CF$4084:$CF$4084</t>
  </si>
  <si>
    <t>$CF$4085:$CF$4085</t>
  </si>
  <si>
    <t>$CF$4086:$CF$4086</t>
  </si>
  <si>
    <t>$CF$4087:$CF$4087</t>
  </si>
  <si>
    <t>$CF$4088:$CF$4088</t>
  </si>
  <si>
    <t>$CF$4089:$CF$4089</t>
  </si>
  <si>
    <t>$CF$4090:$CF$4090</t>
  </si>
  <si>
    <t>$CF$4091:$CF$4091</t>
  </si>
  <si>
    <t>$CF$4092:$CF$4092</t>
  </si>
  <si>
    <t>$CF$4093:$CF$4093</t>
  </si>
  <si>
    <t>$CF$4094:$CF$4094</t>
  </si>
  <si>
    <t>$CF$4095:$CF$4095</t>
  </si>
  <si>
    <t>$CF$4096:$CF$4096</t>
  </si>
  <si>
    <t>$CF$4097:$CF$4097</t>
  </si>
  <si>
    <t>$CF$4098:$CF$4098</t>
  </si>
  <si>
    <t>$CF$4099:$CF$4099</t>
  </si>
  <si>
    <t>$CF$4100:$CF$4100</t>
  </si>
  <si>
    <t>$CF$4101:$CF$4101</t>
  </si>
  <si>
    <t>$CF$4102:$CF$4102</t>
  </si>
  <si>
    <t>$CF$4103:$CF$4103</t>
  </si>
  <si>
    <t>$CF$4104:$CF$4104</t>
  </si>
  <si>
    <t>$CF$4105:$CF$4105</t>
  </si>
  <si>
    <t>$CF$4106:$CF$4106</t>
  </si>
  <si>
    <t>$CF$4107:$CF$4114</t>
  </si>
  <si>
    <t>$CF$4115:$CF$4121</t>
  </si>
  <si>
    <t>$CF$4122:$CF$4128</t>
  </si>
  <si>
    <t>$CF$4129:$CF$4137</t>
  </si>
  <si>
    <t>$CF$4138:$CF$4138</t>
  </si>
  <si>
    <t>$CF$4139:$CF$4152</t>
  </si>
  <si>
    <t>$CF$4153:$CF$4158</t>
  </si>
  <si>
    <t>$CF$4159:$CF$4176</t>
  </si>
  <si>
    <t>$CF$4177:$CF$4193</t>
  </si>
  <si>
    <t>$CF$4194:$CF$4213</t>
  </si>
  <si>
    <t>$CF$4214:$CF$4225</t>
  </si>
  <si>
    <t>$CF$4226:$CF$4251</t>
  </si>
  <si>
    <t>$CF$4252:$CF$4292</t>
  </si>
  <si>
    <t>$CF$4293:$CF$4309</t>
  </si>
  <si>
    <t>$CF$4310:$CF$4357</t>
  </si>
  <si>
    <t>$CF$4358:$CF$4371</t>
  </si>
  <si>
    <t>$CF$4372:$CF$4380</t>
  </si>
  <si>
    <t>$CF$4381:$CF$4408</t>
  </si>
  <si>
    <t>$CF$4409:$CF$4435</t>
  </si>
  <si>
    <t>$CF$4436:$CF$4471</t>
  </si>
  <si>
    <t>$CF$4472:$CF$4489</t>
  </si>
  <si>
    <t>$AY$19:$AY$19</t>
  </si>
  <si>
    <t>$AY$20:$AY$20</t>
  </si>
  <si>
    <t>$AY$21:$AY$21</t>
  </si>
  <si>
    <t>$AY$22:$AY$22</t>
  </si>
  <si>
    <t>$AY$23:$AY$23</t>
  </si>
  <si>
    <t>$AY$24:$AY$24</t>
  </si>
  <si>
    <t>$AY$25:$AY$25</t>
  </si>
  <si>
    <t>$AY$26:$AY$26</t>
  </si>
  <si>
    <t>$AY$27:$AY$27</t>
  </si>
  <si>
    <t>$AY$28:$AY$28</t>
  </si>
  <si>
    <t>$AY$29:$AY$29</t>
  </si>
  <si>
    <t>$AY$30:$AY$30</t>
  </si>
  <si>
    <t>$AY$31:$AY$31</t>
  </si>
  <si>
    <t>$AY$32:$AY$32</t>
  </si>
  <si>
    <t>$AY$33:$AY$33</t>
  </si>
  <si>
    <t>$AY$34:$AY$34</t>
  </si>
  <si>
    <t>$AY$35:$AY$35</t>
  </si>
  <si>
    <t>$AY$36:$AY$36</t>
  </si>
  <si>
    <t>$AY$37:$AY$37</t>
  </si>
  <si>
    <t>$AY$38:$AY$38</t>
  </si>
  <si>
    <t>$AY$39:$AY$39</t>
  </si>
  <si>
    <t>$AY$40:$AY$40</t>
  </si>
  <si>
    <t>$AY$41:$AY$41</t>
  </si>
  <si>
    <t>$AY$42:$AY$42</t>
  </si>
  <si>
    <t>$AY$43:$AY$43</t>
  </si>
  <si>
    <t>$AY$44:$AY$44</t>
  </si>
  <si>
    <t>$AY$45:$AY$45</t>
  </si>
  <si>
    <t>$AY$46:$AY$46</t>
  </si>
  <si>
    <t>$AY$47:$AY$47</t>
  </si>
  <si>
    <t>$AY$48:$AY$48</t>
  </si>
  <si>
    <t>$AY$49:$AY$49</t>
  </si>
  <si>
    <t>$AY$50:$AY$50</t>
  </si>
  <si>
    <t>$AY$51:$AY$51</t>
  </si>
  <si>
    <t>$AY$52:$AY$52</t>
  </si>
  <si>
    <t>$AY$53:$AY$53</t>
  </si>
  <si>
    <t>$AY$54:$AY$54</t>
  </si>
  <si>
    <t>$AY$55:$AY$55</t>
  </si>
  <si>
    <t>$AY$56:$AY$56</t>
  </si>
  <si>
    <t>$AY$57:$AY$57</t>
  </si>
  <si>
    <t>$AY$58:$AY$58</t>
  </si>
  <si>
    <t>$AY$59:$AY$59</t>
  </si>
  <si>
    <t>$AY$60:$AY$60</t>
  </si>
  <si>
    <t>$AY$61:$AY$61</t>
  </si>
  <si>
    <t>$AY$62:$AY$62</t>
  </si>
  <si>
    <t>$AY$63:$AY$63</t>
  </si>
  <si>
    <t>$AY$64:$AY$64</t>
  </si>
  <si>
    <t>$AY$65:$AY$65</t>
  </si>
  <si>
    <t>$AY$66:$AY$66</t>
  </si>
  <si>
    <t>$AY$67:$AY$67</t>
  </si>
  <si>
    <t>$AY$68:$AY$68</t>
  </si>
  <si>
    <t>$AY$69:$AY$69</t>
  </si>
  <si>
    <t>$AY$70:$AY$70</t>
  </si>
  <si>
    <t>$AY$71:$AY$71</t>
  </si>
  <si>
    <t>$AY$72:$AY$72</t>
  </si>
  <si>
    <t>$AY$73:$AY$73</t>
  </si>
  <si>
    <t>$AY$74:$AY$74</t>
  </si>
  <si>
    <t>$AY$75:$AY$75</t>
  </si>
  <si>
    <t>$AY$76:$AY$76</t>
  </si>
  <si>
    <t>$AY$77:$AY$77</t>
  </si>
  <si>
    <t>$AY$78:$AY$78</t>
  </si>
  <si>
    <t>$AY$79:$AY$79</t>
  </si>
  <si>
    <t>$AY$80:$AY$80</t>
  </si>
  <si>
    <t>$AY$81:$AY$81</t>
  </si>
  <si>
    <t>$AY$82:$AY$82</t>
  </si>
  <si>
    <t>$AY$83:$AY$83</t>
  </si>
  <si>
    <t>$AY$84:$AY$84</t>
  </si>
  <si>
    <t>$AY$85:$AY$85</t>
  </si>
  <si>
    <t>$AY$86:$AY$86</t>
  </si>
  <si>
    <t>$AY$87:$AY$87</t>
  </si>
  <si>
    <t>$AY$88:$AY$88</t>
  </si>
  <si>
    <t>$AY$89:$AY$89</t>
  </si>
  <si>
    <t>$AY$90:$AY$90</t>
  </si>
  <si>
    <t>$AY$91:$AY$91</t>
  </si>
  <si>
    <t>$AY$92:$AY$92</t>
  </si>
  <si>
    <t>$AY$93:$AY$93</t>
  </si>
  <si>
    <t>$AY$94:$AY$94</t>
  </si>
  <si>
    <t>$AY$95:$AY$95</t>
  </si>
  <si>
    <t>$AY$96:$AY$96</t>
  </si>
  <si>
    <t>$AY$97:$AY$97</t>
  </si>
  <si>
    <t>$AY$98:$AY$98</t>
  </si>
  <si>
    <t>$AY$99:$AY$99</t>
  </si>
  <si>
    <t>$AY$100:$AY$100</t>
  </si>
  <si>
    <t>$AY$101:$AY$101</t>
  </si>
  <si>
    <t>$AY$102:$AY$102</t>
  </si>
  <si>
    <t>$AY$103:$AY$103</t>
  </si>
  <si>
    <t>$AY$104:$AY$104</t>
  </si>
  <si>
    <t>$AY$105:$AY$105</t>
  </si>
  <si>
    <t>$AY$106:$AY$106</t>
  </si>
  <si>
    <t>$AY$107:$AY$107</t>
  </si>
  <si>
    <t>$AY$108:$AY$108</t>
  </si>
  <si>
    <t>$AY$109:$AY$109</t>
  </si>
  <si>
    <t>$AY$110:$AY$110</t>
  </si>
  <si>
    <t>$AY$111:$AY$111</t>
  </si>
  <si>
    <t>$AY$112:$AY$112</t>
  </si>
  <si>
    <t>$AY$113:$AY$113</t>
  </si>
  <si>
    <t>$AY$114:$AY$114</t>
  </si>
  <si>
    <t>$AY$115:$AY$115</t>
  </si>
  <si>
    <t>$AY$116:$AY$116</t>
  </si>
  <si>
    <t>$AY$117:$AY$117</t>
  </si>
  <si>
    <t>$AY$118:$AY$118</t>
  </si>
  <si>
    <t>$AY$119:$AY$119</t>
  </si>
  <si>
    <t>$AY$120:$AY$120</t>
  </si>
  <si>
    <t>$AY$121:$AY$121</t>
  </si>
  <si>
    <t>$AY$122:$AY$122</t>
  </si>
  <si>
    <t>$AY$123:$AY$123</t>
  </si>
  <si>
    <t>$AY$124:$AY$124</t>
  </si>
  <si>
    <t>$AY$125:$AY$125</t>
  </si>
  <si>
    <t>$AY$126:$AY$126</t>
  </si>
  <si>
    <t>$AY$127:$AY$127</t>
  </si>
  <si>
    <t>$AY$128:$AY$128</t>
  </si>
  <si>
    <t>$AY$129:$AY$129</t>
  </si>
  <si>
    <t>$AY$130:$AY$130</t>
  </si>
  <si>
    <t>$AY$131:$AY$131</t>
  </si>
  <si>
    <t>$AY$132:$AY$132</t>
  </si>
  <si>
    <t>$AY$133:$AY$133</t>
  </si>
  <si>
    <t>$AY$134:$AY$134</t>
  </si>
  <si>
    <t>$AY$135:$AY$135</t>
  </si>
  <si>
    <t>$AY$136:$AY$136</t>
  </si>
  <si>
    <t>$AY$137:$AY$137</t>
  </si>
  <si>
    <t>$AY$138:$AY$138</t>
  </si>
  <si>
    <t>$AY$139:$AY$139</t>
  </si>
  <si>
    <t>$AY$140:$AY$140</t>
  </si>
  <si>
    <t>$AY$141:$AY$141</t>
  </si>
  <si>
    <t>$AY$142:$AY$142</t>
  </si>
  <si>
    <t>$AY$143:$AY$143</t>
  </si>
  <si>
    <t>$AY$144:$AY$144</t>
  </si>
  <si>
    <t>$AY$145:$AY$145</t>
  </si>
  <si>
    <t>$AY$146:$AY$146</t>
  </si>
  <si>
    <t>$AY$147:$AY$147</t>
  </si>
  <si>
    <t>$AY$148:$AY$148</t>
  </si>
  <si>
    <t>$AY$149:$AY$149</t>
  </si>
  <si>
    <t>$AY$150:$AY$150</t>
  </si>
  <si>
    <t>$AY$151:$AY$151</t>
  </si>
  <si>
    <t>$AY$152:$AY$152</t>
  </si>
  <si>
    <t>$AY$153:$AY$153</t>
  </si>
  <si>
    <t>$AY$154:$AY$154</t>
  </si>
  <si>
    <t>$AY$155:$AY$155</t>
  </si>
  <si>
    <t>$AY$156:$AY$156</t>
  </si>
  <si>
    <t>$AY$157:$AY$157</t>
  </si>
  <si>
    <t>$AY$158:$AY$158</t>
  </si>
  <si>
    <t>$AY$159:$AY$159</t>
  </si>
  <si>
    <t>$AY$160:$AY$160</t>
  </si>
  <si>
    <t>$AY$161:$AY$161</t>
  </si>
  <si>
    <t>$AY$162:$AY$162</t>
  </si>
  <si>
    <t>$AY$163:$AY$163</t>
  </si>
  <si>
    <t>$AY$164:$AY$164</t>
  </si>
  <si>
    <t>$AY$165:$AY$165</t>
  </si>
  <si>
    <t>$AY$166:$AY$166</t>
  </si>
  <si>
    <t>$AY$167:$AY$167</t>
  </si>
  <si>
    <t>$AY$168:$AY$168</t>
  </si>
  <si>
    <t>$AY$169:$AY$169</t>
  </si>
  <si>
    <t>$AY$170:$AY$170</t>
  </si>
  <si>
    <t>$AY$171:$AY$171</t>
  </si>
  <si>
    <t>$AY$172:$AY$172</t>
  </si>
  <si>
    <t>$AY$173:$AY$173</t>
  </si>
  <si>
    <t>$AY$174:$AY$174</t>
  </si>
  <si>
    <t>$AY$175:$AY$175</t>
  </si>
  <si>
    <t>$AY$176:$AY$176</t>
  </si>
  <si>
    <t>$AY$177:$AY$177</t>
  </si>
  <si>
    <t>$AY$178:$AY$178</t>
  </si>
  <si>
    <t>$AY$179:$AY$179</t>
  </si>
  <si>
    <t>$AY$180:$AY$180</t>
  </si>
  <si>
    <t>$AY$181:$AY$181</t>
  </si>
  <si>
    <t>$AY$182:$AY$182</t>
  </si>
  <si>
    <t>$AY$183:$AY$183</t>
  </si>
  <si>
    <t>$AY$184:$AY$184</t>
  </si>
  <si>
    <t>$AY$185:$AY$185</t>
  </si>
  <si>
    <t>$AY$186:$AY$186</t>
  </si>
  <si>
    <t>$AY$187:$AY$187</t>
  </si>
  <si>
    <t>$AY$188:$AY$188</t>
  </si>
  <si>
    <t>$AY$189:$AY$189</t>
  </si>
  <si>
    <t>$AY$190:$AY$190</t>
  </si>
  <si>
    <t>$AY$191:$AY$191</t>
  </si>
  <si>
    <t>$AY$192:$AY$192</t>
  </si>
  <si>
    <t>$AY$193:$AY$193</t>
  </si>
  <si>
    <t>$AY$194:$AY$194</t>
  </si>
  <si>
    <t>$AY$195:$AY$195</t>
  </si>
  <si>
    <t>$AY$196:$AY$196</t>
  </si>
  <si>
    <t>$AY$197:$AY$197</t>
  </si>
  <si>
    <t>$AY$198:$AY$198</t>
  </si>
  <si>
    <t>$AY$199:$AY$199</t>
  </si>
  <si>
    <t>$AY$200:$AY$200</t>
  </si>
  <si>
    <t>$AY$201:$AY$201</t>
  </si>
  <si>
    <t>$AY$202:$AY$202</t>
  </si>
  <si>
    <t>$AY$203:$AY$203</t>
  </si>
  <si>
    <t>$AY$204:$AY$204</t>
  </si>
  <si>
    <t>$AY$205:$AY$205</t>
  </si>
  <si>
    <t>$AY$206:$AY$206</t>
  </si>
  <si>
    <t>$AY$207:$AY$207</t>
  </si>
  <si>
    <t>$AY$208:$AY$208</t>
  </si>
  <si>
    <t>$AY$209:$AY$209</t>
  </si>
  <si>
    <t>$AY$210:$AY$210</t>
  </si>
  <si>
    <t>$AY$211:$AY$211</t>
  </si>
  <si>
    <t>$AY$212:$AY$212</t>
  </si>
  <si>
    <t>$AY$213:$AY$213</t>
  </si>
  <si>
    <t>$AY$214:$AY$214</t>
  </si>
  <si>
    <t>$AY$215:$AY$215</t>
  </si>
  <si>
    <t>$AY$216:$AY$216</t>
  </si>
  <si>
    <t>$AY$217:$AY$217</t>
  </si>
  <si>
    <t>$AY$218:$AY$218</t>
  </si>
  <si>
    <t>$AY$219:$AY$219</t>
  </si>
  <si>
    <t>$AY$220:$AY$220</t>
  </si>
  <si>
    <t>$AY$221:$AY$221</t>
  </si>
  <si>
    <t>$AY$222:$AY$222</t>
  </si>
  <si>
    <t>$AY$223:$AY$223</t>
  </si>
  <si>
    <t>$AY$224:$AY$224</t>
  </si>
  <si>
    <t>$AY$225:$AY$225</t>
  </si>
  <si>
    <t>$AY$226:$AY$226</t>
  </si>
  <si>
    <t>$AY$227:$AY$227</t>
  </si>
  <si>
    <t>$AY$228:$AY$228</t>
  </si>
  <si>
    <t>$AY$229:$AY$229</t>
  </si>
  <si>
    <t>$AY$230:$AY$230</t>
  </si>
  <si>
    <t>$AY$231:$AY$231</t>
  </si>
  <si>
    <t>$AY$232:$AY$232</t>
  </si>
  <si>
    <t>$AY$233:$AY$233</t>
  </si>
  <si>
    <t>$AY$234:$AY$234</t>
  </si>
  <si>
    <t>$AY$235:$AY$235</t>
  </si>
  <si>
    <t>$AY$236:$AY$236</t>
  </si>
  <si>
    <t>$AY$237:$AY$237</t>
  </si>
  <si>
    <t>$AY$238:$AY$238</t>
  </si>
  <si>
    <t>$AY$239:$AY$239</t>
  </si>
  <si>
    <t>$AY$240:$AY$240</t>
  </si>
  <si>
    <t>$AY$241:$AY$241</t>
  </si>
  <si>
    <t>$AY$242:$AY$242</t>
  </si>
  <si>
    <t>$AY$243:$AY$243</t>
  </si>
  <si>
    <t>$AY$244:$AY$244</t>
  </si>
  <si>
    <t>$AY$245:$AY$245</t>
  </si>
  <si>
    <t>$AY$246:$AY$246</t>
  </si>
  <si>
    <t>$AY$247:$AY$247</t>
  </si>
  <si>
    <t>$AY$248:$AY$248</t>
  </si>
  <si>
    <t>$AY$249:$AY$249</t>
  </si>
  <si>
    <t>$AY$250:$AY$250</t>
  </si>
  <si>
    <t>$AY$251:$AY$251</t>
  </si>
  <si>
    <t>$AY$252:$AY$252</t>
  </si>
  <si>
    <t>$AY$253:$AY$253</t>
  </si>
  <si>
    <t>$AY$254:$AY$254</t>
  </si>
  <si>
    <t>$AY$255:$AY$255</t>
  </si>
  <si>
    <t>$AY$256:$AY$256</t>
  </si>
  <si>
    <t>$AY$257:$AY$257</t>
  </si>
  <si>
    <t>$AY$258:$AY$258</t>
  </si>
  <si>
    <t>$AY$259:$AY$259</t>
  </si>
  <si>
    <t>$AY$260:$AY$260</t>
  </si>
  <si>
    <t>$AY$261:$AY$261</t>
  </si>
  <si>
    <t>$AY$262:$AY$262</t>
  </si>
  <si>
    <t>$AY$263:$AY$263</t>
  </si>
  <si>
    <t>$AY$264:$AY$264</t>
  </si>
  <si>
    <t>$AY$265:$AY$265</t>
  </si>
  <si>
    <t>$AY$266:$AY$266</t>
  </si>
  <si>
    <t>$AY$267:$AY$267</t>
  </si>
  <si>
    <t>$AY$268:$AY$268</t>
  </si>
  <si>
    <t>$AY$269:$AY$269</t>
  </si>
  <si>
    <t>$AY$270:$AY$270</t>
  </si>
  <si>
    <t>$AY$271:$AY$271</t>
  </si>
  <si>
    <t>$AY$272:$AY$272</t>
  </si>
  <si>
    <t>$AY$273:$AY$273</t>
  </si>
  <si>
    <t>$AY$274:$AY$274</t>
  </si>
  <si>
    <t>$AY$275:$AY$275</t>
  </si>
  <si>
    <t>$AY$276:$AY$276</t>
  </si>
  <si>
    <t>$AY$277:$AY$277</t>
  </si>
  <si>
    <t>$AY$278:$AY$278</t>
  </si>
  <si>
    <t>$AY$279:$AY$279</t>
  </si>
  <si>
    <t>$AY$280:$AY$280</t>
  </si>
  <si>
    <t>$AY$281:$AY$281</t>
  </si>
  <si>
    <t>$AY$282:$AY$282</t>
  </si>
  <si>
    <t>$AY$283:$AY$283</t>
  </si>
  <si>
    <t>$AY$284:$AY$284</t>
  </si>
  <si>
    <t>$AY$285:$AY$285</t>
  </si>
  <si>
    <t>$AY$286:$AY$286</t>
  </si>
  <si>
    <t>$AY$287:$AY$287</t>
  </si>
  <si>
    <t>$AY$288:$AY$288</t>
  </si>
  <si>
    <t>$AY$289:$AY$289</t>
  </si>
  <si>
    <t>$AY$290:$AY$290</t>
  </si>
  <si>
    <t>$AY$291:$AY$291</t>
  </si>
  <si>
    <t>$AY$292:$AY$292</t>
  </si>
  <si>
    <t>$AY$293:$AY$293</t>
  </si>
  <si>
    <t>$AY$294:$AY$294</t>
  </si>
  <si>
    <t>$AY$295:$AY$295</t>
  </si>
  <si>
    <t>$AY$296:$AY$296</t>
  </si>
  <si>
    <t>$AY$297:$AY$297</t>
  </si>
  <si>
    <t>$AY$298:$AY$298</t>
  </si>
  <si>
    <t>$AY$299:$AY$299</t>
  </si>
  <si>
    <t>$AY$300:$AY$300</t>
  </si>
  <si>
    <t>$AY$301:$AY$301</t>
  </si>
  <si>
    <t>$AY$302:$AY$302</t>
  </si>
  <si>
    <t>$AY$303:$AY$303</t>
  </si>
  <si>
    <t>$AY$304:$AY$304</t>
  </si>
  <si>
    <t>$AY$305:$AY$305</t>
  </si>
  <si>
    <t>$AY$306:$AY$306</t>
  </si>
  <si>
    <t>$AY$307:$AY$307</t>
  </si>
  <si>
    <t>$AY$308:$AY$308</t>
  </si>
  <si>
    <t>$AY$309:$AY$309</t>
  </si>
  <si>
    <t>$AY$310:$AY$310</t>
  </si>
  <si>
    <t>$AY$311:$AY$311</t>
  </si>
  <si>
    <t>$AY$312:$AY$312</t>
  </si>
  <si>
    <t>$AY$313:$AY$313</t>
  </si>
  <si>
    <t>$AY$314:$AY$314</t>
  </si>
  <si>
    <t>$AY$315:$AY$315</t>
  </si>
  <si>
    <t>$AY$316:$AY$316</t>
  </si>
  <si>
    <t>$AY$317:$AY$317</t>
  </si>
  <si>
    <t>$AY$318:$AY$318</t>
  </si>
  <si>
    <t>$AY$319:$AY$319</t>
  </si>
  <si>
    <t>$AY$320:$AY$320</t>
  </si>
  <si>
    <t>$AY$321:$AY$321</t>
  </si>
  <si>
    <t>$AY$322:$AY$322</t>
  </si>
  <si>
    <t>$AY$323:$AY$323</t>
  </si>
  <si>
    <t>$AY$324:$AY$324</t>
  </si>
  <si>
    <t>$AY$325:$AY$325</t>
  </si>
  <si>
    <t>$AY$326:$AY$326</t>
  </si>
  <si>
    <t>$AY$327:$AY$327</t>
  </si>
  <si>
    <t>$AY$328:$AY$328</t>
  </si>
  <si>
    <t>$AY$329:$AY$329</t>
  </si>
  <si>
    <t>$AY$330:$AY$330</t>
  </si>
  <si>
    <t>$AY$331:$AY$331</t>
  </si>
  <si>
    <t>$AY$332:$AY$332</t>
  </si>
  <si>
    <t>$AY$333:$AY$333</t>
  </si>
  <si>
    <t>$AY$334:$AY$334</t>
  </si>
  <si>
    <t>$AY$335:$AY$335</t>
  </si>
  <si>
    <t>$AY$336:$AY$336</t>
  </si>
  <si>
    <t>$AY$337:$AY$337</t>
  </si>
  <si>
    <t>$AY$338:$AY$338</t>
  </si>
  <si>
    <t>$AY$339:$AY$339</t>
  </si>
  <si>
    <t>$AY$340:$AY$340</t>
  </si>
  <si>
    <t>$AY$341:$AY$341</t>
  </si>
  <si>
    <t>$AY$342:$AY$342</t>
  </si>
  <si>
    <t>$AY$343:$AY$343</t>
  </si>
  <si>
    <t>$AY$344:$AY$344</t>
  </si>
  <si>
    <t>$AY$345:$AY$345</t>
  </si>
  <si>
    <t>$AY$346:$AY$346</t>
  </si>
  <si>
    <t>$AY$347:$AY$347</t>
  </si>
  <si>
    <t>$AY$348:$AY$348</t>
  </si>
  <si>
    <t>$AY$349:$AY$349</t>
  </si>
  <si>
    <t>$AY$350:$AY$350</t>
  </si>
  <si>
    <t>$AY$351:$AY$351</t>
  </si>
  <si>
    <t>$AY$352:$AY$352</t>
  </si>
  <si>
    <t>$AY$353:$AY$353</t>
  </si>
  <si>
    <t>$AY$354:$AY$354</t>
  </si>
  <si>
    <t>$AY$355:$AY$355</t>
  </si>
  <si>
    <t>$AY$356:$AY$356</t>
  </si>
  <si>
    <t>$AY$357:$AY$357</t>
  </si>
  <si>
    <t>$AY$358:$AY$358</t>
  </si>
  <si>
    <t>$AY$359:$AY$359</t>
  </si>
  <si>
    <t>$AY$360:$AY$360</t>
  </si>
  <si>
    <t>$AY$361:$AY$361</t>
  </si>
  <si>
    <t>$AY$362:$AY$362</t>
  </si>
  <si>
    <t>$AY$363:$AY$363</t>
  </si>
  <si>
    <t>$AY$364:$AY$364</t>
  </si>
  <si>
    <t>$AY$365:$AY$365</t>
  </si>
  <si>
    <t>$AY$366:$AY$366</t>
  </si>
  <si>
    <t>$AY$367:$AY$367</t>
  </si>
  <si>
    <t>$AY$368:$AY$368</t>
  </si>
  <si>
    <t>$AY$369:$AY$369</t>
  </si>
  <si>
    <t>$AY$370:$AY$370</t>
  </si>
  <si>
    <t>$AY$371:$AY$371</t>
  </si>
  <si>
    <t>$AY$372:$AY$372</t>
  </si>
  <si>
    <t>$AY$373:$AY$373</t>
  </si>
  <si>
    <t>$AY$374:$AY$374</t>
  </si>
  <si>
    <t>$AY$375:$AY$375</t>
  </si>
  <si>
    <t>$AY$376:$AY$376</t>
  </si>
  <si>
    <t>$AY$377:$AY$377</t>
  </si>
  <si>
    <t>$AY$378:$AY$378</t>
  </si>
  <si>
    <t>$AY$379:$AY$379</t>
  </si>
  <si>
    <t>$AY$380:$AY$380</t>
  </si>
  <si>
    <t>$AY$381:$AY$381</t>
  </si>
  <si>
    <t>$AY$382:$AY$382</t>
  </si>
  <si>
    <t>$AY$383:$AY$383</t>
  </si>
  <si>
    <t>$AY$384:$AY$384</t>
  </si>
  <si>
    <t>$AY$385:$AY$385</t>
  </si>
  <si>
    <t>$AY$386:$AY$386</t>
  </si>
  <si>
    <t>$AY$387:$AY$387</t>
  </si>
  <si>
    <t>$AY$388:$AY$388</t>
  </si>
  <si>
    <t>$AY$389:$AY$389</t>
  </si>
  <si>
    <t>$AY$390:$AY$390</t>
  </si>
  <si>
    <t>$AY$391:$AY$391</t>
  </si>
  <si>
    <t>$AY$392:$AY$392</t>
  </si>
  <si>
    <t>$AY$393:$AY$393</t>
  </si>
  <si>
    <t>$AY$394:$AY$394</t>
  </si>
  <si>
    <t>$AY$395:$AY$395</t>
  </si>
  <si>
    <t>$AY$396:$AY$396</t>
  </si>
  <si>
    <t>$AY$397:$AY$397</t>
  </si>
  <si>
    <t>$AY$398:$AY$398</t>
  </si>
  <si>
    <t>$AY$399:$AY$399</t>
  </si>
  <si>
    <t>$AY$400:$AY$400</t>
  </si>
  <si>
    <t>$AY$401:$AY$401</t>
  </si>
  <si>
    <t>$AY$402:$AY$402</t>
  </si>
  <si>
    <t>$AY$403:$AY$403</t>
  </si>
  <si>
    <t>$AY$404:$AY$404</t>
  </si>
  <si>
    <t>$AY$405:$AY$405</t>
  </si>
  <si>
    <t>$AY$406:$AY$406</t>
  </si>
  <si>
    <t>$AY$407:$AY$407</t>
  </si>
  <si>
    <t>$AY$408:$AY$408</t>
  </si>
  <si>
    <t>$AY$409:$AY$409</t>
  </si>
  <si>
    <t>$AY$410:$AY$410</t>
  </si>
  <si>
    <t>$AY$411:$AY$411</t>
  </si>
  <si>
    <t>$AY$412:$AY$412</t>
  </si>
  <si>
    <t>$AY$413:$AY$413</t>
  </si>
  <si>
    <t>$AY$414:$AY$414</t>
  </si>
  <si>
    <t>$AY$415:$AY$415</t>
  </si>
  <si>
    <t>$AY$416:$AY$416</t>
  </si>
  <si>
    <t>$AY$417:$AY$417</t>
  </si>
  <si>
    <t>$AY$418:$AY$418</t>
  </si>
  <si>
    <t>$AY$419:$AY$419</t>
  </si>
  <si>
    <t>$AY$420:$AY$420</t>
  </si>
  <si>
    <t>$AY$421:$AY$421</t>
  </si>
  <si>
    <t>$AY$422:$AY$422</t>
  </si>
  <si>
    <t>$AY$423:$AY$423</t>
  </si>
  <si>
    <t>$AY$424:$AY$424</t>
  </si>
  <si>
    <t>$AY$425:$AY$425</t>
  </si>
  <si>
    <t>$AY$426:$AY$426</t>
  </si>
  <si>
    <t>$AY$427:$AY$427</t>
  </si>
  <si>
    <t>$AY$428:$AY$428</t>
  </si>
  <si>
    <t>$AY$429:$AY$429</t>
  </si>
  <si>
    <t>$AY$430:$AY$430</t>
  </si>
  <si>
    <t>$AY$431:$AY$431</t>
  </si>
  <si>
    <t>$AY$432:$AY$432</t>
  </si>
  <si>
    <t>$AY$433:$AY$433</t>
  </si>
  <si>
    <t>$AY$434:$AY$434</t>
  </si>
  <si>
    <t>$AY$435:$AY$435</t>
  </si>
  <si>
    <t>$AY$436:$AY$436</t>
  </si>
  <si>
    <t>$AY$437:$AY$437</t>
  </si>
  <si>
    <t>$AY$438:$AY$438</t>
  </si>
  <si>
    <t>$AY$439:$AY$439</t>
  </si>
  <si>
    <t>$AY$440:$AY$440</t>
  </si>
  <si>
    <t>$AY$441:$AY$441</t>
  </si>
  <si>
    <t>$AY$442:$AY$442</t>
  </si>
  <si>
    <t>$AY$443:$AY$443</t>
  </si>
  <si>
    <t>$AY$444:$AY$444</t>
  </si>
  <si>
    <t>$AY$445:$AY$445</t>
  </si>
  <si>
    <t>$AY$446:$AY$446</t>
  </si>
  <si>
    <t>$AY$447:$AY$447</t>
  </si>
  <si>
    <t>$AY$448:$AY$448</t>
  </si>
  <si>
    <t>$AY$449:$AY$449</t>
  </si>
  <si>
    <t>$AY$450:$AY$450</t>
  </si>
  <si>
    <t>$AY$451:$AY$451</t>
  </si>
  <si>
    <t>$AY$452:$AY$452</t>
  </si>
  <si>
    <t>$AY$453:$AY$453</t>
  </si>
  <si>
    <t>$AY$454:$AY$454</t>
  </si>
  <si>
    <t>$AY$455:$AY$455</t>
  </si>
  <si>
    <t>$AY$456:$AY$456</t>
  </si>
  <si>
    <t>$AY$457:$AY$457</t>
  </si>
  <si>
    <t>$AY$458:$AY$458</t>
  </si>
  <si>
    <t>$AY$459:$AY$459</t>
  </si>
  <si>
    <t>$AY$460:$AY$460</t>
  </si>
  <si>
    <t>$AY$461:$AY$461</t>
  </si>
  <si>
    <t>$AY$462:$AY$462</t>
  </si>
  <si>
    <t>$AY$463:$AY$463</t>
  </si>
  <si>
    <t>$AY$464:$AY$464</t>
  </si>
  <si>
    <t>$AY$465:$AY$465</t>
  </si>
  <si>
    <t>$AY$466:$AY$466</t>
  </si>
  <si>
    <t>$AY$467:$AY$467</t>
  </si>
  <si>
    <t>$AY$468:$AY$468</t>
  </si>
  <si>
    <t>$AY$469:$AY$469</t>
  </si>
  <si>
    <t>$AY$470:$AY$470</t>
  </si>
  <si>
    <t>$AY$471:$AY$471</t>
  </si>
  <si>
    <t>$AY$472:$AY$472</t>
  </si>
  <si>
    <t>$AY$473:$AY$473</t>
  </si>
  <si>
    <t>$AY$474:$AY$474</t>
  </si>
  <si>
    <t>$AY$475:$AY$475</t>
  </si>
  <si>
    <t>$AY$476:$AY$476</t>
  </si>
  <si>
    <t>$AY$477:$AY$477</t>
  </si>
  <si>
    <t>$AY$478:$AY$478</t>
  </si>
  <si>
    <t>$AY$479:$AY$479</t>
  </si>
  <si>
    <t>$AY$480:$AY$480</t>
  </si>
  <si>
    <t>$AY$481:$AY$481</t>
  </si>
  <si>
    <t>$AY$482:$AY$482</t>
  </si>
  <si>
    <t>$AY$483:$AY$483</t>
  </si>
  <si>
    <t>$AY$484:$AY$484</t>
  </si>
  <si>
    <t>$AY$485:$AY$485</t>
  </si>
  <si>
    <t>$AY$486:$AY$486</t>
  </si>
  <si>
    <t>$AY$487:$AY$487</t>
  </si>
  <si>
    <t>$AY$488:$AY$488</t>
  </si>
  <si>
    <t>$AY$489:$AY$489</t>
  </si>
  <si>
    <t>$AY$490:$AY$490</t>
  </si>
  <si>
    <t>$AY$491:$AY$491</t>
  </si>
  <si>
    <t>$AY$492:$AY$492</t>
  </si>
  <si>
    <t>$AY$493:$AY$493</t>
  </si>
  <si>
    <t>$AY$494:$AY$494</t>
  </si>
  <si>
    <t>$AY$495:$AY$495</t>
  </si>
  <si>
    <t>$AY$496:$AY$496</t>
  </si>
  <si>
    <t>$AY$497:$AY$497</t>
  </si>
  <si>
    <t>$AY$498:$AY$498</t>
  </si>
  <si>
    <t>$AY$499:$AY$499</t>
  </si>
  <si>
    <t>$AY$500:$AY$500</t>
  </si>
  <si>
    <t>$AY$501:$AY$501</t>
  </si>
  <si>
    <t>$AY$502:$AY$502</t>
  </si>
  <si>
    <t>$AY$503:$AY$503</t>
  </si>
  <si>
    <t>$AY$504:$AY$504</t>
  </si>
  <si>
    <t>$AY$505:$AY$505</t>
  </si>
  <si>
    <t>$AY$506:$AY$506</t>
  </si>
  <si>
    <t>$AY$507:$AY$507</t>
  </si>
  <si>
    <t>$AY$508:$AY$508</t>
  </si>
  <si>
    <t>$AY$509:$AY$509</t>
  </si>
  <si>
    <t>$AY$510:$AY$510</t>
  </si>
  <si>
    <t>$AY$511:$AY$511</t>
  </si>
  <si>
    <t>$AY$512:$AY$512</t>
  </si>
  <si>
    <t>$AY$513:$AY$513</t>
  </si>
  <si>
    <t>$AY$514:$AY$514</t>
  </si>
  <si>
    <t>$AY$515:$AY$515</t>
  </si>
  <si>
    <t>$AY$516:$AY$516</t>
  </si>
  <si>
    <t>$AY$517:$AY$517</t>
  </si>
  <si>
    <t>$AY$518:$AY$518</t>
  </si>
  <si>
    <t>$AY$519:$AY$519</t>
  </si>
  <si>
    <t>$AY$520:$AY$520</t>
  </si>
  <si>
    <t>$AY$521:$AY$521</t>
  </si>
  <si>
    <t>$AY$522:$AY$522</t>
  </si>
  <si>
    <t>$AY$523:$AY$523</t>
  </si>
  <si>
    <t>$AY$524:$AY$524</t>
  </si>
  <si>
    <t>$AY$525:$AY$525</t>
  </si>
  <si>
    <t>$AY$526:$AY$526</t>
  </si>
  <si>
    <t>$AY$527:$AY$527</t>
  </si>
  <si>
    <t>$AY$528:$AY$528</t>
  </si>
  <si>
    <t>$AY$529:$AY$529</t>
  </si>
  <si>
    <t>$AY$530:$AY$530</t>
  </si>
  <si>
    <t>$AY$531:$AY$531</t>
  </si>
  <si>
    <t>$AY$532:$AY$532</t>
  </si>
  <si>
    <t>$AY$533:$AY$533</t>
  </si>
  <si>
    <t>$AY$534:$AY$534</t>
  </si>
  <si>
    <t>$AY$535:$AY$535</t>
  </si>
  <si>
    <t>$AY$536:$AY$536</t>
  </si>
  <si>
    <t>$AY$537:$AY$537</t>
  </si>
  <si>
    <t>$AY$538:$AY$538</t>
  </si>
  <si>
    <t>$AY$539:$AY$539</t>
  </si>
  <si>
    <t>$AY$540:$AY$540</t>
  </si>
  <si>
    <t>$AY$541:$AY$541</t>
  </si>
  <si>
    <t>$AY$542:$AY$542</t>
  </si>
  <si>
    <t>$AY$543:$AY$543</t>
  </si>
  <si>
    <t>$AY$544:$AY$544</t>
  </si>
  <si>
    <t>$AY$545:$AY$545</t>
  </si>
  <si>
    <t>$AY$546:$AY$546</t>
  </si>
  <si>
    <t>$AY$547:$AY$547</t>
  </si>
  <si>
    <t>$AY$548:$AY$548</t>
  </si>
  <si>
    <t>$AY$549:$AY$549</t>
  </si>
  <si>
    <t>$AY$550:$AY$550</t>
  </si>
  <si>
    <t>$AY$551:$AY$551</t>
  </si>
  <si>
    <t>$AY$552:$AY$552</t>
  </si>
  <si>
    <t>$AY$553:$AY$553</t>
  </si>
  <si>
    <t>$AY$554:$AY$554</t>
  </si>
  <si>
    <t>$AY$555:$AY$555</t>
  </si>
  <si>
    <t>$AY$556:$AY$556</t>
  </si>
  <si>
    <t>$AY$557:$AY$557</t>
  </si>
  <si>
    <t>$AY$558:$AY$558</t>
  </si>
  <si>
    <t>$AY$559:$AY$559</t>
  </si>
  <si>
    <t>$AY$560:$AY$560</t>
  </si>
  <si>
    <t>$AY$561:$AY$561</t>
  </si>
  <si>
    <t>$AY$562:$AY$562</t>
  </si>
  <si>
    <t>$AY$563:$AY$563</t>
  </si>
  <si>
    <t>$AY$564:$AY$564</t>
  </si>
  <si>
    <t>$AY$565:$AY$565</t>
  </si>
  <si>
    <t>$AY$566:$AY$566</t>
  </si>
  <si>
    <t>$AY$567:$AY$567</t>
  </si>
  <si>
    <t>$AY$568:$AY$568</t>
  </si>
  <si>
    <t>$AY$569:$AY$569</t>
  </si>
  <si>
    <t>$AY$570:$AY$570</t>
  </si>
  <si>
    <t>$AY$571:$AY$571</t>
  </si>
  <si>
    <t>$AY$572:$AY$572</t>
  </si>
  <si>
    <t>$AY$573:$AY$573</t>
  </si>
  <si>
    <t>$AY$574:$AY$574</t>
  </si>
  <si>
    <t>$AY$575:$AY$575</t>
  </si>
  <si>
    <t>$AY$576:$AY$576</t>
  </si>
  <si>
    <t>$AY$577:$AY$577</t>
  </si>
  <si>
    <t>$AY$578:$AY$578</t>
  </si>
  <si>
    <t>$AY$579:$AY$579</t>
  </si>
  <si>
    <t>$AY$580:$AY$580</t>
  </si>
  <si>
    <t>$AY$581:$AY$581</t>
  </si>
  <si>
    <t>$AY$582:$AY$582</t>
  </si>
  <si>
    <t>$AY$583:$AY$583</t>
  </si>
  <si>
    <t>$AY$584:$AY$584</t>
  </si>
  <si>
    <t>$AY$585:$AY$585</t>
  </si>
  <si>
    <t>$AY$586:$AY$586</t>
  </si>
  <si>
    <t>$AY$587:$AY$587</t>
  </si>
  <si>
    <t>$AY$588:$AY$588</t>
  </si>
  <si>
    <t>$AY$589:$AY$589</t>
  </si>
  <si>
    <t>$AY$590:$AY$590</t>
  </si>
  <si>
    <t>$AY$591:$AY$591</t>
  </si>
  <si>
    <t>$AY$592:$AY$592</t>
  </si>
  <si>
    <t>$AY$593:$AY$593</t>
  </si>
  <si>
    <t>$AY$594:$AY$594</t>
  </si>
  <si>
    <t>$AY$595:$AY$595</t>
  </si>
  <si>
    <t>$AY$596:$AY$596</t>
  </si>
  <si>
    <t>$AY$597:$AY$597</t>
  </si>
  <si>
    <t>$AY$598:$AY$598</t>
  </si>
  <si>
    <t>$AY$599:$AY$599</t>
  </si>
  <si>
    <t>$AY$600:$AY$600</t>
  </si>
  <si>
    <t>$AY$601:$AY$601</t>
  </si>
  <si>
    <t>$AY$602:$AY$602</t>
  </si>
  <si>
    <t>$AY$603:$AY$603</t>
  </si>
  <si>
    <t>$AY$604:$AY$604</t>
  </si>
  <si>
    <t>$AY$605:$AY$605</t>
  </si>
  <si>
    <t>$AY$606:$AY$606</t>
  </si>
  <si>
    <t>$AY$607:$AY$607</t>
  </si>
  <si>
    <t>$AY$608:$AY$608</t>
  </si>
  <si>
    <t>$AY$609:$AY$609</t>
  </si>
  <si>
    <t>$AY$610:$AY$610</t>
  </si>
  <si>
    <t>$AY$611:$AY$611</t>
  </si>
  <si>
    <t>$AY$612:$AY$612</t>
  </si>
  <si>
    <t>$AY$613:$AY$613</t>
  </si>
  <si>
    <t>$AY$614:$AY$614</t>
  </si>
  <si>
    <t>$AY$615:$AY$615</t>
  </si>
  <si>
    <t>$AY$616:$AY$616</t>
  </si>
  <si>
    <t>$AY$617:$AY$617</t>
  </si>
  <si>
    <t>$AY$618:$AY$618</t>
  </si>
  <si>
    <t>$AY$619:$AY$619</t>
  </si>
  <si>
    <t>$AY$620:$AY$620</t>
  </si>
  <si>
    <t>$AY$621:$AY$621</t>
  </si>
  <si>
    <t>$AY$622:$AY$622</t>
  </si>
  <si>
    <t>$AY$623:$AY$623</t>
  </si>
  <si>
    <t>$AY$624:$AY$624</t>
  </si>
  <si>
    <t>$AY$625:$AY$625</t>
  </si>
  <si>
    <t>$AY$626:$AY$626</t>
  </si>
  <si>
    <t>$AY$627:$AY$627</t>
  </si>
  <si>
    <t>$AY$628:$AY$628</t>
  </si>
  <si>
    <t>$AY$629:$AY$629</t>
  </si>
  <si>
    <t>$AY$630:$AY$630</t>
  </si>
  <si>
    <t>$AY$631:$AY$631</t>
  </si>
  <si>
    <t>$AY$632:$AY$632</t>
  </si>
  <si>
    <t>$AY$633:$AY$633</t>
  </si>
  <si>
    <t>$AY$634:$AY$634</t>
  </si>
  <si>
    <t>$AY$635:$AY$635</t>
  </si>
  <si>
    <t>$AY$636:$AY$636</t>
  </si>
  <si>
    <t>$AY$637:$AY$637</t>
  </si>
  <si>
    <t>$AY$638:$AY$638</t>
  </si>
  <si>
    <t>$AY$639:$AY$639</t>
  </si>
  <si>
    <t>$AY$640:$AY$640</t>
  </si>
  <si>
    <t>$AY$641:$AY$641</t>
  </si>
  <si>
    <t>$AY$642:$AY$642</t>
  </si>
  <si>
    <t>$AY$643:$AY$643</t>
  </si>
  <si>
    <t>$AY$644:$AY$644</t>
  </si>
  <si>
    <t>$AY$645:$AY$645</t>
  </si>
  <si>
    <t>$AY$646:$AY$646</t>
  </si>
  <si>
    <t>$AY$647:$AY$647</t>
  </si>
  <si>
    <t>$AY$648:$AY$648</t>
  </si>
  <si>
    <t>$AY$649:$AY$649</t>
  </si>
  <si>
    <t>$AY$650:$AY$650</t>
  </si>
  <si>
    <t>$AY$651:$AY$651</t>
  </si>
  <si>
    <t>$AY$652:$AY$652</t>
  </si>
  <si>
    <t>$AY$653:$AY$653</t>
  </si>
  <si>
    <t>$AY$654:$AY$654</t>
  </si>
  <si>
    <t>$AY$655:$AY$655</t>
  </si>
  <si>
    <t>$AY$656:$AY$656</t>
  </si>
  <si>
    <t>$AY$657:$AY$657</t>
  </si>
  <si>
    <t>$AY$658:$AY$658</t>
  </si>
  <si>
    <t>$AY$659:$AY$659</t>
  </si>
  <si>
    <t>$AY$660:$AY$660</t>
  </si>
  <si>
    <t>$AY$661:$AY$661</t>
  </si>
  <si>
    <t>$AY$662:$AY$662</t>
  </si>
  <si>
    <t>$AY$663:$AY$663</t>
  </si>
  <si>
    <t>$AY$664:$AY$664</t>
  </si>
  <si>
    <t>$AY$665:$AY$665</t>
  </si>
  <si>
    <t>$AY$666:$AY$666</t>
  </si>
  <si>
    <t>$AY$667:$AY$667</t>
  </si>
  <si>
    <t>$AY$668:$AY$668</t>
  </si>
  <si>
    <t>$AY$669:$AY$669</t>
  </si>
  <si>
    <t>$AY$670:$AY$670</t>
  </si>
  <si>
    <t>$AY$671:$AY$671</t>
  </si>
  <si>
    <t>$AY$672:$AY$672</t>
  </si>
  <si>
    <t>$AY$673:$AY$673</t>
  </si>
  <si>
    <t>$AY$674:$AY$674</t>
  </si>
  <si>
    <t>$AY$675:$AY$675</t>
  </si>
  <si>
    <t>$AY$676:$AY$676</t>
  </si>
  <si>
    <t>$AY$677:$AY$677</t>
  </si>
  <si>
    <t>$AY$678:$AY$678</t>
  </si>
  <si>
    <t>$AY$679:$AY$679</t>
  </si>
  <si>
    <t>$AY$680:$AY$680</t>
  </si>
  <si>
    <t>$AY$681:$AY$681</t>
  </si>
  <si>
    <t>$AY$682:$AY$682</t>
  </si>
  <si>
    <t>$AY$683:$AY$683</t>
  </si>
  <si>
    <t>$AY$684:$AY$684</t>
  </si>
  <si>
    <t>$AY$685:$AY$685</t>
  </si>
  <si>
    <t>$AY$686:$AY$686</t>
  </si>
  <si>
    <t>$AY$687:$AY$687</t>
  </si>
  <si>
    <t>$AY$688:$AY$688</t>
  </si>
  <si>
    <t>$AY$689:$AY$689</t>
  </si>
  <si>
    <t>$AY$690:$AY$690</t>
  </si>
  <si>
    <t>$AY$691:$AY$691</t>
  </si>
  <si>
    <t>$AY$692:$AY$692</t>
  </si>
  <si>
    <t>$AY$693:$AY$693</t>
  </si>
  <si>
    <t>$AY$694:$AY$694</t>
  </si>
  <si>
    <t>$AY$695:$AY$695</t>
  </si>
  <si>
    <t>$AY$696:$AY$696</t>
  </si>
  <si>
    <t>$AY$697:$AY$697</t>
  </si>
  <si>
    <t>$AY$698:$AY$698</t>
  </si>
  <si>
    <t>$AY$699:$AY$699</t>
  </si>
  <si>
    <t>$AY$700:$AY$700</t>
  </si>
  <si>
    <t>$AY$701:$AY$701</t>
  </si>
  <si>
    <t>$AY$702:$AY$702</t>
  </si>
  <si>
    <t>$AY$703:$AY$703</t>
  </si>
  <si>
    <t>$AY$704:$AY$704</t>
  </si>
  <si>
    <t>$AY$705:$AY$705</t>
  </si>
  <si>
    <t>$AY$706:$AY$706</t>
  </si>
  <si>
    <t>$AY$707:$AY$707</t>
  </si>
  <si>
    <t>$AY$708:$AY$708</t>
  </si>
  <si>
    <t>$AY$709:$AY$709</t>
  </si>
  <si>
    <t>$AY$710:$AY$710</t>
  </si>
  <si>
    <t>$AY$711:$AY$711</t>
  </si>
  <si>
    <t>$AY$712:$AY$712</t>
  </si>
  <si>
    <t>$AY$713:$AY$713</t>
  </si>
  <si>
    <t>$AY$714:$AY$714</t>
  </si>
  <si>
    <t>$AY$715:$AY$715</t>
  </si>
  <si>
    <t>$AY$716:$AY$716</t>
  </si>
  <si>
    <t>$AY$717:$AY$717</t>
  </si>
  <si>
    <t>$AY$718:$AY$718</t>
  </si>
  <si>
    <t>$AY$719:$AY$719</t>
  </si>
  <si>
    <t>$AY$720:$AY$720</t>
  </si>
  <si>
    <t>$AY$721:$AY$721</t>
  </si>
  <si>
    <t>$AY$722:$AY$722</t>
  </si>
  <si>
    <t>$AY$723:$AY$723</t>
  </si>
  <si>
    <t>$AY$724:$AY$724</t>
  </si>
  <si>
    <t>$AY$725:$AY$725</t>
  </si>
  <si>
    <t>$AY$726:$AY$726</t>
  </si>
  <si>
    <t>$AY$727:$AY$727</t>
  </si>
  <si>
    <t>$AY$728:$AY$728</t>
  </si>
  <si>
    <t>$AY$729:$AY$729</t>
  </si>
  <si>
    <t>$AY$730:$AY$730</t>
  </si>
  <si>
    <t>$AY$731:$AY$731</t>
  </si>
  <si>
    <t>$AY$732:$AY$732</t>
  </si>
  <si>
    <t>$AY$733:$AY$733</t>
  </si>
  <si>
    <t>$AY$734:$AY$734</t>
  </si>
  <si>
    <t>$AY$735:$AY$735</t>
  </si>
  <si>
    <t>$AY$736:$AY$736</t>
  </si>
  <si>
    <t>$AY$737:$AY$737</t>
  </si>
  <si>
    <t>$AY$738:$AY$738</t>
  </si>
  <si>
    <t>$AY$739:$AY$739</t>
  </si>
  <si>
    <t>$AY$740:$AY$740</t>
  </si>
  <si>
    <t>$AY$741:$AY$741</t>
  </si>
  <si>
    <t>$AY$742:$AY$742</t>
  </si>
  <si>
    <t>$AY$743:$AY$743</t>
  </si>
  <si>
    <t>$AY$744:$AY$744</t>
  </si>
  <si>
    <t>$AY$745:$AY$745</t>
  </si>
  <si>
    <t>$AY$746:$AY$746</t>
  </si>
  <si>
    <t>$AY$747:$AY$747</t>
  </si>
  <si>
    <t>$AY$748:$AY$748</t>
  </si>
  <si>
    <t>$AY$749:$AY$749</t>
  </si>
  <si>
    <t>$AY$750:$AY$750</t>
  </si>
  <si>
    <t>$AY$751:$AY$751</t>
  </si>
  <si>
    <t>$AY$752:$AY$752</t>
  </si>
  <si>
    <t>$AY$753:$AY$753</t>
  </si>
  <si>
    <t>$AY$754:$AY$754</t>
  </si>
  <si>
    <t>$AY$755:$AY$755</t>
  </si>
  <si>
    <t>$AY$756:$AY$756</t>
  </si>
  <si>
    <t>$AY$757:$AY$757</t>
  </si>
  <si>
    <t>$AY$758:$AY$758</t>
  </si>
  <si>
    <t>$AY$759:$AY$759</t>
  </si>
  <si>
    <t>$AY$760:$AY$760</t>
  </si>
  <si>
    <t>$AY$761:$AY$761</t>
  </si>
  <si>
    <t>$AY$762:$AY$762</t>
  </si>
  <si>
    <t>$AY$763:$AY$763</t>
  </si>
  <si>
    <t>$AY$764:$AY$764</t>
  </si>
  <si>
    <t>$AY$765:$AY$765</t>
  </si>
  <si>
    <t>$AY$766:$AY$766</t>
  </si>
  <si>
    <t>$AY$767:$AY$767</t>
  </si>
  <si>
    <t>$AY$768:$AY$768</t>
  </si>
  <si>
    <t>$AY$769:$AY$769</t>
  </si>
  <si>
    <t>$AY$770:$AY$770</t>
  </si>
  <si>
    <t>$AY$771:$AY$771</t>
  </si>
  <si>
    <t>$AY$772:$AY$772</t>
  </si>
  <si>
    <t>$AY$773:$AY$773</t>
  </si>
  <si>
    <t>$AY$774:$AY$774</t>
  </si>
  <si>
    <t>$AY$775:$AY$775</t>
  </si>
  <si>
    <t>$AY$776:$AY$776</t>
  </si>
  <si>
    <t>$AY$777:$AY$777</t>
  </si>
  <si>
    <t>$AY$778:$AY$778</t>
  </si>
  <si>
    <t>$AY$779:$AY$779</t>
  </si>
  <si>
    <t>$AY$780:$AY$780</t>
  </si>
  <si>
    <t>$AY$781:$AY$781</t>
  </si>
  <si>
    <t>$AY$782:$AY$782</t>
  </si>
  <si>
    <t>$AY$783:$AY$783</t>
  </si>
  <si>
    <t>$AY$784:$AY$784</t>
  </si>
  <si>
    <t>$AY$785:$AY$785</t>
  </si>
  <si>
    <t>$AY$786:$AY$786</t>
  </si>
  <si>
    <t>$AY$787:$AY$787</t>
  </si>
  <si>
    <t>$AY$788:$AY$788</t>
  </si>
  <si>
    <t>$AY$789:$AY$789</t>
  </si>
  <si>
    <t>$AY$790:$AY$790</t>
  </si>
  <si>
    <t>$AY$791:$AY$791</t>
  </si>
  <si>
    <t>$AY$792:$AY$792</t>
  </si>
  <si>
    <t>$AY$793:$AY$793</t>
  </si>
  <si>
    <t>$AY$794:$AY$794</t>
  </si>
  <si>
    <t>$AY$795:$AY$795</t>
  </si>
  <si>
    <t>$AY$796:$AY$796</t>
  </si>
  <si>
    <t>$AY$797:$AY$797</t>
  </si>
  <si>
    <t>$AY$798:$AY$798</t>
  </si>
  <si>
    <t>$AY$799:$AY$799</t>
  </si>
  <si>
    <t>$AY$800:$AY$800</t>
  </si>
  <si>
    <t>$AY$801:$AY$801</t>
  </si>
  <si>
    <t>$AY$802:$AY$802</t>
  </si>
  <si>
    <t>$AY$803:$AY$803</t>
  </si>
  <si>
    <t>$AY$804:$AY$804</t>
  </si>
  <si>
    <t>$AY$805:$AY$805</t>
  </si>
  <si>
    <t>$AY$806:$AY$806</t>
  </si>
  <si>
    <t>$AY$807:$AY$807</t>
  </si>
  <si>
    <t>$AY$808:$AY$808</t>
  </si>
  <si>
    <t>$AY$809:$AY$809</t>
  </si>
  <si>
    <t>$AY$810:$AY$810</t>
  </si>
  <si>
    <t>$AY$811:$AY$811</t>
  </si>
  <si>
    <t>$AY$812:$AY$812</t>
  </si>
  <si>
    <t>$AY$813:$AY$813</t>
  </si>
  <si>
    <t>$AY$814:$AY$814</t>
  </si>
  <si>
    <t>$AY$815:$AY$815</t>
  </si>
  <si>
    <t>$AY$816:$AY$816</t>
  </si>
  <si>
    <t>$AY$817:$AY$817</t>
  </si>
  <si>
    <t>$AY$818:$AY$818</t>
  </si>
  <si>
    <t>$AY$819:$AY$819</t>
  </si>
  <si>
    <t>$AY$820:$AY$820</t>
  </si>
  <si>
    <t>$AY$821:$AY$821</t>
  </si>
  <si>
    <t>$AY$822:$AY$822</t>
  </si>
  <si>
    <t>$AY$823:$AY$823</t>
  </si>
  <si>
    <t>$AY$824:$AY$824</t>
  </si>
  <si>
    <t>$AY$825:$AY$825</t>
  </si>
  <si>
    <t>$AY$826:$AY$826</t>
  </si>
  <si>
    <t>$AY$827:$AY$827</t>
  </si>
  <si>
    <t>$AY$828:$AY$828</t>
  </si>
  <si>
    <t>$AY$829:$AY$829</t>
  </si>
  <si>
    <t>$AY$830:$AY$830</t>
  </si>
  <si>
    <t>$AY$831:$AY$831</t>
  </si>
  <si>
    <t>$AY$832:$AY$832</t>
  </si>
  <si>
    <t>$AY$833:$AY$833</t>
  </si>
  <si>
    <t>$AY$834:$AY$834</t>
  </si>
  <si>
    <t>$AY$835:$AY$835</t>
  </si>
  <si>
    <t>$AY$836:$AY$836</t>
  </si>
  <si>
    <t>$AY$837:$AY$837</t>
  </si>
  <si>
    <t>$AY$838:$AY$838</t>
  </si>
  <si>
    <t>$AY$839:$AY$839</t>
  </si>
  <si>
    <t>$AY$840:$AY$840</t>
  </si>
  <si>
    <t>$AY$841:$AY$841</t>
  </si>
  <si>
    <t>$AY$842:$AY$842</t>
  </si>
  <si>
    <t>$AY$843:$AY$843</t>
  </si>
  <si>
    <t>$AY$844:$AY$844</t>
  </si>
  <si>
    <t>$AY$845:$AY$845</t>
  </si>
  <si>
    <t>$AY$846:$AY$846</t>
  </si>
  <si>
    <t>$AY$847:$AY$847</t>
  </si>
  <si>
    <t>$AY$848:$AY$848</t>
  </si>
  <si>
    <t>$AY$849:$AY$849</t>
  </si>
  <si>
    <t>$AY$850:$AY$850</t>
  </si>
  <si>
    <t>$AY$851:$AY$851</t>
  </si>
  <si>
    <t>$AY$852:$AY$852</t>
  </si>
  <si>
    <t>$AY$853:$AY$853</t>
  </si>
  <si>
    <t>$AY$854:$AY$854</t>
  </si>
  <si>
    <t>$AY$855:$AY$855</t>
  </si>
  <si>
    <t>$AY$856:$AY$856</t>
  </si>
  <si>
    <t>$AY$857:$AY$857</t>
  </si>
  <si>
    <t>$AY$858:$AY$858</t>
  </si>
  <si>
    <t>$AY$859:$AY$859</t>
  </si>
  <si>
    <t>$AY$860:$AY$860</t>
  </si>
  <si>
    <t>$AY$861:$AY$861</t>
  </si>
  <si>
    <t>$AY$862:$AY$862</t>
  </si>
  <si>
    <t>$AY$863:$AY$863</t>
  </si>
  <si>
    <t>$AY$864:$AY$864</t>
  </si>
  <si>
    <t>$AY$865:$AY$865</t>
  </si>
  <si>
    <t>$AY$866:$AY$866</t>
  </si>
  <si>
    <t>$AY$867:$AY$867</t>
  </si>
  <si>
    <t>$AY$868:$AY$868</t>
  </si>
  <si>
    <t>$AY$869:$AY$869</t>
  </si>
  <si>
    <t>$AY$870:$AY$870</t>
  </si>
  <si>
    <t>$AY$871:$AY$871</t>
  </si>
  <si>
    <t>$AY$872:$AY$872</t>
  </si>
  <si>
    <t>$AY$873:$AY$873</t>
  </si>
  <si>
    <t>$AY$874:$AY$874</t>
  </si>
  <si>
    <t>$AY$875:$AY$875</t>
  </si>
  <si>
    <t>$AY$876:$AY$876</t>
  </si>
  <si>
    <t>$AY$877:$AY$877</t>
  </si>
  <si>
    <t>$AY$878:$AY$878</t>
  </si>
  <si>
    <t>$AY$879:$AY$879</t>
  </si>
  <si>
    <t>$AY$880:$AY$880</t>
  </si>
  <si>
    <t>$AY$881:$AY$881</t>
  </si>
  <si>
    <t>$AY$882:$AY$882</t>
  </si>
  <si>
    <t>$AY$883:$AY$883</t>
  </si>
  <si>
    <t>$AY$884:$AY$884</t>
  </si>
  <si>
    <t>$AY$885:$AY$885</t>
  </si>
  <si>
    <t>$AY$886:$AY$886</t>
  </si>
  <si>
    <t>$AY$887:$AY$887</t>
  </si>
  <si>
    <t>$AY$888:$AY$888</t>
  </si>
  <si>
    <t>$AY$889:$AY$889</t>
  </si>
  <si>
    <t>$AY$890:$AY$890</t>
  </si>
  <si>
    <t>$AY$891:$AY$891</t>
  </si>
  <si>
    <t>$AY$892:$AY$892</t>
  </si>
  <si>
    <t>$AY$893:$AY$893</t>
  </si>
  <si>
    <t>$AY$894:$AY$894</t>
  </si>
  <si>
    <t>$AY$895:$AY$895</t>
  </si>
  <si>
    <t>$AY$896:$AY$896</t>
  </si>
  <si>
    <t>$AY$897:$AY$897</t>
  </si>
  <si>
    <t>$AY$898:$AY$898</t>
  </si>
  <si>
    <t>$AY$899:$AY$899</t>
  </si>
  <si>
    <t>$AY$900:$AY$900</t>
  </si>
  <si>
    <t>$AY$901:$AY$901</t>
  </si>
  <si>
    <t>$AY$902:$AY$902</t>
  </si>
  <si>
    <t>$AY$903:$AY$903</t>
  </si>
  <si>
    <t>$AY$904:$AY$904</t>
  </si>
  <si>
    <t>$AY$905:$AY$905</t>
  </si>
  <si>
    <t>$AY$906:$AY$906</t>
  </si>
  <si>
    <t>$AY$907:$AY$907</t>
  </si>
  <si>
    <t>$AY$908:$AY$908</t>
  </si>
  <si>
    <t>$AY$909:$AY$909</t>
  </si>
  <si>
    <t>$AY$910:$AY$910</t>
  </si>
  <si>
    <t>$AY$911:$AY$911</t>
  </si>
  <si>
    <t>$AY$912:$AY$912</t>
  </si>
  <si>
    <t>$AY$913:$AY$913</t>
  </si>
  <si>
    <t>$AY$914:$AY$914</t>
  </si>
  <si>
    <t>$AY$915:$AY$915</t>
  </si>
  <si>
    <t>$AY$916:$AY$916</t>
  </si>
  <si>
    <t>$AY$917:$AY$917</t>
  </si>
  <si>
    <t>$AY$918:$AY$918</t>
  </si>
  <si>
    <t>$AY$919:$AY$919</t>
  </si>
  <si>
    <t>$AY$920:$AY$920</t>
  </si>
  <si>
    <t>$AY$921:$AY$921</t>
  </si>
  <si>
    <t>$AY$922:$AY$922</t>
  </si>
  <si>
    <t>$AY$923:$AY$923</t>
  </si>
  <si>
    <t>$AY$924:$AY$924</t>
  </si>
  <si>
    <t>$AY$925:$AY$925</t>
  </si>
  <si>
    <t>$AY$926:$AY$926</t>
  </si>
  <si>
    <t>$AY$927:$AY$927</t>
  </si>
  <si>
    <t>$AY$928:$AY$928</t>
  </si>
  <si>
    <t>$AY$929:$AY$929</t>
  </si>
  <si>
    <t>$AY$930:$AY$930</t>
  </si>
  <si>
    <t>$AY$931:$AY$931</t>
  </si>
  <si>
    <t>$AY$932:$AY$932</t>
  </si>
  <si>
    <t>$AY$933:$AY$933</t>
  </si>
  <si>
    <t>$AY$934:$AY$934</t>
  </si>
  <si>
    <t>$AY$935:$AY$935</t>
  </si>
  <si>
    <t>$AY$936:$AY$936</t>
  </si>
  <si>
    <t>$AY$937:$AY$937</t>
  </si>
  <si>
    <t>$AY$938:$AY$938</t>
  </si>
  <si>
    <t>$AY$939:$AY$939</t>
  </si>
  <si>
    <t>$AY$940:$AY$940</t>
  </si>
  <si>
    <t>$AY$941:$AY$941</t>
  </si>
  <si>
    <t>$AY$942:$AY$942</t>
  </si>
  <si>
    <t>$AY$943:$AY$943</t>
  </si>
  <si>
    <t>$AY$944:$AY$944</t>
  </si>
  <si>
    <t>$AY$945:$AY$945</t>
  </si>
  <si>
    <t>$AY$946:$AY$946</t>
  </si>
  <si>
    <t>$AY$947:$AY$947</t>
  </si>
  <si>
    <t>$AY$948:$AY$948</t>
  </si>
  <si>
    <t>$AY$949:$AY$949</t>
  </si>
  <si>
    <t>$AY$950:$AY$950</t>
  </si>
  <si>
    <t>$AY$951:$AY$951</t>
  </si>
  <si>
    <t>$AY$952:$AY$952</t>
  </si>
  <si>
    <t>$AY$953:$AY$953</t>
  </si>
  <si>
    <t>$AY$954:$AY$954</t>
  </si>
  <si>
    <t>$AY$955:$AY$955</t>
  </si>
  <si>
    <t>$AY$956:$AY$956</t>
  </si>
  <si>
    <t>$AY$957:$AY$957</t>
  </si>
  <si>
    <t>$AY$958:$AY$958</t>
  </si>
  <si>
    <t>$AY$959:$AY$959</t>
  </si>
  <si>
    <t>$AY$960:$AY$960</t>
  </si>
  <si>
    <t>$AY$961:$AY$961</t>
  </si>
  <si>
    <t>$AY$962:$AY$962</t>
  </si>
  <si>
    <t>$AY$963:$AY$963</t>
  </si>
  <si>
    <t>$AY$964:$AY$964</t>
  </si>
  <si>
    <t>$AY$965:$AY$965</t>
  </si>
  <si>
    <t>$AY$966:$AY$966</t>
  </si>
  <si>
    <t>$AY$967:$AY$967</t>
  </si>
  <si>
    <t>$AY$968:$AY$968</t>
  </si>
  <si>
    <t>$AY$969:$AY$969</t>
  </si>
  <si>
    <t>$AY$970:$AY$970</t>
  </si>
  <si>
    <t>$AY$971:$AY$971</t>
  </si>
  <si>
    <t>$AY$972:$AY$972</t>
  </si>
  <si>
    <t>$AY$973:$AY$973</t>
  </si>
  <si>
    <t>$AY$974:$AY$974</t>
  </si>
  <si>
    <t>$AY$975:$AY$975</t>
  </si>
  <si>
    <t>$AY$976:$AY$976</t>
  </si>
  <si>
    <t>$AY$977:$AY$977</t>
  </si>
  <si>
    <t>$AY$978:$AY$978</t>
  </si>
  <si>
    <t>$AY$979:$AY$979</t>
  </si>
  <si>
    <t>$AY$980:$AY$980</t>
  </si>
  <si>
    <t>$AY$981:$AY$981</t>
  </si>
  <si>
    <t>$AY$982:$AY$982</t>
  </si>
  <si>
    <t>$AY$983:$AY$983</t>
  </si>
  <si>
    <t>$AY$984:$AY$984</t>
  </si>
  <si>
    <t>$AY$985:$AY$985</t>
  </si>
  <si>
    <t>$AY$986:$AY$986</t>
  </si>
  <si>
    <t>$AY$987:$AY$987</t>
  </si>
  <si>
    <t>$AY$988:$AY$988</t>
  </si>
  <si>
    <t>$AY$989:$AY$989</t>
  </si>
  <si>
    <t>$AY$990:$AY$990</t>
  </si>
  <si>
    <t>$AY$991:$AY$991</t>
  </si>
  <si>
    <t>$AY$992:$AY$992</t>
  </si>
  <si>
    <t>$AY$993:$AY$993</t>
  </si>
  <si>
    <t>$AY$994:$AY$994</t>
  </si>
  <si>
    <t>$AY$995:$AY$995</t>
  </si>
  <si>
    <t>$AY$996:$AY$996</t>
  </si>
  <si>
    <t>$AY$997:$AY$997</t>
  </si>
  <si>
    <t>$AY$998:$AY$998</t>
  </si>
  <si>
    <t>$AY$999:$AY$999</t>
  </si>
  <si>
    <t>$AY$1000:$AY$1000</t>
  </si>
  <si>
    <t>$AY$1001:$AY$1001</t>
  </si>
  <si>
    <t>$AY$1002:$AY$1002</t>
  </si>
  <si>
    <t>$AY$1003:$AY$1003</t>
  </si>
  <si>
    <t>$AY$1004:$AY$1004</t>
  </si>
  <si>
    <t>$AY$1005:$AY$1005</t>
  </si>
  <si>
    <t>$AY$1006:$AY$1006</t>
  </si>
  <si>
    <t>$AY$1007:$AY$1007</t>
  </si>
  <si>
    <t>$AY$1008:$AY$1008</t>
  </si>
  <si>
    <t>$AY$1009:$AY$1009</t>
  </si>
  <si>
    <t>$AY$1010:$AY$1010</t>
  </si>
  <si>
    <t>$AY$1011:$AY$1011</t>
  </si>
  <si>
    <t>$AY$1012:$AY$1012</t>
  </si>
  <si>
    <t>$AY$1013:$AY$1013</t>
  </si>
  <si>
    <t>$AY$1014:$AY$1014</t>
  </si>
  <si>
    <t>$AY$1015:$AY$1015</t>
  </si>
  <si>
    <t>$AY$1016:$AY$1016</t>
  </si>
  <si>
    <t>$AY$1017:$AY$1017</t>
  </si>
  <si>
    <t>$AY$1018:$AY$1018</t>
  </si>
  <si>
    <t>$AY$1019:$AY$1019</t>
  </si>
  <si>
    <t>$AY$1020:$AY$1020</t>
  </si>
  <si>
    <t>$AY$1021:$AY$1021</t>
  </si>
  <si>
    <t>$AY$1022:$AY$1022</t>
  </si>
  <si>
    <t>$AY$1023:$AY$1023</t>
  </si>
  <si>
    <t>$AY$1024:$AY$1024</t>
  </si>
  <si>
    <t>$AY$1025:$AY$1025</t>
  </si>
  <si>
    <t>$AY$1026:$AY$1026</t>
  </si>
  <si>
    <t>$AY$1027:$AY$1027</t>
  </si>
  <si>
    <t>$AY$1028:$AY$1028</t>
  </si>
  <si>
    <t>$AY$1029:$AY$1029</t>
  </si>
  <si>
    <t>$AY$1030:$AY$1030</t>
  </si>
  <si>
    <t>$AY$1031:$AY$1031</t>
  </si>
  <si>
    <t>$AY$1032:$AY$1032</t>
  </si>
  <si>
    <t>$AY$1033:$AY$1033</t>
  </si>
  <si>
    <t>$AY$1034:$AY$1034</t>
  </si>
  <si>
    <t>$AY$1035:$AY$1035</t>
  </si>
  <si>
    <t>$AY$1036:$AY$1036</t>
  </si>
  <si>
    <t>$AY$1037:$AY$1037</t>
  </si>
  <si>
    <t>$AY$1038:$AY$1038</t>
  </si>
  <si>
    <t>$AY$1039:$AY$1039</t>
  </si>
  <si>
    <t>$AY$1040:$AY$1040</t>
  </si>
  <si>
    <t>$AY$1041:$AY$1041</t>
  </si>
  <si>
    <t>$AY$1042:$AY$1042</t>
  </si>
  <si>
    <t>$AY$1043:$AY$1043</t>
  </si>
  <si>
    <t>$AY$1044:$AY$1044</t>
  </si>
  <si>
    <t>$AY$1045:$AY$1045</t>
  </si>
  <si>
    <t>$AY$1046:$AY$1046</t>
  </si>
  <si>
    <t>$AY$1047:$AY$1047</t>
  </si>
  <si>
    <t>$AY$1048:$AY$1048</t>
  </si>
  <si>
    <t>$AY$1049:$AY$1049</t>
  </si>
  <si>
    <t>$AY$1050:$AY$1050</t>
  </si>
  <si>
    <t>$AY$1051:$AY$1051</t>
  </si>
  <si>
    <t>$AY$1052:$AY$1052</t>
  </si>
  <si>
    <t>$AY$1053:$AY$1053</t>
  </si>
  <si>
    <t>$AY$1054:$AY$1054</t>
  </si>
  <si>
    <t>$AY$1055:$AY$1055</t>
  </si>
  <si>
    <t>$AY$1056:$AY$1056</t>
  </si>
  <si>
    <t>$AY$1057:$AY$1057</t>
  </si>
  <si>
    <t>$AY$1058:$AY$1058</t>
  </si>
  <si>
    <t>$AY$1059:$AY$1059</t>
  </si>
  <si>
    <t>$AY$1060:$AY$1060</t>
  </si>
  <si>
    <t>$AY$1061:$AY$1061</t>
  </si>
  <si>
    <t>$AY$1062:$AY$1062</t>
  </si>
  <si>
    <t>$AY$1063:$AY$1063</t>
  </si>
  <si>
    <t>$AY$1064:$AY$1064</t>
  </si>
  <si>
    <t>$AY$1065:$AY$1065</t>
  </si>
  <si>
    <t>$AY$1066:$AY$1066</t>
  </si>
  <si>
    <t>$AY$1067:$AY$1067</t>
  </si>
  <si>
    <t>$AY$1068:$AY$1068</t>
  </si>
  <si>
    <t>$AY$1069:$AY$1069</t>
  </si>
  <si>
    <t>$AY$1070:$AY$1070</t>
  </si>
  <si>
    <t>$AY$1071:$AY$1071</t>
  </si>
  <si>
    <t>$AY$1072:$AY$1072</t>
  </si>
  <si>
    <t>$AY$1073:$AY$1073</t>
  </si>
  <si>
    <t>$AY$1074:$AY$1074</t>
  </si>
  <si>
    <t>$AY$1075:$AY$1075</t>
  </si>
  <si>
    <t>$AY$1076:$AY$1076</t>
  </si>
  <si>
    <t>$AY$1077:$AY$1077</t>
  </si>
  <si>
    <t>$AY$1078:$AY$1078</t>
  </si>
  <si>
    <t>$AY$1079:$AY$1079</t>
  </si>
  <si>
    <t>$AY$1080:$AY$1080</t>
  </si>
  <si>
    <t>$AY$1081:$AY$1081</t>
  </si>
  <si>
    <t>$AY$1082:$AY$1082</t>
  </si>
  <si>
    <t>$AY$1083:$AY$1083</t>
  </si>
  <si>
    <t>$AY$1084:$AY$1084</t>
  </si>
  <si>
    <t>$AY$1085:$AY$1085</t>
  </si>
  <si>
    <t>$AY$1086:$AY$1086</t>
  </si>
  <si>
    <t>$AY$1087:$AY$1087</t>
  </si>
  <si>
    <t>$AY$1088:$AY$1088</t>
  </si>
  <si>
    <t>$AY$1089:$AY$1089</t>
  </si>
  <si>
    <t>$AY$1090:$AY$1090</t>
  </si>
  <si>
    <t>$AY$1091:$AY$1091</t>
  </si>
  <si>
    <t>$AY$1092:$AY$1092</t>
  </si>
  <si>
    <t>$AY$1093:$AY$1093</t>
  </si>
  <si>
    <t>$AY$1094:$AY$1094</t>
  </si>
  <si>
    <t>$AY$1095:$AY$1095</t>
  </si>
  <si>
    <t>$AY$1096:$AY$1096</t>
  </si>
  <si>
    <t>$AY$1097:$AY$1097</t>
  </si>
  <si>
    <t>$AY$1098:$AY$1098</t>
  </si>
  <si>
    <t>$AY$1099:$AY$1099</t>
  </si>
  <si>
    <t>$AY$1100:$AY$1100</t>
  </si>
  <si>
    <t>$AY$1101:$AY$1101</t>
  </si>
  <si>
    <t>$AY$1102:$AY$1102</t>
  </si>
  <si>
    <t>$AY$1103:$AY$1103</t>
  </si>
  <si>
    <t>$AY$1104:$AY$1104</t>
  </si>
  <si>
    <t>$AY$1105:$AY$1105</t>
  </si>
  <si>
    <t>$AY$1106:$AY$1106</t>
  </si>
  <si>
    <t>$AY$1107:$AY$1107</t>
  </si>
  <si>
    <t>$AY$1108:$AY$1108</t>
  </si>
  <si>
    <t>$AY$1109:$AY$1109</t>
  </si>
  <si>
    <t>$AY$1110:$AY$1110</t>
  </si>
  <si>
    <t>$AY$1111:$AY$1111</t>
  </si>
  <si>
    <t>$AY$1112:$AY$1112</t>
  </si>
  <si>
    <t>$AY$1113:$AY$1113</t>
  </si>
  <si>
    <t>$AY$1114:$AY$1114</t>
  </si>
  <si>
    <t>$AY$1115:$AY$1115</t>
  </si>
  <si>
    <t>$AY$1116:$AY$1116</t>
  </si>
  <si>
    <t>$AY$1117:$AY$1117</t>
  </si>
  <si>
    <t>$AY$1118:$AY$1118</t>
  </si>
  <si>
    <t>$AY$1119:$AY$1119</t>
  </si>
  <si>
    <t>$AY$1120:$AY$1120</t>
  </si>
  <si>
    <t>$AY$1121:$AY$1121</t>
  </si>
  <si>
    <t>$AY$1122:$AY$1122</t>
  </si>
  <si>
    <t>$AY$1123:$AY$1123</t>
  </si>
  <si>
    <t>$AY$1124:$AY$1124</t>
  </si>
  <si>
    <t>$AY$1125:$AY$1125</t>
  </si>
  <si>
    <t>$AY$1126:$AY$1126</t>
  </si>
  <si>
    <t>$AY$1127:$AY$1127</t>
  </si>
  <si>
    <t>$AY$1128:$AY$1128</t>
  </si>
  <si>
    <t>$AY$1129:$AY$1129</t>
  </si>
  <si>
    <t>$AY$1130:$AY$1130</t>
  </si>
  <si>
    <t>$AY$1131:$AY$1131</t>
  </si>
  <si>
    <t>$AY$1132:$AY$1132</t>
  </si>
  <si>
    <t>$AY$1133:$AY$1133</t>
  </si>
  <si>
    <t>$AY$1134:$AY$1134</t>
  </si>
  <si>
    <t>$AY$1135:$AY$1135</t>
  </si>
  <si>
    <t>$AY$1136:$AY$1136</t>
  </si>
  <si>
    <t>$AY$1137:$AY$1137</t>
  </si>
  <si>
    <t>$AY$1138:$AY$1138</t>
  </si>
  <si>
    <t>$AY$1139:$AY$1139</t>
  </si>
  <si>
    <t>$AY$1140:$AY$1140</t>
  </si>
  <si>
    <t>$AY$1141:$AY$1141</t>
  </si>
  <si>
    <t>$AY$1142:$AY$1142</t>
  </si>
  <si>
    <t>$AY$1143:$AY$1143</t>
  </si>
  <si>
    <t>$AY$1144:$AY$1144</t>
  </si>
  <si>
    <t>$AY$1145:$AY$1145</t>
  </si>
  <si>
    <t>$AY$1146:$AY$1146</t>
  </si>
  <si>
    <t>$AY$1147:$AY$1147</t>
  </si>
  <si>
    <t>$AY$1148:$AY$1148</t>
  </si>
  <si>
    <t>$AY$1149:$AY$1149</t>
  </si>
  <si>
    <t>$AY$1150:$AY$1150</t>
  </si>
  <si>
    <t>$AY$1151:$AY$1151</t>
  </si>
  <si>
    <t>$AY$1152:$AY$1152</t>
  </si>
  <si>
    <t>$AY$1153:$AY$1153</t>
  </si>
  <si>
    <t>$AY$1154:$AY$1154</t>
  </si>
  <si>
    <t>$AY$1155:$AY$1155</t>
  </si>
  <si>
    <t>$AY$1156:$AY$1156</t>
  </si>
  <si>
    <t>$AY$1157:$AY$1157</t>
  </si>
  <si>
    <t>$AY$1158:$AY$1158</t>
  </si>
  <si>
    <t>$AY$1159:$AY$1159</t>
  </si>
  <si>
    <t>$AY$1160:$AY$1160</t>
  </si>
  <si>
    <t>$AY$1161:$AY$1161</t>
  </si>
  <si>
    <t>$AY$1162:$AY$1162</t>
  </si>
  <si>
    <t>$AY$1163:$AY$1163</t>
  </si>
  <si>
    <t>$AY$1164:$AY$1164</t>
  </si>
  <si>
    <t>$AY$1165:$AY$1165</t>
  </si>
  <si>
    <t>$AY$1166:$AY$1166</t>
  </si>
  <si>
    <t>$AY$1167:$AY$1167</t>
  </si>
  <si>
    <t>$AY$1168:$AY$1168</t>
  </si>
  <si>
    <t>$AY$1169:$AY$1169</t>
  </si>
  <si>
    <t>$AY$1170:$AY$1170</t>
  </si>
  <si>
    <t>$AY$1171:$AY$1171</t>
  </si>
  <si>
    <t>$AY$1172:$AY$1172</t>
  </si>
  <si>
    <t>$AY$1173:$AY$1173</t>
  </si>
  <si>
    <t>$AY$1174:$AY$1174</t>
  </si>
  <si>
    <t>$AY$1175:$AY$1175</t>
  </si>
  <si>
    <t>$AY$1176:$AY$1176</t>
  </si>
  <si>
    <t>$AY$1177:$AY$1177</t>
  </si>
  <si>
    <t>$AY$1178:$AY$1178</t>
  </si>
  <si>
    <t>$AY$1179:$AY$1179</t>
  </si>
  <si>
    <t>$AY$1180:$AY$1180</t>
  </si>
  <si>
    <t>$AY$1181:$AY$1181</t>
  </si>
  <si>
    <t>$AY$1182:$AY$1182</t>
  </si>
  <si>
    <t>$AY$1183:$AY$1183</t>
  </si>
  <si>
    <t>$AY$1184:$AY$1184</t>
  </si>
  <si>
    <t>$AY$1185:$AY$1185</t>
  </si>
  <si>
    <t>$AY$1186:$AY$1186</t>
  </si>
  <si>
    <t>$AY$1187:$AY$1187</t>
  </si>
  <si>
    <t>$AY$1188:$AY$1188</t>
  </si>
  <si>
    <t>$AY$1189:$AY$1189</t>
  </si>
  <si>
    <t>$AY$1190:$AY$1190</t>
  </si>
  <si>
    <t>$AY$1191:$AY$1191</t>
  </si>
  <si>
    <t>$AY$1192:$AY$1192</t>
  </si>
  <si>
    <t>$AY$1193:$AY$1193</t>
  </si>
  <si>
    <t>$AY$1194:$AY$1194</t>
  </si>
  <si>
    <t>$AY$1195:$AY$1195</t>
  </si>
  <si>
    <t>$AY$1196:$AY$1196</t>
  </si>
  <si>
    <t>$AY$1197:$AY$1197</t>
  </si>
  <si>
    <t>$AY$1198:$AY$1198</t>
  </si>
  <si>
    <t>$AY$1199:$AY$1199</t>
  </si>
  <si>
    <t>$AY$1200:$AY$1200</t>
  </si>
  <si>
    <t>$AY$1201:$AY$1201</t>
  </si>
  <si>
    <t>$AY$1202:$AY$1202</t>
  </si>
  <si>
    <t>$AY$1203:$AY$1203</t>
  </si>
  <si>
    <t>$AY$1204:$AY$1204</t>
  </si>
  <si>
    <t>$AY$1205:$AY$1205</t>
  </si>
  <si>
    <t>$AY$1206:$AY$1206</t>
  </si>
  <si>
    <t>$AY$1207:$AY$1207</t>
  </si>
  <si>
    <t>$AY$1208:$AY$1208</t>
  </si>
  <si>
    <t>$AY$1209:$AY$1209</t>
  </si>
  <si>
    <t>$AY$1210:$AY$1210</t>
  </si>
  <si>
    <t>$AY$1211:$AY$1211</t>
  </si>
  <si>
    <t>$AY$1212:$AY$1212</t>
  </si>
  <si>
    <t>$AY$1213:$AY$1213</t>
  </si>
  <si>
    <t>$AY$1214:$AY$1214</t>
  </si>
  <si>
    <t>$AY$1215:$AY$1215</t>
  </si>
  <si>
    <t>$AY$1216:$AY$1216</t>
  </si>
  <si>
    <t>$AY$1217:$AY$1217</t>
  </si>
  <si>
    <t>$AY$1218:$AY$1218</t>
  </si>
  <si>
    <t>$AY$1219:$AY$1219</t>
  </si>
  <si>
    <t>$AY$1220:$AY$1220</t>
  </si>
  <si>
    <t>$AY$1221:$AY$1221</t>
  </si>
  <si>
    <t>$AY$1222:$AY$1222</t>
  </si>
  <si>
    <t>$AY$1223:$AY$1223</t>
  </si>
  <si>
    <t>$AY$1224:$AY$1224</t>
  </si>
  <si>
    <t>$AY$1225:$AY$1225</t>
  </si>
  <si>
    <t>$AY$1226:$AY$1226</t>
  </si>
  <si>
    <t>$AY$1227:$AY$1227</t>
  </si>
  <si>
    <t>$AY$1228:$AY$1228</t>
  </si>
  <si>
    <t>$AY$1229:$AY$1229</t>
  </si>
  <si>
    <t>$AY$1230:$AY$1230</t>
  </si>
  <si>
    <t>$AY$1231:$AY$1231</t>
  </si>
  <si>
    <t>$AY$1232:$AY$1232</t>
  </si>
  <si>
    <t>$AY$1233:$AY$1233</t>
  </si>
  <si>
    <t>$AY$1234:$AY$1234</t>
  </si>
  <si>
    <t>$AY$1235:$AY$1235</t>
  </si>
  <si>
    <t>$AY$1236:$AY$1236</t>
  </si>
  <si>
    <t>$AY$1237:$AY$1237</t>
  </si>
  <si>
    <t>$AY$1238:$AY$1238</t>
  </si>
  <si>
    <t>$AY$1239:$AY$1239</t>
  </si>
  <si>
    <t>$AY$1240:$AY$1240</t>
  </si>
  <si>
    <t>$AY$1241:$AY$1241</t>
  </si>
  <si>
    <t>$AY$1242:$AY$1242</t>
  </si>
  <si>
    <t>$AY$1243:$AY$1243</t>
  </si>
  <si>
    <t>$AY$1244:$AY$1244</t>
  </si>
  <si>
    <t>$AY$1245:$AY$1245</t>
  </si>
  <si>
    <t>$AY$1246:$AY$1246</t>
  </si>
  <si>
    <t>$AY$1247:$AY$1247</t>
  </si>
  <si>
    <t>$AY$1248:$AY$1248</t>
  </si>
  <si>
    <t>$AY$1249:$AY$1249</t>
  </si>
  <si>
    <t>$AY$1250:$AY$1250</t>
  </si>
  <si>
    <t>$AY$1251:$AY$1251</t>
  </si>
  <si>
    <t>$AY$1252:$AY$1252</t>
  </si>
  <si>
    <t>$AY$1253:$AY$1253</t>
  </si>
  <si>
    <t>$AY$1254:$AY$1254</t>
  </si>
  <si>
    <t>$AY$1255:$AY$1255</t>
  </si>
  <si>
    <t>$AY$1256:$AY$1256</t>
  </si>
  <si>
    <t>$AY$1257:$AY$1257</t>
  </si>
  <si>
    <t>$AY$1258:$AY$1258</t>
  </si>
  <si>
    <t>$AY$1259:$AY$1259</t>
  </si>
  <si>
    <t>$AY$1260:$AY$1260</t>
  </si>
  <si>
    <t>$AY$1261:$AY$1261</t>
  </si>
  <si>
    <t>$AY$1262:$AY$1262</t>
  </si>
  <si>
    <t>$AY$1263:$AY$1263</t>
  </si>
  <si>
    <t>$AY$1264:$AY$1264</t>
  </si>
  <si>
    <t>$AY$1265:$AY$1265</t>
  </si>
  <si>
    <t>$AY$1266:$AY$1266</t>
  </si>
  <si>
    <t>$AY$1267:$AY$1267</t>
  </si>
  <si>
    <t>$AY$1268:$AY$1268</t>
  </si>
  <si>
    <t>$AY$1269:$AY$1269</t>
  </si>
  <si>
    <t>$AY$1270:$AY$1270</t>
  </si>
  <si>
    <t>$AY$1271:$AY$1271</t>
  </si>
  <si>
    <t>$AY$1272:$AY$1272</t>
  </si>
  <si>
    <t>$AY$1273:$AY$1273</t>
  </si>
  <si>
    <t>$AY$1274:$AY$1274</t>
  </si>
  <si>
    <t>$AY$1275:$AY$1275</t>
  </si>
  <si>
    <t>$AY$1276:$AY$1276</t>
  </si>
  <si>
    <t>$AY$1277:$AY$1277</t>
  </si>
  <si>
    <t>$AY$1278:$AY$1278</t>
  </si>
  <si>
    <t>$AY$1279:$AY$1279</t>
  </si>
  <si>
    <t>$AY$1280:$AY$1280</t>
  </si>
  <si>
    <t>$AY$1281:$AY$1281</t>
  </si>
  <si>
    <t>$AY$1282:$AY$1282</t>
  </si>
  <si>
    <t>$AY$1283:$AY$1283</t>
  </si>
  <si>
    <t>$AY$1284:$AY$1284</t>
  </si>
  <si>
    <t>$AY$1285:$AY$1285</t>
  </si>
  <si>
    <t>$AY$1286:$AY$1286</t>
  </si>
  <si>
    <t>$AY$1287:$AY$1287</t>
  </si>
  <si>
    <t>$AY$1288:$AY$1288</t>
  </si>
  <si>
    <t>$AY$1289:$AY$1289</t>
  </si>
  <si>
    <t>$AY$1290:$AY$1290</t>
  </si>
  <si>
    <t>$AY$1291:$AY$1291</t>
  </si>
  <si>
    <t>$AY$1292:$AY$1292</t>
  </si>
  <si>
    <t>$AY$1293:$AY$1293</t>
  </si>
  <si>
    <t>$AY$1294:$AY$1294</t>
  </si>
  <si>
    <t>$AY$1295:$AY$1295</t>
  </si>
  <si>
    <t>$AY$1296:$AY$1296</t>
  </si>
  <si>
    <t>$AY$1297:$AY$1297</t>
  </si>
  <si>
    <t>$AY$1298:$AY$1298</t>
  </si>
  <si>
    <t>$AY$1299:$AY$1299</t>
  </si>
  <si>
    <t>$AY$1300:$AY$1300</t>
  </si>
  <si>
    <t>$AY$1301:$AY$1301</t>
  </si>
  <si>
    <t>$AY$1302:$AY$1302</t>
  </si>
  <si>
    <t>$AY$1303:$AY$1303</t>
  </si>
  <si>
    <t>$AY$1304:$AY$1304</t>
  </si>
  <si>
    <t>$AY$1305:$AY$1305</t>
  </si>
  <si>
    <t>$AY$1306:$AY$1306</t>
  </si>
  <si>
    <t>$AY$1307:$AY$1307</t>
  </si>
  <si>
    <t>$AY$1308:$AY$1308</t>
  </si>
  <si>
    <t>$AY$1309:$AY$1309</t>
  </si>
  <si>
    <t>$AY$1310:$AY$1310</t>
  </si>
  <si>
    <t>$AY$1311:$AY$1311</t>
  </si>
  <si>
    <t>$AY$1312:$AY$1312</t>
  </si>
  <si>
    <t>$AY$1313:$AY$1313</t>
  </si>
  <si>
    <t>$AY$1314:$AY$1314</t>
  </si>
  <si>
    <t>$AY$1315:$AY$1315</t>
  </si>
  <si>
    <t>$AY$1316:$AY$1316</t>
  </si>
  <si>
    <t>$AY$1317:$AY$1317</t>
  </si>
  <si>
    <t>$AY$1318:$AY$1318</t>
  </si>
  <si>
    <t>$AY$1319:$AY$1319</t>
  </si>
  <si>
    <t>$AY$1320:$AY$1320</t>
  </si>
  <si>
    <t>$AY$1321:$AY$1321</t>
  </si>
  <si>
    <t>$AY$1322:$AY$1322</t>
  </si>
  <si>
    <t>$AY$1323:$AY$1323</t>
  </si>
  <si>
    <t>$AY$1324:$AY$1324</t>
  </si>
  <si>
    <t>$AY$1325:$AY$1325</t>
  </si>
  <si>
    <t>$AY$1326:$AY$1326</t>
  </si>
  <si>
    <t>$AY$1327:$AY$1327</t>
  </si>
  <si>
    <t>$AY$1328:$AY$1328</t>
  </si>
  <si>
    <t>$AY$1329:$AY$1329</t>
  </si>
  <si>
    <t>$AY$1330:$AY$1330</t>
  </si>
  <si>
    <t>$AY$1331:$AY$1331</t>
  </si>
  <si>
    <t>$AY$1332:$AY$1332</t>
  </si>
  <si>
    <t>$AY$1333:$AY$1333</t>
  </si>
  <si>
    <t>$AY$1334:$AY$1334</t>
  </si>
  <si>
    <t>$AY$1335:$AY$1335</t>
  </si>
  <si>
    <t>$AY$1336:$AY$1336</t>
  </si>
  <si>
    <t>$AY$1337:$AY$1337</t>
  </si>
  <si>
    <t>$AY$1338:$AY$1338</t>
  </si>
  <si>
    <t>$AY$1339:$AY$1339</t>
  </si>
  <si>
    <t>$AY$1340:$AY$1340</t>
  </si>
  <si>
    <t>$AY$1341:$AY$1341</t>
  </si>
  <si>
    <t>$AY$1342:$AY$1342</t>
  </si>
  <si>
    <t>$AY$1343:$AY$1343</t>
  </si>
  <si>
    <t>$AY$1344:$AY$1344</t>
  </si>
  <si>
    <t>$AY$1345:$AY$1345</t>
  </si>
  <si>
    <t>$AY$1346:$AY$1346</t>
  </si>
  <si>
    <t>$AY$1347:$AY$1347</t>
  </si>
  <si>
    <t>$AY$1348:$AY$1348</t>
  </si>
  <si>
    <t>$AY$1349:$AY$1349</t>
  </si>
  <si>
    <t>$AY$1350:$AY$1350</t>
  </si>
  <si>
    <t>$AY$1351:$AY$1351</t>
  </si>
  <si>
    <t>$AY$1352:$AY$1352</t>
  </si>
  <si>
    <t>$AY$1353:$AY$1353</t>
  </si>
  <si>
    <t>$AY$1354:$AY$1354</t>
  </si>
  <si>
    <t>$AY$1355:$AY$1355</t>
  </si>
  <si>
    <t>$AY$1356:$AY$1356</t>
  </si>
  <si>
    <t>$AY$1357:$AY$1357</t>
  </si>
  <si>
    <t>$AY$1358:$AY$1358</t>
  </si>
  <si>
    <t>$AY$1359:$AY$1359</t>
  </si>
  <si>
    <t>$AY$1360:$AY$1360</t>
  </si>
  <si>
    <t>$AY$1361:$AY$1361</t>
  </si>
  <si>
    <t>$AY$1362:$AY$1362</t>
  </si>
  <si>
    <t>$AY$1363:$AY$1363</t>
  </si>
  <si>
    <t>$AY$1364:$AY$1364</t>
  </si>
  <si>
    <t>$AY$1365:$AY$1365</t>
  </si>
  <si>
    <t>$AY$1366:$AY$1366</t>
  </si>
  <si>
    <t>$AY$1367:$AY$1367</t>
  </si>
  <si>
    <t>$AY$1368:$AY$1368</t>
  </si>
  <si>
    <t>$AY$1369:$AY$1369</t>
  </si>
  <si>
    <t>$AY$1370:$AY$1370</t>
  </si>
  <si>
    <t>$AY$1371:$AY$1371</t>
  </si>
  <si>
    <t>$AY$1372:$AY$1372</t>
  </si>
  <si>
    <t>$AY$1373:$AY$1373</t>
  </si>
  <si>
    <t>$AY$1374:$AY$1374</t>
  </si>
  <si>
    <t>$AY$1375:$AY$1375</t>
  </si>
  <si>
    <t>$AY$1376:$AY$1376</t>
  </si>
  <si>
    <t>$AY$1377:$AY$1377</t>
  </si>
  <si>
    <t>$AY$1378:$AY$1378</t>
  </si>
  <si>
    <t>$AY$1379:$AY$1379</t>
  </si>
  <si>
    <t>$AY$1380:$AY$1380</t>
  </si>
  <si>
    <t>$AY$1381:$AY$1381</t>
  </si>
  <si>
    <t>$AY$1382:$AY$1382</t>
  </si>
  <si>
    <t>$AY$1383:$AY$1383</t>
  </si>
  <si>
    <t>$AY$1384:$AY$1384</t>
  </si>
  <si>
    <t>$AY$1385:$AY$1385</t>
  </si>
  <si>
    <t>$AY$1386:$AY$1386</t>
  </si>
  <si>
    <t>$AY$1387:$AY$1387</t>
  </si>
  <si>
    <t>$AY$1388:$AY$1388</t>
  </si>
  <si>
    <t>$AY$1389:$AY$1389</t>
  </si>
  <si>
    <t>$AY$1390:$AY$1390</t>
  </si>
  <si>
    <t>$AY$1391:$AY$1391</t>
  </si>
  <si>
    <t>$AY$1392:$AY$1392</t>
  </si>
  <si>
    <t>$AY$1393:$AY$1393</t>
  </si>
  <si>
    <t>$AY$1394:$AY$1394</t>
  </si>
  <si>
    <t>$AY$1395:$AY$1395</t>
  </si>
  <si>
    <t>$AY$1396:$AY$1396</t>
  </si>
  <si>
    <t>$AY$1397:$AY$1397</t>
  </si>
  <si>
    <t>$AY$1398:$AY$1398</t>
  </si>
  <si>
    <t>$AY$1399:$AY$1399</t>
  </si>
  <si>
    <t>$AY$1400:$AY$1400</t>
  </si>
  <si>
    <t>$AY$1401:$AY$1401</t>
  </si>
  <si>
    <t>$AY$1402:$AY$1402</t>
  </si>
  <si>
    <t>$AY$1403:$AY$1403</t>
  </si>
  <si>
    <t>$AY$1404:$AY$1404</t>
  </si>
  <si>
    <t>$AY$1405:$AY$1405</t>
  </si>
  <si>
    <t>$AY$1406:$AY$1406</t>
  </si>
  <si>
    <t>$AY$1407:$AY$1407</t>
  </si>
  <si>
    <t>$AY$1408:$AY$1408</t>
  </si>
  <si>
    <t>$AY$1409:$AY$1409</t>
  </si>
  <si>
    <t>$AY$1410:$AY$1410</t>
  </si>
  <si>
    <t>$AY$1411:$AY$1411</t>
  </si>
  <si>
    <t>$AY$1412:$AY$1412</t>
  </si>
  <si>
    <t>$AY$1413:$AY$1413</t>
  </si>
  <si>
    <t>$AY$1414:$AY$1414</t>
  </si>
  <si>
    <t>$AY$1415:$AY$1415</t>
  </si>
  <si>
    <t>$AY$1416:$AY$1416</t>
  </si>
  <si>
    <t>$AY$1417:$AY$1417</t>
  </si>
  <si>
    <t>$AY$1418:$AY$1418</t>
  </si>
  <si>
    <t>$AY$1419:$AY$1419</t>
  </si>
  <si>
    <t>$AY$1420:$AY$1420</t>
  </si>
  <si>
    <t>$AY$1421:$AY$1421</t>
  </si>
  <si>
    <t>$AY$1422:$AY$1422</t>
  </si>
  <si>
    <t>$AY$1423:$AY$1423</t>
  </si>
  <si>
    <t>$AY$1424:$AY$1424</t>
  </si>
  <si>
    <t>$AY$1425:$AY$1425</t>
  </si>
  <si>
    <t>$AY$1426:$AY$1426</t>
  </si>
  <si>
    <t>$AY$1427:$AY$1427</t>
  </si>
  <si>
    <t>$AY$1428:$AY$1428</t>
  </si>
  <si>
    <t>$AY$1429:$AY$1429</t>
  </si>
  <si>
    <t>$AY$1430:$AY$1430</t>
  </si>
  <si>
    <t>$AY$1431:$AY$1431</t>
  </si>
  <si>
    <t>$AY$1432:$AY$1432</t>
  </si>
  <si>
    <t>$AY$1433:$AY$1433</t>
  </si>
  <si>
    <t>$AY$1434:$AY$1434</t>
  </si>
  <si>
    <t>$AY$1435:$AY$1435</t>
  </si>
  <si>
    <t>$AY$1436:$AY$1436</t>
  </si>
  <si>
    <t>$AY$1437:$AY$1437</t>
  </si>
  <si>
    <t>$AY$1438:$AY$1438</t>
  </si>
  <si>
    <t>$AY$1439:$AY$1439</t>
  </si>
  <si>
    <t>$AY$1440:$AY$1440</t>
  </si>
  <si>
    <t>$AY$1441:$AY$1441</t>
  </si>
  <si>
    <t>$AY$1442:$AY$1442</t>
  </si>
  <si>
    <t>$AY$1443:$AY$1443</t>
  </si>
  <si>
    <t>$AY$1444:$AY$1444</t>
  </si>
  <si>
    <t>$AY$1445:$AY$1445</t>
  </si>
  <si>
    <t>$AY$1446:$AY$1446</t>
  </si>
  <si>
    <t>$AY$1447:$AY$1447</t>
  </si>
  <si>
    <t>$AY$1448:$AY$1448</t>
  </si>
  <si>
    <t>$AY$1449:$AY$1449</t>
  </si>
  <si>
    <t>$AY$1450:$AY$1450</t>
  </si>
  <si>
    <t>$AY$1451:$AY$1451</t>
  </si>
  <si>
    <t>$AY$1452:$AY$1452</t>
  </si>
  <si>
    <t>$AY$1453:$AY$1453</t>
  </si>
  <si>
    <t>$AY$1454:$AY$1454</t>
  </si>
  <si>
    <t>$AY$1455:$AY$1455</t>
  </si>
  <si>
    <t>$AY$1456:$AY$1456</t>
  </si>
  <si>
    <t>$AY$1457:$AY$1457</t>
  </si>
  <si>
    <t>$AY$1458:$AY$1458</t>
  </si>
  <si>
    <t>$AY$1459:$AY$1459</t>
  </si>
  <si>
    <t>$AY$1460:$AY$1460</t>
  </si>
  <si>
    <t>$AY$1461:$AY$1461</t>
  </si>
  <si>
    <t>$AY$1462:$AY$1462</t>
  </si>
  <si>
    <t>$AY$1463:$AY$1463</t>
  </si>
  <si>
    <t>$AY$1464:$AY$1464</t>
  </si>
  <si>
    <t>$AY$1465:$AY$1465</t>
  </si>
  <si>
    <t>$AY$1466:$AY$1466</t>
  </si>
  <si>
    <t>$AY$1467:$AY$1467</t>
  </si>
  <si>
    <t>$AY$1468:$AY$1468</t>
  </si>
  <si>
    <t>$AY$1469:$AY$1469</t>
  </si>
  <si>
    <t>$AY$1470:$AY$1470</t>
  </si>
  <si>
    <t>$AY$1471:$AY$1471</t>
  </si>
  <si>
    <t>$AY$1472:$AY$1472</t>
  </si>
  <si>
    <t>$AY$1473:$AY$1473</t>
  </si>
  <si>
    <t>$AY$1474:$AY$1474</t>
  </si>
  <si>
    <t>$AY$1475:$AY$1475</t>
  </si>
  <si>
    <t>$AY$1476:$AY$1476</t>
  </si>
  <si>
    <t>$AY$1477:$AY$1477</t>
  </si>
  <si>
    <t>$AY$1478:$AY$1478</t>
  </si>
  <si>
    <t>$AY$1479:$AY$1479</t>
  </si>
  <si>
    <t>$AY$1480:$AY$1480</t>
  </si>
  <si>
    <t>$AY$1481:$AY$1481</t>
  </si>
  <si>
    <t>$AY$1482:$AY$1482</t>
  </si>
  <si>
    <t>$AY$1483:$AY$1483</t>
  </si>
  <si>
    <t>$AY$1484:$AY$1484</t>
  </si>
  <si>
    <t>$AY$1485:$AY$1485</t>
  </si>
  <si>
    <t>$AY$1486:$AY$1486</t>
  </si>
  <si>
    <t>$AY$1487:$AY$1487</t>
  </si>
  <si>
    <t>$AY$1488:$AY$1488</t>
  </si>
  <si>
    <t>$AY$1489:$AY$1489</t>
  </si>
  <si>
    <t>$AY$1490:$AY$1490</t>
  </si>
  <si>
    <t>$AY$1491:$AY$1491</t>
  </si>
  <si>
    <t>$AY$1492:$AY$1492</t>
  </si>
  <si>
    <t>$AY$1493:$AY$1493</t>
  </si>
  <si>
    <t>$AY$1494:$AY$1494</t>
  </si>
  <si>
    <t>$AY$1495:$AY$1495</t>
  </si>
  <si>
    <t>$AY$1496:$AY$1496</t>
  </si>
  <si>
    <t>$AY$1497:$AY$1497</t>
  </si>
  <si>
    <t>$AY$1498:$AY$1498</t>
  </si>
  <si>
    <t>$AY$1499:$AY$1499</t>
  </si>
  <si>
    <t>$AY$1500:$AY$1500</t>
  </si>
  <si>
    <t>$AY$1501:$AY$1501</t>
  </si>
  <si>
    <t>$AY$1502:$AY$1502</t>
  </si>
  <si>
    <t>$AY$1503:$AY$1503</t>
  </si>
  <si>
    <t>$AY$1504:$AY$1504</t>
  </si>
  <si>
    <t>$AY$1505:$AY$1505</t>
  </si>
  <si>
    <t>$AY$1506:$AY$1506</t>
  </si>
  <si>
    <t>$AY$1507:$AY$1507</t>
  </si>
  <si>
    <t>$AY$1508:$AY$1508</t>
  </si>
  <si>
    <t>$AY$1509:$AY$1509</t>
  </si>
  <si>
    <t>$AY$1510:$AY$1510</t>
  </si>
  <si>
    <t>$AY$1511:$AY$1511</t>
  </si>
  <si>
    <t>$AY$1512:$AY$1512</t>
  </si>
  <si>
    <t>$AY$1513:$AY$1513</t>
  </si>
  <si>
    <t>$AY$1514:$AY$1514</t>
  </si>
  <si>
    <t>$AY$1515:$AY$1515</t>
  </si>
  <si>
    <t>$AY$1516:$AY$1516</t>
  </si>
  <si>
    <t>$AY$1517:$AY$1517</t>
  </si>
  <si>
    <t>$AY$1518:$AY$1518</t>
  </si>
  <si>
    <t>$AY$1519:$AY$1519</t>
  </si>
  <si>
    <t>$AY$1520:$AY$1520</t>
  </si>
  <si>
    <t>$AY$1521:$AY$1521</t>
  </si>
  <si>
    <t>$AY$1522:$AY$1522</t>
  </si>
  <si>
    <t>$AY$1523:$AY$1523</t>
  </si>
  <si>
    <t>$AY$1524:$AY$1524</t>
  </si>
  <si>
    <t>$AY$1525:$AY$1525</t>
  </si>
  <si>
    <t>$AY$1526:$AY$1526</t>
  </si>
  <si>
    <t>$AY$1527:$AY$1527</t>
  </si>
  <si>
    <t>$AY$1528:$AY$1528</t>
  </si>
  <si>
    <t>$AY$1529:$AY$1529</t>
  </si>
  <si>
    <t>$AY$1530:$AY$1530</t>
  </si>
  <si>
    <t>$AY$1531:$AY$1531</t>
  </si>
  <si>
    <t>$AY$1532:$AY$1532</t>
  </si>
  <si>
    <t>$AY$1533:$AY$1533</t>
  </si>
  <si>
    <t>$AY$1534:$AY$1534</t>
  </si>
  <si>
    <t>$AY$1535:$AY$1535</t>
  </si>
  <si>
    <t>$AY$1536:$AY$1536</t>
  </si>
  <si>
    <t>$AY$1537:$AY$1537</t>
  </si>
  <si>
    <t>$AY$1538:$AY$1538</t>
  </si>
  <si>
    <t>$AY$1539:$AY$1539</t>
  </si>
  <si>
    <t>$AY$1540:$AY$1540</t>
  </si>
  <si>
    <t>$AY$1541:$AY$1541</t>
  </si>
  <si>
    <t>$AY$1542:$AY$1542</t>
  </si>
  <si>
    <t>$AY$1543:$AY$1543</t>
  </si>
  <si>
    <t>$AY$1544:$AY$1544</t>
  </si>
  <si>
    <t>$AY$1545:$AY$1545</t>
  </si>
  <si>
    <t>$AY$1546:$AY$1546</t>
  </si>
  <si>
    <t>$AY$1547:$AY$1547</t>
  </si>
  <si>
    <t>$AY$1548:$AY$1548</t>
  </si>
  <si>
    <t>$AY$1549:$AY$1549</t>
  </si>
  <si>
    <t>$AY$1550:$AY$1550</t>
  </si>
  <si>
    <t>$AY$1551:$AY$1551</t>
  </si>
  <si>
    <t>$AY$1552:$AY$1552</t>
  </si>
  <si>
    <t>$AY$1553:$AY$1553</t>
  </si>
  <si>
    <t>$AY$1554:$AY$1554</t>
  </si>
  <si>
    <t>$AY$1555:$AY$1555</t>
  </si>
  <si>
    <t>$AY$1556:$AY$1556</t>
  </si>
  <si>
    <t>$AY$1557:$AY$1557</t>
  </si>
  <si>
    <t>$AY$1558:$AY$1558</t>
  </si>
  <si>
    <t>$AY$1559:$AY$1559</t>
  </si>
  <si>
    <t>$AY$1560:$AY$1560</t>
  </si>
  <si>
    <t>$AY$1561:$AY$1561</t>
  </si>
  <si>
    <t>$AY$1562:$AY$1562</t>
  </si>
  <si>
    <t>$AY$1563:$AY$1563</t>
  </si>
  <si>
    <t>$AY$1564:$AY$1564</t>
  </si>
  <si>
    <t>$AY$1565:$AY$1565</t>
  </si>
  <si>
    <t>$AY$1566:$AY$1566</t>
  </si>
  <si>
    <t>$AY$1567:$AY$1567</t>
  </si>
  <si>
    <t>$AY$1568:$AY$1568</t>
  </si>
  <si>
    <t>$AY$1569:$AY$1569</t>
  </si>
  <si>
    <t>$AY$1570:$AY$1570</t>
  </si>
  <si>
    <t>$AY$1571:$AY$1571</t>
  </si>
  <si>
    <t>$AY$1572:$AY$1572</t>
  </si>
  <si>
    <t>$AY$1573:$AY$1573</t>
  </si>
  <si>
    <t>$AY$1574:$AY$1574</t>
  </si>
  <si>
    <t>$AY$1575:$AY$1575</t>
  </si>
  <si>
    <t>$AY$1576:$AY$1576</t>
  </si>
  <si>
    <t>$AY$1577:$AY$1577</t>
  </si>
  <si>
    <t>$AY$1578:$AY$1578</t>
  </si>
  <si>
    <t>$AY$1579:$AY$1579</t>
  </si>
  <si>
    <t>$AY$1580:$AY$1580</t>
  </si>
  <si>
    <t>$AY$1581:$AY$1581</t>
  </si>
  <si>
    <t>$AY$1582:$AY$1582</t>
  </si>
  <si>
    <t>$AY$1583:$AY$1583</t>
  </si>
  <si>
    <t>$AY$1584:$AY$1584</t>
  </si>
  <si>
    <t>$AY$1585:$AY$1585</t>
  </si>
  <si>
    <t>$AY$1586:$AY$1586</t>
  </si>
  <si>
    <t>$AY$1587:$AY$1587</t>
  </si>
  <si>
    <t>$AY$1588:$AY$1588</t>
  </si>
  <si>
    <t>$AY$1589:$AY$1589</t>
  </si>
  <si>
    <t>$AY$1590:$AY$1590</t>
  </si>
  <si>
    <t>$AY$1591:$AY$1591</t>
  </si>
  <si>
    <t>$AY$1592:$AY$1592</t>
  </si>
  <si>
    <t>$AY$1593:$AY$1593</t>
  </si>
  <si>
    <t>$AY$1594:$AY$1594</t>
  </si>
  <si>
    <t>$AY$1595:$AY$1595</t>
  </si>
  <si>
    <t>$AY$1596:$AY$1596</t>
  </si>
  <si>
    <t>$AY$1597:$AY$1597</t>
  </si>
  <si>
    <t>$AY$1598:$AY$1598</t>
  </si>
  <si>
    <t>$AY$1599:$AY$1599</t>
  </si>
  <si>
    <t>$AY$1600:$AY$1600</t>
  </si>
  <si>
    <t>$AY$1601:$AY$1601</t>
  </si>
  <si>
    <t>$AY$1602:$AY$1602</t>
  </si>
  <si>
    <t>$AY$1603:$AY$1603</t>
  </si>
  <si>
    <t>$AY$1604:$AY$1604</t>
  </si>
  <si>
    <t>$AY$1605:$AY$1605</t>
  </si>
  <si>
    <t>$AY$1606:$AY$1606</t>
  </si>
  <si>
    <t>$AY$1607:$AY$1607</t>
  </si>
  <si>
    <t>$AY$1608:$AY$1608</t>
  </si>
  <si>
    <t>$AY$1609:$AY$1609</t>
  </si>
  <si>
    <t>$AY$1610:$AY$1610</t>
  </si>
  <si>
    <t>$AY$1611:$AY$1611</t>
  </si>
  <si>
    <t>$AY$1612:$AY$1612</t>
  </si>
  <si>
    <t>$AY$1613:$AY$1613</t>
  </si>
  <si>
    <t>$AY$1614:$AY$1614</t>
  </si>
  <si>
    <t>$AY$1615:$AY$1615</t>
  </si>
  <si>
    <t>$AY$1616:$AY$1616</t>
  </si>
  <si>
    <t>$AY$1617:$AY$1617</t>
  </si>
  <si>
    <t>$AY$1618:$AY$1618</t>
  </si>
  <si>
    <t>$AY$1619:$AY$1619</t>
  </si>
  <si>
    <t>$AY$1620:$AY$1620</t>
  </si>
  <si>
    <t>$AY$1621:$AY$1621</t>
  </si>
  <si>
    <t>$AY$1622:$AY$1622</t>
  </si>
  <si>
    <t>$AY$1623:$AY$1623</t>
  </si>
  <si>
    <t>$AY$1624:$AY$1624</t>
  </si>
  <si>
    <t>$AY$1625:$AY$1625</t>
  </si>
  <si>
    <t>$AY$1626:$AY$1626</t>
  </si>
  <si>
    <t>$AY$1627:$AY$1627</t>
  </si>
  <si>
    <t>$AY$1628:$AY$1628</t>
  </si>
  <si>
    <t>$AY$1629:$AY$1629</t>
  </si>
  <si>
    <t>$AY$1630:$AY$1630</t>
  </si>
  <si>
    <t>$AY$1631:$AY$1631</t>
  </si>
  <si>
    <t>$AY$1632:$AY$1632</t>
  </si>
  <si>
    <t>$AY$1633:$AY$1633</t>
  </si>
  <si>
    <t>$AY$1634:$AY$1634</t>
  </si>
  <si>
    <t>$AY$1635:$AY$1635</t>
  </si>
  <si>
    <t>$AY$1636:$AY$1636</t>
  </si>
  <si>
    <t>$AY$1637:$AY$1637</t>
  </si>
  <si>
    <t>$AY$1638:$AY$1638</t>
  </si>
  <si>
    <t>$AY$1639:$AY$1639</t>
  </si>
  <si>
    <t>$AY$1640:$AY$1640</t>
  </si>
  <si>
    <t>$AY$1641:$AY$1641</t>
  </si>
  <si>
    <t>$AY$1642:$AY$1642</t>
  </si>
  <si>
    <t>$AY$1643:$AY$1643</t>
  </si>
  <si>
    <t>$AY$1644:$AY$1644</t>
  </si>
  <si>
    <t>$AY$1645:$AY$1645</t>
  </si>
  <si>
    <t>$AY$1646:$AY$1646</t>
  </si>
  <si>
    <t>$AY$1647:$AY$1647</t>
  </si>
  <si>
    <t>$AY$1648:$AY$1648</t>
  </si>
  <si>
    <t>$AY$1649:$AY$1649</t>
  </si>
  <si>
    <t>$AY$1650:$AY$1650</t>
  </si>
  <si>
    <t>$AY$1651:$AY$1651</t>
  </si>
  <si>
    <t>$AY$1652:$AY$1652</t>
  </si>
  <si>
    <t>$AY$1653:$AY$1653</t>
  </si>
  <si>
    <t>$AY$1654:$AY$1654</t>
  </si>
  <si>
    <t>$AY$1655:$AY$1655</t>
  </si>
  <si>
    <t>$AY$1656:$AY$1656</t>
  </si>
  <si>
    <t>$AY$1657:$AY$1657</t>
  </si>
  <si>
    <t>$AY$1658:$AY$1658</t>
  </si>
  <si>
    <t>$AY$1659:$AY$1659</t>
  </si>
  <si>
    <t>$AY$1660:$AY$1660</t>
  </si>
  <si>
    <t>$AY$1661:$AY$1661</t>
  </si>
  <si>
    <t>$AY$1662:$AY$1662</t>
  </si>
  <si>
    <t>$AY$1663:$AY$1663</t>
  </si>
  <si>
    <t>$AY$1664:$AY$1664</t>
  </si>
  <si>
    <t>$AY$1665:$AY$1665</t>
  </si>
  <si>
    <t>$AY$1666:$AY$1666</t>
  </si>
  <si>
    <t>$AY$1667:$AY$1667</t>
  </si>
  <si>
    <t>$AY$1668:$AY$1668</t>
  </si>
  <si>
    <t>$AY$1669:$AY$1669</t>
  </si>
  <si>
    <t>$AY$1670:$AY$1670</t>
  </si>
  <si>
    <t>$AY$1671:$AY$1671</t>
  </si>
  <si>
    <t>$AY$1672:$AY$1672</t>
  </si>
  <si>
    <t>$AY$1673:$AY$1673</t>
  </si>
  <si>
    <t>$AY$1674:$AY$1674</t>
  </si>
  <si>
    <t>$AY$1675:$AY$1675</t>
  </si>
  <si>
    <t>$AY$1676:$AY$1676</t>
  </si>
  <si>
    <t>$AY$1677:$AY$1677</t>
  </si>
  <si>
    <t>$AY$1678:$AY$1678</t>
  </si>
  <si>
    <t>$AY$1679:$AY$1679</t>
  </si>
  <si>
    <t>$AY$1680:$AY$1680</t>
  </si>
  <si>
    <t>$AY$1681:$AY$1681</t>
  </si>
  <si>
    <t>$AY$1682:$AY$1682</t>
  </si>
  <si>
    <t>$AY$1683:$AY$1683</t>
  </si>
  <si>
    <t>$AY$1684:$AY$1684</t>
  </si>
  <si>
    <t>$AY$1685:$AY$1685</t>
  </si>
  <si>
    <t>$AY$1686:$AY$1686</t>
  </si>
  <si>
    <t>$AY$1687:$AY$1687</t>
  </si>
  <si>
    <t>$AY$1688:$AY$1688</t>
  </si>
  <si>
    <t>$AY$1689:$AY$1689</t>
  </si>
  <si>
    <t>$AY$1690:$AY$1690</t>
  </si>
  <si>
    <t>$AY$1691:$AY$1691</t>
  </si>
  <si>
    <t>$AY$1692:$AY$1692</t>
  </si>
  <si>
    <t>$AY$1693:$AY$1693</t>
  </si>
  <si>
    <t>$AY$1694:$AY$1694</t>
  </si>
  <si>
    <t>$AY$1695:$AY$1695</t>
  </si>
  <si>
    <t>$AY$1696:$AY$1696</t>
  </si>
  <si>
    <t>$AY$1697:$AY$1697</t>
  </si>
  <si>
    <t>$AY$1698:$AY$1698</t>
  </si>
  <si>
    <t>$AY$1699:$AY$1699</t>
  </si>
  <si>
    <t>$AY$1700:$AY$1700</t>
  </si>
  <si>
    <t>$AY$1701:$AY$1701</t>
  </si>
  <si>
    <t>$AY$1702:$AY$1702</t>
  </si>
  <si>
    <t>$AY$1703:$AY$1703</t>
  </si>
  <si>
    <t>$AY$1704:$AY$1704</t>
  </si>
  <si>
    <t>$AY$1705:$AY$1705</t>
  </si>
  <si>
    <t>$AY$1706:$AY$1706</t>
  </si>
  <si>
    <t>$AY$1707:$AY$1707</t>
  </si>
  <si>
    <t>$AY$1708:$AY$1708</t>
  </si>
  <si>
    <t>$AY$1709:$AY$1709</t>
  </si>
  <si>
    <t>$AY$1710:$AY$1710</t>
  </si>
  <si>
    <t>$AY$1711:$AY$1711</t>
  </si>
  <si>
    <t>$AY$1712:$AY$1712</t>
  </si>
  <si>
    <t>$AY$1713:$AY$1713</t>
  </si>
  <si>
    <t>$AY$1714:$AY$1714</t>
  </si>
  <si>
    <t>$AY$1715:$AY$1715</t>
  </si>
  <si>
    <t>$AY$1716:$AY$1716</t>
  </si>
  <si>
    <t>$AY$1717:$AY$1717</t>
  </si>
  <si>
    <t>$AY$1718:$AY$1718</t>
  </si>
  <si>
    <t>$AY$1719:$AY$1719</t>
  </si>
  <si>
    <t>$AY$1720:$AY$1720</t>
  </si>
  <si>
    <t>$AY$1721:$AY$1721</t>
  </si>
  <si>
    <t>$AY$1722:$AY$1722</t>
  </si>
  <si>
    <t>$AY$1723:$AY$1723</t>
  </si>
  <si>
    <t>$AY$1724:$AY$1724</t>
  </si>
  <si>
    <t>$AY$1725:$AY$1725</t>
  </si>
  <si>
    <t>$AY$1726:$AY$1726</t>
  </si>
  <si>
    <t>$AY$1727:$AY$1727</t>
  </si>
  <si>
    <t>$AY$1728:$AY$1728</t>
  </si>
  <si>
    <t>$AY$1729:$AY$1729</t>
  </si>
  <si>
    <t>$AY$1730:$AY$1730</t>
  </si>
  <si>
    <t>$AY$1731:$AY$1731</t>
  </si>
  <si>
    <t>$AY$1732:$AY$1732</t>
  </si>
  <si>
    <t>$AY$1733:$AY$1733</t>
  </si>
  <si>
    <t>$AY$1734:$AY$1734</t>
  </si>
  <si>
    <t>$AY$1735:$AY$1735</t>
  </si>
  <si>
    <t>$AY$1736:$AY$1736</t>
  </si>
  <si>
    <t>$AY$1737:$AY$1737</t>
  </si>
  <si>
    <t>$AY$1738:$AY$1738</t>
  </si>
  <si>
    <t>$AY$1739:$AY$1739</t>
  </si>
  <si>
    <t>$AY$1740:$AY$1740</t>
  </si>
  <si>
    <t>$AY$1741:$AY$1741</t>
  </si>
  <si>
    <t>$AY$1742:$AY$1742</t>
  </si>
  <si>
    <t>$AY$1743:$AY$1743</t>
  </si>
  <si>
    <t>$AY$1744:$AY$1744</t>
  </si>
  <si>
    <t>$AY$1745:$AY$1745</t>
  </si>
  <si>
    <t>$AY$1746:$AY$1746</t>
  </si>
  <si>
    <t>$AY$1747:$AY$1747</t>
  </si>
  <si>
    <t>$AY$1748:$AY$1748</t>
  </si>
  <si>
    <t>$AY$1749:$AY$1749</t>
  </si>
  <si>
    <t>$AY$1750:$AY$1750</t>
  </si>
  <si>
    <t>$AY$1751:$AY$1751</t>
  </si>
  <si>
    <t>$AY$1752:$AY$1752</t>
  </si>
  <si>
    <t>$AY$1753:$AY$1753</t>
  </si>
  <si>
    <t>$AY$1754:$AY$1754</t>
  </si>
  <si>
    <t>$AY$1755:$AY$1755</t>
  </si>
  <si>
    <t>$AY$1756:$AY$1756</t>
  </si>
  <si>
    <t>$AY$1757:$AY$1757</t>
  </si>
  <si>
    <t>$AY$1758:$AY$1758</t>
  </si>
  <si>
    <t>$AY$1759:$AY$1759</t>
  </si>
  <si>
    <t>$AY$1760:$AY$1760</t>
  </si>
  <si>
    <t>$AY$1761:$AY$1761</t>
  </si>
  <si>
    <t>$AY$1762:$AY$1762</t>
  </si>
  <si>
    <t>$AY$1763:$AY$1763</t>
  </si>
  <si>
    <t>$AY$1764:$AY$1764</t>
  </si>
  <si>
    <t>$AY$1765:$AY$1765</t>
  </si>
  <si>
    <t>$AY$1766:$AY$1766</t>
  </si>
  <si>
    <t>$AY$1767:$AY$1767</t>
  </si>
  <si>
    <t>$AY$1768:$AY$1768</t>
  </si>
  <si>
    <t>$AY$1769:$AY$1769</t>
  </si>
  <si>
    <t>$AY$1770:$AY$1770</t>
  </si>
  <si>
    <t>$AY$1771:$AY$1771</t>
  </si>
  <si>
    <t>$AY$1772:$AY$1772</t>
  </si>
  <si>
    <t>$AY$1773:$AY$1773</t>
  </si>
  <si>
    <t>$AY$1774:$AY$1774</t>
  </si>
  <si>
    <t>$AY$1775:$AY$1775</t>
  </si>
  <si>
    <t>$AY$1776:$AY$1776</t>
  </si>
  <si>
    <t>$AY$1777:$AY$1777</t>
  </si>
  <si>
    <t>$AY$1778:$AY$1778</t>
  </si>
  <si>
    <t>$AY$1779:$AY$1779</t>
  </si>
  <si>
    <t>$AY$1780:$AY$1780</t>
  </si>
  <si>
    <t>$AY$1781:$AY$1781</t>
  </si>
  <si>
    <t>$AY$1782:$AY$1782</t>
  </si>
  <si>
    <t>$AY$1783:$AY$1783</t>
  </si>
  <si>
    <t>$AY$1784:$AY$1784</t>
  </si>
  <si>
    <t>$AY$1785:$AY$1785</t>
  </si>
  <si>
    <t>$AY$1786:$AY$1786</t>
  </si>
  <si>
    <t>$AY$1787:$AY$1787</t>
  </si>
  <si>
    <t>$AY$1788:$AY$1788</t>
  </si>
  <si>
    <t>$AY$1789:$AY$1789</t>
  </si>
  <si>
    <t>$AY$1790:$AY$1790</t>
  </si>
  <si>
    <t>$AY$1791:$AY$1791</t>
  </si>
  <si>
    <t>$AY$1792:$AY$1792</t>
  </si>
  <si>
    <t>$AY$1793:$AY$1793</t>
  </si>
  <si>
    <t>$AY$1794:$AY$1794</t>
  </si>
  <si>
    <t>$AY$1795:$AY$1795</t>
  </si>
  <si>
    <t>$AY$1796:$AY$1796</t>
  </si>
  <si>
    <t>$AY$1797:$AY$1797</t>
  </si>
  <si>
    <t>$AY$1798:$AY$1798</t>
  </si>
  <si>
    <t>$AY$1799:$AY$1799</t>
  </si>
  <si>
    <t>$AY$1800:$AY$1800</t>
  </si>
  <si>
    <t>$AY$1801:$AY$1801</t>
  </si>
  <si>
    <t>$AY$1802:$AY$1802</t>
  </si>
  <si>
    <t>$AY$1803:$AY$1803</t>
  </si>
  <si>
    <t>$AY$1804:$AY$1804</t>
  </si>
  <si>
    <t>$AY$1805:$AY$1805</t>
  </si>
  <si>
    <t>$AY$1806:$AY$1806</t>
  </si>
  <si>
    <t>$AY$1807:$AY$1807</t>
  </si>
  <si>
    <t>$AY$1808:$AY$1808</t>
  </si>
  <si>
    <t>$AY$1809:$AY$1809</t>
  </si>
  <si>
    <t>$AY$1810:$AY$1810</t>
  </si>
  <si>
    <t>$AY$1811:$AY$1811</t>
  </si>
  <si>
    <t>$AY$1812:$AY$1812</t>
  </si>
  <si>
    <t>$AY$1813:$AY$1813</t>
  </si>
  <si>
    <t>$AY$1814:$AY$1814</t>
  </si>
  <si>
    <t>$AY$1815:$AY$1815</t>
  </si>
  <si>
    <t>$AY$1816:$AY$1816</t>
  </si>
  <si>
    <t>$AY$1817:$AY$1817</t>
  </si>
  <si>
    <t>$AY$1818:$AY$1818</t>
  </si>
  <si>
    <t>$AY$1819:$AY$1819</t>
  </si>
  <si>
    <t>$AY$1820:$AY$1820</t>
  </si>
  <si>
    <t>$AY$1821:$AY$1821</t>
  </si>
  <si>
    <t>$AY$1822:$AY$1822</t>
  </si>
  <si>
    <t>$AY$1823:$AY$1823</t>
  </si>
  <si>
    <t>$AY$1824:$AY$1824</t>
  </si>
  <si>
    <t>$AY$1825:$AY$1825</t>
  </si>
  <si>
    <t>$AY$1826:$AY$1826</t>
  </si>
  <si>
    <t>$AY$1827:$AY$1827</t>
  </si>
  <si>
    <t>$AY$1828:$AY$1828</t>
  </si>
  <si>
    <t>$AY$1829:$AY$1829</t>
  </si>
  <si>
    <t>$AY$1830:$AY$1830</t>
  </si>
  <si>
    <t>$AY$1831:$AY$1831</t>
  </si>
  <si>
    <t>$AY$1832:$AY$1832</t>
  </si>
  <si>
    <t>$AY$1833:$AY$1833</t>
  </si>
  <si>
    <t>$AY$1834:$AY$1834</t>
  </si>
  <si>
    <t>$AY$1835:$AY$1835</t>
  </si>
  <si>
    <t>$AY$1836:$AY$1836</t>
  </si>
  <si>
    <t>$AY$1837:$AY$1837</t>
  </si>
  <si>
    <t>$AY$1838:$AY$1838</t>
  </si>
  <si>
    <t>$AY$1839:$AY$1839</t>
  </si>
  <si>
    <t>$AY$1840:$AY$1840</t>
  </si>
  <si>
    <t>$AY$1841:$AY$1841</t>
  </si>
  <si>
    <t>$AY$1842:$AY$1842</t>
  </si>
  <si>
    <t>$AY$1843:$AY$1843</t>
  </si>
  <si>
    <t>$AY$1844:$AY$1844</t>
  </si>
  <si>
    <t>$AY$1845:$AY$1845</t>
  </si>
  <si>
    <t>$AY$1846:$AY$1846</t>
  </si>
  <si>
    <t>$AY$1847:$AY$1847</t>
  </si>
  <si>
    <t>$AY$1848:$AY$1848</t>
  </si>
  <si>
    <t>$AY$1849:$AY$1849</t>
  </si>
  <si>
    <t>$AY$1850:$AY$1850</t>
  </si>
  <si>
    <t>$AY$1851:$AY$1851</t>
  </si>
  <si>
    <t>$AY$1852:$AY$1852</t>
  </si>
  <si>
    <t>$AY$1853:$AY$1853</t>
  </si>
  <si>
    <t>$AY$1854:$AY$1854</t>
  </si>
  <si>
    <t>$AY$1855:$AY$1855</t>
  </si>
  <si>
    <t>$AY$1856:$AY$1856</t>
  </si>
  <si>
    <t>$AY$1857:$AY$1857</t>
  </si>
  <si>
    <t>$AY$1858:$AY$1858</t>
  </si>
  <si>
    <t>$AY$1859:$AY$1859</t>
  </si>
  <si>
    <t>$AY$1860:$AY$1860</t>
  </si>
  <si>
    <t>$AY$1861:$AY$1861</t>
  </si>
  <si>
    <t>$AY$1862:$AY$1862</t>
  </si>
  <si>
    <t>$AY$1863:$AY$1863</t>
  </si>
  <si>
    <t>$AY$1864:$AY$1864</t>
  </si>
  <si>
    <t>$AY$1865:$AY$1865</t>
  </si>
  <si>
    <t>$AY$1866:$AY$1866</t>
  </si>
  <si>
    <t>$AY$1867:$AY$1867</t>
  </si>
  <si>
    <t>$AY$1868:$AY$1868</t>
  </si>
  <si>
    <t>$AY$1869:$AY$1869</t>
  </si>
  <si>
    <t>$AY$1870:$AY$1870</t>
  </si>
  <si>
    <t>$AY$1871:$AY$1871</t>
  </si>
  <si>
    <t>$AY$1872:$AY$1872</t>
  </si>
  <si>
    <t>$AY$1873:$AY$1873</t>
  </si>
  <si>
    <t>$AY$1874:$AY$1874</t>
  </si>
  <si>
    <t>$AY$1875:$AY$1875</t>
  </si>
  <si>
    <t>$AY$1876:$AY$1876</t>
  </si>
  <si>
    <t>$AY$1877:$AY$1877</t>
  </si>
  <si>
    <t>$AY$1878:$AY$1878</t>
  </si>
  <si>
    <t>$AY$1879:$AY$1879</t>
  </si>
  <si>
    <t>$AY$1880:$AY$1880</t>
  </si>
  <si>
    <t>$AY$1881:$AY$1881</t>
  </si>
  <si>
    <t>$AY$1882:$AY$1882</t>
  </si>
  <si>
    <t>$AY$1883:$AY$1883</t>
  </si>
  <si>
    <t>$AY$1884:$AY$1884</t>
  </si>
  <si>
    <t>$AY$1885:$AY$1885</t>
  </si>
  <si>
    <t>$AY$1886:$AY$1886</t>
  </si>
  <si>
    <t>$AY$1887:$AY$1887</t>
  </si>
  <si>
    <t>$AY$1888:$AY$1888</t>
  </si>
  <si>
    <t>$AY$1889:$AY$1889</t>
  </si>
  <si>
    <t>$AY$1890:$AY$1890</t>
  </si>
  <si>
    <t>$AY$1891:$AY$1891</t>
  </si>
  <si>
    <t>$AY$1892:$AY$1892</t>
  </si>
  <si>
    <t>$AY$1893:$AY$1893</t>
  </si>
  <si>
    <t>$AY$1894:$AY$1894</t>
  </si>
  <si>
    <t>$AY$1895:$AY$1895</t>
  </si>
  <si>
    <t>$AY$1896:$AY$1896</t>
  </si>
  <si>
    <t>$AY$1897:$AY$1897</t>
  </si>
  <si>
    <t>$AY$1898:$AY$1898</t>
  </si>
  <si>
    <t>$AY$1899:$AY$1899</t>
  </si>
  <si>
    <t>$AY$1900:$AY$1900</t>
  </si>
  <si>
    <t>$AY$1901:$AY$1901</t>
  </si>
  <si>
    <t>$AY$1902:$AY$1902</t>
  </si>
  <si>
    <t>$AY$1903:$AY$1903</t>
  </si>
  <si>
    <t>$AY$1904:$AY$1904</t>
  </si>
  <si>
    <t>$AY$1905:$AY$1905</t>
  </si>
  <si>
    <t>$AY$1906:$AY$1906</t>
  </si>
  <si>
    <t>$AY$1907:$AY$1907</t>
  </si>
  <si>
    <t>$AY$1908:$AY$1908</t>
  </si>
  <si>
    <t>$AY$1909:$AY$1909</t>
  </si>
  <si>
    <t>$AY$1910:$AY$1910</t>
  </si>
  <si>
    <t>$AY$1911:$AY$1911</t>
  </si>
  <si>
    <t>$AY$1912:$AY$1912</t>
  </si>
  <si>
    <t>$AY$1913:$AY$1913</t>
  </si>
  <si>
    <t>$AY$1914:$AY$1914</t>
  </si>
  <si>
    <t>$AY$1915:$AY$1915</t>
  </si>
  <si>
    <t>$AY$1916:$AY$1916</t>
  </si>
  <si>
    <t>$AY$1917:$AY$1917</t>
  </si>
  <si>
    <t>$AY$1918:$AY$1918</t>
  </si>
  <si>
    <t>$AY$1919:$AY$1919</t>
  </si>
  <si>
    <t>$AY$1920:$AY$1920</t>
  </si>
  <si>
    <t>$AY$1921:$AY$1921</t>
  </si>
  <si>
    <t>$AY$1922:$AY$1922</t>
  </si>
  <si>
    <t>$AY$1923:$AY$1923</t>
  </si>
  <si>
    <t>$AY$1924:$AY$1924</t>
  </si>
  <si>
    <t>$AY$1925:$AY$1925</t>
  </si>
  <si>
    <t>$AY$1926:$AY$1926</t>
  </si>
  <si>
    <t>$AY$1927:$AY$1927</t>
  </si>
  <si>
    <t>$AY$1928:$AY$1928</t>
  </si>
  <si>
    <t>$AY$1929:$AY$1929</t>
  </si>
  <si>
    <t>$AY$1930:$AY$1930</t>
  </si>
  <si>
    <t>$AY$1931:$AY$1931</t>
  </si>
  <si>
    <t>$AY$1932:$AY$1932</t>
  </si>
  <si>
    <t>$AY$1933:$AY$1933</t>
  </si>
  <si>
    <t>$AY$1934:$AY$1934</t>
  </si>
  <si>
    <t>$AY$1935:$AY$1935</t>
  </si>
  <si>
    <t>$AY$1936:$AY$1936</t>
  </si>
  <si>
    <t>$AY$1937:$AY$1937</t>
  </si>
  <si>
    <t>$AY$1938:$AY$1938</t>
  </si>
  <si>
    <t>$AY$1939:$AY$1939</t>
  </si>
  <si>
    <t>$AY$1940:$AY$1940</t>
  </si>
  <si>
    <t>$AY$1941:$AY$1941</t>
  </si>
  <si>
    <t>$AY$1942:$AY$1942</t>
  </si>
  <si>
    <t>$AY$1943:$AY$1943</t>
  </si>
  <si>
    <t>$AY$1944:$AY$1944</t>
  </si>
  <si>
    <t>$AY$1945:$AY$1945</t>
  </si>
  <si>
    <t>$AY$1946:$AY$1946</t>
  </si>
  <si>
    <t>$AY$1947:$AY$1947</t>
  </si>
  <si>
    <t>$AY$1948:$AY$1948</t>
  </si>
  <si>
    <t>$AY$1949:$AY$1949</t>
  </si>
  <si>
    <t>$AY$1950:$AY$1950</t>
  </si>
  <si>
    <t>$AY$1951:$AY$1951</t>
  </si>
  <si>
    <t>$AY$1952:$AY$1952</t>
  </si>
  <si>
    <t>$AY$1953:$AY$1953</t>
  </si>
  <si>
    <t>$AY$1954:$AY$1954</t>
  </si>
  <si>
    <t>$AY$1955:$AY$1955</t>
  </si>
  <si>
    <t>$AY$1956:$AY$1956</t>
  </si>
  <si>
    <t>$AY$1957:$AY$1957</t>
  </si>
  <si>
    <t>$AY$1958:$AY$1958</t>
  </si>
  <si>
    <t>$AY$1959:$AY$1959</t>
  </si>
  <si>
    <t>$AY$1960:$AY$1960</t>
  </si>
  <si>
    <t>$AY$1961:$AY$1961</t>
  </si>
  <si>
    <t>$AY$1962:$AY$1962</t>
  </si>
  <si>
    <t>$AY$1963:$AY$1963</t>
  </si>
  <si>
    <t>$AY$1964:$AY$1964</t>
  </si>
  <si>
    <t>$AY$1965:$AY$1965</t>
  </si>
  <si>
    <t>$AY$1966:$AY$1966</t>
  </si>
  <si>
    <t>$AY$1967:$AY$1967</t>
  </si>
  <si>
    <t>$AY$1968:$AY$1968</t>
  </si>
  <si>
    <t>$AY$1969:$AY$1969</t>
  </si>
  <si>
    <t>$AY$1970:$AY$1970</t>
  </si>
  <si>
    <t>$AY$1971:$AY$1971</t>
  </si>
  <si>
    <t>$AY$1972:$AY$1972</t>
  </si>
  <si>
    <t>$AY$1973:$AY$1973</t>
  </si>
  <si>
    <t>$AY$1974:$AY$1974</t>
  </si>
  <si>
    <t>$AY$1975:$AY$1975</t>
  </si>
  <si>
    <t>$AY$1976:$AY$1976</t>
  </si>
  <si>
    <t>$AY$1977:$AY$1977</t>
  </si>
  <si>
    <t>$AY$1978:$AY$1978</t>
  </si>
  <si>
    <t>$AY$1979:$AY$1979</t>
  </si>
  <si>
    <t>$AY$1980:$AY$1980</t>
  </si>
  <si>
    <t>$AY$1981:$AY$1981</t>
  </si>
  <si>
    <t>$AY$1982:$AY$1982</t>
  </si>
  <si>
    <t>$AY$1983:$AY$1983</t>
  </si>
  <si>
    <t>$AY$1984:$AY$1984</t>
  </si>
  <si>
    <t>$AY$1985:$AY$1985</t>
  </si>
  <si>
    <t>$AY$1986:$AY$1986</t>
  </si>
  <si>
    <t>$AY$1987:$AY$1987</t>
  </si>
  <si>
    <t>$AY$1988:$AY$1988</t>
  </si>
  <si>
    <t>$AY$1989:$AY$1989</t>
  </si>
  <si>
    <t>$AY$1990:$AY$1990</t>
  </si>
  <si>
    <t>$AY$1991:$AY$1991</t>
  </si>
  <si>
    <t>$AY$1992:$AY$1992</t>
  </si>
  <si>
    <t>$AY$1993:$AY$1993</t>
  </si>
  <si>
    <t>$AY$1994:$AY$1994</t>
  </si>
  <si>
    <t>$AY$1995:$AY$1995</t>
  </si>
  <si>
    <t>$AY$1996:$AY$1996</t>
  </si>
  <si>
    <t>$AY$1997:$AY$1997</t>
  </si>
  <si>
    <t>$AY$1998:$AY$1998</t>
  </si>
  <si>
    <t>$AY$1999:$AY$1999</t>
  </si>
  <si>
    <t>$AY$2000:$AY$2000</t>
  </si>
  <si>
    <t>$AY$2001:$AY$2001</t>
  </si>
  <si>
    <t>$AY$2002:$AY$2002</t>
  </si>
  <si>
    <t>$AY$2003:$AY$2003</t>
  </si>
  <si>
    <t>$AY$2004:$AY$2004</t>
  </si>
  <si>
    <t>$AY$2005:$AY$2005</t>
  </si>
  <si>
    <t>$AY$2006:$AY$2006</t>
  </si>
  <si>
    <t>$AY$2007:$AY$2007</t>
  </si>
  <si>
    <t>$AY$2008:$AY$2008</t>
  </si>
  <si>
    <t>$AY$2009:$AY$2009</t>
  </si>
  <si>
    <t>$AY$2010:$AY$2010</t>
  </si>
  <si>
    <t>$AY$2011:$AY$2011</t>
  </si>
  <si>
    <t>$AY$2012:$AY$2012</t>
  </si>
  <si>
    <t>$AY$2013:$AY$2013</t>
  </si>
  <si>
    <t>$AY$2014:$AY$2014</t>
  </si>
  <si>
    <t>$AY$2015:$AY$2015</t>
  </si>
  <si>
    <t>$AY$2016:$AY$2016</t>
  </si>
  <si>
    <t>$AY$2017:$AY$2017</t>
  </si>
  <si>
    <t>$AY$2018:$AY$2018</t>
  </si>
  <si>
    <t>$AY$2019:$AY$2019</t>
  </si>
  <si>
    <t>$AY$2020:$AY$2020</t>
  </si>
  <si>
    <t>$AY$2021:$AY$2021</t>
  </si>
  <si>
    <t>$AY$2022:$AY$2022</t>
  </si>
  <si>
    <t>$AY$2023:$AY$2023</t>
  </si>
  <si>
    <t>$AY$2024:$AY$2024</t>
  </si>
  <si>
    <t>$AY$2025:$AY$2025</t>
  </si>
  <si>
    <t>$AY$2026:$AY$2026</t>
  </si>
  <si>
    <t>$AY$2027:$AY$2027</t>
  </si>
  <si>
    <t>$AY$2028:$AY$2028</t>
  </si>
  <si>
    <t>$AY$2029:$AY$2029</t>
  </si>
  <si>
    <t>$AY$2030:$AY$2030</t>
  </si>
  <si>
    <t>$AY$2031:$AY$2031</t>
  </si>
  <si>
    <t>$AY$2032:$AY$2032</t>
  </si>
  <si>
    <t>$AY$2033:$AY$2033</t>
  </si>
  <si>
    <t>$AY$2034:$AY$2034</t>
  </si>
  <si>
    <t>$AY$2035:$AY$2035</t>
  </si>
  <si>
    <t>$AY$2036:$AY$2036</t>
  </si>
  <si>
    <t>$AY$2037:$AY$2037</t>
  </si>
  <si>
    <t>$AY$2038:$AY$2038</t>
  </si>
  <si>
    <t>$AY$2039:$AY$2039</t>
  </si>
  <si>
    <t>$AY$2040:$AY$2040</t>
  </si>
  <si>
    <t>$AY$2041:$AY$2041</t>
  </si>
  <si>
    <t>$AY$2042:$AY$2042</t>
  </si>
  <si>
    <t>$AY$2043:$AY$2043</t>
  </si>
  <si>
    <t>$AY$2044:$AY$2044</t>
  </si>
  <si>
    <t>$AY$2045:$AY$2045</t>
  </si>
  <si>
    <t>$AY$2046:$AY$2046</t>
  </si>
  <si>
    <t>$AY$2047:$AY$2047</t>
  </si>
  <si>
    <t>$AY$2048:$AY$2048</t>
  </si>
  <si>
    <t>$AY$2049:$AY$2049</t>
  </si>
  <si>
    <t>$AY$2050:$AY$2050</t>
  </si>
  <si>
    <t>$AY$2051:$AY$2051</t>
  </si>
  <si>
    <t>$AY$2052:$AY$2052</t>
  </si>
  <si>
    <t>$AY$2053:$AY$2053</t>
  </si>
  <si>
    <t>$AY$2054:$AY$2054</t>
  </si>
  <si>
    <t>$AY$2055:$AY$2055</t>
  </si>
  <si>
    <t>$AY$2056:$AY$2056</t>
  </si>
  <si>
    <t>$AY$2057:$AY$2057</t>
  </si>
  <si>
    <t>$AY$2058:$AY$2058</t>
  </si>
  <si>
    <t>$AY$2059:$AY$2059</t>
  </si>
  <si>
    <t>$AY$2060:$AY$2060</t>
  </si>
  <si>
    <t>$AY$2061:$AY$2061</t>
  </si>
  <si>
    <t>$AY$2062:$AY$2062</t>
  </si>
  <si>
    <t>$AY$2063:$AY$2063</t>
  </si>
  <si>
    <t>$AY$2064:$AY$2064</t>
  </si>
  <si>
    <t>$AY$2065:$AY$2065</t>
  </si>
  <si>
    <t>$AY$2066:$AY$2066</t>
  </si>
  <si>
    <t>$AY$2067:$AY$2067</t>
  </si>
  <si>
    <t>$AY$2068:$AY$2068</t>
  </si>
  <si>
    <t>$AY$2069:$AY$2069</t>
  </si>
  <si>
    <t>$AY$2070:$AY$2070</t>
  </si>
  <si>
    <t>$AY$2071:$AY$2071</t>
  </si>
  <si>
    <t>$AY$2072:$AY$2072</t>
  </si>
  <si>
    <t>$AY$2073:$AY$2073</t>
  </si>
  <si>
    <t>$AY$2074:$AY$2074</t>
  </si>
  <si>
    <t>$AY$2075:$AY$2075</t>
  </si>
  <si>
    <t>$AY$2076:$AY$2076</t>
  </si>
  <si>
    <t>$AY$2077:$AY$2077</t>
  </si>
  <si>
    <t>$AY$2078:$AY$2078</t>
  </si>
  <si>
    <t>$AY$2079:$AY$2079</t>
  </si>
  <si>
    <t>$AY$2080:$AY$2080</t>
  </si>
  <si>
    <t>$AY$2081:$AY$2081</t>
  </si>
  <si>
    <t>$AY$2082:$AY$2082</t>
  </si>
  <si>
    <t>$AY$2083:$AY$2083</t>
  </si>
  <si>
    <t>$AY$2084:$AY$2084</t>
  </si>
  <si>
    <t>$AY$2085:$AY$2085</t>
  </si>
  <si>
    <t>$AY$2086:$AY$2086</t>
  </si>
  <si>
    <t>$AY$2087:$AY$2087</t>
  </si>
  <si>
    <t>$AY$2088:$AY$2088</t>
  </si>
  <si>
    <t>$AY$2089:$AY$2089</t>
  </si>
  <si>
    <t>$AY$2090:$AY$2090</t>
  </si>
  <si>
    <t>$AY$2091:$AY$2091</t>
  </si>
  <si>
    <t>$AY$2092:$AY$2092</t>
  </si>
  <si>
    <t>$AY$2093:$AY$2093</t>
  </si>
  <si>
    <t>$AY$2094:$AY$2094</t>
  </si>
  <si>
    <t>$AY$2095:$AY$2095</t>
  </si>
  <si>
    <t>$AY$2096:$AY$2096</t>
  </si>
  <si>
    <t>$AY$2097:$AY$2097</t>
  </si>
  <si>
    <t>$AY$2098:$AY$2098</t>
  </si>
  <si>
    <t>$AY$2099:$AY$2099</t>
  </si>
  <si>
    <t>$AY$2100:$AY$2100</t>
  </si>
  <si>
    <t>$AY$2101:$AY$2101</t>
  </si>
  <si>
    <t>$AY$2102:$AY$2102</t>
  </si>
  <si>
    <t>$AY$2103:$AY$2103</t>
  </si>
  <si>
    <t>$AY$2104:$AY$2104</t>
  </si>
  <si>
    <t>$AY$2105:$AY$2105</t>
  </si>
  <si>
    <t>$AY$2106:$AY$2106</t>
  </si>
  <si>
    <t>$AY$2107:$AY$2107</t>
  </si>
  <si>
    <t>$AY$2108:$AY$2108</t>
  </si>
  <si>
    <t>$AY$2109:$AY$2109</t>
  </si>
  <si>
    <t>$AY$2110:$AY$2110</t>
  </si>
  <si>
    <t>$AY$2111:$AY$2111</t>
  </si>
  <si>
    <t>$AY$2112:$AY$2112</t>
  </si>
  <si>
    <t>$AY$2113:$AY$2113</t>
  </si>
  <si>
    <t>$AY$2114:$AY$2114</t>
  </si>
  <si>
    <t>$AY$2115:$AY$2115</t>
  </si>
  <si>
    <t>$AY$2116:$AY$2116</t>
  </si>
  <si>
    <t>$AY$2117:$AY$2117</t>
  </si>
  <si>
    <t>$AY$2118:$AY$2118</t>
  </si>
  <si>
    <t>$AY$2119:$AY$2119</t>
  </si>
  <si>
    <t>$AY$2120:$AY$2120</t>
  </si>
  <si>
    <t>$AY$2121:$AY$2121</t>
  </si>
  <si>
    <t>$AY$2122:$AY$2122</t>
  </si>
  <si>
    <t>$AY$2123:$AY$2123</t>
  </si>
  <si>
    <t>$AY$2124:$AY$2124</t>
  </si>
  <si>
    <t>$AY$2125:$AY$2125</t>
  </si>
  <si>
    <t>$AY$2126:$AY$2126</t>
  </si>
  <si>
    <t>$AY$2127:$AY$2127</t>
  </si>
  <si>
    <t>$AY$2128:$AY$2128</t>
  </si>
  <si>
    <t>$AY$2129:$AY$2129</t>
  </si>
  <si>
    <t>$AY$2130:$AY$2130</t>
  </si>
  <si>
    <t>$AY$2131:$AY$2131</t>
  </si>
  <si>
    <t>$AY$2132:$AY$2132</t>
  </si>
  <si>
    <t>$AY$2133:$AY$2133</t>
  </si>
  <si>
    <t>$AY$2134:$AY$2134</t>
  </si>
  <si>
    <t>$AY$2135:$AY$2135</t>
  </si>
  <si>
    <t>$AY$2136:$AY$2136</t>
  </si>
  <si>
    <t>$AY$2137:$AY$2137</t>
  </si>
  <si>
    <t>$AY$2138:$AY$2138</t>
  </si>
  <si>
    <t>$AY$2139:$AY$2139</t>
  </si>
  <si>
    <t>$AY$2140:$AY$2140</t>
  </si>
  <si>
    <t>$AY$2141:$AY$2141</t>
  </si>
  <si>
    <t>$AY$2142:$AY$2142</t>
  </si>
  <si>
    <t>$AY$2143:$AY$2143</t>
  </si>
  <si>
    <t>$AY$2144:$AY$2144</t>
  </si>
  <si>
    <t>$AY$2145:$AY$2145</t>
  </si>
  <si>
    <t>$AY$2146:$AY$2146</t>
  </si>
  <si>
    <t>$AY$2147:$AY$2147</t>
  </si>
  <si>
    <t>$AY$2148:$AY$2148</t>
  </si>
  <si>
    <t>$AY$2149:$AY$2149</t>
  </si>
  <si>
    <t>$AY$2150:$AY$2150</t>
  </si>
  <si>
    <t>$AY$2151:$AY$2151</t>
  </si>
  <si>
    <t>$AY$2152:$AY$2152</t>
  </si>
  <si>
    <t>$AY$2153:$AY$2153</t>
  </si>
  <si>
    <t>$AY$2154:$AY$2154</t>
  </si>
  <si>
    <t>$AY$2155:$AY$2155</t>
  </si>
  <si>
    <t>$AY$2156:$AY$2156</t>
  </si>
  <si>
    <t>$AY$2157:$AY$2157</t>
  </si>
  <si>
    <t>$AY$2158:$AY$2158</t>
  </si>
  <si>
    <t>$AY$2159:$AY$2159</t>
  </si>
  <si>
    <t>$AY$2160:$AY$2160</t>
  </si>
  <si>
    <t>$AY$2161:$AY$2161</t>
  </si>
  <si>
    <t>$AY$2162:$AY$2162</t>
  </si>
  <si>
    <t>$AY$2163:$AY$2163</t>
  </si>
  <si>
    <t>$AY$2164:$AY$2164</t>
  </si>
  <si>
    <t>$AY$2165:$AY$2165</t>
  </si>
  <si>
    <t>$AY$2166:$AY$2166</t>
  </si>
  <si>
    <t>$AY$2167:$AY$2167</t>
  </si>
  <si>
    <t>$AY$2168:$AY$2168</t>
  </si>
  <si>
    <t>$AY$2169:$AY$2169</t>
  </si>
  <si>
    <t>$AY$2170:$AY$2170</t>
  </si>
  <si>
    <t>$AY$2171:$AY$2171</t>
  </si>
  <si>
    <t>$AY$2172:$AY$2172</t>
  </si>
  <si>
    <t>$AY$2173:$AY$2173</t>
  </si>
  <si>
    <t>$AY$2174:$AY$2174</t>
  </si>
  <si>
    <t>$AY$2175:$AY$2175</t>
  </si>
  <si>
    <t>$AY$2176:$AY$2176</t>
  </si>
  <si>
    <t>$AY$2177:$AY$2177</t>
  </si>
  <si>
    <t>$AY$2178:$AY$2178</t>
  </si>
  <si>
    <t>$AY$2179:$AY$2179</t>
  </si>
  <si>
    <t>$AY$2180:$AY$2180</t>
  </si>
  <si>
    <t>$AY$2181:$AY$2181</t>
  </si>
  <si>
    <t>$AY$2182:$AY$2182</t>
  </si>
  <si>
    <t>$AY$2183:$AY$2183</t>
  </si>
  <si>
    <t>$AY$2184:$AY$2184</t>
  </si>
  <si>
    <t>$AY$2185:$AY$2185</t>
  </si>
  <si>
    <t>$AY$2186:$AY$2186</t>
  </si>
  <si>
    <t>$AY$2187:$AY$2187</t>
  </si>
  <si>
    <t>$AY$2188:$AY$2188</t>
  </si>
  <si>
    <t>$AY$2189:$AY$2189</t>
  </si>
  <si>
    <t>$AY$2190:$AY$2190</t>
  </si>
  <si>
    <t>$AY$2191:$AY$2191</t>
  </si>
  <si>
    <t>$AY$2192:$AY$2192</t>
  </si>
  <si>
    <t>$AY$2193:$AY$2193</t>
  </si>
  <si>
    <t>$AY$2194:$AY$2194</t>
  </si>
  <si>
    <t>$AY$2195:$AY$2195</t>
  </si>
  <si>
    <t>$AY$2196:$AY$2196</t>
  </si>
  <si>
    <t>$AY$2197:$AY$2197</t>
  </si>
  <si>
    <t>$AY$2198:$AY$2198</t>
  </si>
  <si>
    <t>$AY$2199:$AY$2199</t>
  </si>
  <si>
    <t>$AY$2200:$AY$2200</t>
  </si>
  <si>
    <t>$AY$2201:$AY$2201</t>
  </si>
  <si>
    <t>$AY$2202:$AY$2202</t>
  </si>
  <si>
    <t>$AY$2203:$AY$2203</t>
  </si>
  <si>
    <t>$AY$2204:$AY$2204</t>
  </si>
  <si>
    <t>$AY$2205:$AY$2205</t>
  </si>
  <si>
    <t>$AY$2206:$AY$2206</t>
  </si>
  <si>
    <t>$AY$2207:$AY$2207</t>
  </si>
  <si>
    <t>$AY$2208:$AY$2208</t>
  </si>
  <si>
    <t>$AY$2209:$AY$2209</t>
  </si>
  <si>
    <t>$AY$2210:$AY$2210</t>
  </si>
  <si>
    <t>$AY$2211:$AY$2211</t>
  </si>
  <si>
    <t>$AY$2212:$AY$2212</t>
  </si>
  <si>
    <t>$AY$2213:$AY$2213</t>
  </si>
  <si>
    <t>$AY$2214:$AY$2214</t>
  </si>
  <si>
    <t>$AY$2215:$AY$2215</t>
  </si>
  <si>
    <t>$AY$2216:$AY$2216</t>
  </si>
  <si>
    <t>$AY$2217:$AY$2217</t>
  </si>
  <si>
    <t>$AY$2218:$AY$2218</t>
  </si>
  <si>
    <t>$AY$2219:$AY$2219</t>
  </si>
  <si>
    <t>$AY$2220:$AY$2220</t>
  </si>
  <si>
    <t>$AY$2221:$AY$2221</t>
  </si>
  <si>
    <t>$AY$2222:$AY$2222</t>
  </si>
  <si>
    <t>$AY$2223:$AY$2223</t>
  </si>
  <si>
    <t>$AY$2224:$AY$2224</t>
  </si>
  <si>
    <t>$AY$2225:$AY$2225</t>
  </si>
  <si>
    <t>$AY$2226:$AY$2226</t>
  </si>
  <si>
    <t>$AY$2227:$AY$2227</t>
  </si>
  <si>
    <t>$AY$2228:$AY$2228</t>
  </si>
  <si>
    <t>$AY$2229:$AY$2229</t>
  </si>
  <si>
    <t>$AY$2230:$AY$2230</t>
  </si>
  <si>
    <t>$AY$2231:$AY$2231</t>
  </si>
  <si>
    <t>$AY$2232:$AY$2232</t>
  </si>
  <si>
    <t>$AY$2233:$AY$2233</t>
  </si>
  <si>
    <t>$AY$2234:$AY$2234</t>
  </si>
  <si>
    <t>$AY$2235:$AY$2235</t>
  </si>
  <si>
    <t>$AY$2236:$AY$2236</t>
  </si>
  <si>
    <t>$AY$2237:$AY$2237</t>
  </si>
  <si>
    <t>$AY$2238:$AY$2238</t>
  </si>
  <si>
    <t>$AY$2239:$AY$2239</t>
  </si>
  <si>
    <t>$AY$2240:$AY$2240</t>
  </si>
  <si>
    <t>$AY$2241:$AY$2241</t>
  </si>
  <si>
    <t>$AY$2242:$AY$2242</t>
  </si>
  <si>
    <t>$AY$2243:$AY$2243</t>
  </si>
  <si>
    <t>$AY$2244:$AY$2244</t>
  </si>
  <si>
    <t>$AY$2245:$AY$2245</t>
  </si>
  <si>
    <t>$AY$2246:$AY$2246</t>
  </si>
  <si>
    <t>$AY$2247:$AY$2247</t>
  </si>
  <si>
    <t>$AY$2248:$AY$2248</t>
  </si>
  <si>
    <t>$AY$2249:$AY$2249</t>
  </si>
  <si>
    <t>$AY$2250:$AY$2250</t>
  </si>
  <si>
    <t>$AY$2251:$AY$2251</t>
  </si>
  <si>
    <t>$AY$2252:$AY$2252</t>
  </si>
  <si>
    <t>$AY$2253:$AY$2253</t>
  </si>
  <si>
    <t>$AY$2254:$AY$2254</t>
  </si>
  <si>
    <t>$AY$2255:$AY$2255</t>
  </si>
  <si>
    <t>$AY$2256:$AY$2256</t>
  </si>
  <si>
    <t>$AY$2257:$AY$2257</t>
  </si>
  <si>
    <t>$AY$2258:$AY$2258</t>
  </si>
  <si>
    <t>$AY$2259:$AY$2259</t>
  </si>
  <si>
    <t>$AY$2260:$AY$2260</t>
  </si>
  <si>
    <t>$AY$2261:$AY$2261</t>
  </si>
  <si>
    <t>$AY$2262:$AY$2262</t>
  </si>
  <si>
    <t>$AY$2263:$AY$2263</t>
  </si>
  <si>
    <t>$AY$2264:$AY$2264</t>
  </si>
  <si>
    <t>$AY$2265:$AY$2265</t>
  </si>
  <si>
    <t>$AY$2266:$AY$2266</t>
  </si>
  <si>
    <t>$AY$2267:$AY$2267</t>
  </si>
  <si>
    <t>$AY$2268:$AY$2268</t>
  </si>
  <si>
    <t>$AY$2269:$AY$2269</t>
  </si>
  <si>
    <t>$AY$2270:$AY$2270</t>
  </si>
  <si>
    <t>$AY$2271:$AY$2271</t>
  </si>
  <si>
    <t>$AY$2272:$AY$2272</t>
  </si>
  <si>
    <t>$AY$2273:$AY$2273</t>
  </si>
  <si>
    <t>$AY$2274:$AY$2274</t>
  </si>
  <si>
    <t>$AY$2275:$AY$2275</t>
  </si>
  <si>
    <t>$AY$2276:$AY$2276</t>
  </si>
  <si>
    <t>$AY$2277:$AY$2277</t>
  </si>
  <si>
    <t>$AY$2278:$AY$2278</t>
  </si>
  <si>
    <t>$AY$2279:$AY$2279</t>
  </si>
  <si>
    <t>$AY$2280:$AY$2280</t>
  </si>
  <si>
    <t>$AY$2281:$AY$2281</t>
  </si>
  <si>
    <t>$AY$2282:$AY$2282</t>
  </si>
  <si>
    <t>$AY$2283:$AY$2283</t>
  </si>
  <si>
    <t>$AY$2284:$AY$2284</t>
  </si>
  <si>
    <t>$AY$2285:$AY$2285</t>
  </si>
  <si>
    <t>$AY$2286:$AY$2286</t>
  </si>
  <si>
    <t>$AY$2287:$AY$2287</t>
  </si>
  <si>
    <t>$AY$2288:$AY$2288</t>
  </si>
  <si>
    <t>$AY$2289:$AY$2289</t>
  </si>
  <si>
    <t>$AY$2290:$AY$2290</t>
  </si>
  <si>
    <t>$AY$2291:$AY$2291</t>
  </si>
  <si>
    <t>$AY$2292:$AY$2292</t>
  </si>
  <si>
    <t>$AY$2293:$AY$2293</t>
  </si>
  <si>
    <t>$AY$2294:$AY$2294</t>
  </si>
  <si>
    <t>$AY$2295:$AY$2295</t>
  </si>
  <si>
    <t>$AY$2296:$AY$2296</t>
  </si>
  <si>
    <t>$AY$2297:$AY$2297</t>
  </si>
  <si>
    <t>$AY$2298:$AY$2298</t>
  </si>
  <si>
    <t>$AY$2299:$AY$2299</t>
  </si>
  <si>
    <t>$AY$2300:$AY$2300</t>
  </si>
  <si>
    <t>$AY$2301:$AY$2301</t>
  </si>
  <si>
    <t>$AY$2302:$AY$2302</t>
  </si>
  <si>
    <t>$AY$2303:$AY$2303</t>
  </si>
  <si>
    <t>$AY$2304:$AY$2304</t>
  </si>
  <si>
    <t>$AY$2305:$AY$2305</t>
  </si>
  <si>
    <t>$AY$2306:$AY$2306</t>
  </si>
  <si>
    <t>$AY$2307:$AY$2307</t>
  </si>
  <si>
    <t>$AY$2308:$AY$2308</t>
  </si>
  <si>
    <t>$AY$2309:$AY$2309</t>
  </si>
  <si>
    <t>$AY$2310:$AY$2310</t>
  </si>
  <si>
    <t>$AY$2311:$AY$2311</t>
  </si>
  <si>
    <t>$AY$2312:$AY$2312</t>
  </si>
  <si>
    <t>$AY$2313:$AY$2313</t>
  </si>
  <si>
    <t>$AY$2314:$AY$2314</t>
  </si>
  <si>
    <t>$AY$2315:$AY$2315</t>
  </si>
  <si>
    <t>$AY$2316:$AY$2316</t>
  </si>
  <si>
    <t>$AY$2317:$AY$2317</t>
  </si>
  <si>
    <t>$AY$2318:$AY$2318</t>
  </si>
  <si>
    <t>$AY$2319:$AY$2319</t>
  </si>
  <si>
    <t>$AY$2320:$AY$2320</t>
  </si>
  <si>
    <t>$AY$2321:$AY$2321</t>
  </si>
  <si>
    <t>$AY$2322:$AY$2322</t>
  </si>
  <si>
    <t>$AY$2323:$AY$2323</t>
  </si>
  <si>
    <t>$AY$2324:$AY$2324</t>
  </si>
  <si>
    <t>$AY$2325:$AY$2325</t>
  </si>
  <si>
    <t>$AY$2326:$AY$2326</t>
  </si>
  <si>
    <t>$AY$2327:$AY$2327</t>
  </si>
  <si>
    <t>$AY$2328:$AY$2328</t>
  </si>
  <si>
    <t>$AY$2329:$AY$2329</t>
  </si>
  <si>
    <t>$AY$2330:$AY$2330</t>
  </si>
  <si>
    <t>$AY$2331:$AY$2331</t>
  </si>
  <si>
    <t>$AY$2332:$AY$2332</t>
  </si>
  <si>
    <t>$AY$2333:$AY$2333</t>
  </si>
  <si>
    <t>$AY$2334:$AY$2334</t>
  </si>
  <si>
    <t>$AY$2335:$AY$2335</t>
  </si>
  <si>
    <t>$AY$2336:$AY$2336</t>
  </si>
  <si>
    <t>$AY$2337:$AY$2337</t>
  </si>
  <si>
    <t>$AY$2338:$AY$2338</t>
  </si>
  <si>
    <t>$AY$2339:$AY$2339</t>
  </si>
  <si>
    <t>$AY$2340:$AY$2340</t>
  </si>
  <si>
    <t>$AY$2341:$AY$2341</t>
  </si>
  <si>
    <t>$AY$2342:$AY$2342</t>
  </si>
  <si>
    <t>$AY$2343:$AY$2343</t>
  </si>
  <si>
    <t>$AY$2344:$AY$2344</t>
  </si>
  <si>
    <t>$AY$2345:$AY$2345</t>
  </si>
  <si>
    <t>$AY$2346:$AY$2346</t>
  </si>
  <si>
    <t>$AY$2347:$AY$2347</t>
  </si>
  <si>
    <t>$AY$2348:$AY$2348</t>
  </si>
  <si>
    <t>$AY$2349:$AY$2349</t>
  </si>
  <si>
    <t>$AY$2350:$AY$2350</t>
  </si>
  <si>
    <t>$AY$2351:$AY$2351</t>
  </si>
  <si>
    <t>$AY$2352:$AY$2352</t>
  </si>
  <si>
    <t>$AY$2353:$AY$2353</t>
  </si>
  <si>
    <t>$AY$2354:$AY$2354</t>
  </si>
  <si>
    <t>$AY$2355:$AY$2355</t>
  </si>
  <si>
    <t>$AY$2356:$AY$2356</t>
  </si>
  <si>
    <t>$AY$2357:$AY$2357</t>
  </si>
  <si>
    <t>$AY$2358:$AY$2358</t>
  </si>
  <si>
    <t>$AY$2359:$AY$2359</t>
  </si>
  <si>
    <t>$AY$2360:$AY$2360</t>
  </si>
  <si>
    <t>$AY$2361:$AY$2361</t>
  </si>
  <si>
    <t>$AY$2362:$AY$2362</t>
  </si>
  <si>
    <t>$AY$2363:$AY$2363</t>
  </si>
  <si>
    <t>$AY$2364:$AY$2364</t>
  </si>
  <si>
    <t>$AY$2365:$AY$2365</t>
  </si>
  <si>
    <t>$AY$2366:$AY$2366</t>
  </si>
  <si>
    <t>$AY$2367:$AY$2367</t>
  </si>
  <si>
    <t>$AY$2368:$AY$2368</t>
  </si>
  <si>
    <t>$AY$2369:$AY$2369</t>
  </si>
  <si>
    <t>$AY$2370:$AY$2370</t>
  </si>
  <si>
    <t>$AY$2371:$AY$2371</t>
  </si>
  <si>
    <t>$AY$2372:$AY$2372</t>
  </si>
  <si>
    <t>$AY$2373:$AY$2373</t>
  </si>
  <si>
    <t>$AY$2374:$AY$2374</t>
  </si>
  <si>
    <t>$AY$2375:$AY$2375</t>
  </si>
  <si>
    <t>$AY$2376:$AY$2376</t>
  </si>
  <si>
    <t>$AY$2377:$AY$2377</t>
  </si>
  <si>
    <t>$AY$2378:$AY$2378</t>
  </si>
  <si>
    <t>$AY$2379:$AY$2379</t>
  </si>
  <si>
    <t>$AY$2380:$AY$2380</t>
  </si>
  <si>
    <t>$AY$2381:$AY$2381</t>
  </si>
  <si>
    <t>$AY$2382:$AY$2382</t>
  </si>
  <si>
    <t>$AY$2383:$AY$2383</t>
  </si>
  <si>
    <t>$AY$2384:$AY$2384</t>
  </si>
  <si>
    <t>$AY$2385:$AY$2385</t>
  </si>
  <si>
    <t>$AY$2386:$AY$2386</t>
  </si>
  <si>
    <t>$AY$2387:$AY$2387</t>
  </si>
  <si>
    <t>$AY$2388:$AY$2388</t>
  </si>
  <si>
    <t>$AY$2389:$AY$2389</t>
  </si>
  <si>
    <t>$AY$2390:$AY$2390</t>
  </si>
  <si>
    <t>$AY$2391:$AY$2391</t>
  </si>
  <si>
    <t>$AY$2392:$AY$2392</t>
  </si>
  <si>
    <t>$AY$2393:$AY$2393</t>
  </si>
  <si>
    <t>$AY$2394:$AY$2394</t>
  </si>
  <si>
    <t>$AY$2395:$AY$2395</t>
  </si>
  <si>
    <t>$AY$2396:$AY$2396</t>
  </si>
  <si>
    <t>$AY$2397:$AY$2397</t>
  </si>
  <si>
    <t>$AY$2398:$AY$2398</t>
  </si>
  <si>
    <t>$AY$2399:$AY$2399</t>
  </si>
  <si>
    <t>$AY$2400:$AY$2400</t>
  </si>
  <si>
    <t>$AY$2401:$AY$2401</t>
  </si>
  <si>
    <t>$AY$2402:$AY$2402</t>
  </si>
  <si>
    <t>$AY$2403:$AY$2403</t>
  </si>
  <si>
    <t>$AY$2404:$AY$2404</t>
  </si>
  <si>
    <t>$AY$2405:$AY$2405</t>
  </si>
  <si>
    <t>$AY$2406:$AY$2406</t>
  </si>
  <si>
    <t>$AY$2407:$AY$2407</t>
  </si>
  <si>
    <t>$AY$2408:$AY$2408</t>
  </si>
  <si>
    <t>$AY$2409:$AY$2409</t>
  </si>
  <si>
    <t>$AY$2410:$AY$2410</t>
  </si>
  <si>
    <t>$AY$2411:$AY$2411</t>
  </si>
  <si>
    <t>$AY$2412:$AY$2412</t>
  </si>
  <si>
    <t>$AY$2413:$AY$2413</t>
  </si>
  <si>
    <t>$AY$2414:$AY$2414</t>
  </si>
  <si>
    <t>$AY$2415:$AY$2415</t>
  </si>
  <si>
    <t>$AY$2416:$AY$2416</t>
  </si>
  <si>
    <t>$AY$2417:$AY$2417</t>
  </si>
  <si>
    <t>$AY$2418:$AY$2418</t>
  </si>
  <si>
    <t>$AY$2419:$AY$2419</t>
  </si>
  <si>
    <t>$AY$2420:$AY$2420</t>
  </si>
  <si>
    <t>$AY$2421:$AY$2421</t>
  </si>
  <si>
    <t>$AY$2422:$AY$2422</t>
  </si>
  <si>
    <t>$AY$2423:$AY$2423</t>
  </si>
  <si>
    <t>$AY$2424:$AY$2424</t>
  </si>
  <si>
    <t>$AY$2425:$AY$2425</t>
  </si>
  <si>
    <t>$AY$2426:$AY$2426</t>
  </si>
  <si>
    <t>$AY$2427:$AY$2427</t>
  </si>
  <si>
    <t>$AY$2428:$AY$2428</t>
  </si>
  <si>
    <t>$AY$2429:$AY$2429</t>
  </si>
  <si>
    <t>$AY$2430:$AY$2430</t>
  </si>
  <si>
    <t>$AY$2431:$AY$2431</t>
  </si>
  <si>
    <t>$AY$2432:$AY$2432</t>
  </si>
  <si>
    <t>$AY$2433:$AY$2433</t>
  </si>
  <si>
    <t>$AY$2434:$AY$2434</t>
  </si>
  <si>
    <t>$AY$2435:$AY$2435</t>
  </si>
  <si>
    <t>$AY$2436:$AY$2436</t>
  </si>
  <si>
    <t>$AY$2437:$AY$2437</t>
  </si>
  <si>
    <t>$AY$2438:$AY$2438</t>
  </si>
  <si>
    <t>$AY$2439:$AY$2439</t>
  </si>
  <si>
    <t>$AY$2440:$AY$2440</t>
  </si>
  <si>
    <t>$AY$2441:$AY$2441</t>
  </si>
  <si>
    <t>$AY$2442:$AY$2442</t>
  </si>
  <si>
    <t>$AY$2443:$AY$2443</t>
  </si>
  <si>
    <t>$AY$2444:$AY$2444</t>
  </si>
  <si>
    <t>$AY$2445:$AY$2445</t>
  </si>
  <si>
    <t>$AY$2446:$AY$2446</t>
  </si>
  <si>
    <t>$AY$2447:$AY$2447</t>
  </si>
  <si>
    <t>$AY$2448:$AY$2448</t>
  </si>
  <si>
    <t>$AY$2449:$AY$2449</t>
  </si>
  <si>
    <t>$AY$2450:$AY$2450</t>
  </si>
  <si>
    <t>$AY$2451:$AY$2451</t>
  </si>
  <si>
    <t>$AY$2452:$AY$2452</t>
  </si>
  <si>
    <t>$AY$2453:$AY$2453</t>
  </si>
  <si>
    <t>$AY$2454:$AY$2454</t>
  </si>
  <si>
    <t>$AY$2455:$AY$2455</t>
  </si>
  <si>
    <t>$AY$2456:$AY$2456</t>
  </si>
  <si>
    <t>$AY$2457:$AY$2457</t>
  </si>
  <si>
    <t>$AY$2458:$AY$2458</t>
  </si>
  <si>
    <t>$AY$2459:$AY$2459</t>
  </si>
  <si>
    <t>$AY$2460:$AY$2460</t>
  </si>
  <si>
    <t>$AY$2461:$AY$2461</t>
  </si>
  <si>
    <t>$AY$2462:$AY$2462</t>
  </si>
  <si>
    <t>$AY$2463:$AY$2463</t>
  </si>
  <si>
    <t>$AY$2464:$AY$2464</t>
  </si>
  <si>
    <t>$AY$2465:$AY$2465</t>
  </si>
  <si>
    <t>$AY$2466:$AY$2466</t>
  </si>
  <si>
    <t>$AY$2467:$AY$2467</t>
  </si>
  <si>
    <t>$AY$2468:$AY$2468</t>
  </si>
  <si>
    <t>$AY$2469:$AY$2469</t>
  </si>
  <si>
    <t>$AY$2470:$AY$2470</t>
  </si>
  <si>
    <t>$AY$2471:$AY$2471</t>
  </si>
  <si>
    <t>$AY$2472:$AY$2472</t>
  </si>
  <si>
    <t>$AY$2473:$AY$2473</t>
  </si>
  <si>
    <t>$AY$2474:$AY$2474</t>
  </si>
  <si>
    <t>$AY$2475:$AY$2475</t>
  </si>
  <si>
    <t>$AY$2476:$AY$2476</t>
  </si>
  <si>
    <t>$AY$2477:$AY$2477</t>
  </si>
  <si>
    <t>$AY$2478:$AY$2478</t>
  </si>
  <si>
    <t>$AY$2479:$AY$2479</t>
  </si>
  <si>
    <t>$AY$2480:$AY$2480</t>
  </si>
  <si>
    <t>$AY$2481:$AY$2481</t>
  </si>
  <si>
    <t>$AY$2482:$AY$2482</t>
  </si>
  <si>
    <t>$AY$2483:$AY$2483</t>
  </si>
  <si>
    <t>$AY$2484:$AY$2484</t>
  </si>
  <si>
    <t>$AY$2485:$AY$2485</t>
  </si>
  <si>
    <t>$AY$2486:$AY$2486</t>
  </si>
  <si>
    <t>$AY$2487:$AY$2487</t>
  </si>
  <si>
    <t>$AY$2488:$AY$2488</t>
  </si>
  <si>
    <t>$AY$2489:$AY$2489</t>
  </si>
  <si>
    <t>$AY$2490:$AY$2490</t>
  </si>
  <si>
    <t>$AY$2491:$AY$2491</t>
  </si>
  <si>
    <t>$AY$2492:$AY$2492</t>
  </si>
  <si>
    <t>$AY$2493:$AY$2493</t>
  </si>
  <si>
    <t>$AY$2494:$AY$2494</t>
  </si>
  <si>
    <t>$AY$2495:$AY$2495</t>
  </si>
  <si>
    <t>$AY$2496:$AY$2496</t>
  </si>
  <si>
    <t>$AY$2497:$AY$2497</t>
  </si>
  <si>
    <t>$AY$2498:$AY$2498</t>
  </si>
  <si>
    <t>$AY$2499:$AY$2499</t>
  </si>
  <si>
    <t>$AY$2500:$AY$2500</t>
  </si>
  <si>
    <t>$AY$2501:$AY$2501</t>
  </si>
  <si>
    <t>$AY$2502:$AY$2502</t>
  </si>
  <si>
    <t>$AY$2503:$AY$2503</t>
  </si>
  <si>
    <t>$AY$2504:$AY$2504</t>
  </si>
  <si>
    <t>$AY$2505:$AY$2505</t>
  </si>
  <si>
    <t>$AY$2506:$AY$2506</t>
  </si>
  <si>
    <t>$AY$2507:$AY$2507</t>
  </si>
  <si>
    <t>$AY$2508:$AY$2508</t>
  </si>
  <si>
    <t>$AY$2509:$AY$2509</t>
  </si>
  <si>
    <t>$AY$2510:$AY$2510</t>
  </si>
  <si>
    <t>$AY$2511:$AY$2511</t>
  </si>
  <si>
    <t>$AY$2512:$AY$2512</t>
  </si>
  <si>
    <t>$AY$2513:$AY$2513</t>
  </si>
  <si>
    <t>$AY$2514:$AY$2514</t>
  </si>
  <si>
    <t>$AY$2515:$AY$2515</t>
  </si>
  <si>
    <t>$AY$2516:$AY$2516</t>
  </si>
  <si>
    <t>$AY$2517:$AY$2517</t>
  </si>
  <si>
    <t>$AY$2518:$AY$2518</t>
  </si>
  <si>
    <t>$AY$2519:$AY$2519</t>
  </si>
  <si>
    <t>$AY$2520:$AY$2520</t>
  </si>
  <si>
    <t>$AY$2521:$AY$2521</t>
  </si>
  <si>
    <t>$AY$2522:$AY$2522</t>
  </si>
  <si>
    <t>$AY$2523:$AY$2523</t>
  </si>
  <si>
    <t>$AY$2524:$AY$2524</t>
  </si>
  <si>
    <t>$AY$2525:$AY$2525</t>
  </si>
  <si>
    <t>$AY$2526:$AY$2526</t>
  </si>
  <si>
    <t>$AY$2527:$AY$2527</t>
  </si>
  <si>
    <t>$AY$2528:$AY$2528</t>
  </si>
  <si>
    <t>$AY$2529:$AY$2529</t>
  </si>
  <si>
    <t>$AY$2530:$AY$2530</t>
  </si>
  <si>
    <t>$AY$2531:$AY$2531</t>
  </si>
  <si>
    <t>$AY$2532:$AY$2532</t>
  </si>
  <si>
    <t>$AY$2533:$AY$2533</t>
  </si>
  <si>
    <t>$AY$2534:$AY$2534</t>
  </si>
  <si>
    <t>$AY$2535:$AY$2535</t>
  </si>
  <si>
    <t>$AY$2536:$AY$2536</t>
  </si>
  <si>
    <t>$AY$2537:$AY$2537</t>
  </si>
  <si>
    <t>$AY$2538:$AY$2538</t>
  </si>
  <si>
    <t>$AY$2539:$AY$2539</t>
  </si>
  <si>
    <t>$AY$2540:$AY$2540</t>
  </si>
  <si>
    <t>$AY$2541:$AY$2541</t>
  </si>
  <si>
    <t>$AY$2542:$AY$2542</t>
  </si>
  <si>
    <t>$AY$2543:$AY$2543</t>
  </si>
  <si>
    <t>$AY$2544:$AY$2544</t>
  </si>
  <si>
    <t>$AY$2545:$AY$2545</t>
  </si>
  <si>
    <t>$AY$2546:$AY$2546</t>
  </si>
  <si>
    <t>$AY$2547:$AY$2547</t>
  </si>
  <si>
    <t>$AY$2548:$AY$2548</t>
  </si>
  <si>
    <t>$AY$2549:$AY$2549</t>
  </si>
  <si>
    <t>$AY$2550:$AY$2550</t>
  </si>
  <si>
    <t>$AY$2551:$AY$2551</t>
  </si>
  <si>
    <t>$AY$2552:$AY$2552</t>
  </si>
  <si>
    <t>$AY$2553:$AY$2553</t>
  </si>
  <si>
    <t>$AY$2554:$AY$2554</t>
  </si>
  <si>
    <t>$AY$2555:$AY$2555</t>
  </si>
  <si>
    <t>$AY$2556:$AY$2556</t>
  </si>
  <si>
    <t>$AY$2557:$AY$2557</t>
  </si>
  <si>
    <t>$AY$2558:$AY$2558</t>
  </si>
  <si>
    <t>$AY$2559:$AY$2559</t>
  </si>
  <si>
    <t>$AY$2560:$AY$2560</t>
  </si>
  <si>
    <t>$AY$2561:$AY$2561</t>
  </si>
  <si>
    <t>$AY$2562:$AY$2562</t>
  </si>
  <si>
    <t>$AY$2563:$AY$2563</t>
  </si>
  <si>
    <t>$AY$2564:$AY$2564</t>
  </si>
  <si>
    <t>$AY$2565:$AY$2565</t>
  </si>
  <si>
    <t>$AY$2566:$AY$2566</t>
  </si>
  <si>
    <t>$AY$2567:$AY$2567</t>
  </si>
  <si>
    <t>$AY$2568:$AY$2568</t>
  </si>
  <si>
    <t>$AY$2569:$AY$2569</t>
  </si>
  <si>
    <t>$AY$2570:$AY$2570</t>
  </si>
  <si>
    <t>$AY$2571:$AY$2571</t>
  </si>
  <si>
    <t>$AY$2572:$AY$2572</t>
  </si>
  <si>
    <t>$AY$2573:$AY$2573</t>
  </si>
  <si>
    <t>$AY$2574:$AY$2574</t>
  </si>
  <si>
    <t>$AY$2575:$AY$2575</t>
  </si>
  <si>
    <t>$AY$2576:$AY$2576</t>
  </si>
  <si>
    <t>$AY$2577:$AY$2577</t>
  </si>
  <si>
    <t>$AY$2578:$AY$2578</t>
  </si>
  <si>
    <t>$AY$2579:$AY$2579</t>
  </si>
  <si>
    <t>$AY$2580:$AY$2580</t>
  </si>
  <si>
    <t>$AY$2581:$AY$2581</t>
  </si>
  <si>
    <t>$AY$2582:$AY$2582</t>
  </si>
  <si>
    <t>$AY$2583:$AY$2583</t>
  </si>
  <si>
    <t>$AY$2584:$AY$2584</t>
  </si>
  <si>
    <t>$AY$2585:$AY$2585</t>
  </si>
  <si>
    <t>$AY$2586:$AY$2586</t>
  </si>
  <si>
    <t>$AY$2587:$AY$2587</t>
  </si>
  <si>
    <t>$AY$2588:$AY$2588</t>
  </si>
  <si>
    <t>$AY$2589:$AY$2589</t>
  </si>
  <si>
    <t>$AY$2590:$AY$2590</t>
  </si>
  <si>
    <t>$AY$2591:$AY$2591</t>
  </si>
  <si>
    <t>$AY$2592:$AY$2592</t>
  </si>
  <si>
    <t>$AY$2593:$AY$2593</t>
  </si>
  <si>
    <t>$AY$2594:$AY$2594</t>
  </si>
  <si>
    <t>$AY$2595:$AY$2595</t>
  </si>
  <si>
    <t>$AY$2596:$AY$2596</t>
  </si>
  <si>
    <t>$AY$2597:$AY$2597</t>
  </si>
  <si>
    <t>$AY$2598:$AY$2598</t>
  </si>
  <si>
    <t>$AY$2599:$AY$2599</t>
  </si>
  <si>
    <t>$AY$2600:$AY$2600</t>
  </si>
  <si>
    <t>$AY$2601:$AY$2601</t>
  </si>
  <si>
    <t>$AY$2602:$AY$2602</t>
  </si>
  <si>
    <t>$AY$2603:$AY$2603</t>
  </si>
  <si>
    <t>$AY$2604:$AY$2604</t>
  </si>
  <si>
    <t>$AY$2605:$AY$2605</t>
  </si>
  <si>
    <t>$AY$2606:$AY$2606</t>
  </si>
  <si>
    <t>$AY$2607:$AY$2607</t>
  </si>
  <si>
    <t>$AY$2608:$AY$2608</t>
  </si>
  <si>
    <t>$AY$2609:$AY$2609</t>
  </si>
  <si>
    <t>$AY$2610:$AY$2610</t>
  </si>
  <si>
    <t>$AY$2611:$AY$2611</t>
  </si>
  <si>
    <t>$AY$2612:$AY$2612</t>
  </si>
  <si>
    <t>$AY$2613:$AY$2613</t>
  </si>
  <si>
    <t>$AY$2614:$AY$2614</t>
  </si>
  <si>
    <t>$AY$2615:$AY$2615</t>
  </si>
  <si>
    <t>$AY$2616:$AY$2616</t>
  </si>
  <si>
    <t>$AY$2617:$AY$2617</t>
  </si>
  <si>
    <t>$AY$2618:$AY$2618</t>
  </si>
  <si>
    <t>$AY$2619:$AY$2619</t>
  </si>
  <si>
    <t>$AY$2620:$AY$2620</t>
  </si>
  <si>
    <t>$AY$2621:$AY$2621</t>
  </si>
  <si>
    <t>$AY$2622:$AY$2622</t>
  </si>
  <si>
    <t>$AY$2623:$AY$2623</t>
  </si>
  <si>
    <t>$AY$2624:$AY$2624</t>
  </si>
  <si>
    <t>$AY$2625:$AY$2625</t>
  </si>
  <si>
    <t>$AY$2626:$AY$2626</t>
  </si>
  <si>
    <t>$AY$2627:$AY$2627</t>
  </si>
  <si>
    <t>$AY$2628:$AY$2628</t>
  </si>
  <si>
    <t>$AY$2629:$AY$2629</t>
  </si>
  <si>
    <t>$AY$2630:$AY$2630</t>
  </si>
  <si>
    <t>$AY$2631:$AY$2631</t>
  </si>
  <si>
    <t>$AY$2632:$AY$2632</t>
  </si>
  <si>
    <t>$AY$2633:$AY$2633</t>
  </si>
  <si>
    <t>$AY$2634:$AY$2634</t>
  </si>
  <si>
    <t>$AY$2635:$AY$2635</t>
  </si>
  <si>
    <t>$AY$2636:$AY$2636</t>
  </si>
  <si>
    <t>$AY$2637:$AY$2637</t>
  </si>
  <si>
    <t>$AY$2638:$AY$2638</t>
  </si>
  <si>
    <t>$AY$2639:$AY$2639</t>
  </si>
  <si>
    <t>$AY$2640:$AY$2640</t>
  </si>
  <si>
    <t>$AY$2641:$AY$2641</t>
  </si>
  <si>
    <t>$AY$2642:$AY$2642</t>
  </si>
  <si>
    <t>$AY$2643:$AY$2643</t>
  </si>
  <si>
    <t>$AY$2644:$AY$2644</t>
  </si>
  <si>
    <t>$AY$2645:$AY$2645</t>
  </si>
  <si>
    <t>$AY$2646:$AY$2646</t>
  </si>
  <si>
    <t>$AY$2647:$AY$2647</t>
  </si>
  <si>
    <t>$AY$2648:$AY$2648</t>
  </si>
  <si>
    <t>$AY$2649:$AY$2649</t>
  </si>
  <si>
    <t>$AY$2650:$AY$2650</t>
  </si>
  <si>
    <t>$AY$2651:$AY$2651</t>
  </si>
  <si>
    <t>$AY$2652:$AY$2652</t>
  </si>
  <si>
    <t>$AY$2653:$AY$2653</t>
  </si>
  <si>
    <t>$AY$2654:$AY$2654</t>
  </si>
  <si>
    <t>$AY$2655:$AY$2655</t>
  </si>
  <si>
    <t>$AY$2656:$AY$2656</t>
  </si>
  <si>
    <t>$AY$2657:$AY$2657</t>
  </si>
  <si>
    <t>$AY$2658:$AY$2658</t>
  </si>
  <si>
    <t>$AY$2659:$AY$2659</t>
  </si>
  <si>
    <t>$AY$2660:$AY$2660</t>
  </si>
  <si>
    <t>$AY$2661:$AY$2661</t>
  </si>
  <si>
    <t>$AY$2662:$AY$2662</t>
  </si>
  <si>
    <t>$AY$2663:$AY$2663</t>
  </si>
  <si>
    <t>$AY$2664:$AY$2664</t>
  </si>
  <si>
    <t>$AY$2665:$AY$2665</t>
  </si>
  <si>
    <t>$AY$2666:$AY$2666</t>
  </si>
  <si>
    <t>$AY$2667:$AY$2667</t>
  </si>
  <si>
    <t>$AY$2668:$AY$2668</t>
  </si>
  <si>
    <t>$AY$2669:$AY$2669</t>
  </si>
  <si>
    <t>$AY$2670:$AY$2670</t>
  </si>
  <si>
    <t>$AY$2671:$AY$2671</t>
  </si>
  <si>
    <t>$AY$2672:$AY$2672</t>
  </si>
  <si>
    <t>$AY$2673:$AY$2673</t>
  </si>
  <si>
    <t>$AY$2674:$AY$2674</t>
  </si>
  <si>
    <t>$AY$2675:$AY$2675</t>
  </si>
  <si>
    <t>$AY$2676:$AY$2676</t>
  </si>
  <si>
    <t>$AY$2677:$AY$2677</t>
  </si>
  <si>
    <t>$AY$2678:$AY$2678</t>
  </si>
  <si>
    <t>$AY$2679:$AY$2679</t>
  </si>
  <si>
    <t>$AY$2680:$AY$2680</t>
  </si>
  <si>
    <t>$AY$2681:$AY$2681</t>
  </si>
  <si>
    <t>$AY$2682:$AY$2682</t>
  </si>
  <si>
    <t>$AY$2683:$AY$2683</t>
  </si>
  <si>
    <t>$AY$2684:$AY$2684</t>
  </si>
  <si>
    <t>$AY$2685:$AY$2685</t>
  </si>
  <si>
    <t>$AY$2686:$AY$2686</t>
  </si>
  <si>
    <t>$AY$2687:$AY$2687</t>
  </si>
  <si>
    <t>$AY$2688:$AY$2688</t>
  </si>
  <si>
    <t>$AY$2689:$AY$2689</t>
  </si>
  <si>
    <t>$AY$2690:$AY$2690</t>
  </si>
  <si>
    <t>$AY$2691:$AY$2691</t>
  </si>
  <si>
    <t>$AY$2692:$AY$2692</t>
  </si>
  <si>
    <t>$AY$2693:$AY$2693</t>
  </si>
  <si>
    <t>$AY$2694:$AY$2694</t>
  </si>
  <si>
    <t>$AY$2695:$AY$2695</t>
  </si>
  <si>
    <t>$AY$2696:$AY$2696</t>
  </si>
  <si>
    <t>$AY$2697:$AY$2697</t>
  </si>
  <si>
    <t>$AY$2698:$AY$2698</t>
  </si>
  <si>
    <t>$AY$2699:$AY$2699</t>
  </si>
  <si>
    <t>$AY$2700:$AY$2700</t>
  </si>
  <si>
    <t>$AY$2701:$AY$2701</t>
  </si>
  <si>
    <t>$AY$2702:$AY$2702</t>
  </si>
  <si>
    <t>$AY$2703:$AY$2703</t>
  </si>
  <si>
    <t>$AY$2704:$AY$2704</t>
  </si>
  <si>
    <t>$AY$2705:$AY$2705</t>
  </si>
  <si>
    <t>$AY$2706:$AY$2706</t>
  </si>
  <si>
    <t>$AY$2707:$AY$2707</t>
  </si>
  <si>
    <t>$AY$2708:$AY$2708</t>
  </si>
  <si>
    <t>$AY$2709:$AY$2709</t>
  </si>
  <si>
    <t>$AY$2710:$AY$2710</t>
  </si>
  <si>
    <t>$AY$2711:$AY$2711</t>
  </si>
  <si>
    <t>$AY$2712:$AY$2712</t>
  </si>
  <si>
    <t>$AY$2713:$AY$2713</t>
  </si>
  <si>
    <t>$AY$2714:$AY$2714</t>
  </si>
  <si>
    <t>$AY$2715:$AY$2715</t>
  </si>
  <si>
    <t>$AY$2716:$AY$2716</t>
  </si>
  <si>
    <t>$AY$2717:$AY$2717</t>
  </si>
  <si>
    <t>$AY$2718:$AY$2718</t>
  </si>
  <si>
    <t>$AY$2719:$AY$2719</t>
  </si>
  <si>
    <t>$AY$2720:$AY$2720</t>
  </si>
  <si>
    <t>$AY$2721:$AY$2721</t>
  </si>
  <si>
    <t>$AY$2722:$AY$2722</t>
  </si>
  <si>
    <t>$AY$2723:$AY$2723</t>
  </si>
  <si>
    <t>$AY$2724:$AY$2724</t>
  </si>
  <si>
    <t>$AY$2725:$AY$2725</t>
  </si>
  <si>
    <t>$AY$2726:$AY$2726</t>
  </si>
  <si>
    <t>$AY$2727:$AY$2727</t>
  </si>
  <si>
    <t>$AY$2728:$AY$2728</t>
  </si>
  <si>
    <t>$AY$2729:$AY$2729</t>
  </si>
  <si>
    <t>$AY$2730:$AY$2730</t>
  </si>
  <si>
    <t>$AY$2731:$AY$2731</t>
  </si>
  <si>
    <t>$AY$2732:$AY$2732</t>
  </si>
  <si>
    <t>$AY$2733:$AY$2733</t>
  </si>
  <si>
    <t>$AY$2734:$AY$2734</t>
  </si>
  <si>
    <t>$AY$2735:$AY$2735</t>
  </si>
  <si>
    <t>$AY$2736:$AY$2736</t>
  </si>
  <si>
    <t>$AY$2737:$AY$2737</t>
  </si>
  <si>
    <t>$AY$2738:$AY$2738</t>
  </si>
  <si>
    <t>$AY$2739:$AY$2739</t>
  </si>
  <si>
    <t>$AY$2740:$AY$2740</t>
  </si>
  <si>
    <t>$AY$2741:$AY$2741</t>
  </si>
  <si>
    <t>$AY$2742:$AY$2742</t>
  </si>
  <si>
    <t>$AY$2743:$AY$2743</t>
  </si>
  <si>
    <t>$AY$2744:$AY$2744</t>
  </si>
  <si>
    <t>$AY$2745:$AY$2745</t>
  </si>
  <si>
    <t>$AY$2746:$AY$2746</t>
  </si>
  <si>
    <t>$AY$2747:$AY$2747</t>
  </si>
  <si>
    <t>$AY$2748:$AY$2748</t>
  </si>
  <si>
    <t>$AY$2749:$AY$2749</t>
  </si>
  <si>
    <t>$AY$2750:$AY$2750</t>
  </si>
  <si>
    <t>$AY$2751:$AY$2751</t>
  </si>
  <si>
    <t>$AY$2752:$AY$2752</t>
  </si>
  <si>
    <t>$AY$2753:$AY$2753</t>
  </si>
  <si>
    <t>$AY$2754:$AY$2754</t>
  </si>
  <si>
    <t>$AY$2755:$AY$2755</t>
  </si>
  <si>
    <t>$AY$2756:$AY$2756</t>
  </si>
  <si>
    <t>$AY$2757:$AY$2757</t>
  </si>
  <si>
    <t>$AY$2758:$AY$2758</t>
  </si>
  <si>
    <t>$AY$2759:$AY$2759</t>
  </si>
  <si>
    <t>$AY$2760:$AY$2760</t>
  </si>
  <si>
    <t>$AY$2761:$AY$2761</t>
  </si>
  <si>
    <t>$AY$2762:$AY$2762</t>
  </si>
  <si>
    <t>$AY$2763:$AY$2763</t>
  </si>
  <si>
    <t>$AY$2764:$AY$2764</t>
  </si>
  <si>
    <t>$AY$2765:$AY$2765</t>
  </si>
  <si>
    <t>$AY$2766:$AY$2766</t>
  </si>
  <si>
    <t>$AY$2767:$AY$2767</t>
  </si>
  <si>
    <t>$AY$2768:$AY$2768</t>
  </si>
  <si>
    <t>$AY$2769:$AY$2769</t>
  </si>
  <si>
    <t>$AY$2770:$AY$2770</t>
  </si>
  <si>
    <t>$AY$2771:$AY$2771</t>
  </si>
  <si>
    <t>$AY$2772:$AY$2772</t>
  </si>
  <si>
    <t>$AY$2773:$AY$2773</t>
  </si>
  <si>
    <t>$AY$2774:$AY$2774</t>
  </si>
  <si>
    <t>$AY$2775:$AY$2775</t>
  </si>
  <si>
    <t>$AY$2776:$AY$2776</t>
  </si>
  <si>
    <t>$AY$2777:$AY$2777</t>
  </si>
  <si>
    <t>$AY$2778:$AY$2778</t>
  </si>
  <si>
    <t>$AY$2779:$AY$2779</t>
  </si>
  <si>
    <t>$AY$2780:$AY$2780</t>
  </si>
  <si>
    <t>$AY$2781:$AY$2781</t>
  </si>
  <si>
    <t>$AY$2782:$AY$2782</t>
  </si>
  <si>
    <t>$AY$2783:$AY$2783</t>
  </si>
  <si>
    <t>$AY$2784:$AY$2784</t>
  </si>
  <si>
    <t>$AY$2785:$AY$2785</t>
  </si>
  <si>
    <t>$AY$2786:$AY$2786</t>
  </si>
  <si>
    <t>$AY$2787:$AY$2787</t>
  </si>
  <si>
    <t>$AY$2788:$AY$2788</t>
  </si>
  <si>
    <t>$AY$2789:$AY$2789</t>
  </si>
  <si>
    <t>$AY$2790:$AY$2790</t>
  </si>
  <si>
    <t>$AY$2791:$AY$2791</t>
  </si>
  <si>
    <t>$AY$2792:$AY$2792</t>
  </si>
  <si>
    <t>$AY$2793:$AY$2793</t>
  </si>
  <si>
    <t>$AY$2794:$AY$2794</t>
  </si>
  <si>
    <t>$AY$2795:$AY$2795</t>
  </si>
  <si>
    <t>$AY$2796:$AY$2796</t>
  </si>
  <si>
    <t>$AY$2797:$AY$2797</t>
  </si>
  <si>
    <t>$AY$2798:$AY$2798</t>
  </si>
  <si>
    <t>$AY$2799:$AY$2799</t>
  </si>
  <si>
    <t>$AY$2800:$AY$2800</t>
  </si>
  <si>
    <t>$AY$2801:$AY$2801</t>
  </si>
  <si>
    <t>$AY$2802:$AY$2802</t>
  </si>
  <si>
    <t>$AY$2803:$AY$2803</t>
  </si>
  <si>
    <t>$AY$2804:$AY$2804</t>
  </si>
  <si>
    <t>$AY$2805:$AY$2805</t>
  </si>
  <si>
    <t>$AY$2806:$AY$2806</t>
  </si>
  <si>
    <t>$AY$2807:$AY$2807</t>
  </si>
  <si>
    <t>$AY$2808:$AY$2808</t>
  </si>
  <si>
    <t>$AY$2809:$AY$2809</t>
  </si>
  <si>
    <t>$AY$2810:$AY$2810</t>
  </si>
  <si>
    <t>$AY$2811:$AY$2811</t>
  </si>
  <si>
    <t>$AY$2812:$AY$2812</t>
  </si>
  <si>
    <t>$AY$2813:$AY$2813</t>
  </si>
  <si>
    <t>$AY$2814:$AY$2814</t>
  </si>
  <si>
    <t>$AY$2815:$AY$2815</t>
  </si>
  <si>
    <t>$AY$2816:$AY$2816</t>
  </si>
  <si>
    <t>$AY$2817:$AY$2817</t>
  </si>
  <si>
    <t>$AY$2818:$AY$2818</t>
  </si>
  <si>
    <t>$AY$2819:$AY$2819</t>
  </si>
  <si>
    <t>$AY$2820:$AY$2820</t>
  </si>
  <si>
    <t>$AY$2821:$AY$2821</t>
  </si>
  <si>
    <t>$AY$2822:$AY$2822</t>
  </si>
  <si>
    <t>$AY$2823:$AY$2823</t>
  </si>
  <si>
    <t>$AY$2824:$AY$2824</t>
  </si>
  <si>
    <t>$AY$2825:$AY$2825</t>
  </si>
  <si>
    <t>$AY$2826:$AY$2826</t>
  </si>
  <si>
    <t>$AY$2827:$AY$2827</t>
  </si>
  <si>
    <t>$AY$2828:$AY$2828</t>
  </si>
  <si>
    <t>$AY$2829:$AY$2829</t>
  </si>
  <si>
    <t>$AY$2830:$AY$2830</t>
  </si>
  <si>
    <t>$AY$2831:$AY$2831</t>
  </si>
  <si>
    <t>$AY$2832:$AY$2832</t>
  </si>
  <si>
    <t>$AY$2833:$AY$2833</t>
  </si>
  <si>
    <t>$AY$2834:$AY$2834</t>
  </si>
  <si>
    <t>$AY$2835:$AY$2835</t>
  </si>
  <si>
    <t>$AY$2836:$AY$2836</t>
  </si>
  <si>
    <t>$AY$2837:$AY$2837</t>
  </si>
  <si>
    <t>$AY$2838:$AY$2838</t>
  </si>
  <si>
    <t>$AY$2839:$AY$2839</t>
  </si>
  <si>
    <t>$AY$2840:$AY$2840</t>
  </si>
  <si>
    <t>$AY$2841:$AY$2841</t>
  </si>
  <si>
    <t>$AY$2842:$AY$2842</t>
  </si>
  <si>
    <t>$AY$2843:$AY$2843</t>
  </si>
  <si>
    <t>$AY$2844:$AY$2844</t>
  </si>
  <si>
    <t>$AY$2845:$AY$2845</t>
  </si>
  <si>
    <t>$AY$2846:$AY$2846</t>
  </si>
  <si>
    <t>$AY$2847:$AY$2847</t>
  </si>
  <si>
    <t>$AY$2848:$AY$2848</t>
  </si>
  <si>
    <t>$AY$2849:$AY$2849</t>
  </si>
  <si>
    <t>$AY$2850:$AY$2850</t>
  </si>
  <si>
    <t>$AY$2851:$AY$2851</t>
  </si>
  <si>
    <t>$AY$2852:$AY$2852</t>
  </si>
  <si>
    <t>$AY$2853:$AY$2853</t>
  </si>
  <si>
    <t>$AY$2854:$AY$2854</t>
  </si>
  <si>
    <t>$AY$2855:$AY$2855</t>
  </si>
  <si>
    <t>$AY$2856:$AY$2856</t>
  </si>
  <si>
    <t>$AY$2857:$AY$2857</t>
  </si>
  <si>
    <t>$AY$2858:$AY$2858</t>
  </si>
  <si>
    <t>$AY$2859:$AY$2859</t>
  </si>
  <si>
    <t>$AY$2860:$AY$2860</t>
  </si>
  <si>
    <t>$AY$2861:$AY$2861</t>
  </si>
  <si>
    <t>$AY$2862:$AY$2862</t>
  </si>
  <si>
    <t>$AY$2863:$AY$2863</t>
  </si>
  <si>
    <t>$AY$2864:$AY$2864</t>
  </si>
  <si>
    <t>$AY$2865:$AY$2865</t>
  </si>
  <si>
    <t>$AY$2866:$AY$2866</t>
  </si>
  <si>
    <t>$AY$2867:$AY$2867</t>
  </si>
  <si>
    <t>$AY$2868:$AY$2868</t>
  </si>
  <si>
    <t>$AY$2869:$AY$2869</t>
  </si>
  <si>
    <t>$AY$2870:$AY$2870</t>
  </si>
  <si>
    <t>$AY$2871:$AY$2871</t>
  </si>
  <si>
    <t>$AY$2872:$AY$2872</t>
  </si>
  <si>
    <t>$AY$2873:$AY$2873</t>
  </si>
  <si>
    <t>$AY$2874:$AY$2874</t>
  </si>
  <si>
    <t>$AY$2875:$AY$2875</t>
  </si>
  <si>
    <t>$AY$2876:$AY$2876</t>
  </si>
  <si>
    <t>$AY$2877:$AY$2877</t>
  </si>
  <si>
    <t>$AY$2878:$AY$2878</t>
  </si>
  <si>
    <t>$AY$2879:$AY$2879</t>
  </si>
  <si>
    <t>$AY$2880:$AY$2880</t>
  </si>
  <si>
    <t>$AY$2881:$AY$2881</t>
  </si>
  <si>
    <t>$AY$2882:$AY$2882</t>
  </si>
  <si>
    <t>$AY$2883:$AY$2883</t>
  </si>
  <si>
    <t>$AY$2884:$AY$2884</t>
  </si>
  <si>
    <t>$AY$2885:$AY$2885</t>
  </si>
  <si>
    <t>$AY$2886:$AY$2886</t>
  </si>
  <si>
    <t>$AY$2887:$AY$2887</t>
  </si>
  <si>
    <t>$AY$2888:$AY$2888</t>
  </si>
  <si>
    <t>$AY$2889:$AY$2889</t>
  </si>
  <si>
    <t>$AY$2890:$AY$2890</t>
  </si>
  <si>
    <t>$AY$2891:$AY$2891</t>
  </si>
  <si>
    <t>$AY$2892:$AY$2892</t>
  </si>
  <si>
    <t>$AY$2893:$AY$2893</t>
  </si>
  <si>
    <t>$AY$2894:$AY$2894</t>
  </si>
  <si>
    <t>$AY$2895:$AY$2895</t>
  </si>
  <si>
    <t>$AY$2896:$AY$2896</t>
  </si>
  <si>
    <t>$AY$2897:$AY$2897</t>
  </si>
  <si>
    <t>$AY$2898:$AY$2898</t>
  </si>
  <si>
    <t>$AY$2899:$AY$2899</t>
  </si>
  <si>
    <t>$AY$2900:$AY$2900</t>
  </si>
  <si>
    <t>$AY$2901:$AY$2901</t>
  </si>
  <si>
    <t>$AY$2902:$AY$2902</t>
  </si>
  <si>
    <t>$AY$2903:$AY$2903</t>
  </si>
  <si>
    <t>$AY$2904:$AY$2904</t>
  </si>
  <si>
    <t>$AY$2905:$AY$2905</t>
  </si>
  <si>
    <t>$AY$2906:$AY$2906</t>
  </si>
  <si>
    <t>$AY$2907:$AY$2907</t>
  </si>
  <si>
    <t>$AY$2908:$AY$2908</t>
  </si>
  <si>
    <t>$AY$2909:$AY$2909</t>
  </si>
  <si>
    <t>$AY$2910:$AY$2910</t>
  </si>
  <si>
    <t>$AY$2911:$AY$2911</t>
  </si>
  <si>
    <t>$AY$2912:$AY$2912</t>
  </si>
  <si>
    <t>$AY$2913:$AY$2913</t>
  </si>
  <si>
    <t>$AY$2914:$AY$2914</t>
  </si>
  <si>
    <t>$AY$2915:$AY$2915</t>
  </si>
  <si>
    <t>$AY$2916:$AY$2916</t>
  </si>
  <si>
    <t>$AY$2917:$AY$2917</t>
  </si>
  <si>
    <t>$AY$2918:$AY$2918</t>
  </si>
  <si>
    <t>$AY$2919:$AY$2919</t>
  </si>
  <si>
    <t>$AY$2920:$AY$2920</t>
  </si>
  <si>
    <t>$AY$2921:$AY$2921</t>
  </si>
  <si>
    <t>$AY$2922:$AY$2922</t>
  </si>
  <si>
    <t>$AY$2923:$AY$2923</t>
  </si>
  <si>
    <t>$AY$2924:$AY$2924</t>
  </si>
  <si>
    <t>$AY$2925:$AY$2925</t>
  </si>
  <si>
    <t>$AY$2926:$AY$2926</t>
  </si>
  <si>
    <t>$AY$2927:$AY$2927</t>
  </si>
  <si>
    <t>$AY$2928:$AY$2928</t>
  </si>
  <si>
    <t>$AY$2929:$AY$2929</t>
  </si>
  <si>
    <t>$AY$2930:$AY$2930</t>
  </si>
  <si>
    <t>$AY$2931:$AY$2931</t>
  </si>
  <si>
    <t>$AY$2932:$AY$2932</t>
  </si>
  <si>
    <t>$AY$2933:$AY$2933</t>
  </si>
  <si>
    <t>$AY$2934:$AY$2934</t>
  </si>
  <si>
    <t>$AY$2935:$AY$2935</t>
  </si>
  <si>
    <t>$AY$2936:$AY$2936</t>
  </si>
  <si>
    <t>$AY$2937:$AY$2937</t>
  </si>
  <si>
    <t>$AY$2938:$AY$2938</t>
  </si>
  <si>
    <t>$AY$2939:$AY$2939</t>
  </si>
  <si>
    <t>$AY$2940:$AY$2940</t>
  </si>
  <si>
    <t>$AY$2941:$AY$2941</t>
  </si>
  <si>
    <t>$AY$2942:$AY$2942</t>
  </si>
  <si>
    <t>$AY$2943:$AY$2943</t>
  </si>
  <si>
    <t>$AY$2944:$AY$2944</t>
  </si>
  <si>
    <t>$AY$2945:$AY$2945</t>
  </si>
  <si>
    <t>$AY$2946:$AY$2946</t>
  </si>
  <si>
    <t>$AY$2947:$AY$2947</t>
  </si>
  <si>
    <t>$AY$2948:$AY$2948</t>
  </si>
  <si>
    <t>$AY$2949:$AY$2949</t>
  </si>
  <si>
    <t>$AY$2950:$AY$2950</t>
  </si>
  <si>
    <t>$AY$2951:$AY$2951</t>
  </si>
  <si>
    <t>$AY$2952:$AY$2952</t>
  </si>
  <si>
    <t>$AY$2953:$AY$2953</t>
  </si>
  <si>
    <t>$AY$2954:$AY$2954</t>
  </si>
  <si>
    <t>$AY$2955:$AY$2955</t>
  </si>
  <si>
    <t>$AY$2956:$AY$2956</t>
  </si>
  <si>
    <t>$AY$2957:$AY$2957</t>
  </si>
  <si>
    <t>$AY$2958:$AY$2958</t>
  </si>
  <si>
    <t>$AY$2959:$AY$2959</t>
  </si>
  <si>
    <t>$AY$2960:$AY$2960</t>
  </si>
  <si>
    <t>$AY$2961:$AY$2961</t>
  </si>
  <si>
    <t>$AY$2962:$AY$2962</t>
  </si>
  <si>
    <t>$AY$2963:$AY$2963</t>
  </si>
  <si>
    <t>$AY$2964:$AY$2964</t>
  </si>
  <si>
    <t>$AY$2965:$AY$2965</t>
  </si>
  <si>
    <t>$AY$2966:$AY$2966</t>
  </si>
  <si>
    <t>$AY$2967:$AY$2967</t>
  </si>
  <si>
    <t>$AY$2968:$AY$2968</t>
  </si>
  <si>
    <t>$AY$2969:$AY$2969</t>
  </si>
  <si>
    <t>$AY$2970:$AY$2970</t>
  </si>
  <si>
    <t>$AY$2971:$AY$2971</t>
  </si>
  <si>
    <t>$AY$2972:$AY$2972</t>
  </si>
  <si>
    <t>$AY$2973:$AY$2973</t>
  </si>
  <si>
    <t>$AY$2974:$AY$2974</t>
  </si>
  <si>
    <t>$AY$2975:$AY$2975</t>
  </si>
  <si>
    <t>$AY$2976:$AY$2976</t>
  </si>
  <si>
    <t>$AY$2977:$AY$2977</t>
  </si>
  <si>
    <t>$AY$2978:$AY$2978</t>
  </si>
  <si>
    <t>$AY$2979:$AY$2979</t>
  </si>
  <si>
    <t>$AY$2980:$AY$2980</t>
  </si>
  <si>
    <t>$AY$2981:$AY$2981</t>
  </si>
  <si>
    <t>$AY$2982:$AY$2982</t>
  </si>
  <si>
    <t>$AY$2983:$AY$2983</t>
  </si>
  <si>
    <t>$AY$2984:$AY$2984</t>
  </si>
  <si>
    <t>$AY$2985:$AY$2985</t>
  </si>
  <si>
    <t>$AY$2986:$AY$2986</t>
  </si>
  <si>
    <t>$AY$2987:$AY$2987</t>
  </si>
  <si>
    <t>$AY$2988:$AY$2988</t>
  </si>
  <si>
    <t>$AY$2989:$AY$2989</t>
  </si>
  <si>
    <t>$AY$2990:$AY$2990</t>
  </si>
  <si>
    <t>$AY$2991:$AY$2991</t>
  </si>
  <si>
    <t>$AY$2992:$AY$2992</t>
  </si>
  <si>
    <t>$AY$2993:$AY$2993</t>
  </si>
  <si>
    <t>$AY$2994:$AY$2994</t>
  </si>
  <si>
    <t>$AY$2995:$AY$2995</t>
  </si>
  <si>
    <t>$AY$2996:$AY$2996</t>
  </si>
  <si>
    <t>$AY$2997:$AY$2997</t>
  </si>
  <si>
    <t>$AY$2998:$AY$2998</t>
  </si>
  <si>
    <t>$AY$2999:$AY$2999</t>
  </si>
  <si>
    <t>$AY$3000:$AY$3000</t>
  </si>
  <si>
    <t>$AY$3001:$AY$3001</t>
  </si>
  <si>
    <t>$AY$3002:$AY$3002</t>
  </si>
  <si>
    <t>$AY$3003:$AY$3003</t>
  </si>
  <si>
    <t>$AY$3004:$AY$3004</t>
  </si>
  <si>
    <t>$AY$3005:$AY$3005</t>
  </si>
  <si>
    <t>$AY$3006:$AY$3006</t>
  </si>
  <si>
    <t>$AY$3007:$AY$3007</t>
  </si>
  <si>
    <t>$AY$3008:$AY$3008</t>
  </si>
  <si>
    <t>$AY$3009:$AY$3009</t>
  </si>
  <si>
    <t>$AY$3010:$AY$3010</t>
  </si>
  <si>
    <t>$AY$3011:$AY$3011</t>
  </si>
  <si>
    <t>$AY$3012:$AY$3012</t>
  </si>
  <si>
    <t>$AY$3013:$AY$3013</t>
  </si>
  <si>
    <t>$AY$3014:$AY$3014</t>
  </si>
  <si>
    <t>$AY$3015:$AY$3015</t>
  </si>
  <si>
    <t>$AY$3016:$AY$3016</t>
  </si>
  <si>
    <t>$AY$3017:$AY$3017</t>
  </si>
  <si>
    <t>$AY$3018:$AY$3018</t>
  </si>
  <si>
    <t>$AY$3019:$AY$3019</t>
  </si>
  <si>
    <t>$AY$3020:$AY$3020</t>
  </si>
  <si>
    <t>$AY$3021:$AY$3021</t>
  </si>
  <si>
    <t>$AY$3022:$AY$3022</t>
  </si>
  <si>
    <t>$AY$3023:$AY$3023</t>
  </si>
  <si>
    <t>$AY$3024:$AY$3024</t>
  </si>
  <si>
    <t>$AY$3025:$AY$3025</t>
  </si>
  <si>
    <t>$AY$3026:$AY$3026</t>
  </si>
  <si>
    <t>$AY$3027:$AY$3027</t>
  </si>
  <si>
    <t>$AY$3028:$AY$3028</t>
  </si>
  <si>
    <t>$AY$3029:$AY$3029</t>
  </si>
  <si>
    <t>$AY$3030:$AY$3030</t>
  </si>
  <si>
    <t>$AY$3031:$AY$3031</t>
  </si>
  <si>
    <t>$AY$3032:$AY$3032</t>
  </si>
  <si>
    <t>$AY$3033:$AY$3033</t>
  </si>
  <si>
    <t>$AY$3034:$AY$3034</t>
  </si>
  <si>
    <t>$AY$3035:$AY$3035</t>
  </si>
  <si>
    <t>$AY$3036:$AY$3036</t>
  </si>
  <si>
    <t>$AY$3037:$AY$3037</t>
  </si>
  <si>
    <t>$AY$3038:$AY$3038</t>
  </si>
  <si>
    <t>$AY$3039:$AY$3039</t>
  </si>
  <si>
    <t>$AY$3040:$AY$3040</t>
  </si>
  <si>
    <t>$AY$3041:$AY$3041</t>
  </si>
  <si>
    <t>$AY$3042:$AY$3042</t>
  </si>
  <si>
    <t>$AY$3043:$AY$3043</t>
  </si>
  <si>
    <t>$AY$3044:$AY$3044</t>
  </si>
  <si>
    <t>$AY$3045:$AY$3045</t>
  </si>
  <si>
    <t>$AY$3046:$AY$3046</t>
  </si>
  <si>
    <t>$AY$3047:$AY$3047</t>
  </si>
  <si>
    <t>$AY$3048:$AY$3048</t>
  </si>
  <si>
    <t>$AY$3049:$AY$3049</t>
  </si>
  <si>
    <t>$AY$3050:$AY$3050</t>
  </si>
  <si>
    <t>$AY$3051:$AY$3051</t>
  </si>
  <si>
    <t>$AY$3052:$AY$3052</t>
  </si>
  <si>
    <t>$AY$3053:$AY$3053</t>
  </si>
  <si>
    <t>$AY$3054:$AY$3054</t>
  </si>
  <si>
    <t>$AY$3055:$AY$3055</t>
  </si>
  <si>
    <t>$AY$3056:$AY$3056</t>
  </si>
  <si>
    <t>$AY$3057:$AY$3057</t>
  </si>
  <si>
    <t>$AY$3058:$AY$3058</t>
  </si>
  <si>
    <t>$AY$3059:$AY$3059</t>
  </si>
  <si>
    <t>$AY$3060:$AY$3060</t>
  </si>
  <si>
    <t>$AY$3061:$AY$3061</t>
  </si>
  <si>
    <t>$AY$3062:$AY$3062</t>
  </si>
  <si>
    <t>$AY$3063:$AY$3063</t>
  </si>
  <si>
    <t>$AY$3064:$AY$3064</t>
  </si>
  <si>
    <t>$AY$3065:$AY$3065</t>
  </si>
  <si>
    <t>$AY$3066:$AY$3066</t>
  </si>
  <si>
    <t>$AY$3067:$AY$3067</t>
  </si>
  <si>
    <t>$AY$3068:$AY$3068</t>
  </si>
  <si>
    <t>$AY$3069:$AY$3069</t>
  </si>
  <si>
    <t>$AY$3070:$AY$3070</t>
  </si>
  <si>
    <t>$AY$3071:$AY$3071</t>
  </si>
  <si>
    <t>$AY$3072:$AY$3072</t>
  </si>
  <si>
    <t>$AY$3073:$AY$3073</t>
  </si>
  <si>
    <t>$AY$3074:$AY$3074</t>
  </si>
  <si>
    <t>$AY$3075:$AY$3075</t>
  </si>
  <si>
    <t>$AY$3076:$AY$3076</t>
  </si>
  <si>
    <t>$AY$3077:$AY$3077</t>
  </si>
  <si>
    <t>$AY$3078:$AY$3078</t>
  </si>
  <si>
    <t>$AY$3079:$AY$3079</t>
  </si>
  <si>
    <t>$AY$3080:$AY$3080</t>
  </si>
  <si>
    <t>$AY$3081:$AY$3081</t>
  </si>
  <si>
    <t>$AY$3082:$AY$3082</t>
  </si>
  <si>
    <t>$AY$3083:$AY$3083</t>
  </si>
  <si>
    <t>$AY$3084:$AY$3084</t>
  </si>
  <si>
    <t>$AY$3085:$AY$3085</t>
  </si>
  <si>
    <t>$AY$3086:$AY$3086</t>
  </si>
  <si>
    <t>$AY$3087:$AY$3087</t>
  </si>
  <si>
    <t>$AY$3088:$AY$3088</t>
  </si>
  <si>
    <t>$AY$3089:$AY$3089</t>
  </si>
  <si>
    <t>$AY$3090:$AY$3090</t>
  </si>
  <si>
    <t>$AY$3091:$AY$3091</t>
  </si>
  <si>
    <t>$AY$3092:$AY$3092</t>
  </si>
  <si>
    <t>$AY$3093:$AY$3093</t>
  </si>
  <si>
    <t>$AY$3094:$AY$3094</t>
  </si>
  <si>
    <t>$AY$3095:$AY$3095</t>
  </si>
  <si>
    <t>$AY$3096:$AY$3096</t>
  </si>
  <si>
    <t>$AY$3097:$AY$3097</t>
  </si>
  <si>
    <t>$AY$3098:$AY$3098</t>
  </si>
  <si>
    <t>$AY$3099:$AY$3099</t>
  </si>
  <si>
    <t>$AY$3100:$AY$3100</t>
  </si>
  <si>
    <t>$AY$3101:$AY$3101</t>
  </si>
  <si>
    <t>$AY$3102:$AY$3102</t>
  </si>
  <si>
    <t>$AY$3103:$AY$3103</t>
  </si>
  <si>
    <t>$AY$3104:$AY$3104</t>
  </si>
  <si>
    <t>$AY$3105:$AY$3105</t>
  </si>
  <si>
    <t>$AY$3106:$AY$3106</t>
  </si>
  <si>
    <t>$AY$3107:$AY$3107</t>
  </si>
  <si>
    <t>$AY$3108:$AY$3108</t>
  </si>
  <si>
    <t>$AY$3109:$AY$3109</t>
  </si>
  <si>
    <t>$AY$3110:$AY$3110</t>
  </si>
  <si>
    <t>$AY$3111:$AY$3111</t>
  </si>
  <si>
    <t>$AY$3112:$AY$3112</t>
  </si>
  <si>
    <t>$AY$3113:$AY$3113</t>
  </si>
  <si>
    <t>$AY$3114:$AY$3114</t>
  </si>
  <si>
    <t>$AY$3115:$AY$3115</t>
  </si>
  <si>
    <t>$AY$3116:$AY$3116</t>
  </si>
  <si>
    <t>$AY$3117:$AY$3117</t>
  </si>
  <si>
    <t>$AY$3118:$AY$3118</t>
  </si>
  <si>
    <t>$AY$3119:$AY$3119</t>
  </si>
  <si>
    <t>$AY$3120:$AY$3120</t>
  </si>
  <si>
    <t>$AY$3121:$AY$3121</t>
  </si>
  <si>
    <t>$AY$3122:$AY$3122</t>
  </si>
  <si>
    <t>$AY$3123:$AY$3123</t>
  </si>
  <si>
    <t>$AY$3124:$AY$3124</t>
  </si>
  <si>
    <t>$AY$3125:$AY$3125</t>
  </si>
  <si>
    <t>$AY$3126:$AY$3126</t>
  </si>
  <si>
    <t>$AY$3127:$AY$3127</t>
  </si>
  <si>
    <t>$AY$3128:$AY$3128</t>
  </si>
  <si>
    <t>$AY$3129:$AY$3129</t>
  </si>
  <si>
    <t>$AY$3130:$AY$3130</t>
  </si>
  <si>
    <t>$AY$3131:$AY$3131</t>
  </si>
  <si>
    <t>$AY$3132:$AY$3132</t>
  </si>
  <si>
    <t>$AY$3133:$AY$3133</t>
  </si>
  <si>
    <t>$AY$3134:$AY$3134</t>
  </si>
  <si>
    <t>$AY$3135:$AY$3135</t>
  </si>
  <si>
    <t>$AY$3136:$AY$3136</t>
  </si>
  <si>
    <t>$AY$3137:$AY$3137</t>
  </si>
  <si>
    <t>$AY$3138:$AY$3138</t>
  </si>
  <si>
    <t>$AY$3139:$AY$3139</t>
  </si>
  <si>
    <t>$AY$3140:$AY$3140</t>
  </si>
  <si>
    <t>$AY$3141:$AY$3141</t>
  </si>
  <si>
    <t>$AY$3142:$AY$3142</t>
  </si>
  <si>
    <t>$AY$3143:$AY$3143</t>
  </si>
  <si>
    <t>$AY$3144:$AY$3144</t>
  </si>
  <si>
    <t>$AY$3145:$AY$3145</t>
  </si>
  <si>
    <t>$AY$3146:$AY$3146</t>
  </si>
  <si>
    <t>$AY$3147:$AY$3147</t>
  </si>
  <si>
    <t>$AY$3148:$AY$3148</t>
  </si>
  <si>
    <t>$AY$3149:$AY$3149</t>
  </si>
  <si>
    <t>$AY$3150:$AY$3150</t>
  </si>
  <si>
    <t>$AY$3151:$AY$3151</t>
  </si>
  <si>
    <t>$AY$3152:$AY$3152</t>
  </si>
  <si>
    <t>$AY$3153:$AY$3153</t>
  </si>
  <si>
    <t>$AY$3154:$AY$3154</t>
  </si>
  <si>
    <t>$AY$3155:$AY$3155</t>
  </si>
  <si>
    <t>$AY$3156:$AY$3156</t>
  </si>
  <si>
    <t>$AY$3157:$AY$3157</t>
  </si>
  <si>
    <t>$AY$3158:$AY$3158</t>
  </si>
  <si>
    <t>$AY$3159:$AY$3159</t>
  </si>
  <si>
    <t>$AY$3160:$AY$3160</t>
  </si>
  <si>
    <t>$AY$3161:$AY$3161</t>
  </si>
  <si>
    <t>$AY$3162:$AY$3162</t>
  </si>
  <si>
    <t>$AY$3163:$AY$3163</t>
  </si>
  <si>
    <t>$AY$3164:$AY$3164</t>
  </si>
  <si>
    <t>$AY$3165:$AY$3165</t>
  </si>
  <si>
    <t>$AY$3166:$AY$3166</t>
  </si>
  <si>
    <t>$AY$3167:$AY$3167</t>
  </si>
  <si>
    <t>$AY$3168:$AY$3168</t>
  </si>
  <si>
    <t>$AY$3169:$AY$3169</t>
  </si>
  <si>
    <t>$AY$3170:$AY$3170</t>
  </si>
  <si>
    <t>$AY$3171:$AY$3171</t>
  </si>
  <si>
    <t>$AY$3172:$AY$3172</t>
  </si>
  <si>
    <t>$AY$3173:$AY$3173</t>
  </si>
  <si>
    <t>$AY$3174:$AY$3174</t>
  </si>
  <si>
    <t>$AY$3175:$AY$3175</t>
  </si>
  <si>
    <t>$AY$3176:$AY$3176</t>
  </si>
  <si>
    <t>$AY$3177:$AY$3177</t>
  </si>
  <si>
    <t>$AY$3178:$AY$3178</t>
  </si>
  <si>
    <t>$AY$3179:$AY$3179</t>
  </si>
  <si>
    <t>$AY$3180:$AY$3180</t>
  </si>
  <si>
    <t>$AY$3181:$AY$3181</t>
  </si>
  <si>
    <t>$AY$3182:$AY$3182</t>
  </si>
  <si>
    <t>$AY$3183:$AY$3183</t>
  </si>
  <si>
    <t>$AY$3184:$AY$3184</t>
  </si>
  <si>
    <t>$AY$3185:$AY$3185</t>
  </si>
  <si>
    <t>$AY$3186:$AY$3186</t>
  </si>
  <si>
    <t>$AY$3187:$AY$3187</t>
  </si>
  <si>
    <t>$AY$3188:$AY$3188</t>
  </si>
  <si>
    <t>$AY$3189:$AY$3189</t>
  </si>
  <si>
    <t>$AY$3190:$AY$3190</t>
  </si>
  <si>
    <t>$AY$3191:$AY$3191</t>
  </si>
  <si>
    <t>$AY$3192:$AY$3192</t>
  </si>
  <si>
    <t>$AY$3193:$AY$3193</t>
  </si>
  <si>
    <t>$AY$3194:$AY$3194</t>
  </si>
  <si>
    <t>$AY$3195:$AY$3195</t>
  </si>
  <si>
    <t>$AY$3196:$AY$3196</t>
  </si>
  <si>
    <t>$AY$3197:$AY$3197</t>
  </si>
  <si>
    <t>$AY$3198:$AY$3198</t>
  </si>
  <si>
    <t>$AY$3199:$AY$3199</t>
  </si>
  <si>
    <t>$AY$3200:$AY$3200</t>
  </si>
  <si>
    <t>$AY$3201:$AY$3201</t>
  </si>
  <si>
    <t>$AY$3202:$AY$3202</t>
  </si>
  <si>
    <t>$AY$3203:$AY$3203</t>
  </si>
  <si>
    <t>$AY$3204:$AY$3204</t>
  </si>
  <si>
    <t>$AY$3205:$AY$3205</t>
  </si>
  <si>
    <t>$AY$3206:$AY$3206</t>
  </si>
  <si>
    <t>$AY$3207:$AY$3207</t>
  </si>
  <si>
    <t>$AY$3208:$AY$3208</t>
  </si>
  <si>
    <t>$AY$3209:$AY$3209</t>
  </si>
  <si>
    <t>$AY$3210:$AY$3210</t>
  </si>
  <si>
    <t>$AY$3211:$AY$3211</t>
  </si>
  <si>
    <t>$AY$3212:$AY$3212</t>
  </si>
  <si>
    <t>$AY$3213:$AY$3213</t>
  </si>
  <si>
    <t>$AY$3214:$AY$3214</t>
  </si>
  <si>
    <t>$AY$3215:$AY$3215</t>
  </si>
  <si>
    <t>$AY$3216:$AY$3216</t>
  </si>
  <si>
    <t>$AY$3217:$AY$3217</t>
  </si>
  <si>
    <t>$AY$3218:$AY$3218</t>
  </si>
  <si>
    <t>$AY$3219:$AY$3219</t>
  </si>
  <si>
    <t>$AY$3220:$AY$3220</t>
  </si>
  <si>
    <t>$AY$3221:$AY$3221</t>
  </si>
  <si>
    <t>$AY$3222:$AY$3222</t>
  </si>
  <si>
    <t>$AY$3223:$AY$3223</t>
  </si>
  <si>
    <t>$AY$3224:$AY$3224</t>
  </si>
  <si>
    <t>$AY$3225:$AY$3225</t>
  </si>
  <si>
    <t>$AY$3226:$AY$3226</t>
  </si>
  <si>
    <t>$AY$3227:$AY$3227</t>
  </si>
  <si>
    <t>$AY$3228:$AY$3228</t>
  </si>
  <si>
    <t>$AY$3229:$AY$3229</t>
  </si>
  <si>
    <t>$AY$3230:$AY$3230</t>
  </si>
  <si>
    <t>$AY$3231:$AY$3231</t>
  </si>
  <si>
    <t>$AY$3232:$AY$3232</t>
  </si>
  <si>
    <t>$AY$3233:$AY$3233</t>
  </si>
  <si>
    <t>$AY$3234:$AY$3234</t>
  </si>
  <si>
    <t>$AY$3235:$AY$3235</t>
  </si>
  <si>
    <t>$AY$3236:$AY$3236</t>
  </si>
  <si>
    <t>$AY$3237:$AY$3237</t>
  </si>
  <si>
    <t>$AY$3238:$AY$3238</t>
  </si>
  <si>
    <t>$AY$3239:$AY$3239</t>
  </si>
  <si>
    <t>$AY$3240:$AY$3240</t>
  </si>
  <si>
    <t>$AY$3241:$AY$3241</t>
  </si>
  <si>
    <t>$AY$3242:$AY$3242</t>
  </si>
  <si>
    <t>$AY$3243:$AY$3243</t>
  </si>
  <si>
    <t>$AY$3244:$AY$3244</t>
  </si>
  <si>
    <t>$AY$3245:$AY$3245</t>
  </si>
  <si>
    <t>$AY$3246:$AY$3246</t>
  </si>
  <si>
    <t>$AY$3247:$AY$3247</t>
  </si>
  <si>
    <t>$AY$3248:$AY$3248</t>
  </si>
  <si>
    <t>$AY$3249:$AY$3249</t>
  </si>
  <si>
    <t>$AY$3250:$AY$3250</t>
  </si>
  <si>
    <t>$AY$3251:$AY$3251</t>
  </si>
  <si>
    <t>$AY$3252:$AY$3252</t>
  </si>
  <si>
    <t>$AY$3253:$AY$3253</t>
  </si>
  <si>
    <t>$AY$3254:$AY$3254</t>
  </si>
  <si>
    <t>$AY$3255:$AY$3255</t>
  </si>
  <si>
    <t>$AY$3256:$AY$3256</t>
  </si>
  <si>
    <t>$AY$3257:$AY$3257</t>
  </si>
  <si>
    <t>$AY$3258:$AY$3258</t>
  </si>
  <si>
    <t>$AY$3259:$AY$3259</t>
  </si>
  <si>
    <t>$AY$3260:$AY$3260</t>
  </si>
  <si>
    <t>$AY$3261:$AY$3261</t>
  </si>
  <si>
    <t>$AY$3262:$AY$3262</t>
  </si>
  <si>
    <t>$AY$3263:$AY$3263</t>
  </si>
  <si>
    <t>$AY$3264:$AY$3264</t>
  </si>
  <si>
    <t>$AY$3265:$AY$3265</t>
  </si>
  <si>
    <t>$AY$3266:$AY$3266</t>
  </si>
  <si>
    <t>$AY$3267:$AY$3267</t>
  </si>
  <si>
    <t>$AY$3268:$AY$3268</t>
  </si>
  <si>
    <t>$AY$3269:$AY$3269</t>
  </si>
  <si>
    <t>$AY$3270:$AY$3270</t>
  </si>
  <si>
    <t>$AY$3271:$AY$3271</t>
  </si>
  <si>
    <t>$AY$3272:$AY$3272</t>
  </si>
  <si>
    <t>$AY$3273:$AY$3273</t>
  </si>
  <si>
    <t>$AY$3274:$AY$3274</t>
  </si>
  <si>
    <t>$AY$3275:$AY$3275</t>
  </si>
  <si>
    <t>$AY$3276:$AY$3276</t>
  </si>
  <si>
    <t>$AY$3277:$AY$3277</t>
  </si>
  <si>
    <t>$AY$3278:$AY$3278</t>
  </si>
  <si>
    <t>$AY$3279:$AY$3279</t>
  </si>
  <si>
    <t>$AY$3280:$AY$3280</t>
  </si>
  <si>
    <t>$AY$3281:$AY$3281</t>
  </si>
  <si>
    <t>$AY$3282:$AY$3282</t>
  </si>
  <si>
    <t>$AY$3283:$AY$3283</t>
  </si>
  <si>
    <t>$AY$3284:$AY$3284</t>
  </si>
  <si>
    <t>$AY$3285:$AY$3285</t>
  </si>
  <si>
    <t>$AY$3286:$AY$3286</t>
  </si>
  <si>
    <t>$AY$3287:$AY$3287</t>
  </si>
  <si>
    <t>$AY$3288:$AY$3288</t>
  </si>
  <si>
    <t>$AY$3289:$AY$3289</t>
  </si>
  <si>
    <t>$AY$3290:$AY$3290</t>
  </si>
  <si>
    <t>$AY$3291:$AY$3291</t>
  </si>
  <si>
    <t>$AY$3292:$AY$3292</t>
  </si>
  <si>
    <t>$AY$3293:$AY$3293</t>
  </si>
  <si>
    <t>$AY$3294:$AY$3294</t>
  </si>
  <si>
    <t>$AY$3295:$AY$3295</t>
  </si>
  <si>
    <t>$AY$3296:$AY$3296</t>
  </si>
  <si>
    <t>$AY$3297:$AY$3297</t>
  </si>
  <si>
    <t>$AY$3298:$AY$3298</t>
  </si>
  <si>
    <t>$AY$3299:$AY$3299</t>
  </si>
  <si>
    <t>$AY$3300:$AY$3300</t>
  </si>
  <si>
    <t>$AY$3301:$AY$3301</t>
  </si>
  <si>
    <t>$AY$3302:$AY$3302</t>
  </si>
  <si>
    <t>$AY$3303:$AY$3303</t>
  </si>
  <si>
    <t>$AY$3304:$AY$3304</t>
  </si>
  <si>
    <t>$AY$3305:$AY$3305</t>
  </si>
  <si>
    <t>$AY$3306:$AY$3306</t>
  </si>
  <si>
    <t>$AY$3307:$AY$3307</t>
  </si>
  <si>
    <t>$AY$3308:$AY$3308</t>
  </si>
  <si>
    <t>$AY$3309:$AY$3309</t>
  </si>
  <si>
    <t>$AY$3310:$AY$3310</t>
  </si>
  <si>
    <t>$AY$3311:$AY$3311</t>
  </si>
  <si>
    <t>$AY$3312:$AY$3312</t>
  </si>
  <si>
    <t>$AY$3313:$AY$3313</t>
  </si>
  <si>
    <t>$AY$3314:$AY$3314</t>
  </si>
  <si>
    <t>$AY$3315:$AY$3315</t>
  </si>
  <si>
    <t>$AY$3316:$AY$3316</t>
  </si>
  <si>
    <t>$AY$3317:$AY$3317</t>
  </si>
  <si>
    <t>$AY$3318:$AY$3318</t>
  </si>
  <si>
    <t>$AY$3319:$AY$3319</t>
  </si>
  <si>
    <t>$AY$3320:$AY$3320</t>
  </si>
  <si>
    <t>$AY$3321:$AY$3321</t>
  </si>
  <si>
    <t>$AY$3322:$AY$3322</t>
  </si>
  <si>
    <t>$AY$3323:$AY$3323</t>
  </si>
  <si>
    <t>$AY$3324:$AY$3324</t>
  </si>
  <si>
    <t>$AY$3325:$AY$3325</t>
  </si>
  <si>
    <t>$AY$3326:$AY$3326</t>
  </si>
  <si>
    <t>$AY$3327:$AY$3327</t>
  </si>
  <si>
    <t>$AY$3328:$AY$3328</t>
  </si>
  <si>
    <t>$AY$3329:$AY$3329</t>
  </si>
  <si>
    <t>$AY$3330:$AY$3330</t>
  </si>
  <si>
    <t>$AY$3331:$AY$3331</t>
  </si>
  <si>
    <t>$AY$3332:$AY$3332</t>
  </si>
  <si>
    <t>$AY$3333:$AY$3333</t>
  </si>
  <si>
    <t>$AY$3334:$AY$3334</t>
  </si>
  <si>
    <t>$AY$3335:$AY$3335</t>
  </si>
  <si>
    <t>$AY$3336:$AY$3336</t>
  </si>
  <si>
    <t>$AY$3337:$AY$3337</t>
  </si>
  <si>
    <t>$AY$3338:$AY$3338</t>
  </si>
  <si>
    <t>$AY$3339:$AY$3339</t>
  </si>
  <si>
    <t>$AY$3340:$AY$3340</t>
  </si>
  <si>
    <t>$AY$3341:$AY$3341</t>
  </si>
  <si>
    <t>$AY$3342:$AY$3342</t>
  </si>
  <si>
    <t>$AY$3343:$AY$3343</t>
  </si>
  <si>
    <t>$AY$3344:$AY$3344</t>
  </si>
  <si>
    <t>$AY$3345:$AY$3345</t>
  </si>
  <si>
    <t>$AY$3346:$AY$3346</t>
  </si>
  <si>
    <t>$AY$3347:$AY$3347</t>
  </si>
  <si>
    <t>$AY$3348:$AY$3348</t>
  </si>
  <si>
    <t>$AY$3349:$AY$3349</t>
  </si>
  <si>
    <t>$AY$3350:$AY$3350</t>
  </si>
  <si>
    <t>$AY$3351:$AY$3351</t>
  </si>
  <si>
    <t>$AY$3352:$AY$3352</t>
  </si>
  <si>
    <t>$AY$3353:$AY$3353</t>
  </si>
  <si>
    <t>$AY$3354:$AY$3354</t>
  </si>
  <si>
    <t>$AY$3355:$AY$3355</t>
  </si>
  <si>
    <t>$AY$3356:$AY$3356</t>
  </si>
  <si>
    <t>$AY$3357:$AY$3357</t>
  </si>
  <si>
    <t>$AY$3358:$AY$3358</t>
  </si>
  <si>
    <t>$AY$3359:$AY$3359</t>
  </si>
  <si>
    <t>$AY$3360:$AY$3360</t>
  </si>
  <si>
    <t>$AY$3361:$AY$3361</t>
  </si>
  <si>
    <t>$AY$3362:$AY$3362</t>
  </si>
  <si>
    <t>$AY$3363:$AY$3363</t>
  </si>
  <si>
    <t>$AY$3364:$AY$3364</t>
  </si>
  <si>
    <t>$AY$3365:$AY$3365</t>
  </si>
  <si>
    <t>$AY$3366:$AY$3366</t>
  </si>
  <si>
    <t>$AY$3367:$AY$3367</t>
  </si>
  <si>
    <t>$AY$3368:$AY$3368</t>
  </si>
  <si>
    <t>$AY$3369:$AY$3369</t>
  </si>
  <si>
    <t>$AY$3370:$AY$3370</t>
  </si>
  <si>
    <t>$AY$3371:$AY$3371</t>
  </si>
  <si>
    <t>$AY$3372:$AY$3372</t>
  </si>
  <si>
    <t>$AY$3373:$AY$3373</t>
  </si>
  <si>
    <t>$AY$3374:$AY$3374</t>
  </si>
  <si>
    <t>$AY$3375:$AY$3375</t>
  </si>
  <si>
    <t>$AY$3376:$AY$3376</t>
  </si>
  <si>
    <t>$AY$3377:$AY$3377</t>
  </si>
  <si>
    <t>$AY$3378:$AY$3378</t>
  </si>
  <si>
    <t>$AY$3379:$AY$3379</t>
  </si>
  <si>
    <t>$AY$3380:$AY$3380</t>
  </si>
  <si>
    <t>$AY$3381:$AY$3381</t>
  </si>
  <si>
    <t>$AY$3382:$AY$3382</t>
  </si>
  <si>
    <t>$AY$3383:$AY$3383</t>
  </si>
  <si>
    <t>$AY$3384:$AY$3384</t>
  </si>
  <si>
    <t>$AY$3385:$AY$3385</t>
  </si>
  <si>
    <t>$AY$3386:$AY$3386</t>
  </si>
  <si>
    <t>$AY$3387:$AY$3387</t>
  </si>
  <si>
    <t>$AY$3388:$AY$3388</t>
  </si>
  <si>
    <t>$AY$3389:$AY$3389</t>
  </si>
  <si>
    <t>$AY$3390:$AY$3390</t>
  </si>
  <si>
    <t>$AY$3391:$AY$3391</t>
  </si>
  <si>
    <t>$AY$3392:$AY$3392</t>
  </si>
  <si>
    <t>$AY$3393:$AY$3393</t>
  </si>
  <si>
    <t>$AY$3394:$AY$3394</t>
  </si>
  <si>
    <t>$AY$3395:$AY$3395</t>
  </si>
  <si>
    <t>$AY$3396:$AY$3396</t>
  </si>
  <si>
    <t>$AY$3397:$AY$3397</t>
  </si>
  <si>
    <t>$AY$3398:$AY$3398</t>
  </si>
  <si>
    <t>$AY$3399:$AY$3399</t>
  </si>
  <si>
    <t>$AY$3400:$AY$3400</t>
  </si>
  <si>
    <t>$AY$3401:$AY$3401</t>
  </si>
  <si>
    <t>$AY$3402:$AY$3402</t>
  </si>
  <si>
    <t>$AY$3403:$AY$3403</t>
  </si>
  <si>
    <t>$AY$3404:$AY$3404</t>
  </si>
  <si>
    <t>$AY$3405:$AY$3405</t>
  </si>
  <si>
    <t>$AY$3406:$AY$3406</t>
  </si>
  <si>
    <t>$AY$3407:$AY$3407</t>
  </si>
  <si>
    <t>$AY$3408:$AY$3408</t>
  </si>
  <si>
    <t>$AY$3409:$AY$3409</t>
  </si>
  <si>
    <t>$AY$3410:$AY$3410</t>
  </si>
  <si>
    <t>$AY$3411:$AY$3411</t>
  </si>
  <si>
    <t>$AY$3412:$AY$3412</t>
  </si>
  <si>
    <t>$AY$3413:$AY$3413</t>
  </si>
  <si>
    <t>$AY$3414:$AY$3414</t>
  </si>
  <si>
    <t>$AY$3415:$AY$3415</t>
  </si>
  <si>
    <t>$AY$3416:$AY$3416</t>
  </si>
  <si>
    <t>$AY$3417:$AY$3417</t>
  </si>
  <si>
    <t>$AY$3418:$AY$3418</t>
  </si>
  <si>
    <t>$AY$3419:$AY$3419</t>
  </si>
  <si>
    <t>$AY$3420:$AY$3420</t>
  </si>
  <si>
    <t>$AY$3421:$AY$3421</t>
  </si>
  <si>
    <t>$AY$3422:$AY$3422</t>
  </si>
  <si>
    <t>$AY$3423:$AY$3423</t>
  </si>
  <si>
    <t>$AY$3424:$AY$3424</t>
  </si>
  <si>
    <t>$AY$3425:$AY$3425</t>
  </si>
  <si>
    <t>$AY$3426:$AY$3426</t>
  </si>
  <si>
    <t>$AY$3427:$AY$3427</t>
  </si>
  <si>
    <t>$AY$3428:$AY$3428</t>
  </si>
  <si>
    <t>$AY$3429:$AY$3429</t>
  </si>
  <si>
    <t>$AY$3430:$AY$3430</t>
  </si>
  <si>
    <t>$AY$3431:$AY$3431</t>
  </si>
  <si>
    <t>$AY$3432:$AY$3432</t>
  </si>
  <si>
    <t>$AY$3433:$AY$3433</t>
  </si>
  <si>
    <t>$AY$3434:$AY$3434</t>
  </si>
  <si>
    <t>$AY$3435:$AY$3435</t>
  </si>
  <si>
    <t>$AY$3436:$AY$3436</t>
  </si>
  <si>
    <t>$AY$3437:$AY$3437</t>
  </si>
  <si>
    <t>$AY$3438:$AY$3438</t>
  </si>
  <si>
    <t>$AY$3439:$AY$3439</t>
  </si>
  <si>
    <t>$AY$3440:$AY$3440</t>
  </si>
  <si>
    <t>$AY$3441:$AY$3441</t>
  </si>
  <si>
    <t>$AY$3442:$AY$3442</t>
  </si>
  <si>
    <t>$AY$3443:$AY$3443</t>
  </si>
  <si>
    <t>$AY$3444:$AY$3444</t>
  </si>
  <si>
    <t>$AY$3445:$AY$3445</t>
  </si>
  <si>
    <t>$AY$3446:$AY$3446</t>
  </si>
  <si>
    <t>$AY$3447:$AY$3447</t>
  </si>
  <si>
    <t>$AY$3448:$AY$3448</t>
  </si>
  <si>
    <t>$AY$3449:$AY$3449</t>
  </si>
  <si>
    <t>$AY$3450:$AY$3450</t>
  </si>
  <si>
    <t>$AY$3451:$AY$3451</t>
  </si>
  <si>
    <t>$AY$3452:$AY$3452</t>
  </si>
  <si>
    <t>$AY$3453:$AY$3453</t>
  </si>
  <si>
    <t>$AY$3454:$AY$3454</t>
  </si>
  <si>
    <t>$AY$3455:$AY$3455</t>
  </si>
  <si>
    <t>$AY$3456:$AY$3456</t>
  </si>
  <si>
    <t>$AY$3457:$AY$3457</t>
  </si>
  <si>
    <t>$AY$3458:$AY$3458</t>
  </si>
  <si>
    <t>$AY$3459:$AY$3459</t>
  </si>
  <si>
    <t>$AY$3460:$AY$3460</t>
  </si>
  <si>
    <t>$AY$3461:$AY$3461</t>
  </si>
  <si>
    <t>$AY$3462:$AY$3462</t>
  </si>
  <si>
    <t>$AY$3463:$AY$3463</t>
  </si>
  <si>
    <t>$AY$3464:$AY$3464</t>
  </si>
  <si>
    <t>$AY$3465:$AY$3465</t>
  </si>
  <si>
    <t>$AY$3466:$AY$3466</t>
  </si>
  <si>
    <t>$AY$3467:$AY$3467</t>
  </si>
  <si>
    <t>$AY$3468:$AY$3468</t>
  </si>
  <si>
    <t>$AY$3469:$AY$3469</t>
  </si>
  <si>
    <t>$AY$3470:$AY$3470</t>
  </si>
  <si>
    <t>$AY$3471:$AY$3471</t>
  </si>
  <si>
    <t>$AY$3472:$AY$3472</t>
  </si>
  <si>
    <t>$AY$3473:$AY$3473</t>
  </si>
  <si>
    <t>$AY$3474:$AY$3474</t>
  </si>
  <si>
    <t>$AY$3475:$AY$3475</t>
  </si>
  <si>
    <t>$AY$3476:$AY$3476</t>
  </si>
  <si>
    <t>$AY$3477:$AY$3477</t>
  </si>
  <si>
    <t>$AY$3478:$AY$3478</t>
  </si>
  <si>
    <t>$AY$3479:$AY$3479</t>
  </si>
  <si>
    <t>$AY$3480:$AY$3480</t>
  </si>
  <si>
    <t>$AY$3481:$AY$3481</t>
  </si>
  <si>
    <t>$AY$3482:$AY$3482</t>
  </si>
  <si>
    <t>$AY$3483:$AY$3483</t>
  </si>
  <si>
    <t>$AY$3484:$AY$3484</t>
  </si>
  <si>
    <t>$AY$3485:$AY$3485</t>
  </si>
  <si>
    <t>$AY$3486:$AY$3486</t>
  </si>
  <si>
    <t>$AY$3487:$AY$3487</t>
  </si>
  <si>
    <t>$AY$3488:$AY$3488</t>
  </si>
  <si>
    <t>$AY$3489:$AY$3489</t>
  </si>
  <si>
    <t>$AY$3490:$AY$3490</t>
  </si>
  <si>
    <t>$AY$3491:$AY$3491</t>
  </si>
  <si>
    <t>$AY$3492:$AY$3492</t>
  </si>
  <si>
    <t>$AY$3493:$AY$3493</t>
  </si>
  <si>
    <t>$AY$3494:$AY$3494</t>
  </si>
  <si>
    <t>$AY$3495:$AY$3495</t>
  </si>
  <si>
    <t>$AY$3496:$AY$3496</t>
  </si>
  <si>
    <t>$AY$3497:$AY$3497</t>
  </si>
  <si>
    <t>$AY$3498:$AY$3498</t>
  </si>
  <si>
    <t>$AY$3499:$AY$3499</t>
  </si>
  <si>
    <t>$AY$3500:$AY$3500</t>
  </si>
  <si>
    <t>$AY$3501:$AY$3501</t>
  </si>
  <si>
    <t>$AY$3502:$AY$3502</t>
  </si>
  <si>
    <t>$AY$3503:$AY$3503</t>
  </si>
  <si>
    <t>$AY$3504:$AY$3504</t>
  </si>
  <si>
    <t>$AY$3505:$AY$3505</t>
  </si>
  <si>
    <t>$AY$3506:$AY$3506</t>
  </si>
  <si>
    <t>$AY$3507:$AY$3507</t>
  </si>
  <si>
    <t>$AY$3508:$AY$3508</t>
  </si>
  <si>
    <t>$AY$3509:$AY$3509</t>
  </si>
  <si>
    <t>$AY$3510:$AY$3510</t>
  </si>
  <si>
    <t>$AY$3511:$AY$3511</t>
  </si>
  <si>
    <t>$AY$3512:$AY$3512</t>
  </si>
  <si>
    <t>$AY$3513:$AY$3513</t>
  </si>
  <si>
    <t>$AY$3514:$AY$3514</t>
  </si>
  <si>
    <t>$AY$3515:$AY$3515</t>
  </si>
  <si>
    <t>$AY$3516:$AY$3516</t>
  </si>
  <si>
    <t>$AY$3517:$AY$3517</t>
  </si>
  <si>
    <t>$AY$3518:$AY$3518</t>
  </si>
  <si>
    <t>$AY$3519:$AY$3519</t>
  </si>
  <si>
    <t>$AY$3520:$AY$3520</t>
  </si>
  <si>
    <t>$AY$3521:$AY$3521</t>
  </si>
  <si>
    <t>$AY$3522:$AY$3522</t>
  </si>
  <si>
    <t>$AY$3523:$AY$3523</t>
  </si>
  <si>
    <t>$AY$3524:$AY$3524</t>
  </si>
  <si>
    <t>$AY$3525:$AY$3525</t>
  </si>
  <si>
    <t>$AY$3526:$AY$3526</t>
  </si>
  <si>
    <t>$AY$3527:$AY$3527</t>
  </si>
  <si>
    <t>$AY$3528:$AY$3528</t>
  </si>
  <si>
    <t>$AY$3529:$AY$3529</t>
  </si>
  <si>
    <t>$AY$3530:$AY$3530</t>
  </si>
  <si>
    <t>$AY$3531:$AY$3531</t>
  </si>
  <si>
    <t>$AY$3532:$AY$3532</t>
  </si>
  <si>
    <t>$AY$3533:$AY$3533</t>
  </si>
  <si>
    <t>$AY$3534:$AY$3534</t>
  </si>
  <si>
    <t>$AY$3535:$AY$3535</t>
  </si>
  <si>
    <t>$AY$3536:$AY$3536</t>
  </si>
  <si>
    <t>$AY$3537:$AY$3537</t>
  </si>
  <si>
    <t>$AY$3538:$AY$3538</t>
  </si>
  <si>
    <t>$AY$3539:$AY$3539</t>
  </si>
  <si>
    <t>$AY$3540:$AY$3540</t>
  </si>
  <si>
    <t>$AY$3541:$AY$3541</t>
  </si>
  <si>
    <t>$AY$3542:$AY$3542</t>
  </si>
  <si>
    <t>$AY$3543:$AY$3543</t>
  </si>
  <si>
    <t>$AY$3544:$AY$3544</t>
  </si>
  <si>
    <t>$AY$3545:$AY$3545</t>
  </si>
  <si>
    <t>$AY$3546:$AY$3546</t>
  </si>
  <si>
    <t>$AY$3547:$AY$3547</t>
  </si>
  <si>
    <t>$AY$3548:$AY$3548</t>
  </si>
  <si>
    <t>$AY$3549:$AY$3549</t>
  </si>
  <si>
    <t>$AY$3550:$AY$3550</t>
  </si>
  <si>
    <t>$AY$3551:$AY$3551</t>
  </si>
  <si>
    <t>$AY$3552:$AY$3552</t>
  </si>
  <si>
    <t>$AY$3553:$AY$3553</t>
  </si>
  <si>
    <t>$AY$3554:$AY$3554</t>
  </si>
  <si>
    <t>$AY$3555:$AY$3555</t>
  </si>
  <si>
    <t>$AY$3556:$AY$3556</t>
  </si>
  <si>
    <t>$AY$3557:$AY$3557</t>
  </si>
  <si>
    <t>$AY$3558:$AY$3558</t>
  </si>
  <si>
    <t>$AY$3559:$AY$3559</t>
  </si>
  <si>
    <t>$AY$3560:$AY$3560</t>
  </si>
  <si>
    <t>$AY$3561:$AY$3561</t>
  </si>
  <si>
    <t>$AY$3562:$AY$3562</t>
  </si>
  <si>
    <t>$AY$3563:$AY$3563</t>
  </si>
  <si>
    <t>$AY$3564:$AY$3564</t>
  </si>
  <si>
    <t>$AY$3565:$AY$3565</t>
  </si>
  <si>
    <t>$AY$3566:$AY$3566</t>
  </si>
  <si>
    <t>$AY$3567:$AY$3567</t>
  </si>
  <si>
    <t>$AY$3568:$AY$3568</t>
  </si>
  <si>
    <t>$AY$3569:$AY$3569</t>
  </si>
  <si>
    <t>$AY$3570:$AY$3570</t>
  </si>
  <si>
    <t>$AY$3571:$AY$3571</t>
  </si>
  <si>
    <t>$AY$3572:$AY$3572</t>
  </si>
  <si>
    <t>$AY$3573:$AY$3573</t>
  </si>
  <si>
    <t>$AY$3574:$AY$3574</t>
  </si>
  <si>
    <t>$AY$3575:$AY$3575</t>
  </si>
  <si>
    <t>$AY$3576:$AY$3576</t>
  </si>
  <si>
    <t>$AY$3577:$AY$3577</t>
  </si>
  <si>
    <t>$AY$3578:$AY$3578</t>
  </si>
  <si>
    <t>$AY$3579:$AY$3579</t>
  </si>
  <si>
    <t>$AY$3580:$AY$3580</t>
  </si>
  <si>
    <t>$AY$3581:$AY$3581</t>
  </si>
  <si>
    <t>$AY$3582:$AY$3582</t>
  </si>
  <si>
    <t>$AY$3583:$AY$3583</t>
  </si>
  <si>
    <t>$AY$3584:$AY$3584</t>
  </si>
  <si>
    <t>$AY$3585:$AY$3585</t>
  </si>
  <si>
    <t>$AY$3586:$AY$3586</t>
  </si>
  <si>
    <t>$AY$3587:$AY$3587</t>
  </si>
  <si>
    <t>$AY$3588:$AY$3588</t>
  </si>
  <si>
    <t>$AY$3589:$AY$3589</t>
  </si>
  <si>
    <t>$AY$3590:$AY$3590</t>
  </si>
  <si>
    <t>$AY$3591:$AY$3591</t>
  </si>
  <si>
    <t>$AY$3592:$AY$3592</t>
  </si>
  <si>
    <t>$AY$3593:$AY$3593</t>
  </si>
  <si>
    <t>$AY$3594:$AY$3594</t>
  </si>
  <si>
    <t>$AY$3595:$AY$3595</t>
  </si>
  <si>
    <t>$AY$3596:$AY$3596</t>
  </si>
  <si>
    <t>$AY$3597:$AY$3597</t>
  </si>
  <si>
    <t>$AY$3598:$AY$3598</t>
  </si>
  <si>
    <t>$AY$3599:$AY$3599</t>
  </si>
  <si>
    <t>$AY$3600:$AY$3600</t>
  </si>
  <si>
    <t>$AY$3601:$AY$3601</t>
  </si>
  <si>
    <t>$AY$3602:$AY$3602</t>
  </si>
  <si>
    <t>$AY$3603:$AY$3603</t>
  </si>
  <si>
    <t>$AY$3604:$AY$3604</t>
  </si>
  <si>
    <t>$AY$3605:$AY$3605</t>
  </si>
  <si>
    <t>$AY$3606:$AY$3606</t>
  </si>
  <si>
    <t>$AY$3607:$AY$3607</t>
  </si>
  <si>
    <t>$AY$3608:$AY$3608</t>
  </si>
  <si>
    <t>$AY$3609:$AY$3609</t>
  </si>
  <si>
    <t>$AY$3610:$AY$3610</t>
  </si>
  <si>
    <t>$AY$3611:$AY$3611</t>
  </si>
  <si>
    <t>$AY$3612:$AY$3612</t>
  </si>
  <si>
    <t>$AY$3613:$AY$3613</t>
  </si>
  <si>
    <t>$AY$3614:$AY$3614</t>
  </si>
  <si>
    <t>$AY$3615:$AY$3615</t>
  </si>
  <si>
    <t>$AY$3616:$AY$3616</t>
  </si>
  <si>
    <t>$AY$3617:$AY$3617</t>
  </si>
  <si>
    <t>$AY$3618:$AY$3618</t>
  </si>
  <si>
    <t>$AY$3619:$AY$3619</t>
  </si>
  <si>
    <t>$AY$3620:$AY$3620</t>
  </si>
  <si>
    <t>$AY$3621:$AY$3621</t>
  </si>
  <si>
    <t>$AY$3622:$AY$3622</t>
  </si>
  <si>
    <t>$AY$3623:$AY$3623</t>
  </si>
  <si>
    <t>$AY$3624:$AY$3624</t>
  </si>
  <si>
    <t>$AY$3625:$AY$3625</t>
  </si>
  <si>
    <t>$AY$3626:$AY$3626</t>
  </si>
  <si>
    <t>$AY$3627:$AY$3627</t>
  </si>
  <si>
    <t>$AY$3628:$AY$3628</t>
  </si>
  <si>
    <t>$AY$3629:$AY$3629</t>
  </si>
  <si>
    <t>$AY$3630:$AY$3630</t>
  </si>
  <si>
    <t>$AY$3631:$AY$3631</t>
  </si>
  <si>
    <t>$AY$3632:$AY$3632</t>
  </si>
  <si>
    <t>$AY$3633:$AY$3633</t>
  </si>
  <si>
    <t>$AY$3634:$AY$3634</t>
  </si>
  <si>
    <t>$AY$3635:$AY$3635</t>
  </si>
  <si>
    <t>$AY$3636:$AY$3636</t>
  </si>
  <si>
    <t>$AY$3637:$AY$3637</t>
  </si>
  <si>
    <t>$AY$3638:$AY$3638</t>
  </si>
  <si>
    <t>$AY$3639:$AY$3639</t>
  </si>
  <si>
    <t>$AY$3640:$AY$3640</t>
  </si>
  <si>
    <t>$AY$3641:$AY$3641</t>
  </si>
  <si>
    <t>$AY$3642:$AY$3642</t>
  </si>
  <si>
    <t>$AY$3643:$AY$3643</t>
  </si>
  <si>
    <t>$AY$3644:$AY$3644</t>
  </si>
  <si>
    <t>$AY$3645:$AY$3645</t>
  </si>
  <si>
    <t>$AY$3646:$AY$3646</t>
  </si>
  <si>
    <t>$AY$3647:$AY$3647</t>
  </si>
  <si>
    <t>$AY$3648:$AY$3648</t>
  </si>
  <si>
    <t>$AY$3649:$AY$3649</t>
  </si>
  <si>
    <t>$AY$3650:$AY$3650</t>
  </si>
  <si>
    <t>$AY$3651:$AY$3651</t>
  </si>
  <si>
    <t>$AY$3652:$AY$3652</t>
  </si>
  <si>
    <t>$AY$3653:$AY$3653</t>
  </si>
  <si>
    <t>$AY$3654:$AY$3654</t>
  </si>
  <si>
    <t>$AY$3655:$AY$3655</t>
  </si>
  <si>
    <t>$AY$3656:$AY$3656</t>
  </si>
  <si>
    <t>$AY$3657:$AY$3657</t>
  </si>
  <si>
    <t>$AY$3658:$AY$3658</t>
  </si>
  <si>
    <t>$AY$3659:$AY$3659</t>
  </si>
  <si>
    <t>$AY$3660:$AY$3660</t>
  </si>
  <si>
    <t>$AY$3661:$AY$3661</t>
  </si>
  <si>
    <t>$AY$3662:$AY$3662</t>
  </si>
  <si>
    <t>$AY$3663:$AY$3663</t>
  </si>
  <si>
    <t>$AY$3664:$AY$3664</t>
  </si>
  <si>
    <t>$AY$3665:$AY$3665</t>
  </si>
  <si>
    <t>$AY$3666:$AY$3666</t>
  </si>
  <si>
    <t>$AY$3667:$AY$3667</t>
  </si>
  <si>
    <t>$AY$3668:$AY$3668</t>
  </si>
  <si>
    <t>$AY$3669:$AY$3669</t>
  </si>
  <si>
    <t>$AY$3670:$AY$3670</t>
  </si>
  <si>
    <t>$AY$3671:$AY$3671</t>
  </si>
  <si>
    <t>$AY$3672:$AY$3672</t>
  </si>
  <si>
    <t>$AY$3673:$AY$3673</t>
  </si>
  <si>
    <t>$AY$3674:$AY$3674</t>
  </si>
  <si>
    <t>$AY$3675:$AY$3675</t>
  </si>
  <si>
    <t>$AY$3676:$AY$3676</t>
  </si>
  <si>
    <t>$AY$3677:$AY$3677</t>
  </si>
  <si>
    <t>$AY$3678:$AY$3678</t>
  </si>
  <si>
    <t>$AY$3679:$AY$3679</t>
  </si>
  <si>
    <t>$AY$3680:$AY$3680</t>
  </si>
  <si>
    <t>$AY$3681:$AY$3681</t>
  </si>
  <si>
    <t>$AY$3682:$AY$3682</t>
  </si>
  <si>
    <t>$AY$3683:$AY$3683</t>
  </si>
  <si>
    <t>$AY$3684:$AY$3684</t>
  </si>
  <si>
    <t>$AY$3685:$AY$3685</t>
  </si>
  <si>
    <t>$AY$3686:$AY$3686</t>
  </si>
  <si>
    <t>$AY$3687:$AY$3687</t>
  </si>
  <si>
    <t>$AY$3688:$AY$3688</t>
  </si>
  <si>
    <t>$AY$3689:$AY$3689</t>
  </si>
  <si>
    <t>$AY$3690:$AY$3690</t>
  </si>
  <si>
    <t>$AY$3691:$AY$3691</t>
  </si>
  <si>
    <t>$AY$3692:$AY$3692</t>
  </si>
  <si>
    <t>$AY$3693:$AY$3693</t>
  </si>
  <si>
    <t>$AY$3694:$AY$3694</t>
  </si>
  <si>
    <t>$AY$3695:$AY$3695</t>
  </si>
  <si>
    <t>$AY$3696:$AY$3696</t>
  </si>
  <si>
    <t>$AY$3697:$AY$3697</t>
  </si>
  <si>
    <t>$AY$3698:$AY$3698</t>
  </si>
  <si>
    <t>$AY$3699:$AY$3699</t>
  </si>
  <si>
    <t>$AY$3700:$AY$3700</t>
  </si>
  <si>
    <t>$AY$3701:$AY$3701</t>
  </si>
  <si>
    <t>$AY$3702:$AY$3702</t>
  </si>
  <si>
    <t>$AY$3703:$AY$3703</t>
  </si>
  <si>
    <t>$AY$3704:$AY$3704</t>
  </si>
  <si>
    <t>$AY$3705:$AY$3705</t>
  </si>
  <si>
    <t>$AY$3706:$AY$3706</t>
  </si>
  <si>
    <t>$AY$3707:$AY$3707</t>
  </si>
  <si>
    <t>$AY$3708:$AY$3708</t>
  </si>
  <si>
    <t>$AY$3709:$AY$3709</t>
  </si>
  <si>
    <t>$AY$3710:$AY$3710</t>
  </si>
  <si>
    <t>$AY$3711:$AY$3711</t>
  </si>
  <si>
    <t>$AY$3712:$AY$3712</t>
  </si>
  <si>
    <t>$AY$3713:$AY$3713</t>
  </si>
  <si>
    <t>$AY$3714:$AY$3714</t>
  </si>
  <si>
    <t>$AY$3715:$AY$3715</t>
  </si>
  <si>
    <t>$AY$3716:$AY$3716</t>
  </si>
  <si>
    <t>$AY$3717:$AY$3717</t>
  </si>
  <si>
    <t>$AY$3718:$AY$3718</t>
  </si>
  <si>
    <t>$AY$3719:$AY$3719</t>
  </si>
  <si>
    <t>$AY$3720:$AY$3720</t>
  </si>
  <si>
    <t>$AY$3721:$AY$3721</t>
  </si>
  <si>
    <t>$AY$3722:$AY$3722</t>
  </si>
  <si>
    <t>$AY$3723:$AY$3723</t>
  </si>
  <si>
    <t>$AY$3724:$AY$3724</t>
  </si>
  <si>
    <t>$AY$3725:$AY$3725</t>
  </si>
  <si>
    <t>$AY$3726:$AY$3726</t>
  </si>
  <si>
    <t>$AY$3727:$AY$3727</t>
  </si>
  <si>
    <t>$AY$3728:$AY$3728</t>
  </si>
  <si>
    <t>$AY$3729:$AY$3729</t>
  </si>
  <si>
    <t>$AY$3730:$AY$3730</t>
  </si>
  <si>
    <t>$AY$3731:$AY$3731</t>
  </si>
  <si>
    <t>$AY$3732:$AY$3732</t>
  </si>
  <si>
    <t>$AY$3733:$AY$3733</t>
  </si>
  <si>
    <t>$AY$3734:$AY$3734</t>
  </si>
  <si>
    <t>$AY$3735:$AY$3735</t>
  </si>
  <si>
    <t>$AY$3736:$AY$3736</t>
  </si>
  <si>
    <t>$AY$3737:$AY$3737</t>
  </si>
  <si>
    <t>$AY$3738:$AY$3738</t>
  </si>
  <si>
    <t>$AY$3739:$AY$3739</t>
  </si>
  <si>
    <t>$AY$3740:$AY$3740</t>
  </si>
  <si>
    <t>$AY$3741:$AY$3741</t>
  </si>
  <si>
    <t>$AY$3742:$AY$3742</t>
  </si>
  <si>
    <t>$AY$3743:$AY$3743</t>
  </si>
  <si>
    <t>$AY$3744:$AY$3744</t>
  </si>
  <si>
    <t>$AY$3745:$AY$3745</t>
  </si>
  <si>
    <t>$AY$3746:$AY$3746</t>
  </si>
  <si>
    <t>$AY$3747:$AY$3747</t>
  </si>
  <si>
    <t>$AY$3748:$AY$3748</t>
  </si>
  <si>
    <t>$AY$3749:$AY$3749</t>
  </si>
  <si>
    <t>$AY$3750:$AY$3750</t>
  </si>
  <si>
    <t>$AY$3751:$AY$3751</t>
  </si>
  <si>
    <t>$AY$3752:$AY$3752</t>
  </si>
  <si>
    <t>$AY$3753:$AY$3753</t>
  </si>
  <si>
    <t>$AY$3754:$AY$3754</t>
  </si>
  <si>
    <t>$AY$3755:$AY$3755</t>
  </si>
  <si>
    <t>$AY$3756:$AY$3756</t>
  </si>
  <si>
    <t>$AY$3757:$AY$3757</t>
  </si>
  <si>
    <t>$AY$3758:$AY$3758</t>
  </si>
  <si>
    <t>$AY$3759:$AY$3759</t>
  </si>
  <si>
    <t>$AY$3760:$AY$3760</t>
  </si>
  <si>
    <t>$AY$3761:$AY$3761</t>
  </si>
  <si>
    <t>$AY$3762:$AY$3762</t>
  </si>
  <si>
    <t>$AY$3763:$AY$3763</t>
  </si>
  <si>
    <t>$AY$3764:$AY$3764</t>
  </si>
  <si>
    <t>$AY$3765:$AY$3765</t>
  </si>
  <si>
    <t>$AY$3766:$AY$3766</t>
  </si>
  <si>
    <t>$AY$3767:$AY$3767</t>
  </si>
  <si>
    <t>$AY$3768:$AY$3768</t>
  </si>
  <si>
    <t>$AY$3769:$AY$3769</t>
  </si>
  <si>
    <t>$AY$3770:$AY$3770</t>
  </si>
  <si>
    <t>$AY$3771:$AY$3771</t>
  </si>
  <si>
    <t>$AY$3772:$AY$3772</t>
  </si>
  <si>
    <t>$AY$3773:$AY$3773</t>
  </si>
  <si>
    <t>$AY$3774:$AY$3774</t>
  </si>
  <si>
    <t>$AY$3775:$AY$3775</t>
  </si>
  <si>
    <t>$AY$3776:$AY$3776</t>
  </si>
  <si>
    <t>$AY$3777:$AY$3777</t>
  </si>
  <si>
    <t>$AY$3778:$AY$3778</t>
  </si>
  <si>
    <t>$AY$3779:$AY$3779</t>
  </si>
  <si>
    <t>$AY$3780:$AY$3780</t>
  </si>
  <si>
    <t>$AY$3781:$AY$3781</t>
  </si>
  <si>
    <t>$AY$3782:$AY$3782</t>
  </si>
  <si>
    <t>$AY$3783:$AY$3783</t>
  </si>
  <si>
    <t>$AY$3784:$AY$3784</t>
  </si>
  <si>
    <t>$AY$3785:$AY$3785</t>
  </si>
  <si>
    <t>$AY$3786:$AY$3786</t>
  </si>
  <si>
    <t>$AY$3787:$AY$3787</t>
  </si>
  <si>
    <t>$AY$3788:$AY$3788</t>
  </si>
  <si>
    <t>$AY$3789:$AY$3789</t>
  </si>
  <si>
    <t>$AY$3790:$AY$3790</t>
  </si>
  <si>
    <t>$AY$3791:$AY$3791</t>
  </si>
  <si>
    <t>$AY$3792:$AY$3792</t>
  </si>
  <si>
    <t>$AY$3793:$AY$3793</t>
  </si>
  <si>
    <t>$AY$3794:$AY$3794</t>
  </si>
  <si>
    <t>$AY$3795:$AY$3795</t>
  </si>
  <si>
    <t>$AY$3796:$AY$3796</t>
  </si>
  <si>
    <t>$AY$3797:$AY$3797</t>
  </si>
  <si>
    <t>$AY$3798:$AY$3798</t>
  </si>
  <si>
    <t>$AY$3799:$AY$3799</t>
  </si>
  <si>
    <t>$AY$3800:$AY$3800</t>
  </si>
  <si>
    <t>$AY$3801:$AY$3801</t>
  </si>
  <si>
    <t>$AY$3802:$AY$3802</t>
  </si>
  <si>
    <t>$AY$3803:$AY$3803</t>
  </si>
  <si>
    <t>$AY$3804:$AY$3804</t>
  </si>
  <si>
    <t>$AY$3805:$AY$3805</t>
  </si>
  <si>
    <t>$AY$3806:$AY$3806</t>
  </si>
  <si>
    <t>$AY$3807:$AY$3807</t>
  </si>
  <si>
    <t>$AY$3808:$AY$3808</t>
  </si>
  <si>
    <t>$AY$3809:$AY$3809</t>
  </si>
  <si>
    <t>$AY$3810:$AY$3810</t>
  </si>
  <si>
    <t>$AY$3811:$AY$3811</t>
  </si>
  <si>
    <t>$AY$3812:$AY$3812</t>
  </si>
  <si>
    <t>$AY$3813:$AY$3813</t>
  </si>
  <si>
    <t>$AY$3814:$AY$3814</t>
  </si>
  <si>
    <t>$AY$3815:$AY$3815</t>
  </si>
  <si>
    <t>$AY$3816:$AY$3816</t>
  </si>
  <si>
    <t>$AY$3817:$AY$3817</t>
  </si>
  <si>
    <t>$AY$3818:$AY$3818</t>
  </si>
  <si>
    <t>$AY$3819:$AY$3819</t>
  </si>
  <si>
    <t>$AY$3820:$AY$3820</t>
  </si>
  <si>
    <t>$AY$3821:$AY$3821</t>
  </si>
  <si>
    <t>$AY$3822:$AY$3822</t>
  </si>
  <si>
    <t>$AY$3823:$AY$3823</t>
  </si>
  <si>
    <t>$AY$3824:$AY$3824</t>
  </si>
  <si>
    <t>$AY$3825:$AY$3825</t>
  </si>
  <si>
    <t>$AY$3826:$AY$3826</t>
  </si>
  <si>
    <t>$AY$3827:$AY$3827</t>
  </si>
  <si>
    <t>$AY$3828:$AY$3828</t>
  </si>
  <si>
    <t>$AY$3829:$AY$3829</t>
  </si>
  <si>
    <t>$AY$3830:$AY$3830</t>
  </si>
  <si>
    <t>$AY$3831:$AY$3831</t>
  </si>
  <si>
    <t>$AY$3832:$AY$3832</t>
  </si>
  <si>
    <t>$AY$3833:$AY$3833</t>
  </si>
  <si>
    <t>$AY$3834:$AY$3834</t>
  </si>
  <si>
    <t>$AY$3835:$AY$3835</t>
  </si>
  <si>
    <t>$AY$3836:$AY$3836</t>
  </si>
  <si>
    <t>$AY$3837:$AY$3837</t>
  </si>
  <si>
    <t>$AY$3838:$AY$3838</t>
  </si>
  <si>
    <t>$AY$3839:$AY$3839</t>
  </si>
  <si>
    <t>$AY$3840:$AY$3840</t>
  </si>
  <si>
    <t>$AY$3841:$AY$3841</t>
  </si>
  <si>
    <t>$AY$3842:$AY$3842</t>
  </si>
  <si>
    <t>$AY$3843:$AY$3843</t>
  </si>
  <si>
    <t>$AY$3844:$AY$3844</t>
  </si>
  <si>
    <t>$AY$3845:$AY$3845</t>
  </si>
  <si>
    <t>$AY$3846:$AY$3846</t>
  </si>
  <si>
    <t>$AY$3847:$AY$3847</t>
  </si>
  <si>
    <t>$AY$3848:$AY$3848</t>
  </si>
  <si>
    <t>$AY$3849:$AY$3849</t>
  </si>
  <si>
    <t>$AY$3850:$AY$3850</t>
  </si>
  <si>
    <t>$AY$3851:$AY$3851</t>
  </si>
  <si>
    <t>$AY$3852:$AY$3852</t>
  </si>
  <si>
    <t>$AY$3853:$AY$3853</t>
  </si>
  <si>
    <t>$AY$3854:$AY$3854</t>
  </si>
  <si>
    <t>$AY$3855:$AY$3855</t>
  </si>
  <si>
    <t>$AY$3856:$AY$3856</t>
  </si>
  <si>
    <t>$AY$3857:$AY$3857</t>
  </si>
  <si>
    <t>$AY$3858:$AY$3858</t>
  </si>
  <si>
    <t>$AY$3859:$AY$3859</t>
  </si>
  <si>
    <t>$AY$3860:$AY$3860</t>
  </si>
  <si>
    <t>$AY$3861:$AY$3861</t>
  </si>
  <si>
    <t>$AY$3862:$AY$3862</t>
  </si>
  <si>
    <t>$AY$3863:$AY$3863</t>
  </si>
  <si>
    <t>$AY$3864:$AY$3864</t>
  </si>
  <si>
    <t>$AY$3865:$AY$3865</t>
  </si>
  <si>
    <t>$AY$3866:$AY$3866</t>
  </si>
  <si>
    <t>$AY$3867:$AY$3867</t>
  </si>
  <si>
    <t>$AY$3868:$AY$3868</t>
  </si>
  <si>
    <t>$AY$3869:$AY$3869</t>
  </si>
  <si>
    <t>$AY$3870:$AY$3870</t>
  </si>
  <si>
    <t>$AY$3871:$AY$3871</t>
  </si>
  <si>
    <t>$AY$3872:$AY$3872</t>
  </si>
  <si>
    <t>$AY$3873:$AY$3873</t>
  </si>
  <si>
    <t>$AY$3874:$AY$3874</t>
  </si>
  <si>
    <t>$AY$3875:$AY$3875</t>
  </si>
  <si>
    <t>$AY$3876:$AY$3876</t>
  </si>
  <si>
    <t>$AY$3877:$AY$3877</t>
  </si>
  <si>
    <t>$AY$3878:$AY$3878</t>
  </si>
  <si>
    <t>$AY$3879:$AY$3879</t>
  </si>
  <si>
    <t>$AY$3880:$AY$3880</t>
  </si>
  <si>
    <t>$AY$3881:$AY$3881</t>
  </si>
  <si>
    <t>$AY$3882:$AY$3882</t>
  </si>
  <si>
    <t>$AY$3883:$AY$3883</t>
  </si>
  <si>
    <t>$AY$3884:$AY$3884</t>
  </si>
  <si>
    <t>$AY$3885:$AY$3885</t>
  </si>
  <si>
    <t>$AY$3886:$AY$3886</t>
  </si>
  <si>
    <t>$AY$3887:$AY$3887</t>
  </si>
  <si>
    <t>$AY$3888:$AY$3888</t>
  </si>
  <si>
    <t>$AY$3889:$AY$3889</t>
  </si>
  <si>
    <t>$AY$3890:$AY$3890</t>
  </si>
  <si>
    <t>$AY$3891:$AY$3891</t>
  </si>
  <si>
    <t>$AY$3892:$AY$3892</t>
  </si>
  <si>
    <t>$AY$3893:$AY$3893</t>
  </si>
  <si>
    <t>$AY$3894:$AY$3894</t>
  </si>
  <si>
    <t>$AY$3895:$AY$3895</t>
  </si>
  <si>
    <t>$AY$3896:$AY$3896</t>
  </si>
  <si>
    <t>$AY$3897:$AY$3897</t>
  </si>
  <si>
    <t>$AY$3898:$AY$3898</t>
  </si>
  <si>
    <t>$AY$3899:$AY$3899</t>
  </si>
  <si>
    <t>$AY$3900:$AY$3900</t>
  </si>
  <si>
    <t>$AY$3901:$AY$3901</t>
  </si>
  <si>
    <t>$AY$3902:$AY$3902</t>
  </si>
  <si>
    <t>$AY$3903:$AY$3903</t>
  </si>
  <si>
    <t>$AY$3904:$AY$3904</t>
  </si>
  <si>
    <t>$AY$3905:$AY$3905</t>
  </si>
  <si>
    <t>$AY$3906:$AY$3906</t>
  </si>
  <si>
    <t>$AY$3907:$AY$3907</t>
  </si>
  <si>
    <t>$AY$3908:$AY$3908</t>
  </si>
  <si>
    <t>$AY$3909:$AY$3909</t>
  </si>
  <si>
    <t>$AY$3910:$AY$3910</t>
  </si>
  <si>
    <t>$AY$3911:$AY$3911</t>
  </si>
  <si>
    <t>$AY$3912:$AY$3912</t>
  </si>
  <si>
    <t>$AY$3913:$AY$3913</t>
  </si>
  <si>
    <t>$AY$3914:$AY$3914</t>
  </si>
  <si>
    <t>$AY$3915:$AY$3915</t>
  </si>
  <si>
    <t>$AY$3916:$AY$3916</t>
  </si>
  <si>
    <t>$AY$3917:$AY$3917</t>
  </si>
  <si>
    <t>$AY$3918:$AY$3918</t>
  </si>
  <si>
    <t>$AY$3919:$AY$3919</t>
  </si>
  <si>
    <t>$AY$3920:$AY$3920</t>
  </si>
  <si>
    <t>$AY$3921:$AY$3921</t>
  </si>
  <si>
    <t>$AY$3922:$AY$3922</t>
  </si>
  <si>
    <t>$AY$3923:$AY$3923</t>
  </si>
  <si>
    <t>$AY$3924:$AY$3924</t>
  </si>
  <si>
    <t>$AY$3925:$AY$3925</t>
  </si>
  <si>
    <t>$AY$3926:$AY$3926</t>
  </si>
  <si>
    <t>$AY$3927:$AY$3927</t>
  </si>
  <si>
    <t>$AY$3928:$AY$3928</t>
  </si>
  <si>
    <t>$AY$3929:$AY$3929</t>
  </si>
  <si>
    <t>$AY$3930:$AY$3930</t>
  </si>
  <si>
    <t>$AY$3931:$AY$3931</t>
  </si>
  <si>
    <t>$AY$3932:$AY$3932</t>
  </si>
  <si>
    <t>$AY$3933:$AY$3933</t>
  </si>
  <si>
    <t>$AY$3934:$AY$3934</t>
  </si>
  <si>
    <t>$AY$3935:$AY$3935</t>
  </si>
  <si>
    <t>$AY$3936:$AY$3936</t>
  </si>
  <si>
    <t>$AY$3937:$AY$3937</t>
  </si>
  <si>
    <t>$AY$3938:$AY$3938</t>
  </si>
  <si>
    <t>$AY$3939:$AY$3939</t>
  </si>
  <si>
    <t>$AY$3940:$AY$3940</t>
  </si>
  <si>
    <t>$AY$3941:$AY$3941</t>
  </si>
  <si>
    <t>$AY$3942:$AY$3942</t>
  </si>
  <si>
    <t>$AY$3943:$AY$3943</t>
  </si>
  <si>
    <t>$AY$3944:$AY$3944</t>
  </si>
  <si>
    <t>$AY$3945:$AY$3945</t>
  </si>
  <si>
    <t>$AY$3946:$AY$3946</t>
  </si>
  <si>
    <t>$AY$3947:$AY$3947</t>
  </si>
  <si>
    <t>$AY$3948:$AY$3948</t>
  </si>
  <si>
    <t>$AY$3949:$AY$3949</t>
  </si>
  <si>
    <t>$AY$3950:$AY$3950</t>
  </si>
  <si>
    <t>$AY$3951:$AY$3951</t>
  </si>
  <si>
    <t>$AY$3952:$AY$3952</t>
  </si>
  <si>
    <t>$AY$3953:$AY$3953</t>
  </si>
  <si>
    <t>$AY$3954:$AY$3954</t>
  </si>
  <si>
    <t>$AY$3955:$AY$3955</t>
  </si>
  <si>
    <t>$AY$3956:$AY$3956</t>
  </si>
  <si>
    <t>$AY$3957:$AY$3957</t>
  </si>
  <si>
    <t>$AY$3958:$AY$3958</t>
  </si>
  <si>
    <t>$AY$3959:$AY$3959</t>
  </si>
  <si>
    <t>$AY$3960:$AY$3960</t>
  </si>
  <si>
    <t>$AY$3961:$AY$3961</t>
  </si>
  <si>
    <t>$AY$3962:$AY$3962</t>
  </si>
  <si>
    <t>$AY$3963:$AY$3963</t>
  </si>
  <si>
    <t>$AY$3964:$AY$3964</t>
  </si>
  <si>
    <t>$AY$3965:$AY$3965</t>
  </si>
  <si>
    <t>$AY$3966:$AY$3966</t>
  </si>
  <si>
    <t>$AY$3967:$AY$3967</t>
  </si>
  <si>
    <t>$AY$3968:$AY$3968</t>
  </si>
  <si>
    <t>$AY$3969:$AY$3969</t>
  </si>
  <si>
    <t>$AY$3970:$AY$3970</t>
  </si>
  <si>
    <t>$AY$3971:$AY$3971</t>
  </si>
  <si>
    <t>$AY$3972:$AY$3972</t>
  </si>
  <si>
    <t>$AY$3973:$AY$3973</t>
  </si>
  <si>
    <t>$AY$3974:$AY$3974</t>
  </si>
  <si>
    <t>$AY$3975:$AY$3975</t>
  </si>
  <si>
    <t>$AY$3976:$AY$3976</t>
  </si>
  <si>
    <t>$AY$3977:$AY$3977</t>
  </si>
  <si>
    <t>$AY$3978:$AY$3978</t>
  </si>
  <si>
    <t>$AY$3979:$AY$3979</t>
  </si>
  <si>
    <t>$AY$3980:$AY$3980</t>
  </si>
  <si>
    <t>$AY$3981:$AY$3981</t>
  </si>
  <si>
    <t>$AY$3982:$AY$3982</t>
  </si>
  <si>
    <t>$AY$3983:$AY$3983</t>
  </si>
  <si>
    <t>$AY$3984:$AY$3984</t>
  </si>
  <si>
    <t>$AY$3985:$AY$3985</t>
  </si>
  <si>
    <t>$AY$3986:$AY$3986</t>
  </si>
  <si>
    <t>$AY$3987:$AY$3987</t>
  </si>
  <si>
    <t>$AY$3988:$AY$3988</t>
  </si>
  <si>
    <t>$AY$3989:$AY$3989</t>
  </si>
  <si>
    <t>$AY$3990:$AY$3990</t>
  </si>
  <si>
    <t>$AY$3991:$AY$3991</t>
  </si>
  <si>
    <t>$AY$3992:$AY$3992</t>
  </si>
  <si>
    <t>$AY$3993:$AY$3993</t>
  </si>
  <si>
    <t>$AY$3994:$AY$3994</t>
  </si>
  <si>
    <t>$AY$3995:$AY$3995</t>
  </si>
  <si>
    <t>$AY$3996:$AY$3996</t>
  </si>
  <si>
    <t>$AY$3997:$AY$3997</t>
  </si>
  <si>
    <t>$AY$3998:$AY$3998</t>
  </si>
  <si>
    <t>$AY$3999:$AY$3999</t>
  </si>
  <si>
    <t>$AY$4000:$AY$4000</t>
  </si>
  <si>
    <t>$AY$4001:$AY$4001</t>
  </si>
  <si>
    <t>$AY$4002:$AY$4002</t>
  </si>
  <si>
    <t>$AY$4003:$AY$4003</t>
  </si>
  <si>
    <t>$AY$4004:$AY$4004</t>
  </si>
  <si>
    <t>$AY$4005:$AY$4005</t>
  </si>
  <si>
    <t>$AY$4006:$AY$4006</t>
  </si>
  <si>
    <t>$AY$4007:$AY$4007</t>
  </si>
  <si>
    <t>$AY$4008:$AY$4008</t>
  </si>
  <si>
    <t>$AY$4009:$AY$4009</t>
  </si>
  <si>
    <t>$AY$4010:$AY$4010</t>
  </si>
  <si>
    <t>$AY$4011:$AY$4011</t>
  </si>
  <si>
    <t>$AY$4012:$AY$4012</t>
  </si>
  <si>
    <t>$AY$4013:$AY$4013</t>
  </si>
  <si>
    <t>$AY$4014:$AY$4014</t>
  </si>
  <si>
    <t>$AY$4015:$AY$4015</t>
  </si>
  <si>
    <t>$AY$4016:$AY$4016</t>
  </si>
  <si>
    <t>$AY$4017:$AY$4017</t>
  </si>
  <si>
    <t>$AY$4018:$AY$4018</t>
  </si>
  <si>
    <t>$AY$4019:$AY$4019</t>
  </si>
  <si>
    <t>$AY$4020:$AY$4020</t>
  </si>
  <si>
    <t>$AY$4021:$AY$4021</t>
  </si>
  <si>
    <t>$AY$4022:$AY$4022</t>
  </si>
  <si>
    <t>$AY$4023:$AY$4023</t>
  </si>
  <si>
    <t>$AY$4024:$AY$4024</t>
  </si>
  <si>
    <t>$AY$4025:$AY$4025</t>
  </si>
  <si>
    <t>$AY$4026:$AY$4026</t>
  </si>
  <si>
    <t>$AY$4027:$AY$4027</t>
  </si>
  <si>
    <t>$AY$4028:$AY$4028</t>
  </si>
  <si>
    <t>$AY$4029:$AY$4029</t>
  </si>
  <si>
    <t>$AY$4030:$AY$4030</t>
  </si>
  <si>
    <t>$AY$4031:$AY$4031</t>
  </si>
  <si>
    <t>$AY$4032:$AY$4032</t>
  </si>
  <si>
    <t>$AY$4033:$AY$4033</t>
  </si>
  <si>
    <t>$AY$4034:$AY$4034</t>
  </si>
  <si>
    <t>$AY$4035:$AY$4035</t>
  </si>
  <si>
    <t>$AY$4036:$AY$4036</t>
  </si>
  <si>
    <t>$AY$4037:$AY$4037</t>
  </si>
  <si>
    <t>$AY$4038:$AY$4038</t>
  </si>
  <si>
    <t>$AY$4039:$AY$4039</t>
  </si>
  <si>
    <t>$AY$4040:$AY$4040</t>
  </si>
  <si>
    <t>$AY$4041:$AY$4041</t>
  </si>
  <si>
    <t>$AY$4042:$AY$4042</t>
  </si>
  <si>
    <t>$AY$4043:$AY$4043</t>
  </si>
  <si>
    <t>$AY$4044:$AY$4044</t>
  </si>
  <si>
    <t>$AY$4045:$AY$4045</t>
  </si>
  <si>
    <t>$AY$4046:$AY$4046</t>
  </si>
  <si>
    <t>$AY$4047:$AY$4047</t>
  </si>
  <si>
    <t>$AY$4048:$AY$4048</t>
  </si>
  <si>
    <t>$AY$4049:$AY$4049</t>
  </si>
  <si>
    <t>$AY$4050:$AY$4050</t>
  </si>
  <si>
    <t>$AY$4051:$AY$4051</t>
  </si>
  <si>
    <t>$AY$4052:$AY$4052</t>
  </si>
  <si>
    <t>$AY$4053:$AY$4053</t>
  </si>
  <si>
    <t>$AY$4054:$AY$4054</t>
  </si>
  <si>
    <t>$AY$4055:$AY$4055</t>
  </si>
  <si>
    <t>$AY$4056:$AY$4056</t>
  </si>
  <si>
    <t>$AY$4057:$AY$4057</t>
  </si>
  <si>
    <t>$AY$4058:$AY$4058</t>
  </si>
  <si>
    <t>$AY$4059:$AY$4059</t>
  </si>
  <si>
    <t>$AY$4060:$AY$4060</t>
  </si>
  <si>
    <t>$AY$4061:$AY$4061</t>
  </si>
  <si>
    <t>$AY$4062:$AY$4062</t>
  </si>
  <si>
    <t>$AY$4063:$AY$4063</t>
  </si>
  <si>
    <t>$AY$4064:$AY$4064</t>
  </si>
  <si>
    <t>$AY$4065:$AY$4065</t>
  </si>
  <si>
    <t>$AY$4066:$AY$4066</t>
  </si>
  <si>
    <t>$AY$4067:$AY$4067</t>
  </si>
  <si>
    <t>$AY$4068:$AY$4068</t>
  </si>
  <si>
    <t>$AY$4069:$AY$4069</t>
  </si>
  <si>
    <t>$AY$4070:$AY$4070</t>
  </si>
  <si>
    <t>$AY$4071:$AY$4071</t>
  </si>
  <si>
    <t>$AY$4072:$AY$4072</t>
  </si>
  <si>
    <t>$AY$4073:$AY$4073</t>
  </si>
  <si>
    <t>$AY$4074:$AY$4074</t>
  </si>
  <si>
    <t>$AY$4075:$AY$4075</t>
  </si>
  <si>
    <t>$AY$4076:$AY$4076</t>
  </si>
  <si>
    <t>$AY$4077:$AY$4077</t>
  </si>
  <si>
    <t>$AY$4078:$AY$4078</t>
  </si>
  <si>
    <t>$AY$4079:$AY$4079</t>
  </si>
  <si>
    <t>$AY$4080:$AY$4080</t>
  </si>
  <si>
    <t>$AY$4081:$AY$4081</t>
  </si>
  <si>
    <t>$AY$4082:$AY$4082</t>
  </si>
  <si>
    <t>$AY$4083:$AY$4083</t>
  </si>
  <si>
    <t>$AY$4084:$AY$4084</t>
  </si>
  <si>
    <t>$AY$4085:$AY$4085</t>
  </si>
  <si>
    <t>$AY$4086:$AY$4086</t>
  </si>
  <si>
    <t>$AY$4087:$AY$4087</t>
  </si>
  <si>
    <t>$AY$4088:$AY$4088</t>
  </si>
  <si>
    <t>$AY$4089:$AY$4089</t>
  </si>
  <si>
    <t>$AY$4090:$AY$4090</t>
  </si>
  <si>
    <t>$AY$4091:$AY$4091</t>
  </si>
  <si>
    <t>$AY$4092:$AY$4092</t>
  </si>
  <si>
    <t>$AY$4093:$AY$4093</t>
  </si>
  <si>
    <t>$AY$4094:$AY$4094</t>
  </si>
  <si>
    <t>$AY$4095:$AY$4095</t>
  </si>
  <si>
    <t>$AY$4096:$AY$4096</t>
  </si>
  <si>
    <t>$AY$4097:$AY$4097</t>
  </si>
  <si>
    <t>$AY$4098:$AY$4098</t>
  </si>
  <si>
    <t>$AY$4099:$AY$4099</t>
  </si>
  <si>
    <t>$AY$4100:$AY$4100</t>
  </si>
  <si>
    <t>$AY$4101:$AY$4101</t>
  </si>
  <si>
    <t>$AY$4102:$AY$4102</t>
  </si>
  <si>
    <t>$AY$4103:$AY$4103</t>
  </si>
  <si>
    <t>$AY$4104:$AY$4104</t>
  </si>
  <si>
    <t>$AY$4105:$AY$4105</t>
  </si>
  <si>
    <t>$AY$4106:$AY$4106</t>
  </si>
  <si>
    <t>$AY$4107:$AY$4107</t>
  </si>
  <si>
    <t>$AY$4108:$AY$4108</t>
  </si>
  <si>
    <t>$AY$4109:$AY$4109</t>
  </si>
  <si>
    <t>$AY$4110:$AY$4110</t>
  </si>
  <si>
    <t>$AY$4111:$AY$4111</t>
  </si>
  <si>
    <t>$AY$4112:$AY$4112</t>
  </si>
  <si>
    <t>$AY$4113:$AY$4113</t>
  </si>
  <si>
    <t>$AY$4114:$AY$4114</t>
  </si>
  <si>
    <t>$AY$4115:$AY$4115</t>
  </si>
  <si>
    <t>$AY$4116:$AY$4116</t>
  </si>
  <si>
    <t>$AY$4117:$AY$4117</t>
  </si>
  <si>
    <t>$AY$4118:$AY$4118</t>
  </si>
  <si>
    <t>$AY$4119:$AY$4119</t>
  </si>
  <si>
    <t>$AY$4120:$AY$4120</t>
  </si>
  <si>
    <t>$AY$4121:$AY$4121</t>
  </si>
  <si>
    <t>$AY$4122:$AY$4122</t>
  </si>
  <si>
    <t>$AY$4123:$AY$4123</t>
  </si>
  <si>
    <t>$AY$4124:$AY$4124</t>
  </si>
  <si>
    <t>$AY$4125:$AY$4125</t>
  </si>
  <si>
    <t>$AY$4126:$AY$4126</t>
  </si>
  <si>
    <t>$AY$4127:$AY$4127</t>
  </si>
  <si>
    <t>$AY$4128:$AY$4128</t>
  </si>
  <si>
    <t>$AY$4129:$AY$4129</t>
  </si>
  <si>
    <t>$AY$4130:$AY$4130</t>
  </si>
  <si>
    <t>$AY$4131:$AY$4131</t>
  </si>
  <si>
    <t>$AY$4132:$AY$4132</t>
  </si>
  <si>
    <t>$AY$4133:$AY$4133</t>
  </si>
  <si>
    <t>$AY$4134:$AY$4134</t>
  </si>
  <si>
    <t>$AY$4135:$AY$4135</t>
  </si>
  <si>
    <t>$AY$4136:$AY$4136</t>
  </si>
  <si>
    <t>$AY$4137:$AY$4137</t>
  </si>
  <si>
    <t>$AY$4138:$AY$4138</t>
  </si>
  <si>
    <t>$AY$4139:$AY$4139</t>
  </si>
  <si>
    <t>$AY$4140:$AY$4140</t>
  </si>
  <si>
    <t>$AY$4141:$AY$4141</t>
  </si>
  <si>
    <t>$AY$4142:$AY$4142</t>
  </si>
  <si>
    <t>$AY$4143:$AY$4143</t>
  </si>
  <si>
    <t>$AY$4144:$AY$4144</t>
  </si>
  <si>
    <t>$AY$4145:$AY$4145</t>
  </si>
  <si>
    <t>$AY$4146:$AY$4146</t>
  </si>
  <si>
    <t>$AY$4147:$AY$4147</t>
  </si>
  <si>
    <t>$AY$4148:$AY$4148</t>
  </si>
  <si>
    <t>$AY$4149:$AY$4149</t>
  </si>
  <si>
    <t>$AY$4150:$AY$4150</t>
  </si>
  <si>
    <t>$AY$4151:$AY$4151</t>
  </si>
  <si>
    <t>$AY$4152:$AY$4152</t>
  </si>
  <si>
    <t>$AY$4153:$AY$4153</t>
  </si>
  <si>
    <t>$AY$4154:$AY$4154</t>
  </si>
  <si>
    <t>$AY$4155:$AY$4155</t>
  </si>
  <si>
    <t>$AY$4156:$AY$4156</t>
  </si>
  <si>
    <t>$AY$4157:$AY$4157</t>
  </si>
  <si>
    <t>$AY$4158:$AY$4158</t>
  </si>
  <si>
    <t>$AY$4159:$AY$4159</t>
  </si>
  <si>
    <t>$AY$4160:$AY$4160</t>
  </si>
  <si>
    <t>$AY$4161:$AY$4161</t>
  </si>
  <si>
    <t>$AY$4162:$AY$4162</t>
  </si>
  <si>
    <t>$AY$4163:$AY$4163</t>
  </si>
  <si>
    <t>$AY$4164:$AY$4164</t>
  </si>
  <si>
    <t>$AY$4165:$AY$4165</t>
  </si>
  <si>
    <t>$AY$4166:$AY$4166</t>
  </si>
  <si>
    <t>$AY$4167:$AY$4167</t>
  </si>
  <si>
    <t>$AY$4168:$AY$4168</t>
  </si>
  <si>
    <t>$AY$4169:$AY$4169</t>
  </si>
  <si>
    <t>$AY$4170:$AY$4170</t>
  </si>
  <si>
    <t>$AY$4171:$AY$4171</t>
  </si>
  <si>
    <t>$AY$4172:$AY$4172</t>
  </si>
  <si>
    <t>$AY$4173:$AY$4173</t>
  </si>
  <si>
    <t>$AY$4174:$AY$4174</t>
  </si>
  <si>
    <t>$AY$4175:$AY$4175</t>
  </si>
  <si>
    <t>$AY$4176:$AY$4176</t>
  </si>
  <si>
    <t>$AY$4177:$AY$4177</t>
  </si>
  <si>
    <t>$AY$4178:$AY$4178</t>
  </si>
  <si>
    <t>$AY$4179:$AY$4179</t>
  </si>
  <si>
    <t>$AY$4180:$AY$4180</t>
  </si>
  <si>
    <t>$AY$4181:$AY$4181</t>
  </si>
  <si>
    <t>$AY$4182:$AY$4182</t>
  </si>
  <si>
    <t>$AY$4183:$AY$4183</t>
  </si>
  <si>
    <t>$AY$4184:$AY$4184</t>
  </si>
  <si>
    <t>$AY$4185:$AY$4185</t>
  </si>
  <si>
    <t>$AY$4186:$AY$4186</t>
  </si>
  <si>
    <t>$AY$4187:$AY$4187</t>
  </si>
  <si>
    <t>$AY$4188:$AY$4188</t>
  </si>
  <si>
    <t>$AY$4189:$AY$4189</t>
  </si>
  <si>
    <t>$AY$4190:$AY$4190</t>
  </si>
  <si>
    <t>$AY$4191:$AY$4191</t>
  </si>
  <si>
    <t>$AY$4192:$AY$4192</t>
  </si>
  <si>
    <t>$AY$4193:$AY$4193</t>
  </si>
  <si>
    <t>$AY$4194:$AY$4194</t>
  </si>
  <si>
    <t>$AY$4195:$AY$4195</t>
  </si>
  <si>
    <t>$AY$4196:$AY$4196</t>
  </si>
  <si>
    <t>$AY$4197:$AY$4197</t>
  </si>
  <si>
    <t>$AY$4198:$AY$4198</t>
  </si>
  <si>
    <t>$AY$4199:$AY$4199</t>
  </si>
  <si>
    <t>$AY$4200:$AY$4200</t>
  </si>
  <si>
    <t>$AY$4201:$AY$4201</t>
  </si>
  <si>
    <t>$AY$4202:$AY$4202</t>
  </si>
  <si>
    <t>$AY$4203:$AY$4203</t>
  </si>
  <si>
    <t>$AY$4204:$AY$4204</t>
  </si>
  <si>
    <t>$AY$4205:$AY$4205</t>
  </si>
  <si>
    <t>$AY$4206:$AY$4206</t>
  </si>
  <si>
    <t>$AY$4207:$AY$4207</t>
  </si>
  <si>
    <t>$AY$4208:$AY$4208</t>
  </si>
  <si>
    <t>$AY$4209:$AY$4209</t>
  </si>
  <si>
    <t>$AY$4210:$AY$4210</t>
  </si>
  <si>
    <t>$AY$4211:$AY$4211</t>
  </si>
  <si>
    <t>$AY$4212:$AY$4212</t>
  </si>
  <si>
    <t>$AY$4213:$AY$4213</t>
  </si>
  <si>
    <t>$AY$4214:$AY$4214</t>
  </si>
  <si>
    <t>$AY$4215:$AY$4215</t>
  </si>
  <si>
    <t>$AY$4216:$AY$4216</t>
  </si>
  <si>
    <t>$AY$4217:$AY$4217</t>
  </si>
  <si>
    <t>$AY$4218:$AY$4218</t>
  </si>
  <si>
    <t>$AY$4219:$AY$4219</t>
  </si>
  <si>
    <t>$AY$4220:$AY$4220</t>
  </si>
  <si>
    <t>$AY$4221:$AY$4221</t>
  </si>
  <si>
    <t>$AY$4222:$AY$4222</t>
  </si>
  <si>
    <t>$AY$4223:$AY$4223</t>
  </si>
  <si>
    <t>$AY$4224:$AY$4224</t>
  </si>
  <si>
    <t>$AY$4225:$AY$4225</t>
  </si>
  <si>
    <t>$AY$4226:$AY$4226</t>
  </si>
  <si>
    <t>$AY$4227:$AY$4227</t>
  </si>
  <si>
    <t>$AY$4228:$AY$4228</t>
  </si>
  <si>
    <t>$AY$4229:$AY$4229</t>
  </si>
  <si>
    <t>$AY$4230:$AY$4230</t>
  </si>
  <si>
    <t>$AY$4231:$AY$4231</t>
  </si>
  <si>
    <t>$AY$4232:$AY$4232</t>
  </si>
  <si>
    <t>$AY$4233:$AY$4233</t>
  </si>
  <si>
    <t>$AY$4234:$AY$4234</t>
  </si>
  <si>
    <t>$AY$4235:$AY$4235</t>
  </si>
  <si>
    <t>$AY$4236:$AY$4236</t>
  </si>
  <si>
    <t>$AY$4237:$AY$4237</t>
  </si>
  <si>
    <t>$AY$4238:$AY$4238</t>
  </si>
  <si>
    <t>$AY$4239:$AY$4239</t>
  </si>
  <si>
    <t>$AY$4240:$AY$4240</t>
  </si>
  <si>
    <t>$AY$4241:$AY$4241</t>
  </si>
  <si>
    <t>$AY$4242:$AY$4242</t>
  </si>
  <si>
    <t>$AY$4243:$AY$4243</t>
  </si>
  <si>
    <t>$AY$4244:$AY$4244</t>
  </si>
  <si>
    <t>$AY$4245:$AY$4245</t>
  </si>
  <si>
    <t>$AY$4246:$AY$4246</t>
  </si>
  <si>
    <t>$AY$4247:$AY$4247</t>
  </si>
  <si>
    <t>$AY$4248:$AY$4248</t>
  </si>
  <si>
    <t>$AY$4249:$AY$4249</t>
  </si>
  <si>
    <t>$AY$4250:$AY$4250</t>
  </si>
  <si>
    <t>$AY$4251:$AY$4251</t>
  </si>
  <si>
    <t>$AY$4252:$AY$4252</t>
  </si>
  <si>
    <t>$AY$4253:$AY$4253</t>
  </si>
  <si>
    <t>$AY$4254:$AY$4254</t>
  </si>
  <si>
    <t>$AY$4255:$AY$4255</t>
  </si>
  <si>
    <t>$AY$4256:$AY$4256</t>
  </si>
  <si>
    <t>$AY$4257:$AY$4257</t>
  </si>
  <si>
    <t>$AY$4258:$AY$4258</t>
  </si>
  <si>
    <t>$AY$4259:$AY$4259</t>
  </si>
  <si>
    <t>$AY$4260:$AY$4260</t>
  </si>
  <si>
    <t>$AY$4261:$AY$4261</t>
  </si>
  <si>
    <t>$AY$4262:$AY$4262</t>
  </si>
  <si>
    <t>$AY$4263:$AY$4263</t>
  </si>
  <si>
    <t>$AY$4264:$AY$4264</t>
  </si>
  <si>
    <t>$AY$4265:$AY$4265</t>
  </si>
  <si>
    <t>$AY$4266:$AY$4266</t>
  </si>
  <si>
    <t>$AY$4267:$AY$4267</t>
  </si>
  <si>
    <t>$AY$4268:$AY$4268</t>
  </si>
  <si>
    <t>$AY$4269:$AY$4269</t>
  </si>
  <si>
    <t>$AY$4270:$AY$4270</t>
  </si>
  <si>
    <t>$AY$4271:$AY$4271</t>
  </si>
  <si>
    <t>$AY$4272:$AY$4272</t>
  </si>
  <si>
    <t>$AY$4273:$AY$4273</t>
  </si>
  <si>
    <t>$AY$4274:$AY$4274</t>
  </si>
  <si>
    <t>$AY$4275:$AY$4275</t>
  </si>
  <si>
    <t>$AY$4276:$AY$4276</t>
  </si>
  <si>
    <t>$AY$4277:$AY$4277</t>
  </si>
  <si>
    <t>$AY$4278:$AY$4278</t>
  </si>
  <si>
    <t>$AY$4279:$AY$4279</t>
  </si>
  <si>
    <t>$AY$4280:$AY$4280</t>
  </si>
  <si>
    <t>$AY$4281:$AY$4281</t>
  </si>
  <si>
    <t>$AY$4282:$AY$4282</t>
  </si>
  <si>
    <t>$AY$4283:$AY$4283</t>
  </si>
  <si>
    <t>$AY$4284:$AY$4284</t>
  </si>
  <si>
    <t>$AY$4285:$AY$4285</t>
  </si>
  <si>
    <t>$AY$4286:$AY$4286</t>
  </si>
  <si>
    <t>$AY$4287:$AY$4287</t>
  </si>
  <si>
    <t>$AY$4288:$AY$4288</t>
  </si>
  <si>
    <t>$AY$4289:$AY$4289</t>
  </si>
  <si>
    <t>$AY$4290:$AY$4290</t>
  </si>
  <si>
    <t>$AY$4291:$AY$4291</t>
  </si>
  <si>
    <t>$AY$4292:$AY$4292</t>
  </si>
  <si>
    <t>$AY$4293:$AY$4293</t>
  </si>
  <si>
    <t>$AY$4294:$AY$4294</t>
  </si>
  <si>
    <t>$AY$4295:$AY$4295</t>
  </si>
  <si>
    <t>$AY$4296:$AY$4296</t>
  </si>
  <si>
    <t>$AY$4297:$AY$4297</t>
  </si>
  <si>
    <t>$AY$4298:$AY$4298</t>
  </si>
  <si>
    <t>$AY$4299:$AY$4299</t>
  </si>
  <si>
    <t>$AY$4300:$AY$4300</t>
  </si>
  <si>
    <t>$AY$4301:$AY$4301</t>
  </si>
  <si>
    <t>$AY$4302:$AY$4302</t>
  </si>
  <si>
    <t>$AY$4303:$AY$4303</t>
  </si>
  <si>
    <t>$AY$4304:$AY$4304</t>
  </si>
  <si>
    <t>$AY$4305:$AY$4305</t>
  </si>
  <si>
    <t>$AY$4306:$AY$4306</t>
  </si>
  <si>
    <t>$AY$4307:$AY$4307</t>
  </si>
  <si>
    <t>$AY$4308:$AY$4308</t>
  </si>
  <si>
    <t>$AY$4309:$AY$4309</t>
  </si>
  <si>
    <t>$AY$4310:$AY$4310</t>
  </si>
  <si>
    <t>$AY$4311:$AY$4311</t>
  </si>
  <si>
    <t>$AY$4312:$AY$4312</t>
  </si>
  <si>
    <t>$AY$4313:$AY$4313</t>
  </si>
  <si>
    <t>$AY$4314:$AY$4314</t>
  </si>
  <si>
    <t>$AY$4315:$AY$4315</t>
  </si>
  <si>
    <t>$AY$4316:$AY$4316</t>
  </si>
  <si>
    <t>$AY$4317:$AY$4317</t>
  </si>
  <si>
    <t>$AY$4318:$AY$4318</t>
  </si>
  <si>
    <t>$AY$4319:$AY$4319</t>
  </si>
  <si>
    <t>$AY$4320:$AY$4320</t>
  </si>
  <si>
    <t>$AY$4321:$AY$4321</t>
  </si>
  <si>
    <t>$AY$4322:$AY$4322</t>
  </si>
  <si>
    <t>$AY$4323:$AY$4323</t>
  </si>
  <si>
    <t>$AY$4324:$AY$4324</t>
  </si>
  <si>
    <t>$AY$4325:$AY$4325</t>
  </si>
  <si>
    <t>$AY$4326:$AY$4326</t>
  </si>
  <si>
    <t>$AY$4327:$AY$4327</t>
  </si>
  <si>
    <t>$AY$4328:$AY$4328</t>
  </si>
  <si>
    <t>$AY$4329:$AY$4329</t>
  </si>
  <si>
    <t>$AY$4330:$AY$4330</t>
  </si>
  <si>
    <t>$AY$4331:$AY$4331</t>
  </si>
  <si>
    <t>$AY$4332:$AY$4332</t>
  </si>
  <si>
    <t>$AY$4333:$AY$4333</t>
  </si>
  <si>
    <t>$AY$4334:$AY$4334</t>
  </si>
  <si>
    <t>$AY$4335:$AY$4335</t>
  </si>
  <si>
    <t>$AY$4336:$AY$4336</t>
  </si>
  <si>
    <t>$AY$4337:$AY$4337</t>
  </si>
  <si>
    <t>$AY$4338:$AY$4338</t>
  </si>
  <si>
    <t>$AY$4339:$AY$4339</t>
  </si>
  <si>
    <t>$AY$4340:$AY$4340</t>
  </si>
  <si>
    <t>$AY$4341:$AY$4341</t>
  </si>
  <si>
    <t>$AY$4342:$AY$4342</t>
  </si>
  <si>
    <t>$AY$4343:$AY$4343</t>
  </si>
  <si>
    <t>$AY$4344:$AY$4344</t>
  </si>
  <si>
    <t>$AY$4345:$AY$4345</t>
  </si>
  <si>
    <t>$AY$4346:$AY$4346</t>
  </si>
  <si>
    <t>$AY$4347:$AY$4347</t>
  </si>
  <si>
    <t>$AY$4348:$AY$4348</t>
  </si>
  <si>
    <t>$AY$4349:$AY$4349</t>
  </si>
  <si>
    <t>$AY$4350:$AY$4350</t>
  </si>
  <si>
    <t>$AY$4351:$AY$4351</t>
  </si>
  <si>
    <t>$AY$4352:$AY$4352</t>
  </si>
  <si>
    <t>$AY$4353:$AY$4353</t>
  </si>
  <si>
    <t>$AY$4354:$AY$4354</t>
  </si>
  <si>
    <t>$AY$4355:$AY$4355</t>
  </si>
  <si>
    <t>$AY$4356:$AY$4356</t>
  </si>
  <si>
    <t>$AY$4357:$AY$4357</t>
  </si>
  <si>
    <t>$AY$4358:$AY$4358</t>
  </si>
  <si>
    <t>$AY$4359:$AY$4359</t>
  </si>
  <si>
    <t>$AY$4360:$AY$4360</t>
  </si>
  <si>
    <t>$AY$4361:$AY$4361</t>
  </si>
  <si>
    <t>$AY$4362:$AY$4362</t>
  </si>
  <si>
    <t>$AY$4363:$AY$4363</t>
  </si>
  <si>
    <t>$AY$4364:$AY$4364</t>
  </si>
  <si>
    <t>$AY$4365:$AY$4365</t>
  </si>
  <si>
    <t>$AY$4366:$AY$4366</t>
  </si>
  <si>
    <t>$AY$4367:$AY$4367</t>
  </si>
  <si>
    <t>$AY$4368:$AY$4368</t>
  </si>
  <si>
    <t>$AY$4369:$AY$4369</t>
  </si>
  <si>
    <t>$AY$4370:$AY$4370</t>
  </si>
  <si>
    <t>$AY$4371:$AY$4371</t>
  </si>
  <si>
    <t>$AY$4372:$AY$4372</t>
  </si>
  <si>
    <t>$AY$4373:$AY$4373</t>
  </si>
  <si>
    <t>$AY$4374:$AY$4374</t>
  </si>
  <si>
    <t>$AY$4375:$AY$4375</t>
  </si>
  <si>
    <t>$AY$4376:$AY$4376</t>
  </si>
  <si>
    <t>$AY$4377:$AY$4377</t>
  </si>
  <si>
    <t>$AY$4378:$AY$4378</t>
  </si>
  <si>
    <t>$AY$4379:$AY$4379</t>
  </si>
  <si>
    <t>$AY$4380:$AY$4380</t>
  </si>
  <si>
    <t>$AY$4381:$AY$4381</t>
  </si>
  <si>
    <t>$AY$4382:$AY$4382</t>
  </si>
  <si>
    <t>$AY$4383:$AY$4383</t>
  </si>
  <si>
    <t>$AY$4384:$AY$4384</t>
  </si>
  <si>
    <t>$AY$4385:$AY$4385</t>
  </si>
  <si>
    <t>$AY$4386:$AY$4386</t>
  </si>
  <si>
    <t>$AY$4387:$AY$4387</t>
  </si>
  <si>
    <t>$AY$4388:$AY$4388</t>
  </si>
  <si>
    <t>$AY$4389:$AY$4389</t>
  </si>
  <si>
    <t>$AY$4390:$AY$4390</t>
  </si>
  <si>
    <t>$AY$4391:$AY$4391</t>
  </si>
  <si>
    <t>$AY$4392:$AY$4392</t>
  </si>
  <si>
    <t>$AY$4393:$AY$4393</t>
  </si>
  <si>
    <t>$AY$4394:$AY$4394</t>
  </si>
  <si>
    <t>$AY$4395:$AY$4395</t>
  </si>
  <si>
    <t>$AY$4396:$AY$4396</t>
  </si>
  <si>
    <t>$AY$4397:$AY$4397</t>
  </si>
  <si>
    <t>$AY$4398:$AY$4398</t>
  </si>
  <si>
    <t>$AY$4399:$AY$4399</t>
  </si>
  <si>
    <t>$AY$4400:$AY$4400</t>
  </si>
  <si>
    <t>$AY$4401:$AY$4401</t>
  </si>
  <si>
    <t>$AY$4402:$AY$4402</t>
  </si>
  <si>
    <t>$AY$4403:$AY$4403</t>
  </si>
  <si>
    <t>$AY$4404:$AY$4404</t>
  </si>
  <si>
    <t>$AY$4405:$AY$4405</t>
  </si>
  <si>
    <t>$AY$4406:$AY$4406</t>
  </si>
  <si>
    <t>$AY$4407:$AY$4407</t>
  </si>
  <si>
    <t>$AY$4408:$AY$4408</t>
  </si>
  <si>
    <t>$AY$4409:$AY$4409</t>
  </si>
  <si>
    <t>$AY$4410:$AY$4410</t>
  </si>
  <si>
    <t>$AY$4411:$AY$4411</t>
  </si>
  <si>
    <t>$AY$4412:$AY$4412</t>
  </si>
  <si>
    <t>$AY$4413:$AY$4413</t>
  </si>
  <si>
    <t>$AY$4414:$AY$4414</t>
  </si>
  <si>
    <t>$AY$4415:$AY$4415</t>
  </si>
  <si>
    <t>$AY$4416:$AY$4416</t>
  </si>
  <si>
    <t>$AY$4417:$AY$4417</t>
  </si>
  <si>
    <t>$AY$4418:$AY$4418</t>
  </si>
  <si>
    <t>$AY$4419:$AY$4419</t>
  </si>
  <si>
    <t>$AY$4420:$AY$4420</t>
  </si>
  <si>
    <t>$AY$4421:$AY$4421</t>
  </si>
  <si>
    <t>$AY$4422:$AY$4422</t>
  </si>
  <si>
    <t>$AY$4423:$AY$4423</t>
  </si>
  <si>
    <t>$AY$4424:$AY$4424</t>
  </si>
  <si>
    <t>$AY$4425:$AY$4425</t>
  </si>
  <si>
    <t>$AY$4426:$AY$4426</t>
  </si>
  <si>
    <t>$AY$4427:$AY$4427</t>
  </si>
  <si>
    <t>$AY$4428:$AY$4428</t>
  </si>
  <si>
    <t>$AY$4429:$AY$4429</t>
  </si>
  <si>
    <t>$AY$4430:$AY$4430</t>
  </si>
  <si>
    <t>$AY$4431:$AY$4431</t>
  </si>
  <si>
    <t>$AY$4432:$AY$4432</t>
  </si>
  <si>
    <t>$AY$4433:$AY$4433</t>
  </si>
  <si>
    <t>$AY$4434:$AY$4434</t>
  </si>
  <si>
    <t>$AY$4435:$AY$4435</t>
  </si>
  <si>
    <t>$AY$4436:$AY$4436</t>
  </si>
  <si>
    <t>$AY$4437:$AY$4437</t>
  </si>
  <si>
    <t>$AY$4438:$AY$4438</t>
  </si>
  <si>
    <t>$AY$4439:$AY$4439</t>
  </si>
  <si>
    <t>$AY$4440:$AY$4440</t>
  </si>
  <si>
    <t>$AY$4441:$AY$4441</t>
  </si>
  <si>
    <t>$AY$4442:$AY$4442</t>
  </si>
  <si>
    <t>$AY$4443:$AY$4443</t>
  </si>
  <si>
    <t>$AY$4444:$AY$4444</t>
  </si>
  <si>
    <t>$AY$4445:$AY$4445</t>
  </si>
  <si>
    <t>$AY$4446:$AY$4446</t>
  </si>
  <si>
    <t>$AY$4447:$AY$4447</t>
  </si>
  <si>
    <t>$AY$4448:$AY$4448</t>
  </si>
  <si>
    <t>$AY$4449:$AY$4449</t>
  </si>
  <si>
    <t>$AY$4450:$AY$4450</t>
  </si>
  <si>
    <t>$AY$4451:$AY$4451</t>
  </si>
  <si>
    <t>$AY$4452:$AY$4452</t>
  </si>
  <si>
    <t>$AY$4453:$AY$4453</t>
  </si>
  <si>
    <t>$AY$4454:$AY$4454</t>
  </si>
  <si>
    <t>$AY$4455:$AY$4455</t>
  </si>
  <si>
    <t>$AY$4456:$AY$4456</t>
  </si>
  <si>
    <t>$AY$4457:$AY$4457</t>
  </si>
  <si>
    <t>$AY$4458:$AY$4458</t>
  </si>
  <si>
    <t>$AY$4459:$AY$4459</t>
  </si>
  <si>
    <t>$AY$4460:$AY$4460</t>
  </si>
  <si>
    <t>$AY$4461:$AY$4461</t>
  </si>
  <si>
    <t>$AY$4462:$AY$4462</t>
  </si>
  <si>
    <t>$AY$4463:$AY$4463</t>
  </si>
  <si>
    <t>$AY$4464:$AY$4464</t>
  </si>
  <si>
    <t>$AY$4465:$AY$4465</t>
  </si>
  <si>
    <t>$AY$4466:$AY$4466</t>
  </si>
  <si>
    <t>$AY$4467:$AY$4467</t>
  </si>
  <si>
    <t>$AY$4468:$AY$4468</t>
  </si>
  <si>
    <t>$AY$4469:$AY$4469</t>
  </si>
  <si>
    <t>$AY$4470:$AY$4470</t>
  </si>
  <si>
    <t>$AY$4471:$AY$4471</t>
  </si>
  <si>
    <t>$AY$4472:$AY$4472</t>
  </si>
  <si>
    <t>$AY$4473:$AY$4473</t>
  </si>
  <si>
    <t>$AY$4474:$AY$4474</t>
  </si>
  <si>
    <t>$AY$4475:$AY$4475</t>
  </si>
  <si>
    <t>$AY$4476:$AY$4476</t>
  </si>
  <si>
    <t>$AY$4477:$AY$4477</t>
  </si>
  <si>
    <t>$AY$4478:$AY$4478</t>
  </si>
  <si>
    <t>$AY$4479:$AY$4479</t>
  </si>
  <si>
    <t>$AY$4480:$AY$4480</t>
  </si>
  <si>
    <t>$AY$4481:$AY$4481</t>
  </si>
  <si>
    <t>$AY$4482:$AY$4482</t>
  </si>
  <si>
    <t>$AY$4483:$AY$4483</t>
  </si>
  <si>
    <t>$AY$4484:$AY$4484</t>
  </si>
  <si>
    <t>$AY$4485:$AY$4485</t>
  </si>
  <si>
    <t>$AY$4486:$AY$4486</t>
  </si>
  <si>
    <t>$AY$4487:$AY$4487</t>
  </si>
  <si>
    <t>$AY$4488:$AY$4488</t>
  </si>
  <si>
    <t>$AY$4489:$AY$4489</t>
  </si>
  <si>
    <t>VALIDATION FIELD</t>
  </si>
  <si>
    <t>COMPULSORY FIELD</t>
  </si>
  <si>
    <t>COMPULSORY FIELD DEPENDING UPON NOTIFICATION</t>
  </si>
  <si>
    <t>ix) Notified areas of farmer is mentioned correctly as per notification issued by State Govt. for Kharif 2017 season and as per farmer record available with bank.</t>
  </si>
  <si>
    <r>
      <t>1- (GREEN COLORED CELLS) ITS IS RECOMMENDED NOT TO USE CUT COPY PASTE.</t>
    </r>
    <r>
      <rPr>
        <b/>
        <sz val="18"/>
        <rFont val="Calibri"/>
        <family val="2"/>
        <scheme val="minor"/>
      </rPr>
      <t xml:space="preserve">                                              </t>
    </r>
    <r>
      <rPr>
        <b/>
        <sz val="18"/>
        <color rgb="FFFF0000"/>
        <rFont val="Calibri"/>
        <family val="2"/>
        <scheme val="minor"/>
      </rPr>
      <t xml:space="preserve">2- (UNCOLORED CELLS) DO NOT CUT PASTE AND DRAG DROP CELLS  </t>
    </r>
    <r>
      <rPr>
        <b/>
        <sz val="18"/>
        <color rgb="FF92D050"/>
        <rFont val="Calibri"/>
        <family val="2"/>
        <scheme val="minor"/>
      </rPr>
      <t>[COPY PASTE IS ALLOWED].</t>
    </r>
  </si>
  <si>
    <t>DATE (for e.g dd/mm/yyyy)</t>
  </si>
  <si>
    <t>Sowing Date (for e.g dd/mm/yyyy)</t>
  </si>
  <si>
    <t>*Date of Debit/Receipt of Premium (for e.g dd/mm/yyyy)</t>
  </si>
  <si>
    <t>Dated (dd/mm/yyyyy):</t>
  </si>
  <si>
    <t>1.</t>
  </si>
  <si>
    <t xml:space="preserve">2. </t>
  </si>
  <si>
    <t xml:space="preserve">3. </t>
  </si>
  <si>
    <r>
      <t xml:space="preserve">The file is applicable only in the following districts where </t>
    </r>
    <r>
      <rPr>
        <b/>
        <sz val="11"/>
        <color indexed="10"/>
        <rFont val="Calibri"/>
        <family val="2"/>
      </rPr>
      <t>Agriculture Insurance Company of India Ltd.</t>
    </r>
    <r>
      <rPr>
        <sz val="11"/>
        <color indexed="8"/>
        <rFont val="Calibri"/>
        <family val="2"/>
      </rPr>
      <t xml:space="preserve"> is the Implementing Agency</t>
    </r>
  </si>
  <si>
    <t>4.</t>
  </si>
  <si>
    <t>Separate Excel files should be prepared for separate District</t>
  </si>
  <si>
    <t xml:space="preserve">5. </t>
  </si>
  <si>
    <t xml:space="preserve">6. </t>
  </si>
  <si>
    <t xml:space="preserve">7. </t>
  </si>
  <si>
    <t>Kindly note that insurance details will be autopopulated in 'Declaration_Summary' sheet ONLY if everything is 'O.K.' in Farmer Details' Sheet.</t>
  </si>
  <si>
    <t xml:space="preserve">8. </t>
  </si>
  <si>
    <t>9.</t>
  </si>
  <si>
    <t xml:space="preserve">10. </t>
  </si>
  <si>
    <t>Send this filled up file to Agriculture Insurance Company of India Ltd. by E-mail.</t>
  </si>
  <si>
    <r>
      <t xml:space="preserve">This file is valid only for </t>
    </r>
    <r>
      <rPr>
        <b/>
        <sz val="11"/>
        <color indexed="10"/>
        <rFont val="Calibri"/>
        <family val="2"/>
      </rPr>
      <t>Madhya Pradesh</t>
    </r>
    <r>
      <rPr>
        <sz val="11"/>
        <color indexed="8"/>
        <rFont val="Calibri"/>
        <family val="2"/>
      </rPr>
      <t xml:space="preserve"> State for </t>
    </r>
    <r>
      <rPr>
        <b/>
        <sz val="11"/>
        <color indexed="10"/>
        <rFont val="Calibri"/>
        <family val="2"/>
      </rPr>
      <t>Pradhan Mantri Fasal Bima Yojana (PMFBY)</t>
    </r>
    <r>
      <rPr>
        <sz val="11"/>
        <color indexed="8"/>
        <rFont val="Calibri"/>
        <family val="2"/>
      </rPr>
      <t xml:space="preserve"> for </t>
    </r>
    <r>
      <rPr>
        <b/>
        <sz val="11"/>
        <color indexed="10"/>
        <rFont val="Calibri"/>
        <family val="2"/>
      </rPr>
      <t>Kharif 2017</t>
    </r>
    <r>
      <rPr>
        <sz val="11"/>
        <color indexed="8"/>
        <rFont val="Calibri"/>
        <family val="2"/>
      </rPr>
      <t xml:space="preserve"> season</t>
    </r>
  </si>
  <si>
    <r>
      <t xml:space="preserve">Fill up the </t>
    </r>
    <r>
      <rPr>
        <b/>
        <sz val="11"/>
        <color indexed="10"/>
        <rFont val="Calibri"/>
        <family val="2"/>
      </rPr>
      <t>'Farmer Details'</t>
    </r>
    <r>
      <rPr>
        <sz val="11"/>
        <color theme="1"/>
        <rFont val="Calibri"/>
        <family val="2"/>
        <scheme val="minor"/>
      </rPr>
      <t xml:space="preserve"> Sheet starting with Bank Details, then Farmer Details (Starting from Row No. 18) and then Premium Remittance Details</t>
    </r>
  </si>
  <si>
    <t>HOPE - HANDY OPERATIONAL PLATFORM IN EXCEL</t>
  </si>
  <si>
    <t>INSTRUCTIONS</t>
  </si>
  <si>
    <r>
      <t xml:space="preserve">This file / worksheet is meant for submission of Farmer Details and Declaration to </t>
    </r>
    <r>
      <rPr>
        <b/>
        <sz val="11"/>
        <color indexed="10"/>
        <rFont val="Calibri"/>
        <family val="2"/>
      </rPr>
      <t>Agriculture Insurance Company of India Ltd.</t>
    </r>
    <r>
      <rPr>
        <sz val="11"/>
        <color theme="1"/>
        <rFont val="Calibri"/>
        <family val="2"/>
        <scheme val="minor"/>
      </rPr>
      <t xml:space="preserve">, Bhopal Regional Office </t>
    </r>
    <r>
      <rPr>
        <b/>
        <sz val="11"/>
        <color indexed="10"/>
        <rFont val="Calibri"/>
        <family val="2"/>
      </rPr>
      <t>ONLY</t>
    </r>
    <r>
      <rPr>
        <sz val="11"/>
        <color theme="1"/>
        <rFont val="Calibri"/>
        <family val="2"/>
        <scheme val="minor"/>
      </rPr>
      <t>.</t>
    </r>
  </si>
  <si>
    <r>
      <t xml:space="preserve">Check everything is </t>
    </r>
    <r>
      <rPr>
        <b/>
        <sz val="11"/>
        <color indexed="10"/>
        <rFont val="Calibri"/>
        <family val="2"/>
      </rPr>
      <t xml:space="preserve">'O.K.' </t>
    </r>
    <r>
      <rPr>
        <sz val="11"/>
        <color indexed="8"/>
        <rFont val="Calibri"/>
        <family val="2"/>
      </rPr>
      <t xml:space="preserve">in Column </t>
    </r>
    <r>
      <rPr>
        <b/>
        <sz val="11"/>
        <color indexed="10"/>
        <rFont val="Calibri"/>
        <family val="2"/>
      </rPr>
      <t>'AO'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10"/>
        <rFont val="Calibri"/>
        <family val="2"/>
      </rPr>
      <t>'AP'</t>
    </r>
    <r>
      <rPr>
        <sz val="11"/>
        <color indexed="8"/>
        <rFont val="Calibri"/>
        <family val="2"/>
      </rPr>
      <t xml:space="preserve"> in the </t>
    </r>
    <r>
      <rPr>
        <b/>
        <sz val="11"/>
        <color indexed="10"/>
        <rFont val="Calibri"/>
        <family val="2"/>
      </rPr>
      <t>'Farmer Details'</t>
    </r>
    <r>
      <rPr>
        <sz val="11"/>
        <color indexed="8"/>
        <rFont val="Calibri"/>
        <family val="2"/>
      </rPr>
      <t xml:space="preserve"> Sheet.</t>
    </r>
  </si>
  <si>
    <t>E MAIL - mp_uw@aicofindia.com</t>
  </si>
  <si>
    <r>
      <t xml:space="preserve">Fill up the other relevant details in </t>
    </r>
    <r>
      <rPr>
        <b/>
        <sz val="11"/>
        <color indexed="10"/>
        <rFont val="Calibri"/>
        <family val="2"/>
      </rPr>
      <t>'Bank Declaration'</t>
    </r>
    <r>
      <rPr>
        <sz val="11"/>
        <color theme="1"/>
        <rFont val="Calibri"/>
        <family val="2"/>
        <scheme val="minor"/>
      </rPr>
      <t xml:space="preserve"> Sheet.</t>
    </r>
  </si>
  <si>
    <t>Take a print of the 'Bank Declaration' Sheet, sign it and send to Agriculture Insurance Company of India Ltd. by post /courier.</t>
  </si>
  <si>
    <t>RRB</t>
  </si>
  <si>
    <t>NJJB</t>
  </si>
  <si>
    <t>BKID0NAMRGB</t>
  </si>
  <si>
    <t>02480SUNCR038</t>
  </si>
  <si>
    <t>RANGAON</t>
  </si>
  <si>
    <t>SHANKAR</t>
  </si>
  <si>
    <t>DARIYAV</t>
  </si>
  <si>
    <t>Male</t>
  </si>
  <si>
    <t>General</t>
  </si>
  <si>
    <t>674906936625</t>
  </si>
  <si>
    <t>024835110000001</t>
  </si>
  <si>
    <t>Loanee</t>
  </si>
  <si>
    <t>Owner</t>
  </si>
  <si>
    <t>024835110000002</t>
  </si>
  <si>
    <t>5/7,5/8,5/10</t>
  </si>
  <si>
    <t>30/07/2017</t>
  </si>
  <si>
    <t>SANJAY</t>
  </si>
  <si>
    <t>TIWARI</t>
  </si>
  <si>
    <t>KAILASHCHAND</t>
  </si>
  <si>
    <t>533831172587</t>
  </si>
  <si>
    <t>DHORANI</t>
  </si>
  <si>
    <t>194/2,372</t>
  </si>
  <si>
    <t>REKHA</t>
  </si>
  <si>
    <t>RANJEETSINGH</t>
  </si>
  <si>
    <t>Female</t>
  </si>
  <si>
    <t>673524252816</t>
  </si>
  <si>
    <t>024835110000003</t>
  </si>
  <si>
    <t>235,269/2,270/2</t>
  </si>
  <si>
    <t>MANOHAR</t>
  </si>
  <si>
    <t>BABU</t>
  </si>
  <si>
    <t>Other Backward Caste</t>
  </si>
  <si>
    <t>950093250092</t>
  </si>
  <si>
    <t>024835110000004</t>
  </si>
  <si>
    <t>9,11,12</t>
  </si>
  <si>
    <t>DEVAKI</t>
  </si>
  <si>
    <t>462618932749</t>
  </si>
  <si>
    <t>024835110000005</t>
  </si>
  <si>
    <t>221,223</t>
  </si>
  <si>
    <t>RUKMANI</t>
  </si>
  <si>
    <t>SHANKERSINGH</t>
  </si>
  <si>
    <t>976816222334</t>
  </si>
  <si>
    <t>024835110000006</t>
  </si>
  <si>
    <t>215</t>
  </si>
  <si>
    <t>KAVITA</t>
  </si>
  <si>
    <t>MUKESH</t>
  </si>
  <si>
    <t>236705023755</t>
  </si>
  <si>
    <t>024835110000007</t>
  </si>
  <si>
    <t>224/2</t>
  </si>
  <si>
    <t>HARESINGH</t>
  </si>
  <si>
    <t>BALAM</t>
  </si>
  <si>
    <t>Scheduled Caste</t>
  </si>
  <si>
    <t>Schedule Tribe</t>
  </si>
  <si>
    <t>725863738238</t>
  </si>
  <si>
    <t>KAWESHWAR</t>
  </si>
  <si>
    <t>024835110000008</t>
  </si>
  <si>
    <t>4/1,212</t>
  </si>
  <si>
    <t>DHANABAI</t>
  </si>
  <si>
    <t>024835110000009</t>
  </si>
  <si>
    <t>211</t>
  </si>
  <si>
    <t>DHYANSINGH</t>
  </si>
  <si>
    <t>SITARAM</t>
  </si>
  <si>
    <t>024835110000010</t>
  </si>
  <si>
    <t>549/2</t>
  </si>
  <si>
    <t>NARMADABAI</t>
  </si>
  <si>
    <t>ANOOPSINGH</t>
  </si>
  <si>
    <t>568333062649</t>
  </si>
  <si>
    <t>024835110000011</t>
  </si>
  <si>
    <t>524,638</t>
  </si>
  <si>
    <t>PIPALYAFUL</t>
  </si>
  <si>
    <t>NATTHU</t>
  </si>
  <si>
    <t>BANSI</t>
  </si>
  <si>
    <t>605749656281</t>
  </si>
  <si>
    <t>024835110000012</t>
  </si>
  <si>
    <t>516,589</t>
  </si>
  <si>
    <t>BALRAMSINGH</t>
  </si>
  <si>
    <t>GANGARAM</t>
  </si>
  <si>
    <t>948489978014</t>
  </si>
  <si>
    <t>024835110000013</t>
  </si>
  <si>
    <t>326/1,326/7</t>
  </si>
  <si>
    <t>BADREESINGH</t>
  </si>
  <si>
    <t>ZABBARSINGH</t>
  </si>
  <si>
    <t>KOLGAON</t>
  </si>
  <si>
    <t>024835110000014</t>
  </si>
  <si>
    <t>115/2</t>
  </si>
  <si>
    <t>MADAN</t>
  </si>
  <si>
    <t>RAMSINGH</t>
  </si>
  <si>
    <t>458845307351</t>
  </si>
  <si>
    <t>024835110000015</t>
  </si>
  <si>
    <t>210/2,213/2,214/2</t>
  </si>
  <si>
    <t>MANSHARAM</t>
  </si>
  <si>
    <t>NATTHUJI</t>
  </si>
  <si>
    <t>882379095971</t>
  </si>
  <si>
    <t>KHUTFAL</t>
  </si>
  <si>
    <t>024835110000016</t>
  </si>
  <si>
    <t>348/2</t>
  </si>
  <si>
    <t>KAMALSINGH</t>
  </si>
  <si>
    <t>MANGILAL</t>
  </si>
  <si>
    <t>CHOUHAN</t>
  </si>
  <si>
    <t>772547017232</t>
  </si>
  <si>
    <t>024835110000017</t>
  </si>
  <si>
    <t>395,503,552/1</t>
  </si>
  <si>
    <t>024835110000018</t>
  </si>
  <si>
    <t>159,160</t>
  </si>
  <si>
    <t>DARIYAV SINGH</t>
  </si>
  <si>
    <t>SINGH</t>
  </si>
  <si>
    <t>JITENDRA</t>
  </si>
  <si>
    <t>371444339715</t>
  </si>
  <si>
    <t>024835110000019</t>
  </si>
  <si>
    <t>370/2</t>
  </si>
  <si>
    <t>RAMESH</t>
  </si>
  <si>
    <t>JEEVAN</t>
  </si>
  <si>
    <t>GURJAR</t>
  </si>
  <si>
    <t>549611584896</t>
  </si>
  <si>
    <t>024835110000020</t>
  </si>
  <si>
    <t>206/2,221/2</t>
  </si>
  <si>
    <t>SHYAMSINGH</t>
  </si>
  <si>
    <t>LALSINGH</t>
  </si>
  <si>
    <t>SUNGARA</t>
  </si>
  <si>
    <t>024835110000021</t>
  </si>
  <si>
    <t>424/3,426/1,428/1</t>
  </si>
  <si>
    <t>NAINSINGH</t>
  </si>
  <si>
    <t>886438444241</t>
  </si>
  <si>
    <t>024835110000022</t>
  </si>
  <si>
    <t>23/2,424/4</t>
  </si>
  <si>
    <t>024835110000023</t>
  </si>
  <si>
    <t>424/1,426/3,428/6</t>
  </si>
  <si>
    <t>BAAGSINGH</t>
  </si>
  <si>
    <t>DEVENDRASINGH</t>
  </si>
  <si>
    <t>485325439642</t>
  </si>
  <si>
    <t>024835110000024</t>
  </si>
  <si>
    <t>44/3</t>
  </si>
  <si>
    <t>DHANNALAL</t>
  </si>
  <si>
    <t>JAGGANATH</t>
  </si>
  <si>
    <t>MAHAJAN</t>
  </si>
  <si>
    <t>651732806549</t>
  </si>
  <si>
    <t>024835110000025</t>
  </si>
  <si>
    <t>338</t>
  </si>
  <si>
    <t>KEHLARI</t>
  </si>
  <si>
    <t>TILOKCHAND</t>
  </si>
  <si>
    <t>ANTARSINGH</t>
  </si>
  <si>
    <t>024835110000027</t>
  </si>
  <si>
    <t>652,626/1</t>
  </si>
  <si>
    <t>JITENDRA SINGH</t>
  </si>
  <si>
    <t>JASWANTSINGH</t>
  </si>
  <si>
    <t>024835110000028</t>
  </si>
  <si>
    <t>464,654/3</t>
  </si>
  <si>
    <t>GOVINDSINGH</t>
  </si>
  <si>
    <t>RATHOD</t>
  </si>
  <si>
    <t>DATARSINGH</t>
  </si>
  <si>
    <t>778389870702</t>
  </si>
  <si>
    <t>024835110000029</t>
  </si>
  <si>
    <t>19/2,21/1,27/1,31/3,32/2,33/1,33/4</t>
  </si>
  <si>
    <t>DURGABAI</t>
  </si>
  <si>
    <t>DHARMENDRASINGH</t>
  </si>
  <si>
    <t>024835110000030</t>
  </si>
  <si>
    <t>577/7,577/10,577/4</t>
  </si>
  <si>
    <t>NEPALSINGH</t>
  </si>
  <si>
    <t>SOLANKI</t>
  </si>
  <si>
    <t>PREMSINGH</t>
  </si>
  <si>
    <t>695994091026</t>
  </si>
  <si>
    <t>JAMLI</t>
  </si>
  <si>
    <t>024835110000031</t>
  </si>
  <si>
    <t>64</t>
  </si>
  <si>
    <t>SHRIPALSINGH</t>
  </si>
  <si>
    <t>MANOHARSINGH</t>
  </si>
  <si>
    <t>992869175883</t>
  </si>
  <si>
    <t>024835110000032</t>
  </si>
  <si>
    <t>448/2,845/2,845/4,855/1,462/2</t>
  </si>
  <si>
    <t>MAHIPALSINGH</t>
  </si>
  <si>
    <t>NARENDRASINGH</t>
  </si>
  <si>
    <t>685465459437</t>
  </si>
  <si>
    <t>024835110000033</t>
  </si>
  <si>
    <t>48,51/1,165/4</t>
  </si>
  <si>
    <t>GOPALSINGH</t>
  </si>
  <si>
    <t>GAJRASINGH</t>
  </si>
  <si>
    <t>024835110000034</t>
  </si>
  <si>
    <t>615/1</t>
  </si>
  <si>
    <t>ANTRABAI</t>
  </si>
  <si>
    <t>AJAYSINGH</t>
  </si>
  <si>
    <t>922352477362</t>
  </si>
  <si>
    <t>CHICHLI</t>
  </si>
  <si>
    <t>024835110000036</t>
  </si>
  <si>
    <t>56/3,57/1,445/3</t>
  </si>
  <si>
    <t>TOMAR</t>
  </si>
  <si>
    <t>705708511763</t>
  </si>
  <si>
    <t>024835110000038</t>
  </si>
  <si>
    <t>23/4,927</t>
  </si>
  <si>
    <t>999021766465</t>
  </si>
  <si>
    <t>024835110000039</t>
  </si>
  <si>
    <t>61</t>
  </si>
  <si>
    <t>SURENDRASINGH</t>
  </si>
  <si>
    <t>423072312494</t>
  </si>
  <si>
    <t>024835110000040</t>
  </si>
  <si>
    <t>137/6</t>
  </si>
  <si>
    <t>BHEEMSINGH</t>
  </si>
  <si>
    <t>PRATAPSINGH</t>
  </si>
  <si>
    <t>623323580871</t>
  </si>
  <si>
    <t>024835110000041</t>
  </si>
  <si>
    <t>137/2</t>
  </si>
  <si>
    <t>MANGUSINGH</t>
  </si>
  <si>
    <t>479843543084</t>
  </si>
  <si>
    <t>024835110000042</t>
  </si>
  <si>
    <t>333/2</t>
  </si>
  <si>
    <t>KOMALSINGH</t>
  </si>
  <si>
    <t>NAWALSINGH</t>
  </si>
  <si>
    <t>024835110000043</t>
  </si>
  <si>
    <t>84</t>
  </si>
  <si>
    <t>ARJUNSINGH</t>
  </si>
  <si>
    <t>203751912835</t>
  </si>
  <si>
    <t>024835110000044</t>
  </si>
  <si>
    <t>137/5</t>
  </si>
  <si>
    <t>BAPUSINGH</t>
  </si>
  <si>
    <t>258275508696</t>
  </si>
  <si>
    <t>024835110000045</t>
  </si>
  <si>
    <t>302,303,304,305</t>
  </si>
  <si>
    <t>BANUBAI</t>
  </si>
  <si>
    <t>CHANDARSINGH</t>
  </si>
  <si>
    <t>741005501232</t>
  </si>
  <si>
    <t>024835110000046</t>
  </si>
  <si>
    <t>420/1</t>
  </si>
  <si>
    <t>GAJENDRASINGH</t>
  </si>
  <si>
    <t>PRAHLADSINGH</t>
  </si>
  <si>
    <t>374578063595</t>
  </si>
  <si>
    <t>024835110000047</t>
  </si>
  <si>
    <t>375/2,375/3,382/4,382/8</t>
  </si>
  <si>
    <t>INJALWADA</t>
  </si>
  <si>
    <t>KHAIGAON</t>
  </si>
  <si>
    <t>NAHARSINGH</t>
  </si>
  <si>
    <t>522711099270</t>
  </si>
  <si>
    <t>024835110000048</t>
  </si>
  <si>
    <t>282,283/1,304/2</t>
  </si>
  <si>
    <t>DEVLAL</t>
  </si>
  <si>
    <t>NAINA</t>
  </si>
  <si>
    <t>024835110000049</t>
  </si>
  <si>
    <t>327,329</t>
  </si>
  <si>
    <t>KHUSHHALSINGH</t>
  </si>
  <si>
    <t>024835110000050</t>
  </si>
  <si>
    <t>344</t>
  </si>
  <si>
    <t>PANNALAL</t>
  </si>
  <si>
    <t>852827103206</t>
  </si>
  <si>
    <t>024835110000051</t>
  </si>
  <si>
    <t>226/2</t>
  </si>
  <si>
    <t>RAMLAL</t>
  </si>
  <si>
    <t>428983217658</t>
  </si>
  <si>
    <t>024835110000052</t>
  </si>
  <si>
    <t>307/1,308/1</t>
  </si>
  <si>
    <t>DADUSINGH</t>
  </si>
  <si>
    <t>ANARSINGH</t>
  </si>
  <si>
    <t>808603959354</t>
  </si>
  <si>
    <t>024835110000053</t>
  </si>
  <si>
    <t>36/1,38/1</t>
  </si>
  <si>
    <t>LOKENDRASINGH</t>
  </si>
  <si>
    <t>024835110000054</t>
  </si>
  <si>
    <t>537/1,814/3,860/2</t>
  </si>
  <si>
    <t>024835110000055</t>
  </si>
  <si>
    <t>407066745276</t>
  </si>
  <si>
    <t>199/2,199/3</t>
  </si>
  <si>
    <t>DIGVIJAYSINGH</t>
  </si>
  <si>
    <t>578342242319</t>
  </si>
  <si>
    <t>024835110000056</t>
  </si>
  <si>
    <t>928,23/2</t>
  </si>
  <si>
    <t>RAMESHKUMAR</t>
  </si>
  <si>
    <t>GADBADSINGH</t>
  </si>
  <si>
    <t>434406617350</t>
  </si>
  <si>
    <t>024835110000057</t>
  </si>
  <si>
    <t>309/1</t>
  </si>
  <si>
    <t>KALYANSINGH</t>
  </si>
  <si>
    <t>464533837757</t>
  </si>
  <si>
    <t>024835110000058</t>
  </si>
  <si>
    <t>420/2</t>
  </si>
  <si>
    <t>DHANSINGH</t>
  </si>
  <si>
    <t>BHORLA</t>
  </si>
  <si>
    <t>KAMLIYA</t>
  </si>
  <si>
    <t>024835110000059</t>
  </si>
  <si>
    <t>243/1</t>
  </si>
  <si>
    <t>MAHESH</t>
  </si>
  <si>
    <t>BABUSINGH</t>
  </si>
  <si>
    <t>024835110000060</t>
  </si>
  <si>
    <t>309/2</t>
  </si>
  <si>
    <t>RAGHUNATH</t>
  </si>
  <si>
    <t>DEVESINGH</t>
  </si>
  <si>
    <t>024835110000061</t>
  </si>
  <si>
    <t>85</t>
  </si>
  <si>
    <t>ANOKHILAL</t>
  </si>
  <si>
    <t>252350242619</t>
  </si>
  <si>
    <t>024835110000062</t>
  </si>
  <si>
    <t>509,531/2,531/3,532</t>
  </si>
  <si>
    <t>DILAWARSINGH</t>
  </si>
  <si>
    <t>LAXMANSINGH</t>
  </si>
  <si>
    <t>292774358239</t>
  </si>
  <si>
    <t>024835110000063</t>
  </si>
  <si>
    <t>452</t>
  </si>
  <si>
    <t>GUJRATSINGH</t>
  </si>
  <si>
    <t>BHIKAJI</t>
  </si>
  <si>
    <t>998439019139</t>
  </si>
  <si>
    <t>024835110000064</t>
  </si>
  <si>
    <t>679</t>
  </si>
  <si>
    <t>MOHANLAL</t>
  </si>
  <si>
    <t>371916220662</t>
  </si>
  <si>
    <t>024835110000065</t>
  </si>
  <si>
    <t>136/1,138,142/1,190/1,190/3</t>
  </si>
  <si>
    <t>VIRENDRASINGH</t>
  </si>
  <si>
    <t>ROOPSINGH</t>
  </si>
  <si>
    <t>930439326063</t>
  </si>
  <si>
    <t>024835110000066</t>
  </si>
  <si>
    <t>368/2,672/1,699/1,699/2,700</t>
  </si>
  <si>
    <t>MAANSINGH</t>
  </si>
  <si>
    <t>024835110000067</t>
  </si>
  <si>
    <t>324/3,</t>
  </si>
  <si>
    <t>BHUPENDRASINGH</t>
  </si>
  <si>
    <t>024835110000068</t>
  </si>
  <si>
    <t>478/2/1,592</t>
  </si>
  <si>
    <t>BACCHUSINGH</t>
  </si>
  <si>
    <t>GULABSINGH</t>
  </si>
  <si>
    <t>024835110000069</t>
  </si>
  <si>
    <t>79</t>
  </si>
  <si>
    <t>SUSHILABAI</t>
  </si>
  <si>
    <t>024835110000070</t>
  </si>
  <si>
    <t>576/2</t>
  </si>
  <si>
    <t>SHANKARSINGH</t>
  </si>
  <si>
    <t>210222957347</t>
  </si>
  <si>
    <t>024835110000071</t>
  </si>
  <si>
    <t>420/3,428/1</t>
  </si>
  <si>
    <t>REHMAN</t>
  </si>
  <si>
    <t>RAMJAN</t>
  </si>
  <si>
    <t>024835110000072</t>
  </si>
  <si>
    <t>415/1</t>
  </si>
  <si>
    <t>RAJIYA BI</t>
  </si>
  <si>
    <t>024835110000073</t>
  </si>
  <si>
    <t>415/2</t>
  </si>
  <si>
    <t>INDERSINGH</t>
  </si>
  <si>
    <t>024835110000074</t>
  </si>
  <si>
    <t>21/11</t>
  </si>
  <si>
    <t>IDIYABAI</t>
  </si>
  <si>
    <t>CHHAGAN</t>
  </si>
  <si>
    <t>024835110000075</t>
  </si>
  <si>
    <t>114,116/1</t>
  </si>
  <si>
    <t>KALU</t>
  </si>
  <si>
    <t>024835110000076</t>
  </si>
  <si>
    <t>124/2,125</t>
  </si>
  <si>
    <t>JAIPALSINGH</t>
  </si>
  <si>
    <t>MANGISINGH</t>
  </si>
  <si>
    <t>024835110000077</t>
  </si>
  <si>
    <t>321/1,321/2</t>
  </si>
  <si>
    <t>DALPATSINGH</t>
  </si>
  <si>
    <t>VIJAYSINGH</t>
  </si>
  <si>
    <t>584734157066</t>
  </si>
  <si>
    <t>024835110000078</t>
  </si>
  <si>
    <t>368,390</t>
  </si>
  <si>
    <t>ANIL</t>
  </si>
  <si>
    <t>PYARSINGH</t>
  </si>
  <si>
    <t>682604304918</t>
  </si>
  <si>
    <t>024835110000079</t>
  </si>
  <si>
    <t>346/3</t>
  </si>
  <si>
    <t>368422342806</t>
  </si>
  <si>
    <t>024835110000080</t>
  </si>
  <si>
    <t>193,201/1,459/1,59/2</t>
  </si>
  <si>
    <t>SOBHAGSINGH</t>
  </si>
  <si>
    <t>MAMTBAI</t>
  </si>
  <si>
    <t>ANANDRAM</t>
  </si>
  <si>
    <t>736236497655</t>
  </si>
  <si>
    <t>024835110000081</t>
  </si>
  <si>
    <t>400/2</t>
  </si>
  <si>
    <t>KALUSINGH</t>
  </si>
  <si>
    <t>SHIVNATHSINGH</t>
  </si>
  <si>
    <t>852862507833</t>
  </si>
  <si>
    <t>024835110000082</t>
  </si>
  <si>
    <t>316/1</t>
  </si>
  <si>
    <t>373505594187</t>
  </si>
  <si>
    <t>024835110000083</t>
  </si>
  <si>
    <t>334</t>
  </si>
  <si>
    <t>316/3</t>
  </si>
  <si>
    <t>SHANKARLAL</t>
  </si>
  <si>
    <t>666255269956</t>
  </si>
  <si>
    <t>024835110000084</t>
  </si>
  <si>
    <t>SARDARSINGH</t>
  </si>
  <si>
    <t>244881269897</t>
  </si>
  <si>
    <t>024835110000085</t>
  </si>
  <si>
    <t>13,412,629</t>
  </si>
  <si>
    <t>DEEPAK</t>
  </si>
  <si>
    <t>JAGDEEP KADWA</t>
  </si>
  <si>
    <t>024835110000086</t>
  </si>
  <si>
    <t>88,141/4,141/7</t>
  </si>
  <si>
    <t>NARAINSINGH</t>
  </si>
  <si>
    <t>CHHITARSINGH</t>
  </si>
  <si>
    <t>024835110000087</t>
  </si>
  <si>
    <t>833/2,868/2,922</t>
  </si>
  <si>
    <t>RAJARAM</t>
  </si>
  <si>
    <t>BANWARI</t>
  </si>
  <si>
    <t>024835110000088</t>
  </si>
  <si>
    <t>601/1</t>
  </si>
  <si>
    <t>JAWAR</t>
  </si>
  <si>
    <t>JAISINGH</t>
  </si>
  <si>
    <t>PATALSINGH</t>
  </si>
  <si>
    <t>402432070666</t>
  </si>
  <si>
    <t>024835110000089</t>
  </si>
  <si>
    <t>48</t>
  </si>
  <si>
    <t>427983217658</t>
  </si>
  <si>
    <t>024835110000090</t>
  </si>
  <si>
    <t>188,224</t>
  </si>
  <si>
    <t>PUSHPABAI</t>
  </si>
  <si>
    <t>RAGHUVEER</t>
  </si>
  <si>
    <t>944747932467</t>
  </si>
  <si>
    <t>024835110000091</t>
  </si>
  <si>
    <t>313/2</t>
  </si>
  <si>
    <t>SHIVNATH</t>
  </si>
  <si>
    <t>CHHOGALAL</t>
  </si>
  <si>
    <t>330145312189</t>
  </si>
  <si>
    <t>024835110000093</t>
  </si>
  <si>
    <t>21/2,43/2</t>
  </si>
  <si>
    <t>RAMESHSINGH</t>
  </si>
  <si>
    <t>354646240317</t>
  </si>
  <si>
    <t>024835110000094</t>
  </si>
  <si>
    <t>117/1,117/2,120,908,939</t>
  </si>
  <si>
    <t>795960551025</t>
  </si>
  <si>
    <t>024835110000096</t>
  </si>
  <si>
    <t>44/2,287/2,253/3</t>
  </si>
  <si>
    <t>BABULAL</t>
  </si>
  <si>
    <t>024835110000097</t>
  </si>
  <si>
    <t>547</t>
  </si>
  <si>
    <t>SHIVRAM</t>
  </si>
  <si>
    <t>571355254465</t>
  </si>
  <si>
    <t>024835110000098</t>
  </si>
  <si>
    <t>125</t>
  </si>
  <si>
    <t>MEHTAPSINGH</t>
  </si>
  <si>
    <t>427254168015</t>
  </si>
  <si>
    <t>024835110000099</t>
  </si>
  <si>
    <t>292,295,305/3,305/4,476/3</t>
  </si>
  <si>
    <t>LUMSINGH</t>
  </si>
  <si>
    <t>GULSINGH</t>
  </si>
  <si>
    <t>024835110000100</t>
  </si>
  <si>
    <t>125/2,130/3,138</t>
  </si>
  <si>
    <t>GHISAJI</t>
  </si>
  <si>
    <t>0248351100000101</t>
  </si>
  <si>
    <t>269</t>
  </si>
  <si>
    <t>VESTU</t>
  </si>
  <si>
    <t>928102139427</t>
  </si>
  <si>
    <t>0248351100000102</t>
  </si>
  <si>
    <t>493</t>
  </si>
  <si>
    <t>BANIBAI</t>
  </si>
  <si>
    <t>486854157711</t>
  </si>
  <si>
    <t>0248351100000103</t>
  </si>
  <si>
    <t>136,137</t>
  </si>
  <si>
    <t>RITURAJSINGH</t>
  </si>
  <si>
    <t>636961977698</t>
  </si>
  <si>
    <t>0248351100000107</t>
  </si>
  <si>
    <t>405</t>
  </si>
  <si>
    <t>KAILASHSINGH</t>
  </si>
  <si>
    <t>OMKARSINGH</t>
  </si>
  <si>
    <t>717955152980</t>
  </si>
  <si>
    <t>0248351100000108</t>
  </si>
  <si>
    <t>180/2,182/3,358</t>
  </si>
  <si>
    <t>PREMKUWARBAI</t>
  </si>
  <si>
    <t>224095478281</t>
  </si>
  <si>
    <t>0248351100000109</t>
  </si>
  <si>
    <t>859</t>
  </si>
  <si>
    <t>GENDALAL</t>
  </si>
  <si>
    <t>0248351100000110</t>
  </si>
  <si>
    <t>601/3</t>
  </si>
  <si>
    <t>860868464839</t>
  </si>
  <si>
    <t>0248351100000111</t>
  </si>
  <si>
    <t>13/1</t>
  </si>
  <si>
    <t>SAVITRIBAI</t>
  </si>
  <si>
    <t>KALI</t>
  </si>
  <si>
    <t>0248351100000112</t>
  </si>
  <si>
    <t>794/3</t>
  </si>
  <si>
    <t>SONI</t>
  </si>
  <si>
    <t>SOHANLAL</t>
  </si>
  <si>
    <t>494670435972</t>
  </si>
  <si>
    <t>0248351100000113</t>
  </si>
  <si>
    <t>678/1</t>
  </si>
  <si>
    <t>RADHESHYAM</t>
  </si>
  <si>
    <t>0248351100000114</t>
  </si>
  <si>
    <t>323/2,326/2,333/3</t>
  </si>
  <si>
    <t>GIRIJABAI</t>
  </si>
  <si>
    <t>355119385886</t>
  </si>
  <si>
    <t>0248351100000115</t>
  </si>
  <si>
    <t>631/5</t>
  </si>
  <si>
    <t>MURALIDHAR</t>
  </si>
  <si>
    <t>JAGDISH</t>
  </si>
  <si>
    <t>0248351100000116</t>
  </si>
  <si>
    <t>86/1,87/2,141/3</t>
  </si>
  <si>
    <t>0248351100000117</t>
  </si>
  <si>
    <t>85,86,88,247</t>
  </si>
  <si>
    <t>DINESH</t>
  </si>
  <si>
    <t>KUSHWAH</t>
  </si>
  <si>
    <t>962855589593</t>
  </si>
  <si>
    <t>0248351100000118</t>
  </si>
  <si>
    <t>86/2,141/1</t>
  </si>
  <si>
    <t>JAIPAL</t>
  </si>
  <si>
    <t>GOVIND</t>
  </si>
  <si>
    <t>631428139886</t>
  </si>
  <si>
    <t>0248351100000119</t>
  </si>
  <si>
    <t>244,267</t>
  </si>
  <si>
    <t>BAU</t>
  </si>
  <si>
    <t>0248351100000121</t>
  </si>
  <si>
    <t>238,272,299</t>
  </si>
  <si>
    <t>BHAWARBAI</t>
  </si>
  <si>
    <t>0248351100000122</t>
  </si>
  <si>
    <t>57/1,57/2,57/3</t>
  </si>
  <si>
    <t>RAJSINGH</t>
  </si>
  <si>
    <t>486240440687</t>
  </si>
  <si>
    <t>0248351100000123</t>
  </si>
  <si>
    <t>586,636,816/1</t>
  </si>
  <si>
    <t>KISAN</t>
  </si>
  <si>
    <t>BHILIYA</t>
  </si>
  <si>
    <t>JAMRA</t>
  </si>
  <si>
    <t>0248351100000124</t>
  </si>
  <si>
    <t>328/1</t>
  </si>
  <si>
    <t>0248351100000125</t>
  </si>
  <si>
    <t>438/3,456,457/3</t>
  </si>
  <si>
    <t>TARACHAND</t>
  </si>
  <si>
    <t>RUKHDU</t>
  </si>
  <si>
    <t>285407121109</t>
  </si>
  <si>
    <t>0248351100000127</t>
  </si>
  <si>
    <t>62</t>
  </si>
  <si>
    <t>DANDUSINGH</t>
  </si>
  <si>
    <t>0248351100000128</t>
  </si>
  <si>
    <t>9/3</t>
  </si>
  <si>
    <t>SHIVKARAN</t>
  </si>
  <si>
    <t>SHOBHARAM</t>
  </si>
  <si>
    <t>856415370928</t>
  </si>
  <si>
    <t>0248351100000129</t>
  </si>
  <si>
    <t>210/1,571/3,572,600</t>
  </si>
  <si>
    <t>CHAMTA</t>
  </si>
  <si>
    <t>650176935568</t>
  </si>
  <si>
    <t>0248351100000130</t>
  </si>
  <si>
    <t>35,378,382</t>
  </si>
  <si>
    <t>SHAKUNBAI</t>
  </si>
  <si>
    <t>215389159618</t>
  </si>
  <si>
    <t>0248351100000132</t>
  </si>
  <si>
    <t>51</t>
  </si>
  <si>
    <t>ARVIND</t>
  </si>
  <si>
    <t>BAGSINGH</t>
  </si>
  <si>
    <t>255590186746</t>
  </si>
  <si>
    <t>0248351100000133</t>
  </si>
  <si>
    <t>18/4,107/1</t>
  </si>
  <si>
    <t>759786423544</t>
  </si>
  <si>
    <t>0248351100000134</t>
  </si>
  <si>
    <t>322,323/2,323/3</t>
  </si>
  <si>
    <t>BHAWARSINGH</t>
  </si>
  <si>
    <t>0248351100000135</t>
  </si>
  <si>
    <t>609</t>
  </si>
  <si>
    <t>HEERABAI</t>
  </si>
  <si>
    <t>DHONDHROO</t>
  </si>
  <si>
    <t>0248351100000136</t>
  </si>
  <si>
    <t>502,504,507/2</t>
  </si>
  <si>
    <t>KHEDI</t>
  </si>
  <si>
    <t>0248351100000137</t>
  </si>
  <si>
    <t>170/3,275/2</t>
  </si>
  <si>
    <t>SEVANTIBAI</t>
  </si>
  <si>
    <t>MANJI</t>
  </si>
  <si>
    <t>0248351100000138</t>
  </si>
  <si>
    <t>140,157,165</t>
  </si>
  <si>
    <t>GUMANSINGH</t>
  </si>
  <si>
    <t>578236443248</t>
  </si>
  <si>
    <t>0248351100000139</t>
  </si>
  <si>
    <t>99/3</t>
  </si>
  <si>
    <t>BHAVSINGH</t>
  </si>
  <si>
    <t>0248351100000140</t>
  </si>
  <si>
    <t>99/2</t>
  </si>
  <si>
    <t>IDLA</t>
  </si>
  <si>
    <t>KOLIYA</t>
  </si>
  <si>
    <t>713278145321</t>
  </si>
  <si>
    <t>0248351100000141</t>
  </si>
  <si>
    <t>48/1</t>
  </si>
  <si>
    <t>362596658576</t>
  </si>
  <si>
    <t>0248351100000142</t>
  </si>
  <si>
    <t>48/3</t>
  </si>
  <si>
    <t>SALAM</t>
  </si>
  <si>
    <t>426205309888</t>
  </si>
  <si>
    <t>0248351100000143</t>
  </si>
  <si>
    <t>48/4</t>
  </si>
  <si>
    <t>JALAM</t>
  </si>
  <si>
    <t>0248351100000144</t>
  </si>
  <si>
    <t>48/5</t>
  </si>
  <si>
    <t>GAJRAJSINGH</t>
  </si>
  <si>
    <t>SAJANSINGH</t>
  </si>
  <si>
    <t>841592272628</t>
  </si>
  <si>
    <t>0248351100000145</t>
  </si>
  <si>
    <t>104,385/1</t>
  </si>
  <si>
    <t>RESHAMBAI</t>
  </si>
  <si>
    <t>847384850023</t>
  </si>
  <si>
    <t>0248351100000146</t>
  </si>
  <si>
    <t>385/2</t>
  </si>
  <si>
    <t>PARASRAM</t>
  </si>
  <si>
    <t>607821782501</t>
  </si>
  <si>
    <t>0248351100000148</t>
  </si>
  <si>
    <t>608/2,117,245,257,244/2</t>
  </si>
  <si>
    <t>ANOKHELAL</t>
  </si>
  <si>
    <t>610053889494</t>
  </si>
  <si>
    <t>0248351100000149</t>
  </si>
  <si>
    <t>212/2,576/1</t>
  </si>
  <si>
    <t>CHATARSING</t>
  </si>
  <si>
    <t>0248351100000150</t>
  </si>
  <si>
    <t>25/1</t>
  </si>
  <si>
    <t>VIKRAMSINGH</t>
  </si>
  <si>
    <t>0248351100000151</t>
  </si>
  <si>
    <t>30/1,368/1,538</t>
  </si>
  <si>
    <t>295982906981</t>
  </si>
  <si>
    <t>0248351100000152</t>
  </si>
  <si>
    <t>329,330</t>
  </si>
  <si>
    <t>671577347818</t>
  </si>
  <si>
    <t>0248351100000153</t>
  </si>
  <si>
    <t>136/2,139,192,193</t>
  </si>
  <si>
    <t>0248351100000154</t>
  </si>
  <si>
    <t>144/2</t>
  </si>
  <si>
    <t>INDARSINGH</t>
  </si>
  <si>
    <t>494152508017</t>
  </si>
  <si>
    <t>0248351100000155</t>
  </si>
  <si>
    <t>374/2,374/4</t>
  </si>
  <si>
    <t>SANTOSH</t>
  </si>
  <si>
    <t>KULCHAND</t>
  </si>
  <si>
    <t>708129922429</t>
  </si>
  <si>
    <t>0248351100000156</t>
  </si>
  <si>
    <t>341</t>
  </si>
  <si>
    <t>KHADAGSINGH</t>
  </si>
  <si>
    <t>UMEDSINGH</t>
  </si>
  <si>
    <t>975523982788</t>
  </si>
  <si>
    <t>0248351100000158</t>
  </si>
  <si>
    <t>543</t>
  </si>
  <si>
    <t>317921725993</t>
  </si>
  <si>
    <t>0248351100000159</t>
  </si>
  <si>
    <t>30</t>
  </si>
  <si>
    <t>RAJU</t>
  </si>
  <si>
    <t>LAKHANLAL</t>
  </si>
  <si>
    <t>585406135539</t>
  </si>
  <si>
    <t>0248351100000160</t>
  </si>
  <si>
    <t>571/4,571/3</t>
  </si>
  <si>
    <t>KALABAI</t>
  </si>
  <si>
    <t>0248351100000161</t>
  </si>
  <si>
    <t>187/1</t>
  </si>
  <si>
    <t>MALUBAI</t>
  </si>
  <si>
    <t>726001886985</t>
  </si>
  <si>
    <t>0248351100000162</t>
  </si>
  <si>
    <t>56/1</t>
  </si>
  <si>
    <t>FATTU</t>
  </si>
  <si>
    <t>507239766037</t>
  </si>
  <si>
    <t>0248351100000163</t>
  </si>
  <si>
    <t>445/4</t>
  </si>
  <si>
    <t>719484835177</t>
  </si>
  <si>
    <t>0248351100000164</t>
  </si>
  <si>
    <t>5,6</t>
  </si>
  <si>
    <t>SOBHAJI</t>
  </si>
  <si>
    <t>0248351100000165</t>
  </si>
  <si>
    <t>205/1</t>
  </si>
  <si>
    <t>BHISAJI</t>
  </si>
  <si>
    <t>0248351100000166</t>
  </si>
  <si>
    <t>217/2</t>
  </si>
  <si>
    <t>0248351100000167</t>
  </si>
  <si>
    <t>217/1</t>
  </si>
  <si>
    <t>SUQUR</t>
  </si>
  <si>
    <t>ISLAM</t>
  </si>
  <si>
    <t>508581165770</t>
  </si>
  <si>
    <t>0248351100000168</t>
  </si>
  <si>
    <t>477/1</t>
  </si>
  <si>
    <t>JAGESHWAR</t>
  </si>
  <si>
    <t>703940012933</t>
  </si>
  <si>
    <t>0248351100000169</t>
  </si>
  <si>
    <t>588/1</t>
  </si>
  <si>
    <t>LAXMAN</t>
  </si>
  <si>
    <t>HEERALAL</t>
  </si>
  <si>
    <t>485890591056</t>
  </si>
  <si>
    <t>0248351100000170</t>
  </si>
  <si>
    <t>424,449,455,458</t>
  </si>
  <si>
    <t>MAHESHCHAND</t>
  </si>
  <si>
    <t>278633051134</t>
  </si>
  <si>
    <t>0248351100000171</t>
  </si>
  <si>
    <t>68/2,122/2</t>
  </si>
  <si>
    <t>BHAIYALAL</t>
  </si>
  <si>
    <t>ZABAIYA</t>
  </si>
  <si>
    <t>369607696533</t>
  </si>
  <si>
    <t>RIJGAON</t>
  </si>
  <si>
    <t>0248351100000172</t>
  </si>
  <si>
    <t>219,220,368</t>
  </si>
  <si>
    <t>GOKULCHAND</t>
  </si>
  <si>
    <t>CHAMPALAL</t>
  </si>
  <si>
    <t>0248351100000173</t>
  </si>
  <si>
    <t>98/3</t>
  </si>
  <si>
    <t>375598303865</t>
  </si>
  <si>
    <t>0248351100000174</t>
  </si>
  <si>
    <t>523/3,525/3</t>
  </si>
  <si>
    <t>MANOJKUMAR</t>
  </si>
  <si>
    <t>OMPRAKASH</t>
  </si>
  <si>
    <t>937256090127</t>
  </si>
  <si>
    <t>0248351100000175</t>
  </si>
  <si>
    <t>622/1</t>
  </si>
  <si>
    <t>SAWALSINGH</t>
  </si>
  <si>
    <t>883675678377</t>
  </si>
  <si>
    <t>0248351100000176</t>
  </si>
  <si>
    <t>216/2</t>
  </si>
  <si>
    <t>DULESINGH</t>
  </si>
  <si>
    <t>564022228837</t>
  </si>
  <si>
    <t>0248351100000177</t>
  </si>
  <si>
    <t>622/2,622/9,622/11,684/2</t>
  </si>
  <si>
    <t>0248351100000178</t>
  </si>
  <si>
    <t>210/1</t>
  </si>
  <si>
    <t>0248351100000179</t>
  </si>
  <si>
    <t>48/1,49/1</t>
  </si>
  <si>
    <t>GORABAI</t>
  </si>
  <si>
    <t>SEETARAM</t>
  </si>
  <si>
    <t>857476862948</t>
  </si>
  <si>
    <t>0248351100000180</t>
  </si>
  <si>
    <t>433</t>
  </si>
  <si>
    <t>MAHEDRASINGH</t>
  </si>
  <si>
    <t>JHALA</t>
  </si>
  <si>
    <t>264361583436</t>
  </si>
  <si>
    <t>0248351100000183</t>
  </si>
  <si>
    <t>18,19,20/1,20/2</t>
  </si>
  <si>
    <t>ANITA</t>
  </si>
  <si>
    <t>MAHENDRASINGH</t>
  </si>
  <si>
    <t>471944462411</t>
  </si>
  <si>
    <t>0248351100000184</t>
  </si>
  <si>
    <t>224/3,224/5</t>
  </si>
  <si>
    <t>NARSINGH</t>
  </si>
  <si>
    <t>KUMSINGH</t>
  </si>
  <si>
    <t>0248351100000185</t>
  </si>
  <si>
    <t>25/2</t>
  </si>
  <si>
    <t>DILIPSINGH</t>
  </si>
  <si>
    <t>0248351100000186</t>
  </si>
  <si>
    <t>545</t>
  </si>
  <si>
    <t>0248351100000187</t>
  </si>
  <si>
    <t>224/4,226,228/1</t>
  </si>
  <si>
    <t>RAKESH</t>
  </si>
  <si>
    <t>201706813937</t>
  </si>
  <si>
    <t>0248351100000189</t>
  </si>
  <si>
    <t>48/2</t>
  </si>
  <si>
    <t>JOGILAL</t>
  </si>
  <si>
    <t>KANHAIYA</t>
  </si>
  <si>
    <t>956935908492</t>
  </si>
  <si>
    <t>0248351100000191</t>
  </si>
  <si>
    <t>MANGTIBAI</t>
  </si>
  <si>
    <t>SHERSINGH</t>
  </si>
  <si>
    <t>726458425463</t>
  </si>
  <si>
    <t>0248351100000192</t>
  </si>
  <si>
    <t>35/2</t>
  </si>
  <si>
    <t>PRIYANKA</t>
  </si>
  <si>
    <t>348191891033</t>
  </si>
  <si>
    <t>0248351100000193</t>
  </si>
  <si>
    <t>182/2</t>
  </si>
  <si>
    <t>RAHUL</t>
  </si>
  <si>
    <t>0248351100000194</t>
  </si>
  <si>
    <t>601/4</t>
  </si>
  <si>
    <t>BHAVLYA</t>
  </si>
  <si>
    <t>545277021675</t>
  </si>
  <si>
    <t>0248351100000195</t>
  </si>
  <si>
    <t>197,238</t>
  </si>
  <si>
    <t>0248351100000196</t>
  </si>
  <si>
    <t>106,272,273</t>
  </si>
  <si>
    <t>SHIVESINGH</t>
  </si>
  <si>
    <t>BAKHTAVARSINGH</t>
  </si>
  <si>
    <t>512510003193</t>
  </si>
  <si>
    <t>0248351100000197</t>
  </si>
  <si>
    <t>239/1,316/2,320/1,321/2,326/4,330/2,331/1</t>
  </si>
  <si>
    <t>HARISEVAK</t>
  </si>
  <si>
    <t>JUGALKISHOR</t>
  </si>
  <si>
    <t>0248351100000201</t>
  </si>
  <si>
    <t>61,374,393/2</t>
  </si>
  <si>
    <t>SAIDIBAI</t>
  </si>
  <si>
    <t>BHARATSINGH</t>
  </si>
  <si>
    <t>844392793336</t>
  </si>
  <si>
    <t>0248351100000202</t>
  </si>
  <si>
    <t>267019901843</t>
  </si>
  <si>
    <t>0248351100000203</t>
  </si>
  <si>
    <t>95</t>
  </si>
  <si>
    <t>BALWANTSINGH</t>
  </si>
  <si>
    <t>ABHAYSINGH</t>
  </si>
  <si>
    <t>235901428900</t>
  </si>
  <si>
    <t>0248351100000204</t>
  </si>
  <si>
    <t>569/2,782</t>
  </si>
  <si>
    <t>BADAN</t>
  </si>
  <si>
    <t>489117430199</t>
  </si>
  <si>
    <t>0248351100000205</t>
  </si>
  <si>
    <t>606</t>
  </si>
  <si>
    <t>820195482979</t>
  </si>
  <si>
    <t>0248351100000206</t>
  </si>
  <si>
    <t>17,57,238,538</t>
  </si>
  <si>
    <t>DHEERENDRASINGH</t>
  </si>
  <si>
    <t>396611589023</t>
  </si>
  <si>
    <t>0248351100000207</t>
  </si>
  <si>
    <t>585,586</t>
  </si>
  <si>
    <t>BHAVARBAI</t>
  </si>
  <si>
    <t>528553014241</t>
  </si>
  <si>
    <t>0248351100000208</t>
  </si>
  <si>
    <t>512/1,517,518,520,675,678/1</t>
  </si>
  <si>
    <t>UMSHSINGH</t>
  </si>
  <si>
    <t>203140823468</t>
  </si>
  <si>
    <t>0248351100000209</t>
  </si>
  <si>
    <t>161/1,210</t>
  </si>
  <si>
    <t>AVGARH</t>
  </si>
  <si>
    <t>824397769774</t>
  </si>
  <si>
    <t>0248351100000210</t>
  </si>
  <si>
    <t>241,258,279,340,341,346,348,349,393</t>
  </si>
  <si>
    <t>RANSINGH</t>
  </si>
  <si>
    <t>KERUSINGH</t>
  </si>
  <si>
    <t>648945491325</t>
  </si>
  <si>
    <t>LAKHANGAON</t>
  </si>
  <si>
    <t>LAKHGAON</t>
  </si>
  <si>
    <t>0248351100000211</t>
  </si>
  <si>
    <t>482,484,512</t>
  </si>
  <si>
    <t>KISHORSINGH</t>
  </si>
  <si>
    <t>RATHOR</t>
  </si>
  <si>
    <t>943208227492</t>
  </si>
  <si>
    <t>0248351100000212</t>
  </si>
  <si>
    <t>30,31/1</t>
  </si>
  <si>
    <t>FULKUVARBAI</t>
  </si>
  <si>
    <t>RAISINGH</t>
  </si>
  <si>
    <t>467796699996</t>
  </si>
  <si>
    <t>0248351100000213</t>
  </si>
  <si>
    <t>184,329,330/1</t>
  </si>
  <si>
    <t>269707872787</t>
  </si>
  <si>
    <t>0248351100000215</t>
  </si>
  <si>
    <t>308/1,403,802,806</t>
  </si>
  <si>
    <t>JEEVANSINGH</t>
  </si>
  <si>
    <t>987002453967</t>
  </si>
  <si>
    <t>0248351100000216</t>
  </si>
  <si>
    <t>474</t>
  </si>
  <si>
    <t>BHURIBAI</t>
  </si>
  <si>
    <t>VIJENDRASINGH</t>
  </si>
  <si>
    <t>419867795193</t>
  </si>
  <si>
    <t>0248351100000218</t>
  </si>
  <si>
    <t>184/3,191/1,192/1,362</t>
  </si>
  <si>
    <t>MUKUTSINGH</t>
  </si>
  <si>
    <t>623638461683</t>
  </si>
  <si>
    <t>0248351100000219</t>
  </si>
  <si>
    <t>234/1,235,258,279/1</t>
  </si>
  <si>
    <t>SHIVNARAIN</t>
  </si>
  <si>
    <t>PUNAJI</t>
  </si>
  <si>
    <t>353799119494</t>
  </si>
  <si>
    <t>0248351100000220</t>
  </si>
  <si>
    <t>310/2,311/1,316</t>
  </si>
  <si>
    <t>RAMGOPAL</t>
  </si>
  <si>
    <t>536499549757</t>
  </si>
  <si>
    <t>0248351100000221</t>
  </si>
  <si>
    <t>310/1,311/2,324,327</t>
  </si>
  <si>
    <t>DEVBAI</t>
  </si>
  <si>
    <t>423045122913</t>
  </si>
  <si>
    <t>0248351100000222</t>
  </si>
  <si>
    <t>49/1,125/1,363/2,365/2</t>
  </si>
  <si>
    <t>TARVARSINGH</t>
  </si>
  <si>
    <t>515959941245</t>
  </si>
  <si>
    <t>0248351100000223</t>
  </si>
  <si>
    <t>171/1</t>
  </si>
  <si>
    <t>RADHU</t>
  </si>
  <si>
    <t>LALU</t>
  </si>
  <si>
    <t>601420867370</t>
  </si>
  <si>
    <t>DAGDIYA</t>
  </si>
  <si>
    <t>0248351100000224</t>
  </si>
  <si>
    <t>86/3</t>
  </si>
  <si>
    <t>AMARSINGH</t>
  </si>
  <si>
    <t>MISARSINGH</t>
  </si>
  <si>
    <t>511384151883</t>
  </si>
  <si>
    <t>0248351100000225</t>
  </si>
  <si>
    <t>285</t>
  </si>
  <si>
    <t>SANTOSHBAI</t>
  </si>
  <si>
    <t>520011320577</t>
  </si>
  <si>
    <t>0248351100000226</t>
  </si>
  <si>
    <t>627/2</t>
  </si>
  <si>
    <t>SUNADARLAL</t>
  </si>
  <si>
    <t>NARAIN</t>
  </si>
  <si>
    <t>863483193410</t>
  </si>
  <si>
    <t>0248351100000227</t>
  </si>
  <si>
    <t>427/2,442/2,465/2</t>
  </si>
  <si>
    <t>LATIBKHAN</t>
  </si>
  <si>
    <t>DAUDKHAN</t>
  </si>
  <si>
    <t>826540622375</t>
  </si>
  <si>
    <t>0248351100000228</t>
  </si>
  <si>
    <t>253/2</t>
  </si>
  <si>
    <t>CHHATARSINGH</t>
  </si>
  <si>
    <t>0248351100000230</t>
  </si>
  <si>
    <t>187/2,228/2,385,396</t>
  </si>
  <si>
    <t>BALDEVSINGH</t>
  </si>
  <si>
    <t>TEJSINGH</t>
  </si>
  <si>
    <t>651279469237</t>
  </si>
  <si>
    <t>0248351100000231</t>
  </si>
  <si>
    <t>372,838,885/1,951</t>
  </si>
  <si>
    <t>TILAK</t>
  </si>
  <si>
    <t>TEJA</t>
  </si>
  <si>
    <t>504596038736</t>
  </si>
  <si>
    <t>0248351100000233</t>
  </si>
  <si>
    <t>263/1</t>
  </si>
  <si>
    <t>RUPESH</t>
  </si>
  <si>
    <t>SANORSINGH</t>
  </si>
  <si>
    <t>0248351100000234</t>
  </si>
  <si>
    <t>491/2/1</t>
  </si>
  <si>
    <t>BAHWARSINGH</t>
  </si>
  <si>
    <t>PADAMSINGH</t>
  </si>
  <si>
    <t>260902681132</t>
  </si>
  <si>
    <t>0248351100000235</t>
  </si>
  <si>
    <t>335/1</t>
  </si>
  <si>
    <t>300720794131</t>
  </si>
  <si>
    <t>0248351100000236</t>
  </si>
  <si>
    <t>424/5,431</t>
  </si>
  <si>
    <t>SANWARSINGH</t>
  </si>
  <si>
    <t>216534232155</t>
  </si>
  <si>
    <t>0248351100000238</t>
  </si>
  <si>
    <t>21/2,21/4,621/1</t>
  </si>
  <si>
    <t>CHANDULAL</t>
  </si>
  <si>
    <t>982254866420</t>
  </si>
  <si>
    <t>0248351100000239</t>
  </si>
  <si>
    <t>636/1</t>
  </si>
  <si>
    <t>KAMLABAI</t>
  </si>
  <si>
    <t>369441985019</t>
  </si>
  <si>
    <t>0248351100000240</t>
  </si>
  <si>
    <t>222,342,345/1</t>
  </si>
  <si>
    <t>495788740094</t>
  </si>
  <si>
    <t>0248351100000241</t>
  </si>
  <si>
    <t>622/7</t>
  </si>
  <si>
    <t>JITENDRASINGH</t>
  </si>
  <si>
    <t>654388379690</t>
  </si>
  <si>
    <t>0248351100000243</t>
  </si>
  <si>
    <t>467/1,510/1</t>
  </si>
  <si>
    <t>422740551868</t>
  </si>
  <si>
    <t>0248351100000244</t>
  </si>
  <si>
    <t>453/1/1,513,524,679/1/1</t>
  </si>
  <si>
    <t>231596661970</t>
  </si>
  <si>
    <t>0248351100000245</t>
  </si>
  <si>
    <t>182</t>
  </si>
  <si>
    <t>613242088824</t>
  </si>
  <si>
    <t>0248351100000246</t>
  </si>
  <si>
    <t>183</t>
  </si>
  <si>
    <t>503410914316</t>
  </si>
  <si>
    <t>0248351100000247</t>
  </si>
  <si>
    <t>60/2</t>
  </si>
  <si>
    <t>SUNDAR</t>
  </si>
  <si>
    <t>BHAIYALAA</t>
  </si>
  <si>
    <t>415316259707</t>
  </si>
  <si>
    <t>0248351100000249</t>
  </si>
  <si>
    <t>457/3,457/5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</si>
</sst>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mm\/dd\/yyyy"/>
    <numFmt numFmtId="166" formatCode="0.000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name val="Tahoma"/>
      <family val="2"/>
    </font>
    <font>
      <b/>
      <sz val="16"/>
      <name val="Calibri"/>
      <family val="2"/>
    </font>
    <font>
      <sz val="16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8"/>
      <name val="Calibri"/>
      <family val="2"/>
      <scheme val="minor"/>
    </font>
    <font>
      <b/>
      <sz val="2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92D050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8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3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ont="0" applyFill="0" applyBorder="0" applyAlignment="0" applyProtection="0"/>
    <xf numFmtId="0" fontId="7" fillId="0" borderId="0"/>
    <xf numFmtId="0" fontId="1" fillId="0" borderId="0"/>
    <xf numFmtId="9" fontId="7" fillId="0" borderId="0" applyFont="0" applyFill="0" applyBorder="0" applyAlignment="0" applyProtection="0"/>
  </cellStyleXfs>
  <cellXfs count="210">
    <xf numFmtId="0" fontId="0" fillId="0" borderId="0" xfId="0"/>
    <xf numFmtId="49" fontId="10" fillId="4" borderId="1" xfId="2" applyNumberFormat="1" applyFont="1" applyFill="1" applyBorder="1" applyAlignment="1" applyProtection="1">
      <alignment horizontal="left" vertical="center" wrapText="1"/>
    </xf>
    <xf numFmtId="49" fontId="10" fillId="5" borderId="2" xfId="2" applyNumberFormat="1" applyFont="1" applyFill="1" applyBorder="1" applyAlignment="1" applyProtection="1">
      <alignment horizontal="left" vertical="center" wrapText="1"/>
    </xf>
    <xf numFmtId="49" fontId="10" fillId="0" borderId="0" xfId="2" applyNumberFormat="1" applyFont="1" applyFill="1" applyBorder="1" applyAlignment="1" applyProtection="1">
      <alignment horizontal="left" wrapText="1"/>
      <protection locked="0"/>
    </xf>
    <xf numFmtId="49" fontId="11" fillId="0" borderId="3" xfId="2" applyNumberFormat="1" applyFont="1" applyFill="1" applyBorder="1" applyAlignment="1" applyProtection="1">
      <alignment horizontal="right" vertical="center" wrapText="1"/>
    </xf>
    <xf numFmtId="0" fontId="0" fillId="6" borderId="0" xfId="0" applyFill="1"/>
    <xf numFmtId="0" fontId="9" fillId="0" borderId="0" xfId="0" applyFont="1"/>
    <xf numFmtId="49" fontId="10" fillId="8" borderId="3" xfId="2" applyNumberFormat="1" applyFont="1" applyFill="1" applyBorder="1" applyAlignment="1" applyProtection="1">
      <alignment horizontal="left" wrapText="1"/>
    </xf>
    <xf numFmtId="49" fontId="11" fillId="4" borderId="1" xfId="2" applyNumberFormat="1" applyFont="1" applyFill="1" applyBorder="1" applyAlignment="1" applyProtection="1">
      <alignment horizontal="left" vertical="center" wrapText="1"/>
    </xf>
    <xf numFmtId="49" fontId="10" fillId="7" borderId="2" xfId="2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2" applyNumberFormat="1" applyFont="1" applyFill="1" applyBorder="1" applyAlignment="1" applyProtection="1">
      <alignment horizontal="left" wrapText="1"/>
    </xf>
    <xf numFmtId="0" fontId="8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NumberFormat="1" applyFont="1" applyAlignment="1">
      <alignment horizontal="left" vertical="center"/>
    </xf>
    <xf numFmtId="49" fontId="14" fillId="7" borderId="3" xfId="0" applyNumberFormat="1" applyFont="1" applyFill="1" applyBorder="1" applyAlignment="1" applyProtection="1">
      <alignment horizontal="left" vertical="center" wrapText="1"/>
      <protection locked="0"/>
    </xf>
    <xf numFmtId="0" fontId="9" fillId="9" borderId="3" xfId="0" applyFont="1" applyFill="1" applyBorder="1" applyAlignment="1">
      <alignment horizontal="center" vertical="center" wrapText="1"/>
    </xf>
    <xf numFmtId="1" fontId="15" fillId="9" borderId="3" xfId="2" applyNumberFormat="1" applyFont="1" applyFill="1" applyBorder="1" applyAlignment="1" applyProtection="1">
      <alignment horizontal="left" vertical="center" wrapText="1"/>
    </xf>
    <xf numFmtId="49" fontId="16" fillId="9" borderId="3" xfId="2" applyNumberFormat="1" applyFont="1" applyFill="1" applyBorder="1" applyAlignment="1" applyProtection="1">
      <alignment horizontal="left" vertical="center" wrapText="1"/>
    </xf>
    <xf numFmtId="49" fontId="15" fillId="9" borderId="3" xfId="2" applyNumberFormat="1" applyFont="1" applyFill="1" applyBorder="1" applyAlignment="1" applyProtection="1">
      <alignment horizontal="left" vertical="center" wrapText="1"/>
    </xf>
    <xf numFmtId="49" fontId="15" fillId="9" borderId="3" xfId="2" applyNumberFormat="1" applyFont="1" applyFill="1" applyBorder="1" applyAlignment="1" applyProtection="1">
      <alignment horizontal="left" vertical="center" wrapText="1"/>
      <protection locked="0"/>
    </xf>
    <xf numFmtId="1" fontId="16" fillId="9" borderId="3" xfId="2" applyNumberFormat="1" applyFont="1" applyFill="1" applyBorder="1" applyAlignment="1" applyProtection="1">
      <alignment horizontal="left" vertical="center" wrapText="1"/>
    </xf>
    <xf numFmtId="0" fontId="16" fillId="9" borderId="3" xfId="0" applyFont="1" applyFill="1" applyBorder="1" applyAlignment="1">
      <alignment horizontal="left" vertical="center" wrapText="1"/>
    </xf>
    <xf numFmtId="165" fontId="15" fillId="9" borderId="3" xfId="2" applyNumberFormat="1" applyFont="1" applyFill="1" applyBorder="1" applyAlignment="1" applyProtection="1">
      <alignment horizontal="left" vertical="center" wrapText="1"/>
    </xf>
    <xf numFmtId="2" fontId="16" fillId="9" borderId="3" xfId="2" applyNumberFormat="1" applyFont="1" applyFill="1" applyBorder="1" applyAlignment="1" applyProtection="1">
      <alignment horizontal="left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17" fillId="10" borderId="3" xfId="0" applyFont="1" applyFill="1" applyBorder="1" applyAlignment="1">
      <alignment horizontal="center" vertical="center" wrapText="1"/>
    </xf>
    <xf numFmtId="1" fontId="18" fillId="8" borderId="3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 applyProtection="1">
      <alignment horizontal="left" vertical="center" wrapText="1"/>
      <protection locked="0"/>
    </xf>
    <xf numFmtId="0" fontId="18" fillId="7" borderId="3" xfId="0" applyFont="1" applyFill="1" applyBorder="1" applyAlignment="1" applyProtection="1">
      <alignment horizontal="left" vertical="center" wrapText="1"/>
      <protection locked="0"/>
    </xf>
    <xf numFmtId="0" fontId="14" fillId="7" borderId="3" xfId="0" applyFont="1" applyFill="1" applyBorder="1" applyAlignment="1" applyProtection="1">
      <alignment horizontal="left" vertical="center" wrapText="1"/>
      <protection locked="0"/>
    </xf>
    <xf numFmtId="0" fontId="9" fillId="5" borderId="3" xfId="0" applyFont="1" applyFill="1" applyBorder="1" applyAlignment="1" applyProtection="1">
      <alignment horizontal="left" vertical="center"/>
    </xf>
    <xf numFmtId="49" fontId="18" fillId="0" borderId="3" xfId="0" applyNumberFormat="1" applyFont="1" applyFill="1" applyBorder="1" applyAlignment="1" applyProtection="1">
      <alignment horizontal="left" vertical="center" wrapText="1"/>
      <protection locked="0"/>
    </xf>
    <xf numFmtId="166" fontId="14" fillId="7" borderId="3" xfId="0" applyNumberFormat="1" applyFont="1" applyFill="1" applyBorder="1" applyAlignment="1" applyProtection="1">
      <alignment horizontal="left" vertical="center" wrapText="1"/>
      <protection locked="0"/>
    </xf>
    <xf numFmtId="0" fontId="18" fillId="5" borderId="3" xfId="0" applyFont="1" applyFill="1" applyBorder="1" applyAlignment="1">
      <alignment horizontal="left" vertical="center" wrapText="1"/>
    </xf>
    <xf numFmtId="2" fontId="18" fillId="5" borderId="3" xfId="0" applyNumberFormat="1" applyFont="1" applyFill="1" applyBorder="1" applyAlignment="1">
      <alignment horizontal="right" vertical="center" wrapText="1"/>
    </xf>
    <xf numFmtId="0" fontId="19" fillId="0" borderId="3" xfId="0" applyFont="1" applyFill="1" applyBorder="1" applyAlignment="1" applyProtection="1">
      <alignment horizontal="left" vertical="center" wrapText="1"/>
      <protection locked="0"/>
    </xf>
    <xf numFmtId="0" fontId="4" fillId="5" borderId="3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/>
    <xf numFmtId="0" fontId="0" fillId="0" borderId="0" xfId="0" applyFill="1"/>
    <xf numFmtId="0" fontId="0" fillId="11" borderId="0" xfId="0" applyFill="1"/>
    <xf numFmtId="49" fontId="1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20" fillId="12" borderId="4" xfId="0" applyFont="1" applyFill="1" applyBorder="1"/>
    <xf numFmtId="0" fontId="20" fillId="12" borderId="0" xfId="0" applyFont="1" applyFill="1" applyBorder="1"/>
    <xf numFmtId="0" fontId="20" fillId="12" borderId="5" xfId="0" applyFont="1" applyFill="1" applyBorder="1"/>
    <xf numFmtId="0" fontId="21" fillId="12" borderId="4" xfId="0" applyFont="1" applyFill="1" applyBorder="1" applyAlignment="1">
      <alignment horizontal="left" vertical="center"/>
    </xf>
    <xf numFmtId="0" fontId="20" fillId="12" borderId="0" xfId="0" applyFont="1" applyFill="1" applyBorder="1" applyAlignment="1">
      <alignment horizontal="left" vertical="center"/>
    </xf>
    <xf numFmtId="0" fontId="21" fillId="13" borderId="3" xfId="0" applyFont="1" applyFill="1" applyBorder="1" applyAlignment="1">
      <alignment horizontal="center" vertical="center" wrapText="1"/>
    </xf>
    <xf numFmtId="0" fontId="21" fillId="13" borderId="3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right" vertical="center"/>
    </xf>
    <xf numFmtId="0" fontId="22" fillId="12" borderId="4" xfId="0" applyFont="1" applyFill="1" applyBorder="1"/>
    <xf numFmtId="0" fontId="20" fillId="12" borderId="4" xfId="0" applyFont="1" applyFill="1" applyBorder="1" applyAlignment="1">
      <alignment horizontal="left" vertical="center"/>
    </xf>
    <xf numFmtId="0" fontId="20" fillId="12" borderId="0" xfId="0" applyFont="1" applyFill="1" applyBorder="1" applyAlignment="1">
      <alignment horizontal="center" vertical="center"/>
    </xf>
    <xf numFmtId="0" fontId="21" fillId="0" borderId="4" xfId="0" applyFont="1" applyBorder="1"/>
    <xf numFmtId="0" fontId="20" fillId="12" borderId="7" xfId="0" applyFont="1" applyFill="1" applyBorder="1"/>
    <xf numFmtId="0" fontId="20" fillId="12" borderId="8" xfId="0" applyFont="1" applyFill="1" applyBorder="1"/>
    <xf numFmtId="0" fontId="20" fillId="12" borderId="9" xfId="0" applyFont="1" applyFill="1" applyBorder="1"/>
    <xf numFmtId="2" fontId="18" fillId="0" borderId="3" xfId="0" applyNumberFormat="1" applyFont="1" applyFill="1" applyBorder="1" applyAlignment="1" applyProtection="1">
      <alignment horizontal="left" vertical="center" wrapText="1"/>
      <protection locked="0"/>
    </xf>
    <xf numFmtId="0" fontId="18" fillId="5" borderId="3" xfId="0" applyFont="1" applyFill="1" applyBorder="1" applyAlignment="1" applyProtection="1">
      <alignment horizontal="left" vertical="center" wrapText="1"/>
    </xf>
    <xf numFmtId="0" fontId="19" fillId="5" borderId="3" xfId="0" applyFont="1" applyFill="1" applyBorder="1" applyAlignment="1" applyProtection="1">
      <alignment horizontal="center" vertical="center" wrapText="1"/>
    </xf>
    <xf numFmtId="0" fontId="3" fillId="2" borderId="0" xfId="3" applyFont="1" applyFill="1"/>
    <xf numFmtId="0" fontId="1" fillId="0" borderId="0" xfId="3"/>
    <xf numFmtId="0" fontId="21" fillId="12" borderId="3" xfId="0" applyFont="1" applyFill="1" applyBorder="1" applyAlignment="1" applyProtection="1">
      <alignment horizontal="left" vertical="center"/>
    </xf>
    <xf numFmtId="0" fontId="21" fillId="14" borderId="3" xfId="0" applyFont="1" applyFill="1" applyBorder="1" applyAlignment="1" applyProtection="1">
      <alignment horizontal="center" vertical="center"/>
    </xf>
    <xf numFmtId="0" fontId="21" fillId="15" borderId="3" xfId="0" applyFont="1" applyFill="1" applyBorder="1" applyAlignment="1" applyProtection="1">
      <alignment horizontal="right" vertical="center"/>
    </xf>
    <xf numFmtId="0" fontId="21" fillId="16" borderId="3" xfId="0" applyFont="1" applyFill="1" applyBorder="1" applyAlignment="1" applyProtection="1">
      <alignment horizontal="right" vertical="center"/>
    </xf>
    <xf numFmtId="0" fontId="21" fillId="4" borderId="3" xfId="0" applyFont="1" applyFill="1" applyBorder="1" applyAlignment="1" applyProtection="1">
      <alignment horizontal="left" vertical="center"/>
    </xf>
    <xf numFmtId="0" fontId="21" fillId="4" borderId="3" xfId="0" applyFont="1" applyFill="1" applyBorder="1" applyAlignment="1" applyProtection="1">
      <alignment horizontal="center" vertical="center"/>
    </xf>
    <xf numFmtId="0" fontId="21" fillId="4" borderId="3" xfId="0" applyFont="1" applyFill="1" applyBorder="1" applyAlignment="1" applyProtection="1">
      <alignment horizontal="right" vertical="center"/>
    </xf>
    <xf numFmtId="0" fontId="21" fillId="12" borderId="3" xfId="0" applyFont="1" applyFill="1" applyBorder="1" applyAlignment="1" applyProtection="1">
      <alignment horizontal="center" vertical="center"/>
    </xf>
    <xf numFmtId="2" fontId="21" fillId="12" borderId="3" xfId="0" applyNumberFormat="1" applyFont="1" applyFill="1" applyBorder="1" applyAlignment="1" applyProtection="1">
      <alignment horizontal="right" vertical="center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1" fillId="0" borderId="0" xfId="3" applyProtection="1"/>
    <xf numFmtId="14" fontId="18" fillId="0" borderId="0" xfId="0" applyNumberFormat="1" applyFont="1" applyFill="1" applyBorder="1" applyAlignment="1" applyProtection="1">
      <alignment horizontal="left" vertical="center" wrapText="1"/>
    </xf>
    <xf numFmtId="166" fontId="1" fillId="0" borderId="0" xfId="3" applyNumberFormat="1" applyProtection="1"/>
    <xf numFmtId="2" fontId="1" fillId="0" borderId="0" xfId="3" applyNumberFormat="1" applyProtection="1"/>
    <xf numFmtId="2" fontId="1" fillId="0" borderId="0" xfId="3" applyNumberFormat="1" applyFont="1" applyProtection="1"/>
    <xf numFmtId="0" fontId="0" fillId="0" borderId="0" xfId="0" applyProtection="1"/>
    <xf numFmtId="2" fontId="0" fillId="0" borderId="0" xfId="0" applyNumberFormat="1" applyProtection="1"/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4" fillId="6" borderId="0" xfId="0" applyFont="1" applyFill="1"/>
    <xf numFmtId="0" fontId="10" fillId="16" borderId="3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left" vertical="center"/>
      <protection locked="0"/>
    </xf>
    <xf numFmtId="0" fontId="10" fillId="0" borderId="3" xfId="0" applyFont="1" applyFill="1" applyBorder="1" applyAlignment="1" applyProtection="1">
      <alignment horizontal="left" vertical="center"/>
      <protection locked="0"/>
    </xf>
    <xf numFmtId="2" fontId="10" fillId="0" borderId="3" xfId="0" applyNumberFormat="1" applyFont="1" applyFill="1" applyBorder="1" applyAlignment="1" applyProtection="1">
      <alignment horizontal="right" vertical="center"/>
      <protection locked="0"/>
    </xf>
    <xf numFmtId="0" fontId="10" fillId="5" borderId="2" xfId="2" applyNumberFormat="1" applyFont="1" applyFill="1" applyBorder="1" applyAlignment="1" applyProtection="1">
      <alignment horizontal="left" vertical="center" wrapText="1"/>
    </xf>
    <xf numFmtId="0" fontId="11" fillId="3" borderId="2" xfId="3" applyFont="1" applyFill="1" applyBorder="1" applyAlignment="1" applyProtection="1">
      <alignment horizontal="left" vertical="center"/>
    </xf>
    <xf numFmtId="0" fontId="23" fillId="7" borderId="2" xfId="0" applyFont="1" applyFill="1" applyBorder="1" applyAlignment="1" applyProtection="1">
      <alignment horizontal="left" vertical="center"/>
      <protection locked="0"/>
    </xf>
    <xf numFmtId="0" fontId="23" fillId="0" borderId="2" xfId="0" applyFont="1" applyBorder="1" applyAlignment="1" applyProtection="1">
      <alignment horizontal="left" vertical="center"/>
      <protection locked="0"/>
    </xf>
    <xf numFmtId="0" fontId="11" fillId="17" borderId="2" xfId="3" applyFont="1" applyFill="1" applyBorder="1" applyAlignment="1" applyProtection="1">
      <alignment horizontal="left" vertical="center"/>
    </xf>
    <xf numFmtId="49" fontId="10" fillId="7" borderId="2" xfId="0" applyNumberFormat="1" applyFont="1" applyFill="1" applyBorder="1" applyAlignment="1" applyProtection="1">
      <alignment horizontal="left" vertical="center" wrapText="1"/>
      <protection locked="0"/>
    </xf>
    <xf numFmtId="0" fontId="25" fillId="3" borderId="2" xfId="3" applyFont="1" applyFill="1" applyBorder="1" applyAlignment="1" applyProtection="1">
      <alignment horizontal="left" vertical="center"/>
    </xf>
    <xf numFmtId="49" fontId="21" fillId="12" borderId="6" xfId="0" applyNumberFormat="1" applyFont="1" applyFill="1" applyBorder="1" applyAlignment="1">
      <alignment horizontal="right" vertical="center"/>
    </xf>
    <xf numFmtId="0" fontId="22" fillId="12" borderId="0" xfId="0" applyFont="1" applyFill="1" applyBorder="1"/>
    <xf numFmtId="49" fontId="1" fillId="0" borderId="0" xfId="3" applyNumberFormat="1" applyAlignment="1">
      <alignment horizontal="left" vertical="center"/>
    </xf>
    <xf numFmtId="0" fontId="1" fillId="0" borderId="0" xfId="3" applyAlignment="1">
      <alignment horizontal="left" vertical="center"/>
    </xf>
    <xf numFmtId="1" fontId="1" fillId="0" borderId="0" xfId="3" applyNumberFormat="1" applyProtection="1"/>
    <xf numFmtId="1" fontId="0" fillId="0" borderId="0" xfId="0" applyNumberFormat="1"/>
    <xf numFmtId="0" fontId="21" fillId="12" borderId="3" xfId="0" applyFont="1" applyFill="1" applyBorder="1" applyAlignment="1">
      <alignment horizontal="left" vertical="center"/>
    </xf>
    <xf numFmtId="0" fontId="21" fillId="19" borderId="3" xfId="0" applyFont="1" applyFill="1" applyBorder="1" applyAlignment="1" applyProtection="1">
      <alignment horizontal="right" vertical="center"/>
    </xf>
    <xf numFmtId="0" fontId="21" fillId="18" borderId="3" xfId="0" applyFont="1" applyFill="1" applyBorder="1" applyAlignment="1" applyProtection="1">
      <alignment horizontal="center" vertical="center"/>
      <protection locked="0"/>
    </xf>
    <xf numFmtId="2" fontId="26" fillId="20" borderId="0" xfId="0" applyNumberFormat="1" applyFont="1" applyFill="1" applyAlignment="1">
      <alignment horizontal="right" vertical="center"/>
    </xf>
    <xf numFmtId="0" fontId="3" fillId="2" borderId="0" xfId="3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27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ont="1"/>
    <xf numFmtId="0" fontId="21" fillId="18" borderId="11" xfId="0" applyFont="1" applyFill="1" applyBorder="1" applyAlignment="1" applyProtection="1">
      <alignment horizontal="left" vertical="center" wrapText="1"/>
      <protection locked="0"/>
    </xf>
    <xf numFmtId="0" fontId="20" fillId="9" borderId="0" xfId="0" applyFont="1" applyFill="1" applyBorder="1" applyAlignment="1">
      <alignment horizontal="left" vertical="center"/>
    </xf>
    <xf numFmtId="0" fontId="21" fillId="9" borderId="4" xfId="0" applyFont="1" applyFill="1" applyBorder="1" applyAlignment="1">
      <alignment horizontal="left" vertical="center"/>
    </xf>
    <xf numFmtId="0" fontId="28" fillId="14" borderId="3" xfId="0" applyFont="1" applyFill="1" applyBorder="1" applyAlignment="1">
      <alignment horizontal="center" vertical="center" wrapText="1"/>
    </xf>
    <xf numFmtId="0" fontId="28" fillId="15" borderId="3" xfId="0" applyFont="1" applyFill="1" applyBorder="1" applyAlignment="1">
      <alignment horizontal="center" vertical="center" wrapText="1"/>
    </xf>
    <xf numFmtId="0" fontId="28" fillId="16" borderId="3" xfId="0" applyFont="1" applyFill="1" applyBorder="1" applyAlignment="1">
      <alignment horizontal="center" vertical="center" wrapText="1"/>
    </xf>
    <xf numFmtId="0" fontId="28" fillId="19" borderId="3" xfId="0" applyFont="1" applyFill="1" applyBorder="1" applyAlignment="1">
      <alignment horizontal="center" vertical="center" wrapText="1"/>
    </xf>
    <xf numFmtId="0" fontId="21" fillId="18" borderId="3" xfId="0" applyFont="1" applyFill="1" applyBorder="1" applyAlignment="1" applyProtection="1">
      <alignment horizontal="left" vertical="center"/>
      <protection locked="0"/>
    </xf>
    <xf numFmtId="0" fontId="0" fillId="0" borderId="0" xfId="0" applyBorder="1"/>
    <xf numFmtId="0" fontId="0" fillId="0" borderId="0" xfId="0" applyFill="1" applyBorder="1"/>
    <xf numFmtId="0" fontId="0" fillId="11" borderId="0" xfId="0" applyFill="1" applyBorder="1"/>
    <xf numFmtId="0" fontId="0" fillId="0" borderId="0" xfId="0" applyFont="1" applyFill="1" applyBorder="1"/>
    <xf numFmtId="0" fontId="0" fillId="11" borderId="0" xfId="0" applyFill="1" applyBorder="1" applyAlignment="1">
      <alignment horizontal="right"/>
    </xf>
    <xf numFmtId="0" fontId="0" fillId="11" borderId="0" xfId="0" applyFill="1" applyBorder="1" applyAlignment="1">
      <alignment horizontal="left" vertical="center"/>
    </xf>
    <xf numFmtId="0" fontId="0" fillId="0" borderId="0" xfId="0" applyFont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/>
    <xf numFmtId="10" fontId="0" fillId="0" borderId="0" xfId="0" applyNumberFormat="1" applyBorder="1"/>
    <xf numFmtId="2" fontId="0" fillId="11" borderId="0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 vertical="center"/>
    </xf>
    <xf numFmtId="10" fontId="7" fillId="0" borderId="0" xfId="4" applyNumberFormat="1" applyFont="1" applyBorder="1"/>
    <xf numFmtId="0" fontId="25" fillId="24" borderId="2" xfId="3" applyFont="1" applyFill="1" applyBorder="1" applyAlignment="1" applyProtection="1">
      <alignment horizontal="left" vertical="center"/>
    </xf>
    <xf numFmtId="0" fontId="23" fillId="11" borderId="2" xfId="0" applyFont="1" applyFill="1" applyBorder="1" applyAlignment="1" applyProtection="1">
      <alignment horizontal="left" vertical="center"/>
      <protection locked="0"/>
    </xf>
    <xf numFmtId="14" fontId="1" fillId="0" borderId="0" xfId="3" applyNumberFormat="1" applyProtection="1"/>
    <xf numFmtId="49" fontId="10" fillId="7" borderId="6" xfId="2" applyNumberFormat="1" applyFont="1" applyFill="1" applyBorder="1" applyAlignment="1" applyProtection="1">
      <alignment horizontal="left" wrapText="1"/>
    </xf>
    <xf numFmtId="0" fontId="23" fillId="0" borderId="21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12" borderId="6" xfId="0" applyFont="1" applyFill="1" applyBorder="1" applyAlignment="1">
      <alignment horizontal="left" vertical="center"/>
    </xf>
    <xf numFmtId="0" fontId="23" fillId="12" borderId="15" xfId="0" applyFont="1" applyFill="1" applyBorder="1" applyAlignment="1">
      <alignment horizontal="left" vertical="center"/>
    </xf>
    <xf numFmtId="0" fontId="23" fillId="12" borderId="11" xfId="0" applyFont="1" applyFill="1" applyBorder="1" applyAlignment="1">
      <alignment horizontal="left" vertical="center"/>
    </xf>
    <xf numFmtId="49" fontId="10" fillId="0" borderId="3" xfId="0" applyNumberFormat="1" applyFont="1" applyFill="1" applyBorder="1" applyAlignment="1" applyProtection="1">
      <alignment horizontal="left" vertical="center"/>
      <protection locked="0"/>
    </xf>
    <xf numFmtId="49" fontId="21" fillId="12" borderId="3" xfId="0" applyNumberFormat="1" applyFont="1" applyFill="1" applyBorder="1" applyAlignment="1" applyProtection="1">
      <alignment horizontal="left" vertical="center"/>
    </xf>
    <xf numFmtId="49" fontId="9" fillId="18" borderId="11" xfId="0" applyNumberFormat="1" applyFont="1" applyFill="1" applyBorder="1" applyAlignment="1" applyProtection="1">
      <alignment horizontal="left" vertical="center"/>
      <protection locked="0"/>
    </xf>
    <xf numFmtId="0" fontId="0" fillId="12" borderId="0" xfId="0" applyFill="1" applyProtection="1"/>
    <xf numFmtId="0" fontId="0" fillId="12" borderId="0" xfId="0" applyFill="1"/>
    <xf numFmtId="0" fontId="15" fillId="12" borderId="0" xfId="0" applyFont="1" applyFill="1" applyProtection="1"/>
    <xf numFmtId="0" fontId="0" fillId="12" borderId="0" xfId="0" quotePrefix="1" applyFill="1" applyAlignment="1" applyProtection="1">
      <alignment horizontal="center"/>
    </xf>
    <xf numFmtId="0" fontId="12" fillId="12" borderId="0" xfId="0" quotePrefix="1" applyFont="1" applyFill="1" applyAlignment="1" applyProtection="1">
      <alignment horizontal="center"/>
    </xf>
    <xf numFmtId="0" fontId="0" fillId="12" borderId="0" xfId="0" applyFill="1" applyAlignment="1" applyProtection="1">
      <alignment horizontal="left" vertical="center"/>
    </xf>
    <xf numFmtId="0" fontId="0" fillId="12" borderId="0" xfId="0" applyFont="1" applyFill="1" applyAlignment="1" applyProtection="1">
      <alignment horizontal="left" vertical="center"/>
    </xf>
    <xf numFmtId="0" fontId="12" fillId="12" borderId="0" xfId="0" applyFont="1" applyFill="1" applyAlignment="1" applyProtection="1">
      <alignment horizontal="left" vertical="center"/>
    </xf>
    <xf numFmtId="0" fontId="0" fillId="6" borderId="0" xfId="0" applyFill="1" applyProtection="1">
      <protection locked="0"/>
    </xf>
    <xf numFmtId="0" fontId="11" fillId="12" borderId="0" xfId="0" applyFont="1" applyFill="1" applyAlignment="1" applyProtection="1">
      <alignment horizontal="center" vertical="center"/>
    </xf>
    <xf numFmtId="0" fontId="33" fillId="25" borderId="4" xfId="0" applyFont="1" applyFill="1" applyBorder="1" applyAlignment="1">
      <alignment horizontal="left" vertical="center" wrapText="1"/>
    </xf>
    <xf numFmtId="0" fontId="33" fillId="25" borderId="0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30" fillId="21" borderId="12" xfId="0" applyFont="1" applyFill="1" applyBorder="1" applyAlignment="1">
      <alignment horizontal="center" vertical="center" wrapText="1"/>
    </xf>
    <xf numFmtId="0" fontId="26" fillId="20" borderId="0" xfId="0" applyFont="1" applyFill="1" applyAlignment="1">
      <alignment horizontal="right" vertical="center"/>
    </xf>
    <xf numFmtId="0" fontId="26" fillId="22" borderId="0" xfId="0" applyFont="1" applyFill="1" applyAlignment="1">
      <alignment horizontal="right" vertical="center"/>
    </xf>
    <xf numFmtId="2" fontId="26" fillId="22" borderId="12" xfId="0" applyNumberFormat="1" applyFont="1" applyFill="1" applyBorder="1" applyAlignment="1">
      <alignment horizontal="right" vertical="center"/>
    </xf>
    <xf numFmtId="0" fontId="30" fillId="23" borderId="12" xfId="0" applyFont="1" applyFill="1" applyBorder="1" applyAlignment="1">
      <alignment horizontal="center" vertical="center" wrapText="1"/>
    </xf>
    <xf numFmtId="0" fontId="32" fillId="12" borderId="18" xfId="0" applyFont="1" applyFill="1" applyBorder="1" applyAlignment="1">
      <alignment horizontal="center" vertical="center"/>
    </xf>
    <xf numFmtId="0" fontId="32" fillId="12" borderId="19" xfId="0" applyFont="1" applyFill="1" applyBorder="1" applyAlignment="1">
      <alignment horizontal="center" vertical="center"/>
    </xf>
    <xf numFmtId="0" fontId="32" fillId="12" borderId="20" xfId="0" applyFont="1" applyFill="1" applyBorder="1" applyAlignment="1">
      <alignment horizontal="center" vertical="center"/>
    </xf>
    <xf numFmtId="0" fontId="28" fillId="12" borderId="4" xfId="0" applyFont="1" applyFill="1" applyBorder="1" applyAlignment="1">
      <alignment horizontal="center" vertical="center"/>
    </xf>
    <xf numFmtId="0" fontId="28" fillId="12" borderId="0" xfId="0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left" vertical="center" wrapText="1"/>
    </xf>
    <xf numFmtId="0" fontId="21" fillId="9" borderId="16" xfId="0" applyFont="1" applyFill="1" applyBorder="1" applyAlignment="1">
      <alignment horizontal="left" vertical="center" wrapText="1"/>
    </xf>
    <xf numFmtId="0" fontId="21" fillId="9" borderId="4" xfId="0" applyFont="1" applyFill="1" applyBorder="1" applyAlignment="1">
      <alignment horizontal="left" vertical="center" wrapText="1"/>
    </xf>
    <xf numFmtId="0" fontId="21" fillId="9" borderId="0" xfId="0" applyFont="1" applyFill="1" applyBorder="1" applyAlignment="1">
      <alignment horizontal="left" vertical="center" wrapText="1"/>
    </xf>
    <xf numFmtId="0" fontId="21" fillId="9" borderId="4" xfId="0" applyFont="1" applyFill="1" applyBorder="1" applyAlignment="1">
      <alignment horizontal="left" vertical="center"/>
    </xf>
    <xf numFmtId="0" fontId="21" fillId="9" borderId="0" xfId="0" applyFont="1" applyFill="1" applyBorder="1" applyAlignment="1">
      <alignment horizontal="left" vertical="center"/>
    </xf>
    <xf numFmtId="0" fontId="21" fillId="18" borderId="15" xfId="0" applyFont="1" applyFill="1" applyBorder="1" applyAlignment="1" applyProtection="1">
      <alignment horizontal="left" vertical="center" wrapText="1"/>
      <protection locked="0"/>
    </xf>
    <xf numFmtId="0" fontId="21" fillId="18" borderId="17" xfId="0" applyFont="1" applyFill="1" applyBorder="1" applyAlignment="1" applyProtection="1">
      <alignment horizontal="left" vertical="center" wrapText="1"/>
      <protection locked="0"/>
    </xf>
    <xf numFmtId="0" fontId="21" fillId="12" borderId="6" xfId="0" applyFont="1" applyFill="1" applyBorder="1" applyAlignment="1" applyProtection="1">
      <alignment horizontal="right" vertical="center"/>
    </xf>
    <xf numFmtId="0" fontId="21" fillId="12" borderId="15" xfId="0" applyFont="1" applyFill="1" applyBorder="1" applyAlignment="1" applyProtection="1">
      <alignment horizontal="right" vertical="center"/>
    </xf>
    <xf numFmtId="0" fontId="21" fillId="12" borderId="11" xfId="0" applyFont="1" applyFill="1" applyBorder="1" applyAlignment="1" applyProtection="1">
      <alignment horizontal="right" vertical="center"/>
    </xf>
    <xf numFmtId="0" fontId="21" fillId="18" borderId="3" xfId="0" applyFont="1" applyFill="1" applyBorder="1" applyAlignment="1" applyProtection="1">
      <alignment horizontal="left" vertical="center" wrapText="1"/>
      <protection locked="0"/>
    </xf>
    <xf numFmtId="0" fontId="21" fillId="18" borderId="16" xfId="0" applyFont="1" applyFill="1" applyBorder="1" applyAlignment="1" applyProtection="1">
      <alignment horizontal="left" vertical="center" wrapText="1"/>
      <protection locked="0"/>
    </xf>
    <xf numFmtId="0" fontId="21" fillId="18" borderId="13" xfId="0" applyFont="1" applyFill="1" applyBorder="1" applyAlignment="1" applyProtection="1">
      <alignment horizontal="left" vertical="center"/>
      <protection locked="0"/>
    </xf>
    <xf numFmtId="0" fontId="21" fillId="18" borderId="3" xfId="0" applyFont="1" applyFill="1" applyBorder="1" applyAlignment="1" applyProtection="1">
      <alignment horizontal="left" vertical="center"/>
      <protection locked="0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9" borderId="15" xfId="0" applyFont="1" applyFill="1" applyBorder="1" applyAlignment="1">
      <alignment horizontal="left" vertical="center"/>
    </xf>
    <xf numFmtId="0" fontId="21" fillId="9" borderId="11" xfId="0" applyFont="1" applyFill="1" applyBorder="1" applyAlignment="1">
      <alignment horizontal="left" vertical="center"/>
    </xf>
    <xf numFmtId="0" fontId="21" fillId="12" borderId="14" xfId="0" applyFont="1" applyFill="1" applyBorder="1" applyAlignment="1">
      <alignment horizontal="left" vertical="center"/>
    </xf>
    <xf numFmtId="0" fontId="21" fillId="12" borderId="15" xfId="0" applyFont="1" applyFill="1" applyBorder="1" applyAlignment="1">
      <alignment horizontal="left" vertical="center"/>
    </xf>
    <xf numFmtId="0" fontId="31" fillId="21" borderId="4" xfId="0" applyFont="1" applyFill="1" applyBorder="1" applyAlignment="1">
      <alignment horizontal="center" vertical="center"/>
    </xf>
    <xf numFmtId="0" fontId="31" fillId="21" borderId="0" xfId="0" applyFont="1" applyFill="1" applyBorder="1" applyAlignment="1">
      <alignment horizontal="center" vertical="center"/>
    </xf>
    <xf numFmtId="0" fontId="31" fillId="21" borderId="5" xfId="0" applyFont="1" applyFill="1" applyBorder="1" applyAlignment="1">
      <alignment horizontal="center" vertical="center"/>
    </xf>
    <xf numFmtId="2" fontId="21" fillId="12" borderId="6" xfId="0" applyNumberFormat="1" applyFont="1" applyFill="1" applyBorder="1" applyAlignment="1">
      <alignment horizontal="left" vertical="center"/>
    </xf>
    <xf numFmtId="2" fontId="21" fillId="12" borderId="11" xfId="0" applyNumberFormat="1" applyFont="1" applyFill="1" applyBorder="1" applyAlignment="1">
      <alignment horizontal="left" vertical="center"/>
    </xf>
    <xf numFmtId="0" fontId="28" fillId="9" borderId="3" xfId="0" applyFont="1" applyFill="1" applyBorder="1" applyAlignment="1">
      <alignment horizontal="center" vertical="center" wrapText="1"/>
    </xf>
    <xf numFmtId="0" fontId="28" fillId="14" borderId="3" xfId="0" applyFont="1" applyFill="1" applyBorder="1" applyAlignment="1">
      <alignment horizontal="center" vertical="center" wrapText="1"/>
    </xf>
    <xf numFmtId="0" fontId="28" fillId="15" borderId="3" xfId="0" applyFont="1" applyFill="1" applyBorder="1" applyAlignment="1">
      <alignment horizontal="center" vertical="center" wrapText="1"/>
    </xf>
    <xf numFmtId="0" fontId="28" fillId="16" borderId="3" xfId="0" applyFont="1" applyFill="1" applyBorder="1" applyAlignment="1">
      <alignment horizontal="center" vertical="center" wrapText="1"/>
    </xf>
    <xf numFmtId="0" fontId="28" fillId="19" borderId="3" xfId="0" applyFont="1" applyFill="1" applyBorder="1" applyAlignment="1">
      <alignment horizontal="center" vertical="center" wrapText="1"/>
    </xf>
  </cellXfs>
  <cellStyles count="5">
    <cellStyle name="Default" xfId="1"/>
    <cellStyle name="Normal" xfId="0" builtinId="0"/>
    <cellStyle name="Normal 2" xfId="2"/>
    <cellStyle name="Normal 3" xfId="3"/>
    <cellStyle name="Percent" xfId="4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G13" sqref="G13"/>
    </sheetView>
  </sheetViews>
  <sheetFormatPr defaultColWidth="0" defaultRowHeight="15" zeroHeight="1" x14ac:dyDescent="0.25"/>
  <cols>
    <col min="1" max="17" width="9.140625" style="154" customWidth="1"/>
    <col min="18" max="16384" width="9.140625" style="154" hidden="1"/>
  </cols>
  <sheetData>
    <row r="1" spans="1:17" ht="15.75" x14ac:dyDescent="0.25">
      <c r="A1" s="162" t="s">
        <v>23498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7" ht="15.75" x14ac:dyDescent="0.25">
      <c r="A2" s="162" t="s">
        <v>23499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7" x14ac:dyDescent="0.25">
      <c r="A3" s="156" t="s">
        <v>23482</v>
      </c>
      <c r="B3" s="158" t="s">
        <v>23500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17" x14ac:dyDescent="0.25">
      <c r="A4" s="156" t="s">
        <v>23483</v>
      </c>
      <c r="B4" s="159" t="s">
        <v>23496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</row>
    <row r="5" spans="1:17" x14ac:dyDescent="0.25">
      <c r="A5" s="156" t="s">
        <v>23484</v>
      </c>
      <c r="B5" s="159" t="s">
        <v>23485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</row>
    <row r="6" spans="1:17" x14ac:dyDescent="0.25">
      <c r="A6" s="157" t="s">
        <v>23486</v>
      </c>
      <c r="B6" s="160" t="s">
        <v>23487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</row>
    <row r="7" spans="1:17" x14ac:dyDescent="0.25">
      <c r="A7" s="156" t="s">
        <v>23488</v>
      </c>
      <c r="B7" s="159" t="s">
        <v>23497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</row>
    <row r="8" spans="1:17" x14ac:dyDescent="0.25">
      <c r="A8" s="156" t="s">
        <v>23489</v>
      </c>
      <c r="B8" s="159" t="s">
        <v>23501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</row>
    <row r="9" spans="1:17" x14ac:dyDescent="0.25">
      <c r="A9" s="156" t="s">
        <v>23490</v>
      </c>
      <c r="B9" s="159" t="s">
        <v>23491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</row>
    <row r="10" spans="1:17" x14ac:dyDescent="0.25">
      <c r="A10" s="156" t="s">
        <v>23492</v>
      </c>
      <c r="B10" s="158" t="s">
        <v>23503</v>
      </c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</row>
    <row r="11" spans="1:17" x14ac:dyDescent="0.25">
      <c r="A11" s="156" t="s">
        <v>23493</v>
      </c>
      <c r="B11" s="158" t="s">
        <v>23504</v>
      </c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</row>
    <row r="12" spans="1:17" x14ac:dyDescent="0.25">
      <c r="A12" s="156" t="s">
        <v>23494</v>
      </c>
      <c r="B12" s="158" t="s">
        <v>23495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</row>
    <row r="13" spans="1:17" x14ac:dyDescent="0.25"/>
    <row r="14" spans="1:17" x14ac:dyDescent="0.25"/>
  </sheetData>
  <sheetProtection password="E97F" sheet="1" objects="1" scenarios="1" selectLockedCells="1"/>
  <mergeCells count="2">
    <mergeCell ref="A2:Q2"/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I4489"/>
  <sheetViews>
    <sheetView tabSelected="1" topLeftCell="B1" zoomScale="80" zoomScaleNormal="80" workbookViewId="0">
      <pane ySplit="17" topLeftCell="A237" activePane="bottomLeft" state="frozen"/>
      <selection pane="bottomLeft" activeCell="E237" sqref="E237"/>
    </sheetView>
  </sheetViews>
  <sheetFormatPr defaultColWidth="0" defaultRowHeight="0" customHeight="1" zeroHeight="1" x14ac:dyDescent="0.25"/>
  <cols>
    <col min="1" max="1" width="6.85546875" style="76" customWidth="1"/>
    <col min="2" max="2" width="26.5703125" style="76" customWidth="1"/>
    <col min="3" max="3" width="28.5703125" style="76" customWidth="1"/>
    <col min="4" max="4" width="19.140625" style="76" customWidth="1"/>
    <col min="5" max="5" width="19.5703125" style="76" customWidth="1"/>
    <col min="6" max="6" width="17.42578125" style="76" customWidth="1"/>
    <col min="7" max="7" width="18.140625" style="76" customWidth="1"/>
    <col min="8" max="8" width="14.85546875" style="76" customWidth="1"/>
    <col min="9" max="9" width="23.85546875" style="76" customWidth="1"/>
    <col min="10" max="10" width="20" style="76" customWidth="1"/>
    <col min="11" max="11" width="16" style="76" customWidth="1"/>
    <col min="12" max="12" width="16.7109375" style="76" customWidth="1"/>
    <col min="13" max="13" width="30.5703125" style="76" customWidth="1"/>
    <col min="14" max="14" width="24" style="76" customWidth="1"/>
    <col min="15" max="15" width="22.28515625" style="76" customWidth="1"/>
    <col min="16" max="16" width="20.28515625" style="76" customWidth="1"/>
    <col min="17" max="17" width="11.5703125" style="76" customWidth="1"/>
    <col min="18" max="18" width="25.5703125" style="75" customWidth="1"/>
    <col min="19" max="19" width="14.85546875" style="76" customWidth="1"/>
    <col min="20" max="20" width="16.42578125" style="76" customWidth="1"/>
    <col min="21" max="21" width="16.28515625" style="76" customWidth="1"/>
    <col min="22" max="22" width="15.85546875" style="76" customWidth="1"/>
    <col min="23" max="23" width="20.28515625" style="75" customWidth="1"/>
    <col min="24" max="24" width="22.85546875" style="76" customWidth="1"/>
    <col min="25" max="25" width="22.140625" style="76" customWidth="1"/>
    <col min="26" max="26" width="17.85546875" style="76" customWidth="1"/>
    <col min="27" max="27" width="14" style="76" customWidth="1"/>
    <col min="28" max="28" width="24.85546875" style="76" customWidth="1"/>
    <col min="29" max="29" width="26.140625" style="76" customWidth="1"/>
    <col min="30" max="30" width="27.140625" style="76" customWidth="1"/>
    <col min="31" max="31" width="30.85546875" style="76" hidden="1" customWidth="1"/>
    <col min="32" max="32" width="21.42578125" style="76" customWidth="1"/>
    <col min="33" max="33" width="14.7109375" style="76" customWidth="1"/>
    <col min="34" max="34" width="14.7109375" style="76" hidden="1" customWidth="1"/>
    <col min="35" max="35" width="15.7109375" style="76" customWidth="1"/>
    <col min="36" max="36" width="14.42578125" style="76" customWidth="1"/>
    <col min="37" max="37" width="17.28515625" style="76" customWidth="1"/>
    <col min="38" max="38" width="28.85546875" style="76" customWidth="1"/>
    <col min="39" max="39" width="23.85546875" style="76" customWidth="1"/>
    <col min="40" max="40" width="47.7109375" style="76" customWidth="1"/>
    <col min="41" max="41" width="27.28515625" style="76" customWidth="1"/>
    <col min="42" max="42" width="45" style="76" customWidth="1"/>
    <col min="43" max="43" width="18.85546875" style="76" hidden="1" customWidth="1"/>
    <col min="44" max="44" width="2.85546875" style="76" customWidth="1"/>
    <col min="45" max="45" width="11.42578125" style="123" hidden="1" customWidth="1"/>
    <col min="46" max="46" width="24.140625" style="123" hidden="1" customWidth="1"/>
    <col min="47" max="47" width="14.42578125" style="123" hidden="1" customWidth="1"/>
    <col min="48" max="48" width="26.140625" style="123" hidden="1" customWidth="1"/>
    <col min="49" max="49" width="32.5703125" style="123" hidden="1" customWidth="1"/>
    <col min="50" max="50" width="44.140625" style="123" hidden="1" customWidth="1"/>
    <col min="51" max="51" width="20.28515625" style="123" hidden="1" customWidth="1"/>
    <col min="52" max="52" width="20.5703125" style="123" hidden="1" customWidth="1"/>
    <col min="53" max="53" width="10" style="123" hidden="1" customWidth="1"/>
    <col min="54" max="55" width="9.140625" style="123" hidden="1" customWidth="1"/>
    <col min="56" max="56" width="27.85546875" style="123" hidden="1" customWidth="1"/>
    <col min="57" max="57" width="27.140625" style="123" hidden="1" customWidth="1"/>
    <col min="58" max="58" width="17" style="124" hidden="1" customWidth="1"/>
    <col min="59" max="59" width="9.140625" style="123" hidden="1" customWidth="1"/>
    <col min="60" max="60" width="25.85546875" style="123" hidden="1" customWidth="1"/>
    <col min="61" max="61" width="28.5703125" style="123" hidden="1" customWidth="1"/>
    <col min="62" max="62" width="23.140625" style="124" hidden="1" customWidth="1"/>
    <col min="63" max="63" width="22.5703125" style="124" hidden="1" customWidth="1"/>
    <col min="64" max="64" width="9.140625" style="123" hidden="1" customWidth="1"/>
    <col min="65" max="65" width="13.140625" style="123" hidden="1" customWidth="1"/>
    <col min="66" max="66" width="9.140625" style="123" hidden="1" customWidth="1"/>
    <col min="67" max="67" width="12.28515625" style="123" hidden="1" customWidth="1"/>
    <col min="68" max="68" width="20" style="124" hidden="1" customWidth="1"/>
    <col min="69" max="69" width="14.140625" style="124" hidden="1" customWidth="1"/>
    <col min="70" max="70" width="21.7109375" style="124" hidden="1" customWidth="1"/>
    <col min="71" max="71" width="9.140625" style="123" hidden="1" customWidth="1"/>
    <col min="72" max="72" width="21.85546875" style="123" hidden="1" customWidth="1"/>
    <col min="73" max="73" width="17.85546875" style="123" hidden="1" customWidth="1"/>
    <col min="74" max="74" width="22.140625" style="123" hidden="1" customWidth="1"/>
    <col min="75" max="75" width="21.7109375" style="123" hidden="1" customWidth="1"/>
    <col min="76" max="76" width="28.28515625" style="124" hidden="1" customWidth="1"/>
    <col min="77" max="77" width="17.140625" style="124" hidden="1" customWidth="1"/>
    <col min="78" max="78" width="15.7109375" style="123" hidden="1" customWidth="1"/>
    <col min="79" max="79" width="9.140625" style="123" hidden="1" customWidth="1"/>
    <col min="80" max="80" width="23.28515625" style="123" hidden="1" customWidth="1"/>
    <col min="81" max="81" width="12.42578125" style="123" hidden="1" customWidth="1"/>
    <col min="82" max="82" width="27.7109375" style="123" hidden="1" customWidth="1"/>
    <col min="83" max="83" width="29.28515625" style="123" hidden="1" customWidth="1"/>
    <col min="84" max="84" width="23.140625" style="123" hidden="1" customWidth="1"/>
    <col min="85" max="85" width="16.7109375" style="123" hidden="1" customWidth="1"/>
    <col min="86" max="86" width="18" style="123" hidden="1" customWidth="1"/>
    <col min="87" max="87" width="17.85546875" style="123" hidden="1" customWidth="1"/>
    <col min="88" max="16384" width="9.140625" hidden="1"/>
  </cols>
  <sheetData>
    <row r="1" spans="1:87" ht="54" customHeight="1" thickBot="1" x14ac:dyDescent="0.3">
      <c r="A1"/>
      <c r="B1" s="1" t="s">
        <v>0</v>
      </c>
      <c r="C1" s="2" t="s">
        <v>213</v>
      </c>
      <c r="E1" s="163" t="s">
        <v>23477</v>
      </c>
      <c r="F1" s="164"/>
      <c r="G1" s="164"/>
      <c r="H1" s="164"/>
      <c r="I1" s="164"/>
      <c r="J1" s="164"/>
      <c r="K1" s="164"/>
      <c r="L1" s="164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 s="161"/>
      <c r="BF1" s="123"/>
      <c r="BJ1" s="123"/>
      <c r="BK1" s="123"/>
      <c r="BP1" s="123"/>
      <c r="BQ1" s="123"/>
      <c r="BR1" s="123"/>
      <c r="BX1" s="123"/>
      <c r="BY1" s="123"/>
    </row>
    <row r="2" spans="1:87" ht="16.5" thickBot="1" x14ac:dyDescent="0.3">
      <c r="A2"/>
      <c r="B2" s="1" t="s">
        <v>2</v>
      </c>
      <c r="C2" s="2" t="s">
        <v>3</v>
      </c>
      <c r="D2" s="3"/>
      <c r="E2" s="4" t="s">
        <v>1</v>
      </c>
      <c r="F2" s="165" t="s">
        <v>23474</v>
      </c>
      <c r="G2" s="165"/>
      <c r="H2" s="165"/>
      <c r="I2" s="165"/>
      <c r="J2" s="166" t="s">
        <v>169</v>
      </c>
      <c r="K2" s="167"/>
      <c r="L2" s="167"/>
      <c r="M2" s="167"/>
      <c r="N2" s="167"/>
      <c r="O2" s="167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 s="161"/>
      <c r="BF2" s="123"/>
      <c r="BJ2" s="123"/>
      <c r="BK2" s="123"/>
      <c r="BP2" s="123"/>
      <c r="BQ2" s="123"/>
      <c r="BR2" s="123"/>
      <c r="BX2" s="123"/>
      <c r="BY2" s="123"/>
    </row>
    <row r="3" spans="1:87" ht="16.5" thickBot="1" x14ac:dyDescent="0.3">
      <c r="A3"/>
      <c r="B3" s="1" t="s">
        <v>5</v>
      </c>
      <c r="C3" s="94">
        <v>2017</v>
      </c>
      <c r="D3" s="3"/>
      <c r="E3" s="4" t="s">
        <v>4</v>
      </c>
      <c r="F3" s="145" t="s">
        <v>23475</v>
      </c>
      <c r="G3" s="145"/>
      <c r="H3" s="145"/>
      <c r="I3" s="145"/>
      <c r="J3" s="84" t="s">
        <v>170</v>
      </c>
      <c r="K3" s="85"/>
      <c r="L3" s="85"/>
      <c r="M3" s="85"/>
      <c r="N3" s="85"/>
      <c r="O3" s="85"/>
      <c r="P3" s="6"/>
      <c r="Q3" s="6"/>
      <c r="R3" s="6"/>
      <c r="S3" s="6"/>
      <c r="T3" s="6"/>
      <c r="U3" s="6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 s="161"/>
      <c r="BF3" s="123"/>
      <c r="BJ3" s="123"/>
      <c r="BK3" s="123"/>
      <c r="BP3" s="123"/>
      <c r="BQ3" s="123"/>
      <c r="BR3" s="123"/>
      <c r="BX3" s="123"/>
      <c r="BY3" s="123"/>
    </row>
    <row r="4" spans="1:87" ht="16.5" thickBot="1" x14ac:dyDescent="0.3">
      <c r="A4"/>
      <c r="B4" s="1" t="s">
        <v>6</v>
      </c>
      <c r="C4" s="2" t="s">
        <v>55</v>
      </c>
      <c r="D4" s="3"/>
      <c r="E4" s="144"/>
      <c r="F4" s="147" t="s">
        <v>23473</v>
      </c>
      <c r="G4" s="148"/>
      <c r="H4" s="148"/>
      <c r="I4" s="149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 s="161"/>
      <c r="BF4" s="123"/>
      <c r="BJ4" s="123"/>
      <c r="BK4" s="123"/>
      <c r="BP4" s="123"/>
      <c r="BQ4" s="123"/>
      <c r="BR4" s="123"/>
      <c r="BX4" s="123"/>
      <c r="BY4" s="123"/>
    </row>
    <row r="5" spans="1:87" ht="16.5" thickBot="1" x14ac:dyDescent="0.3">
      <c r="A5"/>
      <c r="B5" s="8" t="s">
        <v>7</v>
      </c>
      <c r="C5" s="9" t="s">
        <v>3206</v>
      </c>
      <c r="D5" s="10"/>
      <c r="E5" s="7"/>
      <c r="F5" s="146" t="s">
        <v>175</v>
      </c>
      <c r="G5" s="146"/>
      <c r="H5" s="146"/>
      <c r="I5" s="146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 s="161"/>
      <c r="BF5" s="123"/>
      <c r="BJ5" s="123"/>
      <c r="BK5" s="123"/>
      <c r="BP5" s="123"/>
      <c r="BQ5" s="123"/>
      <c r="BR5" s="123"/>
      <c r="BX5" s="123"/>
      <c r="BY5" s="123"/>
    </row>
    <row r="6" spans="1:87" ht="5.25" customHeight="1" thickBot="1" x14ac:dyDescent="0.3">
      <c r="A6" s="5"/>
      <c r="B6" s="87"/>
      <c r="C6" s="87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/>
      <c r="AR6" s="161"/>
      <c r="BF6" s="123"/>
      <c r="BJ6" s="123"/>
      <c r="BK6" s="123"/>
      <c r="BP6" s="123"/>
      <c r="BQ6" s="123"/>
      <c r="BR6" s="123"/>
      <c r="BX6" s="123"/>
      <c r="BY6" s="123"/>
    </row>
    <row r="7" spans="1:87" ht="21.75" thickBot="1" x14ac:dyDescent="0.3">
      <c r="A7"/>
      <c r="B7" s="95" t="s">
        <v>8</v>
      </c>
      <c r="C7" s="96" t="s">
        <v>23505</v>
      </c>
      <c r="D7"/>
      <c r="E7" s="170" t="s">
        <v>177</v>
      </c>
      <c r="F7" s="170"/>
      <c r="G7" s="171">
        <f>IF(COUNT($AK$18:$AK$800)=0,"",SUM($AK$18:$AK$800))</f>
        <v>186176</v>
      </c>
      <c r="H7" s="171"/>
      <c r="I7" s="11" t="str">
        <f>IF(COUNT(E9:E14)=0,"",MAX(E9:E14))</f>
        <v/>
      </c>
      <c r="J7" s="169" t="s">
        <v>176</v>
      </c>
      <c r="K7" s="169"/>
      <c r="L7" s="110" t="str">
        <f>IF(COUNT(J9:J14)=0,"",SUM(J9:J14))</f>
        <v/>
      </c>
      <c r="M7"/>
      <c r="N7" s="12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 s="161"/>
      <c r="BF7" s="123"/>
      <c r="BJ7" s="123"/>
      <c r="BK7" s="123"/>
      <c r="BP7" s="123"/>
      <c r="BQ7" s="123"/>
      <c r="BR7" s="123"/>
      <c r="BX7" s="123"/>
      <c r="BY7" s="123"/>
    </row>
    <row r="8" spans="1:87" ht="33.75" customHeight="1" thickBot="1" x14ac:dyDescent="0.3">
      <c r="A8"/>
      <c r="B8" s="95" t="s">
        <v>9</v>
      </c>
      <c r="C8" s="97" t="s">
        <v>23506</v>
      </c>
      <c r="D8"/>
      <c r="E8" s="88" t="s">
        <v>10</v>
      </c>
      <c r="F8" s="89" t="s">
        <v>11</v>
      </c>
      <c r="G8" s="89" t="s">
        <v>12</v>
      </c>
      <c r="H8" s="89" t="s">
        <v>23478</v>
      </c>
      <c r="I8" s="88" t="s">
        <v>13</v>
      </c>
      <c r="J8" s="88" t="s">
        <v>14</v>
      </c>
      <c r="K8"/>
      <c r="L8"/>
      <c r="M8" s="13" t="s">
        <v>15</v>
      </c>
      <c r="N8" s="14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 s="161"/>
      <c r="BF8" s="123"/>
      <c r="BJ8" s="123"/>
      <c r="BK8" s="123"/>
      <c r="BP8" s="123"/>
      <c r="BQ8" s="123"/>
      <c r="BR8" s="123"/>
      <c r="BX8" s="123"/>
      <c r="BY8" s="123"/>
    </row>
    <row r="9" spans="1:87" ht="16.5" thickBot="1" x14ac:dyDescent="0.3">
      <c r="A9"/>
      <c r="B9" s="95" t="s">
        <v>16</v>
      </c>
      <c r="C9" s="97" t="s">
        <v>23509</v>
      </c>
      <c r="D9"/>
      <c r="E9" s="90" t="str">
        <f>IF(F9="","",1)</f>
        <v/>
      </c>
      <c r="F9" s="91"/>
      <c r="G9" s="92"/>
      <c r="H9" s="150"/>
      <c r="I9" s="92"/>
      <c r="J9" s="93"/>
      <c r="K9" s="15" t="str">
        <f>IF(G9="","",G9)</f>
        <v/>
      </c>
      <c r="L9" s="16" t="str">
        <f>IF(H9="","",CONCATENATE(DAY(H9),"/",MONTH(H9),"/",YEAR(H9)))</f>
        <v/>
      </c>
      <c r="M9" s="13" t="s">
        <v>17</v>
      </c>
      <c r="N9" s="17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 s="161"/>
      <c r="BF9" s="123"/>
      <c r="BJ9" s="123"/>
      <c r="BK9" s="123"/>
      <c r="BP9" s="123"/>
      <c r="BQ9" s="123"/>
      <c r="BR9" s="123"/>
      <c r="BX9" s="123"/>
      <c r="BY9" s="123"/>
    </row>
    <row r="10" spans="1:87" ht="16.5" thickBot="1" x14ac:dyDescent="0.3">
      <c r="A10"/>
      <c r="B10" s="95" t="s">
        <v>18</v>
      </c>
      <c r="C10" s="97" t="s">
        <v>23507</v>
      </c>
      <c r="D10"/>
      <c r="E10" s="90" t="str">
        <f>IF(F10="","",E9+1)</f>
        <v/>
      </c>
      <c r="F10" s="91"/>
      <c r="G10" s="92"/>
      <c r="H10" s="150"/>
      <c r="I10" s="92"/>
      <c r="J10" s="93"/>
      <c r="K10" s="15" t="str">
        <f>IF(G10="","",CONCATENATE(G10,", ",K9))</f>
        <v/>
      </c>
      <c r="L10" s="16" t="str">
        <f>IF(H10="","",CONCATENATE(L9,", ",CONCATENATE(DAY(H10),"/",MONTH(H10),"/",YEAR(H10))))</f>
        <v/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 s="161"/>
      <c r="BF10" s="123"/>
      <c r="BJ10" s="123"/>
      <c r="BK10" s="123"/>
      <c r="BP10" s="123"/>
      <c r="BQ10" s="123"/>
      <c r="BR10" s="123"/>
      <c r="BX10" s="123"/>
      <c r="BY10" s="123"/>
    </row>
    <row r="11" spans="1:87" ht="16.5" thickBot="1" x14ac:dyDescent="0.3">
      <c r="A11"/>
      <c r="B11" s="98" t="s">
        <v>19</v>
      </c>
      <c r="C11" s="99" t="s">
        <v>23508</v>
      </c>
      <c r="D11"/>
      <c r="E11" s="90" t="str">
        <f>IF(F11="","",E10+1)</f>
        <v/>
      </c>
      <c r="F11" s="91"/>
      <c r="G11" s="92"/>
      <c r="H11" s="150"/>
      <c r="I11" s="92"/>
      <c r="J11" s="93"/>
      <c r="K11" s="15" t="str">
        <f>IF(G11="","",CONCATENATE(G11,", ",K10))</f>
        <v/>
      </c>
      <c r="L11" s="16" t="str">
        <f>IF(H11="","",CONCATENATE(L10,", ",CONCATENATE(DAY(H11),"/",MONTH(H11),"/",YEAR(H11))))</f>
        <v/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 s="161"/>
      <c r="BF11" s="123"/>
      <c r="BJ11" s="123"/>
      <c r="BK11" s="123"/>
      <c r="BP11" s="123"/>
      <c r="BQ11" s="123"/>
      <c r="BR11" s="123"/>
      <c r="BX11" s="123"/>
      <c r="BY11" s="123"/>
      <c r="CI11" s="124"/>
    </row>
    <row r="12" spans="1:87" ht="16.5" thickBot="1" x14ac:dyDescent="0.3">
      <c r="A12"/>
      <c r="B12" s="141" t="s">
        <v>18275</v>
      </c>
      <c r="C12" s="142">
        <v>653</v>
      </c>
      <c r="D12"/>
      <c r="E12" s="90" t="str">
        <f>IF(F12="","",E11+1)</f>
        <v/>
      </c>
      <c r="F12" s="91"/>
      <c r="G12" s="92"/>
      <c r="H12" s="150"/>
      <c r="I12" s="92"/>
      <c r="J12" s="93"/>
      <c r="K12" s="15" t="str">
        <f>IF(G12="","",CONCATENATE(G12,", ",K11))</f>
        <v/>
      </c>
      <c r="L12" s="16" t="str">
        <f>IF(H12="","",CONCATENATE(L11,", ",CONCATENATE(DAY(H12),"/",MONTH(H12),"/",YEAR(H12))))</f>
        <v/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 s="161"/>
      <c r="BF12" s="123"/>
      <c r="BJ12" s="123"/>
      <c r="BK12" s="123"/>
      <c r="BP12" s="123"/>
      <c r="BQ12" s="123"/>
      <c r="BR12" s="123"/>
      <c r="BX12" s="123"/>
      <c r="BY12" s="123"/>
      <c r="CI12" s="124"/>
    </row>
    <row r="13" spans="1:87" ht="16.5" thickBot="1" x14ac:dyDescent="0.3">
      <c r="A13"/>
      <c r="B13" s="100" t="s">
        <v>185</v>
      </c>
      <c r="C13" s="97">
        <v>2480</v>
      </c>
      <c r="D13"/>
      <c r="E13" s="90" t="str">
        <f>IF(F13="","",E12+1)</f>
        <v/>
      </c>
      <c r="F13" s="91"/>
      <c r="G13" s="92"/>
      <c r="H13" s="150"/>
      <c r="I13" s="92"/>
      <c r="J13" s="93"/>
      <c r="K13" s="15" t="str">
        <f>IF(G13="","",CONCATENATE(G13,", ",K12))</f>
        <v/>
      </c>
      <c r="L13" s="16" t="str">
        <f>IF(H13="","",CONCATENATE(L12,", ",CONCATENATE(DAY(H13),"/",MONTH(H13),"/",YEAR(H13))))</f>
        <v/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 s="161"/>
      <c r="BF13" s="123"/>
      <c r="BJ13" s="123"/>
      <c r="BK13" s="123"/>
      <c r="BP13" s="123"/>
      <c r="BQ13" s="123"/>
      <c r="BR13" s="123"/>
      <c r="BX13" s="123"/>
      <c r="BY13" s="123"/>
      <c r="CI13" s="124"/>
    </row>
    <row r="14" spans="1:87" ht="16.5" thickBot="1" x14ac:dyDescent="0.3">
      <c r="A14"/>
      <c r="B14" s="95" t="s">
        <v>20</v>
      </c>
      <c r="C14" s="97">
        <v>0</v>
      </c>
      <c r="D14"/>
      <c r="E14" s="90" t="str">
        <f>IF(F14="","",E13+1)</f>
        <v/>
      </c>
      <c r="F14" s="91"/>
      <c r="G14" s="92"/>
      <c r="H14" s="150"/>
      <c r="I14" s="92"/>
      <c r="J14" s="93"/>
      <c r="K14" s="15" t="str">
        <f>IF(G14="","",CONCATENATE(G14,", ",K13))</f>
        <v/>
      </c>
      <c r="L14" s="16" t="str">
        <f>IF(H14="","",CONCATENATE(L13,", ",CONCATENATE(DAY(H14),"/",MONTH(H14),"/",YEAR(H14))))</f>
        <v/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 s="161"/>
      <c r="BF14" s="123"/>
      <c r="BJ14" s="123"/>
      <c r="BK14" s="123"/>
      <c r="BP14" s="123"/>
      <c r="BQ14" s="123"/>
      <c r="BR14" s="123"/>
      <c r="BX14" s="123"/>
      <c r="BY14" s="123"/>
      <c r="CI14" s="124"/>
    </row>
    <row r="15" spans="1:87" ht="9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/>
      <c r="AR15" s="161"/>
      <c r="BF15" s="123"/>
      <c r="BJ15" s="123"/>
      <c r="BK15" s="123"/>
      <c r="BP15" s="123"/>
      <c r="BQ15" s="123"/>
      <c r="BR15" s="123"/>
      <c r="BX15" s="123"/>
      <c r="BY15" s="123"/>
      <c r="CI15" s="124"/>
    </row>
    <row r="16" spans="1:87" ht="32.25" customHeight="1" x14ac:dyDescent="0.25">
      <c r="A16" s="172" t="s">
        <v>21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68" t="s">
        <v>22</v>
      </c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/>
      <c r="AR16" s="161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G16" s="124"/>
      <c r="BH16" s="124"/>
      <c r="BI16" s="124"/>
      <c r="BL16" s="124"/>
      <c r="BM16" s="124"/>
      <c r="BN16" s="124"/>
      <c r="BO16" s="124"/>
      <c r="BS16" s="124"/>
      <c r="BT16" s="124"/>
      <c r="BU16" s="124"/>
      <c r="BV16" s="124"/>
      <c r="BW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</row>
    <row r="17" spans="1:87" ht="40.5" customHeight="1" x14ac:dyDescent="0.25">
      <c r="A17" s="19" t="s">
        <v>23</v>
      </c>
      <c r="B17" s="20" t="s">
        <v>24</v>
      </c>
      <c r="C17" s="21" t="s">
        <v>25</v>
      </c>
      <c r="D17" s="22" t="s">
        <v>26</v>
      </c>
      <c r="E17" s="21" t="s">
        <v>27</v>
      </c>
      <c r="F17" s="22" t="s">
        <v>28</v>
      </c>
      <c r="G17" s="21" t="s">
        <v>29</v>
      </c>
      <c r="H17" s="21" t="s">
        <v>30</v>
      </c>
      <c r="I17" s="21" t="s">
        <v>31</v>
      </c>
      <c r="J17" s="21" t="s">
        <v>165</v>
      </c>
      <c r="K17" s="20" t="s">
        <v>186</v>
      </c>
      <c r="L17" s="22" t="s">
        <v>187</v>
      </c>
      <c r="M17" s="21" t="s">
        <v>168</v>
      </c>
      <c r="N17" s="21" t="s">
        <v>32</v>
      </c>
      <c r="O17" s="22" t="s">
        <v>33</v>
      </c>
      <c r="P17" s="21" t="s">
        <v>34</v>
      </c>
      <c r="Q17" s="23" t="s">
        <v>35</v>
      </c>
      <c r="R17" s="24" t="s">
        <v>36</v>
      </c>
      <c r="S17" s="25" t="s">
        <v>38</v>
      </c>
      <c r="T17" s="24" t="s">
        <v>39</v>
      </c>
      <c r="U17" s="24" t="s">
        <v>97</v>
      </c>
      <c r="V17" s="24" t="s">
        <v>98</v>
      </c>
      <c r="W17" s="21" t="s">
        <v>179</v>
      </c>
      <c r="X17" s="24" t="s">
        <v>37</v>
      </c>
      <c r="Y17" s="21" t="s">
        <v>180</v>
      </c>
      <c r="Z17" s="26" t="s">
        <v>23479</v>
      </c>
      <c r="AA17" s="27" t="s">
        <v>40</v>
      </c>
      <c r="AB17" s="25" t="s">
        <v>4007</v>
      </c>
      <c r="AC17" s="25" t="s">
        <v>206</v>
      </c>
      <c r="AD17" s="25" t="s">
        <v>4008</v>
      </c>
      <c r="AE17" s="21" t="s">
        <v>192</v>
      </c>
      <c r="AF17" s="21" t="s">
        <v>41</v>
      </c>
      <c r="AG17" s="22" t="s">
        <v>178</v>
      </c>
      <c r="AH17" s="22" t="s">
        <v>184</v>
      </c>
      <c r="AI17" s="21" t="s">
        <v>42</v>
      </c>
      <c r="AJ17" s="27" t="s">
        <v>43</v>
      </c>
      <c r="AK17" s="27" t="s">
        <v>44</v>
      </c>
      <c r="AL17" s="21" t="s">
        <v>23480</v>
      </c>
      <c r="AM17" s="28" t="s">
        <v>45</v>
      </c>
      <c r="AN17" s="28" t="s">
        <v>46</v>
      </c>
      <c r="AO17" s="29" t="s">
        <v>99</v>
      </c>
      <c r="AP17" s="29" t="s">
        <v>47</v>
      </c>
      <c r="AQ17"/>
      <c r="AR17" s="161"/>
      <c r="AT17" s="132" t="s">
        <v>51</v>
      </c>
      <c r="AU17" s="132" t="s">
        <v>50</v>
      </c>
      <c r="AV17" s="132" t="s">
        <v>52</v>
      </c>
      <c r="AW17" s="132" t="s">
        <v>53</v>
      </c>
      <c r="AX17" s="132" t="s">
        <v>54</v>
      </c>
      <c r="AY17" s="132" t="s">
        <v>188</v>
      </c>
      <c r="AZ17" s="132" t="s">
        <v>42</v>
      </c>
      <c r="BA17" s="130"/>
      <c r="BB17" s="130"/>
      <c r="BC17" s="124"/>
      <c r="BD17" s="133" t="s">
        <v>207</v>
      </c>
      <c r="BE17" s="132" t="s">
        <v>51</v>
      </c>
      <c r="BG17" s="124"/>
      <c r="BH17" s="132" t="s">
        <v>51</v>
      </c>
      <c r="BI17" s="132" t="s">
        <v>50</v>
      </c>
      <c r="BL17" s="124"/>
      <c r="BM17" s="132" t="s">
        <v>51</v>
      </c>
      <c r="BN17" s="132" t="s">
        <v>50</v>
      </c>
      <c r="BO17" s="132" t="s">
        <v>52</v>
      </c>
      <c r="BS17" s="124"/>
      <c r="BT17" s="132" t="s">
        <v>51</v>
      </c>
      <c r="BU17" s="132" t="s">
        <v>50</v>
      </c>
      <c r="BV17" s="132" t="s">
        <v>52</v>
      </c>
      <c r="BW17" s="132" t="s">
        <v>53</v>
      </c>
      <c r="BZ17" s="124"/>
      <c r="CA17" s="124"/>
      <c r="CB17" s="132" t="s">
        <v>51</v>
      </c>
      <c r="CC17" s="132" t="s">
        <v>50</v>
      </c>
      <c r="CD17" s="132" t="s">
        <v>52</v>
      </c>
      <c r="CE17" s="132" t="s">
        <v>53</v>
      </c>
      <c r="CF17" s="132" t="s">
        <v>54</v>
      </c>
      <c r="CG17" s="124"/>
      <c r="CH17" s="124"/>
      <c r="CI17" s="124"/>
    </row>
    <row r="18" spans="1:87" s="42" customFormat="1" ht="15" customHeight="1" x14ac:dyDescent="0.25">
      <c r="A18" s="30">
        <f>IF(C18="","",1)</f>
        <v>1</v>
      </c>
      <c r="B18" s="31">
        <v>999982002</v>
      </c>
      <c r="C18" s="31" t="s">
        <v>23510</v>
      </c>
      <c r="D18" s="31"/>
      <c r="E18" s="61" t="s">
        <v>23511</v>
      </c>
      <c r="F18" s="31"/>
      <c r="G18" s="32" t="s">
        <v>23512</v>
      </c>
      <c r="H18" s="32" t="s">
        <v>23513</v>
      </c>
      <c r="I18" s="33">
        <v>9165602561</v>
      </c>
      <c r="J18" s="18" t="s">
        <v>23514</v>
      </c>
      <c r="K18" s="32"/>
      <c r="L18" s="18"/>
      <c r="M18" s="31" t="s">
        <v>23509</v>
      </c>
      <c r="N18" s="31" t="s">
        <v>23509</v>
      </c>
      <c r="O18" s="31"/>
      <c r="P18" s="32" t="s">
        <v>3206</v>
      </c>
      <c r="Q18" s="31"/>
      <c r="R18" s="44" t="s">
        <v>23515</v>
      </c>
      <c r="S18" s="32" t="s">
        <v>23516</v>
      </c>
      <c r="T18" s="34" t="str">
        <f>IF($S18="","",IF($S18="Loanee","Saving/Loan A/C","Saving Bank A/C"))</f>
        <v>Saving/Loan A/C</v>
      </c>
      <c r="U18" s="32" t="s">
        <v>23517</v>
      </c>
      <c r="V18" s="45">
        <v>0.85</v>
      </c>
      <c r="W18" s="35" t="s">
        <v>23519</v>
      </c>
      <c r="X18" s="62" t="str">
        <f>IF($V18&gt;2,"Others",IF($V18="","","Small/Marginal"))</f>
        <v>Small/Marginal</v>
      </c>
      <c r="Y18" s="32" t="s">
        <v>204</v>
      </c>
      <c r="Z18" s="35"/>
      <c r="AA18" s="36">
        <v>0.3</v>
      </c>
      <c r="AB18" s="32" t="s">
        <v>3209</v>
      </c>
      <c r="AC18" s="32" t="s">
        <v>3380</v>
      </c>
      <c r="AD18" s="32" t="s">
        <v>3383</v>
      </c>
      <c r="AE18" s="31"/>
      <c r="AF18" s="31" t="s">
        <v>23509</v>
      </c>
      <c r="AG18" s="31"/>
      <c r="AH18" s="31" t="str">
        <f t="shared" ref="AH18:AH81" si="0">IF(OR($C$5="",$Y18=""),"",IFERROR(INDEX($AZ$18:$AZ$4489,MATCH(CONCATENATE($C$5,$Y18,$AB18,$AC18,$AD18,$AE18),$AS$18:$AS$4489,0)),""))</f>
        <v>PTHLKA</v>
      </c>
      <c r="AI18" s="37" t="str">
        <f>IFERROR(IF(OR($C$5="",$Y18=""),"",INDEX('NFA LEVEL'!$D$2:$D$197,MATCH(CONCATENATE($C$5,"_",$Y18),'NFA LEVEL'!$A$2:$A$197))),"")</f>
        <v>PTHLKA</v>
      </c>
      <c r="AJ18" s="38">
        <f>IFERROR(ROUND((VLOOKUP(CONCATENATE($C$5,"_",$Y18),premium!$A$2:$I$200,6,FALSE))*AA18,0),"")</f>
        <v>12000</v>
      </c>
      <c r="AK18" s="38">
        <f>IFERROR(ROUND((VLOOKUP(CONCATENATE($C$5,"_",$Y18),premium!$A$2:$I$200,9,FALSE))*AA18,2),"")</f>
        <v>240</v>
      </c>
      <c r="AL18" s="35" t="s">
        <v>23520</v>
      </c>
      <c r="AM18" s="31"/>
      <c r="AN18" s="39"/>
      <c r="AO18" s="63" t="str">
        <f>IF(COUNT(A18:AL18)=0,"",IF(AND($AH18="DISTR",$AB18="",$AC18="",$AD18="",$AE18=""),"O.K.",IF(AND($AH18="TEHSL",$AB18&lt;&gt;"",$AC18="",$AD18="",$AE18=""),"O.K.",IF(AND($AH18="RCRCLE",$AB18&lt;&gt;"",$AC18&lt;&gt;"",$AD18="",$AE18=""),"O.K.",IF(AND($AH18="PTHLKA",$AB18&lt;&gt;"",$AC18&lt;&gt;"",$AD18&lt;&gt;"",$AE18=""),"O.K.",IF(AND($AH18="VILLAGE",$AB18&lt;&gt;"",$AC18&lt;&gt;"",$AD18&lt;&gt;"",$AE18&lt;&gt;""),"O.K.","Choose Correct Hierarchy in Column AB, AC, AD"))))))</f>
        <v>O.K.</v>
      </c>
      <c r="AP18" s="40" t="str">
        <f>IF(C18="","",IF(AND(C18&lt;&gt;"",E18&lt;&gt;"",G18&lt;&gt;"",H18&lt;&gt;"",I18&lt;&gt;"",T18&lt;&gt;"",R18&lt;&gt;"",X18&lt;&gt;"",S18&lt;&gt;"",Y18&lt;&gt;"",AA18&lt;&gt;"",AH18&lt;&gt;"",AJ18&lt;&gt;"",AK18&lt;&gt;"",N18&lt;&gt;"",AL18&lt;&gt;"",AF18&lt;&gt;"",W18&lt;&gt;"",M18&lt;&gt;"",V18&lt;&gt;"",U18&lt;&gt;"",P18&lt;&gt;"",AO18="O.K."),"O.K","COMPULSORY FIELDS ARE BLANK, KINDLY ENTER DATA IN COMPULSORY FIELD "))</f>
        <v>O.K</v>
      </c>
      <c r="AQ18" s="41" t="s">
        <v>48</v>
      </c>
      <c r="AR18" s="161"/>
      <c r="AS18" s="125" t="str">
        <f>CONCATENATE(AT18,AU18,AV18,AW18,AX18,AY18)</f>
        <v>ALIRAJPUR-IN/MP/049BAJRA-320ALIRAJPUR-IN/MP/049/001ALIRAJPUR-IN/MP/049/001/0002069-KAVTHU-IN/MP/049/001/0002/0024</v>
      </c>
      <c r="AT18" s="126" t="s">
        <v>214</v>
      </c>
      <c r="AU18" s="126" t="s">
        <v>189</v>
      </c>
      <c r="AV18" s="126" t="s">
        <v>215</v>
      </c>
      <c r="AW18" s="126" t="s">
        <v>216</v>
      </c>
      <c r="AX18" s="126" t="s">
        <v>217</v>
      </c>
      <c r="AY18" s="123"/>
      <c r="AZ18" s="126" t="s">
        <v>3984</v>
      </c>
      <c r="BA18" s="127" t="str">
        <f>CONCATENATE(AT18,"_",AU18,"_",AV18,"_",AW18,"_",AX18,"_",AY18)</f>
        <v>ALIRAJPUR-IN/MP/049_BAJRA-320_ALIRAJPUR-IN/MP/049/001_ALIRAJPUR-IN/MP/049/001/0002_069-KAVTHU-IN/MP/049/001/0002/0024_</v>
      </c>
      <c r="BB18" s="127" t="str">
        <f>CONCATENATE(AT18,"_",AU18,"_",AV18,"_",AW18,"_",AX18)</f>
        <v>ALIRAJPUR-IN/MP/049_BAJRA-320_ALIRAJPUR-IN/MP/049/001_ALIRAJPUR-IN/MP/049/001/0002_069-KAVTHU-IN/MP/049/001/0002/0024</v>
      </c>
      <c r="BC18" s="124"/>
      <c r="BD18" s="126" t="s">
        <v>3987</v>
      </c>
      <c r="BE18" s="126" t="s">
        <v>214</v>
      </c>
      <c r="BF18" s="125" t="str">
        <f ca="1">CONCATENATE(CELL("address",INDEX($BI$18:$BI$500,MATCH($BE18,$BH$18:$BH$500,0))),":",CELL("address",INDEX($BI$18:$BI$500,MATCH($BE18,$BH$18:$BH$500,1))))</f>
        <v>$BI$18:$BI$26</v>
      </c>
      <c r="BG18" s="124"/>
      <c r="BH18" s="126" t="s">
        <v>214</v>
      </c>
      <c r="BI18" s="126" t="s">
        <v>189</v>
      </c>
      <c r="BJ18" s="128" t="str">
        <f>CONCATENATE(BH18,"_",BI18)</f>
        <v>ALIRAJPUR-IN/MP/049_BAJRA-320</v>
      </c>
      <c r="BK18" s="128" t="str">
        <f ca="1">CONCATENATE(CELL("address",INDEX($BO$18:$BO$2500,MATCH($BJ18,$BP$18:$BP$2500,0))),":",CELL("address",INDEX($BO$18:$BO$2500,MATCH($BJ18,$BP$18:$BP$2500,1))))</f>
        <v>$BO$18:$BO$19</v>
      </c>
      <c r="BL18" s="124"/>
      <c r="BM18" s="126" t="s">
        <v>214</v>
      </c>
      <c r="BN18" s="126" t="s">
        <v>189</v>
      </c>
      <c r="BO18" s="126" t="s">
        <v>215</v>
      </c>
      <c r="BP18" s="128" t="str">
        <f>CONCATENATE(BM18,"_",BN18)</f>
        <v>ALIRAJPUR-IN/MP/049_BAJRA-320</v>
      </c>
      <c r="BQ18" s="128" t="str">
        <f>CONCATENATE(BM18,"_",BN18,"_",BO18)</f>
        <v>ALIRAJPUR-IN/MP/049_BAJRA-320_ALIRAJPUR-IN/MP/049/001</v>
      </c>
      <c r="BR18" s="128" t="str">
        <f ca="1">CONCATENATE(CELL("address",INDEX($BW$18:$BW$4489,MATCH($BQ18,$BX$18:$BX$4489,0))),":",CELL("address",INDEX($BW$18:$BW$4489,MATCH($BQ18,$BX$18:$BX$4489,1))))</f>
        <v>$BW$18:$BW$18</v>
      </c>
      <c r="BS18" s="124"/>
      <c r="BT18" s="126" t="s">
        <v>214</v>
      </c>
      <c r="BU18" s="126" t="s">
        <v>189</v>
      </c>
      <c r="BV18" s="126" t="s">
        <v>215</v>
      </c>
      <c r="BW18" s="126" t="s">
        <v>216</v>
      </c>
      <c r="BX18" s="128" t="str">
        <f>CONCATENATE(BT18,"_",BU18,"_",BV18)</f>
        <v>ALIRAJPUR-IN/MP/049_BAJRA-320_ALIRAJPUR-IN/MP/049/001</v>
      </c>
      <c r="BY18" s="128" t="str">
        <f>CONCATENATE(BT18,"_",BU18,"_",BV18,"_",BW18)</f>
        <v>ALIRAJPUR-IN/MP/049_BAJRA-320_ALIRAJPUR-IN/MP/049/001_ALIRAJPUR-IN/MP/049/001/0002</v>
      </c>
      <c r="BZ18" s="128" t="str">
        <f ca="1">CONCATENATE(CELL("address",INDEX($CF$18:$CF$4489,MATCH($BY18,$CG$18:$CG$4489,0))),":",CELL("address",INDEX($CF$18:$CF$4489,MATCH($BY18,$CG$18:$CG$4489,1))))</f>
        <v>$CF$18:$CF$41</v>
      </c>
      <c r="CA18" s="124"/>
      <c r="CB18" s="126" t="s">
        <v>214</v>
      </c>
      <c r="CC18" s="126" t="s">
        <v>189</v>
      </c>
      <c r="CD18" s="126" t="s">
        <v>215</v>
      </c>
      <c r="CE18" s="126" t="s">
        <v>216</v>
      </c>
      <c r="CF18" s="126" t="s">
        <v>217</v>
      </c>
      <c r="CG18" s="128" t="str">
        <f>CONCATENATE(CB18,"_",CC18,"_",CD18,"_",CE18)</f>
        <v>ALIRAJPUR-IN/MP/049_BAJRA-320_ALIRAJPUR-IN/MP/049/001_ALIRAJPUR-IN/MP/049/001/0002</v>
      </c>
      <c r="CH18" s="128" t="str">
        <f>CONCATENATE(CB18,"_",CC18,"_",CD18,"_",CE18,"_",CF18)</f>
        <v>ALIRAJPUR-IN/MP/049_BAJRA-320_ALIRAJPUR-IN/MP/049/001_ALIRAJPUR-IN/MP/049/001/0002_069-KAVTHU-IN/MP/049/001/0002/0024</v>
      </c>
      <c r="CI18" s="125" t="str">
        <f ca="1">CONCATENATE(CELL("address",INDEX($AY$18:$AY$4489,MATCH($CH18,$BB$18:$BB$4489,0))),":",CELL("address",INDEX($AY$18:$AY$4489,MATCH($CH18,$BB$18:$BB$4489,1))))</f>
        <v>$AY$18:$AY$18</v>
      </c>
    </row>
    <row r="19" spans="1:87" ht="25.5" x14ac:dyDescent="0.25">
      <c r="A19" s="30">
        <f>IF(C19="","",A18+1)</f>
        <v>2</v>
      </c>
      <c r="B19" s="31">
        <v>999881089</v>
      </c>
      <c r="C19" s="31" t="s">
        <v>23521</v>
      </c>
      <c r="D19" s="31" t="s">
        <v>23522</v>
      </c>
      <c r="E19" s="31" t="s">
        <v>23523</v>
      </c>
      <c r="F19" s="31"/>
      <c r="G19" s="32" t="s">
        <v>23512</v>
      </c>
      <c r="H19" s="32" t="s">
        <v>23513</v>
      </c>
      <c r="I19" s="33">
        <v>9977896070</v>
      </c>
      <c r="J19" s="18" t="s">
        <v>23524</v>
      </c>
      <c r="K19" s="32"/>
      <c r="L19" s="18"/>
      <c r="M19" s="31" t="s">
        <v>23525</v>
      </c>
      <c r="N19" s="31" t="s">
        <v>23525</v>
      </c>
      <c r="O19" s="31"/>
      <c r="P19" s="32" t="s">
        <v>3206</v>
      </c>
      <c r="Q19" s="31"/>
      <c r="R19" s="44" t="s">
        <v>23518</v>
      </c>
      <c r="S19" s="32" t="s">
        <v>23516</v>
      </c>
      <c r="T19" s="34" t="str">
        <f t="shared" ref="T19:T82" si="1">IF($S19="","",IF($S19="Loanee","Saving/Loan A/C","Saving Bank A/C"))</f>
        <v>Saving/Loan A/C</v>
      </c>
      <c r="U19" s="32" t="s">
        <v>23517</v>
      </c>
      <c r="V19" s="45">
        <v>4.01</v>
      </c>
      <c r="W19" s="35" t="s">
        <v>23526</v>
      </c>
      <c r="X19" s="62" t="str">
        <f t="shared" ref="X19:X82" si="2">IF($V19&gt;2,"Others",IF($V19="","","Small/Marginal"))</f>
        <v>Others</v>
      </c>
      <c r="Y19" s="32" t="s">
        <v>204</v>
      </c>
      <c r="Z19" s="35"/>
      <c r="AA19" s="36">
        <v>4</v>
      </c>
      <c r="AB19" s="32" t="s">
        <v>3209</v>
      </c>
      <c r="AC19" s="32" t="s">
        <v>3380</v>
      </c>
      <c r="AD19" s="32" t="s">
        <v>3383</v>
      </c>
      <c r="AE19" s="31"/>
      <c r="AF19" s="31" t="s">
        <v>23525</v>
      </c>
      <c r="AG19" s="31"/>
      <c r="AH19" s="31" t="str">
        <f t="shared" si="0"/>
        <v>PTHLKA</v>
      </c>
      <c r="AI19" s="37" t="str">
        <f>IFERROR(IF(OR($C$5="",$Y19=""),"",INDEX('NFA LEVEL'!$D$2:$D$197,MATCH(CONCATENATE($C$5,"_",$Y19),'NFA LEVEL'!$A$2:$A$197))),"")</f>
        <v>PTHLKA</v>
      </c>
      <c r="AJ19" s="38">
        <f>IFERROR(ROUND((VLOOKUP(CONCATENATE($C$5,"_",$Y19),premium!$A$2:$I$200,6,FALSE))*AA19,0),"")</f>
        <v>160000</v>
      </c>
      <c r="AK19" s="38">
        <f>IFERROR(ROUND((VLOOKUP(CONCATENATE($C$5,"_",$Y19),premium!$A$2:$I$200,9,FALSE))*AA19,2),"")</f>
        <v>3200</v>
      </c>
      <c r="AL19" s="35" t="s">
        <v>23520</v>
      </c>
      <c r="AM19" s="31"/>
      <c r="AN19" s="39"/>
      <c r="AO19" s="63" t="str">
        <f t="shared" ref="AO19:AO82" si="3">IF(COUNT(A19:AL19)=0,"",IF(AND($AH19="DISTR",$AB19="",$AC19="",$AD19="",$AE19=""),"O.K.",IF(AND($AH19="TEHSL",$AB19&lt;&gt;"",$AC19="",$AD19="",$AE19=""),"O.K.",IF(AND($AH19="RCRCLE",$AB19&lt;&gt;"",$AC19&lt;&gt;"",$AD19="",$AE19=""),"O.K.",IF(AND($AH19="PTHLKA",$AB19&lt;&gt;"",$AC19&lt;&gt;"",$AD19&lt;&gt;"",$AE19=""),"O.K.",IF(AND($AH19="VILLAGE",$AB19&lt;&gt;"",$AC19&lt;&gt;"",$AD19&lt;&gt;"",$AE19&lt;&gt;""),"O.K.","Choose Correct Hierarchy in Column AB, AC, AD"))))))</f>
        <v>O.K.</v>
      </c>
      <c r="AP19" s="40" t="str">
        <f t="shared" ref="AP19:AP82" si="4">IF(C19="","",IF(AND(C19&lt;&gt;"",E19&lt;&gt;"",G19&lt;&gt;"",H19&lt;&gt;"",I19&lt;&gt;"",T19&lt;&gt;"",R19&lt;&gt;"",X19&lt;&gt;"",S19&lt;&gt;"",Y19&lt;&gt;"",AA19&lt;&gt;"",AH19&lt;&gt;"",AJ19&lt;&gt;"",AK19&lt;&gt;"",N19&lt;&gt;"",AL19&lt;&gt;"",AF19&lt;&gt;"",W19&lt;&gt;"",M19&lt;&gt;"",V19&lt;&gt;"",U19&lt;&gt;"",P19&lt;&gt;"",AO19="O.K."),"O.K","COMPULSORY FIELDS ARE BLANK, KINDLY ENTER DATA IN COMPULSORY FIELD "))</f>
        <v>O.K</v>
      </c>
      <c r="AQ19" s="41" t="s">
        <v>48</v>
      </c>
      <c r="AR19" s="161"/>
      <c r="AS19" s="124" t="s">
        <v>4214</v>
      </c>
      <c r="AT19" s="129" t="s">
        <v>214</v>
      </c>
      <c r="AU19" s="129" t="s">
        <v>189</v>
      </c>
      <c r="AV19" s="129" t="s">
        <v>215</v>
      </c>
      <c r="AW19" s="129" t="s">
        <v>216</v>
      </c>
      <c r="AX19" s="129" t="s">
        <v>218</v>
      </c>
      <c r="AZ19" s="129" t="s">
        <v>3984</v>
      </c>
      <c r="BA19" s="130" t="s">
        <v>8685</v>
      </c>
      <c r="BB19" s="130" t="s">
        <v>8686</v>
      </c>
      <c r="BD19" s="129" t="s">
        <v>214</v>
      </c>
      <c r="BE19" s="129" t="s">
        <v>454</v>
      </c>
      <c r="BF19" s="124" t="s">
        <v>18276</v>
      </c>
      <c r="BH19" s="129" t="s">
        <v>214</v>
      </c>
      <c r="BI19" s="129" t="s">
        <v>190</v>
      </c>
      <c r="BJ19" s="131" t="s">
        <v>4017</v>
      </c>
      <c r="BK19" s="131" t="s">
        <v>18286</v>
      </c>
      <c r="BM19" s="129" t="s">
        <v>214</v>
      </c>
      <c r="BN19" s="129" t="s">
        <v>189</v>
      </c>
      <c r="BO19" s="129" t="s">
        <v>241</v>
      </c>
      <c r="BP19" s="131" t="s">
        <v>4212</v>
      </c>
      <c r="BQ19" s="131" t="s">
        <v>17627</v>
      </c>
      <c r="BR19" s="131" t="s">
        <v>18355</v>
      </c>
      <c r="BT19" s="129" t="s">
        <v>214</v>
      </c>
      <c r="BU19" s="129" t="s">
        <v>189</v>
      </c>
      <c r="BV19" s="129" t="s">
        <v>241</v>
      </c>
      <c r="BW19" s="129" t="s">
        <v>242</v>
      </c>
      <c r="BX19" s="131" t="s">
        <v>17627</v>
      </c>
      <c r="BY19" s="131" t="s">
        <v>17894</v>
      </c>
      <c r="BZ19" s="131" t="s">
        <v>18622</v>
      </c>
      <c r="CB19" s="129" t="s">
        <v>214</v>
      </c>
      <c r="CC19" s="129" t="s">
        <v>189</v>
      </c>
      <c r="CD19" s="129" t="s">
        <v>215</v>
      </c>
      <c r="CE19" s="129" t="s">
        <v>216</v>
      </c>
      <c r="CF19" s="129" t="s">
        <v>218</v>
      </c>
      <c r="CG19" s="131" t="s">
        <v>18274</v>
      </c>
      <c r="CH19" s="131" t="s">
        <v>8686</v>
      </c>
      <c r="CI19" s="124" t="s">
        <v>19002</v>
      </c>
    </row>
    <row r="20" spans="1:87" ht="25.5" x14ac:dyDescent="0.25">
      <c r="A20" s="30">
        <f t="shared" ref="A20:A83" si="5">IF(C20="","",A19+1)</f>
        <v>3</v>
      </c>
      <c r="B20" s="31">
        <v>999881095</v>
      </c>
      <c r="C20" s="31" t="s">
        <v>23527</v>
      </c>
      <c r="D20" s="31"/>
      <c r="E20" s="31" t="s">
        <v>23528</v>
      </c>
      <c r="F20" s="31"/>
      <c r="G20" s="32" t="s">
        <v>23529</v>
      </c>
      <c r="H20" s="32" t="s">
        <v>23513</v>
      </c>
      <c r="I20" s="33">
        <v>7354861800</v>
      </c>
      <c r="J20" s="18" t="s">
        <v>23530</v>
      </c>
      <c r="K20" s="32"/>
      <c r="L20" s="18"/>
      <c r="M20" s="31" t="s">
        <v>23509</v>
      </c>
      <c r="N20" s="31" t="s">
        <v>23509</v>
      </c>
      <c r="O20" s="31"/>
      <c r="P20" s="32" t="s">
        <v>3206</v>
      </c>
      <c r="Q20" s="31"/>
      <c r="R20" s="44" t="s">
        <v>23531</v>
      </c>
      <c r="S20" s="32" t="s">
        <v>23516</v>
      </c>
      <c r="T20" s="34" t="str">
        <f t="shared" si="1"/>
        <v>Saving/Loan A/C</v>
      </c>
      <c r="U20" s="32" t="s">
        <v>23517</v>
      </c>
      <c r="V20" s="45">
        <v>1.25</v>
      </c>
      <c r="W20" s="35" t="s">
        <v>23532</v>
      </c>
      <c r="X20" s="62" t="str">
        <f t="shared" si="2"/>
        <v>Small/Marginal</v>
      </c>
      <c r="Y20" s="32" t="s">
        <v>204</v>
      </c>
      <c r="Z20" s="35"/>
      <c r="AA20" s="36">
        <v>0.4</v>
      </c>
      <c r="AB20" s="32" t="s">
        <v>3209</v>
      </c>
      <c r="AC20" s="32" t="s">
        <v>3380</v>
      </c>
      <c r="AD20" s="32" t="s">
        <v>3383</v>
      </c>
      <c r="AE20" s="31"/>
      <c r="AF20" s="31" t="s">
        <v>23509</v>
      </c>
      <c r="AG20" s="31"/>
      <c r="AH20" s="31" t="str">
        <f t="shared" si="0"/>
        <v>PTHLKA</v>
      </c>
      <c r="AI20" s="37" t="str">
        <f>IFERROR(IF(OR($C$5="",$Y20=""),"",INDEX('NFA LEVEL'!$D$2:$D$197,MATCH(CONCATENATE($C$5,"_",$Y20),'NFA LEVEL'!$A$2:$A$197))),"")</f>
        <v>PTHLKA</v>
      </c>
      <c r="AJ20" s="38">
        <f>IFERROR(ROUND((VLOOKUP(CONCATENATE($C$5,"_",$Y20),premium!$A$2:$I$200,6,FALSE))*AA20,0),"")</f>
        <v>16000</v>
      </c>
      <c r="AK20" s="38">
        <f>IFERROR(ROUND((VLOOKUP(CONCATENATE($C$5,"_",$Y20),premium!$A$2:$I$200,9,FALSE))*AA20,2),"")</f>
        <v>320</v>
      </c>
      <c r="AL20" s="35" t="s">
        <v>23520</v>
      </c>
      <c r="AM20" s="31"/>
      <c r="AN20" s="39"/>
      <c r="AO20" s="63" t="str">
        <f t="shared" si="3"/>
        <v>O.K.</v>
      </c>
      <c r="AP20" s="40" t="str">
        <f t="shared" si="4"/>
        <v>O.K</v>
      </c>
      <c r="AQ20" s="41" t="s">
        <v>48</v>
      </c>
      <c r="AR20" s="161"/>
      <c r="AS20" s="124" t="s">
        <v>4215</v>
      </c>
      <c r="AT20" s="129" t="s">
        <v>214</v>
      </c>
      <c r="AU20" s="129" t="s">
        <v>189</v>
      </c>
      <c r="AV20" s="129" t="s">
        <v>215</v>
      </c>
      <c r="AW20" s="129" t="s">
        <v>216</v>
      </c>
      <c r="AX20" s="129" t="s">
        <v>219</v>
      </c>
      <c r="AZ20" s="129" t="s">
        <v>3984</v>
      </c>
      <c r="BA20" s="130" t="s">
        <v>8687</v>
      </c>
      <c r="BB20" s="130" t="s">
        <v>8688</v>
      </c>
      <c r="BD20" s="129" t="s">
        <v>3988</v>
      </c>
      <c r="BE20" s="129" t="s">
        <v>583</v>
      </c>
      <c r="BF20" s="124" t="s">
        <v>18277</v>
      </c>
      <c r="BH20" s="129" t="s">
        <v>214</v>
      </c>
      <c r="BI20" s="129" t="s">
        <v>201</v>
      </c>
      <c r="BJ20" s="131" t="s">
        <v>4018</v>
      </c>
      <c r="BK20" s="131" t="s">
        <v>18287</v>
      </c>
      <c r="BM20" s="129" t="s">
        <v>214</v>
      </c>
      <c r="BN20" s="129" t="s">
        <v>190</v>
      </c>
      <c r="BO20" s="129"/>
      <c r="BP20" s="131" t="s">
        <v>4017</v>
      </c>
      <c r="BQ20" s="131" t="s">
        <v>17628</v>
      </c>
      <c r="BR20" s="131" t="s">
        <v>18356</v>
      </c>
      <c r="BT20" s="129" t="s">
        <v>214</v>
      </c>
      <c r="BU20" s="129" t="s">
        <v>190</v>
      </c>
      <c r="BV20" s="129"/>
      <c r="BW20" s="129"/>
      <c r="BX20" s="131" t="s">
        <v>17628</v>
      </c>
      <c r="BY20" s="131" t="s">
        <v>17895</v>
      </c>
      <c r="BZ20" s="131" t="s">
        <v>18623</v>
      </c>
      <c r="CB20" s="129" t="s">
        <v>214</v>
      </c>
      <c r="CC20" s="129" t="s">
        <v>189</v>
      </c>
      <c r="CD20" s="129" t="s">
        <v>215</v>
      </c>
      <c r="CE20" s="129" t="s">
        <v>216</v>
      </c>
      <c r="CF20" s="129" t="s">
        <v>219</v>
      </c>
      <c r="CG20" s="131" t="s">
        <v>18274</v>
      </c>
      <c r="CH20" s="131" t="s">
        <v>8688</v>
      </c>
      <c r="CI20" s="124" t="s">
        <v>19003</v>
      </c>
    </row>
    <row r="21" spans="1:87" ht="25.5" x14ac:dyDescent="0.25">
      <c r="A21" s="30">
        <f t="shared" si="5"/>
        <v>4</v>
      </c>
      <c r="B21" s="31">
        <v>999894342</v>
      </c>
      <c r="C21" s="31" t="s">
        <v>23533</v>
      </c>
      <c r="D21" s="31"/>
      <c r="E21" s="31" t="s">
        <v>23534</v>
      </c>
      <c r="F21" s="31"/>
      <c r="G21" s="32" t="s">
        <v>23512</v>
      </c>
      <c r="H21" s="32" t="s">
        <v>23535</v>
      </c>
      <c r="I21" s="33">
        <v>9999999999</v>
      </c>
      <c r="J21" s="18" t="s">
        <v>23536</v>
      </c>
      <c r="K21" s="32"/>
      <c r="L21" s="18"/>
      <c r="M21" s="31" t="s">
        <v>23509</v>
      </c>
      <c r="N21" s="31" t="s">
        <v>23509</v>
      </c>
      <c r="O21" s="31"/>
      <c r="P21" s="32" t="s">
        <v>3206</v>
      </c>
      <c r="Q21" s="31"/>
      <c r="R21" s="44" t="s">
        <v>23537</v>
      </c>
      <c r="S21" s="32" t="s">
        <v>23516</v>
      </c>
      <c r="T21" s="34" t="str">
        <f t="shared" si="1"/>
        <v>Saving/Loan A/C</v>
      </c>
      <c r="U21" s="32" t="s">
        <v>23517</v>
      </c>
      <c r="V21" s="45">
        <v>2.4</v>
      </c>
      <c r="W21" s="35" t="s">
        <v>23538</v>
      </c>
      <c r="X21" s="62" t="str">
        <f t="shared" si="2"/>
        <v>Others</v>
      </c>
      <c r="Y21" s="32" t="s">
        <v>204</v>
      </c>
      <c r="Z21" s="35"/>
      <c r="AA21" s="36">
        <v>1</v>
      </c>
      <c r="AB21" s="32" t="s">
        <v>3209</v>
      </c>
      <c r="AC21" s="32" t="s">
        <v>3380</v>
      </c>
      <c r="AD21" s="32" t="s">
        <v>3383</v>
      </c>
      <c r="AE21" s="31"/>
      <c r="AF21" s="31" t="s">
        <v>23509</v>
      </c>
      <c r="AG21" s="31"/>
      <c r="AH21" s="31" t="str">
        <f t="shared" si="0"/>
        <v>PTHLKA</v>
      </c>
      <c r="AI21" s="37" t="str">
        <f>IFERROR(IF(OR($C$5="",$Y21=""),"",INDEX('NFA LEVEL'!$D$2:$D$197,MATCH(CONCATENATE($C$5,"_",$Y21),'NFA LEVEL'!$A$2:$A$197))),"")</f>
        <v>PTHLKA</v>
      </c>
      <c r="AJ21" s="38">
        <f>IFERROR(ROUND((VLOOKUP(CONCATENATE($C$5,"_",$Y21),premium!$A$2:$I$200,6,FALSE))*AA21,0),"")</f>
        <v>40000</v>
      </c>
      <c r="AK21" s="38">
        <f>IFERROR(ROUND((VLOOKUP(CONCATENATE($C$5,"_",$Y21),premium!$A$2:$I$200,9,FALSE))*AA21,2),"")</f>
        <v>800</v>
      </c>
      <c r="AL21" s="35" t="s">
        <v>23520</v>
      </c>
      <c r="AM21" s="31"/>
      <c r="AN21" s="39"/>
      <c r="AO21" s="63" t="str">
        <f t="shared" si="3"/>
        <v>O.K.</v>
      </c>
      <c r="AP21" s="40" t="str">
        <f t="shared" si="4"/>
        <v>O.K</v>
      </c>
      <c r="AQ21" s="41" t="s">
        <v>48</v>
      </c>
      <c r="AR21" s="161"/>
      <c r="AS21" s="124" t="s">
        <v>4216</v>
      </c>
      <c r="AT21" s="129" t="s">
        <v>214</v>
      </c>
      <c r="AU21" s="129" t="s">
        <v>189</v>
      </c>
      <c r="AV21" s="129" t="s">
        <v>215</v>
      </c>
      <c r="AW21" s="129" t="s">
        <v>216</v>
      </c>
      <c r="AX21" s="129" t="s">
        <v>220</v>
      </c>
      <c r="AZ21" s="129" t="s">
        <v>3984</v>
      </c>
      <c r="BA21" s="130" t="s">
        <v>8689</v>
      </c>
      <c r="BB21" s="130" t="s">
        <v>8690</v>
      </c>
      <c r="BD21" s="129" t="s">
        <v>3989</v>
      </c>
      <c r="BE21" s="129" t="s">
        <v>1154</v>
      </c>
      <c r="BF21" s="124" t="s">
        <v>18278</v>
      </c>
      <c r="BH21" s="129" t="s">
        <v>214</v>
      </c>
      <c r="BI21" s="129" t="s">
        <v>202</v>
      </c>
      <c r="BJ21" s="131" t="s">
        <v>4019</v>
      </c>
      <c r="BK21" s="131" t="s">
        <v>18288</v>
      </c>
      <c r="BM21" s="129" t="s">
        <v>214</v>
      </c>
      <c r="BN21" s="129" t="s">
        <v>201</v>
      </c>
      <c r="BO21" s="129" t="s">
        <v>215</v>
      </c>
      <c r="BP21" s="131" t="s">
        <v>4018</v>
      </c>
      <c r="BQ21" s="131" t="s">
        <v>17629</v>
      </c>
      <c r="BR21" s="131" t="s">
        <v>18357</v>
      </c>
      <c r="BT21" s="129" t="s">
        <v>214</v>
      </c>
      <c r="BU21" s="129" t="s">
        <v>201</v>
      </c>
      <c r="BV21" s="129" t="s">
        <v>215</v>
      </c>
      <c r="BW21" s="129"/>
      <c r="BX21" s="131" t="s">
        <v>17629</v>
      </c>
      <c r="BY21" s="131" t="s">
        <v>17896</v>
      </c>
      <c r="BZ21" s="131" t="s">
        <v>18624</v>
      </c>
      <c r="CB21" s="129" t="s">
        <v>214</v>
      </c>
      <c r="CC21" s="129" t="s">
        <v>189</v>
      </c>
      <c r="CD21" s="129" t="s">
        <v>215</v>
      </c>
      <c r="CE21" s="129" t="s">
        <v>216</v>
      </c>
      <c r="CF21" s="129" t="s">
        <v>220</v>
      </c>
      <c r="CG21" s="131" t="s">
        <v>18274</v>
      </c>
      <c r="CH21" s="131" t="s">
        <v>8690</v>
      </c>
      <c r="CI21" s="124" t="s">
        <v>19004</v>
      </c>
    </row>
    <row r="22" spans="1:87" ht="25.5" x14ac:dyDescent="0.25">
      <c r="A22" s="30">
        <f t="shared" si="5"/>
        <v>5</v>
      </c>
      <c r="B22" s="31">
        <v>999894347</v>
      </c>
      <c r="C22" s="31" t="s">
        <v>23539</v>
      </c>
      <c r="D22" s="31"/>
      <c r="E22" s="31" t="s">
        <v>23533</v>
      </c>
      <c r="F22" s="31"/>
      <c r="G22" s="32" t="s">
        <v>23529</v>
      </c>
      <c r="H22" s="32" t="s">
        <v>23535</v>
      </c>
      <c r="I22" s="33">
        <v>9827146124</v>
      </c>
      <c r="J22" s="18" t="s">
        <v>23540</v>
      </c>
      <c r="K22" s="32"/>
      <c r="L22" s="18"/>
      <c r="M22" s="31" t="s">
        <v>23509</v>
      </c>
      <c r="N22" s="31" t="s">
        <v>23509</v>
      </c>
      <c r="O22" s="31"/>
      <c r="P22" s="32" t="s">
        <v>3206</v>
      </c>
      <c r="Q22" s="31"/>
      <c r="R22" s="44" t="s">
        <v>23541</v>
      </c>
      <c r="S22" s="32" t="s">
        <v>23516</v>
      </c>
      <c r="T22" s="34" t="str">
        <f t="shared" si="1"/>
        <v>Saving/Loan A/C</v>
      </c>
      <c r="U22" s="32" t="s">
        <v>23517</v>
      </c>
      <c r="V22" s="45">
        <v>2.69</v>
      </c>
      <c r="W22" s="35" t="s">
        <v>23542</v>
      </c>
      <c r="X22" s="62" t="str">
        <f t="shared" si="2"/>
        <v>Others</v>
      </c>
      <c r="Y22" s="32" t="s">
        <v>204</v>
      </c>
      <c r="Z22" s="35"/>
      <c r="AA22" s="36">
        <v>1</v>
      </c>
      <c r="AB22" s="32" t="s">
        <v>3209</v>
      </c>
      <c r="AC22" s="32" t="s">
        <v>3380</v>
      </c>
      <c r="AD22" s="32" t="s">
        <v>3383</v>
      </c>
      <c r="AE22" s="31"/>
      <c r="AF22" s="31" t="s">
        <v>23509</v>
      </c>
      <c r="AG22" s="31"/>
      <c r="AH22" s="31" t="str">
        <f t="shared" si="0"/>
        <v>PTHLKA</v>
      </c>
      <c r="AI22" s="37" t="str">
        <f>IFERROR(IF(OR($C$5="",$Y22=""),"",INDEX('NFA LEVEL'!$D$2:$D$197,MATCH(CONCATENATE($C$5,"_",$Y22),'NFA LEVEL'!$A$2:$A$197))),"")</f>
        <v>PTHLKA</v>
      </c>
      <c r="AJ22" s="38">
        <f>IFERROR(ROUND((VLOOKUP(CONCATENATE($C$5,"_",$Y22),premium!$A$2:$I$200,6,FALSE))*AA22,0),"")</f>
        <v>40000</v>
      </c>
      <c r="AK22" s="38">
        <f>IFERROR(ROUND((VLOOKUP(CONCATENATE($C$5,"_",$Y22),premium!$A$2:$I$200,9,FALSE))*AA22,2),"")</f>
        <v>800</v>
      </c>
      <c r="AL22" s="35" t="s">
        <v>23520</v>
      </c>
      <c r="AM22" s="31"/>
      <c r="AN22" s="39"/>
      <c r="AO22" s="63" t="str">
        <f t="shared" si="3"/>
        <v>O.K.</v>
      </c>
      <c r="AP22" s="40" t="str">
        <f t="shared" si="4"/>
        <v>O.K</v>
      </c>
      <c r="AQ22" s="41" t="s">
        <v>48</v>
      </c>
      <c r="AR22" s="161"/>
      <c r="AS22" s="124" t="s">
        <v>4217</v>
      </c>
      <c r="AT22" s="129" t="s">
        <v>214</v>
      </c>
      <c r="AU22" s="129" t="s">
        <v>189</v>
      </c>
      <c r="AV22" s="129" t="s">
        <v>215</v>
      </c>
      <c r="AW22" s="129" t="s">
        <v>216</v>
      </c>
      <c r="AX22" s="129" t="s">
        <v>221</v>
      </c>
      <c r="AZ22" s="129" t="s">
        <v>3984</v>
      </c>
      <c r="BA22" s="130" t="s">
        <v>8691</v>
      </c>
      <c r="BB22" s="130" t="s">
        <v>8692</v>
      </c>
      <c r="BD22" s="129" t="s">
        <v>451</v>
      </c>
      <c r="BE22" s="129" t="s">
        <v>1221</v>
      </c>
      <c r="BF22" s="124" t="s">
        <v>18279</v>
      </c>
      <c r="BH22" s="129" t="s">
        <v>214</v>
      </c>
      <c r="BI22" s="129" t="s">
        <v>203</v>
      </c>
      <c r="BJ22" s="131" t="s">
        <v>4020</v>
      </c>
      <c r="BK22" s="131" t="s">
        <v>18289</v>
      </c>
      <c r="BM22" s="129" t="s">
        <v>214</v>
      </c>
      <c r="BN22" s="129" t="s">
        <v>201</v>
      </c>
      <c r="BO22" s="129" t="s">
        <v>269</v>
      </c>
      <c r="BP22" s="131" t="s">
        <v>4018</v>
      </c>
      <c r="BQ22" s="131" t="s">
        <v>17630</v>
      </c>
      <c r="BR22" s="131" t="s">
        <v>18358</v>
      </c>
      <c r="BT22" s="129" t="s">
        <v>214</v>
      </c>
      <c r="BU22" s="129" t="s">
        <v>201</v>
      </c>
      <c r="BV22" s="129" t="s">
        <v>269</v>
      </c>
      <c r="BW22" s="129"/>
      <c r="BX22" s="131" t="s">
        <v>17630</v>
      </c>
      <c r="BY22" s="131" t="s">
        <v>17897</v>
      </c>
      <c r="BZ22" s="131" t="s">
        <v>18625</v>
      </c>
      <c r="CB22" s="129" t="s">
        <v>214</v>
      </c>
      <c r="CC22" s="129" t="s">
        <v>189</v>
      </c>
      <c r="CD22" s="129" t="s">
        <v>215</v>
      </c>
      <c r="CE22" s="129" t="s">
        <v>216</v>
      </c>
      <c r="CF22" s="129" t="s">
        <v>221</v>
      </c>
      <c r="CG22" s="131" t="s">
        <v>18274</v>
      </c>
      <c r="CH22" s="131" t="s">
        <v>8692</v>
      </c>
      <c r="CI22" s="124" t="s">
        <v>19005</v>
      </c>
    </row>
    <row r="23" spans="1:87" ht="25.5" x14ac:dyDescent="0.25">
      <c r="A23" s="30">
        <f t="shared" si="5"/>
        <v>6</v>
      </c>
      <c r="B23" s="31">
        <v>999894327</v>
      </c>
      <c r="C23" s="31" t="s">
        <v>23543</v>
      </c>
      <c r="D23" s="31"/>
      <c r="E23" s="31" t="s">
        <v>23544</v>
      </c>
      <c r="F23" s="31"/>
      <c r="G23" s="32" t="s">
        <v>23529</v>
      </c>
      <c r="H23" s="32" t="s">
        <v>23535</v>
      </c>
      <c r="I23" s="33">
        <v>9827146124</v>
      </c>
      <c r="J23" s="18" t="s">
        <v>23545</v>
      </c>
      <c r="K23" s="32"/>
      <c r="L23" s="18"/>
      <c r="M23" s="31" t="s">
        <v>23509</v>
      </c>
      <c r="N23" s="31" t="s">
        <v>23509</v>
      </c>
      <c r="O23" s="31"/>
      <c r="P23" s="32" t="s">
        <v>3206</v>
      </c>
      <c r="Q23" s="31"/>
      <c r="R23" s="44" t="s">
        <v>23546</v>
      </c>
      <c r="S23" s="32" t="s">
        <v>23516</v>
      </c>
      <c r="T23" s="34" t="str">
        <f t="shared" si="1"/>
        <v>Saving/Loan A/C</v>
      </c>
      <c r="U23" s="32" t="s">
        <v>23517</v>
      </c>
      <c r="V23" s="45">
        <v>2.02</v>
      </c>
      <c r="W23" s="35" t="s">
        <v>23547</v>
      </c>
      <c r="X23" s="62" t="str">
        <f t="shared" si="2"/>
        <v>Others</v>
      </c>
      <c r="Y23" s="32" t="s">
        <v>204</v>
      </c>
      <c r="Z23" s="35"/>
      <c r="AA23" s="36">
        <v>1.2</v>
      </c>
      <c r="AB23" s="32" t="s">
        <v>3209</v>
      </c>
      <c r="AC23" s="32" t="s">
        <v>3380</v>
      </c>
      <c r="AD23" s="32" t="s">
        <v>3383</v>
      </c>
      <c r="AE23" s="31"/>
      <c r="AF23" s="31" t="s">
        <v>23509</v>
      </c>
      <c r="AG23" s="31"/>
      <c r="AH23" s="31" t="str">
        <f t="shared" si="0"/>
        <v>PTHLKA</v>
      </c>
      <c r="AI23" s="37" t="str">
        <f>IFERROR(IF(OR($C$5="",$Y23=""),"",INDEX('NFA LEVEL'!$D$2:$D$197,MATCH(CONCATENATE($C$5,"_",$Y23),'NFA LEVEL'!$A$2:$A$197))),"")</f>
        <v>PTHLKA</v>
      </c>
      <c r="AJ23" s="38">
        <f>IFERROR(ROUND((VLOOKUP(CONCATENATE($C$5,"_",$Y23),premium!$A$2:$I$200,6,FALSE))*AA23,0),"")</f>
        <v>48000</v>
      </c>
      <c r="AK23" s="38">
        <f>IFERROR(ROUND((VLOOKUP(CONCATENATE($C$5,"_",$Y23),premium!$A$2:$I$200,9,FALSE))*AA23,2),"")</f>
        <v>960</v>
      </c>
      <c r="AL23" s="35" t="s">
        <v>23520</v>
      </c>
      <c r="AM23" s="31"/>
      <c r="AN23" s="39"/>
      <c r="AO23" s="63" t="str">
        <f t="shared" si="3"/>
        <v>O.K.</v>
      </c>
      <c r="AP23" s="40" t="str">
        <f t="shared" si="4"/>
        <v>O.K</v>
      </c>
      <c r="AQ23" s="41" t="s">
        <v>48</v>
      </c>
      <c r="AR23" s="161"/>
      <c r="AS23" s="124" t="s">
        <v>4218</v>
      </c>
      <c r="AT23" s="129" t="s">
        <v>214</v>
      </c>
      <c r="AU23" s="129" t="s">
        <v>189</v>
      </c>
      <c r="AV23" s="129" t="s">
        <v>215</v>
      </c>
      <c r="AW23" s="129" t="s">
        <v>216</v>
      </c>
      <c r="AX23" s="129" t="s">
        <v>222</v>
      </c>
      <c r="AZ23" s="129" t="s">
        <v>3984</v>
      </c>
      <c r="BA23" s="130" t="s">
        <v>8693</v>
      </c>
      <c r="BB23" s="130" t="s">
        <v>8694</v>
      </c>
      <c r="BD23" s="129" t="s">
        <v>454</v>
      </c>
      <c r="BE23" s="129" t="s">
        <v>1884</v>
      </c>
      <c r="BF23" s="124" t="s">
        <v>18280</v>
      </c>
      <c r="BH23" s="129" t="s">
        <v>214</v>
      </c>
      <c r="BI23" s="129" t="s">
        <v>191</v>
      </c>
      <c r="BJ23" s="131" t="s">
        <v>4021</v>
      </c>
      <c r="BK23" s="131" t="s">
        <v>18290</v>
      </c>
      <c r="BM23" s="129" t="s">
        <v>214</v>
      </c>
      <c r="BN23" s="129" t="s">
        <v>201</v>
      </c>
      <c r="BO23" s="129" t="s">
        <v>270</v>
      </c>
      <c r="BP23" s="131" t="s">
        <v>4018</v>
      </c>
      <c r="BQ23" s="131" t="s">
        <v>17631</v>
      </c>
      <c r="BR23" s="131" t="s">
        <v>18359</v>
      </c>
      <c r="BT23" s="129" t="s">
        <v>214</v>
      </c>
      <c r="BU23" s="129" t="s">
        <v>201</v>
      </c>
      <c r="BV23" s="129" t="s">
        <v>270</v>
      </c>
      <c r="BW23" s="129"/>
      <c r="BX23" s="131" t="s">
        <v>17631</v>
      </c>
      <c r="BY23" s="131" t="s">
        <v>17898</v>
      </c>
      <c r="BZ23" s="131" t="s">
        <v>18626</v>
      </c>
      <c r="CB23" s="129" t="s">
        <v>214</v>
      </c>
      <c r="CC23" s="129" t="s">
        <v>189</v>
      </c>
      <c r="CD23" s="129" t="s">
        <v>215</v>
      </c>
      <c r="CE23" s="129" t="s">
        <v>216</v>
      </c>
      <c r="CF23" s="129" t="s">
        <v>222</v>
      </c>
      <c r="CG23" s="131" t="s">
        <v>18274</v>
      </c>
      <c r="CH23" s="131" t="s">
        <v>8694</v>
      </c>
      <c r="CI23" s="124" t="s">
        <v>19006</v>
      </c>
    </row>
    <row r="24" spans="1:87" ht="25.5" x14ac:dyDescent="0.25">
      <c r="A24" s="30">
        <f t="shared" si="5"/>
        <v>7</v>
      </c>
      <c r="B24" s="31">
        <v>999894329</v>
      </c>
      <c r="C24" s="31" t="s">
        <v>23548</v>
      </c>
      <c r="D24" s="31"/>
      <c r="E24" s="31" t="s">
        <v>23549</v>
      </c>
      <c r="F24" s="31"/>
      <c r="G24" s="32" t="s">
        <v>23529</v>
      </c>
      <c r="H24" s="32" t="s">
        <v>23513</v>
      </c>
      <c r="I24" s="33">
        <v>9827146124</v>
      </c>
      <c r="J24" s="18" t="s">
        <v>23550</v>
      </c>
      <c r="K24" s="32"/>
      <c r="L24" s="18"/>
      <c r="M24" s="31" t="s">
        <v>23509</v>
      </c>
      <c r="N24" s="31" t="s">
        <v>23509</v>
      </c>
      <c r="O24" s="31"/>
      <c r="P24" s="32" t="s">
        <v>3206</v>
      </c>
      <c r="Q24" s="31"/>
      <c r="R24" s="44" t="s">
        <v>23551</v>
      </c>
      <c r="S24" s="32" t="s">
        <v>23516</v>
      </c>
      <c r="T24" s="34" t="str">
        <f t="shared" si="1"/>
        <v>Saving/Loan A/C</v>
      </c>
      <c r="U24" s="32" t="s">
        <v>23517</v>
      </c>
      <c r="V24" s="45">
        <v>0.8</v>
      </c>
      <c r="W24" s="35" t="s">
        <v>23552</v>
      </c>
      <c r="X24" s="62" t="str">
        <f t="shared" si="2"/>
        <v>Small/Marginal</v>
      </c>
      <c r="Y24" s="32" t="s">
        <v>204</v>
      </c>
      <c r="Z24" s="35"/>
      <c r="AA24" s="36">
        <v>0.4</v>
      </c>
      <c r="AB24" s="32" t="s">
        <v>3209</v>
      </c>
      <c r="AC24" s="32" t="s">
        <v>3380</v>
      </c>
      <c r="AD24" s="32" t="s">
        <v>3383</v>
      </c>
      <c r="AE24" s="31"/>
      <c r="AF24" s="31" t="s">
        <v>23509</v>
      </c>
      <c r="AG24" s="31"/>
      <c r="AH24" s="31" t="str">
        <f t="shared" si="0"/>
        <v>PTHLKA</v>
      </c>
      <c r="AI24" s="37" t="str">
        <f>IFERROR(IF(OR($C$5="",$Y24=""),"",INDEX('NFA LEVEL'!$D$2:$D$197,MATCH(CONCATENATE($C$5,"_",$Y24),'NFA LEVEL'!$A$2:$A$197))),"")</f>
        <v>PTHLKA</v>
      </c>
      <c r="AJ24" s="38">
        <f>IFERROR(ROUND((VLOOKUP(CONCATENATE($C$5,"_",$Y24),premium!$A$2:$I$200,6,FALSE))*AA24,0),"")</f>
        <v>16000</v>
      </c>
      <c r="AK24" s="38">
        <f>IFERROR(ROUND((VLOOKUP(CONCATENATE($C$5,"_",$Y24),premium!$A$2:$I$200,9,FALSE))*AA24,2),"")</f>
        <v>320</v>
      </c>
      <c r="AL24" s="35" t="s">
        <v>23520</v>
      </c>
      <c r="AM24" s="31"/>
      <c r="AN24" s="39"/>
      <c r="AO24" s="63" t="str">
        <f t="shared" si="3"/>
        <v>O.K.</v>
      </c>
      <c r="AP24" s="40" t="str">
        <f t="shared" si="4"/>
        <v>O.K</v>
      </c>
      <c r="AQ24" s="41" t="s">
        <v>48</v>
      </c>
      <c r="AR24" s="161"/>
      <c r="AS24" s="124" t="s">
        <v>4219</v>
      </c>
      <c r="AT24" s="129" t="s">
        <v>214</v>
      </c>
      <c r="AU24" s="129" t="s">
        <v>189</v>
      </c>
      <c r="AV24" s="129" t="s">
        <v>215</v>
      </c>
      <c r="AW24" s="129" t="s">
        <v>216</v>
      </c>
      <c r="AX24" s="129" t="s">
        <v>223</v>
      </c>
      <c r="AZ24" s="129" t="s">
        <v>3984</v>
      </c>
      <c r="BA24" s="130" t="s">
        <v>8695</v>
      </c>
      <c r="BB24" s="130" t="s">
        <v>8696</v>
      </c>
      <c r="BD24" s="129" t="s">
        <v>583</v>
      </c>
      <c r="BE24" s="129" t="s">
        <v>2101</v>
      </c>
      <c r="BF24" s="124" t="s">
        <v>18281</v>
      </c>
      <c r="BH24" s="129" t="s">
        <v>214</v>
      </c>
      <c r="BI24" s="129" t="s">
        <v>171</v>
      </c>
      <c r="BJ24" s="131" t="s">
        <v>4022</v>
      </c>
      <c r="BK24" s="131" t="s">
        <v>18291</v>
      </c>
      <c r="BM24" s="129" t="s">
        <v>214</v>
      </c>
      <c r="BN24" s="129" t="s">
        <v>201</v>
      </c>
      <c r="BO24" s="129" t="s">
        <v>271</v>
      </c>
      <c r="BP24" s="131" t="s">
        <v>4018</v>
      </c>
      <c r="BQ24" s="131" t="s">
        <v>17632</v>
      </c>
      <c r="BR24" s="131" t="s">
        <v>18360</v>
      </c>
      <c r="BT24" s="129" t="s">
        <v>214</v>
      </c>
      <c r="BU24" s="129" t="s">
        <v>201</v>
      </c>
      <c r="BV24" s="129" t="s">
        <v>271</v>
      </c>
      <c r="BW24" s="129"/>
      <c r="BX24" s="131" t="s">
        <v>17632</v>
      </c>
      <c r="BY24" s="131" t="s">
        <v>17899</v>
      </c>
      <c r="BZ24" s="131" t="s">
        <v>18627</v>
      </c>
      <c r="CB24" s="129" t="s">
        <v>214</v>
      </c>
      <c r="CC24" s="129" t="s">
        <v>189</v>
      </c>
      <c r="CD24" s="129" t="s">
        <v>215</v>
      </c>
      <c r="CE24" s="129" t="s">
        <v>216</v>
      </c>
      <c r="CF24" s="129" t="s">
        <v>223</v>
      </c>
      <c r="CG24" s="131" t="s">
        <v>18274</v>
      </c>
      <c r="CH24" s="131" t="s">
        <v>8696</v>
      </c>
      <c r="CI24" s="124" t="s">
        <v>19007</v>
      </c>
    </row>
    <row r="25" spans="1:87" ht="25.5" x14ac:dyDescent="0.25">
      <c r="A25" s="30">
        <f t="shared" si="5"/>
        <v>8</v>
      </c>
      <c r="B25" s="31">
        <v>999896200</v>
      </c>
      <c r="C25" s="31" t="s">
        <v>23553</v>
      </c>
      <c r="D25" s="31"/>
      <c r="E25" s="31" t="s">
        <v>23554</v>
      </c>
      <c r="F25" s="31"/>
      <c r="G25" s="32" t="s">
        <v>23512</v>
      </c>
      <c r="H25" s="32" t="s">
        <v>23556</v>
      </c>
      <c r="I25" s="33">
        <v>9617334715</v>
      </c>
      <c r="J25" s="18" t="s">
        <v>23557</v>
      </c>
      <c r="K25" s="32"/>
      <c r="L25" s="18"/>
      <c r="M25" s="31" t="s">
        <v>23558</v>
      </c>
      <c r="N25" s="31" t="s">
        <v>23558</v>
      </c>
      <c r="O25" s="31"/>
      <c r="P25" s="32" t="s">
        <v>3206</v>
      </c>
      <c r="Q25" s="31"/>
      <c r="R25" s="44" t="s">
        <v>23559</v>
      </c>
      <c r="S25" s="32" t="s">
        <v>23516</v>
      </c>
      <c r="T25" s="34" t="str">
        <f t="shared" si="1"/>
        <v>Saving/Loan A/C</v>
      </c>
      <c r="U25" s="32" t="s">
        <v>23517</v>
      </c>
      <c r="V25" s="45">
        <v>2</v>
      </c>
      <c r="W25" s="35" t="s">
        <v>23560</v>
      </c>
      <c r="X25" s="62" t="str">
        <f t="shared" si="2"/>
        <v>Small/Marginal</v>
      </c>
      <c r="Y25" s="32" t="s">
        <v>204</v>
      </c>
      <c r="Z25" s="35"/>
      <c r="AA25" s="36">
        <v>0.8</v>
      </c>
      <c r="AB25" s="32" t="s">
        <v>3209</v>
      </c>
      <c r="AC25" s="32" t="s">
        <v>3380</v>
      </c>
      <c r="AD25" s="32" t="s">
        <v>3381</v>
      </c>
      <c r="AE25" s="31"/>
      <c r="AF25" s="31" t="s">
        <v>23558</v>
      </c>
      <c r="AG25" s="31"/>
      <c r="AH25" s="31" t="str">
        <f t="shared" si="0"/>
        <v>PTHLKA</v>
      </c>
      <c r="AI25" s="37" t="str">
        <f>IFERROR(IF(OR($C$5="",$Y25=""),"",INDEX('NFA LEVEL'!$D$2:$D$197,MATCH(CONCATENATE($C$5,"_",$Y25),'NFA LEVEL'!$A$2:$A$197))),"")</f>
        <v>PTHLKA</v>
      </c>
      <c r="AJ25" s="38">
        <f>IFERROR(ROUND((VLOOKUP(CONCATENATE($C$5,"_",$Y25),premium!$A$2:$I$200,6,FALSE))*AA25,0),"")</f>
        <v>32000</v>
      </c>
      <c r="AK25" s="38">
        <f>IFERROR(ROUND((VLOOKUP(CONCATENATE($C$5,"_",$Y25),premium!$A$2:$I$200,9,FALSE))*AA25,2),"")</f>
        <v>640</v>
      </c>
      <c r="AL25" s="35" t="s">
        <v>23520</v>
      </c>
      <c r="AM25" s="31"/>
      <c r="AN25" s="39"/>
      <c r="AO25" s="63" t="str">
        <f t="shared" si="3"/>
        <v>O.K.</v>
      </c>
      <c r="AP25" s="40" t="str">
        <f t="shared" si="4"/>
        <v>O.K</v>
      </c>
      <c r="AQ25" s="41" t="s">
        <v>48</v>
      </c>
      <c r="AR25" s="161"/>
      <c r="AS25" s="124" t="s">
        <v>4220</v>
      </c>
      <c r="AT25" s="129" t="s">
        <v>214</v>
      </c>
      <c r="AU25" s="129" t="s">
        <v>189</v>
      </c>
      <c r="AV25" s="129" t="s">
        <v>215</v>
      </c>
      <c r="AW25" s="129" t="s">
        <v>216</v>
      </c>
      <c r="AX25" s="129" t="s">
        <v>224</v>
      </c>
      <c r="AZ25" s="129" t="s">
        <v>3984</v>
      </c>
      <c r="BA25" s="130" t="s">
        <v>8697</v>
      </c>
      <c r="BB25" s="130" t="s">
        <v>8698</v>
      </c>
      <c r="BD25" s="129" t="s">
        <v>1152</v>
      </c>
      <c r="BE25" s="129" t="s">
        <v>2538</v>
      </c>
      <c r="BF25" s="124" t="s">
        <v>18282</v>
      </c>
      <c r="BH25" s="129" t="s">
        <v>214</v>
      </c>
      <c r="BI25" s="129" t="s">
        <v>412</v>
      </c>
      <c r="BJ25" s="131" t="s">
        <v>4023</v>
      </c>
      <c r="BK25" s="131" t="s">
        <v>18292</v>
      </c>
      <c r="BM25" s="129" t="s">
        <v>214</v>
      </c>
      <c r="BN25" s="129" t="s">
        <v>201</v>
      </c>
      <c r="BO25" s="129" t="s">
        <v>241</v>
      </c>
      <c r="BP25" s="131" t="s">
        <v>4018</v>
      </c>
      <c r="BQ25" s="131" t="s">
        <v>17633</v>
      </c>
      <c r="BR25" s="131" t="s">
        <v>18361</v>
      </c>
      <c r="BT25" s="129" t="s">
        <v>214</v>
      </c>
      <c r="BU25" s="129" t="s">
        <v>201</v>
      </c>
      <c r="BV25" s="129" t="s">
        <v>241</v>
      </c>
      <c r="BW25" s="129"/>
      <c r="BX25" s="131" t="s">
        <v>17633</v>
      </c>
      <c r="BY25" s="131" t="s">
        <v>17900</v>
      </c>
      <c r="BZ25" s="131" t="s">
        <v>18628</v>
      </c>
      <c r="CB25" s="129" t="s">
        <v>214</v>
      </c>
      <c r="CC25" s="129" t="s">
        <v>189</v>
      </c>
      <c r="CD25" s="129" t="s">
        <v>215</v>
      </c>
      <c r="CE25" s="129" t="s">
        <v>216</v>
      </c>
      <c r="CF25" s="129" t="s">
        <v>224</v>
      </c>
      <c r="CG25" s="131" t="s">
        <v>18274</v>
      </c>
      <c r="CH25" s="131" t="s">
        <v>8698</v>
      </c>
      <c r="CI25" s="124" t="s">
        <v>19008</v>
      </c>
    </row>
    <row r="26" spans="1:87" ht="25.5" x14ac:dyDescent="0.25">
      <c r="A26" s="30">
        <f t="shared" si="5"/>
        <v>9</v>
      </c>
      <c r="B26" s="31">
        <v>999896207</v>
      </c>
      <c r="C26" s="31" t="s">
        <v>23561</v>
      </c>
      <c r="D26" s="31"/>
      <c r="E26" s="31" t="s">
        <v>23553</v>
      </c>
      <c r="F26" s="31"/>
      <c r="G26" s="32" t="s">
        <v>23529</v>
      </c>
      <c r="H26" s="32" t="s">
        <v>23556</v>
      </c>
      <c r="I26" s="33">
        <v>9617334715</v>
      </c>
      <c r="J26" s="18" t="s">
        <v>23557</v>
      </c>
      <c r="K26" s="32"/>
      <c r="L26" s="18"/>
      <c r="M26" s="31" t="s">
        <v>23558</v>
      </c>
      <c r="N26" s="31" t="s">
        <v>23558</v>
      </c>
      <c r="O26" s="31"/>
      <c r="P26" s="32" t="s">
        <v>3206</v>
      </c>
      <c r="Q26" s="31"/>
      <c r="R26" s="44" t="s">
        <v>23562</v>
      </c>
      <c r="S26" s="32" t="s">
        <v>23516</v>
      </c>
      <c r="T26" s="34" t="str">
        <f t="shared" si="1"/>
        <v>Saving/Loan A/C</v>
      </c>
      <c r="U26" s="32" t="s">
        <v>23517</v>
      </c>
      <c r="V26" s="45">
        <v>1.64</v>
      </c>
      <c r="W26" s="35" t="s">
        <v>23563</v>
      </c>
      <c r="X26" s="62" t="str">
        <f t="shared" si="2"/>
        <v>Small/Marginal</v>
      </c>
      <c r="Y26" s="32" t="s">
        <v>204</v>
      </c>
      <c r="Z26" s="35"/>
      <c r="AA26" s="36">
        <v>0.6</v>
      </c>
      <c r="AB26" s="32" t="s">
        <v>3209</v>
      </c>
      <c r="AC26" s="32" t="s">
        <v>3380</v>
      </c>
      <c r="AD26" s="32" t="s">
        <v>3381</v>
      </c>
      <c r="AE26" s="31"/>
      <c r="AF26" s="31" t="s">
        <v>23558</v>
      </c>
      <c r="AG26" s="31"/>
      <c r="AH26" s="31" t="str">
        <f t="shared" si="0"/>
        <v>PTHLKA</v>
      </c>
      <c r="AI26" s="37" t="str">
        <f>IFERROR(IF(OR($C$5="",$Y26=""),"",INDEX('NFA LEVEL'!$D$2:$D$197,MATCH(CONCATENATE($C$5,"_",$Y26),'NFA LEVEL'!$A$2:$A$197))),"")</f>
        <v>PTHLKA</v>
      </c>
      <c r="AJ26" s="38">
        <f>IFERROR(ROUND((VLOOKUP(CONCATENATE($C$5,"_",$Y26),premium!$A$2:$I$200,6,FALSE))*AA26,0),"")</f>
        <v>24000</v>
      </c>
      <c r="AK26" s="38">
        <f>IFERROR(ROUND((VLOOKUP(CONCATENATE($C$5,"_",$Y26),premium!$A$2:$I$200,9,FALSE))*AA26,2),"")</f>
        <v>480</v>
      </c>
      <c r="AL26" s="35" t="s">
        <v>23520</v>
      </c>
      <c r="AM26" s="31"/>
      <c r="AN26" s="39"/>
      <c r="AO26" s="63" t="str">
        <f t="shared" si="3"/>
        <v>O.K.</v>
      </c>
      <c r="AP26" s="40" t="str">
        <f t="shared" si="4"/>
        <v>O.K</v>
      </c>
      <c r="AQ26" s="41" t="s">
        <v>48</v>
      </c>
      <c r="AR26" s="161"/>
      <c r="AS26" s="124" t="s">
        <v>4221</v>
      </c>
      <c r="AT26" s="129" t="s">
        <v>214</v>
      </c>
      <c r="AU26" s="129" t="s">
        <v>189</v>
      </c>
      <c r="AV26" s="129" t="s">
        <v>215</v>
      </c>
      <c r="AW26" s="129" t="s">
        <v>216</v>
      </c>
      <c r="AX26" s="129" t="s">
        <v>225</v>
      </c>
      <c r="AZ26" s="129" t="s">
        <v>3984</v>
      </c>
      <c r="BA26" s="130" t="s">
        <v>8699</v>
      </c>
      <c r="BB26" s="130" t="s">
        <v>8700</v>
      </c>
      <c r="BD26" s="129" t="s">
        <v>1153</v>
      </c>
      <c r="BE26" s="129" t="s">
        <v>2892</v>
      </c>
      <c r="BF26" s="124" t="s">
        <v>18283</v>
      </c>
      <c r="BH26" s="129" t="s">
        <v>214</v>
      </c>
      <c r="BI26" s="129" t="s">
        <v>204</v>
      </c>
      <c r="BJ26" s="131" t="s">
        <v>4024</v>
      </c>
      <c r="BK26" s="131" t="s">
        <v>18293</v>
      </c>
      <c r="BM26" s="129" t="s">
        <v>214</v>
      </c>
      <c r="BN26" s="129" t="s">
        <v>202</v>
      </c>
      <c r="BO26" s="129"/>
      <c r="BP26" s="131" t="s">
        <v>4019</v>
      </c>
      <c r="BQ26" s="131" t="s">
        <v>17634</v>
      </c>
      <c r="BR26" s="131" t="s">
        <v>18362</v>
      </c>
      <c r="BT26" s="129" t="s">
        <v>214</v>
      </c>
      <c r="BU26" s="129" t="s">
        <v>202</v>
      </c>
      <c r="BV26" s="129"/>
      <c r="BW26" s="129"/>
      <c r="BX26" s="131" t="s">
        <v>17634</v>
      </c>
      <c r="BY26" s="131" t="s">
        <v>17901</v>
      </c>
      <c r="BZ26" s="131" t="s">
        <v>18629</v>
      </c>
      <c r="CB26" s="129" t="s">
        <v>214</v>
      </c>
      <c r="CC26" s="129" t="s">
        <v>189</v>
      </c>
      <c r="CD26" s="129" t="s">
        <v>215</v>
      </c>
      <c r="CE26" s="129" t="s">
        <v>216</v>
      </c>
      <c r="CF26" s="129" t="s">
        <v>225</v>
      </c>
      <c r="CG26" s="131" t="s">
        <v>18274</v>
      </c>
      <c r="CH26" s="131" t="s">
        <v>8700</v>
      </c>
      <c r="CI26" s="124" t="s">
        <v>19009</v>
      </c>
    </row>
    <row r="27" spans="1:87" ht="25.5" x14ac:dyDescent="0.25">
      <c r="A27" s="30">
        <f t="shared" si="5"/>
        <v>10</v>
      </c>
      <c r="B27" s="31">
        <v>999899058</v>
      </c>
      <c r="C27" s="31" t="s">
        <v>23564</v>
      </c>
      <c r="D27" s="31"/>
      <c r="E27" s="31" t="s">
        <v>23565</v>
      </c>
      <c r="F27" s="31"/>
      <c r="G27" s="32" t="s">
        <v>23512</v>
      </c>
      <c r="H27" s="32" t="s">
        <v>23513</v>
      </c>
      <c r="I27" s="33">
        <v>7838582676</v>
      </c>
      <c r="J27" s="18"/>
      <c r="K27" s="32"/>
      <c r="L27" s="18"/>
      <c r="M27" s="31" t="s">
        <v>23525</v>
      </c>
      <c r="N27" s="31" t="s">
        <v>23525</v>
      </c>
      <c r="O27" s="31"/>
      <c r="P27" s="32" t="s">
        <v>3206</v>
      </c>
      <c r="Q27" s="31"/>
      <c r="R27" s="44" t="s">
        <v>23566</v>
      </c>
      <c r="S27" s="32" t="s">
        <v>23516</v>
      </c>
      <c r="T27" s="34" t="str">
        <f t="shared" si="1"/>
        <v>Saving/Loan A/C</v>
      </c>
      <c r="U27" s="32" t="s">
        <v>23517</v>
      </c>
      <c r="V27" s="45">
        <v>1.6</v>
      </c>
      <c r="W27" s="35" t="s">
        <v>23567</v>
      </c>
      <c r="X27" s="62" t="str">
        <f t="shared" si="2"/>
        <v>Small/Marginal</v>
      </c>
      <c r="Y27" s="32" t="s">
        <v>204</v>
      </c>
      <c r="Z27" s="35"/>
      <c r="AA27" s="36">
        <v>0.8</v>
      </c>
      <c r="AB27" s="32" t="s">
        <v>3209</v>
      </c>
      <c r="AC27" s="32" t="s">
        <v>3380</v>
      </c>
      <c r="AD27" s="32" t="s">
        <v>3390</v>
      </c>
      <c r="AE27" s="31"/>
      <c r="AF27" s="31" t="s">
        <v>23525</v>
      </c>
      <c r="AG27" s="31"/>
      <c r="AH27" s="31" t="str">
        <f t="shared" si="0"/>
        <v>PTHLKA</v>
      </c>
      <c r="AI27" s="37" t="str">
        <f>IFERROR(IF(OR($C$5="",$Y27=""),"",INDEX('NFA LEVEL'!$D$2:$D$197,MATCH(CONCATENATE($C$5,"_",$Y27),'NFA LEVEL'!$A$2:$A$197))),"")</f>
        <v>PTHLKA</v>
      </c>
      <c r="AJ27" s="38">
        <f>IFERROR(ROUND((VLOOKUP(CONCATENATE($C$5,"_",$Y27),premium!$A$2:$I$200,6,FALSE))*AA27,0),"")</f>
        <v>32000</v>
      </c>
      <c r="AK27" s="38">
        <f>IFERROR(ROUND((VLOOKUP(CONCATENATE($C$5,"_",$Y27),premium!$A$2:$I$200,9,FALSE))*AA27,2),"")</f>
        <v>640</v>
      </c>
      <c r="AL27" s="35" t="s">
        <v>23520</v>
      </c>
      <c r="AM27" s="31"/>
      <c r="AN27" s="39"/>
      <c r="AO27" s="63" t="str">
        <f t="shared" si="3"/>
        <v>O.K.</v>
      </c>
      <c r="AP27" s="40" t="str">
        <f t="shared" si="4"/>
        <v>O.K</v>
      </c>
      <c r="AQ27" s="41" t="s">
        <v>48</v>
      </c>
      <c r="AR27" s="161"/>
      <c r="AS27" s="124" t="s">
        <v>4222</v>
      </c>
      <c r="AT27" s="129" t="s">
        <v>214</v>
      </c>
      <c r="AU27" s="129" t="s">
        <v>189</v>
      </c>
      <c r="AV27" s="129" t="s">
        <v>215</v>
      </c>
      <c r="AW27" s="129" t="s">
        <v>216</v>
      </c>
      <c r="AX27" s="129" t="s">
        <v>226</v>
      </c>
      <c r="AZ27" s="129" t="s">
        <v>3984</v>
      </c>
      <c r="BA27" s="130" t="s">
        <v>8701</v>
      </c>
      <c r="BB27" s="130" t="s">
        <v>8702</v>
      </c>
      <c r="BD27" s="129" t="s">
        <v>1154</v>
      </c>
      <c r="BE27" s="129" t="s">
        <v>3206</v>
      </c>
      <c r="BF27" s="124" t="s">
        <v>18284</v>
      </c>
      <c r="BH27" s="129" t="s">
        <v>454</v>
      </c>
      <c r="BI27" s="129" t="s">
        <v>190</v>
      </c>
      <c r="BJ27" s="131" t="s">
        <v>4029</v>
      </c>
      <c r="BK27" s="131" t="s">
        <v>18294</v>
      </c>
      <c r="BM27" s="129" t="s">
        <v>214</v>
      </c>
      <c r="BN27" s="129" t="s">
        <v>203</v>
      </c>
      <c r="BO27" s="129" t="s">
        <v>215</v>
      </c>
      <c r="BP27" s="131" t="s">
        <v>4020</v>
      </c>
      <c r="BQ27" s="131" t="s">
        <v>17635</v>
      </c>
      <c r="BR27" s="131" t="s">
        <v>18363</v>
      </c>
      <c r="BT27" s="129" t="s">
        <v>214</v>
      </c>
      <c r="BU27" s="129" t="s">
        <v>203</v>
      </c>
      <c r="BV27" s="129" t="s">
        <v>215</v>
      </c>
      <c r="BW27" s="129"/>
      <c r="BX27" s="131" t="s">
        <v>17635</v>
      </c>
      <c r="BY27" s="131" t="s">
        <v>17902</v>
      </c>
      <c r="BZ27" s="131" t="s">
        <v>18630</v>
      </c>
      <c r="CB27" s="129" t="s">
        <v>214</v>
      </c>
      <c r="CC27" s="129" t="s">
        <v>189</v>
      </c>
      <c r="CD27" s="129" t="s">
        <v>215</v>
      </c>
      <c r="CE27" s="129" t="s">
        <v>216</v>
      </c>
      <c r="CF27" s="129" t="s">
        <v>226</v>
      </c>
      <c r="CG27" s="131" t="s">
        <v>18274</v>
      </c>
      <c r="CH27" s="131" t="s">
        <v>8702</v>
      </c>
      <c r="CI27" s="124" t="s">
        <v>19010</v>
      </c>
    </row>
    <row r="28" spans="1:87" ht="25.5" x14ac:dyDescent="0.25">
      <c r="A28" s="30">
        <f t="shared" si="5"/>
        <v>11</v>
      </c>
      <c r="B28" s="31">
        <v>999898059</v>
      </c>
      <c r="C28" s="31" t="s">
        <v>23568</v>
      </c>
      <c r="D28" s="31"/>
      <c r="E28" s="31" t="s">
        <v>23569</v>
      </c>
      <c r="F28" s="31"/>
      <c r="G28" s="32" t="s">
        <v>23529</v>
      </c>
      <c r="H28" s="32" t="s">
        <v>23513</v>
      </c>
      <c r="I28" s="33">
        <v>9754795829</v>
      </c>
      <c r="J28" s="18" t="s">
        <v>23570</v>
      </c>
      <c r="K28" s="32"/>
      <c r="L28" s="18"/>
      <c r="M28" s="31" t="s">
        <v>23573</v>
      </c>
      <c r="N28" s="31" t="s">
        <v>23573</v>
      </c>
      <c r="O28" s="31"/>
      <c r="P28" s="32" t="s">
        <v>3206</v>
      </c>
      <c r="Q28" s="31"/>
      <c r="R28" s="44" t="s">
        <v>23571</v>
      </c>
      <c r="S28" s="32" t="s">
        <v>23516</v>
      </c>
      <c r="T28" s="34" t="str">
        <f t="shared" si="1"/>
        <v>Saving/Loan A/C</v>
      </c>
      <c r="U28" s="32" t="s">
        <v>23517</v>
      </c>
      <c r="V28" s="45">
        <v>1.75</v>
      </c>
      <c r="W28" s="35" t="s">
        <v>23572</v>
      </c>
      <c r="X28" s="62" t="str">
        <f t="shared" si="2"/>
        <v>Small/Marginal</v>
      </c>
      <c r="Y28" s="32" t="s">
        <v>204</v>
      </c>
      <c r="Z28" s="35"/>
      <c r="AA28" s="36">
        <v>1</v>
      </c>
      <c r="AB28" s="32" t="s">
        <v>3209</v>
      </c>
      <c r="AC28" s="32" t="s">
        <v>3380</v>
      </c>
      <c r="AD28" s="32" t="s">
        <v>3391</v>
      </c>
      <c r="AE28" s="31"/>
      <c r="AF28" s="31" t="s">
        <v>23573</v>
      </c>
      <c r="AG28" s="31"/>
      <c r="AH28" s="31" t="str">
        <f t="shared" si="0"/>
        <v>PTHLKA</v>
      </c>
      <c r="AI28" s="37" t="str">
        <f>IFERROR(IF(OR($C$5="",$Y28=""),"",INDEX('NFA LEVEL'!$D$2:$D$197,MATCH(CONCATENATE($C$5,"_",$Y28),'NFA LEVEL'!$A$2:$A$197))),"")</f>
        <v>PTHLKA</v>
      </c>
      <c r="AJ28" s="38">
        <f>IFERROR(ROUND((VLOOKUP(CONCATENATE($C$5,"_",$Y28),premium!$A$2:$I$200,6,FALSE))*AA28,0),"")</f>
        <v>40000</v>
      </c>
      <c r="AK28" s="38">
        <f>IFERROR(ROUND((VLOOKUP(CONCATENATE($C$5,"_",$Y28),premium!$A$2:$I$200,9,FALSE))*AA28,2),"")</f>
        <v>800</v>
      </c>
      <c r="AL28" s="35" t="s">
        <v>23520</v>
      </c>
      <c r="AM28" s="31"/>
      <c r="AN28" s="39"/>
      <c r="AO28" s="63" t="str">
        <f t="shared" si="3"/>
        <v>O.K.</v>
      </c>
      <c r="AP28" s="40" t="str">
        <f t="shared" si="4"/>
        <v>O.K</v>
      </c>
      <c r="AQ28" s="41" t="s">
        <v>48</v>
      </c>
      <c r="AR28" s="161"/>
      <c r="AS28" s="124" t="s">
        <v>4223</v>
      </c>
      <c r="AT28" s="129" t="s">
        <v>214</v>
      </c>
      <c r="AU28" s="129" t="s">
        <v>189</v>
      </c>
      <c r="AV28" s="129" t="s">
        <v>215</v>
      </c>
      <c r="AW28" s="129" t="s">
        <v>216</v>
      </c>
      <c r="AX28" s="129" t="s">
        <v>227</v>
      </c>
      <c r="AZ28" s="129" t="s">
        <v>3984</v>
      </c>
      <c r="BA28" s="130" t="s">
        <v>8703</v>
      </c>
      <c r="BB28" s="130" t="s">
        <v>8704</v>
      </c>
      <c r="BD28" s="129" t="s">
        <v>3990</v>
      </c>
      <c r="BE28" s="129" t="s">
        <v>3642</v>
      </c>
      <c r="BF28" s="124" t="s">
        <v>18285</v>
      </c>
      <c r="BH28" s="129" t="s">
        <v>454</v>
      </c>
      <c r="BI28" s="129" t="s">
        <v>201</v>
      </c>
      <c r="BJ28" s="131" t="s">
        <v>4030</v>
      </c>
      <c r="BK28" s="131" t="s">
        <v>18295</v>
      </c>
      <c r="BM28" s="129" t="s">
        <v>214</v>
      </c>
      <c r="BN28" s="129" t="s">
        <v>203</v>
      </c>
      <c r="BO28" s="129" t="s">
        <v>270</v>
      </c>
      <c r="BP28" s="131" t="s">
        <v>4020</v>
      </c>
      <c r="BQ28" s="131" t="s">
        <v>17636</v>
      </c>
      <c r="BR28" s="131" t="s">
        <v>18364</v>
      </c>
      <c r="BT28" s="129" t="s">
        <v>214</v>
      </c>
      <c r="BU28" s="129" t="s">
        <v>203</v>
      </c>
      <c r="BV28" s="129" t="s">
        <v>270</v>
      </c>
      <c r="BW28" s="129"/>
      <c r="BX28" s="131" t="s">
        <v>17636</v>
      </c>
      <c r="BY28" s="131" t="s">
        <v>17903</v>
      </c>
      <c r="BZ28" s="131" t="s">
        <v>18631</v>
      </c>
      <c r="CB28" s="129" t="s">
        <v>214</v>
      </c>
      <c r="CC28" s="129" t="s">
        <v>189</v>
      </c>
      <c r="CD28" s="129" t="s">
        <v>215</v>
      </c>
      <c r="CE28" s="129" t="s">
        <v>216</v>
      </c>
      <c r="CF28" s="129" t="s">
        <v>227</v>
      </c>
      <c r="CG28" s="131" t="s">
        <v>18274</v>
      </c>
      <c r="CH28" s="131" t="s">
        <v>8704</v>
      </c>
      <c r="CI28" s="124" t="s">
        <v>19011</v>
      </c>
    </row>
    <row r="29" spans="1:87" ht="25.5" x14ac:dyDescent="0.25">
      <c r="A29" s="30">
        <f t="shared" si="5"/>
        <v>12</v>
      </c>
      <c r="B29" s="31">
        <v>999894842</v>
      </c>
      <c r="C29" s="31" t="s">
        <v>23574</v>
      </c>
      <c r="D29" s="31"/>
      <c r="E29" s="31" t="s">
        <v>23575</v>
      </c>
      <c r="F29" s="31"/>
      <c r="G29" s="32" t="s">
        <v>23512</v>
      </c>
      <c r="H29" s="32" t="s">
        <v>23555</v>
      </c>
      <c r="I29" s="33">
        <v>9999999999</v>
      </c>
      <c r="J29" s="18" t="s">
        <v>23576</v>
      </c>
      <c r="K29" s="32"/>
      <c r="L29" s="18"/>
      <c r="M29" s="31" t="s">
        <v>23558</v>
      </c>
      <c r="N29" s="31" t="s">
        <v>23558</v>
      </c>
      <c r="O29" s="31"/>
      <c r="P29" s="32" t="s">
        <v>3206</v>
      </c>
      <c r="Q29" s="31"/>
      <c r="R29" s="44" t="s">
        <v>23577</v>
      </c>
      <c r="S29" s="32" t="s">
        <v>23516</v>
      </c>
      <c r="T29" s="34" t="str">
        <f t="shared" si="1"/>
        <v>Saving/Loan A/C</v>
      </c>
      <c r="U29" s="32" t="s">
        <v>23517</v>
      </c>
      <c r="V29" s="45">
        <v>1.87</v>
      </c>
      <c r="W29" s="35" t="s">
        <v>23583</v>
      </c>
      <c r="X29" s="62" t="str">
        <f t="shared" si="2"/>
        <v>Small/Marginal</v>
      </c>
      <c r="Y29" s="32" t="s">
        <v>204</v>
      </c>
      <c r="Z29" s="35"/>
      <c r="AA29" s="36">
        <v>0.49</v>
      </c>
      <c r="AB29" s="32" t="s">
        <v>3209</v>
      </c>
      <c r="AC29" s="32" t="s">
        <v>3380</v>
      </c>
      <c r="AD29" s="32" t="s">
        <v>3381</v>
      </c>
      <c r="AE29" s="31"/>
      <c r="AF29" s="31" t="s">
        <v>23558</v>
      </c>
      <c r="AG29" s="31"/>
      <c r="AH29" s="31" t="str">
        <f t="shared" si="0"/>
        <v>PTHLKA</v>
      </c>
      <c r="AI29" s="37" t="str">
        <f>IFERROR(IF(OR($C$5="",$Y29=""),"",INDEX('NFA LEVEL'!$D$2:$D$197,MATCH(CONCATENATE($C$5,"_",$Y29),'NFA LEVEL'!$A$2:$A$197))),"")</f>
        <v>PTHLKA</v>
      </c>
      <c r="AJ29" s="38">
        <f>IFERROR(ROUND((VLOOKUP(CONCATENATE($C$5,"_",$Y29),premium!$A$2:$I$200,6,FALSE))*AA29,0),"")</f>
        <v>19600</v>
      </c>
      <c r="AK29" s="38">
        <f>IFERROR(ROUND((VLOOKUP(CONCATENATE($C$5,"_",$Y29),premium!$A$2:$I$200,9,FALSE))*AA29,2),"")</f>
        <v>392</v>
      </c>
      <c r="AL29" s="35" t="s">
        <v>23520</v>
      </c>
      <c r="AM29" s="31"/>
      <c r="AN29" s="39"/>
      <c r="AO29" s="63" t="str">
        <f t="shared" si="3"/>
        <v>O.K.</v>
      </c>
      <c r="AP29" s="40" t="str">
        <f t="shared" si="4"/>
        <v>O.K</v>
      </c>
      <c r="AQ29" s="41" t="s">
        <v>48</v>
      </c>
      <c r="AR29" s="161"/>
      <c r="AS29" s="124" t="s">
        <v>4224</v>
      </c>
      <c r="AT29" s="129" t="s">
        <v>214</v>
      </c>
      <c r="AU29" s="129" t="s">
        <v>189</v>
      </c>
      <c r="AV29" s="129" t="s">
        <v>215</v>
      </c>
      <c r="AW29" s="129" t="s">
        <v>216</v>
      </c>
      <c r="AX29" s="129" t="s">
        <v>228</v>
      </c>
      <c r="AZ29" s="129" t="s">
        <v>3984</v>
      </c>
      <c r="BA29" s="130" t="s">
        <v>8705</v>
      </c>
      <c r="BB29" s="130" t="s">
        <v>8706</v>
      </c>
      <c r="BD29" s="129" t="s">
        <v>1220</v>
      </c>
      <c r="BE29" s="124"/>
      <c r="BH29" s="129" t="s">
        <v>454</v>
      </c>
      <c r="BI29" s="129" t="s">
        <v>202</v>
      </c>
      <c r="BJ29" s="131" t="s">
        <v>4031</v>
      </c>
      <c r="BK29" s="131" t="s">
        <v>18296</v>
      </c>
      <c r="BM29" s="129" t="s">
        <v>214</v>
      </c>
      <c r="BN29" s="129" t="s">
        <v>203</v>
      </c>
      <c r="BO29" s="129" t="s">
        <v>271</v>
      </c>
      <c r="BP29" s="131" t="s">
        <v>4020</v>
      </c>
      <c r="BQ29" s="131" t="s">
        <v>17637</v>
      </c>
      <c r="BR29" s="131" t="s">
        <v>18365</v>
      </c>
      <c r="BT29" s="129" t="s">
        <v>214</v>
      </c>
      <c r="BU29" s="129" t="s">
        <v>203</v>
      </c>
      <c r="BV29" s="129" t="s">
        <v>271</v>
      </c>
      <c r="BW29" s="129"/>
      <c r="BX29" s="131" t="s">
        <v>17637</v>
      </c>
      <c r="BY29" s="131" t="s">
        <v>17904</v>
      </c>
      <c r="BZ29" s="131" t="s">
        <v>18632</v>
      </c>
      <c r="CB29" s="129" t="s">
        <v>214</v>
      </c>
      <c r="CC29" s="129" t="s">
        <v>189</v>
      </c>
      <c r="CD29" s="129" t="s">
        <v>215</v>
      </c>
      <c r="CE29" s="129" t="s">
        <v>216</v>
      </c>
      <c r="CF29" s="129" t="s">
        <v>228</v>
      </c>
      <c r="CG29" s="131" t="s">
        <v>18274</v>
      </c>
      <c r="CH29" s="131" t="s">
        <v>8706</v>
      </c>
      <c r="CI29" s="124" t="s">
        <v>19012</v>
      </c>
    </row>
    <row r="30" spans="1:87" ht="25.5" x14ac:dyDescent="0.25">
      <c r="A30" s="30">
        <f t="shared" si="5"/>
        <v>13</v>
      </c>
      <c r="B30" s="31">
        <v>999903733</v>
      </c>
      <c r="C30" s="31" t="s">
        <v>23579</v>
      </c>
      <c r="D30" s="31"/>
      <c r="E30" s="31" t="s">
        <v>23580</v>
      </c>
      <c r="F30" s="31"/>
      <c r="G30" s="32" t="s">
        <v>23512</v>
      </c>
      <c r="H30" s="32" t="s">
        <v>23513</v>
      </c>
      <c r="I30" s="33">
        <v>9098368651</v>
      </c>
      <c r="J30" s="18" t="s">
        <v>23581</v>
      </c>
      <c r="K30" s="32"/>
      <c r="L30" s="18"/>
      <c r="M30" s="31" t="s">
        <v>23525</v>
      </c>
      <c r="N30" s="31" t="s">
        <v>23525</v>
      </c>
      <c r="O30" s="31"/>
      <c r="P30" s="32" t="s">
        <v>3206</v>
      </c>
      <c r="Q30" s="31"/>
      <c r="R30" s="44" t="s">
        <v>23582</v>
      </c>
      <c r="S30" s="32" t="s">
        <v>23516</v>
      </c>
      <c r="T30" s="34" t="str">
        <f t="shared" si="1"/>
        <v>Saving/Loan A/C</v>
      </c>
      <c r="U30" s="32" t="s">
        <v>23517</v>
      </c>
      <c r="V30" s="45">
        <v>1.41</v>
      </c>
      <c r="W30" s="35" t="s">
        <v>23578</v>
      </c>
      <c r="X30" s="62" t="str">
        <f t="shared" si="2"/>
        <v>Small/Marginal</v>
      </c>
      <c r="Y30" s="32" t="s">
        <v>204</v>
      </c>
      <c r="Z30" s="35"/>
      <c r="AA30" s="36">
        <v>0.4</v>
      </c>
      <c r="AB30" s="32" t="s">
        <v>3209</v>
      </c>
      <c r="AC30" s="32" t="s">
        <v>3380</v>
      </c>
      <c r="AD30" s="32" t="s">
        <v>3390</v>
      </c>
      <c r="AE30" s="31"/>
      <c r="AF30" s="31" t="s">
        <v>23525</v>
      </c>
      <c r="AG30" s="31"/>
      <c r="AH30" s="31" t="str">
        <f t="shared" si="0"/>
        <v>PTHLKA</v>
      </c>
      <c r="AI30" s="37" t="str">
        <f>IFERROR(IF(OR($C$5="",$Y30=""),"",INDEX('NFA LEVEL'!$D$2:$D$197,MATCH(CONCATENATE($C$5,"_",$Y30),'NFA LEVEL'!$A$2:$A$197))),"")</f>
        <v>PTHLKA</v>
      </c>
      <c r="AJ30" s="38">
        <f>IFERROR(ROUND((VLOOKUP(CONCATENATE($C$5,"_",$Y30),premium!$A$2:$I$200,6,FALSE))*AA30,0),"")</f>
        <v>16000</v>
      </c>
      <c r="AK30" s="38">
        <f>IFERROR(ROUND((VLOOKUP(CONCATENATE($C$5,"_",$Y30),premium!$A$2:$I$200,9,FALSE))*AA30,2),"")</f>
        <v>320</v>
      </c>
      <c r="AL30" s="35" t="s">
        <v>23520</v>
      </c>
      <c r="AM30" s="31"/>
      <c r="AN30" s="39"/>
      <c r="AO30" s="63" t="str">
        <f t="shared" si="3"/>
        <v>O.K.</v>
      </c>
      <c r="AP30" s="40" t="str">
        <f t="shared" si="4"/>
        <v>O.K</v>
      </c>
      <c r="AQ30" s="41" t="s">
        <v>48</v>
      </c>
      <c r="AR30" s="161"/>
      <c r="AS30" s="124" t="s">
        <v>4225</v>
      </c>
      <c r="AT30" s="129" t="s">
        <v>214</v>
      </c>
      <c r="AU30" s="129" t="s">
        <v>189</v>
      </c>
      <c r="AV30" s="129" t="s">
        <v>215</v>
      </c>
      <c r="AW30" s="129" t="s">
        <v>216</v>
      </c>
      <c r="AX30" s="129" t="s">
        <v>229</v>
      </c>
      <c r="AZ30" s="129" t="s">
        <v>3984</v>
      </c>
      <c r="BA30" s="130" t="s">
        <v>8707</v>
      </c>
      <c r="BB30" s="130" t="s">
        <v>8708</v>
      </c>
      <c r="BD30" s="129" t="s">
        <v>3991</v>
      </c>
      <c r="BE30" s="124"/>
      <c r="BH30" s="129" t="s">
        <v>454</v>
      </c>
      <c r="BI30" s="129" t="s">
        <v>203</v>
      </c>
      <c r="BJ30" s="131" t="s">
        <v>4032</v>
      </c>
      <c r="BK30" s="131" t="s">
        <v>18297</v>
      </c>
      <c r="BM30" s="129" t="s">
        <v>214</v>
      </c>
      <c r="BN30" s="129" t="s">
        <v>203</v>
      </c>
      <c r="BO30" s="129" t="s">
        <v>241</v>
      </c>
      <c r="BP30" s="131" t="s">
        <v>4020</v>
      </c>
      <c r="BQ30" s="131" t="s">
        <v>17638</v>
      </c>
      <c r="BR30" s="131" t="s">
        <v>18366</v>
      </c>
      <c r="BT30" s="129" t="s">
        <v>214</v>
      </c>
      <c r="BU30" s="129" t="s">
        <v>203</v>
      </c>
      <c r="BV30" s="129" t="s">
        <v>241</v>
      </c>
      <c r="BW30" s="129"/>
      <c r="BX30" s="131" t="s">
        <v>17638</v>
      </c>
      <c r="BY30" s="131" t="s">
        <v>17905</v>
      </c>
      <c r="BZ30" s="131" t="s">
        <v>18633</v>
      </c>
      <c r="CB30" s="129" t="s">
        <v>214</v>
      </c>
      <c r="CC30" s="129" t="s">
        <v>189</v>
      </c>
      <c r="CD30" s="129" t="s">
        <v>215</v>
      </c>
      <c r="CE30" s="129" t="s">
        <v>216</v>
      </c>
      <c r="CF30" s="129" t="s">
        <v>229</v>
      </c>
      <c r="CG30" s="131" t="s">
        <v>18274</v>
      </c>
      <c r="CH30" s="131" t="s">
        <v>8708</v>
      </c>
      <c r="CI30" s="124" t="s">
        <v>19013</v>
      </c>
    </row>
    <row r="31" spans="1:87" ht="25.5" x14ac:dyDescent="0.25">
      <c r="A31" s="30">
        <f t="shared" si="5"/>
        <v>14</v>
      </c>
      <c r="B31" s="31">
        <v>999901459</v>
      </c>
      <c r="C31" s="31" t="s">
        <v>23584</v>
      </c>
      <c r="D31" s="31"/>
      <c r="E31" s="31" t="s">
        <v>23585</v>
      </c>
      <c r="F31" s="31"/>
      <c r="G31" s="32" t="s">
        <v>23512</v>
      </c>
      <c r="H31" s="32" t="s">
        <v>23513</v>
      </c>
      <c r="I31" s="33">
        <v>9999999999</v>
      </c>
      <c r="J31" s="18"/>
      <c r="K31" s="32"/>
      <c r="L31" s="18"/>
      <c r="M31" s="31" t="s">
        <v>23586</v>
      </c>
      <c r="N31" s="31" t="s">
        <v>23586</v>
      </c>
      <c r="O31" s="31"/>
      <c r="P31" s="32" t="s">
        <v>3206</v>
      </c>
      <c r="Q31" s="31"/>
      <c r="R31" s="44" t="s">
        <v>23587</v>
      </c>
      <c r="S31" s="32" t="s">
        <v>23516</v>
      </c>
      <c r="T31" s="34" t="str">
        <f t="shared" si="1"/>
        <v>Saving/Loan A/C</v>
      </c>
      <c r="U31" s="32" t="s">
        <v>23517</v>
      </c>
      <c r="V31" s="45">
        <v>0.9</v>
      </c>
      <c r="W31" s="35" t="s">
        <v>23588</v>
      </c>
      <c r="X31" s="62" t="str">
        <f t="shared" si="2"/>
        <v>Small/Marginal</v>
      </c>
      <c r="Y31" s="32" t="s">
        <v>204</v>
      </c>
      <c r="Z31" s="35"/>
      <c r="AA31" s="36">
        <v>0.9</v>
      </c>
      <c r="AB31" s="32" t="s">
        <v>3209</v>
      </c>
      <c r="AC31" s="32" t="s">
        <v>3380</v>
      </c>
      <c r="AD31" s="32" t="s">
        <v>3382</v>
      </c>
      <c r="AE31" s="31"/>
      <c r="AF31" s="31" t="s">
        <v>23586</v>
      </c>
      <c r="AG31" s="31"/>
      <c r="AH31" s="31" t="str">
        <f t="shared" si="0"/>
        <v>PTHLKA</v>
      </c>
      <c r="AI31" s="37" t="str">
        <f>IFERROR(IF(OR($C$5="",$Y31=""),"",INDEX('NFA LEVEL'!$D$2:$D$197,MATCH(CONCATENATE($C$5,"_",$Y31),'NFA LEVEL'!$A$2:$A$197))),"")</f>
        <v>PTHLKA</v>
      </c>
      <c r="AJ31" s="38">
        <f>IFERROR(ROUND((VLOOKUP(CONCATENATE($C$5,"_",$Y31),premium!$A$2:$I$200,6,FALSE))*AA31,0),"")</f>
        <v>36000</v>
      </c>
      <c r="AK31" s="38">
        <f>IFERROR(ROUND((VLOOKUP(CONCATENATE($C$5,"_",$Y31),premium!$A$2:$I$200,9,FALSE))*AA31,2),"")</f>
        <v>720</v>
      </c>
      <c r="AL31" s="35" t="s">
        <v>23520</v>
      </c>
      <c r="AM31" s="31"/>
      <c r="AN31" s="39"/>
      <c r="AO31" s="63" t="str">
        <f t="shared" si="3"/>
        <v>O.K.</v>
      </c>
      <c r="AP31" s="40" t="str">
        <f t="shared" si="4"/>
        <v>O.K</v>
      </c>
      <c r="AQ31" s="41" t="s">
        <v>48</v>
      </c>
      <c r="AR31" s="161"/>
      <c r="AS31" s="124" t="s">
        <v>4226</v>
      </c>
      <c r="AT31" s="129" t="s">
        <v>214</v>
      </c>
      <c r="AU31" s="129" t="s">
        <v>189</v>
      </c>
      <c r="AV31" s="129" t="s">
        <v>215</v>
      </c>
      <c r="AW31" s="129" t="s">
        <v>216</v>
      </c>
      <c r="AX31" s="129" t="s">
        <v>230</v>
      </c>
      <c r="AZ31" s="129" t="s">
        <v>3984</v>
      </c>
      <c r="BA31" s="130" t="s">
        <v>8709</v>
      </c>
      <c r="BB31" s="130" t="s">
        <v>8710</v>
      </c>
      <c r="BD31" s="129" t="s">
        <v>3992</v>
      </c>
      <c r="BE31" s="124"/>
      <c r="BH31" s="129" t="s">
        <v>454</v>
      </c>
      <c r="BI31" s="129" t="s">
        <v>191</v>
      </c>
      <c r="BJ31" s="131" t="s">
        <v>4033</v>
      </c>
      <c r="BK31" s="131" t="s">
        <v>18298</v>
      </c>
      <c r="BM31" s="129" t="s">
        <v>214</v>
      </c>
      <c r="BN31" s="129" t="s">
        <v>191</v>
      </c>
      <c r="BO31" s="129" t="s">
        <v>215</v>
      </c>
      <c r="BP31" s="131" t="s">
        <v>4021</v>
      </c>
      <c r="BQ31" s="131" t="s">
        <v>17639</v>
      </c>
      <c r="BR31" s="131" t="s">
        <v>18367</v>
      </c>
      <c r="BT31" s="129" t="s">
        <v>214</v>
      </c>
      <c r="BU31" s="129" t="s">
        <v>191</v>
      </c>
      <c r="BV31" s="129" t="s">
        <v>215</v>
      </c>
      <c r="BW31" s="129"/>
      <c r="BX31" s="131" t="s">
        <v>17639</v>
      </c>
      <c r="BY31" s="131" t="s">
        <v>17906</v>
      </c>
      <c r="BZ31" s="131" t="s">
        <v>18634</v>
      </c>
      <c r="CB31" s="129" t="s">
        <v>214</v>
      </c>
      <c r="CC31" s="129" t="s">
        <v>189</v>
      </c>
      <c r="CD31" s="129" t="s">
        <v>215</v>
      </c>
      <c r="CE31" s="129" t="s">
        <v>216</v>
      </c>
      <c r="CF31" s="129" t="s">
        <v>230</v>
      </c>
      <c r="CG31" s="131" t="s">
        <v>18274</v>
      </c>
      <c r="CH31" s="131" t="s">
        <v>8710</v>
      </c>
      <c r="CI31" s="124" t="s">
        <v>19014</v>
      </c>
    </row>
    <row r="32" spans="1:87" ht="25.5" x14ac:dyDescent="0.25">
      <c r="A32" s="30">
        <f t="shared" si="5"/>
        <v>15</v>
      </c>
      <c r="B32" s="31">
        <v>999895419</v>
      </c>
      <c r="C32" s="31" t="s">
        <v>23589</v>
      </c>
      <c r="D32" s="31"/>
      <c r="E32" s="31" t="s">
        <v>23590</v>
      </c>
      <c r="F32" s="31"/>
      <c r="G32" s="32" t="s">
        <v>23512</v>
      </c>
      <c r="H32" s="32" t="s">
        <v>23556</v>
      </c>
      <c r="I32" s="33">
        <v>9999999999</v>
      </c>
      <c r="J32" s="18" t="s">
        <v>23591</v>
      </c>
      <c r="K32" s="32"/>
      <c r="L32" s="18"/>
      <c r="M32" s="31" t="s">
        <v>23558</v>
      </c>
      <c r="N32" s="31" t="s">
        <v>23558</v>
      </c>
      <c r="O32" s="31"/>
      <c r="P32" s="32" t="s">
        <v>3206</v>
      </c>
      <c r="Q32" s="31"/>
      <c r="R32" s="44" t="s">
        <v>23592</v>
      </c>
      <c r="S32" s="32" t="s">
        <v>23516</v>
      </c>
      <c r="T32" s="34" t="str">
        <f t="shared" si="1"/>
        <v>Saving/Loan A/C</v>
      </c>
      <c r="U32" s="32" t="s">
        <v>23517</v>
      </c>
      <c r="V32" s="45">
        <v>1.91</v>
      </c>
      <c r="W32" s="35" t="s">
        <v>23593</v>
      </c>
      <c r="X32" s="62" t="str">
        <f t="shared" si="2"/>
        <v>Small/Marginal</v>
      </c>
      <c r="Y32" s="32" t="s">
        <v>204</v>
      </c>
      <c r="Z32" s="35"/>
      <c r="AA32" s="36">
        <v>0.8</v>
      </c>
      <c r="AB32" s="32" t="s">
        <v>3209</v>
      </c>
      <c r="AC32" s="32" t="s">
        <v>3380</v>
      </c>
      <c r="AD32" s="32" t="s">
        <v>3381</v>
      </c>
      <c r="AE32" s="31"/>
      <c r="AF32" s="31" t="s">
        <v>23558</v>
      </c>
      <c r="AG32" s="31"/>
      <c r="AH32" s="31" t="str">
        <f t="shared" si="0"/>
        <v>PTHLKA</v>
      </c>
      <c r="AI32" s="37" t="str">
        <f>IFERROR(IF(OR($C$5="",$Y32=""),"",INDEX('NFA LEVEL'!$D$2:$D$197,MATCH(CONCATENATE($C$5,"_",$Y32),'NFA LEVEL'!$A$2:$A$197))),"")</f>
        <v>PTHLKA</v>
      </c>
      <c r="AJ32" s="38">
        <f>IFERROR(ROUND((VLOOKUP(CONCATENATE($C$5,"_",$Y32),premium!$A$2:$I$200,6,FALSE))*AA32,0),"")</f>
        <v>32000</v>
      </c>
      <c r="AK32" s="38">
        <f>IFERROR(ROUND((VLOOKUP(CONCATENATE($C$5,"_",$Y32),premium!$A$2:$I$200,9,FALSE))*AA32,2),"")</f>
        <v>640</v>
      </c>
      <c r="AL32" s="35" t="s">
        <v>23520</v>
      </c>
      <c r="AM32" s="31"/>
      <c r="AN32" s="39"/>
      <c r="AO32" s="63" t="str">
        <f t="shared" si="3"/>
        <v>O.K.</v>
      </c>
      <c r="AP32" s="40" t="str">
        <f t="shared" si="4"/>
        <v>O.K</v>
      </c>
      <c r="AQ32" s="41" t="s">
        <v>48</v>
      </c>
      <c r="AR32" s="161"/>
      <c r="AS32" s="124" t="s">
        <v>4227</v>
      </c>
      <c r="AT32" s="129" t="s">
        <v>214</v>
      </c>
      <c r="AU32" s="129" t="s">
        <v>189</v>
      </c>
      <c r="AV32" s="129" t="s">
        <v>215</v>
      </c>
      <c r="AW32" s="129" t="s">
        <v>216</v>
      </c>
      <c r="AX32" s="129" t="s">
        <v>231</v>
      </c>
      <c r="AZ32" s="129" t="s">
        <v>3984</v>
      </c>
      <c r="BA32" s="130" t="s">
        <v>8711</v>
      </c>
      <c r="BB32" s="130" t="s">
        <v>8712</v>
      </c>
      <c r="BD32" s="129" t="s">
        <v>3993</v>
      </c>
      <c r="BE32" s="124"/>
      <c r="BH32" s="129" t="s">
        <v>454</v>
      </c>
      <c r="BI32" s="129" t="s">
        <v>171</v>
      </c>
      <c r="BJ32" s="131" t="s">
        <v>4034</v>
      </c>
      <c r="BK32" s="131" t="s">
        <v>18299</v>
      </c>
      <c r="BM32" s="129" t="s">
        <v>214</v>
      </c>
      <c r="BN32" s="129" t="s">
        <v>191</v>
      </c>
      <c r="BO32" s="129" t="s">
        <v>270</v>
      </c>
      <c r="BP32" s="131" t="s">
        <v>4021</v>
      </c>
      <c r="BQ32" s="131" t="s">
        <v>17640</v>
      </c>
      <c r="BR32" s="131" t="s">
        <v>18368</v>
      </c>
      <c r="BT32" s="129" t="s">
        <v>214</v>
      </c>
      <c r="BU32" s="129" t="s">
        <v>191</v>
      </c>
      <c r="BV32" s="129" t="s">
        <v>270</v>
      </c>
      <c r="BW32" s="129"/>
      <c r="BX32" s="131" t="s">
        <v>17640</v>
      </c>
      <c r="BY32" s="131" t="s">
        <v>17907</v>
      </c>
      <c r="BZ32" s="131" t="s">
        <v>18635</v>
      </c>
      <c r="CB32" s="129" t="s">
        <v>214</v>
      </c>
      <c r="CC32" s="129" t="s">
        <v>189</v>
      </c>
      <c r="CD32" s="129" t="s">
        <v>215</v>
      </c>
      <c r="CE32" s="129" t="s">
        <v>216</v>
      </c>
      <c r="CF32" s="129" t="s">
        <v>231</v>
      </c>
      <c r="CG32" s="131" t="s">
        <v>18274</v>
      </c>
      <c r="CH32" s="131" t="s">
        <v>8712</v>
      </c>
      <c r="CI32" s="124" t="s">
        <v>19015</v>
      </c>
    </row>
    <row r="33" spans="1:87" ht="25.5" x14ac:dyDescent="0.25">
      <c r="A33" s="30">
        <f t="shared" si="5"/>
        <v>16</v>
      </c>
      <c r="B33" s="31">
        <v>999906003</v>
      </c>
      <c r="C33" s="31" t="s">
        <v>23594</v>
      </c>
      <c r="D33" s="31"/>
      <c r="E33" s="31" t="s">
        <v>23595</v>
      </c>
      <c r="F33" s="31"/>
      <c r="G33" s="32" t="s">
        <v>23512</v>
      </c>
      <c r="H33" s="32" t="s">
        <v>23535</v>
      </c>
      <c r="I33" s="33">
        <v>9999999999</v>
      </c>
      <c r="J33" s="18" t="s">
        <v>23596</v>
      </c>
      <c r="K33" s="32"/>
      <c r="L33" s="18"/>
      <c r="M33" s="31" t="s">
        <v>23597</v>
      </c>
      <c r="N33" s="31" t="s">
        <v>23597</v>
      </c>
      <c r="O33" s="31"/>
      <c r="P33" s="32" t="s">
        <v>3206</v>
      </c>
      <c r="Q33" s="31"/>
      <c r="R33" s="44" t="s">
        <v>23598</v>
      </c>
      <c r="S33" s="32" t="s">
        <v>23516</v>
      </c>
      <c r="T33" s="34" t="str">
        <f t="shared" si="1"/>
        <v>Saving/Loan A/C</v>
      </c>
      <c r="U33" s="32" t="s">
        <v>23517</v>
      </c>
      <c r="V33" s="45">
        <v>1.03</v>
      </c>
      <c r="W33" s="35" t="s">
        <v>23599</v>
      </c>
      <c r="X33" s="62" t="str">
        <f t="shared" si="2"/>
        <v>Small/Marginal</v>
      </c>
      <c r="Y33" s="32" t="s">
        <v>204</v>
      </c>
      <c r="Z33" s="35"/>
      <c r="AA33" s="36">
        <v>0.4</v>
      </c>
      <c r="AB33" s="32" t="s">
        <v>3209</v>
      </c>
      <c r="AC33" s="32" t="s">
        <v>3380</v>
      </c>
      <c r="AD33" s="32" t="s">
        <v>3390</v>
      </c>
      <c r="AE33" s="31"/>
      <c r="AF33" s="31" t="s">
        <v>23597</v>
      </c>
      <c r="AG33" s="31"/>
      <c r="AH33" s="31" t="str">
        <f t="shared" si="0"/>
        <v>PTHLKA</v>
      </c>
      <c r="AI33" s="37" t="str">
        <f>IFERROR(IF(OR($C$5="",$Y33=""),"",INDEX('NFA LEVEL'!$D$2:$D$197,MATCH(CONCATENATE($C$5,"_",$Y33),'NFA LEVEL'!$A$2:$A$197))),"")</f>
        <v>PTHLKA</v>
      </c>
      <c r="AJ33" s="38">
        <f>IFERROR(ROUND((VLOOKUP(CONCATENATE($C$5,"_",$Y33),premium!$A$2:$I$200,6,FALSE))*AA33,0),"")</f>
        <v>16000</v>
      </c>
      <c r="AK33" s="38">
        <f>IFERROR(ROUND((VLOOKUP(CONCATENATE($C$5,"_",$Y33),premium!$A$2:$I$200,9,FALSE))*AA33,2),"")</f>
        <v>320</v>
      </c>
      <c r="AL33" s="35" t="s">
        <v>23520</v>
      </c>
      <c r="AM33" s="31"/>
      <c r="AN33" s="39"/>
      <c r="AO33" s="63" t="str">
        <f t="shared" si="3"/>
        <v>O.K.</v>
      </c>
      <c r="AP33" s="40" t="str">
        <f t="shared" si="4"/>
        <v>O.K</v>
      </c>
      <c r="AQ33" s="41" t="s">
        <v>48</v>
      </c>
      <c r="AR33" s="161"/>
      <c r="AS33" s="124" t="s">
        <v>4228</v>
      </c>
      <c r="AT33" s="129" t="s">
        <v>214</v>
      </c>
      <c r="AU33" s="129" t="s">
        <v>189</v>
      </c>
      <c r="AV33" s="129" t="s">
        <v>215</v>
      </c>
      <c r="AW33" s="129" t="s">
        <v>216</v>
      </c>
      <c r="AX33" s="129" t="s">
        <v>232</v>
      </c>
      <c r="AZ33" s="129" t="s">
        <v>3984</v>
      </c>
      <c r="BA33" s="130" t="s">
        <v>8713</v>
      </c>
      <c r="BB33" s="130" t="s">
        <v>8714</v>
      </c>
      <c r="BD33" s="129" t="s">
        <v>1221</v>
      </c>
      <c r="BE33" s="124"/>
      <c r="BH33" s="129" t="s">
        <v>454</v>
      </c>
      <c r="BI33" s="129" t="s">
        <v>204</v>
      </c>
      <c r="BJ33" s="131" t="s">
        <v>4035</v>
      </c>
      <c r="BK33" s="131" t="s">
        <v>18300</v>
      </c>
      <c r="BM33" s="129" t="s">
        <v>214</v>
      </c>
      <c r="BN33" s="129" t="s">
        <v>191</v>
      </c>
      <c r="BO33" s="129" t="s">
        <v>271</v>
      </c>
      <c r="BP33" s="131" t="s">
        <v>4021</v>
      </c>
      <c r="BQ33" s="131" t="s">
        <v>17641</v>
      </c>
      <c r="BR33" s="131" t="s">
        <v>18369</v>
      </c>
      <c r="BT33" s="129" t="s">
        <v>214</v>
      </c>
      <c r="BU33" s="129" t="s">
        <v>191</v>
      </c>
      <c r="BV33" s="129" t="s">
        <v>271</v>
      </c>
      <c r="BW33" s="129"/>
      <c r="BX33" s="131" t="s">
        <v>17641</v>
      </c>
      <c r="BY33" s="131" t="s">
        <v>17908</v>
      </c>
      <c r="BZ33" s="131" t="s">
        <v>18636</v>
      </c>
      <c r="CB33" s="129" t="s">
        <v>214</v>
      </c>
      <c r="CC33" s="129" t="s">
        <v>189</v>
      </c>
      <c r="CD33" s="129" t="s">
        <v>215</v>
      </c>
      <c r="CE33" s="129" t="s">
        <v>216</v>
      </c>
      <c r="CF33" s="129" t="s">
        <v>232</v>
      </c>
      <c r="CG33" s="131" t="s">
        <v>18274</v>
      </c>
      <c r="CH33" s="131" t="s">
        <v>8714</v>
      </c>
      <c r="CI33" s="124" t="s">
        <v>19016</v>
      </c>
    </row>
    <row r="34" spans="1:87" ht="25.5" x14ac:dyDescent="0.25">
      <c r="A34" s="30">
        <f t="shared" si="5"/>
        <v>17</v>
      </c>
      <c r="B34" s="31">
        <v>999920902</v>
      </c>
      <c r="C34" s="31" t="s">
        <v>23600</v>
      </c>
      <c r="D34" s="31" t="s">
        <v>23602</v>
      </c>
      <c r="E34" s="31" t="s">
        <v>23601</v>
      </c>
      <c r="F34" s="31"/>
      <c r="G34" s="32" t="s">
        <v>23512</v>
      </c>
      <c r="H34" s="32" t="s">
        <v>23513</v>
      </c>
      <c r="I34" s="33">
        <v>8225081656</v>
      </c>
      <c r="J34" s="18" t="s">
        <v>23603</v>
      </c>
      <c r="K34" s="32"/>
      <c r="L34" s="18"/>
      <c r="M34" s="31" t="s">
        <v>23586</v>
      </c>
      <c r="N34" s="31" t="s">
        <v>23586</v>
      </c>
      <c r="O34" s="31"/>
      <c r="P34" s="32" t="s">
        <v>3206</v>
      </c>
      <c r="Q34" s="31"/>
      <c r="R34" s="44" t="s">
        <v>23604</v>
      </c>
      <c r="S34" s="32" t="s">
        <v>23516</v>
      </c>
      <c r="T34" s="34" t="str">
        <f t="shared" si="1"/>
        <v>Saving/Loan A/C</v>
      </c>
      <c r="U34" s="32" t="s">
        <v>23517</v>
      </c>
      <c r="V34" s="45">
        <v>4.33</v>
      </c>
      <c r="W34" s="35" t="s">
        <v>23605</v>
      </c>
      <c r="X34" s="62" t="str">
        <f t="shared" si="2"/>
        <v>Others</v>
      </c>
      <c r="Y34" s="32" t="s">
        <v>204</v>
      </c>
      <c r="Z34" s="35"/>
      <c r="AA34" s="36">
        <v>2</v>
      </c>
      <c r="AB34" s="32" t="s">
        <v>3209</v>
      </c>
      <c r="AC34" s="32" t="s">
        <v>3380</v>
      </c>
      <c r="AD34" s="32" t="s">
        <v>3382</v>
      </c>
      <c r="AE34" s="31"/>
      <c r="AF34" s="31" t="s">
        <v>23586</v>
      </c>
      <c r="AG34" s="31"/>
      <c r="AH34" s="31" t="str">
        <f t="shared" si="0"/>
        <v>PTHLKA</v>
      </c>
      <c r="AI34" s="37" t="str">
        <f>IFERROR(IF(OR($C$5="",$Y34=""),"",INDEX('NFA LEVEL'!$D$2:$D$197,MATCH(CONCATENATE($C$5,"_",$Y34),'NFA LEVEL'!$A$2:$A$197))),"")</f>
        <v>PTHLKA</v>
      </c>
      <c r="AJ34" s="38">
        <f>IFERROR(ROUND((VLOOKUP(CONCATENATE($C$5,"_",$Y34),premium!$A$2:$I$200,6,FALSE))*AA34,0),"")</f>
        <v>80000</v>
      </c>
      <c r="AK34" s="38">
        <f>IFERROR(ROUND((VLOOKUP(CONCATENATE($C$5,"_",$Y34),premium!$A$2:$I$200,9,FALSE))*AA34,2),"")</f>
        <v>1600</v>
      </c>
      <c r="AL34" s="35" t="s">
        <v>23520</v>
      </c>
      <c r="AM34" s="31"/>
      <c r="AN34" s="39"/>
      <c r="AO34" s="63" t="str">
        <f t="shared" si="3"/>
        <v>O.K.</v>
      </c>
      <c r="AP34" s="40" t="str">
        <f t="shared" si="4"/>
        <v>O.K</v>
      </c>
      <c r="AQ34" s="41" t="s">
        <v>48</v>
      </c>
      <c r="AR34" s="161"/>
      <c r="AS34" s="124" t="s">
        <v>4229</v>
      </c>
      <c r="AT34" s="129" t="s">
        <v>214</v>
      </c>
      <c r="AU34" s="129" t="s">
        <v>189</v>
      </c>
      <c r="AV34" s="129" t="s">
        <v>215</v>
      </c>
      <c r="AW34" s="129" t="s">
        <v>216</v>
      </c>
      <c r="AX34" s="129" t="s">
        <v>233</v>
      </c>
      <c r="AZ34" s="129" t="s">
        <v>3984</v>
      </c>
      <c r="BA34" s="130" t="s">
        <v>8715</v>
      </c>
      <c r="BB34" s="130" t="s">
        <v>8716</v>
      </c>
      <c r="BD34" s="129" t="s">
        <v>1883</v>
      </c>
      <c r="BE34" s="124"/>
      <c r="BH34" s="129" t="s">
        <v>583</v>
      </c>
      <c r="BI34" s="129" t="s">
        <v>190</v>
      </c>
      <c r="BJ34" s="131" t="s">
        <v>4036</v>
      </c>
      <c r="BK34" s="131" t="s">
        <v>18301</v>
      </c>
      <c r="BM34" s="129" t="s">
        <v>214</v>
      </c>
      <c r="BN34" s="129" t="s">
        <v>191</v>
      </c>
      <c r="BO34" s="129" t="s">
        <v>241</v>
      </c>
      <c r="BP34" s="131" t="s">
        <v>4021</v>
      </c>
      <c r="BQ34" s="131" t="s">
        <v>17642</v>
      </c>
      <c r="BR34" s="131" t="s">
        <v>18370</v>
      </c>
      <c r="BT34" s="129" t="s">
        <v>214</v>
      </c>
      <c r="BU34" s="129" t="s">
        <v>191</v>
      </c>
      <c r="BV34" s="129" t="s">
        <v>241</v>
      </c>
      <c r="BW34" s="129"/>
      <c r="BX34" s="131" t="s">
        <v>17642</v>
      </c>
      <c r="BY34" s="131" t="s">
        <v>17909</v>
      </c>
      <c r="BZ34" s="131" t="s">
        <v>18637</v>
      </c>
      <c r="CB34" s="129" t="s">
        <v>214</v>
      </c>
      <c r="CC34" s="129" t="s">
        <v>189</v>
      </c>
      <c r="CD34" s="129" t="s">
        <v>215</v>
      </c>
      <c r="CE34" s="129" t="s">
        <v>216</v>
      </c>
      <c r="CF34" s="129" t="s">
        <v>233</v>
      </c>
      <c r="CG34" s="131" t="s">
        <v>18274</v>
      </c>
      <c r="CH34" s="131" t="s">
        <v>8716</v>
      </c>
      <c r="CI34" s="124" t="s">
        <v>19017</v>
      </c>
    </row>
    <row r="35" spans="1:87" ht="25.5" x14ac:dyDescent="0.25">
      <c r="A35" s="30">
        <f t="shared" si="5"/>
        <v>18</v>
      </c>
      <c r="B35" s="31">
        <v>999906641</v>
      </c>
      <c r="C35" s="31" t="s">
        <v>23510</v>
      </c>
      <c r="D35" s="31"/>
      <c r="E35" s="31" t="s">
        <v>23533</v>
      </c>
      <c r="F35" s="31"/>
      <c r="G35" s="32" t="s">
        <v>23512</v>
      </c>
      <c r="H35" s="32" t="s">
        <v>23513</v>
      </c>
      <c r="I35" s="33">
        <v>9999999999</v>
      </c>
      <c r="J35" s="18"/>
      <c r="K35" s="32"/>
      <c r="L35" s="18"/>
      <c r="M35" s="31" t="s">
        <v>23558</v>
      </c>
      <c r="N35" s="31" t="s">
        <v>23558</v>
      </c>
      <c r="O35" s="31"/>
      <c r="P35" s="32" t="s">
        <v>3206</v>
      </c>
      <c r="Q35" s="31"/>
      <c r="R35" s="44" t="s">
        <v>23606</v>
      </c>
      <c r="S35" s="32" t="s">
        <v>23516</v>
      </c>
      <c r="T35" s="34" t="str">
        <f t="shared" si="1"/>
        <v>Saving/Loan A/C</v>
      </c>
      <c r="U35" s="32" t="s">
        <v>23517</v>
      </c>
      <c r="V35" s="45">
        <v>3.68</v>
      </c>
      <c r="W35" s="35" t="s">
        <v>23607</v>
      </c>
      <c r="X35" s="62" t="str">
        <f t="shared" si="2"/>
        <v>Others</v>
      </c>
      <c r="Y35" s="32" t="s">
        <v>204</v>
      </c>
      <c r="Z35" s="35"/>
      <c r="AA35" s="36">
        <v>1.3</v>
      </c>
      <c r="AB35" s="32" t="s">
        <v>3209</v>
      </c>
      <c r="AC35" s="32" t="s">
        <v>3380</v>
      </c>
      <c r="AD35" s="32" t="s">
        <v>3381</v>
      </c>
      <c r="AE35" s="31"/>
      <c r="AF35" s="31" t="s">
        <v>23586</v>
      </c>
      <c r="AG35" s="31"/>
      <c r="AH35" s="31" t="str">
        <f t="shared" si="0"/>
        <v>PTHLKA</v>
      </c>
      <c r="AI35" s="37" t="str">
        <f>IFERROR(IF(OR($C$5="",$Y35=""),"",INDEX('NFA LEVEL'!$D$2:$D$197,MATCH(CONCATENATE($C$5,"_",$Y35),'NFA LEVEL'!$A$2:$A$197))),"")</f>
        <v>PTHLKA</v>
      </c>
      <c r="AJ35" s="38">
        <f>IFERROR(ROUND((VLOOKUP(CONCATENATE($C$5,"_",$Y35),premium!$A$2:$I$200,6,FALSE))*AA35,0),"")</f>
        <v>52000</v>
      </c>
      <c r="AK35" s="38">
        <f>IFERROR(ROUND((VLOOKUP(CONCATENATE($C$5,"_",$Y35),premium!$A$2:$I$200,9,FALSE))*AA35,2),"")</f>
        <v>1040</v>
      </c>
      <c r="AL35" s="35" t="s">
        <v>23520</v>
      </c>
      <c r="AM35" s="31"/>
      <c r="AN35" s="39"/>
      <c r="AO35" s="63" t="str">
        <f t="shared" si="3"/>
        <v>O.K.</v>
      </c>
      <c r="AP35" s="40" t="str">
        <f t="shared" si="4"/>
        <v>O.K</v>
      </c>
      <c r="AQ35" s="41" t="s">
        <v>48</v>
      </c>
      <c r="AR35" s="161"/>
      <c r="AS35" s="124" t="s">
        <v>4230</v>
      </c>
      <c r="AT35" s="129" t="s">
        <v>214</v>
      </c>
      <c r="AU35" s="129" t="s">
        <v>189</v>
      </c>
      <c r="AV35" s="129" t="s">
        <v>215</v>
      </c>
      <c r="AW35" s="129" t="s">
        <v>216</v>
      </c>
      <c r="AX35" s="129" t="s">
        <v>234</v>
      </c>
      <c r="AZ35" s="129" t="s">
        <v>3984</v>
      </c>
      <c r="BA35" s="130" t="s">
        <v>8717</v>
      </c>
      <c r="BB35" s="130" t="s">
        <v>8718</v>
      </c>
      <c r="BD35" s="129" t="s">
        <v>3994</v>
      </c>
      <c r="BE35" s="124"/>
      <c r="BH35" s="129" t="s">
        <v>583</v>
      </c>
      <c r="BI35" s="129" t="s">
        <v>202</v>
      </c>
      <c r="BJ35" s="131" t="s">
        <v>4037</v>
      </c>
      <c r="BK35" s="131" t="s">
        <v>18302</v>
      </c>
      <c r="BM35" s="129" t="s">
        <v>214</v>
      </c>
      <c r="BN35" s="129" t="s">
        <v>171</v>
      </c>
      <c r="BO35" s="129" t="s">
        <v>215</v>
      </c>
      <c r="BP35" s="131" t="s">
        <v>4022</v>
      </c>
      <c r="BQ35" s="131" t="s">
        <v>17643</v>
      </c>
      <c r="BR35" s="131" t="s">
        <v>18371</v>
      </c>
      <c r="BT35" s="129" t="s">
        <v>214</v>
      </c>
      <c r="BU35" s="129" t="s">
        <v>171</v>
      </c>
      <c r="BV35" s="129" t="s">
        <v>215</v>
      </c>
      <c r="BW35" s="129" t="s">
        <v>216</v>
      </c>
      <c r="BX35" s="131" t="s">
        <v>17643</v>
      </c>
      <c r="BY35" s="131" t="s">
        <v>17910</v>
      </c>
      <c r="BZ35" s="131" t="s">
        <v>18638</v>
      </c>
      <c r="CB35" s="129" t="s">
        <v>214</v>
      </c>
      <c r="CC35" s="129" t="s">
        <v>189</v>
      </c>
      <c r="CD35" s="129" t="s">
        <v>215</v>
      </c>
      <c r="CE35" s="129" t="s">
        <v>216</v>
      </c>
      <c r="CF35" s="129" t="s">
        <v>234</v>
      </c>
      <c r="CG35" s="131" t="s">
        <v>18274</v>
      </c>
      <c r="CH35" s="131" t="s">
        <v>8718</v>
      </c>
      <c r="CI35" s="124" t="s">
        <v>19018</v>
      </c>
    </row>
    <row r="36" spans="1:87" ht="25.5" x14ac:dyDescent="0.25">
      <c r="A36" s="30">
        <f t="shared" si="5"/>
        <v>19</v>
      </c>
      <c r="B36" s="31">
        <v>999920908</v>
      </c>
      <c r="C36" s="31" t="s">
        <v>23610</v>
      </c>
      <c r="D36" s="31" t="s">
        <v>23609</v>
      </c>
      <c r="E36" s="31" t="s">
        <v>23608</v>
      </c>
      <c r="F36" s="31"/>
      <c r="G36" s="32" t="s">
        <v>23512</v>
      </c>
      <c r="H36" s="32" t="s">
        <v>23513</v>
      </c>
      <c r="I36" s="33">
        <v>7389772217</v>
      </c>
      <c r="J36" s="18" t="s">
        <v>23611</v>
      </c>
      <c r="K36" s="32"/>
      <c r="L36" s="18"/>
      <c r="M36" s="31" t="s">
        <v>23586</v>
      </c>
      <c r="N36" s="31" t="s">
        <v>23586</v>
      </c>
      <c r="O36" s="31"/>
      <c r="P36" s="32" t="s">
        <v>3206</v>
      </c>
      <c r="Q36" s="31"/>
      <c r="R36" s="44" t="s">
        <v>23612</v>
      </c>
      <c r="S36" s="32" t="s">
        <v>23516</v>
      </c>
      <c r="T36" s="34" t="str">
        <f t="shared" si="1"/>
        <v>Saving/Loan A/C</v>
      </c>
      <c r="U36" s="32" t="s">
        <v>23517</v>
      </c>
      <c r="V36" s="45">
        <v>0.8</v>
      </c>
      <c r="W36" s="35" t="s">
        <v>23613</v>
      </c>
      <c r="X36" s="62" t="str">
        <f t="shared" si="2"/>
        <v>Small/Marginal</v>
      </c>
      <c r="Y36" s="32" t="s">
        <v>204</v>
      </c>
      <c r="Z36" s="35"/>
      <c r="AA36" s="36">
        <v>0.6</v>
      </c>
      <c r="AB36" s="32" t="s">
        <v>3209</v>
      </c>
      <c r="AC36" s="32" t="s">
        <v>3380</v>
      </c>
      <c r="AD36" s="32" t="s">
        <v>3381</v>
      </c>
      <c r="AE36" s="31"/>
      <c r="AF36" s="31" t="s">
        <v>23558</v>
      </c>
      <c r="AG36" s="31"/>
      <c r="AH36" s="31" t="str">
        <f t="shared" si="0"/>
        <v>PTHLKA</v>
      </c>
      <c r="AI36" s="37" t="str">
        <f>IFERROR(IF(OR($C$5="",$Y36=""),"",INDEX('NFA LEVEL'!$D$2:$D$197,MATCH(CONCATENATE($C$5,"_",$Y36),'NFA LEVEL'!$A$2:$A$197))),"")</f>
        <v>PTHLKA</v>
      </c>
      <c r="AJ36" s="38">
        <f>IFERROR(ROUND((VLOOKUP(CONCATENATE($C$5,"_",$Y36),premium!$A$2:$I$200,6,FALSE))*AA36,0),"")</f>
        <v>24000</v>
      </c>
      <c r="AK36" s="38">
        <f>IFERROR(ROUND((VLOOKUP(CONCATENATE($C$5,"_",$Y36),premium!$A$2:$I$200,9,FALSE))*AA36,2),"")</f>
        <v>480</v>
      </c>
      <c r="AL36" s="35" t="s">
        <v>23520</v>
      </c>
      <c r="AM36" s="31"/>
      <c r="AN36" s="39"/>
      <c r="AO36" s="63" t="str">
        <f t="shared" si="3"/>
        <v>O.K.</v>
      </c>
      <c r="AP36" s="40" t="str">
        <f t="shared" si="4"/>
        <v>O.K</v>
      </c>
      <c r="AQ36" s="41" t="s">
        <v>48</v>
      </c>
      <c r="AR36" s="161"/>
      <c r="AS36" s="124" t="s">
        <v>4231</v>
      </c>
      <c r="AT36" s="129" t="s">
        <v>214</v>
      </c>
      <c r="AU36" s="129" t="s">
        <v>189</v>
      </c>
      <c r="AV36" s="129" t="s">
        <v>215</v>
      </c>
      <c r="AW36" s="129" t="s">
        <v>216</v>
      </c>
      <c r="AX36" s="129" t="s">
        <v>235</v>
      </c>
      <c r="AZ36" s="129" t="s">
        <v>3984</v>
      </c>
      <c r="BA36" s="130" t="s">
        <v>8719</v>
      </c>
      <c r="BB36" s="130" t="s">
        <v>8720</v>
      </c>
      <c r="BD36" s="129" t="s">
        <v>3995</v>
      </c>
      <c r="BE36" s="124"/>
      <c r="BH36" s="129" t="s">
        <v>583</v>
      </c>
      <c r="BI36" s="129" t="s">
        <v>203</v>
      </c>
      <c r="BJ36" s="131" t="s">
        <v>4038</v>
      </c>
      <c r="BK36" s="131" t="s">
        <v>18303</v>
      </c>
      <c r="BM36" s="129" t="s">
        <v>214</v>
      </c>
      <c r="BN36" s="129" t="s">
        <v>171</v>
      </c>
      <c r="BO36" s="129" t="s">
        <v>269</v>
      </c>
      <c r="BP36" s="131" t="s">
        <v>4022</v>
      </c>
      <c r="BQ36" s="131" t="s">
        <v>17644</v>
      </c>
      <c r="BR36" s="131" t="s">
        <v>18372</v>
      </c>
      <c r="BT36" s="129" t="s">
        <v>214</v>
      </c>
      <c r="BU36" s="129" t="s">
        <v>171</v>
      </c>
      <c r="BV36" s="129" t="s">
        <v>269</v>
      </c>
      <c r="BW36" s="129" t="s">
        <v>288</v>
      </c>
      <c r="BX36" s="131" t="s">
        <v>17644</v>
      </c>
      <c r="BY36" s="131" t="s">
        <v>17911</v>
      </c>
      <c r="BZ36" s="131" t="s">
        <v>18639</v>
      </c>
      <c r="CB36" s="129" t="s">
        <v>214</v>
      </c>
      <c r="CC36" s="129" t="s">
        <v>189</v>
      </c>
      <c r="CD36" s="129" t="s">
        <v>215</v>
      </c>
      <c r="CE36" s="129" t="s">
        <v>216</v>
      </c>
      <c r="CF36" s="129" t="s">
        <v>235</v>
      </c>
      <c r="CG36" s="131" t="s">
        <v>18274</v>
      </c>
      <c r="CH36" s="131" t="s">
        <v>8720</v>
      </c>
      <c r="CI36" s="124" t="s">
        <v>19019</v>
      </c>
    </row>
    <row r="37" spans="1:87" ht="25.5" x14ac:dyDescent="0.25">
      <c r="A37" s="30">
        <f t="shared" si="5"/>
        <v>20</v>
      </c>
      <c r="B37" s="31">
        <v>999883447</v>
      </c>
      <c r="C37" s="31" t="s">
        <v>23614</v>
      </c>
      <c r="D37" s="31" t="s">
        <v>23616</v>
      </c>
      <c r="E37" s="31" t="s">
        <v>23615</v>
      </c>
      <c r="F37" s="31"/>
      <c r="G37" s="32" t="s">
        <v>23512</v>
      </c>
      <c r="H37" s="32" t="s">
        <v>23535</v>
      </c>
      <c r="I37" s="33">
        <v>9999999999</v>
      </c>
      <c r="J37" s="18" t="s">
        <v>23617</v>
      </c>
      <c r="K37" s="32"/>
      <c r="L37" s="18"/>
      <c r="M37" s="31" t="s">
        <v>23509</v>
      </c>
      <c r="N37" s="31" t="s">
        <v>23509</v>
      </c>
      <c r="O37" s="31"/>
      <c r="P37" s="32" t="s">
        <v>3206</v>
      </c>
      <c r="Q37" s="31"/>
      <c r="R37" s="44" t="s">
        <v>23618</v>
      </c>
      <c r="S37" s="32" t="s">
        <v>23516</v>
      </c>
      <c r="T37" s="34" t="str">
        <f t="shared" si="1"/>
        <v>Saving/Loan A/C</v>
      </c>
      <c r="U37" s="32" t="s">
        <v>23517</v>
      </c>
      <c r="V37" s="45">
        <v>1.67</v>
      </c>
      <c r="W37" s="35" t="s">
        <v>23619</v>
      </c>
      <c r="X37" s="62" t="str">
        <f t="shared" si="2"/>
        <v>Small/Marginal</v>
      </c>
      <c r="Y37" s="32" t="s">
        <v>204</v>
      </c>
      <c r="Z37" s="35"/>
      <c r="AA37" s="36">
        <v>1.6</v>
      </c>
      <c r="AB37" s="32" t="s">
        <v>3209</v>
      </c>
      <c r="AC37" s="32" t="s">
        <v>3380</v>
      </c>
      <c r="AD37" s="32" t="s">
        <v>3381</v>
      </c>
      <c r="AE37" s="31"/>
      <c r="AF37" s="31" t="s">
        <v>23558</v>
      </c>
      <c r="AG37" s="31"/>
      <c r="AH37" s="31" t="str">
        <f t="shared" si="0"/>
        <v>PTHLKA</v>
      </c>
      <c r="AI37" s="37" t="str">
        <f>IFERROR(IF(OR($C$5="",$Y37=""),"",INDEX('NFA LEVEL'!$D$2:$D$197,MATCH(CONCATENATE($C$5,"_",$Y37),'NFA LEVEL'!$A$2:$A$197))),"")</f>
        <v>PTHLKA</v>
      </c>
      <c r="AJ37" s="38">
        <f>IFERROR(ROUND((VLOOKUP(CONCATENATE($C$5,"_",$Y37),premium!$A$2:$I$200,6,FALSE))*AA37,0),"")</f>
        <v>64000</v>
      </c>
      <c r="AK37" s="38">
        <f>IFERROR(ROUND((VLOOKUP(CONCATENATE($C$5,"_",$Y37),premium!$A$2:$I$200,9,FALSE))*AA37,2),"")</f>
        <v>1280</v>
      </c>
      <c r="AL37" s="35" t="s">
        <v>23520</v>
      </c>
      <c r="AM37" s="31"/>
      <c r="AN37" s="39"/>
      <c r="AO37" s="63" t="str">
        <f t="shared" si="3"/>
        <v>O.K.</v>
      </c>
      <c r="AP37" s="40" t="str">
        <f t="shared" si="4"/>
        <v>O.K</v>
      </c>
      <c r="AQ37" s="41" t="s">
        <v>48</v>
      </c>
      <c r="AR37" s="161"/>
      <c r="AS37" s="124" t="s">
        <v>4232</v>
      </c>
      <c r="AT37" s="129" t="s">
        <v>214</v>
      </c>
      <c r="AU37" s="129" t="s">
        <v>189</v>
      </c>
      <c r="AV37" s="129" t="s">
        <v>215</v>
      </c>
      <c r="AW37" s="129" t="s">
        <v>216</v>
      </c>
      <c r="AX37" s="129" t="s">
        <v>236</v>
      </c>
      <c r="AZ37" s="129" t="s">
        <v>3984</v>
      </c>
      <c r="BA37" s="130" t="s">
        <v>8721</v>
      </c>
      <c r="BB37" s="130" t="s">
        <v>8722</v>
      </c>
      <c r="BD37" s="129" t="s">
        <v>1884</v>
      </c>
      <c r="BE37" s="124"/>
      <c r="BH37" s="129" t="s">
        <v>583</v>
      </c>
      <c r="BI37" s="129" t="s">
        <v>191</v>
      </c>
      <c r="BJ37" s="131" t="s">
        <v>4039</v>
      </c>
      <c r="BK37" s="131" t="s">
        <v>18304</v>
      </c>
      <c r="BM37" s="129" t="s">
        <v>214</v>
      </c>
      <c r="BN37" s="129" t="s">
        <v>171</v>
      </c>
      <c r="BO37" s="129" t="s">
        <v>270</v>
      </c>
      <c r="BP37" s="131" t="s">
        <v>4022</v>
      </c>
      <c r="BQ37" s="131" t="s">
        <v>17645</v>
      </c>
      <c r="BR37" s="131" t="s">
        <v>18373</v>
      </c>
      <c r="BT37" s="129" t="s">
        <v>214</v>
      </c>
      <c r="BU37" s="129" t="s">
        <v>171</v>
      </c>
      <c r="BV37" s="129" t="s">
        <v>270</v>
      </c>
      <c r="BW37" s="129" t="s">
        <v>316</v>
      </c>
      <c r="BX37" s="131" t="s">
        <v>17645</v>
      </c>
      <c r="BY37" s="131" t="s">
        <v>17912</v>
      </c>
      <c r="BZ37" s="131" t="s">
        <v>18640</v>
      </c>
      <c r="CB37" s="129" t="s">
        <v>214</v>
      </c>
      <c r="CC37" s="129" t="s">
        <v>189</v>
      </c>
      <c r="CD37" s="129" t="s">
        <v>215</v>
      </c>
      <c r="CE37" s="129" t="s">
        <v>216</v>
      </c>
      <c r="CF37" s="129" t="s">
        <v>236</v>
      </c>
      <c r="CG37" s="131" t="s">
        <v>18274</v>
      </c>
      <c r="CH37" s="131" t="s">
        <v>8722</v>
      </c>
      <c r="CI37" s="124" t="s">
        <v>19020</v>
      </c>
    </row>
    <row r="38" spans="1:87" ht="25.5" x14ac:dyDescent="0.25">
      <c r="A38" s="30">
        <f t="shared" si="5"/>
        <v>21</v>
      </c>
      <c r="B38" s="31">
        <v>999926625</v>
      </c>
      <c r="C38" s="31" t="s">
        <v>23620</v>
      </c>
      <c r="D38" s="31" t="s">
        <v>23622</v>
      </c>
      <c r="E38" s="31" t="s">
        <v>23621</v>
      </c>
      <c r="F38" s="31"/>
      <c r="G38" s="32" t="s">
        <v>23512</v>
      </c>
      <c r="H38" s="32" t="s">
        <v>23513</v>
      </c>
      <c r="I38" s="33">
        <v>9827021512</v>
      </c>
      <c r="J38" s="18"/>
      <c r="K38" s="32"/>
      <c r="L38" s="18"/>
      <c r="M38" s="31" t="s">
        <v>23509</v>
      </c>
      <c r="N38" s="31" t="s">
        <v>23509</v>
      </c>
      <c r="O38" s="31"/>
      <c r="P38" s="32" t="s">
        <v>3206</v>
      </c>
      <c r="Q38" s="31"/>
      <c r="R38" s="44" t="s">
        <v>23623</v>
      </c>
      <c r="S38" s="32" t="s">
        <v>23516</v>
      </c>
      <c r="T38" s="34" t="str">
        <f t="shared" si="1"/>
        <v>Saving/Loan A/C</v>
      </c>
      <c r="U38" s="32" t="s">
        <v>23517</v>
      </c>
      <c r="V38" s="45">
        <v>2.14</v>
      </c>
      <c r="W38" s="35" t="s">
        <v>23624</v>
      </c>
      <c r="X38" s="62" t="str">
        <f t="shared" si="2"/>
        <v>Others</v>
      </c>
      <c r="Y38" s="32" t="s">
        <v>204</v>
      </c>
      <c r="Z38" s="35"/>
      <c r="AA38" s="36">
        <v>1.2</v>
      </c>
      <c r="AB38" s="32" t="s">
        <v>3209</v>
      </c>
      <c r="AC38" s="32" t="s">
        <v>3380</v>
      </c>
      <c r="AD38" s="32" t="s">
        <v>3390</v>
      </c>
      <c r="AE38" s="31"/>
      <c r="AF38" s="31" t="s">
        <v>23525</v>
      </c>
      <c r="AG38" s="31"/>
      <c r="AH38" s="31" t="str">
        <f t="shared" si="0"/>
        <v>PTHLKA</v>
      </c>
      <c r="AI38" s="37" t="str">
        <f>IFERROR(IF(OR($C$5="",$Y38=""),"",INDEX('NFA LEVEL'!$D$2:$D$197,MATCH(CONCATENATE($C$5,"_",$Y38),'NFA LEVEL'!$A$2:$A$197))),"")</f>
        <v>PTHLKA</v>
      </c>
      <c r="AJ38" s="38">
        <f>IFERROR(ROUND((VLOOKUP(CONCATENATE($C$5,"_",$Y38),premium!$A$2:$I$200,6,FALSE))*AA38,0),"")</f>
        <v>48000</v>
      </c>
      <c r="AK38" s="38">
        <f>IFERROR(ROUND((VLOOKUP(CONCATENATE($C$5,"_",$Y38),premium!$A$2:$I$200,9,FALSE))*AA38,2),"")</f>
        <v>960</v>
      </c>
      <c r="AL38" s="35" t="s">
        <v>23520</v>
      </c>
      <c r="AM38" s="31"/>
      <c r="AN38" s="39"/>
      <c r="AO38" s="63" t="str">
        <f t="shared" si="3"/>
        <v>O.K.</v>
      </c>
      <c r="AP38" s="40" t="str">
        <f t="shared" si="4"/>
        <v>O.K</v>
      </c>
      <c r="AQ38" s="41" t="s">
        <v>48</v>
      </c>
      <c r="AR38" s="161"/>
      <c r="AS38" s="124" t="s">
        <v>4233</v>
      </c>
      <c r="AT38" s="129" t="s">
        <v>214</v>
      </c>
      <c r="AU38" s="129" t="s">
        <v>189</v>
      </c>
      <c r="AV38" s="129" t="s">
        <v>215</v>
      </c>
      <c r="AW38" s="129" t="s">
        <v>216</v>
      </c>
      <c r="AX38" s="129" t="s">
        <v>237</v>
      </c>
      <c r="AZ38" s="129" t="s">
        <v>3984</v>
      </c>
      <c r="BA38" s="130" t="s">
        <v>8723</v>
      </c>
      <c r="BB38" s="130" t="s">
        <v>8724</v>
      </c>
      <c r="BD38" s="129" t="s">
        <v>2101</v>
      </c>
      <c r="BE38" s="124"/>
      <c r="BH38" s="129" t="s">
        <v>583</v>
      </c>
      <c r="BI38" s="129" t="s">
        <v>452</v>
      </c>
      <c r="BJ38" s="131" t="s">
        <v>4040</v>
      </c>
      <c r="BK38" s="131" t="s">
        <v>18305</v>
      </c>
      <c r="BM38" s="129" t="s">
        <v>214</v>
      </c>
      <c r="BN38" s="129" t="s">
        <v>171</v>
      </c>
      <c r="BO38" s="129" t="s">
        <v>271</v>
      </c>
      <c r="BP38" s="131" t="s">
        <v>4022</v>
      </c>
      <c r="BQ38" s="131" t="s">
        <v>17646</v>
      </c>
      <c r="BR38" s="131" t="s">
        <v>18374</v>
      </c>
      <c r="BT38" s="129" t="s">
        <v>214</v>
      </c>
      <c r="BU38" s="129" t="s">
        <v>171</v>
      </c>
      <c r="BV38" s="129" t="s">
        <v>270</v>
      </c>
      <c r="BW38" s="129" t="s">
        <v>354</v>
      </c>
      <c r="BX38" s="131" t="s">
        <v>17645</v>
      </c>
      <c r="BY38" s="131" t="s">
        <v>17913</v>
      </c>
      <c r="BZ38" s="131" t="s">
        <v>18641</v>
      </c>
      <c r="CB38" s="129" t="s">
        <v>214</v>
      </c>
      <c r="CC38" s="129" t="s">
        <v>189</v>
      </c>
      <c r="CD38" s="129" t="s">
        <v>215</v>
      </c>
      <c r="CE38" s="129" t="s">
        <v>216</v>
      </c>
      <c r="CF38" s="129" t="s">
        <v>237</v>
      </c>
      <c r="CG38" s="131" t="s">
        <v>18274</v>
      </c>
      <c r="CH38" s="131" t="s">
        <v>8724</v>
      </c>
      <c r="CI38" s="124" t="s">
        <v>19021</v>
      </c>
    </row>
    <row r="39" spans="1:87" ht="25.5" x14ac:dyDescent="0.25">
      <c r="A39" s="30">
        <f t="shared" si="5"/>
        <v>22</v>
      </c>
      <c r="B39" s="31">
        <v>999926628</v>
      </c>
      <c r="C39" s="31" t="s">
        <v>23625</v>
      </c>
      <c r="D39" s="31"/>
      <c r="E39" s="31" t="s">
        <v>23621</v>
      </c>
      <c r="F39" s="31"/>
      <c r="G39" s="32" t="s">
        <v>23512</v>
      </c>
      <c r="H39" s="32" t="s">
        <v>23513</v>
      </c>
      <c r="I39" s="33">
        <v>9827021512</v>
      </c>
      <c r="J39" s="18" t="s">
        <v>23626</v>
      </c>
      <c r="K39" s="32"/>
      <c r="L39" s="18"/>
      <c r="M39" s="31" t="s">
        <v>23509</v>
      </c>
      <c r="N39" s="31" t="s">
        <v>23509</v>
      </c>
      <c r="O39" s="31"/>
      <c r="P39" s="32" t="s">
        <v>3206</v>
      </c>
      <c r="Q39" s="31"/>
      <c r="R39" s="44" t="s">
        <v>23627</v>
      </c>
      <c r="S39" s="32" t="s">
        <v>23516</v>
      </c>
      <c r="T39" s="34" t="str">
        <f t="shared" si="1"/>
        <v>Saving/Loan A/C</v>
      </c>
      <c r="U39" s="32" t="s">
        <v>23517</v>
      </c>
      <c r="V39" s="45">
        <v>1.85</v>
      </c>
      <c r="W39" s="35" t="s">
        <v>23628</v>
      </c>
      <c r="X39" s="62" t="str">
        <f t="shared" si="2"/>
        <v>Small/Marginal</v>
      </c>
      <c r="Y39" s="32" t="s">
        <v>204</v>
      </c>
      <c r="Z39" s="35"/>
      <c r="AA39" s="36">
        <v>1.18</v>
      </c>
      <c r="AB39" s="32" t="s">
        <v>3209</v>
      </c>
      <c r="AC39" s="32" t="s">
        <v>3380</v>
      </c>
      <c r="AD39" s="32" t="s">
        <v>3390</v>
      </c>
      <c r="AE39" s="31"/>
      <c r="AF39" s="31" t="s">
        <v>23525</v>
      </c>
      <c r="AG39" s="31"/>
      <c r="AH39" s="31" t="str">
        <f t="shared" si="0"/>
        <v>PTHLKA</v>
      </c>
      <c r="AI39" s="37" t="str">
        <f>IFERROR(IF(OR($C$5="",$Y39=""),"",INDEX('NFA LEVEL'!$D$2:$D$197,MATCH(CONCATENATE($C$5,"_",$Y39),'NFA LEVEL'!$A$2:$A$197))),"")</f>
        <v>PTHLKA</v>
      </c>
      <c r="AJ39" s="38">
        <f>IFERROR(ROUND((VLOOKUP(CONCATENATE($C$5,"_",$Y39),premium!$A$2:$I$200,6,FALSE))*AA39,0),"")</f>
        <v>47200</v>
      </c>
      <c r="AK39" s="38">
        <f>IFERROR(ROUND((VLOOKUP(CONCATENATE($C$5,"_",$Y39),premium!$A$2:$I$200,9,FALSE))*AA39,2),"")</f>
        <v>944</v>
      </c>
      <c r="AL39" s="35" t="s">
        <v>23520</v>
      </c>
      <c r="AM39" s="31"/>
      <c r="AN39" s="39"/>
      <c r="AO39" s="63" t="str">
        <f t="shared" si="3"/>
        <v>O.K.</v>
      </c>
      <c r="AP39" s="40" t="str">
        <f t="shared" si="4"/>
        <v>O.K</v>
      </c>
      <c r="AQ39" s="41" t="s">
        <v>48</v>
      </c>
      <c r="AR39" s="161"/>
      <c r="AS39" s="124" t="s">
        <v>4234</v>
      </c>
      <c r="AT39" s="129" t="s">
        <v>214</v>
      </c>
      <c r="AU39" s="129" t="s">
        <v>189</v>
      </c>
      <c r="AV39" s="129" t="s">
        <v>215</v>
      </c>
      <c r="AW39" s="129" t="s">
        <v>216</v>
      </c>
      <c r="AX39" s="129" t="s">
        <v>238</v>
      </c>
      <c r="AZ39" s="129" t="s">
        <v>3984</v>
      </c>
      <c r="BA39" s="130" t="s">
        <v>8725</v>
      </c>
      <c r="BB39" s="130" t="s">
        <v>8726</v>
      </c>
      <c r="BD39" s="129" t="s">
        <v>2538</v>
      </c>
      <c r="BE39" s="124"/>
      <c r="BH39" s="129" t="s">
        <v>583</v>
      </c>
      <c r="BI39" s="129" t="s">
        <v>171</v>
      </c>
      <c r="BJ39" s="131" t="s">
        <v>4041</v>
      </c>
      <c r="BK39" s="131" t="s">
        <v>18306</v>
      </c>
      <c r="BM39" s="129" t="s">
        <v>214</v>
      </c>
      <c r="BN39" s="129" t="s">
        <v>171</v>
      </c>
      <c r="BO39" s="129" t="s">
        <v>241</v>
      </c>
      <c r="BP39" s="131" t="s">
        <v>4022</v>
      </c>
      <c r="BQ39" s="131" t="s">
        <v>17647</v>
      </c>
      <c r="BR39" s="131" t="s">
        <v>18375</v>
      </c>
      <c r="BT39" s="129" t="s">
        <v>214</v>
      </c>
      <c r="BU39" s="129" t="s">
        <v>171</v>
      </c>
      <c r="BV39" s="129" t="s">
        <v>271</v>
      </c>
      <c r="BW39" s="129" t="s">
        <v>370</v>
      </c>
      <c r="BX39" s="131" t="s">
        <v>17646</v>
      </c>
      <c r="BY39" s="131" t="s">
        <v>17914</v>
      </c>
      <c r="BZ39" s="131" t="s">
        <v>18642</v>
      </c>
      <c r="CB39" s="129" t="s">
        <v>214</v>
      </c>
      <c r="CC39" s="129" t="s">
        <v>189</v>
      </c>
      <c r="CD39" s="129" t="s">
        <v>215</v>
      </c>
      <c r="CE39" s="129" t="s">
        <v>216</v>
      </c>
      <c r="CF39" s="129" t="s">
        <v>238</v>
      </c>
      <c r="CG39" s="131" t="s">
        <v>18274</v>
      </c>
      <c r="CH39" s="131" t="s">
        <v>8726</v>
      </c>
      <c r="CI39" s="124" t="s">
        <v>19022</v>
      </c>
    </row>
    <row r="40" spans="1:87" ht="25.5" x14ac:dyDescent="0.25">
      <c r="A40" s="30">
        <f t="shared" si="5"/>
        <v>23</v>
      </c>
      <c r="B40" s="31">
        <v>999926615</v>
      </c>
      <c r="C40" s="31" t="s">
        <v>23631</v>
      </c>
      <c r="D40" s="31"/>
      <c r="E40" s="31" t="s">
        <v>23621</v>
      </c>
      <c r="F40" s="31"/>
      <c r="G40" s="32" t="s">
        <v>23512</v>
      </c>
      <c r="H40" s="32" t="s">
        <v>23513</v>
      </c>
      <c r="I40" s="33">
        <v>9827021512</v>
      </c>
      <c r="J40" s="18"/>
      <c r="K40" s="32"/>
      <c r="L40" s="18"/>
      <c r="M40" s="31" t="s">
        <v>23509</v>
      </c>
      <c r="N40" s="31" t="s">
        <v>23509</v>
      </c>
      <c r="O40" s="31"/>
      <c r="P40" s="32" t="s">
        <v>3206</v>
      </c>
      <c r="Q40" s="31"/>
      <c r="R40" s="44" t="s">
        <v>23629</v>
      </c>
      <c r="S40" s="32" t="s">
        <v>23516</v>
      </c>
      <c r="T40" s="34" t="str">
        <f t="shared" si="1"/>
        <v>Saving/Loan A/C</v>
      </c>
      <c r="U40" s="32" t="s">
        <v>23517</v>
      </c>
      <c r="V40" s="45">
        <v>1.5</v>
      </c>
      <c r="W40" s="35" t="s">
        <v>23630</v>
      </c>
      <c r="X40" s="62" t="str">
        <f t="shared" si="2"/>
        <v>Small/Marginal</v>
      </c>
      <c r="Y40" s="32" t="s">
        <v>204</v>
      </c>
      <c r="Z40" s="35"/>
      <c r="AA40" s="36">
        <v>1</v>
      </c>
      <c r="AB40" s="32" t="s">
        <v>3209</v>
      </c>
      <c r="AC40" s="32" t="s">
        <v>3380</v>
      </c>
      <c r="AD40" s="32" t="s">
        <v>3390</v>
      </c>
      <c r="AE40" s="31"/>
      <c r="AF40" s="31" t="s">
        <v>23525</v>
      </c>
      <c r="AG40" s="31"/>
      <c r="AH40" s="31" t="str">
        <f t="shared" si="0"/>
        <v>PTHLKA</v>
      </c>
      <c r="AI40" s="37" t="str">
        <f>IFERROR(IF(OR($C$5="",$Y40=""),"",INDEX('NFA LEVEL'!$D$2:$D$197,MATCH(CONCATENATE($C$5,"_",$Y40),'NFA LEVEL'!$A$2:$A$197))),"")</f>
        <v>PTHLKA</v>
      </c>
      <c r="AJ40" s="38">
        <f>IFERROR(ROUND((VLOOKUP(CONCATENATE($C$5,"_",$Y40),premium!$A$2:$I$200,6,FALSE))*AA40,0),"")</f>
        <v>40000</v>
      </c>
      <c r="AK40" s="38">
        <f>IFERROR(ROUND((VLOOKUP(CONCATENATE($C$5,"_",$Y40),premium!$A$2:$I$200,9,FALSE))*AA40,2),"")</f>
        <v>800</v>
      </c>
      <c r="AL40" s="35" t="s">
        <v>23520</v>
      </c>
      <c r="AM40" s="31"/>
      <c r="AN40" s="39"/>
      <c r="AO40" s="63" t="str">
        <f t="shared" si="3"/>
        <v>O.K.</v>
      </c>
      <c r="AP40" s="40" t="str">
        <f t="shared" si="4"/>
        <v>O.K</v>
      </c>
      <c r="AQ40" s="41" t="s">
        <v>48</v>
      </c>
      <c r="AR40" s="161"/>
      <c r="AS40" s="124" t="s">
        <v>4235</v>
      </c>
      <c r="AT40" s="129" t="s">
        <v>214</v>
      </c>
      <c r="AU40" s="129" t="s">
        <v>189</v>
      </c>
      <c r="AV40" s="129" t="s">
        <v>215</v>
      </c>
      <c r="AW40" s="129" t="s">
        <v>216</v>
      </c>
      <c r="AX40" s="129" t="s">
        <v>239</v>
      </c>
      <c r="AZ40" s="129" t="s">
        <v>3984</v>
      </c>
      <c r="BA40" s="130" t="s">
        <v>8727</v>
      </c>
      <c r="BB40" s="130" t="s">
        <v>8728</v>
      </c>
      <c r="BD40" s="129" t="s">
        <v>2891</v>
      </c>
      <c r="BE40" s="124"/>
      <c r="BH40" s="129" t="s">
        <v>583</v>
      </c>
      <c r="BI40" s="129" t="s">
        <v>453</v>
      </c>
      <c r="BJ40" s="131" t="s">
        <v>4042</v>
      </c>
      <c r="BK40" s="131" t="s">
        <v>18307</v>
      </c>
      <c r="BM40" s="129" t="s">
        <v>214</v>
      </c>
      <c r="BN40" s="129" t="s">
        <v>412</v>
      </c>
      <c r="BO40" s="129" t="s">
        <v>269</v>
      </c>
      <c r="BP40" s="131" t="s">
        <v>4023</v>
      </c>
      <c r="BQ40" s="131" t="s">
        <v>17648</v>
      </c>
      <c r="BR40" s="131" t="s">
        <v>18376</v>
      </c>
      <c r="BT40" s="129" t="s">
        <v>214</v>
      </c>
      <c r="BU40" s="129" t="s">
        <v>171</v>
      </c>
      <c r="BV40" s="129" t="s">
        <v>241</v>
      </c>
      <c r="BW40" s="129" t="s">
        <v>242</v>
      </c>
      <c r="BX40" s="131" t="s">
        <v>17647</v>
      </c>
      <c r="BY40" s="131" t="s">
        <v>17915</v>
      </c>
      <c r="BZ40" s="131" t="s">
        <v>18643</v>
      </c>
      <c r="CB40" s="129" t="s">
        <v>214</v>
      </c>
      <c r="CC40" s="129" t="s">
        <v>189</v>
      </c>
      <c r="CD40" s="129" t="s">
        <v>215</v>
      </c>
      <c r="CE40" s="129" t="s">
        <v>216</v>
      </c>
      <c r="CF40" s="129" t="s">
        <v>239</v>
      </c>
      <c r="CG40" s="131" t="s">
        <v>18274</v>
      </c>
      <c r="CH40" s="131" t="s">
        <v>8728</v>
      </c>
      <c r="CI40" s="124" t="s">
        <v>19023</v>
      </c>
    </row>
    <row r="41" spans="1:87" ht="25.5" x14ac:dyDescent="0.25">
      <c r="A41" s="30">
        <f t="shared" si="5"/>
        <v>24</v>
      </c>
      <c r="B41" s="31">
        <v>999888728</v>
      </c>
      <c r="C41" s="31" t="s">
        <v>23553</v>
      </c>
      <c r="D41" s="31"/>
      <c r="E41" s="31" t="s">
        <v>23632</v>
      </c>
      <c r="F41" s="31"/>
      <c r="G41" s="32" t="s">
        <v>23512</v>
      </c>
      <c r="H41" s="32" t="s">
        <v>23513</v>
      </c>
      <c r="I41" s="33">
        <v>9999999999</v>
      </c>
      <c r="J41" s="18" t="s">
        <v>23633</v>
      </c>
      <c r="K41" s="32"/>
      <c r="L41" s="18"/>
      <c r="M41" s="31" t="s">
        <v>23509</v>
      </c>
      <c r="N41" s="31" t="s">
        <v>23509</v>
      </c>
      <c r="O41" s="31"/>
      <c r="P41" s="32" t="s">
        <v>3206</v>
      </c>
      <c r="Q41" s="31"/>
      <c r="R41" s="44" t="s">
        <v>23634</v>
      </c>
      <c r="S41" s="32" t="s">
        <v>23516</v>
      </c>
      <c r="T41" s="34" t="str">
        <f t="shared" si="1"/>
        <v>Saving/Loan A/C</v>
      </c>
      <c r="U41" s="32" t="s">
        <v>23517</v>
      </c>
      <c r="V41" s="45">
        <v>1.6</v>
      </c>
      <c r="W41" s="35" t="s">
        <v>23635</v>
      </c>
      <c r="X41" s="62" t="str">
        <f t="shared" si="2"/>
        <v>Small/Marginal</v>
      </c>
      <c r="Y41" s="32" t="s">
        <v>204</v>
      </c>
      <c r="Z41" s="35"/>
      <c r="AA41" s="36">
        <v>0.88</v>
      </c>
      <c r="AB41" s="32" t="s">
        <v>3209</v>
      </c>
      <c r="AC41" s="32" t="s">
        <v>3380</v>
      </c>
      <c r="AD41" s="32" t="s">
        <v>3383</v>
      </c>
      <c r="AE41" s="31"/>
      <c r="AF41" s="31" t="s">
        <v>23509</v>
      </c>
      <c r="AG41" s="31"/>
      <c r="AH41" s="31" t="str">
        <f t="shared" si="0"/>
        <v>PTHLKA</v>
      </c>
      <c r="AI41" s="37" t="str">
        <f>IFERROR(IF(OR($C$5="",$Y41=""),"",INDEX('NFA LEVEL'!$D$2:$D$197,MATCH(CONCATENATE($C$5,"_",$Y41),'NFA LEVEL'!$A$2:$A$197))),"")</f>
        <v>PTHLKA</v>
      </c>
      <c r="AJ41" s="38">
        <f>IFERROR(ROUND((VLOOKUP(CONCATENATE($C$5,"_",$Y41),premium!$A$2:$I$200,6,FALSE))*AA41,0),"")</f>
        <v>35200</v>
      </c>
      <c r="AK41" s="38">
        <f>IFERROR(ROUND((VLOOKUP(CONCATENATE($C$5,"_",$Y41),premium!$A$2:$I$200,9,FALSE))*AA41,2),"")</f>
        <v>704</v>
      </c>
      <c r="AL41" s="35" t="s">
        <v>23520</v>
      </c>
      <c r="AM41" s="31"/>
      <c r="AN41" s="39"/>
      <c r="AO41" s="63" t="str">
        <f t="shared" si="3"/>
        <v>O.K.</v>
      </c>
      <c r="AP41" s="40" t="str">
        <f t="shared" si="4"/>
        <v>O.K</v>
      </c>
      <c r="AQ41" s="41" t="s">
        <v>48</v>
      </c>
      <c r="AR41" s="161"/>
      <c r="AS41" s="124" t="s">
        <v>4236</v>
      </c>
      <c r="AT41" s="129" t="s">
        <v>214</v>
      </c>
      <c r="AU41" s="129" t="s">
        <v>189</v>
      </c>
      <c r="AV41" s="129" t="s">
        <v>215</v>
      </c>
      <c r="AW41" s="129" t="s">
        <v>216</v>
      </c>
      <c r="AX41" s="129" t="s">
        <v>240</v>
      </c>
      <c r="AZ41" s="129" t="s">
        <v>3984</v>
      </c>
      <c r="BA41" s="130" t="s">
        <v>8729</v>
      </c>
      <c r="BB41" s="130" t="s">
        <v>8730</v>
      </c>
      <c r="BD41" s="129" t="s">
        <v>2892</v>
      </c>
      <c r="BE41" s="124"/>
      <c r="BH41" s="129" t="s">
        <v>583</v>
      </c>
      <c r="BI41" s="129" t="s">
        <v>412</v>
      </c>
      <c r="BJ41" s="131" t="s">
        <v>4043</v>
      </c>
      <c r="BK41" s="131" t="s">
        <v>18308</v>
      </c>
      <c r="BM41" s="129" t="s">
        <v>214</v>
      </c>
      <c r="BN41" s="129" t="s">
        <v>412</v>
      </c>
      <c r="BO41" s="129" t="s">
        <v>271</v>
      </c>
      <c r="BP41" s="131" t="s">
        <v>4023</v>
      </c>
      <c r="BQ41" s="131" t="s">
        <v>17649</v>
      </c>
      <c r="BR41" s="131" t="s">
        <v>18377</v>
      </c>
      <c r="BT41" s="129" t="s">
        <v>214</v>
      </c>
      <c r="BU41" s="129" t="s">
        <v>412</v>
      </c>
      <c r="BV41" s="129" t="s">
        <v>269</v>
      </c>
      <c r="BW41" s="129" t="s">
        <v>288</v>
      </c>
      <c r="BX41" s="131" t="s">
        <v>17648</v>
      </c>
      <c r="BY41" s="131" t="s">
        <v>17916</v>
      </c>
      <c r="BZ41" s="131" t="s">
        <v>18644</v>
      </c>
      <c r="CB41" s="129" t="s">
        <v>214</v>
      </c>
      <c r="CC41" s="129" t="s">
        <v>189</v>
      </c>
      <c r="CD41" s="129" t="s">
        <v>215</v>
      </c>
      <c r="CE41" s="129" t="s">
        <v>216</v>
      </c>
      <c r="CF41" s="129" t="s">
        <v>240</v>
      </c>
      <c r="CG41" s="131" t="s">
        <v>18274</v>
      </c>
      <c r="CH41" s="131" t="s">
        <v>8730</v>
      </c>
      <c r="CI41" s="124" t="s">
        <v>19024</v>
      </c>
    </row>
    <row r="42" spans="1:87" ht="25.5" x14ac:dyDescent="0.25">
      <c r="A42" s="30">
        <f t="shared" si="5"/>
        <v>25</v>
      </c>
      <c r="B42" s="31">
        <v>999951401</v>
      </c>
      <c r="C42" s="31" t="s">
        <v>23636</v>
      </c>
      <c r="D42" s="31" t="s">
        <v>23638</v>
      </c>
      <c r="E42" s="31" t="s">
        <v>23637</v>
      </c>
      <c r="F42" s="31"/>
      <c r="G42" s="32" t="s">
        <v>23512</v>
      </c>
      <c r="H42" s="32" t="s">
        <v>23535</v>
      </c>
      <c r="I42" s="33">
        <v>8103631554</v>
      </c>
      <c r="J42" s="18" t="s">
        <v>23639</v>
      </c>
      <c r="K42" s="32"/>
      <c r="L42" s="18"/>
      <c r="M42" s="31" t="s">
        <v>23509</v>
      </c>
      <c r="N42" s="31" t="s">
        <v>23509</v>
      </c>
      <c r="O42" s="31"/>
      <c r="P42" s="32" t="s">
        <v>3206</v>
      </c>
      <c r="Q42" s="31"/>
      <c r="R42" s="44" t="s">
        <v>23640</v>
      </c>
      <c r="S42" s="32" t="s">
        <v>23516</v>
      </c>
      <c r="T42" s="34" t="str">
        <f t="shared" si="1"/>
        <v>Saving/Loan A/C</v>
      </c>
      <c r="U42" s="32" t="s">
        <v>23517</v>
      </c>
      <c r="V42" s="45">
        <v>1.1000000000000001</v>
      </c>
      <c r="W42" s="35" t="s">
        <v>23641</v>
      </c>
      <c r="X42" s="62" t="str">
        <f t="shared" si="2"/>
        <v>Small/Marginal</v>
      </c>
      <c r="Y42" s="32" t="s">
        <v>204</v>
      </c>
      <c r="Z42" s="35"/>
      <c r="AA42" s="36">
        <v>1.1000000000000001</v>
      </c>
      <c r="AB42" s="32" t="s">
        <v>3209</v>
      </c>
      <c r="AC42" s="32" t="s">
        <v>3380</v>
      </c>
      <c r="AD42" s="32" t="s">
        <v>3388</v>
      </c>
      <c r="AE42" s="31"/>
      <c r="AF42" s="31" t="s">
        <v>23642</v>
      </c>
      <c r="AG42" s="31"/>
      <c r="AH42" s="31" t="str">
        <f t="shared" si="0"/>
        <v>PTHLKA</v>
      </c>
      <c r="AI42" s="37" t="str">
        <f>IFERROR(IF(OR($C$5="",$Y42=""),"",INDEX('NFA LEVEL'!$D$2:$D$197,MATCH(CONCATENATE($C$5,"_",$Y42),'NFA LEVEL'!$A$2:$A$197))),"")</f>
        <v>PTHLKA</v>
      </c>
      <c r="AJ42" s="38">
        <f>IFERROR(ROUND((VLOOKUP(CONCATENATE($C$5,"_",$Y42),premium!$A$2:$I$200,6,FALSE))*AA42,0),"")</f>
        <v>44000</v>
      </c>
      <c r="AK42" s="38">
        <f>IFERROR(ROUND((VLOOKUP(CONCATENATE($C$5,"_",$Y42),premium!$A$2:$I$200,9,FALSE))*AA42,2),"")</f>
        <v>880</v>
      </c>
      <c r="AL42" s="35" t="s">
        <v>23520</v>
      </c>
      <c r="AM42" s="31"/>
      <c r="AN42" s="39"/>
      <c r="AO42" s="63" t="str">
        <f t="shared" si="3"/>
        <v>O.K.</v>
      </c>
      <c r="AP42" s="40" t="str">
        <f t="shared" si="4"/>
        <v>O.K</v>
      </c>
      <c r="AQ42" s="41" t="s">
        <v>48</v>
      </c>
      <c r="AR42" s="161"/>
      <c r="AS42" s="124" t="s">
        <v>4237</v>
      </c>
      <c r="AT42" s="129" t="s">
        <v>214</v>
      </c>
      <c r="AU42" s="129" t="s">
        <v>189</v>
      </c>
      <c r="AV42" s="129" t="s">
        <v>241</v>
      </c>
      <c r="AW42" s="129" t="s">
        <v>242</v>
      </c>
      <c r="AX42" s="129" t="s">
        <v>243</v>
      </c>
      <c r="AZ42" s="129" t="s">
        <v>3984</v>
      </c>
      <c r="BA42" s="130" t="s">
        <v>8731</v>
      </c>
      <c r="BB42" s="130" t="s">
        <v>8732</v>
      </c>
      <c r="BD42" s="129" t="s">
        <v>3205</v>
      </c>
      <c r="BE42" s="124"/>
      <c r="BH42" s="129" t="s">
        <v>583</v>
      </c>
      <c r="BI42" s="129" t="s">
        <v>181</v>
      </c>
      <c r="BJ42" s="131" t="s">
        <v>4044</v>
      </c>
      <c r="BK42" s="131" t="s">
        <v>18309</v>
      </c>
      <c r="BM42" s="129" t="s">
        <v>214</v>
      </c>
      <c r="BN42" s="129" t="s">
        <v>412</v>
      </c>
      <c r="BO42" s="129" t="s">
        <v>241</v>
      </c>
      <c r="BP42" s="131" t="s">
        <v>4023</v>
      </c>
      <c r="BQ42" s="131" t="s">
        <v>17650</v>
      </c>
      <c r="BR42" s="131" t="s">
        <v>18378</v>
      </c>
      <c r="BT42" s="129" t="s">
        <v>214</v>
      </c>
      <c r="BU42" s="129" t="s">
        <v>412</v>
      </c>
      <c r="BV42" s="129" t="s">
        <v>271</v>
      </c>
      <c r="BW42" s="129" t="s">
        <v>370</v>
      </c>
      <c r="BX42" s="131" t="s">
        <v>17649</v>
      </c>
      <c r="BY42" s="131" t="s">
        <v>17917</v>
      </c>
      <c r="BZ42" s="131" t="s">
        <v>18645</v>
      </c>
      <c r="CB42" s="129" t="s">
        <v>214</v>
      </c>
      <c r="CC42" s="129" t="s">
        <v>189</v>
      </c>
      <c r="CD42" s="129" t="s">
        <v>241</v>
      </c>
      <c r="CE42" s="129" t="s">
        <v>242</v>
      </c>
      <c r="CF42" s="129" t="s">
        <v>243</v>
      </c>
      <c r="CG42" s="131" t="s">
        <v>17894</v>
      </c>
      <c r="CH42" s="131" t="s">
        <v>8732</v>
      </c>
      <c r="CI42" s="124" t="s">
        <v>19025</v>
      </c>
    </row>
    <row r="43" spans="1:87" ht="25.5" x14ac:dyDescent="0.25">
      <c r="A43" s="30">
        <f t="shared" si="5"/>
        <v>26</v>
      </c>
      <c r="B43" s="31">
        <v>999965059</v>
      </c>
      <c r="C43" s="31" t="s">
        <v>23643</v>
      </c>
      <c r="D43" s="31"/>
      <c r="E43" s="31" t="s">
        <v>23644</v>
      </c>
      <c r="F43" s="31"/>
      <c r="G43" s="32" t="s">
        <v>23512</v>
      </c>
      <c r="H43" s="32" t="s">
        <v>23513</v>
      </c>
      <c r="I43" s="33">
        <v>7697505638</v>
      </c>
      <c r="J43" s="18"/>
      <c r="K43" s="32"/>
      <c r="L43" s="18"/>
      <c r="M43" s="31" t="s">
        <v>23573</v>
      </c>
      <c r="N43" s="31" t="s">
        <v>23573</v>
      </c>
      <c r="O43" s="31"/>
      <c r="P43" s="32" t="s">
        <v>3206</v>
      </c>
      <c r="Q43" s="31"/>
      <c r="R43" s="44" t="s">
        <v>23645</v>
      </c>
      <c r="S43" s="32" t="s">
        <v>23516</v>
      </c>
      <c r="T43" s="34" t="str">
        <f t="shared" si="1"/>
        <v>Saving/Loan A/C</v>
      </c>
      <c r="U43" s="32" t="s">
        <v>23517</v>
      </c>
      <c r="V43" s="45">
        <v>1.2</v>
      </c>
      <c r="W43" s="35" t="s">
        <v>23646</v>
      </c>
      <c r="X43" s="62" t="str">
        <f t="shared" si="2"/>
        <v>Small/Marginal</v>
      </c>
      <c r="Y43" s="32" t="s">
        <v>204</v>
      </c>
      <c r="Z43" s="35"/>
      <c r="AA43" s="36">
        <v>0.6</v>
      </c>
      <c r="AB43" s="32" t="s">
        <v>3209</v>
      </c>
      <c r="AC43" s="32" t="s">
        <v>3380</v>
      </c>
      <c r="AD43" s="32" t="s">
        <v>3391</v>
      </c>
      <c r="AE43" s="31"/>
      <c r="AF43" s="31" t="s">
        <v>23573</v>
      </c>
      <c r="AG43" s="31"/>
      <c r="AH43" s="31" t="str">
        <f t="shared" si="0"/>
        <v>PTHLKA</v>
      </c>
      <c r="AI43" s="37" t="str">
        <f>IFERROR(IF(OR($C$5="",$Y43=""),"",INDEX('NFA LEVEL'!$D$2:$D$197,MATCH(CONCATENATE($C$5,"_",$Y43),'NFA LEVEL'!$A$2:$A$197))),"")</f>
        <v>PTHLKA</v>
      </c>
      <c r="AJ43" s="38">
        <f>IFERROR(ROUND((VLOOKUP(CONCATENATE($C$5,"_",$Y43),premium!$A$2:$I$200,6,FALSE))*AA43,0),"")</f>
        <v>24000</v>
      </c>
      <c r="AK43" s="38">
        <f>IFERROR(ROUND((VLOOKUP(CONCATENATE($C$5,"_",$Y43),premium!$A$2:$I$200,9,FALSE))*AA43,2),"")</f>
        <v>480</v>
      </c>
      <c r="AL43" s="35" t="s">
        <v>23520</v>
      </c>
      <c r="AM43" s="31"/>
      <c r="AN43" s="39"/>
      <c r="AO43" s="63" t="str">
        <f t="shared" si="3"/>
        <v>O.K.</v>
      </c>
      <c r="AP43" s="40" t="str">
        <f t="shared" si="4"/>
        <v>O.K</v>
      </c>
      <c r="AQ43" s="41" t="s">
        <v>48</v>
      </c>
      <c r="AR43" s="161"/>
      <c r="AS43" s="124" t="s">
        <v>4238</v>
      </c>
      <c r="AT43" s="129" t="s">
        <v>214</v>
      </c>
      <c r="AU43" s="129" t="s">
        <v>189</v>
      </c>
      <c r="AV43" s="129" t="s">
        <v>241</v>
      </c>
      <c r="AW43" s="129" t="s">
        <v>242</v>
      </c>
      <c r="AX43" s="129" t="s">
        <v>244</v>
      </c>
      <c r="AZ43" s="129" t="s">
        <v>3984</v>
      </c>
      <c r="BA43" s="130" t="s">
        <v>8733</v>
      </c>
      <c r="BB43" s="130" t="s">
        <v>8734</v>
      </c>
      <c r="BD43" s="129" t="s">
        <v>3206</v>
      </c>
      <c r="BE43" s="124"/>
      <c r="BH43" s="129" t="s">
        <v>583</v>
      </c>
      <c r="BI43" s="129" t="s">
        <v>204</v>
      </c>
      <c r="BJ43" s="131" t="s">
        <v>4045</v>
      </c>
      <c r="BK43" s="131" t="s">
        <v>18310</v>
      </c>
      <c r="BM43" s="129" t="s">
        <v>214</v>
      </c>
      <c r="BN43" s="129" t="s">
        <v>204</v>
      </c>
      <c r="BO43" s="129" t="s">
        <v>215</v>
      </c>
      <c r="BP43" s="131" t="s">
        <v>4024</v>
      </c>
      <c r="BQ43" s="131" t="s">
        <v>17651</v>
      </c>
      <c r="BR43" s="131" t="s">
        <v>18379</v>
      </c>
      <c r="BT43" s="129" t="s">
        <v>214</v>
      </c>
      <c r="BU43" s="129" t="s">
        <v>412</v>
      </c>
      <c r="BV43" s="129" t="s">
        <v>241</v>
      </c>
      <c r="BW43" s="129" t="s">
        <v>242</v>
      </c>
      <c r="BX43" s="131" t="s">
        <v>17650</v>
      </c>
      <c r="BY43" s="131" t="s">
        <v>17918</v>
      </c>
      <c r="BZ43" s="131" t="s">
        <v>18646</v>
      </c>
      <c r="CB43" s="129" t="s">
        <v>214</v>
      </c>
      <c r="CC43" s="129" t="s">
        <v>189</v>
      </c>
      <c r="CD43" s="129" t="s">
        <v>241</v>
      </c>
      <c r="CE43" s="129" t="s">
        <v>242</v>
      </c>
      <c r="CF43" s="129" t="s">
        <v>244</v>
      </c>
      <c r="CG43" s="131" t="s">
        <v>17894</v>
      </c>
      <c r="CH43" s="131" t="s">
        <v>8734</v>
      </c>
      <c r="CI43" s="124" t="s">
        <v>19026</v>
      </c>
    </row>
    <row r="44" spans="1:87" ht="25.5" x14ac:dyDescent="0.25">
      <c r="A44" s="30">
        <f t="shared" si="5"/>
        <v>27</v>
      </c>
      <c r="B44" s="31">
        <v>999966852</v>
      </c>
      <c r="C44" s="31" t="s">
        <v>23647</v>
      </c>
      <c r="D44" s="31"/>
      <c r="E44" s="31" t="s">
        <v>23648</v>
      </c>
      <c r="F44" s="31"/>
      <c r="G44" s="32" t="s">
        <v>23512</v>
      </c>
      <c r="H44" s="32" t="s">
        <v>23513</v>
      </c>
      <c r="I44" s="33">
        <v>7354423575</v>
      </c>
      <c r="J44" s="18"/>
      <c r="K44" s="32"/>
      <c r="L44" s="18"/>
      <c r="M44" s="31" t="s">
        <v>23573</v>
      </c>
      <c r="N44" s="31" t="s">
        <v>23573</v>
      </c>
      <c r="O44" s="31"/>
      <c r="P44" s="32" t="s">
        <v>3206</v>
      </c>
      <c r="Q44" s="31"/>
      <c r="R44" s="44" t="s">
        <v>23649</v>
      </c>
      <c r="S44" s="32" t="s">
        <v>23516</v>
      </c>
      <c r="T44" s="34" t="str">
        <f t="shared" si="1"/>
        <v>Saving/Loan A/C</v>
      </c>
      <c r="U44" s="32" t="s">
        <v>23517</v>
      </c>
      <c r="V44" s="45">
        <v>1.74</v>
      </c>
      <c r="W44" s="35" t="s">
        <v>23650</v>
      </c>
      <c r="X44" s="62" t="str">
        <f t="shared" si="2"/>
        <v>Small/Marginal</v>
      </c>
      <c r="Y44" s="32" t="s">
        <v>204</v>
      </c>
      <c r="Z44" s="35"/>
      <c r="AA44" s="36">
        <v>0.6</v>
      </c>
      <c r="AB44" s="32" t="s">
        <v>3209</v>
      </c>
      <c r="AC44" s="32" t="s">
        <v>3380</v>
      </c>
      <c r="AD44" s="32" t="s">
        <v>3391</v>
      </c>
      <c r="AE44" s="31"/>
      <c r="AF44" s="31" t="s">
        <v>23573</v>
      </c>
      <c r="AG44" s="31"/>
      <c r="AH44" s="31" t="str">
        <f t="shared" si="0"/>
        <v>PTHLKA</v>
      </c>
      <c r="AI44" s="37" t="str">
        <f>IFERROR(IF(OR($C$5="",$Y44=""),"",INDEX('NFA LEVEL'!$D$2:$D$197,MATCH(CONCATENATE($C$5,"_",$Y44),'NFA LEVEL'!$A$2:$A$197))),"")</f>
        <v>PTHLKA</v>
      </c>
      <c r="AJ44" s="38">
        <f>IFERROR(ROUND((VLOOKUP(CONCATENATE($C$5,"_",$Y44),premium!$A$2:$I$200,6,FALSE))*AA44,0),"")</f>
        <v>24000</v>
      </c>
      <c r="AK44" s="38">
        <f>IFERROR(ROUND((VLOOKUP(CONCATENATE($C$5,"_",$Y44),premium!$A$2:$I$200,9,FALSE))*AA44,2),"")</f>
        <v>480</v>
      </c>
      <c r="AL44" s="35" t="s">
        <v>23520</v>
      </c>
      <c r="AM44" s="31"/>
      <c r="AN44" s="39"/>
      <c r="AO44" s="63" t="str">
        <f t="shared" si="3"/>
        <v>O.K.</v>
      </c>
      <c r="AP44" s="40" t="str">
        <f t="shared" si="4"/>
        <v>O.K</v>
      </c>
      <c r="AQ44" s="41" t="s">
        <v>48</v>
      </c>
      <c r="AR44" s="161"/>
      <c r="AS44" s="124" t="s">
        <v>4239</v>
      </c>
      <c r="AT44" s="129" t="s">
        <v>214</v>
      </c>
      <c r="AU44" s="129" t="s">
        <v>189</v>
      </c>
      <c r="AV44" s="129" t="s">
        <v>241</v>
      </c>
      <c r="AW44" s="129" t="s">
        <v>242</v>
      </c>
      <c r="AX44" s="129" t="s">
        <v>245</v>
      </c>
      <c r="AZ44" s="129" t="s">
        <v>3984</v>
      </c>
      <c r="BA44" s="130" t="s">
        <v>8735</v>
      </c>
      <c r="BB44" s="130" t="s">
        <v>8736</v>
      </c>
      <c r="BD44" s="129" t="s">
        <v>3642</v>
      </c>
      <c r="BE44" s="124"/>
      <c r="BH44" s="129" t="s">
        <v>1154</v>
      </c>
      <c r="BI44" s="129" t="s">
        <v>190</v>
      </c>
      <c r="BJ44" s="131" t="s">
        <v>4053</v>
      </c>
      <c r="BK44" s="131" t="s">
        <v>18311</v>
      </c>
      <c r="BM44" s="129" t="s">
        <v>214</v>
      </c>
      <c r="BN44" s="129" t="s">
        <v>204</v>
      </c>
      <c r="BO44" s="129" t="s">
        <v>269</v>
      </c>
      <c r="BP44" s="131" t="s">
        <v>4024</v>
      </c>
      <c r="BQ44" s="131" t="s">
        <v>17652</v>
      </c>
      <c r="BR44" s="131" t="s">
        <v>18380</v>
      </c>
      <c r="BT44" s="129" t="s">
        <v>214</v>
      </c>
      <c r="BU44" s="129" t="s">
        <v>204</v>
      </c>
      <c r="BV44" s="129" t="s">
        <v>215</v>
      </c>
      <c r="BW44" s="129" t="s">
        <v>216</v>
      </c>
      <c r="BX44" s="131" t="s">
        <v>17651</v>
      </c>
      <c r="BY44" s="131" t="s">
        <v>17919</v>
      </c>
      <c r="BZ44" s="131" t="s">
        <v>18647</v>
      </c>
      <c r="CB44" s="129" t="s">
        <v>214</v>
      </c>
      <c r="CC44" s="129" t="s">
        <v>189</v>
      </c>
      <c r="CD44" s="129" t="s">
        <v>241</v>
      </c>
      <c r="CE44" s="129" t="s">
        <v>242</v>
      </c>
      <c r="CF44" s="129" t="s">
        <v>245</v>
      </c>
      <c r="CG44" s="131" t="s">
        <v>17894</v>
      </c>
      <c r="CH44" s="131" t="s">
        <v>8736</v>
      </c>
      <c r="CI44" s="124" t="s">
        <v>19027</v>
      </c>
    </row>
    <row r="45" spans="1:87" ht="25.5" x14ac:dyDescent="0.25">
      <c r="A45" s="30">
        <f t="shared" si="5"/>
        <v>28</v>
      </c>
      <c r="B45" s="31">
        <v>999944284</v>
      </c>
      <c r="C45" s="31" t="s">
        <v>23651</v>
      </c>
      <c r="D45" s="31" t="s">
        <v>23652</v>
      </c>
      <c r="E45" s="31" t="s">
        <v>23653</v>
      </c>
      <c r="F45" s="31"/>
      <c r="G45" s="32" t="s">
        <v>23512</v>
      </c>
      <c r="H45" s="32" t="s">
        <v>23513</v>
      </c>
      <c r="I45" s="33">
        <v>9098632493</v>
      </c>
      <c r="J45" s="18" t="s">
        <v>23654</v>
      </c>
      <c r="K45" s="32"/>
      <c r="L45" s="18"/>
      <c r="M45" s="31" t="s">
        <v>23509</v>
      </c>
      <c r="N45" s="31" t="s">
        <v>23509</v>
      </c>
      <c r="O45" s="31"/>
      <c r="P45" s="32" t="s">
        <v>3206</v>
      </c>
      <c r="Q45" s="31"/>
      <c r="R45" s="44" t="s">
        <v>23655</v>
      </c>
      <c r="S45" s="32" t="s">
        <v>23516</v>
      </c>
      <c r="T45" s="34" t="str">
        <f t="shared" si="1"/>
        <v>Saving/Loan A/C</v>
      </c>
      <c r="U45" s="32" t="s">
        <v>23517</v>
      </c>
      <c r="V45" s="45">
        <v>2.73</v>
      </c>
      <c r="W45" s="35" t="s">
        <v>23656</v>
      </c>
      <c r="X45" s="62" t="str">
        <f t="shared" si="2"/>
        <v>Others</v>
      </c>
      <c r="Y45" s="32" t="s">
        <v>204</v>
      </c>
      <c r="Z45" s="35"/>
      <c r="AA45" s="36">
        <v>2</v>
      </c>
      <c r="AB45" s="32" t="s">
        <v>3209</v>
      </c>
      <c r="AC45" s="32" t="s">
        <v>3380</v>
      </c>
      <c r="AD45" s="32" t="s">
        <v>3388</v>
      </c>
      <c r="AE45" s="31"/>
      <c r="AF45" s="31" t="s">
        <v>23642</v>
      </c>
      <c r="AG45" s="31"/>
      <c r="AH45" s="31" t="str">
        <f t="shared" si="0"/>
        <v>PTHLKA</v>
      </c>
      <c r="AI45" s="37" t="str">
        <f>IFERROR(IF(OR($C$5="",$Y45=""),"",INDEX('NFA LEVEL'!$D$2:$D$197,MATCH(CONCATENATE($C$5,"_",$Y45),'NFA LEVEL'!$A$2:$A$197))),"")</f>
        <v>PTHLKA</v>
      </c>
      <c r="AJ45" s="38">
        <f>IFERROR(ROUND((VLOOKUP(CONCATENATE($C$5,"_",$Y45),premium!$A$2:$I$200,6,FALSE))*AA45,0),"")</f>
        <v>80000</v>
      </c>
      <c r="AK45" s="38">
        <f>IFERROR(ROUND((VLOOKUP(CONCATENATE($C$5,"_",$Y45),premium!$A$2:$I$200,9,FALSE))*AA45,2),"")</f>
        <v>1600</v>
      </c>
      <c r="AL45" s="35" t="s">
        <v>23520</v>
      </c>
      <c r="AM45" s="31"/>
      <c r="AN45" s="39"/>
      <c r="AO45" s="63" t="str">
        <f t="shared" si="3"/>
        <v>O.K.</v>
      </c>
      <c r="AP45" s="40" t="str">
        <f t="shared" si="4"/>
        <v>O.K</v>
      </c>
      <c r="AQ45" s="41" t="s">
        <v>48</v>
      </c>
      <c r="AR45" s="161"/>
      <c r="AS45" s="124" t="s">
        <v>4240</v>
      </c>
      <c r="AT45" s="129" t="s">
        <v>214</v>
      </c>
      <c r="AU45" s="129" t="s">
        <v>189</v>
      </c>
      <c r="AV45" s="129" t="s">
        <v>241</v>
      </c>
      <c r="AW45" s="129" t="s">
        <v>242</v>
      </c>
      <c r="AX45" s="129" t="s">
        <v>246</v>
      </c>
      <c r="AZ45" s="129" t="s">
        <v>3984</v>
      </c>
      <c r="BA45" s="130" t="s">
        <v>8737</v>
      </c>
      <c r="BB45" s="130" t="s">
        <v>8738</v>
      </c>
      <c r="BD45" s="129" t="s">
        <v>3971</v>
      </c>
      <c r="BE45" s="124"/>
      <c r="BH45" s="129" t="s">
        <v>1154</v>
      </c>
      <c r="BI45" s="129" t="s">
        <v>201</v>
      </c>
      <c r="BJ45" s="131" t="s">
        <v>4054</v>
      </c>
      <c r="BK45" s="131" t="s">
        <v>18312</v>
      </c>
      <c r="BM45" s="129" t="s">
        <v>214</v>
      </c>
      <c r="BN45" s="129" t="s">
        <v>204</v>
      </c>
      <c r="BO45" s="129" t="s">
        <v>270</v>
      </c>
      <c r="BP45" s="131" t="s">
        <v>4024</v>
      </c>
      <c r="BQ45" s="131" t="s">
        <v>17653</v>
      </c>
      <c r="BR45" s="131" t="s">
        <v>18381</v>
      </c>
      <c r="BT45" s="129" t="s">
        <v>214</v>
      </c>
      <c r="BU45" s="129" t="s">
        <v>204</v>
      </c>
      <c r="BV45" s="129" t="s">
        <v>269</v>
      </c>
      <c r="BW45" s="129" t="s">
        <v>288</v>
      </c>
      <c r="BX45" s="131" t="s">
        <v>17652</v>
      </c>
      <c r="BY45" s="131" t="s">
        <v>17920</v>
      </c>
      <c r="BZ45" s="131" t="s">
        <v>18648</v>
      </c>
      <c r="CB45" s="129" t="s">
        <v>214</v>
      </c>
      <c r="CC45" s="129" t="s">
        <v>189</v>
      </c>
      <c r="CD45" s="129" t="s">
        <v>241</v>
      </c>
      <c r="CE45" s="129" t="s">
        <v>242</v>
      </c>
      <c r="CF45" s="129" t="s">
        <v>246</v>
      </c>
      <c r="CG45" s="131" t="s">
        <v>17894</v>
      </c>
      <c r="CH45" s="131" t="s">
        <v>8738</v>
      </c>
      <c r="CI45" s="124" t="s">
        <v>19028</v>
      </c>
    </row>
    <row r="46" spans="1:87" ht="25.5" x14ac:dyDescent="0.25">
      <c r="A46" s="30">
        <f t="shared" si="5"/>
        <v>29</v>
      </c>
      <c r="B46" s="31">
        <v>999965068</v>
      </c>
      <c r="C46" s="31" t="s">
        <v>23657</v>
      </c>
      <c r="D46" s="31"/>
      <c r="E46" s="31" t="s">
        <v>23658</v>
      </c>
      <c r="F46" s="31"/>
      <c r="G46" s="32" t="s">
        <v>23529</v>
      </c>
      <c r="H46" s="32" t="s">
        <v>23513</v>
      </c>
      <c r="I46" s="33">
        <v>9999999999</v>
      </c>
      <c r="J46" s="18"/>
      <c r="K46" s="32"/>
      <c r="L46" s="18"/>
      <c r="M46" s="31" t="s">
        <v>23573</v>
      </c>
      <c r="N46" s="31" t="s">
        <v>23573</v>
      </c>
      <c r="O46" s="31"/>
      <c r="P46" s="32" t="s">
        <v>3206</v>
      </c>
      <c r="Q46" s="31"/>
      <c r="R46" s="44" t="s">
        <v>23659</v>
      </c>
      <c r="S46" s="32" t="s">
        <v>23516</v>
      </c>
      <c r="T46" s="34" t="str">
        <f t="shared" si="1"/>
        <v>Saving/Loan A/C</v>
      </c>
      <c r="U46" s="32" t="s">
        <v>23517</v>
      </c>
      <c r="V46" s="45">
        <v>1.08</v>
      </c>
      <c r="W46" s="35" t="s">
        <v>23660</v>
      </c>
      <c r="X46" s="62" t="str">
        <f t="shared" si="2"/>
        <v>Small/Marginal</v>
      </c>
      <c r="Y46" s="32" t="s">
        <v>204</v>
      </c>
      <c r="Z46" s="35"/>
      <c r="AA46" s="36">
        <v>0.4</v>
      </c>
      <c r="AB46" s="32" t="s">
        <v>3209</v>
      </c>
      <c r="AC46" s="32" t="s">
        <v>3380</v>
      </c>
      <c r="AD46" s="32" t="s">
        <v>3391</v>
      </c>
      <c r="AE46" s="31"/>
      <c r="AF46" s="31" t="s">
        <v>23573</v>
      </c>
      <c r="AG46" s="31"/>
      <c r="AH46" s="31" t="str">
        <f t="shared" si="0"/>
        <v>PTHLKA</v>
      </c>
      <c r="AI46" s="37" t="str">
        <f>IFERROR(IF(OR($C$5="",$Y46=""),"",INDEX('NFA LEVEL'!$D$2:$D$197,MATCH(CONCATENATE($C$5,"_",$Y46),'NFA LEVEL'!$A$2:$A$197))),"")</f>
        <v>PTHLKA</v>
      </c>
      <c r="AJ46" s="38">
        <f>IFERROR(ROUND((VLOOKUP(CONCATENATE($C$5,"_",$Y46),premium!$A$2:$I$200,6,FALSE))*AA46,0),"")</f>
        <v>16000</v>
      </c>
      <c r="AK46" s="38">
        <f>IFERROR(ROUND((VLOOKUP(CONCATENATE($C$5,"_",$Y46),premium!$A$2:$I$200,9,FALSE))*AA46,2),"")</f>
        <v>320</v>
      </c>
      <c r="AL46" s="35" t="s">
        <v>23520</v>
      </c>
      <c r="AM46" s="31"/>
      <c r="AN46" s="39"/>
      <c r="AO46" s="63" t="str">
        <f t="shared" si="3"/>
        <v>O.K.</v>
      </c>
      <c r="AP46" s="40" t="str">
        <f t="shared" si="4"/>
        <v>O.K</v>
      </c>
      <c r="AQ46" s="41" t="s">
        <v>48</v>
      </c>
      <c r="AR46" s="161"/>
      <c r="AS46" s="124" t="s">
        <v>4241</v>
      </c>
      <c r="AT46" s="129" t="s">
        <v>214</v>
      </c>
      <c r="AU46" s="129" t="s">
        <v>189</v>
      </c>
      <c r="AV46" s="129" t="s">
        <v>241</v>
      </c>
      <c r="AW46" s="129" t="s">
        <v>242</v>
      </c>
      <c r="AX46" s="129" t="s">
        <v>247</v>
      </c>
      <c r="AZ46" s="129" t="s">
        <v>3984</v>
      </c>
      <c r="BA46" s="130" t="s">
        <v>8739</v>
      </c>
      <c r="BB46" s="130" t="s">
        <v>8740</v>
      </c>
      <c r="BD46" s="129" t="s">
        <v>3996</v>
      </c>
      <c r="BE46" s="124"/>
      <c r="BH46" s="129" t="s">
        <v>1154</v>
      </c>
      <c r="BI46" s="129" t="s">
        <v>202</v>
      </c>
      <c r="BJ46" s="131" t="s">
        <v>4055</v>
      </c>
      <c r="BK46" s="131" t="s">
        <v>18313</v>
      </c>
      <c r="BM46" s="129" t="s">
        <v>214</v>
      </c>
      <c r="BN46" s="129" t="s">
        <v>204</v>
      </c>
      <c r="BO46" s="129" t="s">
        <v>271</v>
      </c>
      <c r="BP46" s="131" t="s">
        <v>4024</v>
      </c>
      <c r="BQ46" s="131" t="s">
        <v>17654</v>
      </c>
      <c r="BR46" s="131" t="s">
        <v>18382</v>
      </c>
      <c r="BT46" s="129" t="s">
        <v>214</v>
      </c>
      <c r="BU46" s="129" t="s">
        <v>204</v>
      </c>
      <c r="BV46" s="129" t="s">
        <v>270</v>
      </c>
      <c r="BW46" s="129" t="s">
        <v>316</v>
      </c>
      <c r="BX46" s="131" t="s">
        <v>17653</v>
      </c>
      <c r="BY46" s="131" t="s">
        <v>17921</v>
      </c>
      <c r="BZ46" s="131" t="s">
        <v>18649</v>
      </c>
      <c r="CB46" s="129" t="s">
        <v>214</v>
      </c>
      <c r="CC46" s="129" t="s">
        <v>189</v>
      </c>
      <c r="CD46" s="129" t="s">
        <v>241</v>
      </c>
      <c r="CE46" s="129" t="s">
        <v>242</v>
      </c>
      <c r="CF46" s="129" t="s">
        <v>247</v>
      </c>
      <c r="CG46" s="131" t="s">
        <v>17894</v>
      </c>
      <c r="CH46" s="131" t="s">
        <v>8740</v>
      </c>
      <c r="CI46" s="124" t="s">
        <v>19029</v>
      </c>
    </row>
    <row r="47" spans="1:87" ht="25.5" x14ac:dyDescent="0.25">
      <c r="A47" s="30">
        <f t="shared" si="5"/>
        <v>30</v>
      </c>
      <c r="B47" s="31">
        <v>999941936</v>
      </c>
      <c r="C47" s="31" t="s">
        <v>23661</v>
      </c>
      <c r="D47" s="31" t="s">
        <v>23662</v>
      </c>
      <c r="E47" s="31" t="s">
        <v>23663</v>
      </c>
      <c r="F47" s="31"/>
      <c r="G47" s="32" t="s">
        <v>23512</v>
      </c>
      <c r="H47" s="32" t="s">
        <v>23513</v>
      </c>
      <c r="I47" s="33">
        <v>8462059674</v>
      </c>
      <c r="J47" s="18" t="s">
        <v>23664</v>
      </c>
      <c r="K47" s="32"/>
      <c r="L47" s="18"/>
      <c r="M47" s="31" t="s">
        <v>23665</v>
      </c>
      <c r="N47" s="31" t="s">
        <v>23665</v>
      </c>
      <c r="O47" s="31"/>
      <c r="P47" s="32" t="s">
        <v>3206</v>
      </c>
      <c r="Q47" s="31"/>
      <c r="R47" s="44" t="s">
        <v>23666</v>
      </c>
      <c r="S47" s="32" t="s">
        <v>23516</v>
      </c>
      <c r="T47" s="34" t="str">
        <f t="shared" si="1"/>
        <v>Saving/Loan A/C</v>
      </c>
      <c r="U47" s="32" t="s">
        <v>23517</v>
      </c>
      <c r="V47" s="45">
        <v>2.74</v>
      </c>
      <c r="W47" s="35" t="s">
        <v>23667</v>
      </c>
      <c r="X47" s="62" t="str">
        <f t="shared" si="2"/>
        <v>Others</v>
      </c>
      <c r="Y47" s="32" t="s">
        <v>204</v>
      </c>
      <c r="Z47" s="35"/>
      <c r="AA47" s="36">
        <v>1</v>
      </c>
      <c r="AB47" s="32" t="s">
        <v>3209</v>
      </c>
      <c r="AC47" s="32" t="s">
        <v>3380</v>
      </c>
      <c r="AD47" s="32" t="s">
        <v>3389</v>
      </c>
      <c r="AE47" s="31"/>
      <c r="AF47" s="31" t="s">
        <v>23665</v>
      </c>
      <c r="AG47" s="31"/>
      <c r="AH47" s="31" t="str">
        <f t="shared" si="0"/>
        <v>PTHLKA</v>
      </c>
      <c r="AI47" s="37" t="str">
        <f>IFERROR(IF(OR($C$5="",$Y47=""),"",INDEX('NFA LEVEL'!$D$2:$D$197,MATCH(CONCATENATE($C$5,"_",$Y47),'NFA LEVEL'!$A$2:$A$197))),"")</f>
        <v>PTHLKA</v>
      </c>
      <c r="AJ47" s="38">
        <f>IFERROR(ROUND((VLOOKUP(CONCATENATE($C$5,"_",$Y47),premium!$A$2:$I$200,6,FALSE))*AA47,0),"")</f>
        <v>40000</v>
      </c>
      <c r="AK47" s="38">
        <f>IFERROR(ROUND((VLOOKUP(CONCATENATE($C$5,"_",$Y47),premium!$A$2:$I$200,9,FALSE))*AA47,2),"")</f>
        <v>800</v>
      </c>
      <c r="AL47" s="35" t="s">
        <v>23520</v>
      </c>
      <c r="AM47" s="31"/>
      <c r="AN47" s="39"/>
      <c r="AO47" s="63" t="str">
        <f t="shared" si="3"/>
        <v>O.K.</v>
      </c>
      <c r="AP47" s="40" t="str">
        <f t="shared" si="4"/>
        <v>O.K</v>
      </c>
      <c r="AQ47" s="41" t="s">
        <v>48</v>
      </c>
      <c r="AR47" s="161"/>
      <c r="AS47" s="124" t="s">
        <v>4242</v>
      </c>
      <c r="AT47" s="129" t="s">
        <v>214</v>
      </c>
      <c r="AU47" s="129" t="s">
        <v>189</v>
      </c>
      <c r="AV47" s="129" t="s">
        <v>241</v>
      </c>
      <c r="AW47" s="129" t="s">
        <v>242</v>
      </c>
      <c r="AX47" s="129" t="s">
        <v>248</v>
      </c>
      <c r="AZ47" s="129" t="s">
        <v>3984</v>
      </c>
      <c r="BA47" s="130" t="s">
        <v>8741</v>
      </c>
      <c r="BB47" s="130" t="s">
        <v>8742</v>
      </c>
      <c r="BD47" s="129" t="s">
        <v>3972</v>
      </c>
      <c r="BE47" s="124"/>
      <c r="BH47" s="129" t="s">
        <v>1154</v>
      </c>
      <c r="BI47" s="129" t="s">
        <v>191</v>
      </c>
      <c r="BJ47" s="131" t="s">
        <v>4056</v>
      </c>
      <c r="BK47" s="131" t="s">
        <v>18314</v>
      </c>
      <c r="BM47" s="129" t="s">
        <v>214</v>
      </c>
      <c r="BN47" s="129" t="s">
        <v>204</v>
      </c>
      <c r="BO47" s="129" t="s">
        <v>241</v>
      </c>
      <c r="BP47" s="131" t="s">
        <v>4024</v>
      </c>
      <c r="BQ47" s="131" t="s">
        <v>17655</v>
      </c>
      <c r="BR47" s="131" t="s">
        <v>18383</v>
      </c>
      <c r="BT47" s="129" t="s">
        <v>214</v>
      </c>
      <c r="BU47" s="129" t="s">
        <v>204</v>
      </c>
      <c r="BV47" s="129" t="s">
        <v>270</v>
      </c>
      <c r="BW47" s="129" t="s">
        <v>354</v>
      </c>
      <c r="BX47" s="131" t="s">
        <v>17653</v>
      </c>
      <c r="BY47" s="131" t="s">
        <v>17922</v>
      </c>
      <c r="BZ47" s="131" t="s">
        <v>18650</v>
      </c>
      <c r="CB47" s="129" t="s">
        <v>214</v>
      </c>
      <c r="CC47" s="129" t="s">
        <v>189</v>
      </c>
      <c r="CD47" s="129" t="s">
        <v>241</v>
      </c>
      <c r="CE47" s="129" t="s">
        <v>242</v>
      </c>
      <c r="CF47" s="129" t="s">
        <v>248</v>
      </c>
      <c r="CG47" s="131" t="s">
        <v>17894</v>
      </c>
      <c r="CH47" s="131" t="s">
        <v>8742</v>
      </c>
      <c r="CI47" s="124" t="s">
        <v>19030</v>
      </c>
    </row>
    <row r="48" spans="1:87" ht="25.5" x14ac:dyDescent="0.25">
      <c r="A48" s="30">
        <f t="shared" si="5"/>
        <v>31</v>
      </c>
      <c r="B48" s="31">
        <v>999943528</v>
      </c>
      <c r="C48" s="31" t="s">
        <v>23668</v>
      </c>
      <c r="D48" s="31"/>
      <c r="E48" s="31" t="s">
        <v>23669</v>
      </c>
      <c r="F48" s="31"/>
      <c r="G48" s="32" t="s">
        <v>23512</v>
      </c>
      <c r="H48" s="32" t="s">
        <v>23513</v>
      </c>
      <c r="I48" s="33">
        <v>9165849069</v>
      </c>
      <c r="J48" s="18" t="s">
        <v>23670</v>
      </c>
      <c r="K48" s="32"/>
      <c r="L48" s="18"/>
      <c r="M48" s="31" t="s">
        <v>23642</v>
      </c>
      <c r="N48" s="31" t="s">
        <v>23642</v>
      </c>
      <c r="O48" s="31"/>
      <c r="P48" s="32" t="s">
        <v>3206</v>
      </c>
      <c r="Q48" s="31"/>
      <c r="R48" s="44" t="s">
        <v>23671</v>
      </c>
      <c r="S48" s="32" t="s">
        <v>23516</v>
      </c>
      <c r="T48" s="34" t="str">
        <f t="shared" si="1"/>
        <v>Saving/Loan A/C</v>
      </c>
      <c r="U48" s="32" t="s">
        <v>23517</v>
      </c>
      <c r="V48" s="45">
        <v>3.585</v>
      </c>
      <c r="W48" s="35" t="s">
        <v>23672</v>
      </c>
      <c r="X48" s="62" t="str">
        <f t="shared" si="2"/>
        <v>Others</v>
      </c>
      <c r="Y48" s="32" t="s">
        <v>204</v>
      </c>
      <c r="Z48" s="35"/>
      <c r="AA48" s="36">
        <v>3.1</v>
      </c>
      <c r="AB48" s="32" t="s">
        <v>3209</v>
      </c>
      <c r="AC48" s="32" t="s">
        <v>3380</v>
      </c>
      <c r="AD48" s="32" t="s">
        <v>3388</v>
      </c>
      <c r="AE48" s="31"/>
      <c r="AF48" s="31" t="s">
        <v>23642</v>
      </c>
      <c r="AG48" s="31"/>
      <c r="AH48" s="31" t="str">
        <f t="shared" si="0"/>
        <v>PTHLKA</v>
      </c>
      <c r="AI48" s="37" t="str">
        <f>IFERROR(IF(OR($C$5="",$Y48=""),"",INDEX('NFA LEVEL'!$D$2:$D$197,MATCH(CONCATENATE($C$5,"_",$Y48),'NFA LEVEL'!$A$2:$A$197))),"")</f>
        <v>PTHLKA</v>
      </c>
      <c r="AJ48" s="38">
        <f>IFERROR(ROUND((VLOOKUP(CONCATENATE($C$5,"_",$Y48),premium!$A$2:$I$200,6,FALSE))*AA48,0),"")</f>
        <v>124000</v>
      </c>
      <c r="AK48" s="38">
        <f>IFERROR(ROUND((VLOOKUP(CONCATENATE($C$5,"_",$Y48),premium!$A$2:$I$200,9,FALSE))*AA48,2),"")</f>
        <v>2480</v>
      </c>
      <c r="AL48" s="35" t="s">
        <v>23520</v>
      </c>
      <c r="AM48" s="31"/>
      <c r="AN48" s="39"/>
      <c r="AO48" s="63" t="str">
        <f t="shared" si="3"/>
        <v>O.K.</v>
      </c>
      <c r="AP48" s="40" t="str">
        <f t="shared" si="4"/>
        <v>O.K</v>
      </c>
      <c r="AQ48" s="41" t="s">
        <v>48</v>
      </c>
      <c r="AR48" s="161"/>
      <c r="AS48" s="124" t="s">
        <v>4243</v>
      </c>
      <c r="AT48" s="129" t="s">
        <v>214</v>
      </c>
      <c r="AU48" s="129" t="s">
        <v>189</v>
      </c>
      <c r="AV48" s="129" t="s">
        <v>241</v>
      </c>
      <c r="AW48" s="129" t="s">
        <v>242</v>
      </c>
      <c r="AX48" s="129" t="s">
        <v>249</v>
      </c>
      <c r="AZ48" s="129" t="s">
        <v>3984</v>
      </c>
      <c r="BA48" s="130" t="s">
        <v>8743</v>
      </c>
      <c r="BB48" s="130" t="s">
        <v>8744</v>
      </c>
      <c r="BD48" s="129" t="s">
        <v>3973</v>
      </c>
      <c r="BE48" s="124"/>
      <c r="BH48" s="129" t="s">
        <v>1154</v>
      </c>
      <c r="BI48" s="129" t="s">
        <v>171</v>
      </c>
      <c r="BJ48" s="131" t="s">
        <v>4057</v>
      </c>
      <c r="BK48" s="131" t="s">
        <v>18315</v>
      </c>
      <c r="BM48" s="129" t="s">
        <v>454</v>
      </c>
      <c r="BN48" s="129" t="s">
        <v>190</v>
      </c>
      <c r="BO48" s="129"/>
      <c r="BP48" s="131" t="s">
        <v>4029</v>
      </c>
      <c r="BQ48" s="131" t="s">
        <v>17656</v>
      </c>
      <c r="BR48" s="131" t="s">
        <v>18384</v>
      </c>
      <c r="BT48" s="129" t="s">
        <v>214</v>
      </c>
      <c r="BU48" s="129" t="s">
        <v>204</v>
      </c>
      <c r="BV48" s="129" t="s">
        <v>271</v>
      </c>
      <c r="BW48" s="129" t="s">
        <v>370</v>
      </c>
      <c r="BX48" s="131" t="s">
        <v>17654</v>
      </c>
      <c r="BY48" s="131" t="s">
        <v>17923</v>
      </c>
      <c r="BZ48" s="131" t="s">
        <v>18651</v>
      </c>
      <c r="CB48" s="129" t="s">
        <v>214</v>
      </c>
      <c r="CC48" s="129" t="s">
        <v>189</v>
      </c>
      <c r="CD48" s="129" t="s">
        <v>241</v>
      </c>
      <c r="CE48" s="129" t="s">
        <v>242</v>
      </c>
      <c r="CF48" s="129" t="s">
        <v>249</v>
      </c>
      <c r="CG48" s="131" t="s">
        <v>17894</v>
      </c>
      <c r="CH48" s="131" t="s">
        <v>8744</v>
      </c>
      <c r="CI48" s="124" t="s">
        <v>19031</v>
      </c>
    </row>
    <row r="49" spans="1:87" ht="25.5" x14ac:dyDescent="0.25">
      <c r="A49" s="30">
        <f t="shared" si="5"/>
        <v>32</v>
      </c>
      <c r="B49" s="31">
        <v>999976733</v>
      </c>
      <c r="C49" s="31" t="s">
        <v>23673</v>
      </c>
      <c r="D49" s="31"/>
      <c r="E49" s="31" t="s">
        <v>23674</v>
      </c>
      <c r="F49" s="31"/>
      <c r="G49" s="32" t="s">
        <v>23512</v>
      </c>
      <c r="H49" s="32" t="s">
        <v>23513</v>
      </c>
      <c r="I49" s="33">
        <v>9770989857</v>
      </c>
      <c r="J49" s="18" t="s">
        <v>23675</v>
      </c>
      <c r="K49" s="32"/>
      <c r="L49" s="18"/>
      <c r="M49" s="31" t="s">
        <v>23509</v>
      </c>
      <c r="N49" s="31" t="s">
        <v>23509</v>
      </c>
      <c r="O49" s="31"/>
      <c r="P49" s="32" t="s">
        <v>3206</v>
      </c>
      <c r="Q49" s="31"/>
      <c r="R49" s="44" t="s">
        <v>23676</v>
      </c>
      <c r="S49" s="32" t="s">
        <v>23516</v>
      </c>
      <c r="T49" s="34" t="str">
        <f t="shared" si="1"/>
        <v>Saving/Loan A/C</v>
      </c>
      <c r="U49" s="32" t="s">
        <v>23517</v>
      </c>
      <c r="V49" s="45">
        <v>5.87</v>
      </c>
      <c r="W49" s="35" t="s">
        <v>23677</v>
      </c>
      <c r="X49" s="62" t="str">
        <f t="shared" si="2"/>
        <v>Others</v>
      </c>
      <c r="Y49" s="32" t="s">
        <v>204</v>
      </c>
      <c r="Z49" s="35"/>
      <c r="AA49" s="36">
        <v>5.7</v>
      </c>
      <c r="AB49" s="32" t="s">
        <v>3209</v>
      </c>
      <c r="AC49" s="32" t="s">
        <v>3380</v>
      </c>
      <c r="AD49" s="32" t="s">
        <v>3383</v>
      </c>
      <c r="AE49" s="31"/>
      <c r="AF49" s="31" t="s">
        <v>23509</v>
      </c>
      <c r="AG49" s="31"/>
      <c r="AH49" s="31" t="str">
        <f t="shared" si="0"/>
        <v>PTHLKA</v>
      </c>
      <c r="AI49" s="37" t="str">
        <f>IFERROR(IF(OR($C$5="",$Y49=""),"",INDEX('NFA LEVEL'!$D$2:$D$197,MATCH(CONCATENATE($C$5,"_",$Y49),'NFA LEVEL'!$A$2:$A$197))),"")</f>
        <v>PTHLKA</v>
      </c>
      <c r="AJ49" s="38">
        <f>IFERROR(ROUND((VLOOKUP(CONCATENATE($C$5,"_",$Y49),premium!$A$2:$I$200,6,FALSE))*AA49,0),"")</f>
        <v>228000</v>
      </c>
      <c r="AK49" s="38">
        <f>IFERROR(ROUND((VLOOKUP(CONCATENATE($C$5,"_",$Y49),premium!$A$2:$I$200,9,FALSE))*AA49,2),"")</f>
        <v>4560</v>
      </c>
      <c r="AL49" s="35" t="s">
        <v>23520</v>
      </c>
      <c r="AM49" s="31"/>
      <c r="AN49" s="39"/>
      <c r="AO49" s="63" t="str">
        <f t="shared" si="3"/>
        <v>O.K.</v>
      </c>
      <c r="AP49" s="40" t="str">
        <f t="shared" si="4"/>
        <v>O.K</v>
      </c>
      <c r="AQ49" s="41" t="s">
        <v>48</v>
      </c>
      <c r="AR49" s="161"/>
      <c r="AS49" s="124" t="s">
        <v>4244</v>
      </c>
      <c r="AT49" s="129" t="s">
        <v>214</v>
      </c>
      <c r="AU49" s="129" t="s">
        <v>189</v>
      </c>
      <c r="AV49" s="129" t="s">
        <v>241</v>
      </c>
      <c r="AW49" s="129" t="s">
        <v>242</v>
      </c>
      <c r="AX49" s="129" t="s">
        <v>250</v>
      </c>
      <c r="AZ49" s="129" t="s">
        <v>3984</v>
      </c>
      <c r="BA49" s="130" t="s">
        <v>8745</v>
      </c>
      <c r="BB49" s="130" t="s">
        <v>8746</v>
      </c>
      <c r="BD49" s="129" t="s">
        <v>3997</v>
      </c>
      <c r="BE49" s="124"/>
      <c r="BH49" s="129" t="s">
        <v>1154</v>
      </c>
      <c r="BI49" s="129" t="s">
        <v>204</v>
      </c>
      <c r="BJ49" s="131" t="s">
        <v>4058</v>
      </c>
      <c r="BK49" s="131" t="s">
        <v>18316</v>
      </c>
      <c r="BM49" s="129" t="s">
        <v>454</v>
      </c>
      <c r="BN49" s="129" t="s">
        <v>201</v>
      </c>
      <c r="BO49" s="129" t="s">
        <v>455</v>
      </c>
      <c r="BP49" s="131" t="s">
        <v>4030</v>
      </c>
      <c r="BQ49" s="131" t="s">
        <v>17657</v>
      </c>
      <c r="BR49" s="131" t="s">
        <v>18385</v>
      </c>
      <c r="BT49" s="129" t="s">
        <v>214</v>
      </c>
      <c r="BU49" s="129" t="s">
        <v>204</v>
      </c>
      <c r="BV49" s="129" t="s">
        <v>241</v>
      </c>
      <c r="BW49" s="129" t="s">
        <v>242</v>
      </c>
      <c r="BX49" s="131" t="s">
        <v>17655</v>
      </c>
      <c r="BY49" s="131" t="s">
        <v>17924</v>
      </c>
      <c r="BZ49" s="131" t="s">
        <v>18652</v>
      </c>
      <c r="CB49" s="129" t="s">
        <v>214</v>
      </c>
      <c r="CC49" s="129" t="s">
        <v>189</v>
      </c>
      <c r="CD49" s="129" t="s">
        <v>241</v>
      </c>
      <c r="CE49" s="129" t="s">
        <v>242</v>
      </c>
      <c r="CF49" s="129" t="s">
        <v>250</v>
      </c>
      <c r="CG49" s="131" t="s">
        <v>17894</v>
      </c>
      <c r="CH49" s="131" t="s">
        <v>8746</v>
      </c>
      <c r="CI49" s="124" t="s">
        <v>19032</v>
      </c>
    </row>
    <row r="50" spans="1:87" ht="25.5" x14ac:dyDescent="0.25">
      <c r="A50" s="30">
        <f t="shared" si="5"/>
        <v>33</v>
      </c>
      <c r="B50" s="31">
        <v>2113300</v>
      </c>
      <c r="C50" s="31" t="s">
        <v>23678</v>
      </c>
      <c r="D50" s="31"/>
      <c r="E50" s="31" t="s">
        <v>23679</v>
      </c>
      <c r="F50" s="31"/>
      <c r="G50" s="32" t="s">
        <v>23512</v>
      </c>
      <c r="H50" s="32" t="s">
        <v>23513</v>
      </c>
      <c r="I50" s="33">
        <v>8461970501</v>
      </c>
      <c r="J50" s="18"/>
      <c r="K50" s="32"/>
      <c r="L50" s="18"/>
      <c r="M50" s="31" t="s">
        <v>23525</v>
      </c>
      <c r="N50" s="31" t="s">
        <v>23525</v>
      </c>
      <c r="O50" s="31"/>
      <c r="P50" s="32" t="s">
        <v>3206</v>
      </c>
      <c r="Q50" s="31"/>
      <c r="R50" s="44" t="s">
        <v>23680</v>
      </c>
      <c r="S50" s="32" t="s">
        <v>23516</v>
      </c>
      <c r="T50" s="34" t="str">
        <f t="shared" si="1"/>
        <v>Saving/Loan A/C</v>
      </c>
      <c r="U50" s="32" t="s">
        <v>23517</v>
      </c>
      <c r="V50" s="45">
        <v>0.85</v>
      </c>
      <c r="W50" s="35" t="s">
        <v>23681</v>
      </c>
      <c r="X50" s="62" t="str">
        <f t="shared" si="2"/>
        <v>Small/Marginal</v>
      </c>
      <c r="Y50" s="32" t="s">
        <v>204</v>
      </c>
      <c r="Z50" s="35"/>
      <c r="AA50" s="36">
        <v>0.6</v>
      </c>
      <c r="AB50" s="32" t="s">
        <v>3209</v>
      </c>
      <c r="AC50" s="32" t="s">
        <v>3380</v>
      </c>
      <c r="AD50" s="32" t="s">
        <v>3390</v>
      </c>
      <c r="AE50" s="31"/>
      <c r="AF50" s="31" t="s">
        <v>23525</v>
      </c>
      <c r="AG50" s="31"/>
      <c r="AH50" s="31" t="str">
        <f t="shared" si="0"/>
        <v>PTHLKA</v>
      </c>
      <c r="AI50" s="37" t="str">
        <f>IFERROR(IF(OR($C$5="",$Y50=""),"",INDEX('NFA LEVEL'!$D$2:$D$197,MATCH(CONCATENATE($C$5,"_",$Y50),'NFA LEVEL'!$A$2:$A$197))),"")</f>
        <v>PTHLKA</v>
      </c>
      <c r="AJ50" s="38">
        <f>IFERROR(ROUND((VLOOKUP(CONCATENATE($C$5,"_",$Y50),premium!$A$2:$I$200,6,FALSE))*AA50,0),"")</f>
        <v>24000</v>
      </c>
      <c r="AK50" s="38">
        <f>IFERROR(ROUND((VLOOKUP(CONCATENATE($C$5,"_",$Y50),premium!$A$2:$I$200,9,FALSE))*AA50,2),"")</f>
        <v>480</v>
      </c>
      <c r="AL50" s="35" t="s">
        <v>23520</v>
      </c>
      <c r="AM50" s="31"/>
      <c r="AN50" s="39"/>
      <c r="AO50" s="63" t="str">
        <f t="shared" si="3"/>
        <v>O.K.</v>
      </c>
      <c r="AP50" s="40" t="str">
        <f t="shared" si="4"/>
        <v>O.K</v>
      </c>
      <c r="AQ50" s="41" t="s">
        <v>48</v>
      </c>
      <c r="AR50" s="161"/>
      <c r="AS50" s="124" t="s">
        <v>4245</v>
      </c>
      <c r="AT50" s="129" t="s">
        <v>214</v>
      </c>
      <c r="AU50" s="129" t="s">
        <v>189</v>
      </c>
      <c r="AV50" s="129" t="s">
        <v>241</v>
      </c>
      <c r="AW50" s="129" t="s">
        <v>242</v>
      </c>
      <c r="AX50" s="129" t="s">
        <v>251</v>
      </c>
      <c r="AZ50" s="129" t="s">
        <v>3984</v>
      </c>
      <c r="BA50" s="130" t="s">
        <v>8747</v>
      </c>
      <c r="BB50" s="130" t="s">
        <v>8748</v>
      </c>
      <c r="BD50" s="129" t="s">
        <v>3998</v>
      </c>
      <c r="BE50" s="124"/>
      <c r="BH50" s="129" t="s">
        <v>1221</v>
      </c>
      <c r="BI50" s="129" t="s">
        <v>190</v>
      </c>
      <c r="BJ50" s="131" t="s">
        <v>4069</v>
      </c>
      <c r="BK50" s="131" t="s">
        <v>18317</v>
      </c>
      <c r="BM50" s="129" t="s">
        <v>454</v>
      </c>
      <c r="BN50" s="129" t="s">
        <v>201</v>
      </c>
      <c r="BO50" s="129" t="s">
        <v>456</v>
      </c>
      <c r="BP50" s="131" t="s">
        <v>4030</v>
      </c>
      <c r="BQ50" s="131" t="s">
        <v>17658</v>
      </c>
      <c r="BR50" s="131" t="s">
        <v>18386</v>
      </c>
      <c r="BT50" s="129" t="s">
        <v>454</v>
      </c>
      <c r="BU50" s="129" t="s">
        <v>190</v>
      </c>
      <c r="BV50" s="129"/>
      <c r="BW50" s="129"/>
      <c r="BX50" s="131" t="s">
        <v>17656</v>
      </c>
      <c r="BY50" s="131" t="s">
        <v>17925</v>
      </c>
      <c r="BZ50" s="131" t="s">
        <v>18653</v>
      </c>
      <c r="CB50" s="129" t="s">
        <v>214</v>
      </c>
      <c r="CC50" s="129" t="s">
        <v>189</v>
      </c>
      <c r="CD50" s="129" t="s">
        <v>241</v>
      </c>
      <c r="CE50" s="129" t="s">
        <v>242</v>
      </c>
      <c r="CF50" s="129" t="s">
        <v>251</v>
      </c>
      <c r="CG50" s="131" t="s">
        <v>17894</v>
      </c>
      <c r="CH50" s="131" t="s">
        <v>8748</v>
      </c>
      <c r="CI50" s="124" t="s">
        <v>19033</v>
      </c>
    </row>
    <row r="51" spans="1:87" ht="25.5" x14ac:dyDescent="0.25">
      <c r="A51" s="30">
        <f t="shared" si="5"/>
        <v>34</v>
      </c>
      <c r="B51" s="31">
        <v>2491900</v>
      </c>
      <c r="C51" s="31" t="s">
        <v>23682</v>
      </c>
      <c r="D51" s="31"/>
      <c r="E51" s="31" t="s">
        <v>23683</v>
      </c>
      <c r="F51" s="31"/>
      <c r="G51" s="32" t="s">
        <v>23529</v>
      </c>
      <c r="H51" s="32" t="s">
        <v>23555</v>
      </c>
      <c r="I51" s="33">
        <v>9617503817</v>
      </c>
      <c r="J51" s="18" t="s">
        <v>23684</v>
      </c>
      <c r="K51" s="32"/>
      <c r="L51" s="18"/>
      <c r="M51" s="31" t="s">
        <v>23685</v>
      </c>
      <c r="N51" s="31" t="s">
        <v>23685</v>
      </c>
      <c r="O51" s="31"/>
      <c r="P51" s="32" t="s">
        <v>3206</v>
      </c>
      <c r="Q51" s="31"/>
      <c r="R51" s="44" t="s">
        <v>23686</v>
      </c>
      <c r="S51" s="32" t="s">
        <v>23516</v>
      </c>
      <c r="T51" s="34" t="str">
        <f t="shared" si="1"/>
        <v>Saving/Loan A/C</v>
      </c>
      <c r="U51" s="32" t="s">
        <v>23517</v>
      </c>
      <c r="V51" s="45">
        <v>2.2000000000000002</v>
      </c>
      <c r="W51" s="35" t="s">
        <v>23687</v>
      </c>
      <c r="X51" s="62" t="str">
        <f t="shared" si="2"/>
        <v>Others</v>
      </c>
      <c r="Y51" s="32" t="s">
        <v>204</v>
      </c>
      <c r="Z51" s="35"/>
      <c r="AA51" s="36">
        <v>1</v>
      </c>
      <c r="AB51" s="32" t="s">
        <v>3209</v>
      </c>
      <c r="AC51" s="32" t="s">
        <v>3380</v>
      </c>
      <c r="AD51" s="32" t="s">
        <v>3381</v>
      </c>
      <c r="AE51" s="31"/>
      <c r="AF51" s="31" t="s">
        <v>23558</v>
      </c>
      <c r="AG51" s="31"/>
      <c r="AH51" s="31" t="str">
        <f t="shared" si="0"/>
        <v>PTHLKA</v>
      </c>
      <c r="AI51" s="37" t="str">
        <f>IFERROR(IF(OR($C$5="",$Y51=""),"",INDEX('NFA LEVEL'!$D$2:$D$197,MATCH(CONCATENATE($C$5,"_",$Y51),'NFA LEVEL'!$A$2:$A$197))),"")</f>
        <v>PTHLKA</v>
      </c>
      <c r="AJ51" s="38">
        <f>IFERROR(ROUND((VLOOKUP(CONCATENATE($C$5,"_",$Y51),premium!$A$2:$I$200,6,FALSE))*AA51,0),"")</f>
        <v>40000</v>
      </c>
      <c r="AK51" s="38">
        <f>IFERROR(ROUND((VLOOKUP(CONCATENATE($C$5,"_",$Y51),premium!$A$2:$I$200,9,FALSE))*AA51,2),"")</f>
        <v>800</v>
      </c>
      <c r="AL51" s="35" t="s">
        <v>23520</v>
      </c>
      <c r="AM51" s="31"/>
      <c r="AN51" s="39"/>
      <c r="AO51" s="63" t="str">
        <f t="shared" si="3"/>
        <v>O.K.</v>
      </c>
      <c r="AP51" s="40" t="str">
        <f t="shared" si="4"/>
        <v>O.K</v>
      </c>
      <c r="AQ51" s="41" t="s">
        <v>48</v>
      </c>
      <c r="AR51" s="161"/>
      <c r="AS51" s="124" t="s">
        <v>4246</v>
      </c>
      <c r="AT51" s="129" t="s">
        <v>214</v>
      </c>
      <c r="AU51" s="129" t="s">
        <v>189</v>
      </c>
      <c r="AV51" s="129" t="s">
        <v>241</v>
      </c>
      <c r="AW51" s="129" t="s">
        <v>242</v>
      </c>
      <c r="AX51" s="129" t="s">
        <v>252</v>
      </c>
      <c r="AZ51" s="129" t="s">
        <v>3984</v>
      </c>
      <c r="BA51" s="130" t="s">
        <v>8749</v>
      </c>
      <c r="BB51" s="130" t="s">
        <v>8750</v>
      </c>
      <c r="BD51" s="129" t="s">
        <v>3974</v>
      </c>
      <c r="BE51" s="124"/>
      <c r="BH51" s="129" t="s">
        <v>1221</v>
      </c>
      <c r="BI51" s="129" t="s">
        <v>201</v>
      </c>
      <c r="BJ51" s="131" t="s">
        <v>4070</v>
      </c>
      <c r="BK51" s="131" t="s">
        <v>18318</v>
      </c>
      <c r="BM51" s="129" t="s">
        <v>454</v>
      </c>
      <c r="BN51" s="129" t="s">
        <v>201</v>
      </c>
      <c r="BO51" s="129" t="s">
        <v>457</v>
      </c>
      <c r="BP51" s="131" t="s">
        <v>4030</v>
      </c>
      <c r="BQ51" s="131" t="s">
        <v>17659</v>
      </c>
      <c r="BR51" s="131" t="s">
        <v>18387</v>
      </c>
      <c r="BT51" s="129" t="s">
        <v>454</v>
      </c>
      <c r="BU51" s="129" t="s">
        <v>201</v>
      </c>
      <c r="BV51" s="129" t="s">
        <v>455</v>
      </c>
      <c r="BW51" s="129"/>
      <c r="BX51" s="131" t="s">
        <v>17657</v>
      </c>
      <c r="BY51" s="131" t="s">
        <v>17926</v>
      </c>
      <c r="BZ51" s="131" t="s">
        <v>18654</v>
      </c>
      <c r="CB51" s="129" t="s">
        <v>214</v>
      </c>
      <c r="CC51" s="129" t="s">
        <v>189</v>
      </c>
      <c r="CD51" s="129" t="s">
        <v>241</v>
      </c>
      <c r="CE51" s="129" t="s">
        <v>242</v>
      </c>
      <c r="CF51" s="129" t="s">
        <v>252</v>
      </c>
      <c r="CG51" s="131" t="s">
        <v>17894</v>
      </c>
      <c r="CH51" s="131" t="s">
        <v>8750</v>
      </c>
      <c r="CI51" s="124" t="s">
        <v>19034</v>
      </c>
    </row>
    <row r="52" spans="1:87" ht="25.5" x14ac:dyDescent="0.25">
      <c r="A52" s="30">
        <f t="shared" si="5"/>
        <v>35</v>
      </c>
      <c r="B52" s="31">
        <v>999996674</v>
      </c>
      <c r="C52" s="31" t="s">
        <v>23683</v>
      </c>
      <c r="D52" s="31" t="s">
        <v>23688</v>
      </c>
      <c r="E52" s="31" t="s">
        <v>23621</v>
      </c>
      <c r="F52" s="31"/>
      <c r="G52" s="32" t="s">
        <v>23512</v>
      </c>
      <c r="H52" s="32" t="s">
        <v>23513</v>
      </c>
      <c r="I52" s="33">
        <v>9685332099</v>
      </c>
      <c r="J52" s="18" t="s">
        <v>23689</v>
      </c>
      <c r="K52" s="32"/>
      <c r="L52" s="18"/>
      <c r="M52" s="31" t="s">
        <v>23586</v>
      </c>
      <c r="N52" s="31" t="s">
        <v>23586</v>
      </c>
      <c r="O52" s="31"/>
      <c r="P52" s="32" t="s">
        <v>3206</v>
      </c>
      <c r="Q52" s="31"/>
      <c r="R52" s="44" t="s">
        <v>23690</v>
      </c>
      <c r="S52" s="32" t="s">
        <v>23516</v>
      </c>
      <c r="T52" s="34" t="str">
        <f t="shared" si="1"/>
        <v>Saving/Loan A/C</v>
      </c>
      <c r="U52" s="32" t="s">
        <v>23517</v>
      </c>
      <c r="V52" s="45">
        <v>2.08</v>
      </c>
      <c r="W52" s="35" t="s">
        <v>23691</v>
      </c>
      <c r="X52" s="62" t="str">
        <f t="shared" si="2"/>
        <v>Others</v>
      </c>
      <c r="Y52" s="32" t="s">
        <v>204</v>
      </c>
      <c r="Z52" s="35"/>
      <c r="AA52" s="36">
        <v>1.19</v>
      </c>
      <c r="AB52" s="32" t="s">
        <v>3209</v>
      </c>
      <c r="AC52" s="32" t="s">
        <v>3380</v>
      </c>
      <c r="AD52" s="32" t="s">
        <v>3382</v>
      </c>
      <c r="AE52" s="31"/>
      <c r="AF52" s="31" t="s">
        <v>23586</v>
      </c>
      <c r="AG52" s="31"/>
      <c r="AH52" s="31" t="str">
        <f t="shared" si="0"/>
        <v>PTHLKA</v>
      </c>
      <c r="AI52" s="37" t="str">
        <f>IFERROR(IF(OR($C$5="",$Y52=""),"",INDEX('NFA LEVEL'!$D$2:$D$197,MATCH(CONCATENATE($C$5,"_",$Y52),'NFA LEVEL'!$A$2:$A$197))),"")</f>
        <v>PTHLKA</v>
      </c>
      <c r="AJ52" s="38">
        <f>IFERROR(ROUND((VLOOKUP(CONCATENATE($C$5,"_",$Y52),premium!$A$2:$I$200,6,FALSE))*AA52,0),"")</f>
        <v>47600</v>
      </c>
      <c r="AK52" s="38">
        <f>IFERROR(ROUND((VLOOKUP(CONCATENATE($C$5,"_",$Y52),premium!$A$2:$I$200,9,FALSE))*AA52,2),"")</f>
        <v>952</v>
      </c>
      <c r="AL52" s="35" t="s">
        <v>23520</v>
      </c>
      <c r="AM52" s="31"/>
      <c r="AN52" s="39"/>
      <c r="AO52" s="63" t="str">
        <f t="shared" si="3"/>
        <v>O.K.</v>
      </c>
      <c r="AP52" s="40" t="str">
        <f t="shared" si="4"/>
        <v>O.K</v>
      </c>
      <c r="AQ52" s="41" t="s">
        <v>48</v>
      </c>
      <c r="AR52" s="161"/>
      <c r="AS52" s="124" t="s">
        <v>4247</v>
      </c>
      <c r="AT52" s="129" t="s">
        <v>214</v>
      </c>
      <c r="AU52" s="129" t="s">
        <v>189</v>
      </c>
      <c r="AV52" s="129" t="s">
        <v>241</v>
      </c>
      <c r="AW52" s="129" t="s">
        <v>242</v>
      </c>
      <c r="AX52" s="129" t="s">
        <v>253</v>
      </c>
      <c r="AZ52" s="129" t="s">
        <v>3984</v>
      </c>
      <c r="BA52" s="130" t="s">
        <v>8751</v>
      </c>
      <c r="BB52" s="130" t="s">
        <v>8752</v>
      </c>
      <c r="BD52" s="129" t="s">
        <v>3975</v>
      </c>
      <c r="BE52" s="129"/>
      <c r="BH52" s="129" t="s">
        <v>1221</v>
      </c>
      <c r="BI52" s="129" t="s">
        <v>203</v>
      </c>
      <c r="BJ52" s="131" t="s">
        <v>4071</v>
      </c>
      <c r="BK52" s="131" t="s">
        <v>18319</v>
      </c>
      <c r="BM52" s="129" t="s">
        <v>454</v>
      </c>
      <c r="BN52" s="129" t="s">
        <v>201</v>
      </c>
      <c r="BO52" s="129" t="s">
        <v>458</v>
      </c>
      <c r="BP52" s="131" t="s">
        <v>4030</v>
      </c>
      <c r="BQ52" s="131" t="s">
        <v>17660</v>
      </c>
      <c r="BR52" s="131" t="s">
        <v>18388</v>
      </c>
      <c r="BT52" s="129" t="s">
        <v>454</v>
      </c>
      <c r="BU52" s="129" t="s">
        <v>201</v>
      </c>
      <c r="BV52" s="129" t="s">
        <v>456</v>
      </c>
      <c r="BW52" s="129"/>
      <c r="BX52" s="131" t="s">
        <v>17658</v>
      </c>
      <c r="BY52" s="131" t="s">
        <v>17927</v>
      </c>
      <c r="BZ52" s="131" t="s">
        <v>18655</v>
      </c>
      <c r="CB52" s="129" t="s">
        <v>214</v>
      </c>
      <c r="CC52" s="129" t="s">
        <v>189</v>
      </c>
      <c r="CD52" s="129" t="s">
        <v>241</v>
      </c>
      <c r="CE52" s="129" t="s">
        <v>242</v>
      </c>
      <c r="CF52" s="129" t="s">
        <v>253</v>
      </c>
      <c r="CG52" s="131" t="s">
        <v>17894</v>
      </c>
      <c r="CH52" s="131" t="s">
        <v>8752</v>
      </c>
      <c r="CI52" s="124" t="s">
        <v>19035</v>
      </c>
    </row>
    <row r="53" spans="1:87" ht="25.5" x14ac:dyDescent="0.25">
      <c r="A53" s="30">
        <f t="shared" si="5"/>
        <v>36</v>
      </c>
      <c r="B53" s="31">
        <v>2124149</v>
      </c>
      <c r="C53" s="31" t="s">
        <v>23621</v>
      </c>
      <c r="D53" s="31" t="s">
        <v>23688</v>
      </c>
      <c r="E53" s="31" t="s">
        <v>23553</v>
      </c>
      <c r="F53" s="31"/>
      <c r="G53" s="32" t="s">
        <v>23512</v>
      </c>
      <c r="H53" s="32" t="s">
        <v>23513</v>
      </c>
      <c r="I53" s="33">
        <v>9685332099</v>
      </c>
      <c r="J53" s="18" t="s">
        <v>23692</v>
      </c>
      <c r="K53" s="32"/>
      <c r="L53" s="18"/>
      <c r="M53" s="31" t="s">
        <v>23586</v>
      </c>
      <c r="N53" s="31" t="s">
        <v>23586</v>
      </c>
      <c r="O53" s="31"/>
      <c r="P53" s="32" t="s">
        <v>3206</v>
      </c>
      <c r="Q53" s="31"/>
      <c r="R53" s="44" t="s">
        <v>23693</v>
      </c>
      <c r="S53" s="32" t="s">
        <v>23516</v>
      </c>
      <c r="T53" s="34" t="str">
        <f t="shared" si="1"/>
        <v>Saving/Loan A/C</v>
      </c>
      <c r="U53" s="32" t="s">
        <v>23517</v>
      </c>
      <c r="V53" s="45">
        <v>2.5299999999999998</v>
      </c>
      <c r="W53" s="35" t="s">
        <v>23694</v>
      </c>
      <c r="X53" s="62" t="str">
        <f t="shared" si="2"/>
        <v>Others</v>
      </c>
      <c r="Y53" s="32" t="s">
        <v>204</v>
      </c>
      <c r="Z53" s="35"/>
      <c r="AA53" s="36">
        <v>2</v>
      </c>
      <c r="AB53" s="32" t="s">
        <v>3209</v>
      </c>
      <c r="AC53" s="32" t="s">
        <v>3380</v>
      </c>
      <c r="AD53" s="32" t="s">
        <v>3381</v>
      </c>
      <c r="AE53" s="31"/>
      <c r="AF53" s="31" t="s">
        <v>23558</v>
      </c>
      <c r="AG53" s="31"/>
      <c r="AH53" s="31" t="str">
        <f t="shared" si="0"/>
        <v>PTHLKA</v>
      </c>
      <c r="AI53" s="37" t="str">
        <f>IFERROR(IF(OR($C$5="",$Y53=""),"",INDEX('NFA LEVEL'!$D$2:$D$197,MATCH(CONCATENATE($C$5,"_",$Y53),'NFA LEVEL'!$A$2:$A$197))),"")</f>
        <v>PTHLKA</v>
      </c>
      <c r="AJ53" s="38">
        <f>IFERROR(ROUND((VLOOKUP(CONCATENATE($C$5,"_",$Y53),premium!$A$2:$I$200,6,FALSE))*AA53,0),"")</f>
        <v>80000</v>
      </c>
      <c r="AK53" s="38">
        <f>IFERROR(ROUND((VLOOKUP(CONCATENATE($C$5,"_",$Y53),premium!$A$2:$I$200,9,FALSE))*AA53,2),"")</f>
        <v>1600</v>
      </c>
      <c r="AL53" s="35" t="s">
        <v>23520</v>
      </c>
      <c r="AM53" s="31"/>
      <c r="AN53" s="39"/>
      <c r="AO53" s="63" t="str">
        <f t="shared" si="3"/>
        <v>O.K.</v>
      </c>
      <c r="AP53" s="40" t="str">
        <f t="shared" si="4"/>
        <v>O.K</v>
      </c>
      <c r="AQ53" s="41" t="s">
        <v>48</v>
      </c>
      <c r="AR53" s="161"/>
      <c r="AS53" s="124" t="s">
        <v>4248</v>
      </c>
      <c r="AT53" s="129" t="s">
        <v>214</v>
      </c>
      <c r="AU53" s="129" t="s">
        <v>189</v>
      </c>
      <c r="AV53" s="129" t="s">
        <v>241</v>
      </c>
      <c r="AW53" s="129" t="s">
        <v>242</v>
      </c>
      <c r="AX53" s="129" t="s">
        <v>254</v>
      </c>
      <c r="AZ53" s="129" t="s">
        <v>3984</v>
      </c>
      <c r="BA53" s="130" t="s">
        <v>8753</v>
      </c>
      <c r="BB53" s="130" t="s">
        <v>8754</v>
      </c>
      <c r="BD53" s="129" t="s">
        <v>3999</v>
      </c>
      <c r="BE53" s="129"/>
      <c r="BH53" s="129" t="s">
        <v>1221</v>
      </c>
      <c r="BI53" s="129" t="s">
        <v>191</v>
      </c>
      <c r="BJ53" s="131" t="s">
        <v>4072</v>
      </c>
      <c r="BK53" s="131" t="s">
        <v>18320</v>
      </c>
      <c r="BM53" s="129" t="s">
        <v>454</v>
      </c>
      <c r="BN53" s="129" t="s">
        <v>201</v>
      </c>
      <c r="BO53" s="129" t="s">
        <v>459</v>
      </c>
      <c r="BP53" s="131" t="s">
        <v>4030</v>
      </c>
      <c r="BQ53" s="131" t="s">
        <v>17661</v>
      </c>
      <c r="BR53" s="131" t="s">
        <v>18389</v>
      </c>
      <c r="BT53" s="129" t="s">
        <v>454</v>
      </c>
      <c r="BU53" s="129" t="s">
        <v>201</v>
      </c>
      <c r="BV53" s="129" t="s">
        <v>457</v>
      </c>
      <c r="BW53" s="129"/>
      <c r="BX53" s="131" t="s">
        <v>17659</v>
      </c>
      <c r="BY53" s="131" t="s">
        <v>17928</v>
      </c>
      <c r="BZ53" s="131" t="s">
        <v>18656</v>
      </c>
      <c r="CB53" s="129" t="s">
        <v>214</v>
      </c>
      <c r="CC53" s="129" t="s">
        <v>189</v>
      </c>
      <c r="CD53" s="129" t="s">
        <v>241</v>
      </c>
      <c r="CE53" s="129" t="s">
        <v>242</v>
      </c>
      <c r="CF53" s="129" t="s">
        <v>254</v>
      </c>
      <c r="CG53" s="131" t="s">
        <v>17894</v>
      </c>
      <c r="CH53" s="131" t="s">
        <v>8754</v>
      </c>
      <c r="CI53" s="124" t="s">
        <v>19036</v>
      </c>
    </row>
    <row r="54" spans="1:87" ht="25.5" x14ac:dyDescent="0.25">
      <c r="A54" s="30">
        <f t="shared" si="5"/>
        <v>37</v>
      </c>
      <c r="B54" s="31">
        <v>2564095</v>
      </c>
      <c r="C54" s="31" t="s">
        <v>23663</v>
      </c>
      <c r="D54" s="31"/>
      <c r="E54" s="31" t="s">
        <v>23695</v>
      </c>
      <c r="F54" s="31"/>
      <c r="G54" s="32" t="s">
        <v>23512</v>
      </c>
      <c r="H54" s="32" t="s">
        <v>23513</v>
      </c>
      <c r="I54" s="33">
        <v>9999999999</v>
      </c>
      <c r="J54" s="18" t="s">
        <v>23696</v>
      </c>
      <c r="K54" s="32"/>
      <c r="L54" s="18"/>
      <c r="M54" s="31" t="s">
        <v>23509</v>
      </c>
      <c r="N54" s="31" t="s">
        <v>23509</v>
      </c>
      <c r="O54" s="31"/>
      <c r="P54" s="32" t="s">
        <v>3206</v>
      </c>
      <c r="Q54" s="31"/>
      <c r="R54" s="44" t="s">
        <v>23697</v>
      </c>
      <c r="S54" s="32" t="s">
        <v>23516</v>
      </c>
      <c r="T54" s="34" t="str">
        <f t="shared" si="1"/>
        <v>Saving/Loan A/C</v>
      </c>
      <c r="U54" s="32" t="s">
        <v>23517</v>
      </c>
      <c r="V54" s="45">
        <v>1.56</v>
      </c>
      <c r="W54" s="35" t="s">
        <v>23698</v>
      </c>
      <c r="X54" s="62" t="str">
        <f t="shared" si="2"/>
        <v>Small/Marginal</v>
      </c>
      <c r="Y54" s="32" t="s">
        <v>204</v>
      </c>
      <c r="Z54" s="35"/>
      <c r="AA54" s="36">
        <v>0.35</v>
      </c>
      <c r="AB54" s="32" t="s">
        <v>3211</v>
      </c>
      <c r="AC54" s="32" t="s">
        <v>3595</v>
      </c>
      <c r="AD54" s="32" t="s">
        <v>3609</v>
      </c>
      <c r="AE54" s="31"/>
      <c r="AF54" s="31" t="s">
        <v>23731</v>
      </c>
      <c r="AG54" s="31"/>
      <c r="AH54" s="31" t="str">
        <f t="shared" si="0"/>
        <v>PTHLKA</v>
      </c>
      <c r="AI54" s="37" t="str">
        <f>IFERROR(IF(OR($C$5="",$Y54=""),"",INDEX('NFA LEVEL'!$D$2:$D$197,MATCH(CONCATENATE($C$5,"_",$Y54),'NFA LEVEL'!$A$2:$A$197))),"")</f>
        <v>PTHLKA</v>
      </c>
      <c r="AJ54" s="38">
        <f>IFERROR(ROUND((VLOOKUP(CONCATENATE($C$5,"_",$Y54),premium!$A$2:$I$200,6,FALSE))*AA54,0),"")</f>
        <v>14000</v>
      </c>
      <c r="AK54" s="38">
        <f>IFERROR(ROUND((VLOOKUP(CONCATENATE($C$5,"_",$Y54),premium!$A$2:$I$200,9,FALSE))*AA54,2),"")</f>
        <v>280</v>
      </c>
      <c r="AL54" s="35" t="s">
        <v>23520</v>
      </c>
      <c r="AM54" s="31"/>
      <c r="AN54" s="39"/>
      <c r="AO54" s="63" t="str">
        <f t="shared" si="3"/>
        <v>O.K.</v>
      </c>
      <c r="AP54" s="40" t="str">
        <f t="shared" si="4"/>
        <v>O.K</v>
      </c>
      <c r="AQ54" s="41" t="s">
        <v>48</v>
      </c>
      <c r="AR54" s="161"/>
      <c r="AS54" s="124" t="s">
        <v>4249</v>
      </c>
      <c r="AT54" s="129" t="s">
        <v>214</v>
      </c>
      <c r="AU54" s="129" t="s">
        <v>189</v>
      </c>
      <c r="AV54" s="129" t="s">
        <v>241</v>
      </c>
      <c r="AW54" s="129" t="s">
        <v>242</v>
      </c>
      <c r="AX54" s="129" t="s">
        <v>255</v>
      </c>
      <c r="AZ54" s="129" t="s">
        <v>3984</v>
      </c>
      <c r="BA54" s="130" t="s">
        <v>8755</v>
      </c>
      <c r="BB54" s="130" t="s">
        <v>8756</v>
      </c>
      <c r="BD54" s="129" t="s">
        <v>3976</v>
      </c>
      <c r="BE54" s="129"/>
      <c r="BH54" s="129" t="s">
        <v>1221</v>
      </c>
      <c r="BI54" s="129" t="s">
        <v>171</v>
      </c>
      <c r="BJ54" s="131" t="s">
        <v>4073</v>
      </c>
      <c r="BK54" s="131" t="s">
        <v>18321</v>
      </c>
      <c r="BM54" s="129" t="s">
        <v>454</v>
      </c>
      <c r="BN54" s="129" t="s">
        <v>201</v>
      </c>
      <c r="BO54" s="129" t="s">
        <v>460</v>
      </c>
      <c r="BP54" s="131" t="s">
        <v>4030</v>
      </c>
      <c r="BQ54" s="131" t="s">
        <v>17662</v>
      </c>
      <c r="BR54" s="131" t="s">
        <v>18390</v>
      </c>
      <c r="BT54" s="129" t="s">
        <v>454</v>
      </c>
      <c r="BU54" s="129" t="s">
        <v>201</v>
      </c>
      <c r="BV54" s="129" t="s">
        <v>458</v>
      </c>
      <c r="BW54" s="129"/>
      <c r="BX54" s="131" t="s">
        <v>17660</v>
      </c>
      <c r="BY54" s="131" t="s">
        <v>17929</v>
      </c>
      <c r="BZ54" s="131" t="s">
        <v>18657</v>
      </c>
      <c r="CB54" s="129" t="s">
        <v>214</v>
      </c>
      <c r="CC54" s="129" t="s">
        <v>189</v>
      </c>
      <c r="CD54" s="129" t="s">
        <v>241</v>
      </c>
      <c r="CE54" s="129" t="s">
        <v>242</v>
      </c>
      <c r="CF54" s="129" t="s">
        <v>255</v>
      </c>
      <c r="CG54" s="131" t="s">
        <v>17894</v>
      </c>
      <c r="CH54" s="131" t="s">
        <v>8756</v>
      </c>
      <c r="CI54" s="124" t="s">
        <v>19037</v>
      </c>
    </row>
    <row r="55" spans="1:87" ht="25.5" x14ac:dyDescent="0.25">
      <c r="A55" s="30">
        <f t="shared" si="5"/>
        <v>38</v>
      </c>
      <c r="B55" s="31">
        <v>2544905</v>
      </c>
      <c r="C55" s="31" t="s">
        <v>23699</v>
      </c>
      <c r="D55" s="31"/>
      <c r="E55" s="31" t="s">
        <v>23700</v>
      </c>
      <c r="F55" s="31"/>
      <c r="G55" s="32" t="s">
        <v>23512</v>
      </c>
      <c r="H55" s="32" t="s">
        <v>23513</v>
      </c>
      <c r="I55" s="33">
        <v>9879450618</v>
      </c>
      <c r="J55" s="18" t="s">
        <v>23701</v>
      </c>
      <c r="K55" s="32"/>
      <c r="L55" s="18"/>
      <c r="M55" s="31" t="s">
        <v>23509</v>
      </c>
      <c r="N55" s="31" t="s">
        <v>23509</v>
      </c>
      <c r="O55" s="31"/>
      <c r="P55" s="32" t="s">
        <v>3206</v>
      </c>
      <c r="Q55" s="31"/>
      <c r="R55" s="44" t="s">
        <v>23702</v>
      </c>
      <c r="S55" s="32" t="s">
        <v>23516</v>
      </c>
      <c r="T55" s="34" t="str">
        <f t="shared" si="1"/>
        <v>Saving/Loan A/C</v>
      </c>
      <c r="U55" s="32" t="s">
        <v>23517</v>
      </c>
      <c r="V55" s="45">
        <v>1.55</v>
      </c>
      <c r="W55" s="35" t="s">
        <v>23703</v>
      </c>
      <c r="X55" s="62" t="str">
        <f t="shared" si="2"/>
        <v>Small/Marginal</v>
      </c>
      <c r="Y55" s="32" t="s">
        <v>204</v>
      </c>
      <c r="Z55" s="35"/>
      <c r="AA55" s="36">
        <v>0.35</v>
      </c>
      <c r="AB55" s="32" t="s">
        <v>3211</v>
      </c>
      <c r="AC55" s="32" t="s">
        <v>3595</v>
      </c>
      <c r="AD55" s="32" t="s">
        <v>3609</v>
      </c>
      <c r="AE55" s="31"/>
      <c r="AF55" s="31" t="s">
        <v>23731</v>
      </c>
      <c r="AG55" s="31"/>
      <c r="AH55" s="31" t="str">
        <f t="shared" si="0"/>
        <v>PTHLKA</v>
      </c>
      <c r="AI55" s="37" t="str">
        <f>IFERROR(IF(OR($C$5="",$Y55=""),"",INDEX('NFA LEVEL'!$D$2:$D$197,MATCH(CONCATENATE($C$5,"_",$Y55),'NFA LEVEL'!$A$2:$A$197))),"")</f>
        <v>PTHLKA</v>
      </c>
      <c r="AJ55" s="38">
        <f>IFERROR(ROUND((VLOOKUP(CONCATENATE($C$5,"_",$Y55),premium!$A$2:$I$200,6,FALSE))*AA55,0),"")</f>
        <v>14000</v>
      </c>
      <c r="AK55" s="38">
        <f>IFERROR(ROUND((VLOOKUP(CONCATENATE($C$5,"_",$Y55),premium!$A$2:$I$200,9,FALSE))*AA55,2),"")</f>
        <v>280</v>
      </c>
      <c r="AL55" s="35" t="s">
        <v>23520</v>
      </c>
      <c r="AM55" s="31"/>
      <c r="AN55" s="39"/>
      <c r="AO55" s="63" t="str">
        <f t="shared" si="3"/>
        <v>O.K.</v>
      </c>
      <c r="AP55" s="40" t="str">
        <f t="shared" si="4"/>
        <v>O.K</v>
      </c>
      <c r="AQ55" s="41" t="s">
        <v>48</v>
      </c>
      <c r="AR55" s="161"/>
      <c r="AS55" s="124" t="s">
        <v>4250</v>
      </c>
      <c r="AT55" s="129" t="s">
        <v>214</v>
      </c>
      <c r="AU55" s="129" t="s">
        <v>189</v>
      </c>
      <c r="AV55" s="129" t="s">
        <v>241</v>
      </c>
      <c r="AW55" s="129" t="s">
        <v>242</v>
      </c>
      <c r="AX55" s="129" t="s">
        <v>256</v>
      </c>
      <c r="AZ55" s="129" t="s">
        <v>3984</v>
      </c>
      <c r="BA55" s="130" t="s">
        <v>8757</v>
      </c>
      <c r="BB55" s="130" t="s">
        <v>8758</v>
      </c>
      <c r="BD55" s="129" t="s">
        <v>4000</v>
      </c>
      <c r="BE55" s="129"/>
      <c r="BH55" s="129" t="s">
        <v>1221</v>
      </c>
      <c r="BI55" s="129" t="s">
        <v>204</v>
      </c>
      <c r="BJ55" s="131" t="s">
        <v>4074</v>
      </c>
      <c r="BK55" s="131" t="s">
        <v>18322</v>
      </c>
      <c r="BM55" s="129" t="s">
        <v>454</v>
      </c>
      <c r="BN55" s="129" t="s">
        <v>201</v>
      </c>
      <c r="BO55" s="129" t="s">
        <v>461</v>
      </c>
      <c r="BP55" s="131" t="s">
        <v>4030</v>
      </c>
      <c r="BQ55" s="131" t="s">
        <v>17663</v>
      </c>
      <c r="BR55" s="131" t="s">
        <v>18391</v>
      </c>
      <c r="BT55" s="129" t="s">
        <v>454</v>
      </c>
      <c r="BU55" s="129" t="s">
        <v>201</v>
      </c>
      <c r="BV55" s="129" t="s">
        <v>459</v>
      </c>
      <c r="BW55" s="129"/>
      <c r="BX55" s="131" t="s">
        <v>17661</v>
      </c>
      <c r="BY55" s="131" t="s">
        <v>17930</v>
      </c>
      <c r="BZ55" s="131" t="s">
        <v>18658</v>
      </c>
      <c r="CB55" s="129" t="s">
        <v>214</v>
      </c>
      <c r="CC55" s="129" t="s">
        <v>189</v>
      </c>
      <c r="CD55" s="129" t="s">
        <v>241</v>
      </c>
      <c r="CE55" s="129" t="s">
        <v>242</v>
      </c>
      <c r="CF55" s="129" t="s">
        <v>256</v>
      </c>
      <c r="CG55" s="131" t="s">
        <v>17894</v>
      </c>
      <c r="CH55" s="131" t="s">
        <v>8758</v>
      </c>
      <c r="CI55" s="124" t="s">
        <v>19038</v>
      </c>
    </row>
    <row r="56" spans="1:87" ht="25.5" x14ac:dyDescent="0.25">
      <c r="A56" s="30">
        <f t="shared" si="5"/>
        <v>39</v>
      </c>
      <c r="B56" s="31">
        <v>2656148</v>
      </c>
      <c r="C56" s="31" t="s">
        <v>23704</v>
      </c>
      <c r="D56" s="31"/>
      <c r="E56" s="31" t="s">
        <v>23679</v>
      </c>
      <c r="F56" s="31"/>
      <c r="G56" s="32" t="s">
        <v>23512</v>
      </c>
      <c r="H56" s="32" t="s">
        <v>23513</v>
      </c>
      <c r="I56" s="33">
        <v>9691636088</v>
      </c>
      <c r="J56" s="18" t="s">
        <v>23705</v>
      </c>
      <c r="K56" s="32"/>
      <c r="L56" s="18"/>
      <c r="M56" s="31" t="s">
        <v>23509</v>
      </c>
      <c r="N56" s="31" t="s">
        <v>23509</v>
      </c>
      <c r="O56" s="31"/>
      <c r="P56" s="32" t="s">
        <v>3206</v>
      </c>
      <c r="Q56" s="31"/>
      <c r="R56" s="44" t="s">
        <v>23706</v>
      </c>
      <c r="S56" s="32" t="s">
        <v>23516</v>
      </c>
      <c r="T56" s="34" t="str">
        <f t="shared" si="1"/>
        <v>Saving/Loan A/C</v>
      </c>
      <c r="U56" s="32" t="s">
        <v>23517</v>
      </c>
      <c r="V56" s="45">
        <v>1.6</v>
      </c>
      <c r="W56" s="35" t="s">
        <v>23707</v>
      </c>
      <c r="X56" s="62" t="str">
        <f t="shared" si="2"/>
        <v>Small/Marginal</v>
      </c>
      <c r="Y56" s="32" t="s">
        <v>204</v>
      </c>
      <c r="Z56" s="35"/>
      <c r="AA56" s="36">
        <v>1</v>
      </c>
      <c r="AB56" s="32" t="s">
        <v>3209</v>
      </c>
      <c r="AC56" s="32" t="s">
        <v>3380</v>
      </c>
      <c r="AD56" s="32" t="s">
        <v>3383</v>
      </c>
      <c r="AE56" s="31"/>
      <c r="AF56" s="31" t="s">
        <v>23509</v>
      </c>
      <c r="AG56" s="31"/>
      <c r="AH56" s="31" t="str">
        <f t="shared" si="0"/>
        <v>PTHLKA</v>
      </c>
      <c r="AI56" s="37" t="str">
        <f>IFERROR(IF(OR($C$5="",$Y56=""),"",INDEX('NFA LEVEL'!$D$2:$D$197,MATCH(CONCATENATE($C$5,"_",$Y56),'NFA LEVEL'!$A$2:$A$197))),"")</f>
        <v>PTHLKA</v>
      </c>
      <c r="AJ56" s="38">
        <f>IFERROR(ROUND((VLOOKUP(CONCATENATE($C$5,"_",$Y56),premium!$A$2:$I$200,6,FALSE))*AA56,0),"")</f>
        <v>40000</v>
      </c>
      <c r="AK56" s="38">
        <f>IFERROR(ROUND((VLOOKUP(CONCATENATE($C$5,"_",$Y56),premium!$A$2:$I$200,9,FALSE))*AA56,2),"")</f>
        <v>800</v>
      </c>
      <c r="AL56" s="35" t="s">
        <v>23520</v>
      </c>
      <c r="AM56" s="31"/>
      <c r="AN56" s="39"/>
      <c r="AO56" s="63" t="str">
        <f t="shared" si="3"/>
        <v>O.K.</v>
      </c>
      <c r="AP56" s="40" t="str">
        <f t="shared" si="4"/>
        <v>O.K</v>
      </c>
      <c r="AQ56" s="41" t="s">
        <v>48</v>
      </c>
      <c r="AR56" s="161"/>
      <c r="AS56" s="124" t="s">
        <v>4251</v>
      </c>
      <c r="AT56" s="129" t="s">
        <v>214</v>
      </c>
      <c r="AU56" s="129" t="s">
        <v>189</v>
      </c>
      <c r="AV56" s="129" t="s">
        <v>241</v>
      </c>
      <c r="AW56" s="129" t="s">
        <v>242</v>
      </c>
      <c r="AX56" s="129" t="s">
        <v>257</v>
      </c>
      <c r="AZ56" s="129" t="s">
        <v>3984</v>
      </c>
      <c r="BA56" s="130" t="s">
        <v>8759</v>
      </c>
      <c r="BB56" s="130" t="s">
        <v>8760</v>
      </c>
      <c r="BD56" s="129" t="s">
        <v>3977</v>
      </c>
      <c r="BE56" s="129"/>
      <c r="BH56" s="129" t="s">
        <v>1884</v>
      </c>
      <c r="BI56" s="129" t="s">
        <v>190</v>
      </c>
      <c r="BJ56" s="131" t="s">
        <v>4080</v>
      </c>
      <c r="BK56" s="131" t="s">
        <v>18323</v>
      </c>
      <c r="BM56" s="129" t="s">
        <v>454</v>
      </c>
      <c r="BN56" s="129" t="s">
        <v>201</v>
      </c>
      <c r="BO56" s="129" t="s">
        <v>462</v>
      </c>
      <c r="BP56" s="131" t="s">
        <v>4030</v>
      </c>
      <c r="BQ56" s="131" t="s">
        <v>17664</v>
      </c>
      <c r="BR56" s="131" t="s">
        <v>18392</v>
      </c>
      <c r="BT56" s="129" t="s">
        <v>454</v>
      </c>
      <c r="BU56" s="129" t="s">
        <v>201</v>
      </c>
      <c r="BV56" s="129" t="s">
        <v>460</v>
      </c>
      <c r="BW56" s="129"/>
      <c r="BX56" s="131" t="s">
        <v>17662</v>
      </c>
      <c r="BY56" s="131" t="s">
        <v>17931</v>
      </c>
      <c r="BZ56" s="131" t="s">
        <v>18659</v>
      </c>
      <c r="CB56" s="129" t="s">
        <v>214</v>
      </c>
      <c r="CC56" s="129" t="s">
        <v>189</v>
      </c>
      <c r="CD56" s="129" t="s">
        <v>241</v>
      </c>
      <c r="CE56" s="129" t="s">
        <v>242</v>
      </c>
      <c r="CF56" s="129" t="s">
        <v>257</v>
      </c>
      <c r="CG56" s="131" t="s">
        <v>17894</v>
      </c>
      <c r="CH56" s="131" t="s">
        <v>8760</v>
      </c>
      <c r="CI56" s="124" t="s">
        <v>19039</v>
      </c>
    </row>
    <row r="57" spans="1:87" ht="25.5" x14ac:dyDescent="0.25">
      <c r="A57" s="30">
        <f t="shared" si="5"/>
        <v>40</v>
      </c>
      <c r="B57" s="31">
        <v>2556378</v>
      </c>
      <c r="C57" s="31" t="s">
        <v>23708</v>
      </c>
      <c r="D57" s="31"/>
      <c r="E57" s="31" t="s">
        <v>23709</v>
      </c>
      <c r="F57" s="31"/>
      <c r="G57" s="32" t="s">
        <v>23512</v>
      </c>
      <c r="H57" s="32" t="s">
        <v>23513</v>
      </c>
      <c r="I57" s="33">
        <v>7828621275</v>
      </c>
      <c r="J57" s="18"/>
      <c r="K57" s="32"/>
      <c r="L57" s="18"/>
      <c r="M57" s="31" t="s">
        <v>23509</v>
      </c>
      <c r="N57" s="31" t="s">
        <v>23509</v>
      </c>
      <c r="O57" s="31"/>
      <c r="P57" s="32" t="s">
        <v>3206</v>
      </c>
      <c r="Q57" s="31"/>
      <c r="R57" s="44" t="s">
        <v>23710</v>
      </c>
      <c r="S57" s="32" t="s">
        <v>23516</v>
      </c>
      <c r="T57" s="34" t="str">
        <f t="shared" si="1"/>
        <v>Saving/Loan A/C</v>
      </c>
      <c r="U57" s="32" t="s">
        <v>23517</v>
      </c>
      <c r="V57" s="45">
        <v>1.96</v>
      </c>
      <c r="W57" s="35" t="s">
        <v>23711</v>
      </c>
      <c r="X57" s="62" t="str">
        <f t="shared" si="2"/>
        <v>Small/Marginal</v>
      </c>
      <c r="Y57" s="32" t="s">
        <v>204</v>
      </c>
      <c r="Z57" s="35"/>
      <c r="AA57" s="36">
        <v>0.9</v>
      </c>
      <c r="AB57" s="32" t="s">
        <v>3209</v>
      </c>
      <c r="AC57" s="32" t="s">
        <v>3380</v>
      </c>
      <c r="AD57" s="32" t="s">
        <v>3381</v>
      </c>
      <c r="AE57" s="31"/>
      <c r="AF57" s="31" t="s">
        <v>23558</v>
      </c>
      <c r="AG57" s="31"/>
      <c r="AH57" s="31" t="str">
        <f t="shared" si="0"/>
        <v>PTHLKA</v>
      </c>
      <c r="AI57" s="37" t="str">
        <f>IFERROR(IF(OR($C$5="",$Y57=""),"",INDEX('NFA LEVEL'!$D$2:$D$197,MATCH(CONCATENATE($C$5,"_",$Y57),'NFA LEVEL'!$A$2:$A$197))),"")</f>
        <v>PTHLKA</v>
      </c>
      <c r="AJ57" s="38">
        <f>IFERROR(ROUND((VLOOKUP(CONCATENATE($C$5,"_",$Y57),premium!$A$2:$I$200,6,FALSE))*AA57,0),"")</f>
        <v>36000</v>
      </c>
      <c r="AK57" s="38">
        <f>IFERROR(ROUND((VLOOKUP(CONCATENATE($C$5,"_",$Y57),premium!$A$2:$I$200,9,FALSE))*AA57,2),"")</f>
        <v>720</v>
      </c>
      <c r="AL57" s="35" t="s">
        <v>23520</v>
      </c>
      <c r="AM57" s="31"/>
      <c r="AN57" s="39"/>
      <c r="AO57" s="63" t="str">
        <f t="shared" si="3"/>
        <v>O.K.</v>
      </c>
      <c r="AP57" s="40" t="str">
        <f t="shared" si="4"/>
        <v>O.K</v>
      </c>
      <c r="AQ57" s="41" t="s">
        <v>48</v>
      </c>
      <c r="AR57" s="161"/>
      <c r="AS57" s="124" t="s">
        <v>4252</v>
      </c>
      <c r="AT57" s="129" t="s">
        <v>214</v>
      </c>
      <c r="AU57" s="129" t="s">
        <v>189</v>
      </c>
      <c r="AV57" s="129" t="s">
        <v>241</v>
      </c>
      <c r="AW57" s="129" t="s">
        <v>242</v>
      </c>
      <c r="AX57" s="129" t="s">
        <v>258</v>
      </c>
      <c r="AZ57" s="129" t="s">
        <v>3984</v>
      </c>
      <c r="BA57" s="130" t="s">
        <v>8761</v>
      </c>
      <c r="BB57" s="130" t="s">
        <v>8762</v>
      </c>
      <c r="BD57" s="129" t="s">
        <v>3978</v>
      </c>
      <c r="BE57" s="129"/>
      <c r="BH57" s="129" t="s">
        <v>1884</v>
      </c>
      <c r="BI57" s="129" t="s">
        <v>202</v>
      </c>
      <c r="BJ57" s="131" t="s">
        <v>4081</v>
      </c>
      <c r="BK57" s="131" t="s">
        <v>18324</v>
      </c>
      <c r="BM57" s="129" t="s">
        <v>454</v>
      </c>
      <c r="BN57" s="129" t="s">
        <v>201</v>
      </c>
      <c r="BO57" s="129" t="s">
        <v>463</v>
      </c>
      <c r="BP57" s="131" t="s">
        <v>4030</v>
      </c>
      <c r="BQ57" s="131" t="s">
        <v>17665</v>
      </c>
      <c r="BR57" s="131" t="s">
        <v>18393</v>
      </c>
      <c r="BT57" s="129" t="s">
        <v>454</v>
      </c>
      <c r="BU57" s="129" t="s">
        <v>201</v>
      </c>
      <c r="BV57" s="129" t="s">
        <v>461</v>
      </c>
      <c r="BW57" s="129"/>
      <c r="BX57" s="131" t="s">
        <v>17663</v>
      </c>
      <c r="BY57" s="131" t="s">
        <v>17932</v>
      </c>
      <c r="BZ57" s="131" t="s">
        <v>18660</v>
      </c>
      <c r="CB57" s="129" t="s">
        <v>214</v>
      </c>
      <c r="CC57" s="129" t="s">
        <v>189</v>
      </c>
      <c r="CD57" s="129" t="s">
        <v>241</v>
      </c>
      <c r="CE57" s="129" t="s">
        <v>242</v>
      </c>
      <c r="CF57" s="129" t="s">
        <v>258</v>
      </c>
      <c r="CG57" s="131" t="s">
        <v>17894</v>
      </c>
      <c r="CH57" s="131" t="s">
        <v>8762</v>
      </c>
      <c r="CI57" s="124" t="s">
        <v>19040</v>
      </c>
    </row>
    <row r="58" spans="1:87" ht="25.5" x14ac:dyDescent="0.25">
      <c r="A58" s="30">
        <f t="shared" si="5"/>
        <v>41</v>
      </c>
      <c r="B58" s="31">
        <v>2544877</v>
      </c>
      <c r="C58" s="31" t="s">
        <v>23712</v>
      </c>
      <c r="D58" s="31"/>
      <c r="E58" s="31" t="s">
        <v>23700</v>
      </c>
      <c r="F58" s="31"/>
      <c r="G58" s="32" t="s">
        <v>23512</v>
      </c>
      <c r="H58" s="32" t="s">
        <v>23513</v>
      </c>
      <c r="I58" s="33">
        <v>8956048310</v>
      </c>
      <c r="J58" s="18" t="s">
        <v>23713</v>
      </c>
      <c r="K58" s="32"/>
      <c r="L58" s="18"/>
      <c r="M58" s="31" t="s">
        <v>23509</v>
      </c>
      <c r="N58" s="31" t="s">
        <v>23509</v>
      </c>
      <c r="O58" s="31"/>
      <c r="P58" s="32" t="s">
        <v>3206</v>
      </c>
      <c r="Q58" s="31"/>
      <c r="R58" s="44" t="s">
        <v>23714</v>
      </c>
      <c r="S58" s="32" t="s">
        <v>23516</v>
      </c>
      <c r="T58" s="34" t="str">
        <f t="shared" si="1"/>
        <v>Saving/Loan A/C</v>
      </c>
      <c r="U58" s="32" t="s">
        <v>23517</v>
      </c>
      <c r="V58" s="45">
        <v>1.55</v>
      </c>
      <c r="W58" s="35" t="s">
        <v>23715</v>
      </c>
      <c r="X58" s="62" t="str">
        <f t="shared" si="2"/>
        <v>Small/Marginal</v>
      </c>
      <c r="Y58" s="32" t="s">
        <v>204</v>
      </c>
      <c r="Z58" s="35"/>
      <c r="AA58" s="36">
        <v>0.35</v>
      </c>
      <c r="AB58" s="32" t="s">
        <v>3211</v>
      </c>
      <c r="AC58" s="32" t="s">
        <v>3595</v>
      </c>
      <c r="AD58" s="32" t="s">
        <v>3609</v>
      </c>
      <c r="AE58" s="31"/>
      <c r="AF58" s="31" t="s">
        <v>23731</v>
      </c>
      <c r="AG58" s="31"/>
      <c r="AH58" s="31" t="str">
        <f t="shared" si="0"/>
        <v>PTHLKA</v>
      </c>
      <c r="AI58" s="37" t="str">
        <f>IFERROR(IF(OR($C$5="",$Y58=""),"",INDEX('NFA LEVEL'!$D$2:$D$197,MATCH(CONCATENATE($C$5,"_",$Y58),'NFA LEVEL'!$A$2:$A$197))),"")</f>
        <v>PTHLKA</v>
      </c>
      <c r="AJ58" s="38">
        <f>IFERROR(ROUND((VLOOKUP(CONCATENATE($C$5,"_",$Y58),premium!$A$2:$I$200,6,FALSE))*AA58,0),"")</f>
        <v>14000</v>
      </c>
      <c r="AK58" s="38">
        <f>IFERROR(ROUND((VLOOKUP(CONCATENATE($C$5,"_",$Y58),premium!$A$2:$I$200,9,FALSE))*AA58,2),"")</f>
        <v>280</v>
      </c>
      <c r="AL58" s="35" t="s">
        <v>23520</v>
      </c>
      <c r="AM58" s="31"/>
      <c r="AN58" s="39"/>
      <c r="AO58" s="63" t="str">
        <f t="shared" si="3"/>
        <v>O.K.</v>
      </c>
      <c r="AP58" s="40" t="str">
        <f t="shared" si="4"/>
        <v>O.K</v>
      </c>
      <c r="AQ58" s="41" t="s">
        <v>48</v>
      </c>
      <c r="AR58" s="161"/>
      <c r="AS58" s="124" t="s">
        <v>4253</v>
      </c>
      <c r="AT58" s="129" t="s">
        <v>214</v>
      </c>
      <c r="AU58" s="129" t="s">
        <v>189</v>
      </c>
      <c r="AV58" s="129" t="s">
        <v>241</v>
      </c>
      <c r="AW58" s="129" t="s">
        <v>242</v>
      </c>
      <c r="AX58" s="129" t="s">
        <v>259</v>
      </c>
      <c r="AZ58" s="129" t="s">
        <v>3984</v>
      </c>
      <c r="BA58" s="130" t="s">
        <v>8763</v>
      </c>
      <c r="BB58" s="130" t="s">
        <v>8764</v>
      </c>
      <c r="BD58" s="129" t="s">
        <v>3979</v>
      </c>
      <c r="BE58" s="129"/>
      <c r="BH58" s="129" t="s">
        <v>1884</v>
      </c>
      <c r="BI58" s="129" t="s">
        <v>204</v>
      </c>
      <c r="BJ58" s="131" t="s">
        <v>4082</v>
      </c>
      <c r="BK58" s="131" t="s">
        <v>18325</v>
      </c>
      <c r="BM58" s="129" t="s">
        <v>454</v>
      </c>
      <c r="BN58" s="129" t="s">
        <v>202</v>
      </c>
      <c r="BO58" s="129"/>
      <c r="BP58" s="131" t="s">
        <v>4031</v>
      </c>
      <c r="BQ58" s="131" t="s">
        <v>17666</v>
      </c>
      <c r="BR58" s="131" t="s">
        <v>18394</v>
      </c>
      <c r="BT58" s="129" t="s">
        <v>454</v>
      </c>
      <c r="BU58" s="129" t="s">
        <v>201</v>
      </c>
      <c r="BV58" s="129" t="s">
        <v>462</v>
      </c>
      <c r="BW58" s="129"/>
      <c r="BX58" s="131" t="s">
        <v>17664</v>
      </c>
      <c r="BY58" s="131" t="s">
        <v>17933</v>
      </c>
      <c r="BZ58" s="131" t="s">
        <v>18661</v>
      </c>
      <c r="CB58" s="129" t="s">
        <v>214</v>
      </c>
      <c r="CC58" s="129" t="s">
        <v>189</v>
      </c>
      <c r="CD58" s="129" t="s">
        <v>241</v>
      </c>
      <c r="CE58" s="129" t="s">
        <v>242</v>
      </c>
      <c r="CF58" s="129" t="s">
        <v>259</v>
      </c>
      <c r="CG58" s="131" t="s">
        <v>17894</v>
      </c>
      <c r="CH58" s="131" t="s">
        <v>8764</v>
      </c>
      <c r="CI58" s="124" t="s">
        <v>19041</v>
      </c>
    </row>
    <row r="59" spans="1:87" ht="25.5" x14ac:dyDescent="0.25">
      <c r="A59" s="30">
        <f t="shared" si="5"/>
        <v>42</v>
      </c>
      <c r="B59" s="31">
        <v>999941338</v>
      </c>
      <c r="C59" s="31" t="s">
        <v>23663</v>
      </c>
      <c r="D59" s="31"/>
      <c r="E59" s="31" t="s">
        <v>23716</v>
      </c>
      <c r="F59" s="31"/>
      <c r="G59" s="32" t="s">
        <v>23512</v>
      </c>
      <c r="H59" s="32" t="s">
        <v>23513</v>
      </c>
      <c r="I59" s="33">
        <v>9009279615</v>
      </c>
      <c r="J59" s="18" t="s">
        <v>23717</v>
      </c>
      <c r="K59" s="32"/>
      <c r="L59" s="18"/>
      <c r="M59" s="31" t="s">
        <v>23509</v>
      </c>
      <c r="N59" s="31" t="s">
        <v>23509</v>
      </c>
      <c r="O59" s="31"/>
      <c r="P59" s="32" t="s">
        <v>3206</v>
      </c>
      <c r="Q59" s="31"/>
      <c r="R59" s="44" t="s">
        <v>23718</v>
      </c>
      <c r="S59" s="32" t="s">
        <v>23516</v>
      </c>
      <c r="T59" s="34" t="str">
        <f t="shared" si="1"/>
        <v>Saving/Loan A/C</v>
      </c>
      <c r="U59" s="32" t="s">
        <v>23517</v>
      </c>
      <c r="V59" s="45">
        <v>1.85</v>
      </c>
      <c r="W59" s="35" t="s">
        <v>23719</v>
      </c>
      <c r="X59" s="62" t="str">
        <f t="shared" si="2"/>
        <v>Small/Marginal</v>
      </c>
      <c r="Y59" s="32" t="s">
        <v>204</v>
      </c>
      <c r="Z59" s="35"/>
      <c r="AA59" s="36">
        <v>1</v>
      </c>
      <c r="AB59" s="32" t="s">
        <v>3209</v>
      </c>
      <c r="AC59" s="32" t="s">
        <v>3380</v>
      </c>
      <c r="AD59" s="32" t="s">
        <v>3383</v>
      </c>
      <c r="AE59" s="31"/>
      <c r="AF59" s="31" t="s">
        <v>23509</v>
      </c>
      <c r="AG59" s="31"/>
      <c r="AH59" s="31" t="str">
        <f t="shared" si="0"/>
        <v>PTHLKA</v>
      </c>
      <c r="AI59" s="37" t="str">
        <f>IFERROR(IF(OR($C$5="",$Y59=""),"",INDEX('NFA LEVEL'!$D$2:$D$197,MATCH(CONCATENATE($C$5,"_",$Y59),'NFA LEVEL'!$A$2:$A$197))),"")</f>
        <v>PTHLKA</v>
      </c>
      <c r="AJ59" s="38">
        <f>IFERROR(ROUND((VLOOKUP(CONCATENATE($C$5,"_",$Y59),premium!$A$2:$I$200,6,FALSE))*AA59,0),"")</f>
        <v>40000</v>
      </c>
      <c r="AK59" s="38">
        <f>IFERROR(ROUND((VLOOKUP(CONCATENATE($C$5,"_",$Y59),premium!$A$2:$I$200,9,FALSE))*AA59,2),"")</f>
        <v>800</v>
      </c>
      <c r="AL59" s="35" t="s">
        <v>23520</v>
      </c>
      <c r="AM59" s="31"/>
      <c r="AN59" s="39"/>
      <c r="AO59" s="63" t="str">
        <f t="shared" si="3"/>
        <v>O.K.</v>
      </c>
      <c r="AP59" s="40" t="str">
        <f t="shared" si="4"/>
        <v>O.K</v>
      </c>
      <c r="AQ59" s="41" t="s">
        <v>48</v>
      </c>
      <c r="AR59" s="161"/>
      <c r="AS59" s="124" t="s">
        <v>4254</v>
      </c>
      <c r="AT59" s="129" t="s">
        <v>214</v>
      </c>
      <c r="AU59" s="129" t="s">
        <v>189</v>
      </c>
      <c r="AV59" s="129" t="s">
        <v>241</v>
      </c>
      <c r="AW59" s="129" t="s">
        <v>242</v>
      </c>
      <c r="AX59" s="129" t="s">
        <v>260</v>
      </c>
      <c r="AZ59" s="129" t="s">
        <v>3984</v>
      </c>
      <c r="BA59" s="130" t="s">
        <v>8765</v>
      </c>
      <c r="BB59" s="130" t="s">
        <v>8766</v>
      </c>
      <c r="BD59" s="129" t="s">
        <v>4001</v>
      </c>
      <c r="BE59" s="129"/>
      <c r="BH59" s="129" t="s">
        <v>2101</v>
      </c>
      <c r="BI59" s="129" t="s">
        <v>190</v>
      </c>
      <c r="BJ59" s="131" t="s">
        <v>4083</v>
      </c>
      <c r="BK59" s="131" t="s">
        <v>18326</v>
      </c>
      <c r="BM59" s="129" t="s">
        <v>454</v>
      </c>
      <c r="BN59" s="129" t="s">
        <v>203</v>
      </c>
      <c r="BO59" s="129" t="s">
        <v>457</v>
      </c>
      <c r="BP59" s="131" t="s">
        <v>4032</v>
      </c>
      <c r="BQ59" s="131" t="s">
        <v>17667</v>
      </c>
      <c r="BR59" s="131" t="s">
        <v>18395</v>
      </c>
      <c r="BT59" s="129" t="s">
        <v>454</v>
      </c>
      <c r="BU59" s="129" t="s">
        <v>201</v>
      </c>
      <c r="BV59" s="129" t="s">
        <v>463</v>
      </c>
      <c r="BW59" s="129"/>
      <c r="BX59" s="131" t="s">
        <v>17665</v>
      </c>
      <c r="BY59" s="131" t="s">
        <v>17934</v>
      </c>
      <c r="BZ59" s="131" t="s">
        <v>18662</v>
      </c>
      <c r="CB59" s="129" t="s">
        <v>214</v>
      </c>
      <c r="CC59" s="129" t="s">
        <v>189</v>
      </c>
      <c r="CD59" s="129" t="s">
        <v>241</v>
      </c>
      <c r="CE59" s="129" t="s">
        <v>242</v>
      </c>
      <c r="CF59" s="129" t="s">
        <v>260</v>
      </c>
      <c r="CG59" s="131" t="s">
        <v>17894</v>
      </c>
      <c r="CH59" s="131" t="s">
        <v>8766</v>
      </c>
      <c r="CI59" s="124" t="s">
        <v>19042</v>
      </c>
    </row>
    <row r="60" spans="1:87" ht="25.5" x14ac:dyDescent="0.25">
      <c r="A60" s="30">
        <f t="shared" si="5"/>
        <v>43</v>
      </c>
      <c r="B60" s="31">
        <v>2606413</v>
      </c>
      <c r="C60" s="31" t="s">
        <v>23720</v>
      </c>
      <c r="D60" s="31"/>
      <c r="E60" s="31" t="s">
        <v>23721</v>
      </c>
      <c r="F60" s="31"/>
      <c r="G60" s="32" t="s">
        <v>23529</v>
      </c>
      <c r="H60" s="32" t="s">
        <v>23556</v>
      </c>
      <c r="I60" s="33">
        <v>9575752006</v>
      </c>
      <c r="J60" s="18" t="s">
        <v>23722</v>
      </c>
      <c r="K60" s="32"/>
      <c r="L60" s="18"/>
      <c r="M60" s="31" t="s">
        <v>23685</v>
      </c>
      <c r="N60" s="31" t="s">
        <v>23685</v>
      </c>
      <c r="O60" s="31"/>
      <c r="P60" s="32" t="s">
        <v>3206</v>
      </c>
      <c r="Q60" s="31"/>
      <c r="R60" s="44" t="s">
        <v>23723</v>
      </c>
      <c r="S60" s="32" t="s">
        <v>23516</v>
      </c>
      <c r="T60" s="34" t="str">
        <f t="shared" si="1"/>
        <v>Saving/Loan A/C</v>
      </c>
      <c r="U60" s="32" t="s">
        <v>23517</v>
      </c>
      <c r="V60" s="45">
        <v>1.8</v>
      </c>
      <c r="W60" s="35" t="s">
        <v>23724</v>
      </c>
      <c r="X60" s="62" t="str">
        <f t="shared" si="2"/>
        <v>Small/Marginal</v>
      </c>
      <c r="Y60" s="32" t="s">
        <v>204</v>
      </c>
      <c r="Z60" s="35"/>
      <c r="AA60" s="36">
        <v>1</v>
      </c>
      <c r="AB60" s="32" t="s">
        <v>3209</v>
      </c>
      <c r="AC60" s="32" t="s">
        <v>3380</v>
      </c>
      <c r="AD60" s="32" t="s">
        <v>3381</v>
      </c>
      <c r="AE60" s="31"/>
      <c r="AF60" s="31" t="s">
        <v>23558</v>
      </c>
      <c r="AG60" s="31"/>
      <c r="AH60" s="31" t="str">
        <f t="shared" si="0"/>
        <v>PTHLKA</v>
      </c>
      <c r="AI60" s="37" t="str">
        <f>IFERROR(IF(OR($C$5="",$Y60=""),"",INDEX('NFA LEVEL'!$D$2:$D$197,MATCH(CONCATENATE($C$5,"_",$Y60),'NFA LEVEL'!$A$2:$A$197))),"")</f>
        <v>PTHLKA</v>
      </c>
      <c r="AJ60" s="38">
        <f>IFERROR(ROUND((VLOOKUP(CONCATENATE($C$5,"_",$Y60),premium!$A$2:$I$200,6,FALSE))*AA60,0),"")</f>
        <v>40000</v>
      </c>
      <c r="AK60" s="38">
        <f>IFERROR(ROUND((VLOOKUP(CONCATENATE($C$5,"_",$Y60),premium!$A$2:$I$200,9,FALSE))*AA60,2),"")</f>
        <v>800</v>
      </c>
      <c r="AL60" s="35" t="s">
        <v>23520</v>
      </c>
      <c r="AM60" s="31"/>
      <c r="AN60" s="39"/>
      <c r="AO60" s="63" t="str">
        <f t="shared" si="3"/>
        <v>O.K.</v>
      </c>
      <c r="AP60" s="40" t="str">
        <f t="shared" si="4"/>
        <v>O.K</v>
      </c>
      <c r="AQ60" s="41" t="s">
        <v>48</v>
      </c>
      <c r="AR60" s="161"/>
      <c r="AS60" s="124" t="s">
        <v>4255</v>
      </c>
      <c r="AT60" s="129" t="s">
        <v>214</v>
      </c>
      <c r="AU60" s="129" t="s">
        <v>189</v>
      </c>
      <c r="AV60" s="129" t="s">
        <v>241</v>
      </c>
      <c r="AW60" s="129" t="s">
        <v>242</v>
      </c>
      <c r="AX60" s="129" t="s">
        <v>261</v>
      </c>
      <c r="AZ60" s="129" t="s">
        <v>3984</v>
      </c>
      <c r="BA60" s="130" t="s">
        <v>8767</v>
      </c>
      <c r="BB60" s="130" t="s">
        <v>8768</v>
      </c>
      <c r="BD60" s="129" t="s">
        <v>4002</v>
      </c>
      <c r="BE60" s="129"/>
      <c r="BH60" s="129" t="s">
        <v>2101</v>
      </c>
      <c r="BI60" s="129" t="s">
        <v>202</v>
      </c>
      <c r="BJ60" s="131" t="s">
        <v>4084</v>
      </c>
      <c r="BK60" s="131" t="s">
        <v>18327</v>
      </c>
      <c r="BM60" s="129" t="s">
        <v>454</v>
      </c>
      <c r="BN60" s="129" t="s">
        <v>203</v>
      </c>
      <c r="BO60" s="129" t="s">
        <v>458</v>
      </c>
      <c r="BP60" s="131" t="s">
        <v>4032</v>
      </c>
      <c r="BQ60" s="131" t="s">
        <v>17668</v>
      </c>
      <c r="BR60" s="131" t="s">
        <v>18396</v>
      </c>
      <c r="BT60" s="129" t="s">
        <v>454</v>
      </c>
      <c r="BU60" s="129" t="s">
        <v>202</v>
      </c>
      <c r="BV60" s="129"/>
      <c r="BW60" s="129"/>
      <c r="BX60" s="131" t="s">
        <v>17666</v>
      </c>
      <c r="BY60" s="131" t="s">
        <v>17935</v>
      </c>
      <c r="BZ60" s="131" t="s">
        <v>18663</v>
      </c>
      <c r="CB60" s="129" t="s">
        <v>214</v>
      </c>
      <c r="CC60" s="129" t="s">
        <v>189</v>
      </c>
      <c r="CD60" s="129" t="s">
        <v>241</v>
      </c>
      <c r="CE60" s="129" t="s">
        <v>242</v>
      </c>
      <c r="CF60" s="129" t="s">
        <v>261</v>
      </c>
      <c r="CG60" s="131" t="s">
        <v>17894</v>
      </c>
      <c r="CH60" s="131" t="s">
        <v>8768</v>
      </c>
      <c r="CI60" s="124" t="s">
        <v>19043</v>
      </c>
    </row>
    <row r="61" spans="1:87" ht="25.5" x14ac:dyDescent="0.25">
      <c r="A61" s="30">
        <f t="shared" si="5"/>
        <v>44</v>
      </c>
      <c r="B61" s="31">
        <v>2731574</v>
      </c>
      <c r="C61" s="31" t="s">
        <v>23725</v>
      </c>
      <c r="D61" s="31"/>
      <c r="E61" s="31" t="s">
        <v>23726</v>
      </c>
      <c r="F61" s="31"/>
      <c r="G61" s="32" t="s">
        <v>23512</v>
      </c>
      <c r="H61" s="32" t="s">
        <v>23513</v>
      </c>
      <c r="I61" s="33">
        <v>9977542876</v>
      </c>
      <c r="J61" s="18" t="s">
        <v>23727</v>
      </c>
      <c r="K61" s="32"/>
      <c r="L61" s="18"/>
      <c r="M61" s="31" t="s">
        <v>23642</v>
      </c>
      <c r="N61" s="31" t="s">
        <v>23642</v>
      </c>
      <c r="O61" s="31"/>
      <c r="P61" s="32" t="s">
        <v>3206</v>
      </c>
      <c r="Q61" s="31"/>
      <c r="R61" s="44" t="s">
        <v>23728</v>
      </c>
      <c r="S61" s="32" t="s">
        <v>23516</v>
      </c>
      <c r="T61" s="34" t="str">
        <f t="shared" si="1"/>
        <v>Saving/Loan A/C</v>
      </c>
      <c r="U61" s="32" t="s">
        <v>23517</v>
      </c>
      <c r="V61" s="45">
        <v>1.54</v>
      </c>
      <c r="W61" s="35" t="s">
        <v>23729</v>
      </c>
      <c r="X61" s="62" t="str">
        <f t="shared" si="2"/>
        <v>Small/Marginal</v>
      </c>
      <c r="Y61" s="32" t="s">
        <v>204</v>
      </c>
      <c r="Z61" s="35"/>
      <c r="AA61" s="36">
        <v>0.5</v>
      </c>
      <c r="AB61" s="32" t="s">
        <v>3211</v>
      </c>
      <c r="AC61" s="32" t="s">
        <v>3595</v>
      </c>
      <c r="AD61" s="32" t="s">
        <v>3606</v>
      </c>
      <c r="AE61" s="31"/>
      <c r="AF61" s="31" t="s">
        <v>23730</v>
      </c>
      <c r="AG61" s="31"/>
      <c r="AH61" s="31" t="str">
        <f t="shared" si="0"/>
        <v>PTHLKA</v>
      </c>
      <c r="AI61" s="37" t="str">
        <f>IFERROR(IF(OR($C$5="",$Y61=""),"",INDEX('NFA LEVEL'!$D$2:$D$197,MATCH(CONCATENATE($C$5,"_",$Y61),'NFA LEVEL'!$A$2:$A$197))),"")</f>
        <v>PTHLKA</v>
      </c>
      <c r="AJ61" s="38">
        <f>IFERROR(ROUND((VLOOKUP(CONCATENATE($C$5,"_",$Y61),premium!$A$2:$I$200,6,FALSE))*AA61,0),"")</f>
        <v>20000</v>
      </c>
      <c r="AK61" s="38">
        <f>IFERROR(ROUND((VLOOKUP(CONCATENATE($C$5,"_",$Y61),premium!$A$2:$I$200,9,FALSE))*AA61,2),"")</f>
        <v>400</v>
      </c>
      <c r="AL61" s="35" t="s">
        <v>23520</v>
      </c>
      <c r="AM61" s="31"/>
      <c r="AN61" s="39"/>
      <c r="AO61" s="63" t="str">
        <f t="shared" si="3"/>
        <v>O.K.</v>
      </c>
      <c r="AP61" s="40" t="str">
        <f t="shared" si="4"/>
        <v>O.K</v>
      </c>
      <c r="AQ61" s="41" t="s">
        <v>48</v>
      </c>
      <c r="AR61" s="161"/>
      <c r="AS61" s="124" t="s">
        <v>4256</v>
      </c>
      <c r="AT61" s="129" t="s">
        <v>214</v>
      </c>
      <c r="AU61" s="129" t="s">
        <v>189</v>
      </c>
      <c r="AV61" s="129" t="s">
        <v>241</v>
      </c>
      <c r="AW61" s="129" t="s">
        <v>242</v>
      </c>
      <c r="AX61" s="129" t="s">
        <v>262</v>
      </c>
      <c r="AZ61" s="129" t="s">
        <v>3984</v>
      </c>
      <c r="BA61" s="130" t="s">
        <v>8769</v>
      </c>
      <c r="BB61" s="130" t="s">
        <v>8770</v>
      </c>
      <c r="BD61" s="129" t="s">
        <v>3980</v>
      </c>
      <c r="BE61" s="129"/>
      <c r="BH61" s="129" t="s">
        <v>2101</v>
      </c>
      <c r="BI61" s="129" t="s">
        <v>171</v>
      </c>
      <c r="BJ61" s="131" t="s">
        <v>4085</v>
      </c>
      <c r="BK61" s="131" t="s">
        <v>18328</v>
      </c>
      <c r="BM61" s="129" t="s">
        <v>454</v>
      </c>
      <c r="BN61" s="129" t="s">
        <v>203</v>
      </c>
      <c r="BO61" s="129" t="s">
        <v>459</v>
      </c>
      <c r="BP61" s="131" t="s">
        <v>4032</v>
      </c>
      <c r="BQ61" s="131" t="s">
        <v>17669</v>
      </c>
      <c r="BR61" s="131" t="s">
        <v>18397</v>
      </c>
      <c r="BT61" s="129" t="s">
        <v>454</v>
      </c>
      <c r="BU61" s="129" t="s">
        <v>203</v>
      </c>
      <c r="BV61" s="129" t="s">
        <v>457</v>
      </c>
      <c r="BW61" s="129"/>
      <c r="BX61" s="131" t="s">
        <v>17667</v>
      </c>
      <c r="BY61" s="131" t="s">
        <v>17936</v>
      </c>
      <c r="BZ61" s="131" t="s">
        <v>18664</v>
      </c>
      <c r="CB61" s="129" t="s">
        <v>214</v>
      </c>
      <c r="CC61" s="129" t="s">
        <v>189</v>
      </c>
      <c r="CD61" s="129" t="s">
        <v>241</v>
      </c>
      <c r="CE61" s="129" t="s">
        <v>242</v>
      </c>
      <c r="CF61" s="129" t="s">
        <v>262</v>
      </c>
      <c r="CG61" s="131" t="s">
        <v>17894</v>
      </c>
      <c r="CH61" s="131" t="s">
        <v>8770</v>
      </c>
      <c r="CI61" s="124" t="s">
        <v>19044</v>
      </c>
    </row>
    <row r="62" spans="1:87" ht="25.5" x14ac:dyDescent="0.25">
      <c r="A62" s="30">
        <f t="shared" si="5"/>
        <v>45</v>
      </c>
      <c r="B62" s="31">
        <v>263218</v>
      </c>
      <c r="C62" s="31" t="s">
        <v>23732</v>
      </c>
      <c r="D62" s="31"/>
      <c r="E62" s="31" t="s">
        <v>23648</v>
      </c>
      <c r="F62" s="31"/>
      <c r="G62" s="32" t="s">
        <v>23512</v>
      </c>
      <c r="H62" s="32" t="s">
        <v>23513</v>
      </c>
      <c r="I62" s="33">
        <v>8224019965</v>
      </c>
      <c r="J62" s="18" t="s">
        <v>23733</v>
      </c>
      <c r="K62" s="32"/>
      <c r="L62" s="18"/>
      <c r="M62" s="31" t="s">
        <v>23509</v>
      </c>
      <c r="N62" s="31" t="s">
        <v>23509</v>
      </c>
      <c r="O62" s="31"/>
      <c r="P62" s="32" t="s">
        <v>3206</v>
      </c>
      <c r="Q62" s="31"/>
      <c r="R62" s="44" t="s">
        <v>23734</v>
      </c>
      <c r="S62" s="32" t="s">
        <v>23516</v>
      </c>
      <c r="T62" s="34" t="str">
        <f t="shared" si="1"/>
        <v>Saving/Loan A/C</v>
      </c>
      <c r="U62" s="32" t="s">
        <v>23517</v>
      </c>
      <c r="V62" s="45">
        <v>3.1</v>
      </c>
      <c r="W62" s="35" t="s">
        <v>23735</v>
      </c>
      <c r="X62" s="62" t="str">
        <f t="shared" si="2"/>
        <v>Others</v>
      </c>
      <c r="Y62" s="32" t="s">
        <v>204</v>
      </c>
      <c r="Z62" s="35"/>
      <c r="AA62" s="36">
        <v>2</v>
      </c>
      <c r="AB62" s="32" t="s">
        <v>3209</v>
      </c>
      <c r="AC62" s="32" t="s">
        <v>3380</v>
      </c>
      <c r="AD62" s="32" t="s">
        <v>3390</v>
      </c>
      <c r="AE62" s="31"/>
      <c r="AF62" s="31" t="s">
        <v>23525</v>
      </c>
      <c r="AG62" s="31"/>
      <c r="AH62" s="31" t="str">
        <f t="shared" si="0"/>
        <v>PTHLKA</v>
      </c>
      <c r="AI62" s="37" t="str">
        <f>IFERROR(IF(OR($C$5="",$Y62=""),"",INDEX('NFA LEVEL'!$D$2:$D$197,MATCH(CONCATENATE($C$5,"_",$Y62),'NFA LEVEL'!$A$2:$A$197))),"")</f>
        <v>PTHLKA</v>
      </c>
      <c r="AJ62" s="38">
        <f>IFERROR(ROUND((VLOOKUP(CONCATENATE($C$5,"_",$Y62),premium!$A$2:$I$200,6,FALSE))*AA62,0),"")</f>
        <v>80000</v>
      </c>
      <c r="AK62" s="38">
        <f>IFERROR(ROUND((VLOOKUP(CONCATENATE($C$5,"_",$Y62),premium!$A$2:$I$200,9,FALSE))*AA62,2),"")</f>
        <v>1600</v>
      </c>
      <c r="AL62" s="35" t="s">
        <v>23520</v>
      </c>
      <c r="AM62" s="31"/>
      <c r="AN62" s="39"/>
      <c r="AO62" s="63" t="str">
        <f t="shared" si="3"/>
        <v>O.K.</v>
      </c>
      <c r="AP62" s="40" t="str">
        <f t="shared" si="4"/>
        <v>O.K</v>
      </c>
      <c r="AQ62" s="41" t="s">
        <v>48</v>
      </c>
      <c r="AR62" s="161"/>
      <c r="AS62" s="124" t="s">
        <v>4257</v>
      </c>
      <c r="AT62" s="129" t="s">
        <v>214</v>
      </c>
      <c r="AU62" s="129" t="s">
        <v>189</v>
      </c>
      <c r="AV62" s="129" t="s">
        <v>241</v>
      </c>
      <c r="AW62" s="129" t="s">
        <v>242</v>
      </c>
      <c r="AX62" s="129" t="s">
        <v>263</v>
      </c>
      <c r="AZ62" s="129" t="s">
        <v>3984</v>
      </c>
      <c r="BA62" s="130" t="s">
        <v>8771</v>
      </c>
      <c r="BB62" s="130" t="s">
        <v>8772</v>
      </c>
      <c r="BD62" s="129" t="s">
        <v>4003</v>
      </c>
      <c r="BE62" s="129"/>
      <c r="BH62" s="129" t="s">
        <v>2101</v>
      </c>
      <c r="BI62" s="129" t="s">
        <v>453</v>
      </c>
      <c r="BJ62" s="131" t="s">
        <v>4086</v>
      </c>
      <c r="BK62" s="131" t="s">
        <v>18329</v>
      </c>
      <c r="BM62" s="129" t="s">
        <v>454</v>
      </c>
      <c r="BN62" s="129" t="s">
        <v>203</v>
      </c>
      <c r="BO62" s="129" t="s">
        <v>460</v>
      </c>
      <c r="BP62" s="131" t="s">
        <v>4032</v>
      </c>
      <c r="BQ62" s="131" t="s">
        <v>17670</v>
      </c>
      <c r="BR62" s="131" t="s">
        <v>18398</v>
      </c>
      <c r="BT62" s="129" t="s">
        <v>454</v>
      </c>
      <c r="BU62" s="129" t="s">
        <v>203</v>
      </c>
      <c r="BV62" s="129" t="s">
        <v>458</v>
      </c>
      <c r="BW62" s="129"/>
      <c r="BX62" s="131" t="s">
        <v>17668</v>
      </c>
      <c r="BY62" s="131" t="s">
        <v>17937</v>
      </c>
      <c r="BZ62" s="131" t="s">
        <v>18665</v>
      </c>
      <c r="CB62" s="129" t="s">
        <v>214</v>
      </c>
      <c r="CC62" s="129" t="s">
        <v>189</v>
      </c>
      <c r="CD62" s="129" t="s">
        <v>241</v>
      </c>
      <c r="CE62" s="129" t="s">
        <v>242</v>
      </c>
      <c r="CF62" s="129" t="s">
        <v>263</v>
      </c>
      <c r="CG62" s="131" t="s">
        <v>17894</v>
      </c>
      <c r="CH62" s="131" t="s">
        <v>8772</v>
      </c>
      <c r="CI62" s="124" t="s">
        <v>19045</v>
      </c>
    </row>
    <row r="63" spans="1:87" ht="25.5" x14ac:dyDescent="0.25">
      <c r="A63" s="30">
        <f t="shared" si="5"/>
        <v>46</v>
      </c>
      <c r="B63" s="31">
        <v>2892789</v>
      </c>
      <c r="C63" s="31" t="s">
        <v>23736</v>
      </c>
      <c r="D63" s="31"/>
      <c r="E63" s="31" t="s">
        <v>23737</v>
      </c>
      <c r="F63" s="31"/>
      <c r="G63" s="32" t="s">
        <v>23512</v>
      </c>
      <c r="H63" s="32" t="s">
        <v>23555</v>
      </c>
      <c r="I63" s="33">
        <v>9926109616</v>
      </c>
      <c r="J63" s="18"/>
      <c r="K63" s="32"/>
      <c r="L63" s="18"/>
      <c r="M63" s="31" t="s">
        <v>23586</v>
      </c>
      <c r="N63" s="31" t="s">
        <v>23586</v>
      </c>
      <c r="O63" s="31"/>
      <c r="P63" s="32" t="s">
        <v>3206</v>
      </c>
      <c r="Q63" s="31"/>
      <c r="R63" s="44" t="s">
        <v>23738</v>
      </c>
      <c r="S63" s="32" t="s">
        <v>23516</v>
      </c>
      <c r="T63" s="34" t="str">
        <f t="shared" si="1"/>
        <v>Saving/Loan A/C</v>
      </c>
      <c r="U63" s="32" t="s">
        <v>23517</v>
      </c>
      <c r="V63" s="45">
        <v>1.56</v>
      </c>
      <c r="W63" s="35" t="s">
        <v>23739</v>
      </c>
      <c r="X63" s="62" t="str">
        <f t="shared" si="2"/>
        <v>Small/Marginal</v>
      </c>
      <c r="Y63" s="32" t="s">
        <v>204</v>
      </c>
      <c r="Z63" s="35"/>
      <c r="AA63" s="36">
        <v>1</v>
      </c>
      <c r="AB63" s="32" t="s">
        <v>3209</v>
      </c>
      <c r="AC63" s="32" t="s">
        <v>3380</v>
      </c>
      <c r="AD63" s="32" t="s">
        <v>3381</v>
      </c>
      <c r="AE63" s="31"/>
      <c r="AF63" s="31" t="s">
        <v>23558</v>
      </c>
      <c r="AG63" s="31"/>
      <c r="AH63" s="31" t="str">
        <f t="shared" si="0"/>
        <v>PTHLKA</v>
      </c>
      <c r="AI63" s="37" t="str">
        <f>IFERROR(IF(OR($C$5="",$Y63=""),"",INDEX('NFA LEVEL'!$D$2:$D$197,MATCH(CONCATENATE($C$5,"_",$Y63),'NFA LEVEL'!$A$2:$A$197))),"")</f>
        <v>PTHLKA</v>
      </c>
      <c r="AJ63" s="38">
        <f>IFERROR(ROUND((VLOOKUP(CONCATENATE($C$5,"_",$Y63),premium!$A$2:$I$200,6,FALSE))*AA63,0),"")</f>
        <v>40000</v>
      </c>
      <c r="AK63" s="38">
        <f>IFERROR(ROUND((VLOOKUP(CONCATENATE($C$5,"_",$Y63),premium!$A$2:$I$200,9,FALSE))*AA63,2),"")</f>
        <v>800</v>
      </c>
      <c r="AL63" s="35" t="s">
        <v>23520</v>
      </c>
      <c r="AM63" s="31"/>
      <c r="AN63" s="39"/>
      <c r="AO63" s="63" t="str">
        <f t="shared" si="3"/>
        <v>O.K.</v>
      </c>
      <c r="AP63" s="40" t="str">
        <f t="shared" si="4"/>
        <v>O.K</v>
      </c>
      <c r="AQ63" s="41" t="s">
        <v>48</v>
      </c>
      <c r="AR63" s="161"/>
      <c r="AS63" s="124" t="s">
        <v>4258</v>
      </c>
      <c r="AT63" s="129" t="s">
        <v>214</v>
      </c>
      <c r="AU63" s="129" t="s">
        <v>189</v>
      </c>
      <c r="AV63" s="129" t="s">
        <v>241</v>
      </c>
      <c r="AW63" s="129" t="s">
        <v>242</v>
      </c>
      <c r="AX63" s="129" t="s">
        <v>264</v>
      </c>
      <c r="AZ63" s="129" t="s">
        <v>3984</v>
      </c>
      <c r="BA63" s="130" t="s">
        <v>8773</v>
      </c>
      <c r="BB63" s="130" t="s">
        <v>8774</v>
      </c>
      <c r="BD63" s="129" t="s">
        <v>3981</v>
      </c>
      <c r="BE63" s="129"/>
      <c r="BH63" s="129" t="s">
        <v>2101</v>
      </c>
      <c r="BI63" s="129" t="s">
        <v>412</v>
      </c>
      <c r="BJ63" s="131" t="s">
        <v>4087</v>
      </c>
      <c r="BK63" s="131" t="s">
        <v>18330</v>
      </c>
      <c r="BM63" s="129" t="s">
        <v>454</v>
      </c>
      <c r="BN63" s="129" t="s">
        <v>203</v>
      </c>
      <c r="BO63" s="129" t="s">
        <v>461</v>
      </c>
      <c r="BP63" s="131" t="s">
        <v>4032</v>
      </c>
      <c r="BQ63" s="131" t="s">
        <v>17671</v>
      </c>
      <c r="BR63" s="131" t="s">
        <v>18399</v>
      </c>
      <c r="BT63" s="129" t="s">
        <v>454</v>
      </c>
      <c r="BU63" s="129" t="s">
        <v>203</v>
      </c>
      <c r="BV63" s="129" t="s">
        <v>459</v>
      </c>
      <c r="BW63" s="129"/>
      <c r="BX63" s="131" t="s">
        <v>17669</v>
      </c>
      <c r="BY63" s="131" t="s">
        <v>17938</v>
      </c>
      <c r="BZ63" s="131" t="s">
        <v>18666</v>
      </c>
      <c r="CB63" s="129" t="s">
        <v>214</v>
      </c>
      <c r="CC63" s="129" t="s">
        <v>189</v>
      </c>
      <c r="CD63" s="129" t="s">
        <v>241</v>
      </c>
      <c r="CE63" s="129" t="s">
        <v>242</v>
      </c>
      <c r="CF63" s="129" t="s">
        <v>264</v>
      </c>
      <c r="CG63" s="131" t="s">
        <v>17894</v>
      </c>
      <c r="CH63" s="131" t="s">
        <v>8774</v>
      </c>
      <c r="CI63" s="124" t="s">
        <v>19046</v>
      </c>
    </row>
    <row r="64" spans="1:87" ht="25.5" x14ac:dyDescent="0.25">
      <c r="A64" s="30">
        <f t="shared" si="5"/>
        <v>47</v>
      </c>
      <c r="B64" s="31">
        <v>2886905</v>
      </c>
      <c r="C64" s="31" t="s">
        <v>23695</v>
      </c>
      <c r="D64" s="31"/>
      <c r="E64" s="31" t="s">
        <v>23740</v>
      </c>
      <c r="F64" s="31"/>
      <c r="G64" s="32" t="s">
        <v>23512</v>
      </c>
      <c r="H64" s="32" t="s">
        <v>23513</v>
      </c>
      <c r="I64" s="33">
        <v>7697435784</v>
      </c>
      <c r="J64" s="18"/>
      <c r="K64" s="32"/>
      <c r="L64" s="18"/>
      <c r="M64" s="31" t="s">
        <v>23509</v>
      </c>
      <c r="N64" s="31" t="s">
        <v>23509</v>
      </c>
      <c r="O64" s="31"/>
      <c r="P64" s="32" t="s">
        <v>3206</v>
      </c>
      <c r="Q64" s="31"/>
      <c r="R64" s="44" t="s">
        <v>23741</v>
      </c>
      <c r="S64" s="32" t="s">
        <v>23516</v>
      </c>
      <c r="T64" s="34" t="str">
        <f t="shared" si="1"/>
        <v>Saving/Loan A/C</v>
      </c>
      <c r="U64" s="32" t="s">
        <v>23517</v>
      </c>
      <c r="V64" s="45">
        <v>1.57</v>
      </c>
      <c r="W64" s="35" t="s">
        <v>23742</v>
      </c>
      <c r="X64" s="62" t="str">
        <f t="shared" si="2"/>
        <v>Small/Marginal</v>
      </c>
      <c r="Y64" s="32" t="s">
        <v>204</v>
      </c>
      <c r="Z64" s="35"/>
      <c r="AA64" s="36">
        <v>1</v>
      </c>
      <c r="AB64" s="32" t="s">
        <v>3209</v>
      </c>
      <c r="AC64" s="32" t="s">
        <v>3380</v>
      </c>
      <c r="AD64" s="32" t="s">
        <v>3388</v>
      </c>
      <c r="AE64" s="31"/>
      <c r="AF64" s="31" t="s">
        <v>23642</v>
      </c>
      <c r="AG64" s="31"/>
      <c r="AH64" s="31" t="str">
        <f t="shared" si="0"/>
        <v>PTHLKA</v>
      </c>
      <c r="AI64" s="37" t="str">
        <f>IFERROR(IF(OR($C$5="",$Y64=""),"",INDEX('NFA LEVEL'!$D$2:$D$197,MATCH(CONCATENATE($C$5,"_",$Y64),'NFA LEVEL'!$A$2:$A$197))),"")</f>
        <v>PTHLKA</v>
      </c>
      <c r="AJ64" s="38">
        <f>IFERROR(ROUND((VLOOKUP(CONCATENATE($C$5,"_",$Y64),premium!$A$2:$I$200,6,FALSE))*AA64,0),"")</f>
        <v>40000</v>
      </c>
      <c r="AK64" s="38">
        <f>IFERROR(ROUND((VLOOKUP(CONCATENATE($C$5,"_",$Y64),premium!$A$2:$I$200,9,FALSE))*AA64,2),"")</f>
        <v>800</v>
      </c>
      <c r="AL64" s="35" t="s">
        <v>23520</v>
      </c>
      <c r="AM64" s="31"/>
      <c r="AN64" s="39"/>
      <c r="AO64" s="63" t="str">
        <f t="shared" si="3"/>
        <v>O.K.</v>
      </c>
      <c r="AP64" s="40" t="str">
        <f t="shared" si="4"/>
        <v>O.K</v>
      </c>
      <c r="AQ64" s="41" t="s">
        <v>48</v>
      </c>
      <c r="AR64" s="161"/>
      <c r="AS64" s="124" t="s">
        <v>4259</v>
      </c>
      <c r="AT64" s="129" t="s">
        <v>214</v>
      </c>
      <c r="AU64" s="129" t="s">
        <v>189</v>
      </c>
      <c r="AV64" s="129" t="s">
        <v>241</v>
      </c>
      <c r="AW64" s="129" t="s">
        <v>242</v>
      </c>
      <c r="AX64" s="129" t="s">
        <v>265</v>
      </c>
      <c r="AZ64" s="129" t="s">
        <v>3984</v>
      </c>
      <c r="BA64" s="130" t="s">
        <v>8775</v>
      </c>
      <c r="BB64" s="130" t="s">
        <v>8776</v>
      </c>
      <c r="BD64" s="129" t="s">
        <v>3982</v>
      </c>
      <c r="BE64" s="129"/>
      <c r="BH64" s="129" t="s">
        <v>2101</v>
      </c>
      <c r="BI64" s="129" t="s">
        <v>181</v>
      </c>
      <c r="BJ64" s="131" t="s">
        <v>4088</v>
      </c>
      <c r="BK64" s="131" t="s">
        <v>18331</v>
      </c>
      <c r="BM64" s="129" t="s">
        <v>454</v>
      </c>
      <c r="BN64" s="129" t="s">
        <v>203</v>
      </c>
      <c r="BO64" s="129" t="s">
        <v>462</v>
      </c>
      <c r="BP64" s="131" t="s">
        <v>4032</v>
      </c>
      <c r="BQ64" s="131" t="s">
        <v>17672</v>
      </c>
      <c r="BR64" s="131" t="s">
        <v>18400</v>
      </c>
      <c r="BT64" s="129" t="s">
        <v>454</v>
      </c>
      <c r="BU64" s="129" t="s">
        <v>203</v>
      </c>
      <c r="BV64" s="129" t="s">
        <v>460</v>
      </c>
      <c r="BW64" s="129"/>
      <c r="BX64" s="131" t="s">
        <v>17670</v>
      </c>
      <c r="BY64" s="131" t="s">
        <v>17939</v>
      </c>
      <c r="BZ64" s="131" t="s">
        <v>18667</v>
      </c>
      <c r="CB64" s="129" t="s">
        <v>214</v>
      </c>
      <c r="CC64" s="129" t="s">
        <v>189</v>
      </c>
      <c r="CD64" s="129" t="s">
        <v>241</v>
      </c>
      <c r="CE64" s="129" t="s">
        <v>242</v>
      </c>
      <c r="CF64" s="129" t="s">
        <v>265</v>
      </c>
      <c r="CG64" s="131" t="s">
        <v>17894</v>
      </c>
      <c r="CH64" s="131" t="s">
        <v>8776</v>
      </c>
      <c r="CI64" s="124" t="s">
        <v>19047</v>
      </c>
    </row>
    <row r="65" spans="1:87" ht="25.5" x14ac:dyDescent="0.25">
      <c r="A65" s="30">
        <f t="shared" si="5"/>
        <v>48</v>
      </c>
      <c r="B65" s="31">
        <v>2597825</v>
      </c>
      <c r="C65" s="31" t="s">
        <v>23743</v>
      </c>
      <c r="D65" s="31"/>
      <c r="E65" s="31" t="s">
        <v>23601</v>
      </c>
      <c r="F65" s="31"/>
      <c r="G65" s="32" t="s">
        <v>23512</v>
      </c>
      <c r="H65" s="32" t="s">
        <v>23535</v>
      </c>
      <c r="I65" s="33">
        <v>8103073923</v>
      </c>
      <c r="J65" s="18" t="s">
        <v>23744</v>
      </c>
      <c r="K65" s="32"/>
      <c r="L65" s="18"/>
      <c r="M65" s="31" t="s">
        <v>23509</v>
      </c>
      <c r="N65" s="31" t="s">
        <v>23509</v>
      </c>
      <c r="O65" s="31"/>
      <c r="P65" s="32" t="s">
        <v>3206</v>
      </c>
      <c r="Q65" s="31"/>
      <c r="R65" s="44" t="s">
        <v>23745</v>
      </c>
      <c r="S65" s="32" t="s">
        <v>23516</v>
      </c>
      <c r="T65" s="34" t="str">
        <f t="shared" si="1"/>
        <v>Saving/Loan A/C</v>
      </c>
      <c r="U65" s="32" t="s">
        <v>23517</v>
      </c>
      <c r="V65" s="45">
        <v>0.6</v>
      </c>
      <c r="W65" s="35" t="s">
        <v>23746</v>
      </c>
      <c r="X65" s="62" t="str">
        <f t="shared" si="2"/>
        <v>Small/Marginal</v>
      </c>
      <c r="Y65" s="32" t="s">
        <v>204</v>
      </c>
      <c r="Z65" s="35"/>
      <c r="AA65" s="36">
        <v>0.6</v>
      </c>
      <c r="AB65" s="32" t="s">
        <v>3209</v>
      </c>
      <c r="AC65" s="32" t="s">
        <v>3380</v>
      </c>
      <c r="AD65" s="32" t="s">
        <v>3383</v>
      </c>
      <c r="AE65" s="31"/>
      <c r="AF65" s="31" t="s">
        <v>23509</v>
      </c>
      <c r="AG65" s="31"/>
      <c r="AH65" s="31" t="str">
        <f t="shared" si="0"/>
        <v>PTHLKA</v>
      </c>
      <c r="AI65" s="37" t="str">
        <f>IFERROR(IF(OR($C$5="",$Y65=""),"",INDEX('NFA LEVEL'!$D$2:$D$197,MATCH(CONCATENATE($C$5,"_",$Y65),'NFA LEVEL'!$A$2:$A$197))),"")</f>
        <v>PTHLKA</v>
      </c>
      <c r="AJ65" s="38">
        <f>IFERROR(ROUND((VLOOKUP(CONCATENATE($C$5,"_",$Y65),premium!$A$2:$I$200,6,FALSE))*AA65,0),"")</f>
        <v>24000</v>
      </c>
      <c r="AK65" s="38">
        <f>IFERROR(ROUND((VLOOKUP(CONCATENATE($C$5,"_",$Y65),premium!$A$2:$I$200,9,FALSE))*AA65,2),"")</f>
        <v>480</v>
      </c>
      <c r="AL65" s="35" t="s">
        <v>23520</v>
      </c>
      <c r="AM65" s="31"/>
      <c r="AN65" s="39"/>
      <c r="AO65" s="63" t="str">
        <f t="shared" si="3"/>
        <v>O.K.</v>
      </c>
      <c r="AP65" s="40" t="str">
        <f t="shared" si="4"/>
        <v>O.K</v>
      </c>
      <c r="AQ65" s="41" t="s">
        <v>48</v>
      </c>
      <c r="AR65" s="161"/>
      <c r="AS65" s="124" t="s">
        <v>4260</v>
      </c>
      <c r="AT65" s="129" t="s">
        <v>214</v>
      </c>
      <c r="AU65" s="129" t="s">
        <v>189</v>
      </c>
      <c r="AV65" s="129" t="s">
        <v>241</v>
      </c>
      <c r="AW65" s="129" t="s">
        <v>242</v>
      </c>
      <c r="AX65" s="129" t="s">
        <v>266</v>
      </c>
      <c r="AZ65" s="129" t="s">
        <v>3984</v>
      </c>
      <c r="BA65" s="130" t="s">
        <v>8777</v>
      </c>
      <c r="BB65" s="130" t="s">
        <v>8778</v>
      </c>
      <c r="BD65" s="129" t="s">
        <v>4004</v>
      </c>
      <c r="BE65" s="129"/>
      <c r="BH65" s="129" t="s">
        <v>2101</v>
      </c>
      <c r="BI65" s="129" t="s">
        <v>204</v>
      </c>
      <c r="BJ65" s="131" t="s">
        <v>4089</v>
      </c>
      <c r="BK65" s="131" t="s">
        <v>18332</v>
      </c>
      <c r="BM65" s="129" t="s">
        <v>454</v>
      </c>
      <c r="BN65" s="129" t="s">
        <v>191</v>
      </c>
      <c r="BO65" s="129" t="s">
        <v>456</v>
      </c>
      <c r="BP65" s="131" t="s">
        <v>4033</v>
      </c>
      <c r="BQ65" s="131" t="s">
        <v>17673</v>
      </c>
      <c r="BR65" s="131" t="s">
        <v>18401</v>
      </c>
      <c r="BT65" s="129" t="s">
        <v>454</v>
      </c>
      <c r="BU65" s="129" t="s">
        <v>203</v>
      </c>
      <c r="BV65" s="129" t="s">
        <v>461</v>
      </c>
      <c r="BW65" s="129"/>
      <c r="BX65" s="131" t="s">
        <v>17671</v>
      </c>
      <c r="BY65" s="131" t="s">
        <v>17940</v>
      </c>
      <c r="BZ65" s="131" t="s">
        <v>18668</v>
      </c>
      <c r="CB65" s="129" t="s">
        <v>214</v>
      </c>
      <c r="CC65" s="129" t="s">
        <v>189</v>
      </c>
      <c r="CD65" s="129" t="s">
        <v>241</v>
      </c>
      <c r="CE65" s="129" t="s">
        <v>242</v>
      </c>
      <c r="CF65" s="129" t="s">
        <v>266</v>
      </c>
      <c r="CG65" s="131" t="s">
        <v>17894</v>
      </c>
      <c r="CH65" s="131" t="s">
        <v>8778</v>
      </c>
      <c r="CI65" s="124" t="s">
        <v>19048</v>
      </c>
    </row>
    <row r="66" spans="1:87" ht="25.5" x14ac:dyDescent="0.25">
      <c r="A66" s="30">
        <f t="shared" si="5"/>
        <v>49</v>
      </c>
      <c r="B66" s="31">
        <v>999861486</v>
      </c>
      <c r="C66" s="31" t="s">
        <v>23747</v>
      </c>
      <c r="D66" s="31"/>
      <c r="E66" s="31" t="s">
        <v>23699</v>
      </c>
      <c r="F66" s="31"/>
      <c r="G66" s="32" t="s">
        <v>23512</v>
      </c>
      <c r="H66" s="32" t="s">
        <v>23556</v>
      </c>
      <c r="I66" s="33">
        <v>8085006917</v>
      </c>
      <c r="J66" s="18" t="s">
        <v>23748</v>
      </c>
      <c r="K66" s="32"/>
      <c r="L66" s="18"/>
      <c r="M66" s="31" t="s">
        <v>23586</v>
      </c>
      <c r="N66" s="31" t="s">
        <v>23586</v>
      </c>
      <c r="O66" s="31"/>
      <c r="P66" s="32" t="s">
        <v>3206</v>
      </c>
      <c r="Q66" s="31"/>
      <c r="R66" s="44" t="s">
        <v>23749</v>
      </c>
      <c r="S66" s="32" t="s">
        <v>23516</v>
      </c>
      <c r="T66" s="34" t="str">
        <f t="shared" si="1"/>
        <v>Saving/Loan A/C</v>
      </c>
      <c r="U66" s="32" t="s">
        <v>23517</v>
      </c>
      <c r="V66" s="45">
        <v>2.27</v>
      </c>
      <c r="W66" s="35" t="s">
        <v>23750</v>
      </c>
      <c r="X66" s="62" t="str">
        <f t="shared" si="2"/>
        <v>Others</v>
      </c>
      <c r="Y66" s="32" t="s">
        <v>204</v>
      </c>
      <c r="Z66" s="35"/>
      <c r="AA66" s="36">
        <v>0.7</v>
      </c>
      <c r="AB66" s="32" t="s">
        <v>3209</v>
      </c>
      <c r="AC66" s="32" t="s">
        <v>3380</v>
      </c>
      <c r="AD66" s="32" t="s">
        <v>3381</v>
      </c>
      <c r="AE66" s="31"/>
      <c r="AF66" s="31" t="s">
        <v>23558</v>
      </c>
      <c r="AG66" s="31"/>
      <c r="AH66" s="31" t="str">
        <f t="shared" si="0"/>
        <v>PTHLKA</v>
      </c>
      <c r="AI66" s="37" t="str">
        <f>IFERROR(IF(OR($C$5="",$Y66=""),"",INDEX('NFA LEVEL'!$D$2:$D$197,MATCH(CONCATENATE($C$5,"_",$Y66),'NFA LEVEL'!$A$2:$A$197))),"")</f>
        <v>PTHLKA</v>
      </c>
      <c r="AJ66" s="38">
        <f>IFERROR(ROUND((VLOOKUP(CONCATENATE($C$5,"_",$Y66),premium!$A$2:$I$200,6,FALSE))*AA66,0),"")</f>
        <v>28000</v>
      </c>
      <c r="AK66" s="38">
        <f>IFERROR(ROUND((VLOOKUP(CONCATENATE($C$5,"_",$Y66),premium!$A$2:$I$200,9,FALSE))*AA66,2),"")</f>
        <v>560</v>
      </c>
      <c r="AL66" s="35" t="s">
        <v>23520</v>
      </c>
      <c r="AM66" s="31"/>
      <c r="AN66" s="39"/>
      <c r="AO66" s="63" t="str">
        <f t="shared" si="3"/>
        <v>O.K.</v>
      </c>
      <c r="AP66" s="40" t="str">
        <f t="shared" si="4"/>
        <v>O.K</v>
      </c>
      <c r="AQ66" s="41" t="s">
        <v>48</v>
      </c>
      <c r="AR66" s="161"/>
      <c r="AS66" s="124" t="s">
        <v>4261</v>
      </c>
      <c r="AT66" s="129" t="s">
        <v>214</v>
      </c>
      <c r="AU66" s="129" t="s">
        <v>189</v>
      </c>
      <c r="AV66" s="129" t="s">
        <v>241</v>
      </c>
      <c r="AW66" s="129" t="s">
        <v>242</v>
      </c>
      <c r="AX66" s="129" t="s">
        <v>267</v>
      </c>
      <c r="AZ66" s="129" t="s">
        <v>3984</v>
      </c>
      <c r="BA66" s="130" t="s">
        <v>8779</v>
      </c>
      <c r="BB66" s="130" t="s">
        <v>8780</v>
      </c>
      <c r="BD66" s="129" t="s">
        <v>4005</v>
      </c>
      <c r="BE66" s="129"/>
      <c r="BH66" s="129" t="s">
        <v>2538</v>
      </c>
      <c r="BI66" s="129" t="s">
        <v>204</v>
      </c>
      <c r="BJ66" s="131" t="s">
        <v>4090</v>
      </c>
      <c r="BK66" s="131" t="s">
        <v>18333</v>
      </c>
      <c r="BM66" s="129" t="s">
        <v>454</v>
      </c>
      <c r="BN66" s="129" t="s">
        <v>191</v>
      </c>
      <c r="BO66" s="129" t="s">
        <v>457</v>
      </c>
      <c r="BP66" s="131" t="s">
        <v>4033</v>
      </c>
      <c r="BQ66" s="131" t="s">
        <v>17674</v>
      </c>
      <c r="BR66" s="131" t="s">
        <v>18402</v>
      </c>
      <c r="BT66" s="129" t="s">
        <v>454</v>
      </c>
      <c r="BU66" s="129" t="s">
        <v>203</v>
      </c>
      <c r="BV66" s="129" t="s">
        <v>462</v>
      </c>
      <c r="BW66" s="129"/>
      <c r="BX66" s="131" t="s">
        <v>17672</v>
      </c>
      <c r="BY66" s="131" t="s">
        <v>17941</v>
      </c>
      <c r="BZ66" s="131" t="s">
        <v>18669</v>
      </c>
      <c r="CB66" s="129" t="s">
        <v>214</v>
      </c>
      <c r="CC66" s="129" t="s">
        <v>189</v>
      </c>
      <c r="CD66" s="129" t="s">
        <v>241</v>
      </c>
      <c r="CE66" s="129" t="s">
        <v>242</v>
      </c>
      <c r="CF66" s="129" t="s">
        <v>267</v>
      </c>
      <c r="CG66" s="131" t="s">
        <v>17894</v>
      </c>
      <c r="CH66" s="131" t="s">
        <v>8780</v>
      </c>
      <c r="CI66" s="124" t="s">
        <v>19049</v>
      </c>
    </row>
    <row r="67" spans="1:87" ht="25.5" x14ac:dyDescent="0.25">
      <c r="A67" s="30">
        <f t="shared" si="5"/>
        <v>50</v>
      </c>
      <c r="B67" s="31">
        <v>289363616</v>
      </c>
      <c r="C67" s="31" t="s">
        <v>23751</v>
      </c>
      <c r="D67" s="31"/>
      <c r="E67" s="31" t="s">
        <v>23752</v>
      </c>
      <c r="F67" s="31"/>
      <c r="G67" s="32" t="s">
        <v>23512</v>
      </c>
      <c r="H67" s="32" t="s">
        <v>23513</v>
      </c>
      <c r="I67" s="33">
        <v>8103579240</v>
      </c>
      <c r="J67" s="18" t="s">
        <v>23753</v>
      </c>
      <c r="K67" s="32"/>
      <c r="L67" s="18"/>
      <c r="M67" s="31" t="s">
        <v>23509</v>
      </c>
      <c r="N67" s="31" t="s">
        <v>23509</v>
      </c>
      <c r="O67" s="31"/>
      <c r="P67" s="32" t="s">
        <v>3206</v>
      </c>
      <c r="Q67" s="31"/>
      <c r="R67" s="44" t="s">
        <v>23754</v>
      </c>
      <c r="S67" s="32" t="s">
        <v>23516</v>
      </c>
      <c r="T67" s="34" t="str">
        <f t="shared" si="1"/>
        <v>Saving/Loan A/C</v>
      </c>
      <c r="U67" s="32" t="s">
        <v>23517</v>
      </c>
      <c r="V67" s="45">
        <v>1.7</v>
      </c>
      <c r="W67" s="35" t="s">
        <v>23755</v>
      </c>
      <c r="X67" s="62" t="str">
        <f t="shared" si="2"/>
        <v>Small/Marginal</v>
      </c>
      <c r="Y67" s="32" t="s">
        <v>204</v>
      </c>
      <c r="Z67" s="35"/>
      <c r="AA67" s="36">
        <v>1</v>
      </c>
      <c r="AB67" s="32" t="s">
        <v>3209</v>
      </c>
      <c r="AC67" s="32" t="s">
        <v>3380</v>
      </c>
      <c r="AD67" s="32" t="s">
        <v>3388</v>
      </c>
      <c r="AE67" s="31"/>
      <c r="AF67" s="31" t="s">
        <v>23642</v>
      </c>
      <c r="AG67" s="31"/>
      <c r="AH67" s="31" t="str">
        <f t="shared" si="0"/>
        <v>PTHLKA</v>
      </c>
      <c r="AI67" s="37" t="str">
        <f>IFERROR(IF(OR($C$5="",$Y67=""),"",INDEX('NFA LEVEL'!$D$2:$D$197,MATCH(CONCATENATE($C$5,"_",$Y67),'NFA LEVEL'!$A$2:$A$197))),"")</f>
        <v>PTHLKA</v>
      </c>
      <c r="AJ67" s="38">
        <f>IFERROR(ROUND((VLOOKUP(CONCATENATE($C$5,"_",$Y67),premium!$A$2:$I$200,6,FALSE))*AA67,0),"")</f>
        <v>40000</v>
      </c>
      <c r="AK67" s="38">
        <f>IFERROR(ROUND((VLOOKUP(CONCATENATE($C$5,"_",$Y67),premium!$A$2:$I$200,9,FALSE))*AA67,2),"")</f>
        <v>800</v>
      </c>
      <c r="AL67" s="35" t="s">
        <v>23520</v>
      </c>
      <c r="AM67" s="31"/>
      <c r="AN67" s="39"/>
      <c r="AO67" s="63" t="str">
        <f t="shared" si="3"/>
        <v>O.K.</v>
      </c>
      <c r="AP67" s="40" t="str">
        <f t="shared" si="4"/>
        <v>O.K</v>
      </c>
      <c r="AQ67" s="41" t="s">
        <v>48</v>
      </c>
      <c r="AR67" s="161"/>
      <c r="AS67" s="124" t="s">
        <v>4262</v>
      </c>
      <c r="AT67" s="129" t="s">
        <v>214</v>
      </c>
      <c r="AU67" s="129" t="s">
        <v>189</v>
      </c>
      <c r="AV67" s="129" t="s">
        <v>241</v>
      </c>
      <c r="AW67" s="129" t="s">
        <v>242</v>
      </c>
      <c r="AX67" s="129" t="s">
        <v>268</v>
      </c>
      <c r="AZ67" s="129" t="s">
        <v>3984</v>
      </c>
      <c r="BA67" s="130" t="s">
        <v>8781</v>
      </c>
      <c r="BB67" s="130" t="s">
        <v>8782</v>
      </c>
      <c r="BD67" s="129" t="s">
        <v>4006</v>
      </c>
      <c r="BE67" s="129"/>
      <c r="BH67" s="129" t="s">
        <v>2892</v>
      </c>
      <c r="BI67" s="129" t="s">
        <v>190</v>
      </c>
      <c r="BJ67" s="131" t="s">
        <v>4099</v>
      </c>
      <c r="BK67" s="131" t="s">
        <v>18334</v>
      </c>
      <c r="BM67" s="129" t="s">
        <v>454</v>
      </c>
      <c r="BN67" s="129" t="s">
        <v>191</v>
      </c>
      <c r="BO67" s="129" t="s">
        <v>458</v>
      </c>
      <c r="BP67" s="131" t="s">
        <v>4033</v>
      </c>
      <c r="BQ67" s="131" t="s">
        <v>17675</v>
      </c>
      <c r="BR67" s="131" t="s">
        <v>18403</v>
      </c>
      <c r="BT67" s="129" t="s">
        <v>454</v>
      </c>
      <c r="BU67" s="129" t="s">
        <v>191</v>
      </c>
      <c r="BV67" s="129" t="s">
        <v>456</v>
      </c>
      <c r="BW67" s="129"/>
      <c r="BX67" s="131" t="s">
        <v>17673</v>
      </c>
      <c r="BY67" s="131" t="s">
        <v>17942</v>
      </c>
      <c r="BZ67" s="131" t="s">
        <v>18670</v>
      </c>
      <c r="CB67" s="129" t="s">
        <v>214</v>
      </c>
      <c r="CC67" s="129" t="s">
        <v>189</v>
      </c>
      <c r="CD67" s="129" t="s">
        <v>241</v>
      </c>
      <c r="CE67" s="129" t="s">
        <v>242</v>
      </c>
      <c r="CF67" s="129" t="s">
        <v>268</v>
      </c>
      <c r="CG67" s="131" t="s">
        <v>17894</v>
      </c>
      <c r="CH67" s="131" t="s">
        <v>8782</v>
      </c>
      <c r="CI67" s="124" t="s">
        <v>19050</v>
      </c>
    </row>
    <row r="68" spans="1:87" ht="25.5" x14ac:dyDescent="0.25">
      <c r="A68" s="30">
        <f t="shared" si="5"/>
        <v>51</v>
      </c>
      <c r="B68" s="31">
        <v>2588035</v>
      </c>
      <c r="C68" s="31" t="s">
        <v>23756</v>
      </c>
      <c r="D68" s="31"/>
      <c r="E68" s="31" t="s">
        <v>23708</v>
      </c>
      <c r="F68" s="31"/>
      <c r="G68" s="32" t="s">
        <v>23512</v>
      </c>
      <c r="H68" s="32" t="s">
        <v>23513</v>
      </c>
      <c r="I68" s="33">
        <v>9752988148</v>
      </c>
      <c r="J68" s="18"/>
      <c r="K68" s="32"/>
      <c r="L68" s="18"/>
      <c r="M68" s="31" t="s">
        <v>23586</v>
      </c>
      <c r="N68" s="31" t="s">
        <v>23586</v>
      </c>
      <c r="O68" s="31"/>
      <c r="P68" s="32" t="s">
        <v>3206</v>
      </c>
      <c r="Q68" s="31"/>
      <c r="R68" s="44" t="s">
        <v>23757</v>
      </c>
      <c r="S68" s="32" t="s">
        <v>23516</v>
      </c>
      <c r="T68" s="34" t="str">
        <f t="shared" si="1"/>
        <v>Saving/Loan A/C</v>
      </c>
      <c r="U68" s="32" t="s">
        <v>23517</v>
      </c>
      <c r="V68" s="45">
        <v>2.0699999999999998</v>
      </c>
      <c r="W68" s="35" t="s">
        <v>23758</v>
      </c>
      <c r="X68" s="62" t="str">
        <f t="shared" si="2"/>
        <v>Others</v>
      </c>
      <c r="Y68" s="32" t="s">
        <v>204</v>
      </c>
      <c r="Z68" s="35"/>
      <c r="AA68" s="36">
        <v>0.48</v>
      </c>
      <c r="AB68" s="32" t="s">
        <v>3209</v>
      </c>
      <c r="AC68" s="32" t="s">
        <v>3380</v>
      </c>
      <c r="AD68" s="32" t="s">
        <v>3382</v>
      </c>
      <c r="AE68" s="31"/>
      <c r="AF68" s="31" t="s">
        <v>23586</v>
      </c>
      <c r="AG68" s="31"/>
      <c r="AH68" s="31" t="str">
        <f t="shared" si="0"/>
        <v>PTHLKA</v>
      </c>
      <c r="AI68" s="37" t="str">
        <f>IFERROR(IF(OR($C$5="",$Y68=""),"",INDEX('NFA LEVEL'!$D$2:$D$197,MATCH(CONCATENATE($C$5,"_",$Y68),'NFA LEVEL'!$A$2:$A$197))),"")</f>
        <v>PTHLKA</v>
      </c>
      <c r="AJ68" s="38">
        <f>IFERROR(ROUND((VLOOKUP(CONCATENATE($C$5,"_",$Y68),premium!$A$2:$I$200,6,FALSE))*AA68,0),"")</f>
        <v>19200</v>
      </c>
      <c r="AK68" s="38">
        <f>IFERROR(ROUND((VLOOKUP(CONCATENATE($C$5,"_",$Y68),premium!$A$2:$I$200,9,FALSE))*AA68,2),"")</f>
        <v>384</v>
      </c>
      <c r="AL68" s="35" t="s">
        <v>23520</v>
      </c>
      <c r="AM68" s="31"/>
      <c r="AN68" s="39"/>
      <c r="AO68" s="63" t="str">
        <f t="shared" si="3"/>
        <v>O.K.</v>
      </c>
      <c r="AP68" s="40" t="str">
        <f t="shared" si="4"/>
        <v>O.K</v>
      </c>
      <c r="AQ68" s="41" t="s">
        <v>48</v>
      </c>
      <c r="AR68" s="161"/>
      <c r="AS68" s="124" t="s">
        <v>4263</v>
      </c>
      <c r="AT68" s="129" t="s">
        <v>214</v>
      </c>
      <c r="AU68" s="129" t="s">
        <v>190</v>
      </c>
      <c r="AV68" s="129"/>
      <c r="AW68" s="129"/>
      <c r="AX68" s="129"/>
      <c r="AZ68" s="129" t="s">
        <v>3985</v>
      </c>
      <c r="BA68" s="130" t="s">
        <v>8783</v>
      </c>
      <c r="BB68" s="130" t="s">
        <v>8784</v>
      </c>
      <c r="BD68" s="129" t="s">
        <v>3983</v>
      </c>
      <c r="BE68" s="129"/>
      <c r="BH68" s="129" t="s">
        <v>2892</v>
      </c>
      <c r="BI68" s="129" t="s">
        <v>201</v>
      </c>
      <c r="BJ68" s="131" t="s">
        <v>4100</v>
      </c>
      <c r="BK68" s="131" t="s">
        <v>18335</v>
      </c>
      <c r="BM68" s="129" t="s">
        <v>454</v>
      </c>
      <c r="BN68" s="129" t="s">
        <v>191</v>
      </c>
      <c r="BO68" s="129" t="s">
        <v>459</v>
      </c>
      <c r="BP68" s="131" t="s">
        <v>4033</v>
      </c>
      <c r="BQ68" s="131" t="s">
        <v>17676</v>
      </c>
      <c r="BR68" s="131" t="s">
        <v>18404</v>
      </c>
      <c r="BT68" s="129" t="s">
        <v>454</v>
      </c>
      <c r="BU68" s="129" t="s">
        <v>191</v>
      </c>
      <c r="BV68" s="129" t="s">
        <v>457</v>
      </c>
      <c r="BW68" s="129"/>
      <c r="BX68" s="131" t="s">
        <v>17674</v>
      </c>
      <c r="BY68" s="131" t="s">
        <v>17943</v>
      </c>
      <c r="BZ68" s="131" t="s">
        <v>18671</v>
      </c>
      <c r="CB68" s="129" t="s">
        <v>214</v>
      </c>
      <c r="CC68" s="129" t="s">
        <v>190</v>
      </c>
      <c r="CD68" s="129"/>
      <c r="CE68" s="129"/>
      <c r="CF68" s="129"/>
      <c r="CG68" s="131" t="s">
        <v>17895</v>
      </c>
      <c r="CH68" s="131" t="s">
        <v>8784</v>
      </c>
      <c r="CI68" s="124" t="s">
        <v>19051</v>
      </c>
    </row>
    <row r="69" spans="1:87" ht="25.5" x14ac:dyDescent="0.25">
      <c r="A69" s="30">
        <f t="shared" si="5"/>
        <v>52</v>
      </c>
      <c r="B69" s="31">
        <v>263213</v>
      </c>
      <c r="C69" s="31" t="s">
        <v>23674</v>
      </c>
      <c r="D69" s="31"/>
      <c r="E69" s="31" t="s">
        <v>23669</v>
      </c>
      <c r="F69" s="31"/>
      <c r="G69" s="32" t="s">
        <v>23512</v>
      </c>
      <c r="H69" s="32" t="s">
        <v>23513</v>
      </c>
      <c r="I69" s="33">
        <v>9752988148</v>
      </c>
      <c r="J69" s="18" t="s">
        <v>23760</v>
      </c>
      <c r="K69" s="32"/>
      <c r="L69" s="18"/>
      <c r="M69" s="31" t="s">
        <v>23586</v>
      </c>
      <c r="N69" s="31" t="s">
        <v>23586</v>
      </c>
      <c r="O69" s="31"/>
      <c r="P69" s="32" t="s">
        <v>3206</v>
      </c>
      <c r="Q69" s="31"/>
      <c r="R69" s="44" t="s">
        <v>23759</v>
      </c>
      <c r="S69" s="32" t="s">
        <v>23516</v>
      </c>
      <c r="T69" s="34" t="str">
        <f t="shared" si="1"/>
        <v>Saving/Loan A/C</v>
      </c>
      <c r="U69" s="32" t="s">
        <v>23517</v>
      </c>
      <c r="V69" s="45">
        <v>3.24</v>
      </c>
      <c r="W69" s="35" t="s">
        <v>23761</v>
      </c>
      <c r="X69" s="62" t="str">
        <f t="shared" si="2"/>
        <v>Others</v>
      </c>
      <c r="Y69" s="32" t="s">
        <v>204</v>
      </c>
      <c r="Z69" s="35"/>
      <c r="AA69" s="36">
        <v>1</v>
      </c>
      <c r="AB69" s="32" t="s">
        <v>3209</v>
      </c>
      <c r="AC69" s="32" t="s">
        <v>3380</v>
      </c>
      <c r="AD69" s="32" t="s">
        <v>3383</v>
      </c>
      <c r="AE69" s="31"/>
      <c r="AF69" s="31" t="s">
        <v>23509</v>
      </c>
      <c r="AG69" s="31"/>
      <c r="AH69" s="31" t="str">
        <f t="shared" si="0"/>
        <v>PTHLKA</v>
      </c>
      <c r="AI69" s="37" t="str">
        <f>IFERROR(IF(OR($C$5="",$Y69=""),"",INDEX('NFA LEVEL'!$D$2:$D$197,MATCH(CONCATENATE($C$5,"_",$Y69),'NFA LEVEL'!$A$2:$A$197))),"")</f>
        <v>PTHLKA</v>
      </c>
      <c r="AJ69" s="38">
        <f>IFERROR(ROUND((VLOOKUP(CONCATENATE($C$5,"_",$Y69),premium!$A$2:$I$200,6,FALSE))*AA69,0),"")</f>
        <v>40000</v>
      </c>
      <c r="AK69" s="38">
        <f>IFERROR(ROUND((VLOOKUP(CONCATENATE($C$5,"_",$Y69),premium!$A$2:$I$200,9,FALSE))*AA69,2),"")</f>
        <v>800</v>
      </c>
      <c r="AL69" s="35" t="s">
        <v>23520</v>
      </c>
      <c r="AM69" s="31"/>
      <c r="AN69" s="39"/>
      <c r="AO69" s="63" t="str">
        <f t="shared" si="3"/>
        <v>O.K.</v>
      </c>
      <c r="AP69" s="40" t="str">
        <f t="shared" si="4"/>
        <v>O.K</v>
      </c>
      <c r="AQ69" s="41" t="s">
        <v>48</v>
      </c>
      <c r="AR69" s="161"/>
      <c r="AS69" s="124" t="s">
        <v>4264</v>
      </c>
      <c r="AT69" s="129" t="s">
        <v>214</v>
      </c>
      <c r="AU69" s="129" t="s">
        <v>201</v>
      </c>
      <c r="AV69" s="129" t="s">
        <v>215</v>
      </c>
      <c r="AW69" s="129"/>
      <c r="AX69" s="129"/>
      <c r="AZ69" s="129" t="s">
        <v>3986</v>
      </c>
      <c r="BA69" s="130" t="s">
        <v>8785</v>
      </c>
      <c r="BB69" s="130" t="s">
        <v>8786</v>
      </c>
      <c r="BH69" s="129" t="s">
        <v>2892</v>
      </c>
      <c r="BI69" s="129" t="s">
        <v>203</v>
      </c>
      <c r="BJ69" s="131" t="s">
        <v>4101</v>
      </c>
      <c r="BK69" s="131" t="s">
        <v>18336</v>
      </c>
      <c r="BM69" s="129" t="s">
        <v>454</v>
      </c>
      <c r="BN69" s="129" t="s">
        <v>191</v>
      </c>
      <c r="BO69" s="129" t="s">
        <v>460</v>
      </c>
      <c r="BP69" s="131" t="s">
        <v>4033</v>
      </c>
      <c r="BQ69" s="131" t="s">
        <v>17677</v>
      </c>
      <c r="BR69" s="131" t="s">
        <v>18405</v>
      </c>
      <c r="BT69" s="129" t="s">
        <v>454</v>
      </c>
      <c r="BU69" s="129" t="s">
        <v>191</v>
      </c>
      <c r="BV69" s="129" t="s">
        <v>458</v>
      </c>
      <c r="BW69" s="129"/>
      <c r="BX69" s="131" t="s">
        <v>17675</v>
      </c>
      <c r="BY69" s="131" t="s">
        <v>17944</v>
      </c>
      <c r="BZ69" s="131" t="s">
        <v>18672</v>
      </c>
      <c r="CB69" s="129" t="s">
        <v>214</v>
      </c>
      <c r="CC69" s="129" t="s">
        <v>201</v>
      </c>
      <c r="CD69" s="129" t="s">
        <v>215</v>
      </c>
      <c r="CE69" s="129"/>
      <c r="CF69" s="129"/>
      <c r="CG69" s="131" t="s">
        <v>17896</v>
      </c>
      <c r="CH69" s="131" t="s">
        <v>8786</v>
      </c>
      <c r="CI69" s="124" t="s">
        <v>19052</v>
      </c>
    </row>
    <row r="70" spans="1:87" ht="25.5" x14ac:dyDescent="0.25">
      <c r="A70" s="30">
        <f t="shared" si="5"/>
        <v>53</v>
      </c>
      <c r="B70" s="31">
        <v>2894334</v>
      </c>
      <c r="C70" s="31" t="s">
        <v>23762</v>
      </c>
      <c r="D70" s="31"/>
      <c r="E70" s="31" t="s">
        <v>23621</v>
      </c>
      <c r="F70" s="31"/>
      <c r="G70" s="32" t="s">
        <v>23512</v>
      </c>
      <c r="H70" s="32" t="s">
        <v>23513</v>
      </c>
      <c r="I70" s="33">
        <v>9685332099</v>
      </c>
      <c r="J70" s="18" t="s">
        <v>23763</v>
      </c>
      <c r="K70" s="32"/>
      <c r="L70" s="18"/>
      <c r="M70" s="31" t="s">
        <v>23586</v>
      </c>
      <c r="N70" s="31" t="s">
        <v>23586</v>
      </c>
      <c r="O70" s="31"/>
      <c r="P70" s="32" t="s">
        <v>3206</v>
      </c>
      <c r="Q70" s="31"/>
      <c r="R70" s="44" t="s">
        <v>23764</v>
      </c>
      <c r="S70" s="32" t="s">
        <v>23516</v>
      </c>
      <c r="T70" s="34" t="str">
        <f t="shared" si="1"/>
        <v>Saving/Loan A/C</v>
      </c>
      <c r="U70" s="32" t="s">
        <v>23517</v>
      </c>
      <c r="V70" s="45">
        <v>2.15</v>
      </c>
      <c r="W70" s="35" t="s">
        <v>23765</v>
      </c>
      <c r="X70" s="62" t="str">
        <f t="shared" si="2"/>
        <v>Others</v>
      </c>
      <c r="Y70" s="32" t="s">
        <v>204</v>
      </c>
      <c r="Z70" s="35"/>
      <c r="AA70" s="36">
        <v>1</v>
      </c>
      <c r="AB70" s="32" t="s">
        <v>3209</v>
      </c>
      <c r="AC70" s="32" t="s">
        <v>3380</v>
      </c>
      <c r="AD70" s="32" t="s">
        <v>3382</v>
      </c>
      <c r="AE70" s="31"/>
      <c r="AF70" s="31" t="s">
        <v>23586</v>
      </c>
      <c r="AG70" s="31"/>
      <c r="AH70" s="31" t="str">
        <f t="shared" si="0"/>
        <v>PTHLKA</v>
      </c>
      <c r="AI70" s="37" t="str">
        <f>IFERROR(IF(OR($C$5="",$Y70=""),"",INDEX('NFA LEVEL'!$D$2:$D$197,MATCH(CONCATENATE($C$5,"_",$Y70),'NFA LEVEL'!$A$2:$A$197))),"")</f>
        <v>PTHLKA</v>
      </c>
      <c r="AJ70" s="38">
        <f>IFERROR(ROUND((VLOOKUP(CONCATENATE($C$5,"_",$Y70),premium!$A$2:$I$200,6,FALSE))*AA70,0),"")</f>
        <v>40000</v>
      </c>
      <c r="AK70" s="38">
        <f>IFERROR(ROUND((VLOOKUP(CONCATENATE($C$5,"_",$Y70),premium!$A$2:$I$200,9,FALSE))*AA70,2),"")</f>
        <v>800</v>
      </c>
      <c r="AL70" s="35" t="s">
        <v>23520</v>
      </c>
      <c r="AM70" s="31"/>
      <c r="AN70" s="39"/>
      <c r="AO70" s="63" t="str">
        <f t="shared" si="3"/>
        <v>O.K.</v>
      </c>
      <c r="AP70" s="40" t="str">
        <f t="shared" si="4"/>
        <v>O.K</v>
      </c>
      <c r="AQ70" s="41" t="s">
        <v>48</v>
      </c>
      <c r="AR70" s="161"/>
      <c r="AS70" s="124" t="s">
        <v>4265</v>
      </c>
      <c r="AT70" s="129" t="s">
        <v>214</v>
      </c>
      <c r="AU70" s="129" t="s">
        <v>201</v>
      </c>
      <c r="AV70" s="129" t="s">
        <v>269</v>
      </c>
      <c r="AW70" s="129"/>
      <c r="AX70" s="129"/>
      <c r="AZ70" s="129" t="s">
        <v>3986</v>
      </c>
      <c r="BA70" s="130" t="s">
        <v>8787</v>
      </c>
      <c r="BB70" s="130" t="s">
        <v>8788</v>
      </c>
      <c r="BH70" s="129" t="s">
        <v>2892</v>
      </c>
      <c r="BI70" s="129" t="s">
        <v>191</v>
      </c>
      <c r="BJ70" s="131" t="s">
        <v>4102</v>
      </c>
      <c r="BK70" s="131" t="s">
        <v>18337</v>
      </c>
      <c r="BM70" s="129" t="s">
        <v>454</v>
      </c>
      <c r="BN70" s="129" t="s">
        <v>191</v>
      </c>
      <c r="BO70" s="129" t="s">
        <v>461</v>
      </c>
      <c r="BP70" s="131" t="s">
        <v>4033</v>
      </c>
      <c r="BQ70" s="131" t="s">
        <v>17678</v>
      </c>
      <c r="BR70" s="131" t="s">
        <v>18406</v>
      </c>
      <c r="BT70" s="129" t="s">
        <v>454</v>
      </c>
      <c r="BU70" s="129" t="s">
        <v>191</v>
      </c>
      <c r="BV70" s="129" t="s">
        <v>459</v>
      </c>
      <c r="BW70" s="129"/>
      <c r="BX70" s="131" t="s">
        <v>17676</v>
      </c>
      <c r="BY70" s="131" t="s">
        <v>17945</v>
      </c>
      <c r="BZ70" s="131" t="s">
        <v>18673</v>
      </c>
      <c r="CB70" s="129" t="s">
        <v>214</v>
      </c>
      <c r="CC70" s="129" t="s">
        <v>201</v>
      </c>
      <c r="CD70" s="129" t="s">
        <v>269</v>
      </c>
      <c r="CE70" s="129"/>
      <c r="CF70" s="129"/>
      <c r="CG70" s="131" t="s">
        <v>17897</v>
      </c>
      <c r="CH70" s="131" t="s">
        <v>8788</v>
      </c>
      <c r="CI70" s="124" t="s">
        <v>19053</v>
      </c>
    </row>
    <row r="71" spans="1:87" ht="25.5" x14ac:dyDescent="0.25">
      <c r="A71" s="30">
        <f t="shared" si="5"/>
        <v>54</v>
      </c>
      <c r="B71" s="31">
        <v>999928637</v>
      </c>
      <c r="C71" s="31" t="s">
        <v>23766</v>
      </c>
      <c r="D71" s="31"/>
      <c r="E71" s="31" t="s">
        <v>23767</v>
      </c>
      <c r="F71" s="31"/>
      <c r="G71" s="32" t="s">
        <v>23512</v>
      </c>
      <c r="H71" s="32" t="s">
        <v>23535</v>
      </c>
      <c r="I71" s="33">
        <v>9907678998</v>
      </c>
      <c r="J71" s="18" t="s">
        <v>23768</v>
      </c>
      <c r="K71" s="32"/>
      <c r="L71" s="18"/>
      <c r="M71" s="31" t="s">
        <v>23509</v>
      </c>
      <c r="N71" s="31" t="s">
        <v>23509</v>
      </c>
      <c r="O71" s="31"/>
      <c r="P71" s="32" t="s">
        <v>3206</v>
      </c>
      <c r="Q71" s="31"/>
      <c r="R71" s="44" t="s">
        <v>23769</v>
      </c>
      <c r="S71" s="32" t="s">
        <v>23516</v>
      </c>
      <c r="T71" s="34" t="str">
        <f t="shared" si="1"/>
        <v>Saving/Loan A/C</v>
      </c>
      <c r="U71" s="32" t="s">
        <v>23517</v>
      </c>
      <c r="V71" s="45">
        <v>2.9</v>
      </c>
      <c r="W71" s="35" t="s">
        <v>23770</v>
      </c>
      <c r="X71" s="62" t="str">
        <f t="shared" si="2"/>
        <v>Others</v>
      </c>
      <c r="Y71" s="32" t="s">
        <v>204</v>
      </c>
      <c r="Z71" s="35"/>
      <c r="AA71" s="36">
        <v>1</v>
      </c>
      <c r="AB71" s="32" t="s">
        <v>3209</v>
      </c>
      <c r="AC71" s="32" t="s">
        <v>3380</v>
      </c>
      <c r="AD71" s="32" t="s">
        <v>3390</v>
      </c>
      <c r="AE71" s="31"/>
      <c r="AF71" s="31" t="s">
        <v>23525</v>
      </c>
      <c r="AG71" s="31"/>
      <c r="AH71" s="31" t="str">
        <f t="shared" si="0"/>
        <v>PTHLKA</v>
      </c>
      <c r="AI71" s="37" t="str">
        <f>IFERROR(IF(OR($C$5="",$Y71=""),"",INDEX('NFA LEVEL'!$D$2:$D$197,MATCH(CONCATENATE($C$5,"_",$Y71),'NFA LEVEL'!$A$2:$A$197))),"")</f>
        <v>PTHLKA</v>
      </c>
      <c r="AJ71" s="38">
        <f>IFERROR(ROUND((VLOOKUP(CONCATENATE($C$5,"_",$Y71),premium!$A$2:$I$200,6,FALSE))*AA71,0),"")</f>
        <v>40000</v>
      </c>
      <c r="AK71" s="38">
        <f>IFERROR(ROUND((VLOOKUP(CONCATENATE($C$5,"_",$Y71),premium!$A$2:$I$200,9,FALSE))*AA71,2),"")</f>
        <v>800</v>
      </c>
      <c r="AL71" s="35" t="s">
        <v>23520</v>
      </c>
      <c r="AM71" s="31"/>
      <c r="AN71" s="39"/>
      <c r="AO71" s="63" t="str">
        <f t="shared" si="3"/>
        <v>O.K.</v>
      </c>
      <c r="AP71" s="40" t="str">
        <f t="shared" si="4"/>
        <v>O.K</v>
      </c>
      <c r="AQ71" s="41" t="s">
        <v>48</v>
      </c>
      <c r="AR71" s="161"/>
      <c r="AS71" s="124" t="s">
        <v>4266</v>
      </c>
      <c r="AT71" s="129" t="s">
        <v>214</v>
      </c>
      <c r="AU71" s="129" t="s">
        <v>201</v>
      </c>
      <c r="AV71" s="129" t="s">
        <v>270</v>
      </c>
      <c r="AW71" s="129"/>
      <c r="AX71" s="129"/>
      <c r="AZ71" s="129" t="s">
        <v>3986</v>
      </c>
      <c r="BA71" s="130" t="s">
        <v>8789</v>
      </c>
      <c r="BB71" s="130" t="s">
        <v>8790</v>
      </c>
      <c r="BH71" s="129" t="s">
        <v>2892</v>
      </c>
      <c r="BI71" s="129" t="s">
        <v>171</v>
      </c>
      <c r="BJ71" s="131" t="s">
        <v>4103</v>
      </c>
      <c r="BK71" s="131" t="s">
        <v>18338</v>
      </c>
      <c r="BM71" s="129" t="s">
        <v>454</v>
      </c>
      <c r="BN71" s="129" t="s">
        <v>191</v>
      </c>
      <c r="BO71" s="129" t="s">
        <v>462</v>
      </c>
      <c r="BP71" s="131" t="s">
        <v>4033</v>
      </c>
      <c r="BQ71" s="131" t="s">
        <v>17679</v>
      </c>
      <c r="BR71" s="131" t="s">
        <v>18407</v>
      </c>
      <c r="BT71" s="129" t="s">
        <v>454</v>
      </c>
      <c r="BU71" s="129" t="s">
        <v>191</v>
      </c>
      <c r="BV71" s="129" t="s">
        <v>460</v>
      </c>
      <c r="BW71" s="129"/>
      <c r="BX71" s="131" t="s">
        <v>17677</v>
      </c>
      <c r="BY71" s="131" t="s">
        <v>17946</v>
      </c>
      <c r="BZ71" s="131" t="s">
        <v>18674</v>
      </c>
      <c r="CB71" s="129" t="s">
        <v>214</v>
      </c>
      <c r="CC71" s="129" t="s">
        <v>201</v>
      </c>
      <c r="CD71" s="129" t="s">
        <v>270</v>
      </c>
      <c r="CE71" s="129"/>
      <c r="CF71" s="129"/>
      <c r="CG71" s="131" t="s">
        <v>17898</v>
      </c>
      <c r="CH71" s="131" t="s">
        <v>8790</v>
      </c>
      <c r="CI71" s="124" t="s">
        <v>19054</v>
      </c>
    </row>
    <row r="72" spans="1:87" ht="25.5" x14ac:dyDescent="0.25">
      <c r="A72" s="30">
        <f t="shared" si="5"/>
        <v>55</v>
      </c>
      <c r="B72" s="31">
        <v>2606421</v>
      </c>
      <c r="C72" s="31" t="s">
        <v>23721</v>
      </c>
      <c r="D72" s="31"/>
      <c r="E72" s="31" t="s">
        <v>23771</v>
      </c>
      <c r="F72" s="31"/>
      <c r="G72" s="32" t="s">
        <v>23512</v>
      </c>
      <c r="H72" s="32" t="s">
        <v>23556</v>
      </c>
      <c r="I72" s="33">
        <v>9575752006</v>
      </c>
      <c r="J72" s="18" t="s">
        <v>23772</v>
      </c>
      <c r="K72" s="32"/>
      <c r="L72" s="18"/>
      <c r="M72" s="31" t="s">
        <v>23685</v>
      </c>
      <c r="N72" s="31" t="s">
        <v>23685</v>
      </c>
      <c r="O72" s="31"/>
      <c r="P72" s="32" t="s">
        <v>3206</v>
      </c>
      <c r="Q72" s="31"/>
      <c r="R72" s="44" t="s">
        <v>23773</v>
      </c>
      <c r="S72" s="32" t="s">
        <v>23516</v>
      </c>
      <c r="T72" s="34" t="str">
        <f t="shared" si="1"/>
        <v>Saving/Loan A/C</v>
      </c>
      <c r="U72" s="32" t="s">
        <v>23517</v>
      </c>
      <c r="V72" s="45">
        <v>2</v>
      </c>
      <c r="W72" s="35" t="s">
        <v>23774</v>
      </c>
      <c r="X72" s="62" t="str">
        <f t="shared" si="2"/>
        <v>Small/Marginal</v>
      </c>
      <c r="Y72" s="32" t="s">
        <v>204</v>
      </c>
      <c r="Z72" s="35"/>
      <c r="AA72" s="36">
        <v>0.5</v>
      </c>
      <c r="AB72" s="32" t="s">
        <v>3209</v>
      </c>
      <c r="AC72" s="32" t="s">
        <v>3380</v>
      </c>
      <c r="AD72" s="32" t="s">
        <v>3381</v>
      </c>
      <c r="AE72" s="31"/>
      <c r="AF72" s="31" t="s">
        <v>23558</v>
      </c>
      <c r="AG72" s="31"/>
      <c r="AH72" s="31" t="str">
        <f t="shared" si="0"/>
        <v>PTHLKA</v>
      </c>
      <c r="AI72" s="37" t="str">
        <f>IFERROR(IF(OR($C$5="",$Y72=""),"",INDEX('NFA LEVEL'!$D$2:$D$197,MATCH(CONCATENATE($C$5,"_",$Y72),'NFA LEVEL'!$A$2:$A$197))),"")</f>
        <v>PTHLKA</v>
      </c>
      <c r="AJ72" s="38">
        <f>IFERROR(ROUND((VLOOKUP(CONCATENATE($C$5,"_",$Y72),premium!$A$2:$I$200,6,FALSE))*AA72,0),"")</f>
        <v>20000</v>
      </c>
      <c r="AK72" s="38">
        <f>IFERROR(ROUND((VLOOKUP(CONCATENATE($C$5,"_",$Y72),premium!$A$2:$I$200,9,FALSE))*AA72,2),"")</f>
        <v>400</v>
      </c>
      <c r="AL72" s="35" t="s">
        <v>23520</v>
      </c>
      <c r="AM72" s="31"/>
      <c r="AN72" s="39"/>
      <c r="AO72" s="63" t="str">
        <f t="shared" si="3"/>
        <v>O.K.</v>
      </c>
      <c r="AP72" s="40" t="str">
        <f t="shared" si="4"/>
        <v>O.K</v>
      </c>
      <c r="AQ72" s="41" t="s">
        <v>48</v>
      </c>
      <c r="AR72" s="161"/>
      <c r="AS72" s="124" t="s">
        <v>4267</v>
      </c>
      <c r="AT72" s="129" t="s">
        <v>214</v>
      </c>
      <c r="AU72" s="129" t="s">
        <v>201</v>
      </c>
      <c r="AV72" s="129" t="s">
        <v>271</v>
      </c>
      <c r="AW72" s="129"/>
      <c r="AX72" s="129"/>
      <c r="AZ72" s="129" t="s">
        <v>3986</v>
      </c>
      <c r="BA72" s="130" t="s">
        <v>8791</v>
      </c>
      <c r="BB72" s="130" t="s">
        <v>8792</v>
      </c>
      <c r="BH72" s="129" t="s">
        <v>2892</v>
      </c>
      <c r="BI72" s="129" t="s">
        <v>412</v>
      </c>
      <c r="BJ72" s="131" t="s">
        <v>4104</v>
      </c>
      <c r="BK72" s="131" t="s">
        <v>18339</v>
      </c>
      <c r="BM72" s="129" t="s">
        <v>454</v>
      </c>
      <c r="BN72" s="129" t="s">
        <v>171</v>
      </c>
      <c r="BO72" s="129" t="s">
        <v>455</v>
      </c>
      <c r="BP72" s="131" t="s">
        <v>4034</v>
      </c>
      <c r="BQ72" s="131" t="s">
        <v>17680</v>
      </c>
      <c r="BR72" s="131" t="s">
        <v>18408</v>
      </c>
      <c r="BT72" s="129" t="s">
        <v>454</v>
      </c>
      <c r="BU72" s="129" t="s">
        <v>191</v>
      </c>
      <c r="BV72" s="129" t="s">
        <v>461</v>
      </c>
      <c r="BW72" s="129"/>
      <c r="BX72" s="131" t="s">
        <v>17678</v>
      </c>
      <c r="BY72" s="131" t="s">
        <v>17947</v>
      </c>
      <c r="BZ72" s="131" t="s">
        <v>18675</v>
      </c>
      <c r="CB72" s="129" t="s">
        <v>214</v>
      </c>
      <c r="CC72" s="129" t="s">
        <v>201</v>
      </c>
      <c r="CD72" s="129" t="s">
        <v>271</v>
      </c>
      <c r="CE72" s="129"/>
      <c r="CF72" s="129"/>
      <c r="CG72" s="131" t="s">
        <v>17899</v>
      </c>
      <c r="CH72" s="131" t="s">
        <v>8792</v>
      </c>
      <c r="CI72" s="124" t="s">
        <v>19055</v>
      </c>
    </row>
    <row r="73" spans="1:87" ht="25.5" x14ac:dyDescent="0.25">
      <c r="A73" s="30">
        <f t="shared" si="5"/>
        <v>56</v>
      </c>
      <c r="B73" s="31">
        <v>2902307</v>
      </c>
      <c r="C73" s="31" t="s">
        <v>23775</v>
      </c>
      <c r="D73" s="31"/>
      <c r="E73" s="31" t="s">
        <v>23776</v>
      </c>
      <c r="F73" s="31"/>
      <c r="G73" s="32" t="s">
        <v>23512</v>
      </c>
      <c r="H73" s="32" t="s">
        <v>23556</v>
      </c>
      <c r="I73" s="33">
        <v>7354406931</v>
      </c>
      <c r="J73" s="18"/>
      <c r="K73" s="32"/>
      <c r="L73" s="18"/>
      <c r="M73" s="31" t="s">
        <v>23777</v>
      </c>
      <c r="N73" s="31" t="s">
        <v>23777</v>
      </c>
      <c r="O73" s="31"/>
      <c r="P73" s="32" t="s">
        <v>3206</v>
      </c>
      <c r="Q73" s="31"/>
      <c r="R73" s="44" t="s">
        <v>23778</v>
      </c>
      <c r="S73" s="32" t="s">
        <v>23516</v>
      </c>
      <c r="T73" s="34" t="str">
        <f t="shared" si="1"/>
        <v>Saving/Loan A/C</v>
      </c>
      <c r="U73" s="32" t="s">
        <v>23517</v>
      </c>
      <c r="V73" s="45">
        <v>3</v>
      </c>
      <c r="W73" s="35" t="s">
        <v>23779</v>
      </c>
      <c r="X73" s="62" t="str">
        <f t="shared" si="2"/>
        <v>Others</v>
      </c>
      <c r="Y73" s="32" t="s">
        <v>204</v>
      </c>
      <c r="Z73" s="35"/>
      <c r="AA73" s="36">
        <v>1.5</v>
      </c>
      <c r="AB73" s="32" t="s">
        <v>3209</v>
      </c>
      <c r="AC73" s="32" t="s">
        <v>3380</v>
      </c>
      <c r="AD73" s="32" t="s">
        <v>3381</v>
      </c>
      <c r="AE73" s="31"/>
      <c r="AF73" s="31" t="s">
        <v>23558</v>
      </c>
      <c r="AG73" s="31"/>
      <c r="AH73" s="31" t="str">
        <f t="shared" si="0"/>
        <v>PTHLKA</v>
      </c>
      <c r="AI73" s="37" t="str">
        <f>IFERROR(IF(OR($C$5="",$Y73=""),"",INDEX('NFA LEVEL'!$D$2:$D$197,MATCH(CONCATENATE($C$5,"_",$Y73),'NFA LEVEL'!$A$2:$A$197))),"")</f>
        <v>PTHLKA</v>
      </c>
      <c r="AJ73" s="38">
        <f>IFERROR(ROUND((VLOOKUP(CONCATENATE($C$5,"_",$Y73),premium!$A$2:$I$200,6,FALSE))*AA73,0),"")</f>
        <v>60000</v>
      </c>
      <c r="AK73" s="38">
        <f>IFERROR(ROUND((VLOOKUP(CONCATENATE($C$5,"_",$Y73),premium!$A$2:$I$200,9,FALSE))*AA73,2),"")</f>
        <v>1200</v>
      </c>
      <c r="AL73" s="35" t="s">
        <v>23520</v>
      </c>
      <c r="AM73" s="31"/>
      <c r="AN73" s="39"/>
      <c r="AO73" s="63" t="str">
        <f t="shared" si="3"/>
        <v>O.K.</v>
      </c>
      <c r="AP73" s="40" t="str">
        <f t="shared" si="4"/>
        <v>O.K</v>
      </c>
      <c r="AQ73" s="41" t="s">
        <v>48</v>
      </c>
      <c r="AR73" s="161"/>
      <c r="AS73" s="124" t="s">
        <v>4268</v>
      </c>
      <c r="AT73" s="129" t="s">
        <v>214</v>
      </c>
      <c r="AU73" s="129" t="s">
        <v>201</v>
      </c>
      <c r="AV73" s="129" t="s">
        <v>241</v>
      </c>
      <c r="AW73" s="129"/>
      <c r="AX73" s="129"/>
      <c r="AZ73" s="129" t="s">
        <v>3986</v>
      </c>
      <c r="BA73" s="130" t="s">
        <v>8793</v>
      </c>
      <c r="BB73" s="130" t="s">
        <v>8794</v>
      </c>
      <c r="BH73" s="129" t="s">
        <v>2892</v>
      </c>
      <c r="BI73" s="129" t="s">
        <v>204</v>
      </c>
      <c r="BJ73" s="131" t="s">
        <v>4105</v>
      </c>
      <c r="BK73" s="131" t="s">
        <v>18340</v>
      </c>
      <c r="BM73" s="129" t="s">
        <v>454</v>
      </c>
      <c r="BN73" s="129" t="s">
        <v>171</v>
      </c>
      <c r="BO73" s="129" t="s">
        <v>456</v>
      </c>
      <c r="BP73" s="131" t="s">
        <v>4034</v>
      </c>
      <c r="BQ73" s="131" t="s">
        <v>17681</v>
      </c>
      <c r="BR73" s="131" t="s">
        <v>18409</v>
      </c>
      <c r="BT73" s="129" t="s">
        <v>454</v>
      </c>
      <c r="BU73" s="129" t="s">
        <v>191</v>
      </c>
      <c r="BV73" s="129" t="s">
        <v>462</v>
      </c>
      <c r="BW73" s="129"/>
      <c r="BX73" s="131" t="s">
        <v>17679</v>
      </c>
      <c r="BY73" s="131" t="s">
        <v>17948</v>
      </c>
      <c r="BZ73" s="131" t="s">
        <v>18676</v>
      </c>
      <c r="CB73" s="129" t="s">
        <v>214</v>
      </c>
      <c r="CC73" s="129" t="s">
        <v>201</v>
      </c>
      <c r="CD73" s="129" t="s">
        <v>241</v>
      </c>
      <c r="CE73" s="129"/>
      <c r="CF73" s="129"/>
      <c r="CG73" s="131" t="s">
        <v>17900</v>
      </c>
      <c r="CH73" s="131" t="s">
        <v>8794</v>
      </c>
      <c r="CI73" s="124" t="s">
        <v>19056</v>
      </c>
    </row>
    <row r="74" spans="1:87" ht="25.5" x14ac:dyDescent="0.25">
      <c r="A74" s="30">
        <f t="shared" si="5"/>
        <v>57</v>
      </c>
      <c r="B74" s="31">
        <v>2923207</v>
      </c>
      <c r="C74" s="31" t="s">
        <v>23780</v>
      </c>
      <c r="D74" s="31"/>
      <c r="E74" s="31" t="s">
        <v>23781</v>
      </c>
      <c r="F74" s="31"/>
      <c r="G74" s="32" t="s">
        <v>23512</v>
      </c>
      <c r="H74" s="32" t="s">
        <v>23535</v>
      </c>
      <c r="I74" s="33">
        <v>9907808790</v>
      </c>
      <c r="J74" s="18"/>
      <c r="K74" s="32"/>
      <c r="L74" s="18"/>
      <c r="M74" s="31" t="s">
        <v>23509</v>
      </c>
      <c r="N74" s="31" t="s">
        <v>23509</v>
      </c>
      <c r="O74" s="31"/>
      <c r="P74" s="32" t="s">
        <v>3206</v>
      </c>
      <c r="Q74" s="31"/>
      <c r="R74" s="44" t="s">
        <v>23782</v>
      </c>
      <c r="S74" s="32" t="s">
        <v>23516</v>
      </c>
      <c r="T74" s="34" t="str">
        <f t="shared" si="1"/>
        <v>Saving/Loan A/C</v>
      </c>
      <c r="U74" s="32" t="s">
        <v>23517</v>
      </c>
      <c r="V74" s="45">
        <v>2.5</v>
      </c>
      <c r="W74" s="35" t="s">
        <v>23783</v>
      </c>
      <c r="X74" s="62" t="str">
        <f t="shared" si="2"/>
        <v>Others</v>
      </c>
      <c r="Y74" s="32" t="s">
        <v>204</v>
      </c>
      <c r="Z74" s="35"/>
      <c r="AA74" s="36">
        <v>1</v>
      </c>
      <c r="AB74" s="32" t="s">
        <v>3209</v>
      </c>
      <c r="AC74" s="32" t="s">
        <v>3380</v>
      </c>
      <c r="AD74" s="32" t="s">
        <v>3390</v>
      </c>
      <c r="AE74" s="31"/>
      <c r="AF74" s="31" t="s">
        <v>23525</v>
      </c>
      <c r="AG74" s="31"/>
      <c r="AH74" s="31" t="str">
        <f t="shared" si="0"/>
        <v>PTHLKA</v>
      </c>
      <c r="AI74" s="37" t="str">
        <f>IFERROR(IF(OR($C$5="",$Y74=""),"",INDEX('NFA LEVEL'!$D$2:$D$197,MATCH(CONCATENATE($C$5,"_",$Y74),'NFA LEVEL'!$A$2:$A$197))),"")</f>
        <v>PTHLKA</v>
      </c>
      <c r="AJ74" s="38">
        <f>IFERROR(ROUND((VLOOKUP(CONCATENATE($C$5,"_",$Y74),premium!$A$2:$I$200,6,FALSE))*AA74,0),"")</f>
        <v>40000</v>
      </c>
      <c r="AK74" s="38">
        <f>IFERROR(ROUND((VLOOKUP(CONCATENATE($C$5,"_",$Y74),premium!$A$2:$I$200,9,FALSE))*AA74,2),"")</f>
        <v>800</v>
      </c>
      <c r="AL74" s="35" t="s">
        <v>23520</v>
      </c>
      <c r="AM74" s="31"/>
      <c r="AN74" s="39"/>
      <c r="AO74" s="63" t="str">
        <f t="shared" si="3"/>
        <v>O.K.</v>
      </c>
      <c r="AP74" s="40" t="str">
        <f t="shared" si="4"/>
        <v>O.K</v>
      </c>
      <c r="AQ74" s="41" t="s">
        <v>48</v>
      </c>
      <c r="AR74" s="161"/>
      <c r="AS74" s="124" t="s">
        <v>4269</v>
      </c>
      <c r="AT74" s="129" t="s">
        <v>214</v>
      </c>
      <c r="AU74" s="129" t="s">
        <v>202</v>
      </c>
      <c r="AV74" s="129"/>
      <c r="AW74" s="129"/>
      <c r="AX74" s="129"/>
      <c r="AZ74" s="129" t="s">
        <v>3985</v>
      </c>
      <c r="BA74" s="130" t="s">
        <v>8795</v>
      </c>
      <c r="BB74" s="130" t="s">
        <v>8796</v>
      </c>
      <c r="BH74" s="129" t="s">
        <v>3206</v>
      </c>
      <c r="BI74" s="129" t="s">
        <v>190</v>
      </c>
      <c r="BJ74" s="131" t="s">
        <v>4110</v>
      </c>
      <c r="BK74" s="131" t="s">
        <v>18341</v>
      </c>
      <c r="BM74" s="129" t="s">
        <v>454</v>
      </c>
      <c r="BN74" s="129" t="s">
        <v>171</v>
      </c>
      <c r="BO74" s="129" t="s">
        <v>457</v>
      </c>
      <c r="BP74" s="131" t="s">
        <v>4034</v>
      </c>
      <c r="BQ74" s="131" t="s">
        <v>17682</v>
      </c>
      <c r="BR74" s="131" t="s">
        <v>18410</v>
      </c>
      <c r="BT74" s="129" t="s">
        <v>454</v>
      </c>
      <c r="BU74" s="129" t="s">
        <v>171</v>
      </c>
      <c r="BV74" s="129" t="s">
        <v>455</v>
      </c>
      <c r="BW74" s="129" t="s">
        <v>464</v>
      </c>
      <c r="BX74" s="131" t="s">
        <v>17680</v>
      </c>
      <c r="BY74" s="131" t="s">
        <v>17949</v>
      </c>
      <c r="BZ74" s="131" t="s">
        <v>18677</v>
      </c>
      <c r="CB74" s="129" t="s">
        <v>214</v>
      </c>
      <c r="CC74" s="129" t="s">
        <v>202</v>
      </c>
      <c r="CD74" s="129"/>
      <c r="CE74" s="129"/>
      <c r="CF74" s="129"/>
      <c r="CG74" s="131" t="s">
        <v>17901</v>
      </c>
      <c r="CH74" s="131" t="s">
        <v>8796</v>
      </c>
      <c r="CI74" s="124" t="s">
        <v>19057</v>
      </c>
    </row>
    <row r="75" spans="1:87" ht="25.5" x14ac:dyDescent="0.25">
      <c r="A75" s="30">
        <f t="shared" si="5"/>
        <v>58</v>
      </c>
      <c r="B75" s="31">
        <v>999861605</v>
      </c>
      <c r="C75" s="31" t="s">
        <v>23784</v>
      </c>
      <c r="D75" s="31"/>
      <c r="E75" s="31" t="s">
        <v>23785</v>
      </c>
      <c r="F75" s="31"/>
      <c r="G75" s="32" t="s">
        <v>23512</v>
      </c>
      <c r="H75" s="32" t="s">
        <v>23513</v>
      </c>
      <c r="I75" s="33">
        <v>7068947143</v>
      </c>
      <c r="J75" s="18"/>
      <c r="K75" s="32"/>
      <c r="L75" s="18"/>
      <c r="M75" s="31" t="s">
        <v>23509</v>
      </c>
      <c r="N75" s="31" t="s">
        <v>23509</v>
      </c>
      <c r="O75" s="31"/>
      <c r="P75" s="32" t="s">
        <v>3206</v>
      </c>
      <c r="Q75" s="31"/>
      <c r="R75" s="44" t="s">
        <v>23786</v>
      </c>
      <c r="S75" s="32" t="s">
        <v>23516</v>
      </c>
      <c r="T75" s="34" t="str">
        <f t="shared" si="1"/>
        <v>Saving/Loan A/C</v>
      </c>
      <c r="U75" s="32" t="s">
        <v>23517</v>
      </c>
      <c r="V75" s="45">
        <v>1.97</v>
      </c>
      <c r="W75" s="35" t="s">
        <v>23787</v>
      </c>
      <c r="X75" s="62" t="str">
        <f t="shared" si="2"/>
        <v>Small/Marginal</v>
      </c>
      <c r="Y75" s="32" t="s">
        <v>204</v>
      </c>
      <c r="Z75" s="35"/>
      <c r="AA75" s="36">
        <v>1</v>
      </c>
      <c r="AB75" s="32" t="s">
        <v>3209</v>
      </c>
      <c r="AC75" s="32" t="s">
        <v>3380</v>
      </c>
      <c r="AD75" s="32" t="s">
        <v>3383</v>
      </c>
      <c r="AE75" s="31"/>
      <c r="AF75" s="31" t="s">
        <v>23509</v>
      </c>
      <c r="AG75" s="31"/>
      <c r="AH75" s="31" t="str">
        <f t="shared" si="0"/>
        <v>PTHLKA</v>
      </c>
      <c r="AI75" s="37" t="str">
        <f>IFERROR(IF(OR($C$5="",$Y75=""),"",INDEX('NFA LEVEL'!$D$2:$D$197,MATCH(CONCATENATE($C$5,"_",$Y75),'NFA LEVEL'!$A$2:$A$197))),"")</f>
        <v>PTHLKA</v>
      </c>
      <c r="AJ75" s="38">
        <f>IFERROR(ROUND((VLOOKUP(CONCATENATE($C$5,"_",$Y75),premium!$A$2:$I$200,6,FALSE))*AA75,0),"")</f>
        <v>40000</v>
      </c>
      <c r="AK75" s="38">
        <f>IFERROR(ROUND((VLOOKUP(CONCATENATE($C$5,"_",$Y75),premium!$A$2:$I$200,9,FALSE))*AA75,2),"")</f>
        <v>800</v>
      </c>
      <c r="AL75" s="35" t="s">
        <v>23520</v>
      </c>
      <c r="AM75" s="31"/>
      <c r="AN75" s="39"/>
      <c r="AO75" s="63" t="str">
        <f t="shared" si="3"/>
        <v>O.K.</v>
      </c>
      <c r="AP75" s="40" t="str">
        <f t="shared" si="4"/>
        <v>O.K</v>
      </c>
      <c r="AQ75" s="41" t="s">
        <v>48</v>
      </c>
      <c r="AR75" s="161"/>
      <c r="AS75" s="124" t="s">
        <v>4270</v>
      </c>
      <c r="AT75" s="129" t="s">
        <v>214</v>
      </c>
      <c r="AU75" s="129" t="s">
        <v>203</v>
      </c>
      <c r="AV75" s="129" t="s">
        <v>215</v>
      </c>
      <c r="AW75" s="129"/>
      <c r="AX75" s="129"/>
      <c r="AZ75" s="129" t="s">
        <v>3986</v>
      </c>
      <c r="BA75" s="130" t="s">
        <v>8797</v>
      </c>
      <c r="BB75" s="130" t="s">
        <v>8798</v>
      </c>
      <c r="BH75" s="129" t="s">
        <v>3206</v>
      </c>
      <c r="BI75" s="129" t="s">
        <v>201</v>
      </c>
      <c r="BJ75" s="131" t="s">
        <v>4111</v>
      </c>
      <c r="BK75" s="131" t="s">
        <v>18342</v>
      </c>
      <c r="BM75" s="129" t="s">
        <v>454</v>
      </c>
      <c r="BN75" s="129" t="s">
        <v>171</v>
      </c>
      <c r="BO75" s="129" t="s">
        <v>458</v>
      </c>
      <c r="BP75" s="131" t="s">
        <v>4034</v>
      </c>
      <c r="BQ75" s="131" t="s">
        <v>17683</v>
      </c>
      <c r="BR75" s="131" t="s">
        <v>18411</v>
      </c>
      <c r="BT75" s="129" t="s">
        <v>454</v>
      </c>
      <c r="BU75" s="129" t="s">
        <v>171</v>
      </c>
      <c r="BV75" s="129" t="s">
        <v>456</v>
      </c>
      <c r="BW75" s="129" t="s">
        <v>475</v>
      </c>
      <c r="BX75" s="131" t="s">
        <v>17681</v>
      </c>
      <c r="BY75" s="131" t="s">
        <v>17950</v>
      </c>
      <c r="BZ75" s="131" t="s">
        <v>18678</v>
      </c>
      <c r="CB75" s="129" t="s">
        <v>214</v>
      </c>
      <c r="CC75" s="129" t="s">
        <v>203</v>
      </c>
      <c r="CD75" s="129" t="s">
        <v>215</v>
      </c>
      <c r="CE75" s="129"/>
      <c r="CF75" s="129"/>
      <c r="CG75" s="131" t="s">
        <v>17902</v>
      </c>
      <c r="CH75" s="131" t="s">
        <v>8798</v>
      </c>
      <c r="CI75" s="124" t="s">
        <v>19058</v>
      </c>
    </row>
    <row r="76" spans="1:87" ht="25.5" x14ac:dyDescent="0.25">
      <c r="A76" s="30">
        <f t="shared" si="5"/>
        <v>59</v>
      </c>
      <c r="B76" s="31">
        <v>2923201</v>
      </c>
      <c r="C76" s="31" t="s">
        <v>23621</v>
      </c>
      <c r="D76" s="31"/>
      <c r="E76" s="31" t="s">
        <v>23788</v>
      </c>
      <c r="F76" s="31"/>
      <c r="G76" s="32" t="s">
        <v>23512</v>
      </c>
      <c r="H76" s="32" t="s">
        <v>23513</v>
      </c>
      <c r="I76" s="33">
        <v>9981282142</v>
      </c>
      <c r="J76" s="18" t="s">
        <v>23789</v>
      </c>
      <c r="K76" s="32"/>
      <c r="L76" s="18"/>
      <c r="M76" s="31" t="s">
        <v>23586</v>
      </c>
      <c r="N76" s="31" t="s">
        <v>23586</v>
      </c>
      <c r="O76" s="31"/>
      <c r="P76" s="32" t="s">
        <v>3206</v>
      </c>
      <c r="Q76" s="31"/>
      <c r="R76" s="44" t="s">
        <v>23790</v>
      </c>
      <c r="S76" s="32" t="s">
        <v>23516</v>
      </c>
      <c r="T76" s="34" t="str">
        <f t="shared" si="1"/>
        <v>Saving/Loan A/C</v>
      </c>
      <c r="U76" s="32" t="s">
        <v>23517</v>
      </c>
      <c r="V76" s="45">
        <v>2.7</v>
      </c>
      <c r="W76" s="35" t="s">
        <v>23791</v>
      </c>
      <c r="X76" s="62" t="str">
        <f t="shared" si="2"/>
        <v>Others</v>
      </c>
      <c r="Y76" s="32" t="s">
        <v>204</v>
      </c>
      <c r="Z76" s="35"/>
      <c r="AA76" s="36">
        <v>1</v>
      </c>
      <c r="AB76" s="32" t="s">
        <v>3209</v>
      </c>
      <c r="AC76" s="32" t="s">
        <v>3380</v>
      </c>
      <c r="AD76" s="32" t="s">
        <v>3382</v>
      </c>
      <c r="AE76" s="31"/>
      <c r="AF76" s="31" t="s">
        <v>23586</v>
      </c>
      <c r="AG76" s="31"/>
      <c r="AH76" s="31" t="str">
        <f t="shared" si="0"/>
        <v>PTHLKA</v>
      </c>
      <c r="AI76" s="37" t="str">
        <f>IFERROR(IF(OR($C$5="",$Y76=""),"",INDEX('NFA LEVEL'!$D$2:$D$197,MATCH(CONCATENATE($C$5,"_",$Y76),'NFA LEVEL'!$A$2:$A$197))),"")</f>
        <v>PTHLKA</v>
      </c>
      <c r="AJ76" s="38">
        <f>IFERROR(ROUND((VLOOKUP(CONCATENATE($C$5,"_",$Y76),premium!$A$2:$I$200,6,FALSE))*AA76,0),"")</f>
        <v>40000</v>
      </c>
      <c r="AK76" s="38">
        <f>IFERROR(ROUND((VLOOKUP(CONCATENATE($C$5,"_",$Y76),premium!$A$2:$I$200,9,FALSE))*AA76,2),"")</f>
        <v>800</v>
      </c>
      <c r="AL76" s="35" t="s">
        <v>23520</v>
      </c>
      <c r="AM76" s="31"/>
      <c r="AN76" s="39"/>
      <c r="AO76" s="63" t="str">
        <f t="shared" si="3"/>
        <v>O.K.</v>
      </c>
      <c r="AP76" s="40" t="str">
        <f t="shared" si="4"/>
        <v>O.K</v>
      </c>
      <c r="AQ76" s="41" t="s">
        <v>48</v>
      </c>
      <c r="AR76" s="161"/>
      <c r="AS76" s="124" t="s">
        <v>4271</v>
      </c>
      <c r="AT76" s="129" t="s">
        <v>214</v>
      </c>
      <c r="AU76" s="129" t="s">
        <v>203</v>
      </c>
      <c r="AV76" s="129" t="s">
        <v>270</v>
      </c>
      <c r="AW76" s="129"/>
      <c r="AX76" s="129"/>
      <c r="AZ76" s="129" t="s">
        <v>3986</v>
      </c>
      <c r="BA76" s="130" t="s">
        <v>8799</v>
      </c>
      <c r="BB76" s="130" t="s">
        <v>8800</v>
      </c>
      <c r="BH76" s="129" t="s">
        <v>3206</v>
      </c>
      <c r="BI76" s="129" t="s">
        <v>202</v>
      </c>
      <c r="BJ76" s="131" t="s">
        <v>4112</v>
      </c>
      <c r="BK76" s="131" t="s">
        <v>18343</v>
      </c>
      <c r="BM76" s="129" t="s">
        <v>454</v>
      </c>
      <c r="BN76" s="129" t="s">
        <v>171</v>
      </c>
      <c r="BO76" s="129" t="s">
        <v>459</v>
      </c>
      <c r="BP76" s="131" t="s">
        <v>4034</v>
      </c>
      <c r="BQ76" s="131" t="s">
        <v>17684</v>
      </c>
      <c r="BR76" s="131" t="s">
        <v>18412</v>
      </c>
      <c r="BT76" s="129" t="s">
        <v>454</v>
      </c>
      <c r="BU76" s="129" t="s">
        <v>171</v>
      </c>
      <c r="BV76" s="129" t="s">
        <v>457</v>
      </c>
      <c r="BW76" s="129" t="s">
        <v>483</v>
      </c>
      <c r="BX76" s="131" t="s">
        <v>17682</v>
      </c>
      <c r="BY76" s="131" t="s">
        <v>17951</v>
      </c>
      <c r="BZ76" s="131" t="s">
        <v>18679</v>
      </c>
      <c r="CB76" s="129" t="s">
        <v>214</v>
      </c>
      <c r="CC76" s="129" t="s">
        <v>203</v>
      </c>
      <c r="CD76" s="129" t="s">
        <v>270</v>
      </c>
      <c r="CE76" s="129"/>
      <c r="CF76" s="129"/>
      <c r="CG76" s="131" t="s">
        <v>17903</v>
      </c>
      <c r="CH76" s="131" t="s">
        <v>8800</v>
      </c>
      <c r="CI76" s="124" t="s">
        <v>19059</v>
      </c>
    </row>
    <row r="77" spans="1:87" ht="25.5" x14ac:dyDescent="0.25">
      <c r="A77" s="30">
        <f t="shared" si="5"/>
        <v>60</v>
      </c>
      <c r="B77" s="31">
        <v>2923204</v>
      </c>
      <c r="C77" s="31" t="s">
        <v>23792</v>
      </c>
      <c r="D77" s="31"/>
      <c r="E77" s="31" t="s">
        <v>23793</v>
      </c>
      <c r="F77" s="31"/>
      <c r="G77" s="32" t="s">
        <v>23512</v>
      </c>
      <c r="H77" s="32" t="s">
        <v>23513</v>
      </c>
      <c r="I77" s="33">
        <v>7354951836</v>
      </c>
      <c r="J77" s="18" t="s">
        <v>23794</v>
      </c>
      <c r="K77" s="32"/>
      <c r="L77" s="18"/>
      <c r="M77" s="31" t="s">
        <v>23509</v>
      </c>
      <c r="N77" s="31" t="s">
        <v>23509</v>
      </c>
      <c r="O77" s="31"/>
      <c r="P77" s="32" t="s">
        <v>3206</v>
      </c>
      <c r="Q77" s="31"/>
      <c r="R77" s="44" t="s">
        <v>23795</v>
      </c>
      <c r="S77" s="32" t="s">
        <v>23516</v>
      </c>
      <c r="T77" s="34" t="str">
        <f t="shared" si="1"/>
        <v>Saving/Loan A/C</v>
      </c>
      <c r="U77" s="32" t="s">
        <v>23517</v>
      </c>
      <c r="V77" s="45">
        <v>1.05</v>
      </c>
      <c r="W77" s="35" t="s">
        <v>23796</v>
      </c>
      <c r="X77" s="62" t="str">
        <f t="shared" si="2"/>
        <v>Small/Marginal</v>
      </c>
      <c r="Y77" s="32" t="s">
        <v>204</v>
      </c>
      <c r="Z77" s="35"/>
      <c r="AA77" s="36">
        <v>1</v>
      </c>
      <c r="AB77" s="32" t="s">
        <v>3209</v>
      </c>
      <c r="AC77" s="32" t="s">
        <v>3380</v>
      </c>
      <c r="AD77" s="32" t="s">
        <v>3383</v>
      </c>
      <c r="AE77" s="31"/>
      <c r="AF77" s="31" t="s">
        <v>23509</v>
      </c>
      <c r="AG77" s="31"/>
      <c r="AH77" s="31" t="str">
        <f t="shared" si="0"/>
        <v>PTHLKA</v>
      </c>
      <c r="AI77" s="37" t="str">
        <f>IFERROR(IF(OR($C$5="",$Y77=""),"",INDEX('NFA LEVEL'!$D$2:$D$197,MATCH(CONCATENATE($C$5,"_",$Y77),'NFA LEVEL'!$A$2:$A$197))),"")</f>
        <v>PTHLKA</v>
      </c>
      <c r="AJ77" s="38">
        <f>IFERROR(ROUND((VLOOKUP(CONCATENATE($C$5,"_",$Y77),premium!$A$2:$I$200,6,FALSE))*AA77,0),"")</f>
        <v>40000</v>
      </c>
      <c r="AK77" s="38">
        <f>IFERROR(ROUND((VLOOKUP(CONCATENATE($C$5,"_",$Y77),premium!$A$2:$I$200,9,FALSE))*AA77,2),"")</f>
        <v>800</v>
      </c>
      <c r="AL77" s="35" t="s">
        <v>23520</v>
      </c>
      <c r="AM77" s="31"/>
      <c r="AN77" s="39"/>
      <c r="AO77" s="63" t="str">
        <f t="shared" si="3"/>
        <v>O.K.</v>
      </c>
      <c r="AP77" s="40" t="str">
        <f t="shared" si="4"/>
        <v>O.K</v>
      </c>
      <c r="AQ77" s="41" t="s">
        <v>48</v>
      </c>
      <c r="AR77" s="161"/>
      <c r="AS77" s="124" t="s">
        <v>4272</v>
      </c>
      <c r="AT77" s="129" t="s">
        <v>214</v>
      </c>
      <c r="AU77" s="129" t="s">
        <v>203</v>
      </c>
      <c r="AV77" s="129" t="s">
        <v>271</v>
      </c>
      <c r="AW77" s="129"/>
      <c r="AX77" s="129"/>
      <c r="AZ77" s="129" t="s">
        <v>3986</v>
      </c>
      <c r="BA77" s="130" t="s">
        <v>8801</v>
      </c>
      <c r="BB77" s="130" t="s">
        <v>8802</v>
      </c>
      <c r="BH77" s="129" t="s">
        <v>3206</v>
      </c>
      <c r="BI77" s="129" t="s">
        <v>203</v>
      </c>
      <c r="BJ77" s="131" t="s">
        <v>4113</v>
      </c>
      <c r="BK77" s="131" t="s">
        <v>18344</v>
      </c>
      <c r="BM77" s="129" t="s">
        <v>454</v>
      </c>
      <c r="BN77" s="129" t="s">
        <v>171</v>
      </c>
      <c r="BO77" s="129" t="s">
        <v>460</v>
      </c>
      <c r="BP77" s="131" t="s">
        <v>4034</v>
      </c>
      <c r="BQ77" s="131" t="s">
        <v>17685</v>
      </c>
      <c r="BR77" s="131" t="s">
        <v>18413</v>
      </c>
      <c r="BT77" s="129" t="s">
        <v>454</v>
      </c>
      <c r="BU77" s="129" t="s">
        <v>171</v>
      </c>
      <c r="BV77" s="129" t="s">
        <v>458</v>
      </c>
      <c r="BW77" s="129" t="s">
        <v>500</v>
      </c>
      <c r="BX77" s="131" t="s">
        <v>17683</v>
      </c>
      <c r="BY77" s="131" t="s">
        <v>17952</v>
      </c>
      <c r="BZ77" s="131" t="s">
        <v>18680</v>
      </c>
      <c r="CB77" s="129" t="s">
        <v>214</v>
      </c>
      <c r="CC77" s="129" t="s">
        <v>203</v>
      </c>
      <c r="CD77" s="129" t="s">
        <v>271</v>
      </c>
      <c r="CE77" s="129"/>
      <c r="CF77" s="129"/>
      <c r="CG77" s="131" t="s">
        <v>17904</v>
      </c>
      <c r="CH77" s="131" t="s">
        <v>8802</v>
      </c>
      <c r="CI77" s="124" t="s">
        <v>19060</v>
      </c>
    </row>
    <row r="78" spans="1:87" ht="25.5" x14ac:dyDescent="0.25">
      <c r="A78" s="30">
        <f t="shared" si="5"/>
        <v>61</v>
      </c>
      <c r="B78" s="31">
        <v>2924866</v>
      </c>
      <c r="C78" s="31" t="s">
        <v>23797</v>
      </c>
      <c r="D78" s="31"/>
      <c r="E78" s="31" t="s">
        <v>23798</v>
      </c>
      <c r="F78" s="31"/>
      <c r="G78" s="32" t="s">
        <v>23512</v>
      </c>
      <c r="H78" s="32" t="s">
        <v>23513</v>
      </c>
      <c r="I78" s="33">
        <v>9753453074</v>
      </c>
      <c r="J78" s="18" t="s">
        <v>23799</v>
      </c>
      <c r="K78" s="32"/>
      <c r="L78" s="18"/>
      <c r="M78" s="31" t="s">
        <v>23573</v>
      </c>
      <c r="N78" s="31" t="s">
        <v>23573</v>
      </c>
      <c r="O78" s="31"/>
      <c r="P78" s="32" t="s">
        <v>3206</v>
      </c>
      <c r="Q78" s="31"/>
      <c r="R78" s="44" t="s">
        <v>23800</v>
      </c>
      <c r="S78" s="32" t="s">
        <v>23516</v>
      </c>
      <c r="T78" s="34" t="str">
        <f t="shared" si="1"/>
        <v>Saving/Loan A/C</v>
      </c>
      <c r="U78" s="32" t="s">
        <v>23517</v>
      </c>
      <c r="V78" s="45">
        <v>1.95</v>
      </c>
      <c r="W78" s="35" t="s">
        <v>23801</v>
      </c>
      <c r="X78" s="62" t="str">
        <f t="shared" si="2"/>
        <v>Small/Marginal</v>
      </c>
      <c r="Y78" s="32" t="s">
        <v>204</v>
      </c>
      <c r="Z78" s="35"/>
      <c r="AA78" s="36">
        <v>1</v>
      </c>
      <c r="AB78" s="32" t="s">
        <v>3209</v>
      </c>
      <c r="AC78" s="32" t="s">
        <v>3380</v>
      </c>
      <c r="AD78" s="32" t="s">
        <v>3388</v>
      </c>
      <c r="AE78" s="31"/>
      <c r="AF78" s="31" t="s">
        <v>23642</v>
      </c>
      <c r="AG78" s="31"/>
      <c r="AH78" s="31" t="str">
        <f t="shared" si="0"/>
        <v>PTHLKA</v>
      </c>
      <c r="AI78" s="37" t="str">
        <f>IFERROR(IF(OR($C$5="",$Y78=""),"",INDEX('NFA LEVEL'!$D$2:$D$197,MATCH(CONCATENATE($C$5,"_",$Y78),'NFA LEVEL'!$A$2:$A$197))),"")</f>
        <v>PTHLKA</v>
      </c>
      <c r="AJ78" s="38">
        <f>IFERROR(ROUND((VLOOKUP(CONCATENATE($C$5,"_",$Y78),premium!$A$2:$I$200,6,FALSE))*AA78,0),"")</f>
        <v>40000</v>
      </c>
      <c r="AK78" s="38">
        <f>IFERROR(ROUND((VLOOKUP(CONCATENATE($C$5,"_",$Y78),premium!$A$2:$I$200,9,FALSE))*AA78,2),"")</f>
        <v>800</v>
      </c>
      <c r="AL78" s="35" t="s">
        <v>23520</v>
      </c>
      <c r="AM78" s="31"/>
      <c r="AN78" s="39"/>
      <c r="AO78" s="63" t="str">
        <f t="shared" si="3"/>
        <v>O.K.</v>
      </c>
      <c r="AP78" s="40" t="str">
        <f t="shared" si="4"/>
        <v>O.K</v>
      </c>
      <c r="AQ78" s="41" t="s">
        <v>48</v>
      </c>
      <c r="AR78" s="161"/>
      <c r="AS78" s="124" t="s">
        <v>4273</v>
      </c>
      <c r="AT78" s="129" t="s">
        <v>214</v>
      </c>
      <c r="AU78" s="129" t="s">
        <v>203</v>
      </c>
      <c r="AV78" s="129" t="s">
        <v>241</v>
      </c>
      <c r="AW78" s="129"/>
      <c r="AX78" s="129"/>
      <c r="AZ78" s="129" t="s">
        <v>3986</v>
      </c>
      <c r="BA78" s="130" t="s">
        <v>8803</v>
      </c>
      <c r="BB78" s="130" t="s">
        <v>8804</v>
      </c>
      <c r="BH78" s="129" t="s">
        <v>3206</v>
      </c>
      <c r="BI78" s="129" t="s">
        <v>191</v>
      </c>
      <c r="BJ78" s="131" t="s">
        <v>4114</v>
      </c>
      <c r="BK78" s="131" t="s">
        <v>18345</v>
      </c>
      <c r="BM78" s="129" t="s">
        <v>454</v>
      </c>
      <c r="BN78" s="129" t="s">
        <v>171</v>
      </c>
      <c r="BO78" s="129" t="s">
        <v>461</v>
      </c>
      <c r="BP78" s="131" t="s">
        <v>4034</v>
      </c>
      <c r="BQ78" s="131" t="s">
        <v>17686</v>
      </c>
      <c r="BR78" s="131" t="s">
        <v>18414</v>
      </c>
      <c r="BT78" s="129" t="s">
        <v>454</v>
      </c>
      <c r="BU78" s="129" t="s">
        <v>171</v>
      </c>
      <c r="BV78" s="129" t="s">
        <v>459</v>
      </c>
      <c r="BW78" s="129" t="s">
        <v>511</v>
      </c>
      <c r="BX78" s="131" t="s">
        <v>17684</v>
      </c>
      <c r="BY78" s="131" t="s">
        <v>17953</v>
      </c>
      <c r="BZ78" s="131" t="s">
        <v>18681</v>
      </c>
      <c r="CB78" s="129" t="s">
        <v>214</v>
      </c>
      <c r="CC78" s="129" t="s">
        <v>203</v>
      </c>
      <c r="CD78" s="129" t="s">
        <v>241</v>
      </c>
      <c r="CE78" s="129"/>
      <c r="CF78" s="129"/>
      <c r="CG78" s="131" t="s">
        <v>17905</v>
      </c>
      <c r="CH78" s="131" t="s">
        <v>8804</v>
      </c>
      <c r="CI78" s="124" t="s">
        <v>19061</v>
      </c>
    </row>
    <row r="79" spans="1:87" ht="25.5" x14ac:dyDescent="0.25">
      <c r="A79" s="30">
        <f t="shared" si="5"/>
        <v>62</v>
      </c>
      <c r="B79" s="31">
        <v>2940854</v>
      </c>
      <c r="C79" s="31" t="s">
        <v>23802</v>
      </c>
      <c r="D79" s="31"/>
      <c r="E79" s="31" t="s">
        <v>23601</v>
      </c>
      <c r="F79" s="31"/>
      <c r="G79" s="32" t="s">
        <v>23512</v>
      </c>
      <c r="H79" s="32" t="s">
        <v>23535</v>
      </c>
      <c r="I79" s="33">
        <v>9770175545</v>
      </c>
      <c r="J79" s="18" t="s">
        <v>23803</v>
      </c>
      <c r="K79" s="32"/>
      <c r="L79" s="18"/>
      <c r="M79" s="31" t="s">
        <v>23597</v>
      </c>
      <c r="N79" s="31" t="s">
        <v>23597</v>
      </c>
      <c r="O79" s="31"/>
      <c r="P79" s="32" t="s">
        <v>3206</v>
      </c>
      <c r="Q79" s="31"/>
      <c r="R79" s="44" t="s">
        <v>23804</v>
      </c>
      <c r="S79" s="32" t="s">
        <v>23516</v>
      </c>
      <c r="T79" s="34" t="str">
        <f t="shared" si="1"/>
        <v>Saving/Loan A/C</v>
      </c>
      <c r="U79" s="32" t="s">
        <v>23517</v>
      </c>
      <c r="V79" s="45">
        <v>3.19</v>
      </c>
      <c r="W79" s="35" t="s">
        <v>23805</v>
      </c>
      <c r="X79" s="62" t="str">
        <f t="shared" si="2"/>
        <v>Others</v>
      </c>
      <c r="Y79" s="32" t="s">
        <v>204</v>
      </c>
      <c r="Z79" s="35"/>
      <c r="AA79" s="36">
        <v>1.1000000000000001</v>
      </c>
      <c r="AB79" s="32" t="s">
        <v>3209</v>
      </c>
      <c r="AC79" s="32" t="s">
        <v>3380</v>
      </c>
      <c r="AD79" s="32" t="s">
        <v>3390</v>
      </c>
      <c r="AE79" s="31"/>
      <c r="AF79" s="31" t="s">
        <v>23525</v>
      </c>
      <c r="AG79" s="31"/>
      <c r="AH79" s="31" t="str">
        <f t="shared" si="0"/>
        <v>PTHLKA</v>
      </c>
      <c r="AI79" s="37" t="str">
        <f>IFERROR(IF(OR($C$5="",$Y79=""),"",INDEX('NFA LEVEL'!$D$2:$D$197,MATCH(CONCATENATE($C$5,"_",$Y79),'NFA LEVEL'!$A$2:$A$197))),"")</f>
        <v>PTHLKA</v>
      </c>
      <c r="AJ79" s="38">
        <f>IFERROR(ROUND((VLOOKUP(CONCATENATE($C$5,"_",$Y79),premium!$A$2:$I$200,6,FALSE))*AA79,0),"")</f>
        <v>44000</v>
      </c>
      <c r="AK79" s="38">
        <f>IFERROR(ROUND((VLOOKUP(CONCATENATE($C$5,"_",$Y79),premium!$A$2:$I$200,9,FALSE))*AA79,2),"")</f>
        <v>880</v>
      </c>
      <c r="AL79" s="35" t="s">
        <v>23520</v>
      </c>
      <c r="AM79" s="31"/>
      <c r="AN79" s="39"/>
      <c r="AO79" s="63" t="str">
        <f t="shared" si="3"/>
        <v>O.K.</v>
      </c>
      <c r="AP79" s="40" t="str">
        <f t="shared" si="4"/>
        <v>O.K</v>
      </c>
      <c r="AQ79" s="41" t="s">
        <v>48</v>
      </c>
      <c r="AR79" s="161"/>
      <c r="AS79" s="124" t="s">
        <v>4274</v>
      </c>
      <c r="AT79" s="129" t="s">
        <v>214</v>
      </c>
      <c r="AU79" s="129" t="s">
        <v>191</v>
      </c>
      <c r="AV79" s="129" t="s">
        <v>215</v>
      </c>
      <c r="AW79" s="129"/>
      <c r="AX79" s="129"/>
      <c r="AZ79" s="129" t="s">
        <v>3986</v>
      </c>
      <c r="BA79" s="130" t="s">
        <v>8805</v>
      </c>
      <c r="BB79" s="130" t="s">
        <v>8806</v>
      </c>
      <c r="BH79" s="129" t="s">
        <v>3206</v>
      </c>
      <c r="BI79" s="129" t="s">
        <v>205</v>
      </c>
      <c r="BJ79" s="131" t="s">
        <v>4115</v>
      </c>
      <c r="BK79" s="131" t="s">
        <v>18346</v>
      </c>
      <c r="BM79" s="129" t="s">
        <v>454</v>
      </c>
      <c r="BN79" s="129" t="s">
        <v>171</v>
      </c>
      <c r="BO79" s="129" t="s">
        <v>462</v>
      </c>
      <c r="BP79" s="131" t="s">
        <v>4034</v>
      </c>
      <c r="BQ79" s="131" t="s">
        <v>17687</v>
      </c>
      <c r="BR79" s="131" t="s">
        <v>18415</v>
      </c>
      <c r="BT79" s="129" t="s">
        <v>454</v>
      </c>
      <c r="BU79" s="129" t="s">
        <v>171</v>
      </c>
      <c r="BV79" s="129" t="s">
        <v>460</v>
      </c>
      <c r="BW79" s="129" t="s">
        <v>524</v>
      </c>
      <c r="BX79" s="131" t="s">
        <v>17685</v>
      </c>
      <c r="BY79" s="131" t="s">
        <v>17954</v>
      </c>
      <c r="BZ79" s="131" t="s">
        <v>18682</v>
      </c>
      <c r="CB79" s="129" t="s">
        <v>214</v>
      </c>
      <c r="CC79" s="129" t="s">
        <v>191</v>
      </c>
      <c r="CD79" s="129" t="s">
        <v>215</v>
      </c>
      <c r="CE79" s="129"/>
      <c r="CF79" s="129"/>
      <c r="CG79" s="131" t="s">
        <v>17906</v>
      </c>
      <c r="CH79" s="131" t="s">
        <v>8806</v>
      </c>
      <c r="CI79" s="124" t="s">
        <v>19062</v>
      </c>
    </row>
    <row r="80" spans="1:87" ht="25.5" x14ac:dyDescent="0.25">
      <c r="A80" s="30">
        <f t="shared" si="5"/>
        <v>63</v>
      </c>
      <c r="B80" s="31">
        <v>2910972</v>
      </c>
      <c r="C80" s="31" t="s">
        <v>23806</v>
      </c>
      <c r="D80" s="31"/>
      <c r="E80" s="31" t="s">
        <v>23807</v>
      </c>
      <c r="F80" s="31"/>
      <c r="G80" s="32" t="s">
        <v>23512</v>
      </c>
      <c r="H80" s="32" t="s">
        <v>23513</v>
      </c>
      <c r="I80" s="33">
        <v>9179745282</v>
      </c>
      <c r="J80" s="18" t="s">
        <v>23808</v>
      </c>
      <c r="K80" s="32"/>
      <c r="L80" s="18"/>
      <c r="M80" s="31" t="s">
        <v>23586</v>
      </c>
      <c r="N80" s="31" t="s">
        <v>23586</v>
      </c>
      <c r="O80" s="31"/>
      <c r="P80" s="32" t="s">
        <v>3206</v>
      </c>
      <c r="Q80" s="31"/>
      <c r="R80" s="44" t="s">
        <v>23809</v>
      </c>
      <c r="S80" s="32" t="s">
        <v>23516</v>
      </c>
      <c r="T80" s="34" t="str">
        <f t="shared" si="1"/>
        <v>Saving/Loan A/C</v>
      </c>
      <c r="U80" s="32" t="s">
        <v>23517</v>
      </c>
      <c r="V80" s="45">
        <v>1.89</v>
      </c>
      <c r="W80" s="35" t="s">
        <v>23810</v>
      </c>
      <c r="X80" s="62" t="str">
        <f t="shared" si="2"/>
        <v>Small/Marginal</v>
      </c>
      <c r="Y80" s="32" t="s">
        <v>204</v>
      </c>
      <c r="Z80" s="35"/>
      <c r="AA80" s="36">
        <v>0.7</v>
      </c>
      <c r="AB80" s="32" t="s">
        <v>3209</v>
      </c>
      <c r="AC80" s="32" t="s">
        <v>3380</v>
      </c>
      <c r="AD80" s="32" t="s">
        <v>3382</v>
      </c>
      <c r="AE80" s="31"/>
      <c r="AF80" s="31" t="s">
        <v>23586</v>
      </c>
      <c r="AG80" s="31"/>
      <c r="AH80" s="31" t="str">
        <f t="shared" si="0"/>
        <v>PTHLKA</v>
      </c>
      <c r="AI80" s="37" t="str">
        <f>IFERROR(IF(OR($C$5="",$Y80=""),"",INDEX('NFA LEVEL'!$D$2:$D$197,MATCH(CONCATENATE($C$5,"_",$Y80),'NFA LEVEL'!$A$2:$A$197))),"")</f>
        <v>PTHLKA</v>
      </c>
      <c r="AJ80" s="38">
        <f>IFERROR(ROUND((VLOOKUP(CONCATENATE($C$5,"_",$Y80),premium!$A$2:$I$200,6,FALSE))*AA80,0),"")</f>
        <v>28000</v>
      </c>
      <c r="AK80" s="38">
        <f>IFERROR(ROUND((VLOOKUP(CONCATENATE($C$5,"_",$Y80),premium!$A$2:$I$200,9,FALSE))*AA80,2),"")</f>
        <v>560</v>
      </c>
      <c r="AL80" s="35" t="s">
        <v>23520</v>
      </c>
      <c r="AM80" s="31"/>
      <c r="AN80" s="39"/>
      <c r="AO80" s="63" t="str">
        <f t="shared" si="3"/>
        <v>O.K.</v>
      </c>
      <c r="AP80" s="40" t="str">
        <f t="shared" si="4"/>
        <v>O.K</v>
      </c>
      <c r="AQ80" s="41" t="s">
        <v>48</v>
      </c>
      <c r="AR80" s="161"/>
      <c r="AS80" s="124" t="s">
        <v>4275</v>
      </c>
      <c r="AT80" s="129" t="s">
        <v>214</v>
      </c>
      <c r="AU80" s="129" t="s">
        <v>191</v>
      </c>
      <c r="AV80" s="129" t="s">
        <v>270</v>
      </c>
      <c r="AW80" s="129"/>
      <c r="AX80" s="129"/>
      <c r="AZ80" s="129" t="s">
        <v>3986</v>
      </c>
      <c r="BA80" s="130" t="s">
        <v>8807</v>
      </c>
      <c r="BB80" s="130" t="s">
        <v>8808</v>
      </c>
      <c r="BH80" s="129" t="s">
        <v>3206</v>
      </c>
      <c r="BI80" s="129" t="s">
        <v>204</v>
      </c>
      <c r="BJ80" s="131" t="s">
        <v>4116</v>
      </c>
      <c r="BK80" s="131" t="s">
        <v>18347</v>
      </c>
      <c r="BM80" s="129" t="s">
        <v>454</v>
      </c>
      <c r="BN80" s="129" t="s">
        <v>171</v>
      </c>
      <c r="BO80" s="129" t="s">
        <v>463</v>
      </c>
      <c r="BP80" s="131" t="s">
        <v>4034</v>
      </c>
      <c r="BQ80" s="131" t="s">
        <v>17688</v>
      </c>
      <c r="BR80" s="131" t="s">
        <v>18416</v>
      </c>
      <c r="BT80" s="129" t="s">
        <v>454</v>
      </c>
      <c r="BU80" s="129" t="s">
        <v>171</v>
      </c>
      <c r="BV80" s="129" t="s">
        <v>461</v>
      </c>
      <c r="BW80" s="129" t="s">
        <v>531</v>
      </c>
      <c r="BX80" s="131" t="s">
        <v>17686</v>
      </c>
      <c r="BY80" s="131" t="s">
        <v>17955</v>
      </c>
      <c r="BZ80" s="131" t="s">
        <v>18683</v>
      </c>
      <c r="CB80" s="129" t="s">
        <v>214</v>
      </c>
      <c r="CC80" s="129" t="s">
        <v>191</v>
      </c>
      <c r="CD80" s="129" t="s">
        <v>270</v>
      </c>
      <c r="CE80" s="129"/>
      <c r="CF80" s="129"/>
      <c r="CG80" s="131" t="s">
        <v>17907</v>
      </c>
      <c r="CH80" s="131" t="s">
        <v>8808</v>
      </c>
      <c r="CI80" s="124" t="s">
        <v>19063</v>
      </c>
    </row>
    <row r="81" spans="1:87" ht="25.5" x14ac:dyDescent="0.25">
      <c r="A81" s="30">
        <f t="shared" si="5"/>
        <v>64</v>
      </c>
      <c r="B81" s="31">
        <v>2945562</v>
      </c>
      <c r="C81" s="31" t="s">
        <v>23700</v>
      </c>
      <c r="D81" s="31"/>
      <c r="E81" s="31" t="s">
        <v>23811</v>
      </c>
      <c r="F81" s="31"/>
      <c r="G81" s="32" t="s">
        <v>23512</v>
      </c>
      <c r="H81" s="32" t="s">
        <v>23513</v>
      </c>
      <c r="I81" s="33">
        <v>9617825059</v>
      </c>
      <c r="J81" s="18"/>
      <c r="K81" s="32"/>
      <c r="L81" s="18"/>
      <c r="M81" s="31" t="s">
        <v>23509</v>
      </c>
      <c r="N81" s="31" t="s">
        <v>23509</v>
      </c>
      <c r="O81" s="31"/>
      <c r="P81" s="32" t="s">
        <v>3206</v>
      </c>
      <c r="Q81" s="31"/>
      <c r="R81" s="44" t="s">
        <v>23812</v>
      </c>
      <c r="S81" s="32" t="s">
        <v>23516</v>
      </c>
      <c r="T81" s="34" t="str">
        <f t="shared" si="1"/>
        <v>Saving/Loan A/C</v>
      </c>
      <c r="U81" s="32" t="s">
        <v>23517</v>
      </c>
      <c r="V81" s="45">
        <v>1</v>
      </c>
      <c r="W81" s="35" t="s">
        <v>23813</v>
      </c>
      <c r="X81" s="62" t="str">
        <f t="shared" si="2"/>
        <v>Small/Marginal</v>
      </c>
      <c r="Y81" s="32" t="s">
        <v>204</v>
      </c>
      <c r="Z81" s="35"/>
      <c r="AA81" s="36">
        <v>1</v>
      </c>
      <c r="AB81" s="32" t="s">
        <v>3209</v>
      </c>
      <c r="AC81" s="32" t="s">
        <v>3380</v>
      </c>
      <c r="AD81" s="32" t="s">
        <v>3388</v>
      </c>
      <c r="AE81" s="31"/>
      <c r="AF81" s="31" t="s">
        <v>23642</v>
      </c>
      <c r="AG81" s="31"/>
      <c r="AH81" s="31" t="str">
        <f t="shared" si="0"/>
        <v>PTHLKA</v>
      </c>
      <c r="AI81" s="37" t="str">
        <f>IFERROR(IF(OR($C$5="",$Y81=""),"",INDEX('NFA LEVEL'!$D$2:$D$197,MATCH(CONCATENATE($C$5,"_",$Y81),'NFA LEVEL'!$A$2:$A$197))),"")</f>
        <v>PTHLKA</v>
      </c>
      <c r="AJ81" s="38">
        <f>IFERROR(ROUND((VLOOKUP(CONCATENATE($C$5,"_",$Y81),premium!$A$2:$I$200,6,FALSE))*AA81,0),"")</f>
        <v>40000</v>
      </c>
      <c r="AK81" s="38">
        <f>IFERROR(ROUND((VLOOKUP(CONCATENATE($C$5,"_",$Y81),premium!$A$2:$I$200,9,FALSE))*AA81,2),"")</f>
        <v>800</v>
      </c>
      <c r="AL81" s="35" t="s">
        <v>23520</v>
      </c>
      <c r="AM81" s="31"/>
      <c r="AN81" s="39"/>
      <c r="AO81" s="63" t="str">
        <f t="shared" si="3"/>
        <v>O.K.</v>
      </c>
      <c r="AP81" s="40" t="str">
        <f t="shared" si="4"/>
        <v>O.K</v>
      </c>
      <c r="AQ81" s="41" t="s">
        <v>48</v>
      </c>
      <c r="AR81" s="161"/>
      <c r="AS81" s="124" t="s">
        <v>4276</v>
      </c>
      <c r="AT81" s="129" t="s">
        <v>214</v>
      </c>
      <c r="AU81" s="129" t="s">
        <v>191</v>
      </c>
      <c r="AV81" s="129" t="s">
        <v>271</v>
      </c>
      <c r="AW81" s="129"/>
      <c r="AX81" s="129"/>
      <c r="AZ81" s="129" t="s">
        <v>3986</v>
      </c>
      <c r="BA81" s="130" t="s">
        <v>8809</v>
      </c>
      <c r="BB81" s="130" t="s">
        <v>8810</v>
      </c>
      <c r="BH81" s="129" t="s">
        <v>3642</v>
      </c>
      <c r="BI81" s="129" t="s">
        <v>190</v>
      </c>
      <c r="BJ81" s="131" t="s">
        <v>4117</v>
      </c>
      <c r="BK81" s="131" t="s">
        <v>18348</v>
      </c>
      <c r="BM81" s="129" t="s">
        <v>454</v>
      </c>
      <c r="BN81" s="129" t="s">
        <v>204</v>
      </c>
      <c r="BO81" s="129" t="s">
        <v>456</v>
      </c>
      <c r="BP81" s="131" t="s">
        <v>4035</v>
      </c>
      <c r="BQ81" s="131" t="s">
        <v>17689</v>
      </c>
      <c r="BR81" s="131" t="s">
        <v>18417</v>
      </c>
      <c r="BT81" s="129" t="s">
        <v>454</v>
      </c>
      <c r="BU81" s="129" t="s">
        <v>171</v>
      </c>
      <c r="BV81" s="129" t="s">
        <v>462</v>
      </c>
      <c r="BW81" s="129" t="s">
        <v>557</v>
      </c>
      <c r="BX81" s="131" t="s">
        <v>17687</v>
      </c>
      <c r="BY81" s="131" t="s">
        <v>17956</v>
      </c>
      <c r="BZ81" s="131" t="s">
        <v>18684</v>
      </c>
      <c r="CB81" s="129" t="s">
        <v>214</v>
      </c>
      <c r="CC81" s="129" t="s">
        <v>191</v>
      </c>
      <c r="CD81" s="129" t="s">
        <v>271</v>
      </c>
      <c r="CE81" s="129"/>
      <c r="CF81" s="129"/>
      <c r="CG81" s="131" t="s">
        <v>17908</v>
      </c>
      <c r="CH81" s="131" t="s">
        <v>8810</v>
      </c>
      <c r="CI81" s="124" t="s">
        <v>19064</v>
      </c>
    </row>
    <row r="82" spans="1:87" ht="25.5" x14ac:dyDescent="0.25">
      <c r="A82" s="30">
        <f t="shared" si="5"/>
        <v>65</v>
      </c>
      <c r="B82" s="31">
        <v>2948035</v>
      </c>
      <c r="C82" s="31" t="s">
        <v>23814</v>
      </c>
      <c r="D82" s="31"/>
      <c r="E82" s="31" t="s">
        <v>23695</v>
      </c>
      <c r="F82" s="31"/>
      <c r="G82" s="32" t="s">
        <v>23512</v>
      </c>
      <c r="H82" s="32" t="s">
        <v>23513</v>
      </c>
      <c r="I82" s="33">
        <v>8963988907</v>
      </c>
      <c r="J82" s="18"/>
      <c r="K82" s="32"/>
      <c r="L82" s="18"/>
      <c r="M82" s="31" t="s">
        <v>23509</v>
      </c>
      <c r="N82" s="31" t="s">
        <v>23509</v>
      </c>
      <c r="O82" s="31"/>
      <c r="P82" s="32" t="s">
        <v>3206</v>
      </c>
      <c r="Q82" s="31"/>
      <c r="R82" s="44" t="s">
        <v>23815</v>
      </c>
      <c r="S82" s="32" t="s">
        <v>23516</v>
      </c>
      <c r="T82" s="34" t="str">
        <f t="shared" si="1"/>
        <v>Saving/Loan A/C</v>
      </c>
      <c r="U82" s="32" t="s">
        <v>23517</v>
      </c>
      <c r="V82" s="45">
        <v>2.85</v>
      </c>
      <c r="W82" s="35" t="s">
        <v>23816</v>
      </c>
      <c r="X82" s="62" t="str">
        <f t="shared" si="2"/>
        <v>Others</v>
      </c>
      <c r="Y82" s="32" t="s">
        <v>204</v>
      </c>
      <c r="Z82" s="35"/>
      <c r="AA82" s="36">
        <v>0.5</v>
      </c>
      <c r="AB82" s="32" t="s">
        <v>3209</v>
      </c>
      <c r="AC82" s="32" t="s">
        <v>3380</v>
      </c>
      <c r="AD82" s="32" t="s">
        <v>3383</v>
      </c>
      <c r="AE82" s="31"/>
      <c r="AF82" s="31" t="s">
        <v>23509</v>
      </c>
      <c r="AG82" s="31"/>
      <c r="AH82" s="31" t="str">
        <f t="shared" ref="AH82:AH145" si="6">IF(OR($C$5="",$Y82=""),"",IFERROR(INDEX($AZ$18:$AZ$4489,MATCH(CONCATENATE($C$5,$Y82,$AB82,$AC82,$AD82,$AE82),$AS$18:$AS$4489,0)),""))</f>
        <v>PTHLKA</v>
      </c>
      <c r="AI82" s="37" t="str">
        <f>IFERROR(IF(OR($C$5="",$Y82=""),"",INDEX('NFA LEVEL'!$D$2:$D$197,MATCH(CONCATENATE($C$5,"_",$Y82),'NFA LEVEL'!$A$2:$A$197))),"")</f>
        <v>PTHLKA</v>
      </c>
      <c r="AJ82" s="38">
        <f>IFERROR(ROUND((VLOOKUP(CONCATENATE($C$5,"_",$Y82),premium!$A$2:$I$200,6,FALSE))*AA82,0),"")</f>
        <v>20000</v>
      </c>
      <c r="AK82" s="38">
        <f>IFERROR(ROUND((VLOOKUP(CONCATENATE($C$5,"_",$Y82),premium!$A$2:$I$200,9,FALSE))*AA82,2),"")</f>
        <v>400</v>
      </c>
      <c r="AL82" s="35" t="s">
        <v>23520</v>
      </c>
      <c r="AM82" s="31"/>
      <c r="AN82" s="39"/>
      <c r="AO82" s="63" t="str">
        <f t="shared" si="3"/>
        <v>O.K.</v>
      </c>
      <c r="AP82" s="40" t="str">
        <f t="shared" si="4"/>
        <v>O.K</v>
      </c>
      <c r="AQ82" s="41" t="s">
        <v>48</v>
      </c>
      <c r="AR82" s="161"/>
      <c r="AS82" s="124" t="s">
        <v>4277</v>
      </c>
      <c r="AT82" s="129" t="s">
        <v>214</v>
      </c>
      <c r="AU82" s="129" t="s">
        <v>191</v>
      </c>
      <c r="AV82" s="129" t="s">
        <v>241</v>
      </c>
      <c r="AW82" s="129"/>
      <c r="AX82" s="129"/>
      <c r="AZ82" s="129" t="s">
        <v>3986</v>
      </c>
      <c r="BA82" s="130" t="s">
        <v>8811</v>
      </c>
      <c r="BB82" s="130" t="s">
        <v>8812</v>
      </c>
      <c r="BH82" s="129" t="s">
        <v>3642</v>
      </c>
      <c r="BI82" s="129" t="s">
        <v>201</v>
      </c>
      <c r="BJ82" s="131" t="s">
        <v>4118</v>
      </c>
      <c r="BK82" s="131" t="s">
        <v>18349</v>
      </c>
      <c r="BM82" s="129" t="s">
        <v>454</v>
      </c>
      <c r="BN82" s="129" t="s">
        <v>204</v>
      </c>
      <c r="BO82" s="129" t="s">
        <v>457</v>
      </c>
      <c r="BP82" s="131" t="s">
        <v>4035</v>
      </c>
      <c r="BQ82" s="131" t="s">
        <v>17690</v>
      </c>
      <c r="BR82" s="131" t="s">
        <v>18418</v>
      </c>
      <c r="BT82" s="129" t="s">
        <v>454</v>
      </c>
      <c r="BU82" s="129" t="s">
        <v>171</v>
      </c>
      <c r="BV82" s="129" t="s">
        <v>463</v>
      </c>
      <c r="BW82" s="129" t="s">
        <v>571</v>
      </c>
      <c r="BX82" s="131" t="s">
        <v>17688</v>
      </c>
      <c r="BY82" s="131" t="s">
        <v>17957</v>
      </c>
      <c r="BZ82" s="131" t="s">
        <v>18685</v>
      </c>
      <c r="CB82" s="129" t="s">
        <v>214</v>
      </c>
      <c r="CC82" s="129" t="s">
        <v>191</v>
      </c>
      <c r="CD82" s="129" t="s">
        <v>241</v>
      </c>
      <c r="CE82" s="129"/>
      <c r="CF82" s="129"/>
      <c r="CG82" s="131" t="s">
        <v>17909</v>
      </c>
      <c r="CH82" s="131" t="s">
        <v>8812</v>
      </c>
      <c r="CI82" s="124" t="s">
        <v>19065</v>
      </c>
    </row>
    <row r="83" spans="1:87" ht="25.5" x14ac:dyDescent="0.25">
      <c r="A83" s="30">
        <f t="shared" si="5"/>
        <v>66</v>
      </c>
      <c r="B83" s="31">
        <v>2924752</v>
      </c>
      <c r="C83" s="31" t="s">
        <v>23817</v>
      </c>
      <c r="D83" s="31"/>
      <c r="E83" s="31" t="s">
        <v>23818</v>
      </c>
      <c r="F83" s="31"/>
      <c r="G83" s="32" t="s">
        <v>23512</v>
      </c>
      <c r="H83" s="32" t="s">
        <v>23513</v>
      </c>
      <c r="I83" s="33">
        <v>9165914857</v>
      </c>
      <c r="J83" s="18"/>
      <c r="K83" s="32"/>
      <c r="L83" s="18"/>
      <c r="M83" s="31" t="s">
        <v>23573</v>
      </c>
      <c r="N83" s="31" t="s">
        <v>23573</v>
      </c>
      <c r="O83" s="31"/>
      <c r="P83" s="32" t="s">
        <v>3206</v>
      </c>
      <c r="Q83" s="31"/>
      <c r="R83" s="44" t="s">
        <v>23819</v>
      </c>
      <c r="S83" s="32" t="s">
        <v>23516</v>
      </c>
      <c r="T83" s="34" t="str">
        <f t="shared" ref="T83:T146" si="7">IF($S83="","",IF($S83="Loanee","Saving/Loan A/C","Saving Bank A/C"))</f>
        <v>Saving/Loan A/C</v>
      </c>
      <c r="U83" s="32" t="s">
        <v>23517</v>
      </c>
      <c r="V83" s="45">
        <v>0.74</v>
      </c>
      <c r="W83" s="35" t="s">
        <v>23820</v>
      </c>
      <c r="X83" s="62" t="str">
        <f t="shared" ref="X83:X146" si="8">IF($V83&gt;2,"Others",IF($V83="","","Small/Marginal"))</f>
        <v>Small/Marginal</v>
      </c>
      <c r="Y83" s="32" t="s">
        <v>204</v>
      </c>
      <c r="Z83" s="35"/>
      <c r="AA83" s="36">
        <v>0.2</v>
      </c>
      <c r="AB83" s="32" t="s">
        <v>3209</v>
      </c>
      <c r="AC83" s="32" t="s">
        <v>3380</v>
      </c>
      <c r="AD83" s="32" t="s">
        <v>3391</v>
      </c>
      <c r="AE83" s="31"/>
      <c r="AF83" s="31" t="s">
        <v>23573</v>
      </c>
      <c r="AG83" s="31"/>
      <c r="AH83" s="31" t="str">
        <f t="shared" si="6"/>
        <v>PTHLKA</v>
      </c>
      <c r="AI83" s="37" t="str">
        <f>IFERROR(IF(OR($C$5="",$Y83=""),"",INDEX('NFA LEVEL'!$D$2:$D$197,MATCH(CONCATENATE($C$5,"_",$Y83),'NFA LEVEL'!$A$2:$A$197))),"")</f>
        <v>PTHLKA</v>
      </c>
      <c r="AJ83" s="38">
        <f>IFERROR(ROUND((VLOOKUP(CONCATENATE($C$5,"_",$Y83),premium!$A$2:$I$200,6,FALSE))*AA83,0),"")</f>
        <v>8000</v>
      </c>
      <c r="AK83" s="38">
        <f>IFERROR(ROUND((VLOOKUP(CONCATENATE($C$5,"_",$Y83),premium!$A$2:$I$200,9,FALSE))*AA83,2),"")</f>
        <v>160</v>
      </c>
      <c r="AL83" s="35" t="s">
        <v>23520</v>
      </c>
      <c r="AM83" s="31"/>
      <c r="AN83" s="39"/>
      <c r="AO83" s="63" t="str">
        <f t="shared" ref="AO83:AO146" si="9">IF(COUNT(A83:AL83)=0,"",IF(AND($AH83="DISTR",$AB83="",$AC83="",$AD83="",$AE83=""),"O.K.",IF(AND($AH83="TEHSL",$AB83&lt;&gt;"",$AC83="",$AD83="",$AE83=""),"O.K.",IF(AND($AH83="RCRCLE",$AB83&lt;&gt;"",$AC83&lt;&gt;"",$AD83="",$AE83=""),"O.K.",IF(AND($AH83="PTHLKA",$AB83&lt;&gt;"",$AC83&lt;&gt;"",$AD83&lt;&gt;"",$AE83=""),"O.K.",IF(AND($AH83="VILLAGE",$AB83&lt;&gt;"",$AC83&lt;&gt;"",$AD83&lt;&gt;"",$AE83&lt;&gt;""),"O.K.","Choose Correct Hierarchy in Column AB, AC, AD"))))))</f>
        <v>O.K.</v>
      </c>
      <c r="AP83" s="40" t="str">
        <f t="shared" ref="AP83:AP146" si="10">IF(C83="","",IF(AND(C83&lt;&gt;"",E83&lt;&gt;"",G83&lt;&gt;"",H83&lt;&gt;"",I83&lt;&gt;"",T83&lt;&gt;"",R83&lt;&gt;"",X83&lt;&gt;"",S83&lt;&gt;"",Y83&lt;&gt;"",AA83&lt;&gt;"",AH83&lt;&gt;"",AJ83&lt;&gt;"",AK83&lt;&gt;"",N83&lt;&gt;"",AL83&lt;&gt;"",AF83&lt;&gt;"",W83&lt;&gt;"",M83&lt;&gt;"",V83&lt;&gt;"",U83&lt;&gt;"",P83&lt;&gt;"",AO83="O.K."),"O.K","COMPULSORY FIELDS ARE BLANK, KINDLY ENTER DATA IN COMPULSORY FIELD "))</f>
        <v>O.K</v>
      </c>
      <c r="AQ83" s="41" t="s">
        <v>48</v>
      </c>
      <c r="AR83" s="161"/>
      <c r="AS83" s="124" t="s">
        <v>4278</v>
      </c>
      <c r="AT83" s="129" t="s">
        <v>214</v>
      </c>
      <c r="AU83" s="129" t="s">
        <v>171</v>
      </c>
      <c r="AV83" s="129" t="s">
        <v>215</v>
      </c>
      <c r="AW83" s="129" t="s">
        <v>216</v>
      </c>
      <c r="AX83" s="129" t="s">
        <v>272</v>
      </c>
      <c r="AZ83" s="129" t="s">
        <v>3984</v>
      </c>
      <c r="BA83" s="130" t="s">
        <v>8813</v>
      </c>
      <c r="BB83" s="130" t="s">
        <v>8814</v>
      </c>
      <c r="BH83" s="129" t="s">
        <v>3642</v>
      </c>
      <c r="BI83" s="129" t="s">
        <v>202</v>
      </c>
      <c r="BJ83" s="131" t="s">
        <v>4119</v>
      </c>
      <c r="BK83" s="131" t="s">
        <v>18350</v>
      </c>
      <c r="BM83" s="129" t="s">
        <v>454</v>
      </c>
      <c r="BN83" s="129" t="s">
        <v>204</v>
      </c>
      <c r="BO83" s="129" t="s">
        <v>458</v>
      </c>
      <c r="BP83" s="131" t="s">
        <v>4035</v>
      </c>
      <c r="BQ83" s="131" t="s">
        <v>17691</v>
      </c>
      <c r="BR83" s="131" t="s">
        <v>18419</v>
      </c>
      <c r="BT83" s="129" t="s">
        <v>454</v>
      </c>
      <c r="BU83" s="129" t="s">
        <v>204</v>
      </c>
      <c r="BV83" s="129" t="s">
        <v>456</v>
      </c>
      <c r="BW83" s="129" t="s">
        <v>475</v>
      </c>
      <c r="BX83" s="131" t="s">
        <v>17689</v>
      </c>
      <c r="BY83" s="131" t="s">
        <v>17958</v>
      </c>
      <c r="BZ83" s="131" t="s">
        <v>18686</v>
      </c>
      <c r="CB83" s="129" t="s">
        <v>214</v>
      </c>
      <c r="CC83" s="129" t="s">
        <v>171</v>
      </c>
      <c r="CD83" s="129" t="s">
        <v>215</v>
      </c>
      <c r="CE83" s="129" t="s">
        <v>216</v>
      </c>
      <c r="CF83" s="129" t="s">
        <v>272</v>
      </c>
      <c r="CG83" s="131" t="s">
        <v>17910</v>
      </c>
      <c r="CH83" s="131" t="s">
        <v>8814</v>
      </c>
      <c r="CI83" s="124" t="s">
        <v>19066</v>
      </c>
    </row>
    <row r="84" spans="1:87" ht="25.5" x14ac:dyDescent="0.25">
      <c r="A84" s="30">
        <f t="shared" ref="A84:A147" si="11">IF(C84="","",A83+1)</f>
        <v>67</v>
      </c>
      <c r="B84" s="31">
        <v>2924747</v>
      </c>
      <c r="C84" s="31" t="s">
        <v>23821</v>
      </c>
      <c r="D84" s="31"/>
      <c r="E84" s="31" t="s">
        <v>23817</v>
      </c>
      <c r="F84" s="31"/>
      <c r="G84" s="32" t="s">
        <v>23529</v>
      </c>
      <c r="H84" s="32" t="s">
        <v>23513</v>
      </c>
      <c r="I84" s="33">
        <v>9165914857</v>
      </c>
      <c r="J84" s="18"/>
      <c r="K84" s="32"/>
      <c r="L84" s="18"/>
      <c r="M84" s="31" t="s">
        <v>23573</v>
      </c>
      <c r="N84" s="31" t="s">
        <v>23573</v>
      </c>
      <c r="O84" s="31"/>
      <c r="P84" s="32" t="s">
        <v>3206</v>
      </c>
      <c r="Q84" s="31"/>
      <c r="R84" s="44" t="s">
        <v>23822</v>
      </c>
      <c r="S84" s="32" t="s">
        <v>23516</v>
      </c>
      <c r="T84" s="34" t="str">
        <f t="shared" si="7"/>
        <v>Saving/Loan A/C</v>
      </c>
      <c r="U84" s="32" t="s">
        <v>23517</v>
      </c>
      <c r="V84" s="45">
        <v>1.61</v>
      </c>
      <c r="W84" s="35" t="s">
        <v>23823</v>
      </c>
      <c r="X84" s="62" t="str">
        <f t="shared" si="8"/>
        <v>Small/Marginal</v>
      </c>
      <c r="Y84" s="32" t="s">
        <v>204</v>
      </c>
      <c r="Z84" s="35"/>
      <c r="AA84" s="36">
        <v>1</v>
      </c>
      <c r="AB84" s="32" t="s">
        <v>3209</v>
      </c>
      <c r="AC84" s="32" t="s">
        <v>3380</v>
      </c>
      <c r="AD84" s="32" t="s">
        <v>3391</v>
      </c>
      <c r="AE84" s="31"/>
      <c r="AF84" s="31" t="s">
        <v>23573</v>
      </c>
      <c r="AG84" s="31"/>
      <c r="AH84" s="31" t="str">
        <f t="shared" si="6"/>
        <v>PTHLKA</v>
      </c>
      <c r="AI84" s="37" t="str">
        <f>IFERROR(IF(OR($C$5="",$Y84=""),"",INDEX('NFA LEVEL'!$D$2:$D$197,MATCH(CONCATENATE($C$5,"_",$Y84),'NFA LEVEL'!$A$2:$A$197))),"")</f>
        <v>PTHLKA</v>
      </c>
      <c r="AJ84" s="38">
        <f>IFERROR(ROUND((VLOOKUP(CONCATENATE($C$5,"_",$Y84),premium!$A$2:$I$200,6,FALSE))*AA84,0),"")</f>
        <v>40000</v>
      </c>
      <c r="AK84" s="38">
        <f>IFERROR(ROUND((VLOOKUP(CONCATENATE($C$5,"_",$Y84),premium!$A$2:$I$200,9,FALSE))*AA84,2),"")</f>
        <v>800</v>
      </c>
      <c r="AL84" s="35" t="s">
        <v>23520</v>
      </c>
      <c r="AM84" s="31"/>
      <c r="AN84" s="39"/>
      <c r="AO84" s="63" t="str">
        <f t="shared" si="9"/>
        <v>O.K.</v>
      </c>
      <c r="AP84" s="40" t="str">
        <f t="shared" si="10"/>
        <v>O.K</v>
      </c>
      <c r="AQ84" s="41" t="s">
        <v>48</v>
      </c>
      <c r="AR84" s="161"/>
      <c r="AS84" s="124" t="s">
        <v>4279</v>
      </c>
      <c r="AT84" s="129" t="s">
        <v>214</v>
      </c>
      <c r="AU84" s="129" t="s">
        <v>171</v>
      </c>
      <c r="AV84" s="129" t="s">
        <v>215</v>
      </c>
      <c r="AW84" s="129" t="s">
        <v>216</v>
      </c>
      <c r="AX84" s="129" t="s">
        <v>273</v>
      </c>
      <c r="AZ84" s="129" t="s">
        <v>3984</v>
      </c>
      <c r="BA84" s="130" t="s">
        <v>8815</v>
      </c>
      <c r="BB84" s="130" t="s">
        <v>8816</v>
      </c>
      <c r="BH84" s="129" t="s">
        <v>3642</v>
      </c>
      <c r="BI84" s="129" t="s">
        <v>203</v>
      </c>
      <c r="BJ84" s="131" t="s">
        <v>4120</v>
      </c>
      <c r="BK84" s="131" t="s">
        <v>18351</v>
      </c>
      <c r="BM84" s="129" t="s">
        <v>454</v>
      </c>
      <c r="BN84" s="129" t="s">
        <v>204</v>
      </c>
      <c r="BO84" s="129" t="s">
        <v>459</v>
      </c>
      <c r="BP84" s="131" t="s">
        <v>4035</v>
      </c>
      <c r="BQ84" s="131" t="s">
        <v>17692</v>
      </c>
      <c r="BR84" s="131" t="s">
        <v>18420</v>
      </c>
      <c r="BT84" s="129" t="s">
        <v>454</v>
      </c>
      <c r="BU84" s="129" t="s">
        <v>204</v>
      </c>
      <c r="BV84" s="129" t="s">
        <v>457</v>
      </c>
      <c r="BW84" s="129" t="s">
        <v>483</v>
      </c>
      <c r="BX84" s="131" t="s">
        <v>17690</v>
      </c>
      <c r="BY84" s="131" t="s">
        <v>17959</v>
      </c>
      <c r="BZ84" s="131" t="s">
        <v>18687</v>
      </c>
      <c r="CB84" s="129" t="s">
        <v>214</v>
      </c>
      <c r="CC84" s="129" t="s">
        <v>171</v>
      </c>
      <c r="CD84" s="129" t="s">
        <v>215</v>
      </c>
      <c r="CE84" s="129" t="s">
        <v>216</v>
      </c>
      <c r="CF84" s="129" t="s">
        <v>273</v>
      </c>
      <c r="CG84" s="131" t="s">
        <v>17910</v>
      </c>
      <c r="CH84" s="131" t="s">
        <v>8816</v>
      </c>
      <c r="CI84" s="124" t="s">
        <v>19067</v>
      </c>
    </row>
    <row r="85" spans="1:87" ht="25.5" x14ac:dyDescent="0.25">
      <c r="A85" s="30">
        <f t="shared" si="11"/>
        <v>68</v>
      </c>
      <c r="B85" s="31">
        <v>2872308</v>
      </c>
      <c r="C85" s="31" t="s">
        <v>23824</v>
      </c>
      <c r="D85" s="31"/>
      <c r="E85" s="31" t="s">
        <v>23721</v>
      </c>
      <c r="F85" s="31"/>
      <c r="G85" s="32" t="s">
        <v>23512</v>
      </c>
      <c r="H85" s="32" t="s">
        <v>23513</v>
      </c>
      <c r="I85" s="33">
        <v>9575752006</v>
      </c>
      <c r="J85" s="18" t="s">
        <v>23825</v>
      </c>
      <c r="K85" s="32"/>
      <c r="L85" s="18"/>
      <c r="M85" s="31" t="s">
        <v>23685</v>
      </c>
      <c r="N85" s="31" t="s">
        <v>23685</v>
      </c>
      <c r="O85" s="31"/>
      <c r="P85" s="32" t="s">
        <v>3206</v>
      </c>
      <c r="Q85" s="31"/>
      <c r="R85" s="44" t="s">
        <v>23826</v>
      </c>
      <c r="S85" s="32" t="s">
        <v>23516</v>
      </c>
      <c r="T85" s="34" t="str">
        <f t="shared" si="7"/>
        <v>Saving/Loan A/C</v>
      </c>
      <c r="U85" s="32" t="s">
        <v>23517</v>
      </c>
      <c r="V85" s="45">
        <v>1.72</v>
      </c>
      <c r="W85" s="35" t="s">
        <v>23827</v>
      </c>
      <c r="X85" s="62" t="str">
        <f t="shared" si="8"/>
        <v>Small/Marginal</v>
      </c>
      <c r="Y85" s="32" t="s">
        <v>204</v>
      </c>
      <c r="Z85" s="35"/>
      <c r="AA85" s="36">
        <v>1</v>
      </c>
      <c r="AB85" s="32" t="s">
        <v>3209</v>
      </c>
      <c r="AC85" s="32" t="s">
        <v>3380</v>
      </c>
      <c r="AD85" s="32" t="s">
        <v>3381</v>
      </c>
      <c r="AE85" s="31"/>
      <c r="AF85" s="31" t="s">
        <v>23558</v>
      </c>
      <c r="AG85" s="31"/>
      <c r="AH85" s="31" t="str">
        <f t="shared" si="6"/>
        <v>PTHLKA</v>
      </c>
      <c r="AI85" s="37" t="str">
        <f>IFERROR(IF(OR($C$5="",$Y85=""),"",INDEX('NFA LEVEL'!$D$2:$D$197,MATCH(CONCATENATE($C$5,"_",$Y85),'NFA LEVEL'!$A$2:$A$197))),"")</f>
        <v>PTHLKA</v>
      </c>
      <c r="AJ85" s="38">
        <f>IFERROR(ROUND((VLOOKUP(CONCATENATE($C$5,"_",$Y85),premium!$A$2:$I$200,6,FALSE))*AA85,0),"")</f>
        <v>40000</v>
      </c>
      <c r="AK85" s="38">
        <f>IFERROR(ROUND((VLOOKUP(CONCATENATE($C$5,"_",$Y85),premium!$A$2:$I$200,9,FALSE))*AA85,2),"")</f>
        <v>800</v>
      </c>
      <c r="AL85" s="35" t="s">
        <v>23520</v>
      </c>
      <c r="AM85" s="31"/>
      <c r="AN85" s="39"/>
      <c r="AO85" s="63" t="str">
        <f t="shared" si="9"/>
        <v>O.K.</v>
      </c>
      <c r="AP85" s="40" t="str">
        <f t="shared" si="10"/>
        <v>O.K</v>
      </c>
      <c r="AQ85" s="41" t="s">
        <v>48</v>
      </c>
      <c r="AR85" s="161"/>
      <c r="AS85" s="124" t="s">
        <v>4280</v>
      </c>
      <c r="AT85" s="129" t="s">
        <v>214</v>
      </c>
      <c r="AU85" s="129" t="s">
        <v>171</v>
      </c>
      <c r="AV85" s="129" t="s">
        <v>215</v>
      </c>
      <c r="AW85" s="129" t="s">
        <v>216</v>
      </c>
      <c r="AX85" s="129" t="s">
        <v>274</v>
      </c>
      <c r="AZ85" s="129" t="s">
        <v>3984</v>
      </c>
      <c r="BA85" s="130" t="s">
        <v>8817</v>
      </c>
      <c r="BB85" s="130" t="s">
        <v>8818</v>
      </c>
      <c r="BH85" s="129" t="s">
        <v>3642</v>
      </c>
      <c r="BI85" s="129" t="s">
        <v>191</v>
      </c>
      <c r="BJ85" s="131" t="s">
        <v>4121</v>
      </c>
      <c r="BK85" s="131" t="s">
        <v>18352</v>
      </c>
      <c r="BM85" s="129" t="s">
        <v>454</v>
      </c>
      <c r="BN85" s="129" t="s">
        <v>204</v>
      </c>
      <c r="BO85" s="129" t="s">
        <v>461</v>
      </c>
      <c r="BP85" s="131" t="s">
        <v>4035</v>
      </c>
      <c r="BQ85" s="131" t="s">
        <v>17693</v>
      </c>
      <c r="BR85" s="131" t="s">
        <v>18421</v>
      </c>
      <c r="BT85" s="129" t="s">
        <v>454</v>
      </c>
      <c r="BU85" s="129" t="s">
        <v>204</v>
      </c>
      <c r="BV85" s="129" t="s">
        <v>458</v>
      </c>
      <c r="BW85" s="129" t="s">
        <v>500</v>
      </c>
      <c r="BX85" s="131" t="s">
        <v>17691</v>
      </c>
      <c r="BY85" s="131" t="s">
        <v>17960</v>
      </c>
      <c r="BZ85" s="131" t="s">
        <v>18688</v>
      </c>
      <c r="CB85" s="129" t="s">
        <v>214</v>
      </c>
      <c r="CC85" s="129" t="s">
        <v>171</v>
      </c>
      <c r="CD85" s="129" t="s">
        <v>215</v>
      </c>
      <c r="CE85" s="129" t="s">
        <v>216</v>
      </c>
      <c r="CF85" s="129" t="s">
        <v>274</v>
      </c>
      <c r="CG85" s="131" t="s">
        <v>17910</v>
      </c>
      <c r="CH85" s="131" t="s">
        <v>8818</v>
      </c>
      <c r="CI85" s="124" t="s">
        <v>19068</v>
      </c>
    </row>
    <row r="86" spans="1:87" ht="25.5" x14ac:dyDescent="0.25">
      <c r="A86" s="30">
        <f t="shared" si="11"/>
        <v>69</v>
      </c>
      <c r="B86" s="31">
        <v>2222012</v>
      </c>
      <c r="C86" s="31" t="s">
        <v>23828</v>
      </c>
      <c r="D86" s="31"/>
      <c r="E86" s="31" t="s">
        <v>23829</v>
      </c>
      <c r="F86" s="31"/>
      <c r="G86" s="32" t="s">
        <v>23512</v>
      </c>
      <c r="H86" s="32" t="s">
        <v>23535</v>
      </c>
      <c r="I86" s="33">
        <v>9907367113</v>
      </c>
      <c r="J86" s="18"/>
      <c r="K86" s="32"/>
      <c r="L86" s="18"/>
      <c r="M86" s="31" t="s">
        <v>23509</v>
      </c>
      <c r="N86" s="31" t="s">
        <v>23509</v>
      </c>
      <c r="O86" s="31"/>
      <c r="P86" s="32" t="s">
        <v>3206</v>
      </c>
      <c r="Q86" s="31"/>
      <c r="R86" s="44" t="s">
        <v>23830</v>
      </c>
      <c r="S86" s="32" t="s">
        <v>23516</v>
      </c>
      <c r="T86" s="34" t="str">
        <f t="shared" si="7"/>
        <v>Saving/Loan A/C</v>
      </c>
      <c r="U86" s="32" t="s">
        <v>23517</v>
      </c>
      <c r="V86" s="45">
        <v>0.61</v>
      </c>
      <c r="W86" s="35" t="s">
        <v>23831</v>
      </c>
      <c r="X86" s="62" t="str">
        <f t="shared" si="8"/>
        <v>Small/Marginal</v>
      </c>
      <c r="Y86" s="32" t="s">
        <v>204</v>
      </c>
      <c r="Z86" s="35"/>
      <c r="AA86" s="36">
        <v>0.6</v>
      </c>
      <c r="AB86" s="32" t="s">
        <v>3209</v>
      </c>
      <c r="AC86" s="32" t="s">
        <v>3380</v>
      </c>
      <c r="AD86" s="32" t="s">
        <v>3390</v>
      </c>
      <c r="AE86" s="31"/>
      <c r="AF86" s="31" t="s">
        <v>23525</v>
      </c>
      <c r="AG86" s="31"/>
      <c r="AH86" s="31" t="str">
        <f t="shared" si="6"/>
        <v>PTHLKA</v>
      </c>
      <c r="AI86" s="37" t="str">
        <f>IFERROR(IF(OR($C$5="",$Y86=""),"",INDEX('NFA LEVEL'!$D$2:$D$197,MATCH(CONCATENATE($C$5,"_",$Y86),'NFA LEVEL'!$A$2:$A$197))),"")</f>
        <v>PTHLKA</v>
      </c>
      <c r="AJ86" s="38">
        <f>IFERROR(ROUND((VLOOKUP(CONCATENATE($C$5,"_",$Y86),premium!$A$2:$I$200,6,FALSE))*AA86,0),"")</f>
        <v>24000</v>
      </c>
      <c r="AK86" s="38">
        <f>IFERROR(ROUND((VLOOKUP(CONCATENATE($C$5,"_",$Y86),premium!$A$2:$I$200,9,FALSE))*AA86,2),"")</f>
        <v>480</v>
      </c>
      <c r="AL86" s="35" t="s">
        <v>23520</v>
      </c>
      <c r="AM86" s="31"/>
      <c r="AN86" s="39"/>
      <c r="AO86" s="63" t="str">
        <f t="shared" si="9"/>
        <v>O.K.</v>
      </c>
      <c r="AP86" s="40" t="str">
        <f t="shared" si="10"/>
        <v>O.K</v>
      </c>
      <c r="AQ86" s="41" t="s">
        <v>48</v>
      </c>
      <c r="AR86" s="161"/>
      <c r="AS86" s="124" t="s">
        <v>4281</v>
      </c>
      <c r="AT86" s="129" t="s">
        <v>214</v>
      </c>
      <c r="AU86" s="129" t="s">
        <v>171</v>
      </c>
      <c r="AV86" s="129" t="s">
        <v>215</v>
      </c>
      <c r="AW86" s="129" t="s">
        <v>216</v>
      </c>
      <c r="AX86" s="129" t="s">
        <v>275</v>
      </c>
      <c r="AZ86" s="129" t="s">
        <v>3984</v>
      </c>
      <c r="BA86" s="130" t="s">
        <v>8819</v>
      </c>
      <c r="BB86" s="130" t="s">
        <v>8820</v>
      </c>
      <c r="BH86" s="129" t="s">
        <v>3642</v>
      </c>
      <c r="BI86" s="129" t="s">
        <v>171</v>
      </c>
      <c r="BJ86" s="131" t="s">
        <v>4122</v>
      </c>
      <c r="BK86" s="131" t="s">
        <v>18353</v>
      </c>
      <c r="BM86" s="129" t="s">
        <v>454</v>
      </c>
      <c r="BN86" s="129" t="s">
        <v>204</v>
      </c>
      <c r="BO86" s="129" t="s">
        <v>462</v>
      </c>
      <c r="BP86" s="131" t="s">
        <v>4035</v>
      </c>
      <c r="BQ86" s="131" t="s">
        <v>17694</v>
      </c>
      <c r="BR86" s="131" t="s">
        <v>18422</v>
      </c>
      <c r="BT86" s="129" t="s">
        <v>454</v>
      </c>
      <c r="BU86" s="129" t="s">
        <v>204</v>
      </c>
      <c r="BV86" s="129" t="s">
        <v>459</v>
      </c>
      <c r="BW86" s="129" t="s">
        <v>511</v>
      </c>
      <c r="BX86" s="131" t="s">
        <v>17692</v>
      </c>
      <c r="BY86" s="131" t="s">
        <v>17961</v>
      </c>
      <c r="BZ86" s="131" t="s">
        <v>18689</v>
      </c>
      <c r="CB86" s="129" t="s">
        <v>214</v>
      </c>
      <c r="CC86" s="129" t="s">
        <v>171</v>
      </c>
      <c r="CD86" s="129" t="s">
        <v>215</v>
      </c>
      <c r="CE86" s="129" t="s">
        <v>216</v>
      </c>
      <c r="CF86" s="129" t="s">
        <v>275</v>
      </c>
      <c r="CG86" s="131" t="s">
        <v>17910</v>
      </c>
      <c r="CH86" s="131" t="s">
        <v>8820</v>
      </c>
      <c r="CI86" s="124" t="s">
        <v>19069</v>
      </c>
    </row>
    <row r="87" spans="1:87" ht="25.5" x14ac:dyDescent="0.25">
      <c r="A87" s="30">
        <f t="shared" si="11"/>
        <v>70</v>
      </c>
      <c r="B87" s="31">
        <v>2247380</v>
      </c>
      <c r="C87" s="31" t="s">
        <v>23832</v>
      </c>
      <c r="D87" s="31"/>
      <c r="E87" s="31" t="s">
        <v>23828</v>
      </c>
      <c r="F87" s="31"/>
      <c r="G87" s="32" t="s">
        <v>23529</v>
      </c>
      <c r="H87" s="32" t="s">
        <v>23535</v>
      </c>
      <c r="I87" s="33">
        <v>9907367113</v>
      </c>
      <c r="J87" s="18"/>
      <c r="K87" s="32"/>
      <c r="L87" s="18"/>
      <c r="M87" s="31" t="s">
        <v>23509</v>
      </c>
      <c r="N87" s="31" t="s">
        <v>23509</v>
      </c>
      <c r="O87" s="31"/>
      <c r="P87" s="32" t="s">
        <v>3206</v>
      </c>
      <c r="Q87" s="31"/>
      <c r="R87" s="44" t="s">
        <v>23833</v>
      </c>
      <c r="S87" s="32" t="s">
        <v>23516</v>
      </c>
      <c r="T87" s="34" t="str">
        <f t="shared" si="7"/>
        <v>Saving/Loan A/C</v>
      </c>
      <c r="U87" s="32" t="s">
        <v>23517</v>
      </c>
      <c r="V87" s="45">
        <v>0.61</v>
      </c>
      <c r="W87" s="35" t="s">
        <v>23834</v>
      </c>
      <c r="X87" s="62" t="str">
        <f t="shared" si="8"/>
        <v>Small/Marginal</v>
      </c>
      <c r="Y87" s="32" t="s">
        <v>204</v>
      </c>
      <c r="Z87" s="35"/>
      <c r="AA87" s="36">
        <v>0.6</v>
      </c>
      <c r="AB87" s="32" t="s">
        <v>3209</v>
      </c>
      <c r="AC87" s="32" t="s">
        <v>3380</v>
      </c>
      <c r="AD87" s="32" t="s">
        <v>3390</v>
      </c>
      <c r="AE87" s="31"/>
      <c r="AF87" s="31" t="s">
        <v>23525</v>
      </c>
      <c r="AG87" s="31"/>
      <c r="AH87" s="31" t="str">
        <f t="shared" si="6"/>
        <v>PTHLKA</v>
      </c>
      <c r="AI87" s="37" t="str">
        <f>IFERROR(IF(OR($C$5="",$Y87=""),"",INDEX('NFA LEVEL'!$D$2:$D$197,MATCH(CONCATENATE($C$5,"_",$Y87),'NFA LEVEL'!$A$2:$A$197))),"")</f>
        <v>PTHLKA</v>
      </c>
      <c r="AJ87" s="38">
        <f>IFERROR(ROUND((VLOOKUP(CONCATENATE($C$5,"_",$Y87),premium!$A$2:$I$200,6,FALSE))*AA87,0),"")</f>
        <v>24000</v>
      </c>
      <c r="AK87" s="38">
        <f>IFERROR(ROUND((VLOOKUP(CONCATENATE($C$5,"_",$Y87),premium!$A$2:$I$200,9,FALSE))*AA87,2),"")</f>
        <v>480</v>
      </c>
      <c r="AL87" s="35" t="s">
        <v>23520</v>
      </c>
      <c r="AM87" s="31"/>
      <c r="AN87" s="39"/>
      <c r="AO87" s="63" t="str">
        <f t="shared" si="9"/>
        <v>O.K.</v>
      </c>
      <c r="AP87" s="40" t="str">
        <f t="shared" si="10"/>
        <v>O.K</v>
      </c>
      <c r="AQ87" s="41" t="s">
        <v>48</v>
      </c>
      <c r="AR87" s="161"/>
      <c r="AS87" s="124" t="s">
        <v>4282</v>
      </c>
      <c r="AT87" s="129" t="s">
        <v>214</v>
      </c>
      <c r="AU87" s="129" t="s">
        <v>171</v>
      </c>
      <c r="AV87" s="129" t="s">
        <v>215</v>
      </c>
      <c r="AW87" s="129" t="s">
        <v>216</v>
      </c>
      <c r="AX87" s="129" t="s">
        <v>276</v>
      </c>
      <c r="AZ87" s="129" t="s">
        <v>3984</v>
      </c>
      <c r="BA87" s="130" t="s">
        <v>8821</v>
      </c>
      <c r="BB87" s="130" t="s">
        <v>8822</v>
      </c>
      <c r="BH87" s="129" t="s">
        <v>3642</v>
      </c>
      <c r="BI87" s="129" t="s">
        <v>204</v>
      </c>
      <c r="BJ87" s="131" t="s">
        <v>4123</v>
      </c>
      <c r="BK87" s="131" t="s">
        <v>18354</v>
      </c>
      <c r="BM87" s="129" t="s">
        <v>454</v>
      </c>
      <c r="BN87" s="129" t="s">
        <v>204</v>
      </c>
      <c r="BO87" s="129" t="s">
        <v>463</v>
      </c>
      <c r="BP87" s="131" t="s">
        <v>4035</v>
      </c>
      <c r="BQ87" s="131" t="s">
        <v>17695</v>
      </c>
      <c r="BR87" s="131" t="s">
        <v>18423</v>
      </c>
      <c r="BT87" s="129" t="s">
        <v>454</v>
      </c>
      <c r="BU87" s="129" t="s">
        <v>204</v>
      </c>
      <c r="BV87" s="129" t="s">
        <v>461</v>
      </c>
      <c r="BW87" s="129" t="s">
        <v>531</v>
      </c>
      <c r="BX87" s="131" t="s">
        <v>17693</v>
      </c>
      <c r="BY87" s="131" t="s">
        <v>17962</v>
      </c>
      <c r="BZ87" s="131" t="s">
        <v>18690</v>
      </c>
      <c r="CB87" s="129" t="s">
        <v>214</v>
      </c>
      <c r="CC87" s="129" t="s">
        <v>171</v>
      </c>
      <c r="CD87" s="129" t="s">
        <v>215</v>
      </c>
      <c r="CE87" s="129" t="s">
        <v>216</v>
      </c>
      <c r="CF87" s="129" t="s">
        <v>276</v>
      </c>
      <c r="CG87" s="131" t="s">
        <v>17910</v>
      </c>
      <c r="CH87" s="131" t="s">
        <v>8822</v>
      </c>
      <c r="CI87" s="124" t="s">
        <v>19070</v>
      </c>
    </row>
    <row r="88" spans="1:87" ht="25.5" x14ac:dyDescent="0.25">
      <c r="A88" s="30">
        <f t="shared" si="11"/>
        <v>71</v>
      </c>
      <c r="B88" s="31">
        <v>261053</v>
      </c>
      <c r="C88" s="31" t="s">
        <v>23673</v>
      </c>
      <c r="D88" s="31"/>
      <c r="E88" s="31" t="s">
        <v>23835</v>
      </c>
      <c r="F88" s="31"/>
      <c r="G88" s="32" t="s">
        <v>23512</v>
      </c>
      <c r="H88" s="32" t="s">
        <v>23513</v>
      </c>
      <c r="I88" s="33">
        <v>9770437620</v>
      </c>
      <c r="J88" s="18"/>
      <c r="K88" s="32"/>
      <c r="L88" s="18"/>
      <c r="M88" s="31" t="s">
        <v>23509</v>
      </c>
      <c r="N88" s="31" t="s">
        <v>23509</v>
      </c>
      <c r="O88" s="31"/>
      <c r="P88" s="32" t="s">
        <v>3206</v>
      </c>
      <c r="Q88" s="31"/>
      <c r="R88" s="44" t="s">
        <v>23836</v>
      </c>
      <c r="S88" s="32" t="s">
        <v>23516</v>
      </c>
      <c r="T88" s="34" t="str">
        <f t="shared" si="7"/>
        <v>Saving/Loan A/C</v>
      </c>
      <c r="U88" s="32" t="s">
        <v>23517</v>
      </c>
      <c r="V88" s="45">
        <v>0.8</v>
      </c>
      <c r="W88" s="35" t="s">
        <v>23837</v>
      </c>
      <c r="X88" s="62" t="str">
        <f t="shared" si="8"/>
        <v>Small/Marginal</v>
      </c>
      <c r="Y88" s="32" t="s">
        <v>204</v>
      </c>
      <c r="Z88" s="35"/>
      <c r="AA88" s="36">
        <v>0.8</v>
      </c>
      <c r="AB88" s="32" t="s">
        <v>3209</v>
      </c>
      <c r="AC88" s="32" t="s">
        <v>3380</v>
      </c>
      <c r="AD88" s="32" t="s">
        <v>3390</v>
      </c>
      <c r="AE88" s="31"/>
      <c r="AF88" s="31" t="s">
        <v>23525</v>
      </c>
      <c r="AG88" s="31"/>
      <c r="AH88" s="31" t="str">
        <f t="shared" si="6"/>
        <v>PTHLKA</v>
      </c>
      <c r="AI88" s="37" t="str">
        <f>IFERROR(IF(OR($C$5="",$Y88=""),"",INDEX('NFA LEVEL'!$D$2:$D$197,MATCH(CONCATENATE($C$5,"_",$Y88),'NFA LEVEL'!$A$2:$A$197))),"")</f>
        <v>PTHLKA</v>
      </c>
      <c r="AJ88" s="38">
        <f>IFERROR(ROUND((VLOOKUP(CONCATENATE($C$5,"_",$Y88),premium!$A$2:$I$200,6,FALSE))*AA88,0),"")</f>
        <v>32000</v>
      </c>
      <c r="AK88" s="38">
        <f>IFERROR(ROUND((VLOOKUP(CONCATENATE($C$5,"_",$Y88),premium!$A$2:$I$200,9,FALSE))*AA88,2),"")</f>
        <v>640</v>
      </c>
      <c r="AL88" s="35" t="s">
        <v>23520</v>
      </c>
      <c r="AM88" s="31"/>
      <c r="AN88" s="39"/>
      <c r="AO88" s="63" t="str">
        <f t="shared" si="9"/>
        <v>O.K.</v>
      </c>
      <c r="AP88" s="40" t="str">
        <f t="shared" si="10"/>
        <v>O.K</v>
      </c>
      <c r="AQ88" s="41" t="s">
        <v>48</v>
      </c>
      <c r="AR88" s="161"/>
      <c r="AS88" s="124" t="s">
        <v>4283</v>
      </c>
      <c r="AT88" s="129" t="s">
        <v>214</v>
      </c>
      <c r="AU88" s="129" t="s">
        <v>171</v>
      </c>
      <c r="AV88" s="129" t="s">
        <v>215</v>
      </c>
      <c r="AW88" s="129" t="s">
        <v>216</v>
      </c>
      <c r="AX88" s="129" t="s">
        <v>277</v>
      </c>
      <c r="AZ88" s="129" t="s">
        <v>3984</v>
      </c>
      <c r="BA88" s="130" t="s">
        <v>8823</v>
      </c>
      <c r="BB88" s="130" t="s">
        <v>8824</v>
      </c>
      <c r="BH88" s="131"/>
      <c r="BI88" s="131"/>
      <c r="BJ88" s="131"/>
      <c r="BK88" s="131"/>
      <c r="BM88" s="129" t="s">
        <v>583</v>
      </c>
      <c r="BN88" s="129" t="s">
        <v>190</v>
      </c>
      <c r="BO88" s="129"/>
      <c r="BP88" s="131" t="s">
        <v>4036</v>
      </c>
      <c r="BQ88" s="131" t="s">
        <v>17696</v>
      </c>
      <c r="BR88" s="131" t="s">
        <v>18424</v>
      </c>
      <c r="BT88" s="129" t="s">
        <v>454</v>
      </c>
      <c r="BU88" s="129" t="s">
        <v>204</v>
      </c>
      <c r="BV88" s="129" t="s">
        <v>462</v>
      </c>
      <c r="BW88" s="129" t="s">
        <v>557</v>
      </c>
      <c r="BX88" s="131" t="s">
        <v>17694</v>
      </c>
      <c r="BY88" s="131" t="s">
        <v>17963</v>
      </c>
      <c r="BZ88" s="131" t="s">
        <v>18691</v>
      </c>
      <c r="CB88" s="129" t="s">
        <v>214</v>
      </c>
      <c r="CC88" s="129" t="s">
        <v>171</v>
      </c>
      <c r="CD88" s="129" t="s">
        <v>215</v>
      </c>
      <c r="CE88" s="129" t="s">
        <v>216</v>
      </c>
      <c r="CF88" s="129" t="s">
        <v>277</v>
      </c>
      <c r="CG88" s="131" t="s">
        <v>17910</v>
      </c>
      <c r="CH88" s="131" t="s">
        <v>8824</v>
      </c>
      <c r="CI88" s="124" t="s">
        <v>19071</v>
      </c>
    </row>
    <row r="89" spans="1:87" ht="25.5" x14ac:dyDescent="0.25">
      <c r="A89" s="30">
        <f t="shared" si="11"/>
        <v>72</v>
      </c>
      <c r="B89" s="31">
        <v>2911067</v>
      </c>
      <c r="C89" s="31" t="s">
        <v>23838</v>
      </c>
      <c r="D89" s="31"/>
      <c r="E89" s="31" t="s">
        <v>23839</v>
      </c>
      <c r="F89" s="31"/>
      <c r="G89" s="32" t="s">
        <v>23529</v>
      </c>
      <c r="H89" s="32" t="s">
        <v>23556</v>
      </c>
      <c r="I89" s="33">
        <v>9644312700</v>
      </c>
      <c r="J89" s="18"/>
      <c r="K89" s="32"/>
      <c r="L89" s="18"/>
      <c r="M89" s="31" t="s">
        <v>23525</v>
      </c>
      <c r="N89" s="31" t="s">
        <v>23525</v>
      </c>
      <c r="O89" s="31"/>
      <c r="P89" s="32" t="s">
        <v>3206</v>
      </c>
      <c r="Q89" s="31"/>
      <c r="R89" s="44" t="s">
        <v>23840</v>
      </c>
      <c r="S89" s="32" t="s">
        <v>23516</v>
      </c>
      <c r="T89" s="34" t="str">
        <f t="shared" si="7"/>
        <v>Saving/Loan A/C</v>
      </c>
      <c r="U89" s="32" t="s">
        <v>23517</v>
      </c>
      <c r="V89" s="45">
        <v>1.8</v>
      </c>
      <c r="W89" s="35" t="s">
        <v>23841</v>
      </c>
      <c r="X89" s="62" t="str">
        <f t="shared" si="8"/>
        <v>Small/Marginal</v>
      </c>
      <c r="Y89" s="32" t="s">
        <v>204</v>
      </c>
      <c r="Z89" s="35"/>
      <c r="AA89" s="36">
        <v>0.7</v>
      </c>
      <c r="AB89" s="32" t="s">
        <v>3209</v>
      </c>
      <c r="AC89" s="32" t="s">
        <v>3380</v>
      </c>
      <c r="AD89" s="32" t="s">
        <v>3390</v>
      </c>
      <c r="AE89" s="31"/>
      <c r="AF89" s="31" t="s">
        <v>23525</v>
      </c>
      <c r="AG89" s="31"/>
      <c r="AH89" s="31" t="str">
        <f t="shared" si="6"/>
        <v>PTHLKA</v>
      </c>
      <c r="AI89" s="37" t="str">
        <f>IFERROR(IF(OR($C$5="",$Y89=""),"",INDEX('NFA LEVEL'!$D$2:$D$197,MATCH(CONCATENATE($C$5,"_",$Y89),'NFA LEVEL'!$A$2:$A$197))),"")</f>
        <v>PTHLKA</v>
      </c>
      <c r="AJ89" s="38">
        <f>IFERROR(ROUND((VLOOKUP(CONCATENATE($C$5,"_",$Y89),premium!$A$2:$I$200,6,FALSE))*AA89,0),"")</f>
        <v>28000</v>
      </c>
      <c r="AK89" s="38">
        <f>IFERROR(ROUND((VLOOKUP(CONCATENATE($C$5,"_",$Y89),premium!$A$2:$I$200,9,FALSE))*AA89,2),"")</f>
        <v>560</v>
      </c>
      <c r="AL89" s="35" t="s">
        <v>23520</v>
      </c>
      <c r="AM89" s="31"/>
      <c r="AN89" s="39"/>
      <c r="AO89" s="63" t="str">
        <f t="shared" si="9"/>
        <v>O.K.</v>
      </c>
      <c r="AP89" s="40" t="str">
        <f t="shared" si="10"/>
        <v>O.K</v>
      </c>
      <c r="AQ89" s="41" t="s">
        <v>48</v>
      </c>
      <c r="AR89" s="161"/>
      <c r="AS89" s="124" t="s">
        <v>4284</v>
      </c>
      <c r="AT89" s="129" t="s">
        <v>214</v>
      </c>
      <c r="AU89" s="129" t="s">
        <v>171</v>
      </c>
      <c r="AV89" s="129" t="s">
        <v>215</v>
      </c>
      <c r="AW89" s="129" t="s">
        <v>216</v>
      </c>
      <c r="AX89" s="129" t="s">
        <v>278</v>
      </c>
      <c r="AZ89" s="129" t="s">
        <v>3984</v>
      </c>
      <c r="BA89" s="130" t="s">
        <v>8825</v>
      </c>
      <c r="BB89" s="130" t="s">
        <v>8826</v>
      </c>
      <c r="BH89" s="131"/>
      <c r="BI89" s="131"/>
      <c r="BJ89" s="131"/>
      <c r="BK89" s="131"/>
      <c r="BM89" s="129" t="s">
        <v>583</v>
      </c>
      <c r="BN89" s="129" t="s">
        <v>202</v>
      </c>
      <c r="BO89" s="129"/>
      <c r="BP89" s="131" t="s">
        <v>4037</v>
      </c>
      <c r="BQ89" s="131" t="s">
        <v>17697</v>
      </c>
      <c r="BR89" s="131" t="s">
        <v>18425</v>
      </c>
      <c r="BT89" s="129" t="s">
        <v>454</v>
      </c>
      <c r="BU89" s="129" t="s">
        <v>204</v>
      </c>
      <c r="BV89" s="129" t="s">
        <v>463</v>
      </c>
      <c r="BW89" s="129" t="s">
        <v>571</v>
      </c>
      <c r="BX89" s="131" t="s">
        <v>17695</v>
      </c>
      <c r="BY89" s="131" t="s">
        <v>17964</v>
      </c>
      <c r="BZ89" s="131" t="s">
        <v>18692</v>
      </c>
      <c r="CB89" s="129" t="s">
        <v>214</v>
      </c>
      <c r="CC89" s="129" t="s">
        <v>171</v>
      </c>
      <c r="CD89" s="129" t="s">
        <v>215</v>
      </c>
      <c r="CE89" s="129" t="s">
        <v>216</v>
      </c>
      <c r="CF89" s="129" t="s">
        <v>278</v>
      </c>
      <c r="CG89" s="131" t="s">
        <v>17910</v>
      </c>
      <c r="CH89" s="131" t="s">
        <v>8826</v>
      </c>
      <c r="CI89" s="124" t="s">
        <v>19072</v>
      </c>
    </row>
    <row r="90" spans="1:87" ht="25.5" x14ac:dyDescent="0.25">
      <c r="A90" s="30">
        <f t="shared" si="11"/>
        <v>73</v>
      </c>
      <c r="B90" s="31">
        <v>2902536</v>
      </c>
      <c r="C90" s="31" t="s">
        <v>23839</v>
      </c>
      <c r="D90" s="31"/>
      <c r="E90" s="31" t="s">
        <v>23842</v>
      </c>
      <c r="F90" s="31"/>
      <c r="G90" s="32" t="s">
        <v>23512</v>
      </c>
      <c r="H90" s="32" t="s">
        <v>23556</v>
      </c>
      <c r="I90" s="33">
        <v>9644312700</v>
      </c>
      <c r="J90" s="18"/>
      <c r="K90" s="32"/>
      <c r="L90" s="18"/>
      <c r="M90" s="31" t="s">
        <v>23525</v>
      </c>
      <c r="N90" s="31" t="s">
        <v>23525</v>
      </c>
      <c r="O90" s="31"/>
      <c r="P90" s="32" t="s">
        <v>3206</v>
      </c>
      <c r="Q90" s="31"/>
      <c r="R90" s="44" t="s">
        <v>23843</v>
      </c>
      <c r="S90" s="32" t="s">
        <v>23516</v>
      </c>
      <c r="T90" s="34" t="str">
        <f t="shared" si="7"/>
        <v>Saving/Loan A/C</v>
      </c>
      <c r="U90" s="32" t="s">
        <v>23517</v>
      </c>
      <c r="V90" s="45">
        <v>2.33</v>
      </c>
      <c r="W90" s="35" t="s">
        <v>23844</v>
      </c>
      <c r="X90" s="62" t="str">
        <f t="shared" si="8"/>
        <v>Others</v>
      </c>
      <c r="Y90" s="32" t="s">
        <v>204</v>
      </c>
      <c r="Z90" s="35"/>
      <c r="AA90" s="36">
        <v>1</v>
      </c>
      <c r="AB90" s="32" t="s">
        <v>3209</v>
      </c>
      <c r="AC90" s="32" t="s">
        <v>3380</v>
      </c>
      <c r="AD90" s="32" t="s">
        <v>3390</v>
      </c>
      <c r="AE90" s="31"/>
      <c r="AF90" s="31" t="s">
        <v>23525</v>
      </c>
      <c r="AG90" s="31"/>
      <c r="AH90" s="31" t="str">
        <f t="shared" si="6"/>
        <v>PTHLKA</v>
      </c>
      <c r="AI90" s="37" t="str">
        <f>IFERROR(IF(OR($C$5="",$Y90=""),"",INDEX('NFA LEVEL'!$D$2:$D$197,MATCH(CONCATENATE($C$5,"_",$Y90),'NFA LEVEL'!$A$2:$A$197))),"")</f>
        <v>PTHLKA</v>
      </c>
      <c r="AJ90" s="38">
        <f>IFERROR(ROUND((VLOOKUP(CONCATENATE($C$5,"_",$Y90),premium!$A$2:$I$200,6,FALSE))*AA90,0),"")</f>
        <v>40000</v>
      </c>
      <c r="AK90" s="38">
        <f>IFERROR(ROUND((VLOOKUP(CONCATENATE($C$5,"_",$Y90),premium!$A$2:$I$200,9,FALSE))*AA90,2),"")</f>
        <v>800</v>
      </c>
      <c r="AL90" s="35" t="s">
        <v>23520</v>
      </c>
      <c r="AM90" s="31"/>
      <c r="AN90" s="39"/>
      <c r="AO90" s="63" t="str">
        <f t="shared" si="9"/>
        <v>O.K.</v>
      </c>
      <c r="AP90" s="40" t="str">
        <f t="shared" si="10"/>
        <v>O.K</v>
      </c>
      <c r="AQ90" s="41" t="s">
        <v>48</v>
      </c>
      <c r="AR90" s="161"/>
      <c r="AS90" s="124" t="s">
        <v>4285</v>
      </c>
      <c r="AT90" s="129" t="s">
        <v>214</v>
      </c>
      <c r="AU90" s="129" t="s">
        <v>171</v>
      </c>
      <c r="AV90" s="129" t="s">
        <v>215</v>
      </c>
      <c r="AW90" s="129" t="s">
        <v>216</v>
      </c>
      <c r="AX90" s="129" t="s">
        <v>279</v>
      </c>
      <c r="AZ90" s="129" t="s">
        <v>3984</v>
      </c>
      <c r="BA90" s="130" t="s">
        <v>8827</v>
      </c>
      <c r="BB90" s="130" t="s">
        <v>8828</v>
      </c>
      <c r="BH90" s="131"/>
      <c r="BI90" s="131"/>
      <c r="BJ90" s="131"/>
      <c r="BK90" s="131"/>
      <c r="BM90" s="129" t="s">
        <v>583</v>
      </c>
      <c r="BN90" s="129" t="s">
        <v>203</v>
      </c>
      <c r="BO90" s="129" t="s">
        <v>584</v>
      </c>
      <c r="BP90" s="131" t="s">
        <v>4038</v>
      </c>
      <c r="BQ90" s="131" t="s">
        <v>17698</v>
      </c>
      <c r="BR90" s="131" t="s">
        <v>18426</v>
      </c>
      <c r="BT90" s="129" t="s">
        <v>583</v>
      </c>
      <c r="BU90" s="129" t="s">
        <v>190</v>
      </c>
      <c r="BV90" s="129"/>
      <c r="BW90" s="129"/>
      <c r="BX90" s="131" t="s">
        <v>17696</v>
      </c>
      <c r="BY90" s="131" t="s">
        <v>17965</v>
      </c>
      <c r="BZ90" s="131" t="s">
        <v>18693</v>
      </c>
      <c r="CB90" s="129" t="s">
        <v>214</v>
      </c>
      <c r="CC90" s="129" t="s">
        <v>171</v>
      </c>
      <c r="CD90" s="129" t="s">
        <v>215</v>
      </c>
      <c r="CE90" s="129" t="s">
        <v>216</v>
      </c>
      <c r="CF90" s="129" t="s">
        <v>279</v>
      </c>
      <c r="CG90" s="131" t="s">
        <v>17910</v>
      </c>
      <c r="CH90" s="131" t="s">
        <v>8828</v>
      </c>
      <c r="CI90" s="124" t="s">
        <v>19073</v>
      </c>
    </row>
    <row r="91" spans="1:87" ht="25.5" x14ac:dyDescent="0.25">
      <c r="A91" s="30">
        <f t="shared" si="11"/>
        <v>74</v>
      </c>
      <c r="B91" s="31">
        <v>999861700</v>
      </c>
      <c r="C91" s="31" t="s">
        <v>23845</v>
      </c>
      <c r="D91" s="31"/>
      <c r="E91" s="31" t="s">
        <v>23846</v>
      </c>
      <c r="F91" s="31"/>
      <c r="G91" s="32" t="s">
        <v>23512</v>
      </c>
      <c r="H91" s="32" t="s">
        <v>23513</v>
      </c>
      <c r="I91" s="33">
        <v>8889144674</v>
      </c>
      <c r="J91" s="18"/>
      <c r="K91" s="32"/>
      <c r="L91" s="18"/>
      <c r="M91" s="31" t="s">
        <v>23509</v>
      </c>
      <c r="N91" s="31" t="s">
        <v>23509</v>
      </c>
      <c r="O91" s="31"/>
      <c r="P91" s="32" t="s">
        <v>3206</v>
      </c>
      <c r="Q91" s="31"/>
      <c r="R91" s="44" t="s">
        <v>23847</v>
      </c>
      <c r="S91" s="32" t="s">
        <v>23516</v>
      </c>
      <c r="T91" s="34" t="str">
        <f t="shared" si="7"/>
        <v>Saving/Loan A/C</v>
      </c>
      <c r="U91" s="32" t="s">
        <v>23517</v>
      </c>
      <c r="V91" s="45">
        <v>3.09</v>
      </c>
      <c r="W91" s="35" t="s">
        <v>23848</v>
      </c>
      <c r="X91" s="62" t="str">
        <f t="shared" si="8"/>
        <v>Others</v>
      </c>
      <c r="Y91" s="32" t="s">
        <v>204</v>
      </c>
      <c r="Z91" s="35"/>
      <c r="AA91" s="36">
        <v>2</v>
      </c>
      <c r="AB91" s="32" t="s">
        <v>3209</v>
      </c>
      <c r="AC91" s="32" t="s">
        <v>3380</v>
      </c>
      <c r="AD91" s="32" t="s">
        <v>3383</v>
      </c>
      <c r="AE91" s="31"/>
      <c r="AF91" s="31" t="s">
        <v>23509</v>
      </c>
      <c r="AG91" s="31"/>
      <c r="AH91" s="31" t="str">
        <f t="shared" si="6"/>
        <v>PTHLKA</v>
      </c>
      <c r="AI91" s="37" t="str">
        <f>IFERROR(IF(OR($C$5="",$Y91=""),"",INDEX('NFA LEVEL'!$D$2:$D$197,MATCH(CONCATENATE($C$5,"_",$Y91),'NFA LEVEL'!$A$2:$A$197))),"")</f>
        <v>PTHLKA</v>
      </c>
      <c r="AJ91" s="38">
        <f>IFERROR(ROUND((VLOOKUP(CONCATENATE($C$5,"_",$Y91),premium!$A$2:$I$200,6,FALSE))*AA91,0),"")</f>
        <v>80000</v>
      </c>
      <c r="AK91" s="38">
        <f>IFERROR(ROUND((VLOOKUP(CONCATENATE($C$5,"_",$Y91),premium!$A$2:$I$200,9,FALSE))*AA91,2),"")</f>
        <v>1600</v>
      </c>
      <c r="AL91" s="35" t="s">
        <v>23520</v>
      </c>
      <c r="AM91" s="31"/>
      <c r="AN91" s="39"/>
      <c r="AO91" s="63" t="str">
        <f t="shared" si="9"/>
        <v>O.K.</v>
      </c>
      <c r="AP91" s="40" t="str">
        <f t="shared" si="10"/>
        <v>O.K</v>
      </c>
      <c r="AQ91" s="41" t="s">
        <v>48</v>
      </c>
      <c r="AR91" s="161"/>
      <c r="AS91" s="124" t="s">
        <v>4286</v>
      </c>
      <c r="AT91" s="129" t="s">
        <v>214</v>
      </c>
      <c r="AU91" s="129" t="s">
        <v>171</v>
      </c>
      <c r="AV91" s="129" t="s">
        <v>215</v>
      </c>
      <c r="AW91" s="129" t="s">
        <v>216</v>
      </c>
      <c r="AX91" s="129" t="s">
        <v>280</v>
      </c>
      <c r="AZ91" s="129" t="s">
        <v>3984</v>
      </c>
      <c r="BA91" s="130" t="s">
        <v>8829</v>
      </c>
      <c r="BB91" s="130" t="s">
        <v>8830</v>
      </c>
      <c r="BH91" s="131"/>
      <c r="BI91" s="131"/>
      <c r="BJ91" s="131"/>
      <c r="BK91" s="131"/>
      <c r="BM91" s="129" t="s">
        <v>583</v>
      </c>
      <c r="BN91" s="129" t="s">
        <v>203</v>
      </c>
      <c r="BO91" s="129" t="s">
        <v>585</v>
      </c>
      <c r="BP91" s="131" t="s">
        <v>4038</v>
      </c>
      <c r="BQ91" s="131" t="s">
        <v>17699</v>
      </c>
      <c r="BR91" s="131" t="s">
        <v>18427</v>
      </c>
      <c r="BT91" s="129" t="s">
        <v>583</v>
      </c>
      <c r="BU91" s="129" t="s">
        <v>202</v>
      </c>
      <c r="BV91" s="129"/>
      <c r="BW91" s="129"/>
      <c r="BX91" s="131" t="s">
        <v>17697</v>
      </c>
      <c r="BY91" s="131" t="s">
        <v>17966</v>
      </c>
      <c r="BZ91" s="131" t="s">
        <v>18694</v>
      </c>
      <c r="CB91" s="129" t="s">
        <v>214</v>
      </c>
      <c r="CC91" s="129" t="s">
        <v>171</v>
      </c>
      <c r="CD91" s="129" t="s">
        <v>215</v>
      </c>
      <c r="CE91" s="129" t="s">
        <v>216</v>
      </c>
      <c r="CF91" s="129" t="s">
        <v>280</v>
      </c>
      <c r="CG91" s="131" t="s">
        <v>17910</v>
      </c>
      <c r="CH91" s="131" t="s">
        <v>8830</v>
      </c>
      <c r="CI91" s="124" t="s">
        <v>19074</v>
      </c>
    </row>
    <row r="92" spans="1:87" ht="25.5" x14ac:dyDescent="0.25">
      <c r="A92" s="30">
        <f t="shared" si="11"/>
        <v>75</v>
      </c>
      <c r="B92" s="31">
        <v>2924771</v>
      </c>
      <c r="C92" s="31" t="s">
        <v>23849</v>
      </c>
      <c r="D92" s="31"/>
      <c r="E92" s="31" t="s">
        <v>23850</v>
      </c>
      <c r="F92" s="31"/>
      <c r="G92" s="32" t="s">
        <v>23512</v>
      </c>
      <c r="H92" s="32" t="s">
        <v>23556</v>
      </c>
      <c r="I92" s="33">
        <v>9999999999</v>
      </c>
      <c r="J92" s="18" t="s">
        <v>23851</v>
      </c>
      <c r="K92" s="32"/>
      <c r="L92" s="18"/>
      <c r="M92" s="31" t="s">
        <v>23509</v>
      </c>
      <c r="N92" s="31" t="s">
        <v>23509</v>
      </c>
      <c r="O92" s="31"/>
      <c r="P92" s="32" t="s">
        <v>3206</v>
      </c>
      <c r="Q92" s="31"/>
      <c r="R92" s="44" t="s">
        <v>23852</v>
      </c>
      <c r="S92" s="32" t="s">
        <v>23516</v>
      </c>
      <c r="T92" s="34" t="str">
        <f t="shared" si="7"/>
        <v>Saving/Loan A/C</v>
      </c>
      <c r="U92" s="32" t="s">
        <v>23517</v>
      </c>
      <c r="V92" s="45">
        <v>1.55</v>
      </c>
      <c r="W92" s="35" t="s">
        <v>23853</v>
      </c>
      <c r="X92" s="62" t="str">
        <f t="shared" si="8"/>
        <v>Small/Marginal</v>
      </c>
      <c r="Y92" s="32" t="s">
        <v>204</v>
      </c>
      <c r="Z92" s="35"/>
      <c r="AA92" s="36">
        <v>0.5</v>
      </c>
      <c r="AB92" s="32" t="s">
        <v>3209</v>
      </c>
      <c r="AC92" s="32" t="s">
        <v>3380</v>
      </c>
      <c r="AD92" s="32" t="s">
        <v>3390</v>
      </c>
      <c r="AE92" s="31"/>
      <c r="AF92" s="31" t="s">
        <v>23525</v>
      </c>
      <c r="AG92" s="31"/>
      <c r="AH92" s="31" t="str">
        <f t="shared" si="6"/>
        <v>PTHLKA</v>
      </c>
      <c r="AI92" s="37" t="str">
        <f>IFERROR(IF(OR($C$5="",$Y92=""),"",INDEX('NFA LEVEL'!$D$2:$D$197,MATCH(CONCATENATE($C$5,"_",$Y92),'NFA LEVEL'!$A$2:$A$197))),"")</f>
        <v>PTHLKA</v>
      </c>
      <c r="AJ92" s="38">
        <f>IFERROR(ROUND((VLOOKUP(CONCATENATE($C$5,"_",$Y92),premium!$A$2:$I$200,6,FALSE))*AA92,0),"")</f>
        <v>20000</v>
      </c>
      <c r="AK92" s="38">
        <f>IFERROR(ROUND((VLOOKUP(CONCATENATE($C$5,"_",$Y92),premium!$A$2:$I$200,9,FALSE))*AA92,2),"")</f>
        <v>400</v>
      </c>
      <c r="AL92" s="35" t="s">
        <v>23520</v>
      </c>
      <c r="AM92" s="31"/>
      <c r="AN92" s="39"/>
      <c r="AO92" s="63" t="str">
        <f t="shared" si="9"/>
        <v>O.K.</v>
      </c>
      <c r="AP92" s="40" t="str">
        <f t="shared" si="10"/>
        <v>O.K</v>
      </c>
      <c r="AQ92" s="41" t="s">
        <v>48</v>
      </c>
      <c r="AR92" s="161"/>
      <c r="AS92" s="124" t="s">
        <v>4287</v>
      </c>
      <c r="AT92" s="129" t="s">
        <v>214</v>
      </c>
      <c r="AU92" s="129" t="s">
        <v>171</v>
      </c>
      <c r="AV92" s="129" t="s">
        <v>215</v>
      </c>
      <c r="AW92" s="129" t="s">
        <v>216</v>
      </c>
      <c r="AX92" s="129" t="s">
        <v>281</v>
      </c>
      <c r="AZ92" s="129" t="s">
        <v>3984</v>
      </c>
      <c r="BA92" s="130" t="s">
        <v>8831</v>
      </c>
      <c r="BB92" s="130" t="s">
        <v>8832</v>
      </c>
      <c r="BH92" s="131"/>
      <c r="BI92" s="131"/>
      <c r="BJ92" s="131"/>
      <c r="BK92" s="131"/>
      <c r="BM92" s="129" t="s">
        <v>583</v>
      </c>
      <c r="BN92" s="129" t="s">
        <v>203</v>
      </c>
      <c r="BO92" s="129" t="s">
        <v>586</v>
      </c>
      <c r="BP92" s="131" t="s">
        <v>4038</v>
      </c>
      <c r="BQ92" s="131" t="s">
        <v>17700</v>
      </c>
      <c r="BR92" s="131" t="s">
        <v>18428</v>
      </c>
      <c r="BT92" s="129" t="s">
        <v>583</v>
      </c>
      <c r="BU92" s="129" t="s">
        <v>203</v>
      </c>
      <c r="BV92" s="129" t="s">
        <v>584</v>
      </c>
      <c r="BW92" s="129"/>
      <c r="BX92" s="131" t="s">
        <v>17698</v>
      </c>
      <c r="BY92" s="131" t="s">
        <v>17967</v>
      </c>
      <c r="BZ92" s="131" t="s">
        <v>18695</v>
      </c>
      <c r="CB92" s="129" t="s">
        <v>214</v>
      </c>
      <c r="CC92" s="129" t="s">
        <v>171</v>
      </c>
      <c r="CD92" s="129" t="s">
        <v>215</v>
      </c>
      <c r="CE92" s="129" t="s">
        <v>216</v>
      </c>
      <c r="CF92" s="129" t="s">
        <v>281</v>
      </c>
      <c r="CG92" s="131" t="s">
        <v>17910</v>
      </c>
      <c r="CH92" s="131" t="s">
        <v>8832</v>
      </c>
      <c r="CI92" s="124" t="s">
        <v>19075</v>
      </c>
    </row>
    <row r="93" spans="1:87" ht="25.5" x14ac:dyDescent="0.25">
      <c r="A93" s="30">
        <f t="shared" si="11"/>
        <v>76</v>
      </c>
      <c r="B93" s="31">
        <v>2950635</v>
      </c>
      <c r="C93" s="31" t="s">
        <v>23854</v>
      </c>
      <c r="D93" s="31"/>
      <c r="E93" s="31" t="s">
        <v>23855</v>
      </c>
      <c r="F93" s="31"/>
      <c r="G93" s="32" t="s">
        <v>23512</v>
      </c>
      <c r="H93" s="32" t="s">
        <v>23535</v>
      </c>
      <c r="I93" s="33">
        <v>9770354516</v>
      </c>
      <c r="J93" s="18" t="s">
        <v>23856</v>
      </c>
      <c r="K93" s="32"/>
      <c r="L93" s="18"/>
      <c r="M93" s="31" t="s">
        <v>23597</v>
      </c>
      <c r="N93" s="31" t="s">
        <v>23597</v>
      </c>
      <c r="O93" s="31"/>
      <c r="P93" s="32" t="s">
        <v>3206</v>
      </c>
      <c r="Q93" s="31"/>
      <c r="R93" s="44" t="s">
        <v>23857</v>
      </c>
      <c r="S93" s="32" t="s">
        <v>23516</v>
      </c>
      <c r="T93" s="34" t="str">
        <f t="shared" si="7"/>
        <v>Saving/Loan A/C</v>
      </c>
      <c r="U93" s="32" t="s">
        <v>23517</v>
      </c>
      <c r="V93" s="45">
        <v>1.62</v>
      </c>
      <c r="W93" s="35" t="s">
        <v>23858</v>
      </c>
      <c r="X93" s="62" t="str">
        <f t="shared" si="8"/>
        <v>Small/Marginal</v>
      </c>
      <c r="Y93" s="32" t="s">
        <v>204</v>
      </c>
      <c r="Z93" s="35"/>
      <c r="AA93" s="36">
        <v>1</v>
      </c>
      <c r="AB93" s="32" t="s">
        <v>3209</v>
      </c>
      <c r="AC93" s="32" t="s">
        <v>3380</v>
      </c>
      <c r="AD93" s="32" t="s">
        <v>3390</v>
      </c>
      <c r="AE93" s="31"/>
      <c r="AF93" s="31" t="s">
        <v>23525</v>
      </c>
      <c r="AG93" s="31"/>
      <c r="AH93" s="31" t="str">
        <f t="shared" si="6"/>
        <v>PTHLKA</v>
      </c>
      <c r="AI93" s="37" t="str">
        <f>IFERROR(IF(OR($C$5="",$Y93=""),"",INDEX('NFA LEVEL'!$D$2:$D$197,MATCH(CONCATENATE($C$5,"_",$Y93),'NFA LEVEL'!$A$2:$A$197))),"")</f>
        <v>PTHLKA</v>
      </c>
      <c r="AJ93" s="38">
        <f>IFERROR(ROUND((VLOOKUP(CONCATENATE($C$5,"_",$Y93),premium!$A$2:$I$200,6,FALSE))*AA93,0),"")</f>
        <v>40000</v>
      </c>
      <c r="AK93" s="38">
        <f>IFERROR(ROUND((VLOOKUP(CONCATENATE($C$5,"_",$Y93),premium!$A$2:$I$200,9,FALSE))*AA93,2),"")</f>
        <v>800</v>
      </c>
      <c r="AL93" s="35" t="s">
        <v>23520</v>
      </c>
      <c r="AM93" s="31"/>
      <c r="AN93" s="39"/>
      <c r="AO93" s="63" t="str">
        <f t="shared" si="9"/>
        <v>O.K.</v>
      </c>
      <c r="AP93" s="40" t="str">
        <f t="shared" si="10"/>
        <v>O.K</v>
      </c>
      <c r="AQ93" s="41" t="s">
        <v>48</v>
      </c>
      <c r="AR93" s="161"/>
      <c r="AS93" s="124" t="s">
        <v>4288</v>
      </c>
      <c r="AT93" s="129" t="s">
        <v>214</v>
      </c>
      <c r="AU93" s="129" t="s">
        <v>171</v>
      </c>
      <c r="AV93" s="129" t="s">
        <v>215</v>
      </c>
      <c r="AW93" s="129" t="s">
        <v>216</v>
      </c>
      <c r="AX93" s="129" t="s">
        <v>282</v>
      </c>
      <c r="AZ93" s="129" t="s">
        <v>3984</v>
      </c>
      <c r="BA93" s="130" t="s">
        <v>8833</v>
      </c>
      <c r="BB93" s="130" t="s">
        <v>8834</v>
      </c>
      <c r="BH93" s="131"/>
      <c r="BI93" s="131"/>
      <c r="BJ93" s="131"/>
      <c r="BK93" s="131"/>
      <c r="BM93" s="129" t="s">
        <v>583</v>
      </c>
      <c r="BN93" s="129" t="s">
        <v>203</v>
      </c>
      <c r="BO93" s="129" t="s">
        <v>587</v>
      </c>
      <c r="BP93" s="131" t="s">
        <v>4038</v>
      </c>
      <c r="BQ93" s="131" t="s">
        <v>17701</v>
      </c>
      <c r="BR93" s="131" t="s">
        <v>18429</v>
      </c>
      <c r="BT93" s="129" t="s">
        <v>583</v>
      </c>
      <c r="BU93" s="129" t="s">
        <v>203</v>
      </c>
      <c r="BV93" s="129" t="s">
        <v>585</v>
      </c>
      <c r="BW93" s="129"/>
      <c r="BX93" s="131" t="s">
        <v>17699</v>
      </c>
      <c r="BY93" s="131" t="s">
        <v>17968</v>
      </c>
      <c r="BZ93" s="131" t="s">
        <v>18696</v>
      </c>
      <c r="CB93" s="129" t="s">
        <v>214</v>
      </c>
      <c r="CC93" s="129" t="s">
        <v>171</v>
      </c>
      <c r="CD93" s="129" t="s">
        <v>215</v>
      </c>
      <c r="CE93" s="129" t="s">
        <v>216</v>
      </c>
      <c r="CF93" s="129" t="s">
        <v>282</v>
      </c>
      <c r="CG93" s="131" t="s">
        <v>17910</v>
      </c>
      <c r="CH93" s="131" t="s">
        <v>8834</v>
      </c>
      <c r="CI93" s="124" t="s">
        <v>19076</v>
      </c>
    </row>
    <row r="94" spans="1:87" ht="25.5" x14ac:dyDescent="0.25">
      <c r="A94" s="30">
        <f t="shared" si="11"/>
        <v>77</v>
      </c>
      <c r="B94" s="31">
        <v>261899</v>
      </c>
      <c r="C94" s="31" t="s">
        <v>23862</v>
      </c>
      <c r="D94" s="31" t="s">
        <v>23688</v>
      </c>
      <c r="E94" s="31" t="s">
        <v>23511</v>
      </c>
      <c r="F94" s="31"/>
      <c r="G94" s="32" t="s">
        <v>23512</v>
      </c>
      <c r="H94" s="32" t="s">
        <v>23513</v>
      </c>
      <c r="I94" s="33">
        <v>8103526237</v>
      </c>
      <c r="J94" s="18" t="s">
        <v>23859</v>
      </c>
      <c r="K94" s="32"/>
      <c r="L94" s="18"/>
      <c r="M94" s="31" t="s">
        <v>23509</v>
      </c>
      <c r="N94" s="31" t="s">
        <v>23509</v>
      </c>
      <c r="O94" s="31"/>
      <c r="P94" s="32" t="s">
        <v>3206</v>
      </c>
      <c r="Q94" s="31"/>
      <c r="R94" s="44" t="s">
        <v>23860</v>
      </c>
      <c r="S94" s="32" t="s">
        <v>23516</v>
      </c>
      <c r="T94" s="34" t="str">
        <f t="shared" si="7"/>
        <v>Saving/Loan A/C</v>
      </c>
      <c r="U94" s="32" t="s">
        <v>23517</v>
      </c>
      <c r="V94" s="45">
        <v>2.94</v>
      </c>
      <c r="W94" s="35" t="s">
        <v>23861</v>
      </c>
      <c r="X94" s="62" t="str">
        <f t="shared" si="8"/>
        <v>Others</v>
      </c>
      <c r="Y94" s="32" t="s">
        <v>204</v>
      </c>
      <c r="Z94" s="35"/>
      <c r="AA94" s="36">
        <v>1</v>
      </c>
      <c r="AB94" s="32" t="s">
        <v>3209</v>
      </c>
      <c r="AC94" s="32" t="s">
        <v>3380</v>
      </c>
      <c r="AD94" s="32" t="s">
        <v>3383</v>
      </c>
      <c r="AE94" s="31"/>
      <c r="AF94" s="31" t="s">
        <v>23509</v>
      </c>
      <c r="AG94" s="31"/>
      <c r="AH94" s="31" t="str">
        <f t="shared" si="6"/>
        <v>PTHLKA</v>
      </c>
      <c r="AI94" s="37" t="str">
        <f>IFERROR(IF(OR($C$5="",$Y94=""),"",INDEX('NFA LEVEL'!$D$2:$D$197,MATCH(CONCATENATE($C$5,"_",$Y94),'NFA LEVEL'!$A$2:$A$197))),"")</f>
        <v>PTHLKA</v>
      </c>
      <c r="AJ94" s="38">
        <f>IFERROR(ROUND((VLOOKUP(CONCATENATE($C$5,"_",$Y94),premium!$A$2:$I$200,6,FALSE))*AA94,0),"")</f>
        <v>40000</v>
      </c>
      <c r="AK94" s="38">
        <f>IFERROR(ROUND((VLOOKUP(CONCATENATE($C$5,"_",$Y94),premium!$A$2:$I$200,9,FALSE))*AA94,2),"")</f>
        <v>800</v>
      </c>
      <c r="AL94" s="35" t="s">
        <v>23520</v>
      </c>
      <c r="AM94" s="31"/>
      <c r="AN94" s="39"/>
      <c r="AO94" s="63" t="str">
        <f t="shared" si="9"/>
        <v>O.K.</v>
      </c>
      <c r="AP94" s="40" t="str">
        <f t="shared" si="10"/>
        <v>O.K</v>
      </c>
      <c r="AQ94" s="41" t="s">
        <v>48</v>
      </c>
      <c r="AR94" s="161"/>
      <c r="AS94" s="124" t="s">
        <v>4289</v>
      </c>
      <c r="AT94" s="129" t="s">
        <v>214</v>
      </c>
      <c r="AU94" s="129" t="s">
        <v>171</v>
      </c>
      <c r="AV94" s="129" t="s">
        <v>215</v>
      </c>
      <c r="AW94" s="129" t="s">
        <v>216</v>
      </c>
      <c r="AX94" s="129" t="s">
        <v>283</v>
      </c>
      <c r="AZ94" s="129" t="s">
        <v>3984</v>
      </c>
      <c r="BA94" s="130" t="s">
        <v>8835</v>
      </c>
      <c r="BB94" s="130" t="s">
        <v>8836</v>
      </c>
      <c r="BH94" s="131"/>
      <c r="BI94" s="131"/>
      <c r="BJ94" s="131"/>
      <c r="BK94" s="131"/>
      <c r="BM94" s="129" t="s">
        <v>583</v>
      </c>
      <c r="BN94" s="129" t="s">
        <v>191</v>
      </c>
      <c r="BO94" s="129" t="s">
        <v>584</v>
      </c>
      <c r="BP94" s="131" t="s">
        <v>4039</v>
      </c>
      <c r="BQ94" s="131" t="s">
        <v>17702</v>
      </c>
      <c r="BR94" s="131" t="s">
        <v>18430</v>
      </c>
      <c r="BT94" s="129" t="s">
        <v>583</v>
      </c>
      <c r="BU94" s="129" t="s">
        <v>203</v>
      </c>
      <c r="BV94" s="129" t="s">
        <v>586</v>
      </c>
      <c r="BW94" s="129"/>
      <c r="BX94" s="131" t="s">
        <v>17700</v>
      </c>
      <c r="BY94" s="131" t="s">
        <v>17969</v>
      </c>
      <c r="BZ94" s="131" t="s">
        <v>18697</v>
      </c>
      <c r="CB94" s="129" t="s">
        <v>214</v>
      </c>
      <c r="CC94" s="129" t="s">
        <v>171</v>
      </c>
      <c r="CD94" s="129" t="s">
        <v>215</v>
      </c>
      <c r="CE94" s="129" t="s">
        <v>216</v>
      </c>
      <c r="CF94" s="129" t="s">
        <v>283</v>
      </c>
      <c r="CG94" s="131" t="s">
        <v>17910</v>
      </c>
      <c r="CH94" s="131" t="s">
        <v>8836</v>
      </c>
      <c r="CI94" s="124" t="s">
        <v>19077</v>
      </c>
    </row>
    <row r="95" spans="1:87" ht="25.5" x14ac:dyDescent="0.25">
      <c r="A95" s="30">
        <f t="shared" si="11"/>
        <v>78</v>
      </c>
      <c r="B95" s="31">
        <v>2335060</v>
      </c>
      <c r="C95" s="31" t="s">
        <v>23863</v>
      </c>
      <c r="D95" s="31"/>
      <c r="E95" s="31" t="s">
        <v>23864</v>
      </c>
      <c r="F95" s="31"/>
      <c r="G95" s="32" t="s">
        <v>23529</v>
      </c>
      <c r="H95" s="32" t="s">
        <v>23513</v>
      </c>
      <c r="I95" s="33">
        <v>8223006526</v>
      </c>
      <c r="J95" s="18" t="s">
        <v>23865</v>
      </c>
      <c r="K95" s="32"/>
      <c r="L95" s="18"/>
      <c r="M95" s="31" t="s">
        <v>23525</v>
      </c>
      <c r="N95" s="31" t="s">
        <v>23525</v>
      </c>
      <c r="O95" s="31"/>
      <c r="P95" s="32" t="s">
        <v>3206</v>
      </c>
      <c r="Q95" s="31"/>
      <c r="R95" s="44" t="s">
        <v>23866</v>
      </c>
      <c r="S95" s="32" t="s">
        <v>23516</v>
      </c>
      <c r="T95" s="34" t="str">
        <f t="shared" si="7"/>
        <v>Saving/Loan A/C</v>
      </c>
      <c r="U95" s="32" t="s">
        <v>23517</v>
      </c>
      <c r="V95" s="45">
        <v>1.2</v>
      </c>
      <c r="W95" s="35" t="s">
        <v>23867</v>
      </c>
      <c r="X95" s="62" t="str">
        <f t="shared" si="8"/>
        <v>Small/Marginal</v>
      </c>
      <c r="Y95" s="32" t="s">
        <v>204</v>
      </c>
      <c r="Z95" s="35"/>
      <c r="AA95" s="36">
        <v>0.5</v>
      </c>
      <c r="AB95" s="32" t="s">
        <v>3209</v>
      </c>
      <c r="AC95" s="32" t="s">
        <v>3380</v>
      </c>
      <c r="AD95" s="32" t="s">
        <v>3390</v>
      </c>
      <c r="AE95" s="31"/>
      <c r="AF95" s="31" t="s">
        <v>23525</v>
      </c>
      <c r="AG95" s="31"/>
      <c r="AH95" s="31" t="str">
        <f t="shared" si="6"/>
        <v>PTHLKA</v>
      </c>
      <c r="AI95" s="37" t="str">
        <f>IFERROR(IF(OR($C$5="",$Y95=""),"",INDEX('NFA LEVEL'!$D$2:$D$197,MATCH(CONCATENATE($C$5,"_",$Y95),'NFA LEVEL'!$A$2:$A$197))),"")</f>
        <v>PTHLKA</v>
      </c>
      <c r="AJ95" s="38">
        <f>IFERROR(ROUND((VLOOKUP(CONCATENATE($C$5,"_",$Y95),premium!$A$2:$I$200,6,FALSE))*AA95,0),"")</f>
        <v>20000</v>
      </c>
      <c r="AK95" s="38">
        <f>IFERROR(ROUND((VLOOKUP(CONCATENATE($C$5,"_",$Y95),premium!$A$2:$I$200,9,FALSE))*AA95,2),"")</f>
        <v>400</v>
      </c>
      <c r="AL95" s="35" t="s">
        <v>23520</v>
      </c>
      <c r="AM95" s="31"/>
      <c r="AN95" s="39"/>
      <c r="AO95" s="63" t="str">
        <f t="shared" si="9"/>
        <v>O.K.</v>
      </c>
      <c r="AP95" s="40" t="str">
        <f t="shared" si="10"/>
        <v>O.K</v>
      </c>
      <c r="AQ95" s="41" t="s">
        <v>48</v>
      </c>
      <c r="AR95" s="161"/>
      <c r="AS95" s="124" t="s">
        <v>4290</v>
      </c>
      <c r="AT95" s="129" t="s">
        <v>214</v>
      </c>
      <c r="AU95" s="129" t="s">
        <v>171</v>
      </c>
      <c r="AV95" s="129" t="s">
        <v>215</v>
      </c>
      <c r="AW95" s="129" t="s">
        <v>216</v>
      </c>
      <c r="AX95" s="129" t="s">
        <v>284</v>
      </c>
      <c r="AZ95" s="129" t="s">
        <v>3984</v>
      </c>
      <c r="BA95" s="130" t="s">
        <v>8837</v>
      </c>
      <c r="BB95" s="130" t="s">
        <v>8838</v>
      </c>
      <c r="BH95" s="131"/>
      <c r="BI95" s="131"/>
      <c r="BJ95" s="131"/>
      <c r="BK95" s="131"/>
      <c r="BM95" s="129" t="s">
        <v>583</v>
      </c>
      <c r="BN95" s="129" t="s">
        <v>191</v>
      </c>
      <c r="BO95" s="129" t="s">
        <v>588</v>
      </c>
      <c r="BP95" s="131" t="s">
        <v>4039</v>
      </c>
      <c r="BQ95" s="131" t="s">
        <v>17703</v>
      </c>
      <c r="BR95" s="131" t="s">
        <v>18431</v>
      </c>
      <c r="BT95" s="129" t="s">
        <v>583</v>
      </c>
      <c r="BU95" s="129" t="s">
        <v>203</v>
      </c>
      <c r="BV95" s="129" t="s">
        <v>587</v>
      </c>
      <c r="BW95" s="129"/>
      <c r="BX95" s="131" t="s">
        <v>17701</v>
      </c>
      <c r="BY95" s="131" t="s">
        <v>17970</v>
      </c>
      <c r="BZ95" s="131" t="s">
        <v>18698</v>
      </c>
      <c r="CB95" s="129" t="s">
        <v>214</v>
      </c>
      <c r="CC95" s="129" t="s">
        <v>171</v>
      </c>
      <c r="CD95" s="129" t="s">
        <v>215</v>
      </c>
      <c r="CE95" s="129" t="s">
        <v>216</v>
      </c>
      <c r="CF95" s="129" t="s">
        <v>284</v>
      </c>
      <c r="CG95" s="131" t="s">
        <v>17910</v>
      </c>
      <c r="CH95" s="131" t="s">
        <v>8838</v>
      </c>
      <c r="CI95" s="124" t="s">
        <v>19078</v>
      </c>
    </row>
    <row r="96" spans="1:87" ht="25.5" x14ac:dyDescent="0.25">
      <c r="A96" s="30">
        <f t="shared" si="11"/>
        <v>79</v>
      </c>
      <c r="B96" s="31">
        <v>2919953</v>
      </c>
      <c r="C96" s="31" t="s">
        <v>23868</v>
      </c>
      <c r="D96" s="31"/>
      <c r="E96" s="31" t="s">
        <v>23869</v>
      </c>
      <c r="F96" s="31"/>
      <c r="G96" s="32" t="s">
        <v>23512</v>
      </c>
      <c r="H96" s="32" t="s">
        <v>23513</v>
      </c>
      <c r="I96" s="33">
        <v>9770442336</v>
      </c>
      <c r="J96" s="18" t="s">
        <v>23870</v>
      </c>
      <c r="K96" s="32"/>
      <c r="L96" s="18"/>
      <c r="M96" s="31" t="s">
        <v>23509</v>
      </c>
      <c r="N96" s="31" t="s">
        <v>23509</v>
      </c>
      <c r="O96" s="31"/>
      <c r="P96" s="32" t="s">
        <v>3206</v>
      </c>
      <c r="Q96" s="31"/>
      <c r="R96" s="44" t="s">
        <v>23871</v>
      </c>
      <c r="S96" s="32" t="s">
        <v>23516</v>
      </c>
      <c r="T96" s="34" t="str">
        <f t="shared" si="7"/>
        <v>Saving/Loan A/C</v>
      </c>
      <c r="U96" s="32" t="s">
        <v>23517</v>
      </c>
      <c r="V96" s="45">
        <v>2.36</v>
      </c>
      <c r="W96" s="35" t="s">
        <v>23872</v>
      </c>
      <c r="X96" s="62" t="str">
        <f t="shared" si="8"/>
        <v>Others</v>
      </c>
      <c r="Y96" s="32" t="s">
        <v>204</v>
      </c>
      <c r="Z96" s="35"/>
      <c r="AA96" s="36">
        <v>1</v>
      </c>
      <c r="AB96" s="32" t="s">
        <v>3209</v>
      </c>
      <c r="AC96" s="32" t="s">
        <v>3380</v>
      </c>
      <c r="AD96" s="32" t="s">
        <v>3381</v>
      </c>
      <c r="AE96" s="31"/>
      <c r="AF96" s="31" t="s">
        <v>23558</v>
      </c>
      <c r="AG96" s="31"/>
      <c r="AH96" s="31" t="str">
        <f t="shared" si="6"/>
        <v>PTHLKA</v>
      </c>
      <c r="AI96" s="37" t="str">
        <f>IFERROR(IF(OR($C$5="",$Y96=""),"",INDEX('NFA LEVEL'!$D$2:$D$197,MATCH(CONCATENATE($C$5,"_",$Y96),'NFA LEVEL'!$A$2:$A$197))),"")</f>
        <v>PTHLKA</v>
      </c>
      <c r="AJ96" s="38">
        <f>IFERROR(ROUND((VLOOKUP(CONCATENATE($C$5,"_",$Y96),premium!$A$2:$I$200,6,FALSE))*AA96,0),"")</f>
        <v>40000</v>
      </c>
      <c r="AK96" s="38">
        <f>IFERROR(ROUND((VLOOKUP(CONCATENATE($C$5,"_",$Y96),premium!$A$2:$I$200,9,FALSE))*AA96,2),"")</f>
        <v>800</v>
      </c>
      <c r="AL96" s="35" t="s">
        <v>23520</v>
      </c>
      <c r="AM96" s="31"/>
      <c r="AN96" s="39"/>
      <c r="AO96" s="63" t="str">
        <f t="shared" si="9"/>
        <v>O.K.</v>
      </c>
      <c r="AP96" s="40" t="str">
        <f t="shared" si="10"/>
        <v>O.K</v>
      </c>
      <c r="AQ96" s="41" t="s">
        <v>48</v>
      </c>
      <c r="AR96" s="161"/>
      <c r="AS96" s="124" t="s">
        <v>4291</v>
      </c>
      <c r="AT96" s="129" t="s">
        <v>214</v>
      </c>
      <c r="AU96" s="129" t="s">
        <v>171</v>
      </c>
      <c r="AV96" s="129" t="s">
        <v>215</v>
      </c>
      <c r="AW96" s="129" t="s">
        <v>216</v>
      </c>
      <c r="AX96" s="129" t="s">
        <v>285</v>
      </c>
      <c r="AZ96" s="129" t="s">
        <v>3984</v>
      </c>
      <c r="BA96" s="130" t="s">
        <v>8839</v>
      </c>
      <c r="BB96" s="130" t="s">
        <v>8840</v>
      </c>
      <c r="BH96" s="131"/>
      <c r="BI96" s="131"/>
      <c r="BJ96" s="131"/>
      <c r="BK96" s="131"/>
      <c r="BM96" s="129" t="s">
        <v>583</v>
      </c>
      <c r="BN96" s="129" t="s">
        <v>191</v>
      </c>
      <c r="BO96" s="129" t="s">
        <v>586</v>
      </c>
      <c r="BP96" s="131" t="s">
        <v>4039</v>
      </c>
      <c r="BQ96" s="131" t="s">
        <v>17704</v>
      </c>
      <c r="BR96" s="131" t="s">
        <v>18432</v>
      </c>
      <c r="BT96" s="129" t="s">
        <v>583</v>
      </c>
      <c r="BU96" s="129" t="s">
        <v>191</v>
      </c>
      <c r="BV96" s="129" t="s">
        <v>584</v>
      </c>
      <c r="BW96" s="129"/>
      <c r="BX96" s="131" t="s">
        <v>17702</v>
      </c>
      <c r="BY96" s="131" t="s">
        <v>17971</v>
      </c>
      <c r="BZ96" s="131" t="s">
        <v>18699</v>
      </c>
      <c r="CB96" s="129" t="s">
        <v>214</v>
      </c>
      <c r="CC96" s="129" t="s">
        <v>171</v>
      </c>
      <c r="CD96" s="129" t="s">
        <v>215</v>
      </c>
      <c r="CE96" s="129" t="s">
        <v>216</v>
      </c>
      <c r="CF96" s="129" t="s">
        <v>285</v>
      </c>
      <c r="CG96" s="131" t="s">
        <v>17910</v>
      </c>
      <c r="CH96" s="131" t="s">
        <v>8840</v>
      </c>
      <c r="CI96" s="124" t="s">
        <v>19079</v>
      </c>
    </row>
    <row r="97" spans="1:87" ht="25.5" x14ac:dyDescent="0.25">
      <c r="A97" s="30">
        <f t="shared" si="11"/>
        <v>80</v>
      </c>
      <c r="B97" s="31">
        <v>2958869</v>
      </c>
      <c r="C97" s="31" t="s">
        <v>23673</v>
      </c>
      <c r="D97" s="31" t="s">
        <v>23602</v>
      </c>
      <c r="E97" s="31" t="s">
        <v>23868</v>
      </c>
      <c r="F97" s="31"/>
      <c r="G97" s="32" t="s">
        <v>23512</v>
      </c>
      <c r="H97" s="32" t="s">
        <v>23513</v>
      </c>
      <c r="I97" s="33">
        <v>9770442336</v>
      </c>
      <c r="J97" s="18" t="s">
        <v>23873</v>
      </c>
      <c r="K97" s="32"/>
      <c r="L97" s="18"/>
      <c r="M97" s="31" t="s">
        <v>23509</v>
      </c>
      <c r="N97" s="31" t="s">
        <v>23509</v>
      </c>
      <c r="O97" s="31"/>
      <c r="P97" s="32" t="s">
        <v>3206</v>
      </c>
      <c r="Q97" s="31"/>
      <c r="R97" s="44" t="s">
        <v>23874</v>
      </c>
      <c r="S97" s="32" t="s">
        <v>23516</v>
      </c>
      <c r="T97" s="34" t="str">
        <f t="shared" si="7"/>
        <v>Saving/Loan A/C</v>
      </c>
      <c r="U97" s="32" t="s">
        <v>23517</v>
      </c>
      <c r="V97" s="45">
        <v>0.6</v>
      </c>
      <c r="W97" s="35" t="s">
        <v>23876</v>
      </c>
      <c r="X97" s="62" t="str">
        <f t="shared" si="8"/>
        <v>Small/Marginal</v>
      </c>
      <c r="Y97" s="32" t="s">
        <v>204</v>
      </c>
      <c r="Z97" s="35"/>
      <c r="AA97" s="36">
        <v>0.6</v>
      </c>
      <c r="AB97" s="32" t="s">
        <v>3209</v>
      </c>
      <c r="AC97" s="32" t="s">
        <v>3380</v>
      </c>
      <c r="AD97" s="32" t="s">
        <v>3381</v>
      </c>
      <c r="AE97" s="31"/>
      <c r="AF97" s="31" t="s">
        <v>23558</v>
      </c>
      <c r="AG97" s="31"/>
      <c r="AH97" s="31" t="str">
        <f t="shared" si="6"/>
        <v>PTHLKA</v>
      </c>
      <c r="AI97" s="37" t="str">
        <f>IFERROR(IF(OR($C$5="",$Y97=""),"",INDEX('NFA LEVEL'!$D$2:$D$197,MATCH(CONCATENATE($C$5,"_",$Y97),'NFA LEVEL'!$A$2:$A$197))),"")</f>
        <v>PTHLKA</v>
      </c>
      <c r="AJ97" s="38">
        <f>IFERROR(ROUND((VLOOKUP(CONCATENATE($C$5,"_",$Y97),premium!$A$2:$I$200,6,FALSE))*AA97,0),"")</f>
        <v>24000</v>
      </c>
      <c r="AK97" s="38">
        <f>IFERROR(ROUND((VLOOKUP(CONCATENATE($C$5,"_",$Y97),premium!$A$2:$I$200,9,FALSE))*AA97,2),"")</f>
        <v>480</v>
      </c>
      <c r="AL97" s="35" t="s">
        <v>23520</v>
      </c>
      <c r="AM97" s="31"/>
      <c r="AN97" s="39"/>
      <c r="AO97" s="63" t="str">
        <f t="shared" si="9"/>
        <v>O.K.</v>
      </c>
      <c r="AP97" s="40" t="str">
        <f t="shared" si="10"/>
        <v>O.K</v>
      </c>
      <c r="AQ97" s="41" t="s">
        <v>48</v>
      </c>
      <c r="AR97" s="161"/>
      <c r="AS97" s="124" t="s">
        <v>4292</v>
      </c>
      <c r="AT97" s="129" t="s">
        <v>214</v>
      </c>
      <c r="AU97" s="129" t="s">
        <v>171</v>
      </c>
      <c r="AV97" s="129" t="s">
        <v>215</v>
      </c>
      <c r="AW97" s="129" t="s">
        <v>216</v>
      </c>
      <c r="AX97" s="129" t="s">
        <v>217</v>
      </c>
      <c r="AZ97" s="129" t="s">
        <v>3984</v>
      </c>
      <c r="BA97" s="130" t="s">
        <v>8841</v>
      </c>
      <c r="BB97" s="130" t="s">
        <v>8842</v>
      </c>
      <c r="BH97" s="131"/>
      <c r="BI97" s="131"/>
      <c r="BJ97" s="131"/>
      <c r="BK97" s="131"/>
      <c r="BM97" s="129" t="s">
        <v>583</v>
      </c>
      <c r="BN97" s="129" t="s">
        <v>191</v>
      </c>
      <c r="BO97" s="129" t="s">
        <v>589</v>
      </c>
      <c r="BP97" s="131" t="s">
        <v>4039</v>
      </c>
      <c r="BQ97" s="131" t="s">
        <v>17705</v>
      </c>
      <c r="BR97" s="131" t="s">
        <v>18433</v>
      </c>
      <c r="BT97" s="129" t="s">
        <v>583</v>
      </c>
      <c r="BU97" s="129" t="s">
        <v>191</v>
      </c>
      <c r="BV97" s="129" t="s">
        <v>588</v>
      </c>
      <c r="BW97" s="129"/>
      <c r="BX97" s="131" t="s">
        <v>17703</v>
      </c>
      <c r="BY97" s="131" t="s">
        <v>17972</v>
      </c>
      <c r="BZ97" s="131" t="s">
        <v>18700</v>
      </c>
      <c r="CB97" s="129" t="s">
        <v>214</v>
      </c>
      <c r="CC97" s="129" t="s">
        <v>171</v>
      </c>
      <c r="CD97" s="129" t="s">
        <v>215</v>
      </c>
      <c r="CE97" s="129" t="s">
        <v>216</v>
      </c>
      <c r="CF97" s="129" t="s">
        <v>217</v>
      </c>
      <c r="CG97" s="131" t="s">
        <v>17910</v>
      </c>
      <c r="CH97" s="131" t="s">
        <v>8842</v>
      </c>
      <c r="CI97" s="124" t="s">
        <v>19080</v>
      </c>
    </row>
    <row r="98" spans="1:87" ht="25.5" x14ac:dyDescent="0.25">
      <c r="A98" s="30">
        <f t="shared" si="11"/>
        <v>81</v>
      </c>
      <c r="B98" s="31">
        <v>2970105</v>
      </c>
      <c r="C98" s="31" t="s">
        <v>23877</v>
      </c>
      <c r="D98" s="31"/>
      <c r="E98" s="31" t="s">
        <v>23594</v>
      </c>
      <c r="F98" s="31"/>
      <c r="G98" s="32" t="s">
        <v>23512</v>
      </c>
      <c r="H98" s="32" t="s">
        <v>23513</v>
      </c>
      <c r="I98" s="33">
        <v>8223051510</v>
      </c>
      <c r="J98" s="18" t="s">
        <v>23878</v>
      </c>
      <c r="K98" s="32"/>
      <c r="L98" s="18"/>
      <c r="M98" s="31" t="s">
        <v>23509</v>
      </c>
      <c r="N98" s="31" t="s">
        <v>23509</v>
      </c>
      <c r="O98" s="31"/>
      <c r="P98" s="32" t="s">
        <v>3206</v>
      </c>
      <c r="Q98" s="31"/>
      <c r="R98" s="44" t="s">
        <v>23879</v>
      </c>
      <c r="S98" s="32" t="s">
        <v>23516</v>
      </c>
      <c r="T98" s="34" t="str">
        <f t="shared" si="7"/>
        <v>Saving/Loan A/C</v>
      </c>
      <c r="U98" s="32" t="s">
        <v>23517</v>
      </c>
      <c r="V98" s="45">
        <v>1.72</v>
      </c>
      <c r="W98" s="35" t="s">
        <v>23875</v>
      </c>
      <c r="X98" s="62" t="str">
        <f t="shared" si="8"/>
        <v>Small/Marginal</v>
      </c>
      <c r="Y98" s="32" t="s">
        <v>204</v>
      </c>
      <c r="Z98" s="35"/>
      <c r="AA98" s="36">
        <v>1</v>
      </c>
      <c r="AB98" s="32" t="s">
        <v>3209</v>
      </c>
      <c r="AC98" s="32" t="s">
        <v>3380</v>
      </c>
      <c r="AD98" s="32" t="s">
        <v>3388</v>
      </c>
      <c r="AE98" s="31"/>
      <c r="AF98" s="31" t="s">
        <v>23642</v>
      </c>
      <c r="AG98" s="31"/>
      <c r="AH98" s="31" t="str">
        <f t="shared" si="6"/>
        <v>PTHLKA</v>
      </c>
      <c r="AI98" s="37" t="str">
        <f>IFERROR(IF(OR($C$5="",$Y98=""),"",INDEX('NFA LEVEL'!$D$2:$D$197,MATCH(CONCATENATE($C$5,"_",$Y98),'NFA LEVEL'!$A$2:$A$197))),"")</f>
        <v>PTHLKA</v>
      </c>
      <c r="AJ98" s="38">
        <f>IFERROR(ROUND((VLOOKUP(CONCATENATE($C$5,"_",$Y98),premium!$A$2:$I$200,6,FALSE))*AA98,0),"")</f>
        <v>40000</v>
      </c>
      <c r="AK98" s="38">
        <f>IFERROR(ROUND((VLOOKUP(CONCATENATE($C$5,"_",$Y98),premium!$A$2:$I$200,9,FALSE))*AA98,2),"")</f>
        <v>800</v>
      </c>
      <c r="AL98" s="35" t="s">
        <v>23520</v>
      </c>
      <c r="AM98" s="31"/>
      <c r="AN98" s="39"/>
      <c r="AO98" s="63" t="str">
        <f t="shared" si="9"/>
        <v>O.K.</v>
      </c>
      <c r="AP98" s="40" t="str">
        <f t="shared" si="10"/>
        <v>O.K</v>
      </c>
      <c r="AQ98" s="41" t="s">
        <v>48</v>
      </c>
      <c r="AR98" s="161"/>
      <c r="AS98" s="124" t="s">
        <v>4293</v>
      </c>
      <c r="AT98" s="129" t="s">
        <v>214</v>
      </c>
      <c r="AU98" s="129" t="s">
        <v>171</v>
      </c>
      <c r="AV98" s="129" t="s">
        <v>215</v>
      </c>
      <c r="AW98" s="129" t="s">
        <v>216</v>
      </c>
      <c r="AX98" s="129" t="s">
        <v>218</v>
      </c>
      <c r="AZ98" s="129" t="s">
        <v>3984</v>
      </c>
      <c r="BA98" s="130" t="s">
        <v>8843</v>
      </c>
      <c r="BB98" s="130" t="s">
        <v>8844</v>
      </c>
      <c r="BH98" s="131"/>
      <c r="BI98" s="131"/>
      <c r="BJ98" s="131"/>
      <c r="BK98" s="131"/>
      <c r="BM98" s="129" t="s">
        <v>583</v>
      </c>
      <c r="BN98" s="129" t="s">
        <v>191</v>
      </c>
      <c r="BO98" s="129" t="s">
        <v>587</v>
      </c>
      <c r="BP98" s="131" t="s">
        <v>4039</v>
      </c>
      <c r="BQ98" s="131" t="s">
        <v>17706</v>
      </c>
      <c r="BR98" s="131" t="s">
        <v>18434</v>
      </c>
      <c r="BT98" s="129" t="s">
        <v>583</v>
      </c>
      <c r="BU98" s="129" t="s">
        <v>191</v>
      </c>
      <c r="BV98" s="129" t="s">
        <v>586</v>
      </c>
      <c r="BW98" s="129"/>
      <c r="BX98" s="131" t="s">
        <v>17704</v>
      </c>
      <c r="BY98" s="131" t="s">
        <v>17973</v>
      </c>
      <c r="BZ98" s="131" t="s">
        <v>18701</v>
      </c>
      <c r="CB98" s="129" t="s">
        <v>214</v>
      </c>
      <c r="CC98" s="129" t="s">
        <v>171</v>
      </c>
      <c r="CD98" s="129" t="s">
        <v>215</v>
      </c>
      <c r="CE98" s="129" t="s">
        <v>216</v>
      </c>
      <c r="CF98" s="129" t="s">
        <v>218</v>
      </c>
      <c r="CG98" s="131" t="s">
        <v>17910</v>
      </c>
      <c r="CH98" s="131" t="s">
        <v>8844</v>
      </c>
      <c r="CI98" s="124" t="s">
        <v>19081</v>
      </c>
    </row>
    <row r="99" spans="1:87" ht="25.5" x14ac:dyDescent="0.25">
      <c r="A99" s="30">
        <f t="shared" si="11"/>
        <v>82</v>
      </c>
      <c r="B99" s="31">
        <v>2948891</v>
      </c>
      <c r="C99" s="31" t="s">
        <v>23699</v>
      </c>
      <c r="D99" s="31"/>
      <c r="E99" s="31" t="s">
        <v>23880</v>
      </c>
      <c r="F99" s="31"/>
      <c r="G99" s="32" t="s">
        <v>23512</v>
      </c>
      <c r="H99" s="32" t="s">
        <v>23513</v>
      </c>
      <c r="I99" s="33">
        <v>9098237508</v>
      </c>
      <c r="J99" s="18" t="s">
        <v>23881</v>
      </c>
      <c r="K99" s="32"/>
      <c r="L99" s="18"/>
      <c r="M99" s="31" t="s">
        <v>23509</v>
      </c>
      <c r="N99" s="31" t="s">
        <v>23509</v>
      </c>
      <c r="O99" s="31"/>
      <c r="P99" s="32" t="s">
        <v>3206</v>
      </c>
      <c r="Q99" s="31"/>
      <c r="R99" s="44" t="s">
        <v>23882</v>
      </c>
      <c r="S99" s="32" t="s">
        <v>23516</v>
      </c>
      <c r="T99" s="34" t="str">
        <f t="shared" si="7"/>
        <v>Saving/Loan A/C</v>
      </c>
      <c r="U99" s="32" t="s">
        <v>23517</v>
      </c>
      <c r="V99" s="45">
        <v>1.85</v>
      </c>
      <c r="W99" s="35" t="s">
        <v>23883</v>
      </c>
      <c r="X99" s="62" t="str">
        <f t="shared" si="8"/>
        <v>Small/Marginal</v>
      </c>
      <c r="Y99" s="32" t="s">
        <v>204</v>
      </c>
      <c r="Z99" s="35"/>
      <c r="AA99" s="36">
        <v>0.8</v>
      </c>
      <c r="AB99" s="32" t="s">
        <v>3209</v>
      </c>
      <c r="AC99" s="32" t="s">
        <v>3380</v>
      </c>
      <c r="AD99" s="32" t="s">
        <v>3383</v>
      </c>
      <c r="AE99" s="31"/>
      <c r="AF99" s="31" t="s">
        <v>23509</v>
      </c>
      <c r="AG99" s="31"/>
      <c r="AH99" s="31" t="str">
        <f t="shared" si="6"/>
        <v>PTHLKA</v>
      </c>
      <c r="AI99" s="37" t="str">
        <f>IFERROR(IF(OR($C$5="",$Y99=""),"",INDEX('NFA LEVEL'!$D$2:$D$197,MATCH(CONCATENATE($C$5,"_",$Y99),'NFA LEVEL'!$A$2:$A$197))),"")</f>
        <v>PTHLKA</v>
      </c>
      <c r="AJ99" s="38">
        <f>IFERROR(ROUND((VLOOKUP(CONCATENATE($C$5,"_",$Y99),premium!$A$2:$I$200,6,FALSE))*AA99,0),"")</f>
        <v>32000</v>
      </c>
      <c r="AK99" s="38">
        <f>IFERROR(ROUND((VLOOKUP(CONCATENATE($C$5,"_",$Y99),premium!$A$2:$I$200,9,FALSE))*AA99,2),"")</f>
        <v>640</v>
      </c>
      <c r="AL99" s="35" t="s">
        <v>23520</v>
      </c>
      <c r="AM99" s="31"/>
      <c r="AN99" s="39"/>
      <c r="AO99" s="63" t="str">
        <f t="shared" si="9"/>
        <v>O.K.</v>
      </c>
      <c r="AP99" s="40" t="str">
        <f t="shared" si="10"/>
        <v>O.K</v>
      </c>
      <c r="AQ99" s="41" t="s">
        <v>48</v>
      </c>
      <c r="AR99" s="161"/>
      <c r="AS99" s="124" t="s">
        <v>4294</v>
      </c>
      <c r="AT99" s="129" t="s">
        <v>214</v>
      </c>
      <c r="AU99" s="129" t="s">
        <v>171</v>
      </c>
      <c r="AV99" s="129" t="s">
        <v>215</v>
      </c>
      <c r="AW99" s="129" t="s">
        <v>216</v>
      </c>
      <c r="AX99" s="129" t="s">
        <v>222</v>
      </c>
      <c r="AZ99" s="129" t="s">
        <v>3984</v>
      </c>
      <c r="BA99" s="130" t="s">
        <v>8845</v>
      </c>
      <c r="BB99" s="130" t="s">
        <v>8846</v>
      </c>
      <c r="BH99" s="131"/>
      <c r="BI99" s="131"/>
      <c r="BJ99" s="131"/>
      <c r="BK99" s="131"/>
      <c r="BM99" s="129" t="s">
        <v>583</v>
      </c>
      <c r="BN99" s="129" t="s">
        <v>452</v>
      </c>
      <c r="BO99" s="129" t="s">
        <v>588</v>
      </c>
      <c r="BP99" s="131" t="s">
        <v>4040</v>
      </c>
      <c r="BQ99" s="131" t="s">
        <v>17707</v>
      </c>
      <c r="BR99" s="131" t="s">
        <v>18435</v>
      </c>
      <c r="BT99" s="129" t="s">
        <v>583</v>
      </c>
      <c r="BU99" s="129" t="s">
        <v>191</v>
      </c>
      <c r="BV99" s="129" t="s">
        <v>589</v>
      </c>
      <c r="BW99" s="129"/>
      <c r="BX99" s="131" t="s">
        <v>17705</v>
      </c>
      <c r="BY99" s="131" t="s">
        <v>17974</v>
      </c>
      <c r="BZ99" s="131" t="s">
        <v>18702</v>
      </c>
      <c r="CB99" s="129" t="s">
        <v>214</v>
      </c>
      <c r="CC99" s="129" t="s">
        <v>171</v>
      </c>
      <c r="CD99" s="129" t="s">
        <v>215</v>
      </c>
      <c r="CE99" s="129" t="s">
        <v>216</v>
      </c>
      <c r="CF99" s="129" t="s">
        <v>222</v>
      </c>
      <c r="CG99" s="131" t="s">
        <v>17910</v>
      </c>
      <c r="CH99" s="131" t="s">
        <v>8846</v>
      </c>
      <c r="CI99" s="124" t="s">
        <v>19082</v>
      </c>
    </row>
    <row r="100" spans="1:87" ht="25.5" x14ac:dyDescent="0.25">
      <c r="A100" s="30">
        <f t="shared" si="11"/>
        <v>83</v>
      </c>
      <c r="B100" s="31">
        <v>2987937</v>
      </c>
      <c r="C100" s="31" t="s">
        <v>23884</v>
      </c>
      <c r="D100" s="31"/>
      <c r="E100" s="31" t="s">
        <v>23885</v>
      </c>
      <c r="F100" s="31"/>
      <c r="G100" s="32" t="s">
        <v>23512</v>
      </c>
      <c r="H100" s="32" t="s">
        <v>23513</v>
      </c>
      <c r="I100" s="33">
        <v>9179519203</v>
      </c>
      <c r="J100" s="18"/>
      <c r="K100" s="32"/>
      <c r="L100" s="18"/>
      <c r="M100" s="31" t="s">
        <v>23509</v>
      </c>
      <c r="N100" s="31" t="s">
        <v>23509</v>
      </c>
      <c r="O100" s="31"/>
      <c r="P100" s="32" t="s">
        <v>3206</v>
      </c>
      <c r="Q100" s="31"/>
      <c r="R100" s="44" t="s">
        <v>23886</v>
      </c>
      <c r="S100" s="32" t="s">
        <v>23516</v>
      </c>
      <c r="T100" s="34" t="str">
        <f t="shared" si="7"/>
        <v>Saving/Loan A/C</v>
      </c>
      <c r="U100" s="32" t="s">
        <v>23517</v>
      </c>
      <c r="V100" s="45">
        <v>1.25</v>
      </c>
      <c r="W100" s="35" t="s">
        <v>23887</v>
      </c>
      <c r="X100" s="62" t="str">
        <f t="shared" si="8"/>
        <v>Small/Marginal</v>
      </c>
      <c r="Y100" s="32" t="s">
        <v>204</v>
      </c>
      <c r="Z100" s="35"/>
      <c r="AA100" s="36">
        <v>0.7</v>
      </c>
      <c r="AB100" s="32" t="s">
        <v>3209</v>
      </c>
      <c r="AC100" s="32" t="s">
        <v>3380</v>
      </c>
      <c r="AD100" s="32" t="s">
        <v>3383</v>
      </c>
      <c r="AE100" s="31"/>
      <c r="AF100" s="31" t="s">
        <v>23509</v>
      </c>
      <c r="AG100" s="31"/>
      <c r="AH100" s="31" t="str">
        <f t="shared" si="6"/>
        <v>PTHLKA</v>
      </c>
      <c r="AI100" s="37" t="str">
        <f>IFERROR(IF(OR($C$5="",$Y100=""),"",INDEX('NFA LEVEL'!$D$2:$D$197,MATCH(CONCATENATE($C$5,"_",$Y100),'NFA LEVEL'!$A$2:$A$197))),"")</f>
        <v>PTHLKA</v>
      </c>
      <c r="AJ100" s="38">
        <f>IFERROR(ROUND((VLOOKUP(CONCATENATE($C$5,"_",$Y100),premium!$A$2:$I$200,6,FALSE))*AA100,0),"")</f>
        <v>28000</v>
      </c>
      <c r="AK100" s="38">
        <f>IFERROR(ROUND((VLOOKUP(CONCATENATE($C$5,"_",$Y100),premium!$A$2:$I$200,9,FALSE))*AA100,2),"")</f>
        <v>560</v>
      </c>
      <c r="AL100" s="35" t="s">
        <v>23520</v>
      </c>
      <c r="AM100" s="31"/>
      <c r="AN100" s="39"/>
      <c r="AO100" s="63" t="str">
        <f t="shared" si="9"/>
        <v>O.K.</v>
      </c>
      <c r="AP100" s="40" t="str">
        <f t="shared" si="10"/>
        <v>O.K</v>
      </c>
      <c r="AQ100" s="41" t="s">
        <v>48</v>
      </c>
      <c r="AR100" s="161"/>
      <c r="AS100" s="124" t="s">
        <v>4295</v>
      </c>
      <c r="AT100" s="129" t="s">
        <v>214</v>
      </c>
      <c r="AU100" s="129" t="s">
        <v>171</v>
      </c>
      <c r="AV100" s="129" t="s">
        <v>215</v>
      </c>
      <c r="AW100" s="129" t="s">
        <v>216</v>
      </c>
      <c r="AX100" s="129" t="s">
        <v>225</v>
      </c>
      <c r="AZ100" s="129" t="s">
        <v>3984</v>
      </c>
      <c r="BA100" s="130" t="s">
        <v>8847</v>
      </c>
      <c r="BB100" s="130" t="s">
        <v>8848</v>
      </c>
      <c r="BH100" s="131"/>
      <c r="BI100" s="131"/>
      <c r="BJ100" s="131"/>
      <c r="BK100" s="131"/>
      <c r="BM100" s="129" t="s">
        <v>583</v>
      </c>
      <c r="BN100" s="129" t="s">
        <v>452</v>
      </c>
      <c r="BO100" s="129" t="s">
        <v>586</v>
      </c>
      <c r="BP100" s="131" t="s">
        <v>4040</v>
      </c>
      <c r="BQ100" s="131" t="s">
        <v>17708</v>
      </c>
      <c r="BR100" s="131" t="s">
        <v>18436</v>
      </c>
      <c r="BT100" s="129" t="s">
        <v>583</v>
      </c>
      <c r="BU100" s="129" t="s">
        <v>191</v>
      </c>
      <c r="BV100" s="129" t="s">
        <v>587</v>
      </c>
      <c r="BW100" s="129"/>
      <c r="BX100" s="131" t="s">
        <v>17706</v>
      </c>
      <c r="BY100" s="131" t="s">
        <v>17975</v>
      </c>
      <c r="BZ100" s="131" t="s">
        <v>18703</v>
      </c>
      <c r="CB100" s="129" t="s">
        <v>214</v>
      </c>
      <c r="CC100" s="129" t="s">
        <v>171</v>
      </c>
      <c r="CD100" s="129" t="s">
        <v>215</v>
      </c>
      <c r="CE100" s="129" t="s">
        <v>216</v>
      </c>
      <c r="CF100" s="129" t="s">
        <v>225</v>
      </c>
      <c r="CG100" s="131" t="s">
        <v>17910</v>
      </c>
      <c r="CH100" s="131" t="s">
        <v>8848</v>
      </c>
      <c r="CI100" s="124" t="s">
        <v>19083</v>
      </c>
    </row>
    <row r="101" spans="1:87" ht="25.5" x14ac:dyDescent="0.25">
      <c r="A101" s="30">
        <f t="shared" si="11"/>
        <v>84</v>
      </c>
      <c r="B101" s="31">
        <v>2991276</v>
      </c>
      <c r="C101" s="31" t="s">
        <v>23888</v>
      </c>
      <c r="D101" s="31"/>
      <c r="E101" s="31" t="s">
        <v>23889</v>
      </c>
      <c r="F101" s="31"/>
      <c r="G101" s="32" t="s">
        <v>23512</v>
      </c>
      <c r="H101" s="32" t="s">
        <v>23513</v>
      </c>
      <c r="I101" s="33">
        <v>8827586874</v>
      </c>
      <c r="J101" s="18"/>
      <c r="K101" s="32"/>
      <c r="L101" s="18"/>
      <c r="M101" s="31" t="s">
        <v>23586</v>
      </c>
      <c r="N101" s="31" t="s">
        <v>23586</v>
      </c>
      <c r="O101" s="31"/>
      <c r="P101" s="32" t="s">
        <v>3206</v>
      </c>
      <c r="Q101" s="31"/>
      <c r="R101" s="44" t="s">
        <v>23890</v>
      </c>
      <c r="S101" s="32" t="s">
        <v>23516</v>
      </c>
      <c r="T101" s="34" t="str">
        <f t="shared" si="7"/>
        <v>Saving/Loan A/C</v>
      </c>
      <c r="U101" s="32" t="s">
        <v>23517</v>
      </c>
      <c r="V101" s="45">
        <v>2.39</v>
      </c>
      <c r="W101" s="35" t="s">
        <v>23891</v>
      </c>
      <c r="X101" s="62" t="str">
        <f t="shared" si="8"/>
        <v>Others</v>
      </c>
      <c r="Y101" s="32" t="s">
        <v>204</v>
      </c>
      <c r="Z101" s="35"/>
      <c r="AA101" s="36">
        <v>1</v>
      </c>
      <c r="AB101" s="32" t="s">
        <v>3209</v>
      </c>
      <c r="AC101" s="32" t="s">
        <v>3380</v>
      </c>
      <c r="AD101" s="32" t="s">
        <v>3382</v>
      </c>
      <c r="AE101" s="31"/>
      <c r="AF101" s="31" t="s">
        <v>23586</v>
      </c>
      <c r="AG101" s="31"/>
      <c r="AH101" s="31" t="str">
        <f t="shared" si="6"/>
        <v>PTHLKA</v>
      </c>
      <c r="AI101" s="37" t="str">
        <f>IFERROR(IF(OR($C$5="",$Y101=""),"",INDEX('NFA LEVEL'!$D$2:$D$197,MATCH(CONCATENATE($C$5,"_",$Y101),'NFA LEVEL'!$A$2:$A$197))),"")</f>
        <v>PTHLKA</v>
      </c>
      <c r="AJ101" s="38">
        <f>IFERROR(ROUND((VLOOKUP(CONCATENATE($C$5,"_",$Y101),premium!$A$2:$I$200,6,FALSE))*AA101,0),"")</f>
        <v>40000</v>
      </c>
      <c r="AK101" s="38">
        <f>IFERROR(ROUND((VLOOKUP(CONCATENATE($C$5,"_",$Y101),premium!$A$2:$I$200,9,FALSE))*AA101,2),"")</f>
        <v>800</v>
      </c>
      <c r="AL101" s="35" t="s">
        <v>23520</v>
      </c>
      <c r="AM101" s="31"/>
      <c r="AN101" s="39"/>
      <c r="AO101" s="63" t="str">
        <f t="shared" si="9"/>
        <v>O.K.</v>
      </c>
      <c r="AP101" s="40" t="str">
        <f t="shared" si="10"/>
        <v>O.K</v>
      </c>
      <c r="AQ101" s="41" t="s">
        <v>48</v>
      </c>
      <c r="AR101" s="161"/>
      <c r="AS101" s="124" t="s">
        <v>4296</v>
      </c>
      <c r="AT101" s="129" t="s">
        <v>214</v>
      </c>
      <c r="AU101" s="129" t="s">
        <v>171</v>
      </c>
      <c r="AV101" s="129" t="s">
        <v>215</v>
      </c>
      <c r="AW101" s="129" t="s">
        <v>216</v>
      </c>
      <c r="AX101" s="129" t="s">
        <v>228</v>
      </c>
      <c r="AZ101" s="129" t="s">
        <v>3984</v>
      </c>
      <c r="BA101" s="130" t="s">
        <v>8849</v>
      </c>
      <c r="BB101" s="130" t="s">
        <v>8850</v>
      </c>
      <c r="BH101" s="131"/>
      <c r="BI101" s="131"/>
      <c r="BJ101" s="131"/>
      <c r="BK101" s="131"/>
      <c r="BM101" s="129" t="s">
        <v>583</v>
      </c>
      <c r="BN101" s="129" t="s">
        <v>452</v>
      </c>
      <c r="BO101" s="129" t="s">
        <v>590</v>
      </c>
      <c r="BP101" s="131" t="s">
        <v>4040</v>
      </c>
      <c r="BQ101" s="131" t="s">
        <v>17709</v>
      </c>
      <c r="BR101" s="131" t="s">
        <v>18437</v>
      </c>
      <c r="BT101" s="129" t="s">
        <v>583</v>
      </c>
      <c r="BU101" s="129" t="s">
        <v>452</v>
      </c>
      <c r="BV101" s="129" t="s">
        <v>588</v>
      </c>
      <c r="BW101" s="129"/>
      <c r="BX101" s="131" t="s">
        <v>17707</v>
      </c>
      <c r="BY101" s="131" t="s">
        <v>17976</v>
      </c>
      <c r="BZ101" s="131" t="s">
        <v>18704</v>
      </c>
      <c r="CB101" s="129" t="s">
        <v>214</v>
      </c>
      <c r="CC101" s="129" t="s">
        <v>171</v>
      </c>
      <c r="CD101" s="129" t="s">
        <v>215</v>
      </c>
      <c r="CE101" s="129" t="s">
        <v>216</v>
      </c>
      <c r="CF101" s="129" t="s">
        <v>228</v>
      </c>
      <c r="CG101" s="131" t="s">
        <v>17910</v>
      </c>
      <c r="CH101" s="131" t="s">
        <v>8850</v>
      </c>
      <c r="CI101" s="124" t="s">
        <v>19084</v>
      </c>
    </row>
    <row r="102" spans="1:87" ht="25.5" x14ac:dyDescent="0.25">
      <c r="A102" s="30">
        <f t="shared" si="11"/>
        <v>85</v>
      </c>
      <c r="B102" s="31">
        <v>2992996</v>
      </c>
      <c r="C102" s="31" t="s">
        <v>23892</v>
      </c>
      <c r="D102" s="31"/>
      <c r="E102" s="31" t="s">
        <v>23893</v>
      </c>
      <c r="F102" s="31"/>
      <c r="G102" s="32" t="s">
        <v>23512</v>
      </c>
      <c r="H102" s="32" t="s">
        <v>23555</v>
      </c>
      <c r="I102" s="33">
        <v>8225087904</v>
      </c>
      <c r="J102" s="18"/>
      <c r="K102" s="32"/>
      <c r="L102" s="18"/>
      <c r="M102" s="31" t="s">
        <v>23597</v>
      </c>
      <c r="N102" s="31" t="s">
        <v>23597</v>
      </c>
      <c r="O102" s="31"/>
      <c r="P102" s="32" t="s">
        <v>3206</v>
      </c>
      <c r="Q102" s="31"/>
      <c r="R102" s="44" t="s">
        <v>23894</v>
      </c>
      <c r="S102" s="32" t="s">
        <v>23516</v>
      </c>
      <c r="T102" s="34" t="str">
        <f t="shared" si="7"/>
        <v>Saving/Loan A/C</v>
      </c>
      <c r="U102" s="32" t="s">
        <v>23517</v>
      </c>
      <c r="V102" s="45">
        <v>0.99199999999999999</v>
      </c>
      <c r="W102" s="35" t="s">
        <v>23895</v>
      </c>
      <c r="X102" s="62" t="str">
        <f t="shared" si="8"/>
        <v>Small/Marginal</v>
      </c>
      <c r="Y102" s="32" t="s">
        <v>204</v>
      </c>
      <c r="Z102" s="35"/>
      <c r="AA102" s="36">
        <v>0.9</v>
      </c>
      <c r="AB102" s="32" t="s">
        <v>3209</v>
      </c>
      <c r="AC102" s="32" t="s">
        <v>3380</v>
      </c>
      <c r="AD102" s="32" t="s">
        <v>3397</v>
      </c>
      <c r="AE102" s="31"/>
      <c r="AF102" s="31" t="s">
        <v>23896</v>
      </c>
      <c r="AG102" s="31"/>
      <c r="AH102" s="31" t="str">
        <f t="shared" si="6"/>
        <v>PTHLKA</v>
      </c>
      <c r="AI102" s="37" t="str">
        <f>IFERROR(IF(OR($C$5="",$Y102=""),"",INDEX('NFA LEVEL'!$D$2:$D$197,MATCH(CONCATENATE($C$5,"_",$Y102),'NFA LEVEL'!$A$2:$A$197))),"")</f>
        <v>PTHLKA</v>
      </c>
      <c r="AJ102" s="38">
        <f>IFERROR(ROUND((VLOOKUP(CONCATENATE($C$5,"_",$Y102),premium!$A$2:$I$200,6,FALSE))*AA102,0),"")</f>
        <v>36000</v>
      </c>
      <c r="AK102" s="38">
        <f>IFERROR(ROUND((VLOOKUP(CONCATENATE($C$5,"_",$Y102),premium!$A$2:$I$200,9,FALSE))*AA102,2),"")</f>
        <v>720</v>
      </c>
      <c r="AL102" s="35" t="s">
        <v>23520</v>
      </c>
      <c r="AM102" s="31"/>
      <c r="AN102" s="39"/>
      <c r="AO102" s="63" t="str">
        <f t="shared" si="9"/>
        <v>O.K.</v>
      </c>
      <c r="AP102" s="40" t="str">
        <f t="shared" si="10"/>
        <v>O.K</v>
      </c>
      <c r="AQ102" s="41" t="s">
        <v>48</v>
      </c>
      <c r="AR102" s="161"/>
      <c r="AS102" s="124" t="s">
        <v>4297</v>
      </c>
      <c r="AT102" s="129" t="s">
        <v>214</v>
      </c>
      <c r="AU102" s="129" t="s">
        <v>171</v>
      </c>
      <c r="AV102" s="129" t="s">
        <v>215</v>
      </c>
      <c r="AW102" s="129" t="s">
        <v>216</v>
      </c>
      <c r="AX102" s="129" t="s">
        <v>229</v>
      </c>
      <c r="AZ102" s="129" t="s">
        <v>3984</v>
      </c>
      <c r="BA102" s="130" t="s">
        <v>8851</v>
      </c>
      <c r="BB102" s="130" t="s">
        <v>8852</v>
      </c>
      <c r="BH102" s="131"/>
      <c r="BI102" s="131"/>
      <c r="BJ102" s="131"/>
      <c r="BK102" s="131"/>
      <c r="BM102" s="129" t="s">
        <v>583</v>
      </c>
      <c r="BN102" s="129" t="s">
        <v>171</v>
      </c>
      <c r="BO102" s="129" t="s">
        <v>585</v>
      </c>
      <c r="BP102" s="131" t="s">
        <v>4041</v>
      </c>
      <c r="BQ102" s="131" t="s">
        <v>17710</v>
      </c>
      <c r="BR102" s="131" t="s">
        <v>18438</v>
      </c>
      <c r="BT102" s="129" t="s">
        <v>583</v>
      </c>
      <c r="BU102" s="129" t="s">
        <v>452</v>
      </c>
      <c r="BV102" s="129" t="s">
        <v>586</v>
      </c>
      <c r="BW102" s="129"/>
      <c r="BX102" s="131" t="s">
        <v>17708</v>
      </c>
      <c r="BY102" s="131" t="s">
        <v>17977</v>
      </c>
      <c r="BZ102" s="131" t="s">
        <v>18705</v>
      </c>
      <c r="CB102" s="129" t="s">
        <v>214</v>
      </c>
      <c r="CC102" s="129" t="s">
        <v>171</v>
      </c>
      <c r="CD102" s="129" t="s">
        <v>215</v>
      </c>
      <c r="CE102" s="129" t="s">
        <v>216</v>
      </c>
      <c r="CF102" s="129" t="s">
        <v>229</v>
      </c>
      <c r="CG102" s="131" t="s">
        <v>17910</v>
      </c>
      <c r="CH102" s="131" t="s">
        <v>8852</v>
      </c>
      <c r="CI102" s="124" t="s">
        <v>19085</v>
      </c>
    </row>
    <row r="103" spans="1:87" ht="25.5" x14ac:dyDescent="0.25">
      <c r="A103" s="30">
        <f t="shared" si="11"/>
        <v>86</v>
      </c>
      <c r="B103" s="31">
        <v>2247518</v>
      </c>
      <c r="C103" s="31" t="s">
        <v>23897</v>
      </c>
      <c r="D103" s="31"/>
      <c r="E103" s="31" t="s">
        <v>23898</v>
      </c>
      <c r="F103" s="31"/>
      <c r="G103" s="32" t="s">
        <v>23512</v>
      </c>
      <c r="H103" s="32" t="s">
        <v>23555</v>
      </c>
      <c r="I103" s="33">
        <v>7693807742</v>
      </c>
      <c r="J103" s="18" t="s">
        <v>23899</v>
      </c>
      <c r="K103" s="32"/>
      <c r="L103" s="18"/>
      <c r="M103" s="31" t="s">
        <v>23685</v>
      </c>
      <c r="N103" s="31" t="s">
        <v>23685</v>
      </c>
      <c r="O103" s="31"/>
      <c r="P103" s="32" t="s">
        <v>3206</v>
      </c>
      <c r="Q103" s="31"/>
      <c r="R103" s="44" t="s">
        <v>23900</v>
      </c>
      <c r="S103" s="32" t="s">
        <v>23516</v>
      </c>
      <c r="T103" s="34" t="str">
        <f t="shared" si="7"/>
        <v>Saving/Loan A/C</v>
      </c>
      <c r="U103" s="32" t="s">
        <v>23517</v>
      </c>
      <c r="V103" s="45">
        <v>2.41</v>
      </c>
      <c r="W103" s="35" t="s">
        <v>23901</v>
      </c>
      <c r="X103" s="62" t="str">
        <f t="shared" si="8"/>
        <v>Others</v>
      </c>
      <c r="Y103" s="32" t="s">
        <v>204</v>
      </c>
      <c r="Z103" s="35"/>
      <c r="AA103" s="36">
        <v>1</v>
      </c>
      <c r="AB103" s="32" t="s">
        <v>3209</v>
      </c>
      <c r="AC103" s="32" t="s">
        <v>3380</v>
      </c>
      <c r="AD103" s="32" t="s">
        <v>3381</v>
      </c>
      <c r="AE103" s="31"/>
      <c r="AF103" s="31" t="s">
        <v>23558</v>
      </c>
      <c r="AG103" s="31"/>
      <c r="AH103" s="31" t="str">
        <f t="shared" si="6"/>
        <v>PTHLKA</v>
      </c>
      <c r="AI103" s="37" t="str">
        <f>IFERROR(IF(OR($C$5="",$Y103=""),"",INDEX('NFA LEVEL'!$D$2:$D$197,MATCH(CONCATENATE($C$5,"_",$Y103),'NFA LEVEL'!$A$2:$A$197))),"")</f>
        <v>PTHLKA</v>
      </c>
      <c r="AJ103" s="38">
        <f>IFERROR(ROUND((VLOOKUP(CONCATENATE($C$5,"_",$Y103),premium!$A$2:$I$200,6,FALSE))*AA103,0),"")</f>
        <v>40000</v>
      </c>
      <c r="AK103" s="38">
        <f>IFERROR(ROUND((VLOOKUP(CONCATENATE($C$5,"_",$Y103),premium!$A$2:$I$200,9,FALSE))*AA103,2),"")</f>
        <v>800</v>
      </c>
      <c r="AL103" s="35" t="s">
        <v>23520</v>
      </c>
      <c r="AM103" s="31"/>
      <c r="AN103" s="39"/>
      <c r="AO103" s="63" t="str">
        <f t="shared" si="9"/>
        <v>O.K.</v>
      </c>
      <c r="AP103" s="40" t="str">
        <f t="shared" si="10"/>
        <v>O.K</v>
      </c>
      <c r="AQ103" s="41" t="s">
        <v>48</v>
      </c>
      <c r="AR103" s="161"/>
      <c r="AS103" s="124" t="s">
        <v>4298</v>
      </c>
      <c r="AT103" s="129" t="s">
        <v>214</v>
      </c>
      <c r="AU103" s="129" t="s">
        <v>171</v>
      </c>
      <c r="AV103" s="129" t="s">
        <v>215</v>
      </c>
      <c r="AW103" s="129" t="s">
        <v>216</v>
      </c>
      <c r="AX103" s="129" t="s">
        <v>286</v>
      </c>
      <c r="AZ103" s="129" t="s">
        <v>3984</v>
      </c>
      <c r="BA103" s="130" t="s">
        <v>8853</v>
      </c>
      <c r="BB103" s="130" t="s">
        <v>8854</v>
      </c>
      <c r="BH103" s="131"/>
      <c r="BI103" s="131"/>
      <c r="BJ103" s="131"/>
      <c r="BK103" s="131"/>
      <c r="BM103" s="129" t="s">
        <v>583</v>
      </c>
      <c r="BN103" s="129" t="s">
        <v>171</v>
      </c>
      <c r="BO103" s="129" t="s">
        <v>588</v>
      </c>
      <c r="BP103" s="131" t="s">
        <v>4041</v>
      </c>
      <c r="BQ103" s="131" t="s">
        <v>17711</v>
      </c>
      <c r="BR103" s="131" t="s">
        <v>18439</v>
      </c>
      <c r="BT103" s="129" t="s">
        <v>583</v>
      </c>
      <c r="BU103" s="129" t="s">
        <v>452</v>
      </c>
      <c r="BV103" s="129" t="s">
        <v>590</v>
      </c>
      <c r="BW103" s="129"/>
      <c r="BX103" s="131" t="s">
        <v>17709</v>
      </c>
      <c r="BY103" s="131" t="s">
        <v>17978</v>
      </c>
      <c r="BZ103" s="131" t="s">
        <v>18706</v>
      </c>
      <c r="CB103" s="129" t="s">
        <v>214</v>
      </c>
      <c r="CC103" s="129" t="s">
        <v>171</v>
      </c>
      <c r="CD103" s="129" t="s">
        <v>215</v>
      </c>
      <c r="CE103" s="129" t="s">
        <v>216</v>
      </c>
      <c r="CF103" s="129" t="s">
        <v>286</v>
      </c>
      <c r="CG103" s="131" t="s">
        <v>17910</v>
      </c>
      <c r="CH103" s="131" t="s">
        <v>8854</v>
      </c>
      <c r="CI103" s="124" t="s">
        <v>19086</v>
      </c>
    </row>
    <row r="104" spans="1:87" ht="25.5" x14ac:dyDescent="0.25">
      <c r="A104" s="30">
        <f t="shared" si="11"/>
        <v>87</v>
      </c>
      <c r="B104" s="31">
        <v>2970099</v>
      </c>
      <c r="C104" s="31" t="s">
        <v>23747</v>
      </c>
      <c r="D104" s="31"/>
      <c r="E104" s="31" t="s">
        <v>23699</v>
      </c>
      <c r="F104" s="31"/>
      <c r="G104" s="32" t="s">
        <v>23512</v>
      </c>
      <c r="H104" s="32" t="s">
        <v>23535</v>
      </c>
      <c r="I104" s="33">
        <v>8085006917</v>
      </c>
      <c r="J104" s="18" t="s">
        <v>23902</v>
      </c>
      <c r="K104" s="32"/>
      <c r="L104" s="18"/>
      <c r="M104" s="31" t="s">
        <v>23586</v>
      </c>
      <c r="N104" s="31" t="s">
        <v>23586</v>
      </c>
      <c r="O104" s="31"/>
      <c r="P104" s="32" t="s">
        <v>3206</v>
      </c>
      <c r="Q104" s="31"/>
      <c r="R104" s="44" t="s">
        <v>23903</v>
      </c>
      <c r="S104" s="32" t="s">
        <v>23516</v>
      </c>
      <c r="T104" s="34" t="str">
        <f t="shared" si="7"/>
        <v>Saving/Loan A/C</v>
      </c>
      <c r="U104" s="32" t="s">
        <v>23517</v>
      </c>
      <c r="V104" s="45">
        <v>2.35</v>
      </c>
      <c r="W104" s="35" t="s">
        <v>23904</v>
      </c>
      <c r="X104" s="62" t="str">
        <f t="shared" si="8"/>
        <v>Others</v>
      </c>
      <c r="Y104" s="32" t="s">
        <v>204</v>
      </c>
      <c r="Z104" s="35"/>
      <c r="AA104" s="36">
        <v>1</v>
      </c>
      <c r="AB104" s="32" t="s">
        <v>3209</v>
      </c>
      <c r="AC104" s="32" t="s">
        <v>3380</v>
      </c>
      <c r="AD104" s="32" t="s">
        <v>3381</v>
      </c>
      <c r="AE104" s="31"/>
      <c r="AF104" s="31" t="s">
        <v>23558</v>
      </c>
      <c r="AG104" s="31"/>
      <c r="AH104" s="31" t="str">
        <f t="shared" si="6"/>
        <v>PTHLKA</v>
      </c>
      <c r="AI104" s="37" t="str">
        <f>IFERROR(IF(OR($C$5="",$Y104=""),"",INDEX('NFA LEVEL'!$D$2:$D$197,MATCH(CONCATENATE($C$5,"_",$Y104),'NFA LEVEL'!$A$2:$A$197))),"")</f>
        <v>PTHLKA</v>
      </c>
      <c r="AJ104" s="38">
        <f>IFERROR(ROUND((VLOOKUP(CONCATENATE($C$5,"_",$Y104),premium!$A$2:$I$200,6,FALSE))*AA104,0),"")</f>
        <v>40000</v>
      </c>
      <c r="AK104" s="38">
        <f>IFERROR(ROUND((VLOOKUP(CONCATENATE($C$5,"_",$Y104),premium!$A$2:$I$200,9,FALSE))*AA104,2),"")</f>
        <v>800</v>
      </c>
      <c r="AL104" s="35" t="s">
        <v>23520</v>
      </c>
      <c r="AM104" s="31"/>
      <c r="AN104" s="39"/>
      <c r="AO104" s="63" t="str">
        <f t="shared" si="9"/>
        <v>O.K.</v>
      </c>
      <c r="AP104" s="40" t="str">
        <f t="shared" si="10"/>
        <v>O.K</v>
      </c>
      <c r="AQ104" s="41" t="s">
        <v>48</v>
      </c>
      <c r="AR104" s="161"/>
      <c r="AS104" s="124" t="s">
        <v>4299</v>
      </c>
      <c r="AT104" s="129" t="s">
        <v>214</v>
      </c>
      <c r="AU104" s="129" t="s">
        <v>171</v>
      </c>
      <c r="AV104" s="129" t="s">
        <v>215</v>
      </c>
      <c r="AW104" s="129" t="s">
        <v>216</v>
      </c>
      <c r="AX104" s="129" t="s">
        <v>287</v>
      </c>
      <c r="AZ104" s="129" t="s">
        <v>3984</v>
      </c>
      <c r="BA104" s="130" t="s">
        <v>8855</v>
      </c>
      <c r="BB104" s="130" t="s">
        <v>8856</v>
      </c>
      <c r="BH104" s="131"/>
      <c r="BI104" s="131"/>
      <c r="BJ104" s="131"/>
      <c r="BK104" s="131"/>
      <c r="BM104" s="129" t="s">
        <v>583</v>
      </c>
      <c r="BN104" s="129" t="s">
        <v>171</v>
      </c>
      <c r="BO104" s="129" t="s">
        <v>586</v>
      </c>
      <c r="BP104" s="131" t="s">
        <v>4041</v>
      </c>
      <c r="BQ104" s="131" t="s">
        <v>17712</v>
      </c>
      <c r="BR104" s="131" t="s">
        <v>18440</v>
      </c>
      <c r="BT104" s="129" t="s">
        <v>583</v>
      </c>
      <c r="BU104" s="129" t="s">
        <v>171</v>
      </c>
      <c r="BV104" s="129" t="s">
        <v>585</v>
      </c>
      <c r="BW104" s="129" t="s">
        <v>591</v>
      </c>
      <c r="BX104" s="131" t="s">
        <v>17710</v>
      </c>
      <c r="BY104" s="131" t="s">
        <v>17979</v>
      </c>
      <c r="BZ104" s="131" t="s">
        <v>18707</v>
      </c>
      <c r="CB104" s="129" t="s">
        <v>214</v>
      </c>
      <c r="CC104" s="129" t="s">
        <v>171</v>
      </c>
      <c r="CD104" s="129" t="s">
        <v>215</v>
      </c>
      <c r="CE104" s="129" t="s">
        <v>216</v>
      </c>
      <c r="CF104" s="129" t="s">
        <v>287</v>
      </c>
      <c r="CG104" s="131" t="s">
        <v>17910</v>
      </c>
      <c r="CH104" s="131" t="s">
        <v>8856</v>
      </c>
      <c r="CI104" s="124" t="s">
        <v>19087</v>
      </c>
    </row>
    <row r="105" spans="1:87" ht="25.5" x14ac:dyDescent="0.25">
      <c r="A105" s="30">
        <f t="shared" si="11"/>
        <v>88</v>
      </c>
      <c r="B105" s="31">
        <v>2995800</v>
      </c>
      <c r="C105" s="31" t="s">
        <v>23905</v>
      </c>
      <c r="D105" s="31"/>
      <c r="E105" s="31" t="s">
        <v>23906</v>
      </c>
      <c r="F105" s="31"/>
      <c r="G105" s="32" t="s">
        <v>23512</v>
      </c>
      <c r="H105" s="32" t="s">
        <v>23513</v>
      </c>
      <c r="I105" s="33">
        <v>9999999999</v>
      </c>
      <c r="J105" s="18" t="s">
        <v>23907</v>
      </c>
      <c r="K105" s="32"/>
      <c r="L105" s="18"/>
      <c r="M105" s="31" t="s">
        <v>23509</v>
      </c>
      <c r="N105" s="31" t="s">
        <v>23509</v>
      </c>
      <c r="O105" s="31"/>
      <c r="P105" s="32" t="s">
        <v>3206</v>
      </c>
      <c r="Q105" s="31"/>
      <c r="R105" s="44" t="s">
        <v>23908</v>
      </c>
      <c r="S105" s="32" t="s">
        <v>23516</v>
      </c>
      <c r="T105" s="34" t="str">
        <f t="shared" si="7"/>
        <v>Saving/Loan A/C</v>
      </c>
      <c r="U105" s="32" t="s">
        <v>23517</v>
      </c>
      <c r="V105" s="45">
        <v>0.6</v>
      </c>
      <c r="W105" s="35" t="s">
        <v>23909</v>
      </c>
      <c r="X105" s="62" t="str">
        <f t="shared" si="8"/>
        <v>Small/Marginal</v>
      </c>
      <c r="Y105" s="32" t="s">
        <v>204</v>
      </c>
      <c r="Z105" s="35"/>
      <c r="AA105" s="36">
        <v>0.5</v>
      </c>
      <c r="AB105" s="32" t="s">
        <v>3209</v>
      </c>
      <c r="AC105" s="32" t="s">
        <v>3380</v>
      </c>
      <c r="AD105" s="32" t="s">
        <v>3383</v>
      </c>
      <c r="AE105" s="31"/>
      <c r="AF105" s="31" t="s">
        <v>23509</v>
      </c>
      <c r="AG105" s="31"/>
      <c r="AH105" s="31" t="str">
        <f t="shared" si="6"/>
        <v>PTHLKA</v>
      </c>
      <c r="AI105" s="37" t="str">
        <f>IFERROR(IF(OR($C$5="",$Y105=""),"",INDEX('NFA LEVEL'!$D$2:$D$197,MATCH(CONCATENATE($C$5,"_",$Y105),'NFA LEVEL'!$A$2:$A$197))),"")</f>
        <v>PTHLKA</v>
      </c>
      <c r="AJ105" s="38">
        <f>IFERROR(ROUND((VLOOKUP(CONCATENATE($C$5,"_",$Y105),premium!$A$2:$I$200,6,FALSE))*AA105,0),"")</f>
        <v>20000</v>
      </c>
      <c r="AK105" s="38">
        <f>IFERROR(ROUND((VLOOKUP(CONCATENATE($C$5,"_",$Y105),premium!$A$2:$I$200,9,FALSE))*AA105,2),"")</f>
        <v>400</v>
      </c>
      <c r="AL105" s="35" t="s">
        <v>23520</v>
      </c>
      <c r="AM105" s="31"/>
      <c r="AN105" s="39"/>
      <c r="AO105" s="63" t="str">
        <f t="shared" si="9"/>
        <v>O.K.</v>
      </c>
      <c r="AP105" s="40" t="str">
        <f t="shared" si="10"/>
        <v>O.K</v>
      </c>
      <c r="AQ105" s="41" t="s">
        <v>48</v>
      </c>
      <c r="AR105" s="161"/>
      <c r="AS105" s="124" t="s">
        <v>4300</v>
      </c>
      <c r="AT105" s="129" t="s">
        <v>214</v>
      </c>
      <c r="AU105" s="129" t="s">
        <v>171</v>
      </c>
      <c r="AV105" s="129" t="s">
        <v>269</v>
      </c>
      <c r="AW105" s="129" t="s">
        <v>288</v>
      </c>
      <c r="AX105" s="129" t="s">
        <v>289</v>
      </c>
      <c r="AZ105" s="129" t="s">
        <v>3984</v>
      </c>
      <c r="BA105" s="130" t="s">
        <v>8857</v>
      </c>
      <c r="BB105" s="130" t="s">
        <v>8858</v>
      </c>
      <c r="BH105" s="131"/>
      <c r="BI105" s="131"/>
      <c r="BJ105" s="131"/>
      <c r="BK105" s="131"/>
      <c r="BM105" s="129" t="s">
        <v>583</v>
      </c>
      <c r="BN105" s="129" t="s">
        <v>171</v>
      </c>
      <c r="BO105" s="129" t="s">
        <v>590</v>
      </c>
      <c r="BP105" s="131" t="s">
        <v>4041</v>
      </c>
      <c r="BQ105" s="131" t="s">
        <v>17713</v>
      </c>
      <c r="BR105" s="131" t="s">
        <v>18441</v>
      </c>
      <c r="BT105" s="129" t="s">
        <v>583</v>
      </c>
      <c r="BU105" s="129" t="s">
        <v>171</v>
      </c>
      <c r="BV105" s="129" t="s">
        <v>585</v>
      </c>
      <c r="BW105" s="129" t="s">
        <v>625</v>
      </c>
      <c r="BX105" s="131" t="s">
        <v>17710</v>
      </c>
      <c r="BY105" s="131" t="s">
        <v>17980</v>
      </c>
      <c r="BZ105" s="131" t="s">
        <v>18708</v>
      </c>
      <c r="CB105" s="129" t="s">
        <v>214</v>
      </c>
      <c r="CC105" s="129" t="s">
        <v>171</v>
      </c>
      <c r="CD105" s="129" t="s">
        <v>269</v>
      </c>
      <c r="CE105" s="129" t="s">
        <v>288</v>
      </c>
      <c r="CF105" s="129" t="s">
        <v>289</v>
      </c>
      <c r="CG105" s="131" t="s">
        <v>17911</v>
      </c>
      <c r="CH105" s="131" t="s">
        <v>8858</v>
      </c>
      <c r="CI105" s="124" t="s">
        <v>19088</v>
      </c>
    </row>
    <row r="106" spans="1:87" ht="25.5" x14ac:dyDescent="0.25">
      <c r="A106" s="30">
        <f t="shared" si="11"/>
        <v>89</v>
      </c>
      <c r="B106" s="31">
        <v>2657566</v>
      </c>
      <c r="C106" s="31" t="s">
        <v>23910</v>
      </c>
      <c r="D106" s="31"/>
      <c r="E106" s="31" t="s">
        <v>23911</v>
      </c>
      <c r="F106" s="31"/>
      <c r="G106" s="32" t="s">
        <v>23512</v>
      </c>
      <c r="H106" s="32" t="s">
        <v>23513</v>
      </c>
      <c r="I106" s="33">
        <v>9999999999</v>
      </c>
      <c r="J106" s="18" t="s">
        <v>23912</v>
      </c>
      <c r="K106" s="32"/>
      <c r="L106" s="18"/>
      <c r="M106" s="31" t="s">
        <v>23597</v>
      </c>
      <c r="N106" s="31" t="s">
        <v>23597</v>
      </c>
      <c r="O106" s="31"/>
      <c r="P106" s="32" t="s">
        <v>3206</v>
      </c>
      <c r="Q106" s="31"/>
      <c r="R106" s="44" t="s">
        <v>23913</v>
      </c>
      <c r="S106" s="32" t="s">
        <v>23516</v>
      </c>
      <c r="T106" s="34" t="str">
        <f t="shared" si="7"/>
        <v>Saving/Loan A/C</v>
      </c>
      <c r="U106" s="32" t="s">
        <v>23517</v>
      </c>
      <c r="V106" s="45">
        <v>1.07</v>
      </c>
      <c r="W106" s="35" t="s">
        <v>23914</v>
      </c>
      <c r="X106" s="62" t="str">
        <f t="shared" si="8"/>
        <v>Small/Marginal</v>
      </c>
      <c r="Y106" s="32" t="s">
        <v>204</v>
      </c>
      <c r="Z106" s="35"/>
      <c r="AA106" s="36">
        <v>0.55000000000000004</v>
      </c>
      <c r="AB106" s="32" t="s">
        <v>3209</v>
      </c>
      <c r="AC106" s="32" t="s">
        <v>3380</v>
      </c>
      <c r="AD106" s="32" t="s">
        <v>3390</v>
      </c>
      <c r="AE106" s="31"/>
      <c r="AF106" s="31" t="s">
        <v>23525</v>
      </c>
      <c r="AG106" s="31"/>
      <c r="AH106" s="31" t="str">
        <f t="shared" si="6"/>
        <v>PTHLKA</v>
      </c>
      <c r="AI106" s="37" t="str">
        <f>IFERROR(IF(OR($C$5="",$Y106=""),"",INDEX('NFA LEVEL'!$D$2:$D$197,MATCH(CONCATENATE($C$5,"_",$Y106),'NFA LEVEL'!$A$2:$A$197))),"")</f>
        <v>PTHLKA</v>
      </c>
      <c r="AJ106" s="38">
        <f>IFERROR(ROUND((VLOOKUP(CONCATENATE($C$5,"_",$Y106),premium!$A$2:$I$200,6,FALSE))*AA106,0),"")</f>
        <v>22000</v>
      </c>
      <c r="AK106" s="38">
        <f>IFERROR(ROUND((VLOOKUP(CONCATENATE($C$5,"_",$Y106),premium!$A$2:$I$200,9,FALSE))*AA106,2),"")</f>
        <v>440</v>
      </c>
      <c r="AL106" s="35" t="s">
        <v>23520</v>
      </c>
      <c r="AM106" s="31"/>
      <c r="AN106" s="39"/>
      <c r="AO106" s="63" t="str">
        <f t="shared" si="9"/>
        <v>O.K.</v>
      </c>
      <c r="AP106" s="40" t="str">
        <f t="shared" si="10"/>
        <v>O.K</v>
      </c>
      <c r="AQ106" s="41" t="s">
        <v>48</v>
      </c>
      <c r="AR106" s="161"/>
      <c r="AS106" s="124" t="s">
        <v>4301</v>
      </c>
      <c r="AT106" s="129" t="s">
        <v>214</v>
      </c>
      <c r="AU106" s="129" t="s">
        <v>171</v>
      </c>
      <c r="AV106" s="129" t="s">
        <v>269</v>
      </c>
      <c r="AW106" s="129" t="s">
        <v>288</v>
      </c>
      <c r="AX106" s="129" t="s">
        <v>290</v>
      </c>
      <c r="AZ106" s="129" t="s">
        <v>3984</v>
      </c>
      <c r="BA106" s="130" t="s">
        <v>8859</v>
      </c>
      <c r="BB106" s="130" t="s">
        <v>8860</v>
      </c>
      <c r="BH106" s="131"/>
      <c r="BI106" s="131"/>
      <c r="BJ106" s="131"/>
      <c r="BK106" s="131"/>
      <c r="BM106" s="129" t="s">
        <v>583</v>
      </c>
      <c r="BN106" s="129" t="s">
        <v>171</v>
      </c>
      <c r="BO106" s="129" t="s">
        <v>589</v>
      </c>
      <c r="BP106" s="131" t="s">
        <v>4041</v>
      </c>
      <c r="BQ106" s="131" t="s">
        <v>17714</v>
      </c>
      <c r="BR106" s="131" t="s">
        <v>18442</v>
      </c>
      <c r="BT106" s="129" t="s">
        <v>583</v>
      </c>
      <c r="BU106" s="129" t="s">
        <v>171</v>
      </c>
      <c r="BV106" s="129" t="s">
        <v>588</v>
      </c>
      <c r="BW106" s="129" t="s">
        <v>644</v>
      </c>
      <c r="BX106" s="131" t="s">
        <v>17711</v>
      </c>
      <c r="BY106" s="131" t="s">
        <v>17981</v>
      </c>
      <c r="BZ106" s="131" t="s">
        <v>18709</v>
      </c>
      <c r="CB106" s="129" t="s">
        <v>214</v>
      </c>
      <c r="CC106" s="129" t="s">
        <v>171</v>
      </c>
      <c r="CD106" s="129" t="s">
        <v>269</v>
      </c>
      <c r="CE106" s="129" t="s">
        <v>288</v>
      </c>
      <c r="CF106" s="129" t="s">
        <v>290</v>
      </c>
      <c r="CG106" s="131" t="s">
        <v>17911</v>
      </c>
      <c r="CH106" s="131" t="s">
        <v>8860</v>
      </c>
      <c r="CI106" s="124" t="s">
        <v>19089</v>
      </c>
    </row>
    <row r="107" spans="1:87" ht="25.5" x14ac:dyDescent="0.25">
      <c r="A107" s="30">
        <f t="shared" si="11"/>
        <v>90</v>
      </c>
      <c r="B107" s="31">
        <v>2993096</v>
      </c>
      <c r="C107" s="31" t="s">
        <v>23915</v>
      </c>
      <c r="D107" s="31"/>
      <c r="E107" s="31" t="s">
        <v>23669</v>
      </c>
      <c r="F107" s="31"/>
      <c r="G107" s="32" t="s">
        <v>23512</v>
      </c>
      <c r="H107" s="32" t="s">
        <v>23513</v>
      </c>
      <c r="I107" s="33">
        <v>7746413256</v>
      </c>
      <c r="J107" s="18" t="s">
        <v>23916</v>
      </c>
      <c r="K107" s="32"/>
      <c r="L107" s="18"/>
      <c r="M107" s="31" t="s">
        <v>23586</v>
      </c>
      <c r="N107" s="31" t="s">
        <v>23586</v>
      </c>
      <c r="O107" s="31"/>
      <c r="P107" s="32" t="s">
        <v>3206</v>
      </c>
      <c r="Q107" s="31"/>
      <c r="R107" s="44" t="s">
        <v>23917</v>
      </c>
      <c r="S107" s="32" t="s">
        <v>23516</v>
      </c>
      <c r="T107" s="34" t="str">
        <f t="shared" si="7"/>
        <v>Saving/Loan A/C</v>
      </c>
      <c r="U107" s="32" t="s">
        <v>23517</v>
      </c>
      <c r="V107" s="45">
        <v>4.62</v>
      </c>
      <c r="W107" s="35" t="s">
        <v>23918</v>
      </c>
      <c r="X107" s="62" t="str">
        <f t="shared" si="8"/>
        <v>Others</v>
      </c>
      <c r="Y107" s="32" t="s">
        <v>204</v>
      </c>
      <c r="Z107" s="35"/>
      <c r="AA107" s="36">
        <v>4.45</v>
      </c>
      <c r="AB107" s="32" t="s">
        <v>3209</v>
      </c>
      <c r="AC107" s="32" t="s">
        <v>3380</v>
      </c>
      <c r="AD107" s="32" t="s">
        <v>3382</v>
      </c>
      <c r="AE107" s="31"/>
      <c r="AF107" s="31" t="s">
        <v>23586</v>
      </c>
      <c r="AG107" s="31"/>
      <c r="AH107" s="31" t="str">
        <f t="shared" si="6"/>
        <v>PTHLKA</v>
      </c>
      <c r="AI107" s="37" t="str">
        <f>IFERROR(IF(OR($C$5="",$Y107=""),"",INDEX('NFA LEVEL'!$D$2:$D$197,MATCH(CONCATENATE($C$5,"_",$Y107),'NFA LEVEL'!$A$2:$A$197))),"")</f>
        <v>PTHLKA</v>
      </c>
      <c r="AJ107" s="38">
        <f>IFERROR(ROUND((VLOOKUP(CONCATENATE($C$5,"_",$Y107),premium!$A$2:$I$200,6,FALSE))*AA107,0),"")</f>
        <v>178000</v>
      </c>
      <c r="AK107" s="38">
        <f>IFERROR(ROUND((VLOOKUP(CONCATENATE($C$5,"_",$Y107),premium!$A$2:$I$200,9,FALSE))*AA107,2),"")</f>
        <v>3560</v>
      </c>
      <c r="AL107" s="35" t="s">
        <v>23520</v>
      </c>
      <c r="AM107" s="31"/>
      <c r="AN107" s="39"/>
      <c r="AO107" s="63" t="str">
        <f t="shared" si="9"/>
        <v>O.K.</v>
      </c>
      <c r="AP107" s="40" t="str">
        <f t="shared" si="10"/>
        <v>O.K</v>
      </c>
      <c r="AQ107" s="41" t="s">
        <v>48</v>
      </c>
      <c r="AR107" s="161"/>
      <c r="AS107" s="124" t="s">
        <v>4302</v>
      </c>
      <c r="AT107" s="129" t="s">
        <v>214</v>
      </c>
      <c r="AU107" s="129" t="s">
        <v>171</v>
      </c>
      <c r="AV107" s="129" t="s">
        <v>269</v>
      </c>
      <c r="AW107" s="129" t="s">
        <v>288</v>
      </c>
      <c r="AX107" s="129" t="s">
        <v>291</v>
      </c>
      <c r="AZ107" s="129" t="s">
        <v>3984</v>
      </c>
      <c r="BA107" s="130" t="s">
        <v>8861</v>
      </c>
      <c r="BB107" s="130" t="s">
        <v>8862</v>
      </c>
      <c r="BH107" s="131"/>
      <c r="BI107" s="131"/>
      <c r="BJ107" s="131"/>
      <c r="BK107" s="131"/>
      <c r="BM107" s="129" t="s">
        <v>583</v>
      </c>
      <c r="BN107" s="129" t="s">
        <v>171</v>
      </c>
      <c r="BO107" s="129" t="s">
        <v>587</v>
      </c>
      <c r="BP107" s="131" t="s">
        <v>4041</v>
      </c>
      <c r="BQ107" s="131" t="s">
        <v>17715</v>
      </c>
      <c r="BR107" s="131" t="s">
        <v>18443</v>
      </c>
      <c r="BT107" s="129" t="s">
        <v>583</v>
      </c>
      <c r="BU107" s="129" t="s">
        <v>171</v>
      </c>
      <c r="BV107" s="129" t="s">
        <v>588</v>
      </c>
      <c r="BW107" s="129" t="s">
        <v>646</v>
      </c>
      <c r="BX107" s="131" t="s">
        <v>17711</v>
      </c>
      <c r="BY107" s="131" t="s">
        <v>17982</v>
      </c>
      <c r="BZ107" s="131" t="s">
        <v>18710</v>
      </c>
      <c r="CB107" s="129" t="s">
        <v>214</v>
      </c>
      <c r="CC107" s="129" t="s">
        <v>171</v>
      </c>
      <c r="CD107" s="129" t="s">
        <v>269</v>
      </c>
      <c r="CE107" s="129" t="s">
        <v>288</v>
      </c>
      <c r="CF107" s="129" t="s">
        <v>291</v>
      </c>
      <c r="CG107" s="131" t="s">
        <v>17911</v>
      </c>
      <c r="CH107" s="131" t="s">
        <v>8862</v>
      </c>
      <c r="CI107" s="124" t="s">
        <v>19090</v>
      </c>
    </row>
    <row r="108" spans="1:87" ht="25.5" x14ac:dyDescent="0.25">
      <c r="A108" s="30">
        <f t="shared" si="11"/>
        <v>91</v>
      </c>
      <c r="B108" s="31">
        <v>2370844</v>
      </c>
      <c r="C108" s="31" t="s">
        <v>23700</v>
      </c>
      <c r="D108" s="31"/>
      <c r="E108" s="31" t="s">
        <v>23601</v>
      </c>
      <c r="F108" s="31"/>
      <c r="G108" s="32" t="s">
        <v>23512</v>
      </c>
      <c r="H108" s="32" t="s">
        <v>23513</v>
      </c>
      <c r="I108" s="33">
        <v>9907083047</v>
      </c>
      <c r="J108" s="18" t="s">
        <v>23919</v>
      </c>
      <c r="K108" s="32"/>
      <c r="L108" s="18"/>
      <c r="M108" s="31" t="s">
        <v>23597</v>
      </c>
      <c r="N108" s="31" t="s">
        <v>23597</v>
      </c>
      <c r="O108" s="31"/>
      <c r="P108" s="32" t="s">
        <v>3206</v>
      </c>
      <c r="Q108" s="31"/>
      <c r="R108" s="44" t="s">
        <v>23920</v>
      </c>
      <c r="S108" s="32" t="s">
        <v>23516</v>
      </c>
      <c r="T108" s="34" t="str">
        <f t="shared" si="7"/>
        <v>Saving/Loan A/C</v>
      </c>
      <c r="U108" s="32" t="s">
        <v>23517</v>
      </c>
      <c r="V108" s="45">
        <v>1.89</v>
      </c>
      <c r="W108" s="35" t="s">
        <v>23921</v>
      </c>
      <c r="X108" s="62" t="str">
        <f t="shared" si="8"/>
        <v>Small/Marginal</v>
      </c>
      <c r="Y108" s="32" t="s">
        <v>204</v>
      </c>
      <c r="Z108" s="35"/>
      <c r="AA108" s="36">
        <v>0.5</v>
      </c>
      <c r="AB108" s="32" t="s">
        <v>3209</v>
      </c>
      <c r="AC108" s="32" t="s">
        <v>3380</v>
      </c>
      <c r="AD108" s="32" t="s">
        <v>3390</v>
      </c>
      <c r="AE108" s="31"/>
      <c r="AF108" s="31" t="s">
        <v>23525</v>
      </c>
      <c r="AG108" s="31"/>
      <c r="AH108" s="31" t="str">
        <f t="shared" si="6"/>
        <v>PTHLKA</v>
      </c>
      <c r="AI108" s="37" t="str">
        <f>IFERROR(IF(OR($C$5="",$Y108=""),"",INDEX('NFA LEVEL'!$D$2:$D$197,MATCH(CONCATENATE($C$5,"_",$Y108),'NFA LEVEL'!$A$2:$A$197))),"")</f>
        <v>PTHLKA</v>
      </c>
      <c r="AJ108" s="38">
        <f>IFERROR(ROUND((VLOOKUP(CONCATENATE($C$5,"_",$Y108),premium!$A$2:$I$200,6,FALSE))*AA108,0),"")</f>
        <v>20000</v>
      </c>
      <c r="AK108" s="38">
        <f>IFERROR(ROUND((VLOOKUP(CONCATENATE($C$5,"_",$Y108),premium!$A$2:$I$200,9,FALSE))*AA108,2),"")</f>
        <v>400</v>
      </c>
      <c r="AL108" s="35" t="s">
        <v>23520</v>
      </c>
      <c r="AM108" s="31"/>
      <c r="AN108" s="39"/>
      <c r="AO108" s="63" t="str">
        <f t="shared" si="9"/>
        <v>O.K.</v>
      </c>
      <c r="AP108" s="40" t="str">
        <f t="shared" si="10"/>
        <v>O.K</v>
      </c>
      <c r="AQ108" s="41" t="s">
        <v>48</v>
      </c>
      <c r="AR108" s="161"/>
      <c r="AS108" s="124" t="s">
        <v>4303</v>
      </c>
      <c r="AT108" s="129" t="s">
        <v>214</v>
      </c>
      <c r="AU108" s="129" t="s">
        <v>171</v>
      </c>
      <c r="AV108" s="129" t="s">
        <v>269</v>
      </c>
      <c r="AW108" s="129" t="s">
        <v>288</v>
      </c>
      <c r="AX108" s="129" t="s">
        <v>292</v>
      </c>
      <c r="AZ108" s="129" t="s">
        <v>3984</v>
      </c>
      <c r="BA108" s="130" t="s">
        <v>8863</v>
      </c>
      <c r="BB108" s="130" t="s">
        <v>8864</v>
      </c>
      <c r="BH108" s="131"/>
      <c r="BI108" s="131"/>
      <c r="BJ108" s="131"/>
      <c r="BK108" s="131"/>
      <c r="BM108" s="129" t="s">
        <v>583</v>
      </c>
      <c r="BN108" s="129" t="s">
        <v>171</v>
      </c>
      <c r="BO108" s="129" t="s">
        <v>760</v>
      </c>
      <c r="BP108" s="131" t="s">
        <v>4041</v>
      </c>
      <c r="BQ108" s="131" t="s">
        <v>17716</v>
      </c>
      <c r="BR108" s="131" t="s">
        <v>18444</v>
      </c>
      <c r="BT108" s="129" t="s">
        <v>583</v>
      </c>
      <c r="BU108" s="129" t="s">
        <v>171</v>
      </c>
      <c r="BV108" s="129" t="s">
        <v>586</v>
      </c>
      <c r="BW108" s="129" t="s">
        <v>653</v>
      </c>
      <c r="BX108" s="131" t="s">
        <v>17712</v>
      </c>
      <c r="BY108" s="131" t="s">
        <v>17983</v>
      </c>
      <c r="BZ108" s="131" t="s">
        <v>18711</v>
      </c>
      <c r="CB108" s="129" t="s">
        <v>214</v>
      </c>
      <c r="CC108" s="129" t="s">
        <v>171</v>
      </c>
      <c r="CD108" s="129" t="s">
        <v>269</v>
      </c>
      <c r="CE108" s="129" t="s">
        <v>288</v>
      </c>
      <c r="CF108" s="129" t="s">
        <v>292</v>
      </c>
      <c r="CG108" s="131" t="s">
        <v>17911</v>
      </c>
      <c r="CH108" s="131" t="s">
        <v>8864</v>
      </c>
      <c r="CI108" s="124" t="s">
        <v>19091</v>
      </c>
    </row>
    <row r="109" spans="1:87" ht="25.5" x14ac:dyDescent="0.25">
      <c r="A109" s="30">
        <f t="shared" si="11"/>
        <v>92</v>
      </c>
      <c r="B109" s="31">
        <v>2991051</v>
      </c>
      <c r="C109" s="31" t="s">
        <v>23922</v>
      </c>
      <c r="D109" s="31"/>
      <c r="E109" s="31" t="s">
        <v>23594</v>
      </c>
      <c r="F109" s="31"/>
      <c r="G109" s="32" t="s">
        <v>23512</v>
      </c>
      <c r="H109" s="32" t="s">
        <v>23535</v>
      </c>
      <c r="I109" s="33">
        <v>9770278559</v>
      </c>
      <c r="J109" s="18"/>
      <c r="K109" s="32"/>
      <c r="L109" s="18"/>
      <c r="M109" s="31" t="s">
        <v>23509</v>
      </c>
      <c r="N109" s="31" t="s">
        <v>23509</v>
      </c>
      <c r="O109" s="31"/>
      <c r="P109" s="32" t="s">
        <v>3206</v>
      </c>
      <c r="Q109" s="31"/>
      <c r="R109" s="44" t="s">
        <v>23923</v>
      </c>
      <c r="S109" s="32" t="s">
        <v>23516</v>
      </c>
      <c r="T109" s="34" t="str">
        <f t="shared" si="7"/>
        <v>Saving/Loan A/C</v>
      </c>
      <c r="U109" s="32" t="s">
        <v>23517</v>
      </c>
      <c r="V109" s="45">
        <v>1.8</v>
      </c>
      <c r="W109" s="35" t="s">
        <v>23924</v>
      </c>
      <c r="X109" s="62" t="str">
        <f t="shared" si="8"/>
        <v>Small/Marginal</v>
      </c>
      <c r="Y109" s="32" t="s">
        <v>204</v>
      </c>
      <c r="Z109" s="35"/>
      <c r="AA109" s="36">
        <v>1</v>
      </c>
      <c r="AB109" s="32" t="s">
        <v>3209</v>
      </c>
      <c r="AC109" s="32" t="s">
        <v>3380</v>
      </c>
      <c r="AD109" s="32" t="s">
        <v>3383</v>
      </c>
      <c r="AE109" s="31"/>
      <c r="AF109" s="31" t="s">
        <v>23509</v>
      </c>
      <c r="AG109" s="31"/>
      <c r="AH109" s="31" t="str">
        <f t="shared" si="6"/>
        <v>PTHLKA</v>
      </c>
      <c r="AI109" s="37" t="str">
        <f>IFERROR(IF(OR($C$5="",$Y109=""),"",INDEX('NFA LEVEL'!$D$2:$D$197,MATCH(CONCATENATE($C$5,"_",$Y109),'NFA LEVEL'!$A$2:$A$197))),"")</f>
        <v>PTHLKA</v>
      </c>
      <c r="AJ109" s="38">
        <f>IFERROR(ROUND((VLOOKUP(CONCATENATE($C$5,"_",$Y109),premium!$A$2:$I$200,6,FALSE))*AA109,0),"")</f>
        <v>40000</v>
      </c>
      <c r="AK109" s="38">
        <f>IFERROR(ROUND((VLOOKUP(CONCATENATE($C$5,"_",$Y109),premium!$A$2:$I$200,9,FALSE))*AA109,2),"")</f>
        <v>800</v>
      </c>
      <c r="AL109" s="35" t="s">
        <v>23520</v>
      </c>
      <c r="AM109" s="31"/>
      <c r="AN109" s="39"/>
      <c r="AO109" s="63" t="str">
        <f t="shared" si="9"/>
        <v>O.K.</v>
      </c>
      <c r="AP109" s="40" t="str">
        <f t="shared" si="10"/>
        <v>O.K</v>
      </c>
      <c r="AQ109" s="41" t="s">
        <v>48</v>
      </c>
      <c r="AR109" s="161"/>
      <c r="AS109" s="124" t="s">
        <v>4304</v>
      </c>
      <c r="AT109" s="129" t="s">
        <v>214</v>
      </c>
      <c r="AU109" s="129" t="s">
        <v>171</v>
      </c>
      <c r="AV109" s="129" t="s">
        <v>269</v>
      </c>
      <c r="AW109" s="129" t="s">
        <v>288</v>
      </c>
      <c r="AX109" s="129" t="s">
        <v>293</v>
      </c>
      <c r="AZ109" s="129" t="s">
        <v>3984</v>
      </c>
      <c r="BA109" s="130" t="s">
        <v>8865</v>
      </c>
      <c r="BB109" s="130" t="s">
        <v>8866</v>
      </c>
      <c r="BH109" s="131"/>
      <c r="BI109" s="131"/>
      <c r="BJ109" s="131"/>
      <c r="BK109" s="131"/>
      <c r="BM109" s="129" t="s">
        <v>583</v>
      </c>
      <c r="BN109" s="129" t="s">
        <v>453</v>
      </c>
      <c r="BO109" s="129" t="s">
        <v>586</v>
      </c>
      <c r="BP109" s="131" t="s">
        <v>4042</v>
      </c>
      <c r="BQ109" s="131" t="s">
        <v>17717</v>
      </c>
      <c r="BR109" s="131" t="s">
        <v>18445</v>
      </c>
      <c r="BT109" s="129" t="s">
        <v>583</v>
      </c>
      <c r="BU109" s="129" t="s">
        <v>171</v>
      </c>
      <c r="BV109" s="129" t="s">
        <v>586</v>
      </c>
      <c r="BW109" s="129" t="s">
        <v>674</v>
      </c>
      <c r="BX109" s="131" t="s">
        <v>17712</v>
      </c>
      <c r="BY109" s="131" t="s">
        <v>17984</v>
      </c>
      <c r="BZ109" s="131" t="s">
        <v>18712</v>
      </c>
      <c r="CB109" s="129" t="s">
        <v>214</v>
      </c>
      <c r="CC109" s="129" t="s">
        <v>171</v>
      </c>
      <c r="CD109" s="129" t="s">
        <v>269</v>
      </c>
      <c r="CE109" s="129" t="s">
        <v>288</v>
      </c>
      <c r="CF109" s="129" t="s">
        <v>293</v>
      </c>
      <c r="CG109" s="131" t="s">
        <v>17911</v>
      </c>
      <c r="CH109" s="131" t="s">
        <v>8866</v>
      </c>
      <c r="CI109" s="124" t="s">
        <v>19092</v>
      </c>
    </row>
    <row r="110" spans="1:87" ht="25.5" x14ac:dyDescent="0.25">
      <c r="A110" s="30">
        <f t="shared" si="11"/>
        <v>93</v>
      </c>
      <c r="B110" s="31">
        <v>2617501</v>
      </c>
      <c r="C110" s="31" t="s">
        <v>23925</v>
      </c>
      <c r="D110" s="31"/>
      <c r="E110" s="31" t="s">
        <v>23892</v>
      </c>
      <c r="F110" s="31"/>
      <c r="G110" s="32" t="s">
        <v>23512</v>
      </c>
      <c r="H110" s="32" t="s">
        <v>23535</v>
      </c>
      <c r="I110" s="33">
        <v>8253088972</v>
      </c>
      <c r="J110" s="18" t="s">
        <v>23926</v>
      </c>
      <c r="K110" s="32"/>
      <c r="L110" s="18"/>
      <c r="M110" s="31" t="s">
        <v>23558</v>
      </c>
      <c r="N110" s="31" t="s">
        <v>23558</v>
      </c>
      <c r="O110" s="31"/>
      <c r="P110" s="32" t="s">
        <v>3206</v>
      </c>
      <c r="Q110" s="31"/>
      <c r="R110" s="44" t="s">
        <v>23927</v>
      </c>
      <c r="S110" s="32" t="s">
        <v>23516</v>
      </c>
      <c r="T110" s="34" t="str">
        <f t="shared" si="7"/>
        <v>Saving/Loan A/C</v>
      </c>
      <c r="U110" s="32" t="s">
        <v>23517</v>
      </c>
      <c r="V110" s="45">
        <v>0.41</v>
      </c>
      <c r="W110" s="35" t="s">
        <v>23928</v>
      </c>
      <c r="X110" s="62" t="str">
        <f t="shared" si="8"/>
        <v>Small/Marginal</v>
      </c>
      <c r="Y110" s="32" t="s">
        <v>204</v>
      </c>
      <c r="Z110" s="35"/>
      <c r="AA110" s="36">
        <v>0.4</v>
      </c>
      <c r="AB110" s="32" t="s">
        <v>3209</v>
      </c>
      <c r="AC110" s="32" t="s">
        <v>3380</v>
      </c>
      <c r="AD110" s="32" t="s">
        <v>3383</v>
      </c>
      <c r="AE110" s="31"/>
      <c r="AF110" s="31" t="s">
        <v>23509</v>
      </c>
      <c r="AG110" s="31"/>
      <c r="AH110" s="31" t="str">
        <f t="shared" si="6"/>
        <v>PTHLKA</v>
      </c>
      <c r="AI110" s="37" t="str">
        <f>IFERROR(IF(OR($C$5="",$Y110=""),"",INDEX('NFA LEVEL'!$D$2:$D$197,MATCH(CONCATENATE($C$5,"_",$Y110),'NFA LEVEL'!$A$2:$A$197))),"")</f>
        <v>PTHLKA</v>
      </c>
      <c r="AJ110" s="38">
        <f>IFERROR(ROUND((VLOOKUP(CONCATENATE($C$5,"_",$Y110),premium!$A$2:$I$200,6,FALSE))*AA110,0),"")</f>
        <v>16000</v>
      </c>
      <c r="AK110" s="38">
        <f>IFERROR(ROUND((VLOOKUP(CONCATENATE($C$5,"_",$Y110),premium!$A$2:$I$200,9,FALSE))*AA110,2),"")</f>
        <v>320</v>
      </c>
      <c r="AL110" s="35" t="s">
        <v>23520</v>
      </c>
      <c r="AM110" s="31"/>
      <c r="AN110" s="39"/>
      <c r="AO110" s="63" t="str">
        <f t="shared" si="9"/>
        <v>O.K.</v>
      </c>
      <c r="AP110" s="40" t="str">
        <f t="shared" si="10"/>
        <v>O.K</v>
      </c>
      <c r="AQ110" s="41" t="s">
        <v>48</v>
      </c>
      <c r="AR110" s="161"/>
      <c r="AS110" s="124" t="s">
        <v>4305</v>
      </c>
      <c r="AT110" s="129" t="s">
        <v>214</v>
      </c>
      <c r="AU110" s="129" t="s">
        <v>171</v>
      </c>
      <c r="AV110" s="129" t="s">
        <v>269</v>
      </c>
      <c r="AW110" s="129" t="s">
        <v>288</v>
      </c>
      <c r="AX110" s="129" t="s">
        <v>294</v>
      </c>
      <c r="AZ110" s="129" t="s">
        <v>3984</v>
      </c>
      <c r="BA110" s="130" t="s">
        <v>8867</v>
      </c>
      <c r="BB110" s="130" t="s">
        <v>8868</v>
      </c>
      <c r="BH110" s="131"/>
      <c r="BI110" s="131"/>
      <c r="BJ110" s="131"/>
      <c r="BK110" s="131"/>
      <c r="BM110" s="129" t="s">
        <v>583</v>
      </c>
      <c r="BN110" s="129" t="s">
        <v>453</v>
      </c>
      <c r="BO110" s="129" t="s">
        <v>589</v>
      </c>
      <c r="BP110" s="131" t="s">
        <v>4042</v>
      </c>
      <c r="BQ110" s="131" t="s">
        <v>17718</v>
      </c>
      <c r="BR110" s="131" t="s">
        <v>18446</v>
      </c>
      <c r="BT110" s="129" t="s">
        <v>583</v>
      </c>
      <c r="BU110" s="129" t="s">
        <v>171</v>
      </c>
      <c r="BV110" s="129" t="s">
        <v>590</v>
      </c>
      <c r="BW110" s="129" t="s">
        <v>694</v>
      </c>
      <c r="BX110" s="131" t="s">
        <v>17713</v>
      </c>
      <c r="BY110" s="131" t="s">
        <v>17985</v>
      </c>
      <c r="BZ110" s="131" t="s">
        <v>18713</v>
      </c>
      <c r="CB110" s="129" t="s">
        <v>214</v>
      </c>
      <c r="CC110" s="129" t="s">
        <v>171</v>
      </c>
      <c r="CD110" s="129" t="s">
        <v>269</v>
      </c>
      <c r="CE110" s="129" t="s">
        <v>288</v>
      </c>
      <c r="CF110" s="129" t="s">
        <v>294</v>
      </c>
      <c r="CG110" s="131" t="s">
        <v>17911</v>
      </c>
      <c r="CH110" s="131" t="s">
        <v>8868</v>
      </c>
      <c r="CI110" s="124" t="s">
        <v>19093</v>
      </c>
    </row>
    <row r="111" spans="1:87" ht="25.5" x14ac:dyDescent="0.25">
      <c r="A111" s="30">
        <f t="shared" si="11"/>
        <v>94</v>
      </c>
      <c r="B111" s="31">
        <v>999863361</v>
      </c>
      <c r="C111" s="31" t="s">
        <v>23929</v>
      </c>
      <c r="D111" s="31"/>
      <c r="E111" s="31" t="s">
        <v>23704</v>
      </c>
      <c r="F111" s="31"/>
      <c r="G111" s="32" t="s">
        <v>23512</v>
      </c>
      <c r="H111" s="32" t="s">
        <v>23513</v>
      </c>
      <c r="I111" s="33">
        <v>9977061159</v>
      </c>
      <c r="J111" s="18" t="s">
        <v>23930</v>
      </c>
      <c r="K111" s="32"/>
      <c r="L111" s="18"/>
      <c r="M111" s="31" t="s">
        <v>23586</v>
      </c>
      <c r="N111" s="31" t="s">
        <v>23586</v>
      </c>
      <c r="O111" s="31"/>
      <c r="P111" s="32" t="s">
        <v>3206</v>
      </c>
      <c r="Q111" s="31"/>
      <c r="R111" s="44" t="s">
        <v>23931</v>
      </c>
      <c r="S111" s="32" t="s">
        <v>23516</v>
      </c>
      <c r="T111" s="34" t="str">
        <f t="shared" si="7"/>
        <v>Saving/Loan A/C</v>
      </c>
      <c r="U111" s="32" t="s">
        <v>23517</v>
      </c>
      <c r="V111" s="45">
        <v>2.04</v>
      </c>
      <c r="W111" s="35" t="s">
        <v>23932</v>
      </c>
      <c r="X111" s="62" t="str">
        <f t="shared" si="8"/>
        <v>Others</v>
      </c>
      <c r="Y111" s="32" t="s">
        <v>204</v>
      </c>
      <c r="Z111" s="35"/>
      <c r="AA111" s="36">
        <v>1</v>
      </c>
      <c r="AB111" s="32" t="s">
        <v>3209</v>
      </c>
      <c r="AC111" s="32" t="s">
        <v>3380</v>
      </c>
      <c r="AD111" s="32" t="s">
        <v>3382</v>
      </c>
      <c r="AE111" s="31"/>
      <c r="AF111" s="31" t="s">
        <v>23586</v>
      </c>
      <c r="AG111" s="31"/>
      <c r="AH111" s="31" t="str">
        <f t="shared" si="6"/>
        <v>PTHLKA</v>
      </c>
      <c r="AI111" s="37" t="str">
        <f>IFERROR(IF(OR($C$5="",$Y111=""),"",INDEX('NFA LEVEL'!$D$2:$D$197,MATCH(CONCATENATE($C$5,"_",$Y111),'NFA LEVEL'!$A$2:$A$197))),"")</f>
        <v>PTHLKA</v>
      </c>
      <c r="AJ111" s="38">
        <f>IFERROR(ROUND((VLOOKUP(CONCATENATE($C$5,"_",$Y111),premium!$A$2:$I$200,6,FALSE))*AA111,0),"")</f>
        <v>40000</v>
      </c>
      <c r="AK111" s="38">
        <f>IFERROR(ROUND((VLOOKUP(CONCATENATE($C$5,"_",$Y111),premium!$A$2:$I$200,9,FALSE))*AA111,2),"")</f>
        <v>800</v>
      </c>
      <c r="AL111" s="35" t="s">
        <v>23520</v>
      </c>
      <c r="AM111" s="31"/>
      <c r="AN111" s="39"/>
      <c r="AO111" s="63" t="str">
        <f t="shared" si="9"/>
        <v>O.K.</v>
      </c>
      <c r="AP111" s="40" t="str">
        <f t="shared" si="10"/>
        <v>O.K</v>
      </c>
      <c r="AQ111" s="41" t="s">
        <v>48</v>
      </c>
      <c r="AR111" s="161"/>
      <c r="AS111" s="124" t="s">
        <v>4306</v>
      </c>
      <c r="AT111" s="129" t="s">
        <v>214</v>
      </c>
      <c r="AU111" s="129" t="s">
        <v>171</v>
      </c>
      <c r="AV111" s="129" t="s">
        <v>269</v>
      </c>
      <c r="AW111" s="129" t="s">
        <v>288</v>
      </c>
      <c r="AX111" s="129" t="s">
        <v>295</v>
      </c>
      <c r="AZ111" s="129" t="s">
        <v>3984</v>
      </c>
      <c r="BA111" s="130" t="s">
        <v>8869</v>
      </c>
      <c r="BB111" s="130" t="s">
        <v>8870</v>
      </c>
      <c r="BH111" s="131"/>
      <c r="BI111" s="131"/>
      <c r="BJ111" s="131"/>
      <c r="BK111" s="131"/>
      <c r="BM111" s="129" t="s">
        <v>583</v>
      </c>
      <c r="BN111" s="129" t="s">
        <v>453</v>
      </c>
      <c r="BO111" s="129" t="s">
        <v>760</v>
      </c>
      <c r="BP111" s="131" t="s">
        <v>4042</v>
      </c>
      <c r="BQ111" s="131" t="s">
        <v>17719</v>
      </c>
      <c r="BR111" s="131" t="s">
        <v>18447</v>
      </c>
      <c r="BT111" s="129" t="s">
        <v>583</v>
      </c>
      <c r="BU111" s="129" t="s">
        <v>171</v>
      </c>
      <c r="BV111" s="129" t="s">
        <v>589</v>
      </c>
      <c r="BW111" s="129" t="s">
        <v>715</v>
      </c>
      <c r="BX111" s="131" t="s">
        <v>17714</v>
      </c>
      <c r="BY111" s="131" t="s">
        <v>17986</v>
      </c>
      <c r="BZ111" s="131" t="s">
        <v>18714</v>
      </c>
      <c r="CB111" s="129" t="s">
        <v>214</v>
      </c>
      <c r="CC111" s="129" t="s">
        <v>171</v>
      </c>
      <c r="CD111" s="129" t="s">
        <v>269</v>
      </c>
      <c r="CE111" s="129" t="s">
        <v>288</v>
      </c>
      <c r="CF111" s="129" t="s">
        <v>295</v>
      </c>
      <c r="CG111" s="131" t="s">
        <v>17911</v>
      </c>
      <c r="CH111" s="131" t="s">
        <v>8870</v>
      </c>
      <c r="CI111" s="124" t="s">
        <v>19094</v>
      </c>
    </row>
    <row r="112" spans="1:87" ht="25.5" x14ac:dyDescent="0.25">
      <c r="A112" s="30">
        <f t="shared" si="11"/>
        <v>95</v>
      </c>
      <c r="B112" s="31">
        <v>2993127</v>
      </c>
      <c r="C112" s="31" t="s">
        <v>23933</v>
      </c>
      <c r="D112" s="31"/>
      <c r="E112" s="31" t="s">
        <v>23934</v>
      </c>
      <c r="F112" s="31"/>
      <c r="G112" s="32" t="s">
        <v>23512</v>
      </c>
      <c r="H112" s="32" t="s">
        <v>23556</v>
      </c>
      <c r="I112" s="33">
        <v>9589258272</v>
      </c>
      <c r="J112" s="18"/>
      <c r="K112" s="32"/>
      <c r="L112" s="18"/>
      <c r="M112" s="31" t="s">
        <v>23558</v>
      </c>
      <c r="N112" s="31" t="s">
        <v>23558</v>
      </c>
      <c r="O112" s="31"/>
      <c r="P112" s="32" t="s">
        <v>3206</v>
      </c>
      <c r="Q112" s="31"/>
      <c r="R112" s="44" t="s">
        <v>23935</v>
      </c>
      <c r="S112" s="32" t="s">
        <v>23516</v>
      </c>
      <c r="T112" s="34" t="str">
        <f t="shared" si="7"/>
        <v>Saving/Loan A/C</v>
      </c>
      <c r="U112" s="32" t="s">
        <v>23517</v>
      </c>
      <c r="V112" s="45">
        <v>2.12</v>
      </c>
      <c r="W112" s="35" t="s">
        <v>23936</v>
      </c>
      <c r="X112" s="62" t="str">
        <f t="shared" si="8"/>
        <v>Others</v>
      </c>
      <c r="Y112" s="32" t="s">
        <v>204</v>
      </c>
      <c r="Z112" s="35"/>
      <c r="AA112" s="36">
        <v>1</v>
      </c>
      <c r="AB112" s="32" t="s">
        <v>3209</v>
      </c>
      <c r="AC112" s="32" t="s">
        <v>3380</v>
      </c>
      <c r="AD112" s="32" t="s">
        <v>3381</v>
      </c>
      <c r="AE112" s="31"/>
      <c r="AF112" s="31" t="s">
        <v>23558</v>
      </c>
      <c r="AG112" s="31"/>
      <c r="AH112" s="31" t="str">
        <f t="shared" si="6"/>
        <v>PTHLKA</v>
      </c>
      <c r="AI112" s="37" t="str">
        <f>IFERROR(IF(OR($C$5="",$Y112=""),"",INDEX('NFA LEVEL'!$D$2:$D$197,MATCH(CONCATENATE($C$5,"_",$Y112),'NFA LEVEL'!$A$2:$A$197))),"")</f>
        <v>PTHLKA</v>
      </c>
      <c r="AJ112" s="38">
        <f>IFERROR(ROUND((VLOOKUP(CONCATENATE($C$5,"_",$Y112),premium!$A$2:$I$200,6,FALSE))*AA112,0),"")</f>
        <v>40000</v>
      </c>
      <c r="AK112" s="38">
        <f>IFERROR(ROUND((VLOOKUP(CONCATENATE($C$5,"_",$Y112),premium!$A$2:$I$200,9,FALSE))*AA112,2),"")</f>
        <v>800</v>
      </c>
      <c r="AL112" s="35" t="s">
        <v>23520</v>
      </c>
      <c r="AM112" s="31"/>
      <c r="AN112" s="39"/>
      <c r="AO112" s="63" t="str">
        <f t="shared" si="9"/>
        <v>O.K.</v>
      </c>
      <c r="AP112" s="40" t="str">
        <f t="shared" si="10"/>
        <v>O.K</v>
      </c>
      <c r="AQ112" s="41" t="s">
        <v>48</v>
      </c>
      <c r="AR112" s="161"/>
      <c r="AS112" s="124" t="s">
        <v>4307</v>
      </c>
      <c r="AT112" s="129" t="s">
        <v>214</v>
      </c>
      <c r="AU112" s="129" t="s">
        <v>171</v>
      </c>
      <c r="AV112" s="129" t="s">
        <v>269</v>
      </c>
      <c r="AW112" s="129" t="s">
        <v>288</v>
      </c>
      <c r="AX112" s="129" t="s">
        <v>296</v>
      </c>
      <c r="AZ112" s="129" t="s">
        <v>3984</v>
      </c>
      <c r="BA112" s="130" t="s">
        <v>8871</v>
      </c>
      <c r="BB112" s="130" t="s">
        <v>8872</v>
      </c>
      <c r="BH112" s="131"/>
      <c r="BI112" s="131"/>
      <c r="BJ112" s="131"/>
      <c r="BK112" s="131"/>
      <c r="BM112" s="129" t="s">
        <v>583</v>
      </c>
      <c r="BN112" s="129" t="s">
        <v>412</v>
      </c>
      <c r="BO112" s="129" t="s">
        <v>588</v>
      </c>
      <c r="BP112" s="131" t="s">
        <v>4043</v>
      </c>
      <c r="BQ112" s="131" t="s">
        <v>17720</v>
      </c>
      <c r="BR112" s="131" t="s">
        <v>18448</v>
      </c>
      <c r="BT112" s="129" t="s">
        <v>583</v>
      </c>
      <c r="BU112" s="129" t="s">
        <v>171</v>
      </c>
      <c r="BV112" s="129" t="s">
        <v>589</v>
      </c>
      <c r="BW112" s="129" t="s">
        <v>720</v>
      </c>
      <c r="BX112" s="131" t="s">
        <v>17714</v>
      </c>
      <c r="BY112" s="131" t="s">
        <v>17987</v>
      </c>
      <c r="BZ112" s="131" t="s">
        <v>18715</v>
      </c>
      <c r="CB112" s="129" t="s">
        <v>214</v>
      </c>
      <c r="CC112" s="129" t="s">
        <v>171</v>
      </c>
      <c r="CD112" s="129" t="s">
        <v>269</v>
      </c>
      <c r="CE112" s="129" t="s">
        <v>288</v>
      </c>
      <c r="CF112" s="129" t="s">
        <v>296</v>
      </c>
      <c r="CG112" s="131" t="s">
        <v>17911</v>
      </c>
      <c r="CH112" s="131" t="s">
        <v>8872</v>
      </c>
      <c r="CI112" s="124" t="s">
        <v>19095</v>
      </c>
    </row>
    <row r="113" spans="1:87" ht="25.5" x14ac:dyDescent="0.25">
      <c r="A113" s="30">
        <f t="shared" si="11"/>
        <v>96</v>
      </c>
      <c r="B113" s="31">
        <v>3004347</v>
      </c>
      <c r="C113" s="31" t="s">
        <v>23669</v>
      </c>
      <c r="D113" s="31"/>
      <c r="E113" s="31" t="s">
        <v>23937</v>
      </c>
      <c r="F113" s="31"/>
      <c r="G113" s="32" t="s">
        <v>23512</v>
      </c>
      <c r="H113" s="32" t="s">
        <v>23513</v>
      </c>
      <c r="I113" s="33">
        <v>9165946792</v>
      </c>
      <c r="J113" s="18"/>
      <c r="K113" s="32"/>
      <c r="L113" s="18"/>
      <c r="M113" s="31" t="s">
        <v>23525</v>
      </c>
      <c r="N113" s="31" t="s">
        <v>23525</v>
      </c>
      <c r="O113" s="31"/>
      <c r="P113" s="32" t="s">
        <v>3206</v>
      </c>
      <c r="Q113" s="31"/>
      <c r="R113" s="44" t="s">
        <v>23938</v>
      </c>
      <c r="S113" s="32" t="s">
        <v>23516</v>
      </c>
      <c r="T113" s="34" t="str">
        <f t="shared" si="7"/>
        <v>Saving/Loan A/C</v>
      </c>
      <c r="U113" s="32" t="s">
        <v>23517</v>
      </c>
      <c r="V113" s="45">
        <v>2.94</v>
      </c>
      <c r="W113" s="35" t="s">
        <v>23939</v>
      </c>
      <c r="X113" s="62" t="str">
        <f t="shared" si="8"/>
        <v>Others</v>
      </c>
      <c r="Y113" s="32" t="s">
        <v>204</v>
      </c>
      <c r="Z113" s="35"/>
      <c r="AA113" s="36">
        <v>1</v>
      </c>
      <c r="AB113" s="32" t="s">
        <v>3209</v>
      </c>
      <c r="AC113" s="32" t="s">
        <v>3380</v>
      </c>
      <c r="AD113" s="32" t="s">
        <v>3381</v>
      </c>
      <c r="AE113" s="31"/>
      <c r="AF113" s="31" t="s">
        <v>23558</v>
      </c>
      <c r="AG113" s="31"/>
      <c r="AH113" s="31" t="str">
        <f t="shared" si="6"/>
        <v>PTHLKA</v>
      </c>
      <c r="AI113" s="37" t="str">
        <f>IFERROR(IF(OR($C$5="",$Y113=""),"",INDEX('NFA LEVEL'!$D$2:$D$197,MATCH(CONCATENATE($C$5,"_",$Y113),'NFA LEVEL'!$A$2:$A$197))),"")</f>
        <v>PTHLKA</v>
      </c>
      <c r="AJ113" s="38">
        <f>IFERROR(ROUND((VLOOKUP(CONCATENATE($C$5,"_",$Y113),premium!$A$2:$I$200,6,FALSE))*AA113,0),"")</f>
        <v>40000</v>
      </c>
      <c r="AK113" s="38">
        <f>IFERROR(ROUND((VLOOKUP(CONCATENATE($C$5,"_",$Y113),premium!$A$2:$I$200,9,FALSE))*AA113,2),"")</f>
        <v>800</v>
      </c>
      <c r="AL113" s="35" t="s">
        <v>23520</v>
      </c>
      <c r="AM113" s="31"/>
      <c r="AN113" s="39"/>
      <c r="AO113" s="63" t="str">
        <f t="shared" si="9"/>
        <v>O.K.</v>
      </c>
      <c r="AP113" s="40" t="str">
        <f t="shared" si="10"/>
        <v>O.K</v>
      </c>
      <c r="AQ113" s="41" t="s">
        <v>48</v>
      </c>
      <c r="AR113" s="161"/>
      <c r="AS113" s="124" t="s">
        <v>4308</v>
      </c>
      <c r="AT113" s="129" t="s">
        <v>214</v>
      </c>
      <c r="AU113" s="129" t="s">
        <v>171</v>
      </c>
      <c r="AV113" s="129" t="s">
        <v>269</v>
      </c>
      <c r="AW113" s="129" t="s">
        <v>288</v>
      </c>
      <c r="AX113" s="129" t="s">
        <v>297</v>
      </c>
      <c r="AZ113" s="129" t="s">
        <v>3984</v>
      </c>
      <c r="BA113" s="130" t="s">
        <v>8873</v>
      </c>
      <c r="BB113" s="130" t="s">
        <v>8874</v>
      </c>
      <c r="BH113" s="131"/>
      <c r="BI113" s="131"/>
      <c r="BJ113" s="131"/>
      <c r="BK113" s="131"/>
      <c r="BM113" s="129" t="s">
        <v>583</v>
      </c>
      <c r="BN113" s="129" t="s">
        <v>412</v>
      </c>
      <c r="BO113" s="129" t="s">
        <v>590</v>
      </c>
      <c r="BP113" s="131" t="s">
        <v>4043</v>
      </c>
      <c r="BQ113" s="131" t="s">
        <v>17721</v>
      </c>
      <c r="BR113" s="131" t="s">
        <v>18449</v>
      </c>
      <c r="BT113" s="129" t="s">
        <v>583</v>
      </c>
      <c r="BU113" s="129" t="s">
        <v>171</v>
      </c>
      <c r="BV113" s="129" t="s">
        <v>587</v>
      </c>
      <c r="BW113" s="129" t="s">
        <v>739</v>
      </c>
      <c r="BX113" s="131" t="s">
        <v>17715</v>
      </c>
      <c r="BY113" s="131" t="s">
        <v>17988</v>
      </c>
      <c r="BZ113" s="131" t="s">
        <v>18716</v>
      </c>
      <c r="CB113" s="129" t="s">
        <v>214</v>
      </c>
      <c r="CC113" s="129" t="s">
        <v>171</v>
      </c>
      <c r="CD113" s="129" t="s">
        <v>269</v>
      </c>
      <c r="CE113" s="129" t="s">
        <v>288</v>
      </c>
      <c r="CF113" s="129" t="s">
        <v>297</v>
      </c>
      <c r="CG113" s="131" t="s">
        <v>17911</v>
      </c>
      <c r="CH113" s="131" t="s">
        <v>8874</v>
      </c>
      <c r="CI113" s="124" t="s">
        <v>19096</v>
      </c>
    </row>
    <row r="114" spans="1:87" ht="25.5" x14ac:dyDescent="0.25">
      <c r="A114" s="30">
        <f t="shared" si="11"/>
        <v>97</v>
      </c>
      <c r="B114" s="31">
        <v>2247263</v>
      </c>
      <c r="C114" s="31" t="s">
        <v>23892</v>
      </c>
      <c r="D114" s="31"/>
      <c r="E114" s="31" t="s">
        <v>23940</v>
      </c>
      <c r="F114" s="31"/>
      <c r="G114" s="32" t="s">
        <v>23512</v>
      </c>
      <c r="H114" s="32" t="s">
        <v>23556</v>
      </c>
      <c r="I114" s="33">
        <v>9009926632</v>
      </c>
      <c r="J114" s="18" t="s">
        <v>23941</v>
      </c>
      <c r="K114" s="32"/>
      <c r="L114" s="18"/>
      <c r="M114" s="31" t="s">
        <v>23558</v>
      </c>
      <c r="N114" s="31" t="s">
        <v>23558</v>
      </c>
      <c r="O114" s="31"/>
      <c r="P114" s="32" t="s">
        <v>3206</v>
      </c>
      <c r="Q114" s="31"/>
      <c r="R114" s="44" t="s">
        <v>23942</v>
      </c>
      <c r="S114" s="32" t="s">
        <v>23516</v>
      </c>
      <c r="T114" s="34" t="str">
        <f t="shared" si="7"/>
        <v>Saving/Loan A/C</v>
      </c>
      <c r="U114" s="32" t="s">
        <v>23517</v>
      </c>
      <c r="V114" s="45">
        <v>1.69</v>
      </c>
      <c r="W114" s="35" t="s">
        <v>23943</v>
      </c>
      <c r="X114" s="62" t="str">
        <f t="shared" si="8"/>
        <v>Small/Marginal</v>
      </c>
      <c r="Y114" s="32" t="s">
        <v>204</v>
      </c>
      <c r="Z114" s="35"/>
      <c r="AA114" s="36">
        <v>1</v>
      </c>
      <c r="AB114" s="32" t="s">
        <v>3209</v>
      </c>
      <c r="AC114" s="32" t="s">
        <v>3380</v>
      </c>
      <c r="AD114" s="32" t="s">
        <v>3381</v>
      </c>
      <c r="AE114" s="31"/>
      <c r="AF114" s="31" t="s">
        <v>23558</v>
      </c>
      <c r="AG114" s="31"/>
      <c r="AH114" s="31" t="str">
        <f t="shared" si="6"/>
        <v>PTHLKA</v>
      </c>
      <c r="AI114" s="37" t="str">
        <f>IFERROR(IF(OR($C$5="",$Y114=""),"",INDEX('NFA LEVEL'!$D$2:$D$197,MATCH(CONCATENATE($C$5,"_",$Y114),'NFA LEVEL'!$A$2:$A$197))),"")</f>
        <v>PTHLKA</v>
      </c>
      <c r="AJ114" s="38">
        <f>IFERROR(ROUND((VLOOKUP(CONCATENATE($C$5,"_",$Y114),premium!$A$2:$I$200,6,FALSE))*AA114,0),"")</f>
        <v>40000</v>
      </c>
      <c r="AK114" s="38">
        <f>IFERROR(ROUND((VLOOKUP(CONCATENATE($C$5,"_",$Y114),premium!$A$2:$I$200,9,FALSE))*AA114,2),"")</f>
        <v>800</v>
      </c>
      <c r="AL114" s="35" t="s">
        <v>23520</v>
      </c>
      <c r="AM114" s="31"/>
      <c r="AN114" s="39"/>
      <c r="AO114" s="63" t="str">
        <f t="shared" si="9"/>
        <v>O.K.</v>
      </c>
      <c r="AP114" s="40" t="str">
        <f t="shared" si="10"/>
        <v>O.K</v>
      </c>
      <c r="AQ114" s="41" t="s">
        <v>48</v>
      </c>
      <c r="AR114" s="161"/>
      <c r="AS114" s="124" t="s">
        <v>4309</v>
      </c>
      <c r="AT114" s="129" t="s">
        <v>214</v>
      </c>
      <c r="AU114" s="129" t="s">
        <v>171</v>
      </c>
      <c r="AV114" s="129" t="s">
        <v>269</v>
      </c>
      <c r="AW114" s="129" t="s">
        <v>288</v>
      </c>
      <c r="AX114" s="129" t="s">
        <v>298</v>
      </c>
      <c r="AZ114" s="129" t="s">
        <v>3984</v>
      </c>
      <c r="BA114" s="130" t="s">
        <v>8875</v>
      </c>
      <c r="BB114" s="130" t="s">
        <v>8876</v>
      </c>
      <c r="BH114" s="131"/>
      <c r="BI114" s="131"/>
      <c r="BJ114" s="131"/>
      <c r="BK114" s="131"/>
      <c r="BM114" s="129" t="s">
        <v>583</v>
      </c>
      <c r="BN114" s="129" t="s">
        <v>181</v>
      </c>
      <c r="BO114" s="129" t="s">
        <v>584</v>
      </c>
      <c r="BP114" s="131" t="s">
        <v>4044</v>
      </c>
      <c r="BQ114" s="131" t="s">
        <v>17722</v>
      </c>
      <c r="BR114" s="131" t="s">
        <v>18450</v>
      </c>
      <c r="BT114" s="129" t="s">
        <v>583</v>
      </c>
      <c r="BU114" s="129" t="s">
        <v>171</v>
      </c>
      <c r="BV114" s="129" t="s">
        <v>587</v>
      </c>
      <c r="BW114" s="129" t="s">
        <v>755</v>
      </c>
      <c r="BX114" s="131" t="s">
        <v>17715</v>
      </c>
      <c r="BY114" s="131" t="s">
        <v>17989</v>
      </c>
      <c r="BZ114" s="131" t="s">
        <v>18717</v>
      </c>
      <c r="CB114" s="129" t="s">
        <v>214</v>
      </c>
      <c r="CC114" s="129" t="s">
        <v>171</v>
      </c>
      <c r="CD114" s="129" t="s">
        <v>269</v>
      </c>
      <c r="CE114" s="129" t="s">
        <v>288</v>
      </c>
      <c r="CF114" s="129" t="s">
        <v>298</v>
      </c>
      <c r="CG114" s="131" t="s">
        <v>17911</v>
      </c>
      <c r="CH114" s="131" t="s">
        <v>8876</v>
      </c>
      <c r="CI114" s="124" t="s">
        <v>19097</v>
      </c>
    </row>
    <row r="115" spans="1:87" ht="25.5" x14ac:dyDescent="0.25">
      <c r="A115" s="30">
        <f t="shared" si="11"/>
        <v>98</v>
      </c>
      <c r="B115" s="31">
        <v>2637895</v>
      </c>
      <c r="C115" s="31" t="s">
        <v>23944</v>
      </c>
      <c r="D115" s="31"/>
      <c r="E115" s="31" t="s">
        <v>23775</v>
      </c>
      <c r="F115" s="31"/>
      <c r="G115" s="32" t="s">
        <v>23512</v>
      </c>
      <c r="H115" s="32" t="s">
        <v>23556</v>
      </c>
      <c r="I115" s="33">
        <v>9009926632</v>
      </c>
      <c r="J115" s="18" t="s">
        <v>23945</v>
      </c>
      <c r="K115" s="32"/>
      <c r="L115" s="18"/>
      <c r="M115" s="31" t="s">
        <v>23558</v>
      </c>
      <c r="N115" s="31" t="s">
        <v>23558</v>
      </c>
      <c r="O115" s="31"/>
      <c r="P115" s="32" t="s">
        <v>3206</v>
      </c>
      <c r="Q115" s="31"/>
      <c r="R115" s="44" t="s">
        <v>23946</v>
      </c>
      <c r="S115" s="32" t="s">
        <v>23516</v>
      </c>
      <c r="T115" s="34" t="str">
        <f t="shared" si="7"/>
        <v>Saving/Loan A/C</v>
      </c>
      <c r="U115" s="32" t="s">
        <v>23517</v>
      </c>
      <c r="V115" s="45">
        <v>0.65</v>
      </c>
      <c r="W115" s="35" t="s">
        <v>23947</v>
      </c>
      <c r="X115" s="62" t="str">
        <f t="shared" si="8"/>
        <v>Small/Marginal</v>
      </c>
      <c r="Y115" s="32" t="s">
        <v>204</v>
      </c>
      <c r="Z115" s="35"/>
      <c r="AA115" s="36">
        <v>0.6</v>
      </c>
      <c r="AB115" s="32" t="s">
        <v>3209</v>
      </c>
      <c r="AC115" s="32" t="s">
        <v>3380</v>
      </c>
      <c r="AD115" s="32" t="s">
        <v>3381</v>
      </c>
      <c r="AE115" s="31"/>
      <c r="AF115" s="31" t="s">
        <v>23558</v>
      </c>
      <c r="AG115" s="31"/>
      <c r="AH115" s="31" t="str">
        <f t="shared" si="6"/>
        <v>PTHLKA</v>
      </c>
      <c r="AI115" s="37" t="str">
        <f>IFERROR(IF(OR($C$5="",$Y115=""),"",INDEX('NFA LEVEL'!$D$2:$D$197,MATCH(CONCATENATE($C$5,"_",$Y115),'NFA LEVEL'!$A$2:$A$197))),"")</f>
        <v>PTHLKA</v>
      </c>
      <c r="AJ115" s="38">
        <f>IFERROR(ROUND((VLOOKUP(CONCATENATE($C$5,"_",$Y115),premium!$A$2:$I$200,6,FALSE))*AA115,0),"")</f>
        <v>24000</v>
      </c>
      <c r="AK115" s="38">
        <f>IFERROR(ROUND((VLOOKUP(CONCATENATE($C$5,"_",$Y115),premium!$A$2:$I$200,9,FALSE))*AA115,2),"")</f>
        <v>480</v>
      </c>
      <c r="AL115" s="35" t="s">
        <v>23520</v>
      </c>
      <c r="AM115" s="31"/>
      <c r="AN115" s="39"/>
      <c r="AO115" s="63" t="str">
        <f t="shared" si="9"/>
        <v>O.K.</v>
      </c>
      <c r="AP115" s="40" t="str">
        <f t="shared" si="10"/>
        <v>O.K</v>
      </c>
      <c r="AQ115" s="41" t="s">
        <v>48</v>
      </c>
      <c r="AR115" s="161"/>
      <c r="AS115" s="124" t="s">
        <v>4310</v>
      </c>
      <c r="AT115" s="129" t="s">
        <v>214</v>
      </c>
      <c r="AU115" s="129" t="s">
        <v>171</v>
      </c>
      <c r="AV115" s="129" t="s">
        <v>269</v>
      </c>
      <c r="AW115" s="129" t="s">
        <v>288</v>
      </c>
      <c r="AX115" s="129" t="s">
        <v>299</v>
      </c>
      <c r="AZ115" s="129" t="s">
        <v>3984</v>
      </c>
      <c r="BA115" s="130" t="s">
        <v>8877</v>
      </c>
      <c r="BB115" s="130" t="s">
        <v>8878</v>
      </c>
      <c r="BH115" s="131"/>
      <c r="BI115" s="131"/>
      <c r="BJ115" s="131"/>
      <c r="BK115" s="131"/>
      <c r="BM115" s="129" t="s">
        <v>583</v>
      </c>
      <c r="BN115" s="129" t="s">
        <v>181</v>
      </c>
      <c r="BO115" s="129" t="s">
        <v>586</v>
      </c>
      <c r="BP115" s="131" t="s">
        <v>4044</v>
      </c>
      <c r="BQ115" s="131" t="s">
        <v>17723</v>
      </c>
      <c r="BR115" s="131" t="s">
        <v>18451</v>
      </c>
      <c r="BT115" s="129" t="s">
        <v>583</v>
      </c>
      <c r="BU115" s="129" t="s">
        <v>171</v>
      </c>
      <c r="BV115" s="129" t="s">
        <v>587</v>
      </c>
      <c r="BW115" s="129" t="s">
        <v>757</v>
      </c>
      <c r="BX115" s="131" t="s">
        <v>17715</v>
      </c>
      <c r="BY115" s="131" t="s">
        <v>17990</v>
      </c>
      <c r="BZ115" s="131" t="s">
        <v>18718</v>
      </c>
      <c r="CB115" s="129" t="s">
        <v>214</v>
      </c>
      <c r="CC115" s="129" t="s">
        <v>171</v>
      </c>
      <c r="CD115" s="129" t="s">
        <v>269</v>
      </c>
      <c r="CE115" s="129" t="s">
        <v>288</v>
      </c>
      <c r="CF115" s="129" t="s">
        <v>299</v>
      </c>
      <c r="CG115" s="131" t="s">
        <v>17911</v>
      </c>
      <c r="CH115" s="131" t="s">
        <v>8878</v>
      </c>
      <c r="CI115" s="124" t="s">
        <v>19098</v>
      </c>
    </row>
    <row r="116" spans="1:87" ht="25.5" x14ac:dyDescent="0.25">
      <c r="A116" s="30">
        <f t="shared" si="11"/>
        <v>99</v>
      </c>
      <c r="B116" s="31">
        <v>2573339</v>
      </c>
      <c r="C116" s="31" t="s">
        <v>23948</v>
      </c>
      <c r="D116" s="31" t="s">
        <v>23662</v>
      </c>
      <c r="E116" s="31" t="s">
        <v>23679</v>
      </c>
      <c r="F116" s="31"/>
      <c r="G116" s="32" t="s">
        <v>23512</v>
      </c>
      <c r="H116" s="32" t="s">
        <v>23513</v>
      </c>
      <c r="I116" s="33">
        <v>9691609919</v>
      </c>
      <c r="J116" s="18" t="s">
        <v>23949</v>
      </c>
      <c r="K116" s="32"/>
      <c r="L116" s="18"/>
      <c r="M116" s="31" t="s">
        <v>23509</v>
      </c>
      <c r="N116" s="31" t="s">
        <v>23509</v>
      </c>
      <c r="O116" s="31"/>
      <c r="P116" s="32" t="s">
        <v>3206</v>
      </c>
      <c r="Q116" s="31"/>
      <c r="R116" s="44" t="s">
        <v>23950</v>
      </c>
      <c r="S116" s="32" t="s">
        <v>23516</v>
      </c>
      <c r="T116" s="34" t="str">
        <f t="shared" si="7"/>
        <v>Saving/Loan A/C</v>
      </c>
      <c r="U116" s="32" t="s">
        <v>23517</v>
      </c>
      <c r="V116" s="45">
        <v>0.92</v>
      </c>
      <c r="W116" s="35" t="s">
        <v>23951</v>
      </c>
      <c r="X116" s="62" t="str">
        <f t="shared" si="8"/>
        <v>Small/Marginal</v>
      </c>
      <c r="Y116" s="32" t="s">
        <v>204</v>
      </c>
      <c r="Z116" s="35"/>
      <c r="AA116" s="36">
        <v>0.5</v>
      </c>
      <c r="AB116" s="32" t="s">
        <v>3209</v>
      </c>
      <c r="AC116" s="32" t="s">
        <v>3380</v>
      </c>
      <c r="AD116" s="32" t="s">
        <v>3383</v>
      </c>
      <c r="AE116" s="31"/>
      <c r="AF116" s="31" t="s">
        <v>23509</v>
      </c>
      <c r="AG116" s="31"/>
      <c r="AH116" s="31" t="str">
        <f t="shared" si="6"/>
        <v>PTHLKA</v>
      </c>
      <c r="AI116" s="37" t="str">
        <f>IFERROR(IF(OR($C$5="",$Y116=""),"",INDEX('NFA LEVEL'!$D$2:$D$197,MATCH(CONCATENATE($C$5,"_",$Y116),'NFA LEVEL'!$A$2:$A$197))),"")</f>
        <v>PTHLKA</v>
      </c>
      <c r="AJ116" s="38">
        <f>IFERROR(ROUND((VLOOKUP(CONCATENATE($C$5,"_",$Y116),premium!$A$2:$I$200,6,FALSE))*AA116,0),"")</f>
        <v>20000</v>
      </c>
      <c r="AK116" s="38">
        <f>IFERROR(ROUND((VLOOKUP(CONCATENATE($C$5,"_",$Y116),premium!$A$2:$I$200,9,FALSE))*AA116,2),"")</f>
        <v>400</v>
      </c>
      <c r="AL116" s="35" t="s">
        <v>23520</v>
      </c>
      <c r="AM116" s="31"/>
      <c r="AN116" s="39"/>
      <c r="AO116" s="63" t="str">
        <f t="shared" si="9"/>
        <v>O.K.</v>
      </c>
      <c r="AP116" s="40" t="str">
        <f t="shared" si="10"/>
        <v>O.K</v>
      </c>
      <c r="AQ116" s="41" t="s">
        <v>48</v>
      </c>
      <c r="AR116" s="161"/>
      <c r="AS116" s="124" t="s">
        <v>4311</v>
      </c>
      <c r="AT116" s="129" t="s">
        <v>214</v>
      </c>
      <c r="AU116" s="129" t="s">
        <v>171</v>
      </c>
      <c r="AV116" s="129" t="s">
        <v>269</v>
      </c>
      <c r="AW116" s="129" t="s">
        <v>288</v>
      </c>
      <c r="AX116" s="129" t="s">
        <v>300</v>
      </c>
      <c r="AZ116" s="129" t="s">
        <v>3984</v>
      </c>
      <c r="BA116" s="130" t="s">
        <v>8879</v>
      </c>
      <c r="BB116" s="130" t="s">
        <v>8880</v>
      </c>
      <c r="BH116" s="131"/>
      <c r="BI116" s="131"/>
      <c r="BJ116" s="131"/>
      <c r="BK116" s="131"/>
      <c r="BM116" s="129" t="s">
        <v>583</v>
      </c>
      <c r="BN116" s="129" t="s">
        <v>204</v>
      </c>
      <c r="BO116" s="129" t="s">
        <v>584</v>
      </c>
      <c r="BP116" s="131" t="s">
        <v>4045</v>
      </c>
      <c r="BQ116" s="131" t="s">
        <v>17724</v>
      </c>
      <c r="BR116" s="131" t="s">
        <v>18452</v>
      </c>
      <c r="BT116" s="129" t="s">
        <v>583</v>
      </c>
      <c r="BU116" s="129" t="s">
        <v>171</v>
      </c>
      <c r="BV116" s="129" t="s">
        <v>760</v>
      </c>
      <c r="BW116" s="129" t="s">
        <v>761</v>
      </c>
      <c r="BX116" s="131" t="s">
        <v>17716</v>
      </c>
      <c r="BY116" s="131" t="s">
        <v>17991</v>
      </c>
      <c r="BZ116" s="131" t="s">
        <v>18719</v>
      </c>
      <c r="CB116" s="129" t="s">
        <v>214</v>
      </c>
      <c r="CC116" s="129" t="s">
        <v>171</v>
      </c>
      <c r="CD116" s="129" t="s">
        <v>269</v>
      </c>
      <c r="CE116" s="129" t="s">
        <v>288</v>
      </c>
      <c r="CF116" s="129" t="s">
        <v>300</v>
      </c>
      <c r="CG116" s="131" t="s">
        <v>17911</v>
      </c>
      <c r="CH116" s="131" t="s">
        <v>8880</v>
      </c>
      <c r="CI116" s="124" t="s">
        <v>19099</v>
      </c>
    </row>
    <row r="117" spans="1:87" ht="25.5" x14ac:dyDescent="0.25">
      <c r="A117" s="30">
        <f t="shared" si="11"/>
        <v>100</v>
      </c>
      <c r="B117" s="31">
        <v>3015612</v>
      </c>
      <c r="C117" s="31" t="s">
        <v>23952</v>
      </c>
      <c r="D117" s="31"/>
      <c r="E117" s="31" t="s">
        <v>23953</v>
      </c>
      <c r="F117" s="31"/>
      <c r="G117" s="32" t="s">
        <v>23512</v>
      </c>
      <c r="H117" s="32" t="s">
        <v>23513</v>
      </c>
      <c r="I117" s="33">
        <v>9754569369</v>
      </c>
      <c r="J117" s="18" t="s">
        <v>23954</v>
      </c>
      <c r="K117" s="32"/>
      <c r="L117" s="18"/>
      <c r="M117" s="31" t="s">
        <v>23642</v>
      </c>
      <c r="N117" s="31" t="s">
        <v>23642</v>
      </c>
      <c r="O117" s="31"/>
      <c r="P117" s="32" t="s">
        <v>3206</v>
      </c>
      <c r="Q117" s="31"/>
      <c r="R117" s="44" t="s">
        <v>23955</v>
      </c>
      <c r="S117" s="32" t="s">
        <v>23516</v>
      </c>
      <c r="T117" s="34" t="str">
        <f t="shared" si="7"/>
        <v>Saving/Loan A/C</v>
      </c>
      <c r="U117" s="32" t="s">
        <v>23517</v>
      </c>
      <c r="V117" s="45">
        <v>3.65</v>
      </c>
      <c r="W117" s="35" t="s">
        <v>23956</v>
      </c>
      <c r="X117" s="62" t="str">
        <f t="shared" si="8"/>
        <v>Others</v>
      </c>
      <c r="Y117" s="32" t="s">
        <v>204</v>
      </c>
      <c r="Z117" s="35"/>
      <c r="AA117" s="36">
        <v>3.65</v>
      </c>
      <c r="AB117" s="32" t="s">
        <v>3209</v>
      </c>
      <c r="AC117" s="32" t="s">
        <v>3380</v>
      </c>
      <c r="AD117" s="32" t="s">
        <v>3388</v>
      </c>
      <c r="AE117" s="31"/>
      <c r="AF117" s="31" t="s">
        <v>23642</v>
      </c>
      <c r="AG117" s="31"/>
      <c r="AH117" s="31" t="str">
        <f t="shared" si="6"/>
        <v>PTHLKA</v>
      </c>
      <c r="AI117" s="37" t="str">
        <f>IFERROR(IF(OR($C$5="",$Y117=""),"",INDEX('NFA LEVEL'!$D$2:$D$197,MATCH(CONCATENATE($C$5,"_",$Y117),'NFA LEVEL'!$A$2:$A$197))),"")</f>
        <v>PTHLKA</v>
      </c>
      <c r="AJ117" s="38">
        <f>IFERROR(ROUND((VLOOKUP(CONCATENATE($C$5,"_",$Y117),premium!$A$2:$I$200,6,FALSE))*AA117,0),"")</f>
        <v>146000</v>
      </c>
      <c r="AK117" s="38">
        <f>IFERROR(ROUND((VLOOKUP(CONCATENATE($C$5,"_",$Y117),premium!$A$2:$I$200,9,FALSE))*AA117,2),"")</f>
        <v>2920</v>
      </c>
      <c r="AL117" s="35" t="s">
        <v>23520</v>
      </c>
      <c r="AM117" s="31"/>
      <c r="AN117" s="39"/>
      <c r="AO117" s="63" t="str">
        <f t="shared" si="9"/>
        <v>O.K.</v>
      </c>
      <c r="AP117" s="40" t="str">
        <f t="shared" si="10"/>
        <v>O.K</v>
      </c>
      <c r="AQ117" s="41" t="s">
        <v>48</v>
      </c>
      <c r="AR117" s="161"/>
      <c r="AS117" s="124" t="s">
        <v>4312</v>
      </c>
      <c r="AT117" s="129" t="s">
        <v>214</v>
      </c>
      <c r="AU117" s="129" t="s">
        <v>171</v>
      </c>
      <c r="AV117" s="129" t="s">
        <v>269</v>
      </c>
      <c r="AW117" s="129" t="s">
        <v>288</v>
      </c>
      <c r="AX117" s="129" t="s">
        <v>301</v>
      </c>
      <c r="AZ117" s="129" t="s">
        <v>3984</v>
      </c>
      <c r="BA117" s="130" t="s">
        <v>8881</v>
      </c>
      <c r="BB117" s="130" t="s">
        <v>8882</v>
      </c>
      <c r="BH117" s="131"/>
      <c r="BI117" s="131"/>
      <c r="BJ117" s="131"/>
      <c r="BK117" s="131"/>
      <c r="BM117" s="129" t="s">
        <v>583</v>
      </c>
      <c r="BN117" s="129" t="s">
        <v>204</v>
      </c>
      <c r="BO117" s="129" t="s">
        <v>585</v>
      </c>
      <c r="BP117" s="131" t="s">
        <v>4045</v>
      </c>
      <c r="BQ117" s="131" t="s">
        <v>17725</v>
      </c>
      <c r="BR117" s="131" t="s">
        <v>18453</v>
      </c>
      <c r="BT117" s="129" t="s">
        <v>583</v>
      </c>
      <c r="BU117" s="129" t="s">
        <v>453</v>
      </c>
      <c r="BV117" s="129" t="s">
        <v>586</v>
      </c>
      <c r="BW117" s="129" t="s">
        <v>653</v>
      </c>
      <c r="BX117" s="131" t="s">
        <v>17717</v>
      </c>
      <c r="BY117" s="131" t="s">
        <v>17992</v>
      </c>
      <c r="BZ117" s="131" t="s">
        <v>18720</v>
      </c>
      <c r="CB117" s="129" t="s">
        <v>214</v>
      </c>
      <c r="CC117" s="129" t="s">
        <v>171</v>
      </c>
      <c r="CD117" s="129" t="s">
        <v>269</v>
      </c>
      <c r="CE117" s="129" t="s">
        <v>288</v>
      </c>
      <c r="CF117" s="129" t="s">
        <v>301</v>
      </c>
      <c r="CG117" s="131" t="s">
        <v>17911</v>
      </c>
      <c r="CH117" s="131" t="s">
        <v>8882</v>
      </c>
      <c r="CI117" s="124" t="s">
        <v>19100</v>
      </c>
    </row>
    <row r="118" spans="1:87" ht="25.5" x14ac:dyDescent="0.25">
      <c r="A118" s="30">
        <f t="shared" si="11"/>
        <v>101</v>
      </c>
      <c r="B118" s="31">
        <v>3018090</v>
      </c>
      <c r="C118" s="31" t="s">
        <v>23957</v>
      </c>
      <c r="D118" s="31"/>
      <c r="E118" s="31" t="s">
        <v>23644</v>
      </c>
      <c r="F118" s="31"/>
      <c r="G118" s="32" t="s">
        <v>23529</v>
      </c>
      <c r="H118" s="32" t="s">
        <v>23513</v>
      </c>
      <c r="I118" s="33">
        <v>8889396058</v>
      </c>
      <c r="J118" s="18" t="s">
        <v>23958</v>
      </c>
      <c r="K118" s="32"/>
      <c r="L118" s="18"/>
      <c r="M118" s="31" t="s">
        <v>23642</v>
      </c>
      <c r="N118" s="31" t="s">
        <v>23642</v>
      </c>
      <c r="O118" s="31"/>
      <c r="P118" s="32" t="s">
        <v>3206</v>
      </c>
      <c r="Q118" s="31"/>
      <c r="R118" s="44" t="s">
        <v>23959</v>
      </c>
      <c r="S118" s="32" t="s">
        <v>23516</v>
      </c>
      <c r="T118" s="34" t="str">
        <f t="shared" si="7"/>
        <v>Saving/Loan A/C</v>
      </c>
      <c r="U118" s="32" t="s">
        <v>23517</v>
      </c>
      <c r="V118" s="45">
        <v>1.1200000000000001</v>
      </c>
      <c r="W118" s="35" t="s">
        <v>23960</v>
      </c>
      <c r="X118" s="62" t="str">
        <f t="shared" si="8"/>
        <v>Small/Marginal</v>
      </c>
      <c r="Y118" s="32" t="s">
        <v>204</v>
      </c>
      <c r="Z118" s="35"/>
      <c r="AA118" s="36">
        <v>0.6</v>
      </c>
      <c r="AB118" s="32" t="s">
        <v>3209</v>
      </c>
      <c r="AC118" s="32" t="s">
        <v>3380</v>
      </c>
      <c r="AD118" s="32" t="s">
        <v>3388</v>
      </c>
      <c r="AE118" s="31"/>
      <c r="AF118" s="31" t="s">
        <v>23642</v>
      </c>
      <c r="AG118" s="31"/>
      <c r="AH118" s="31" t="str">
        <f t="shared" si="6"/>
        <v>PTHLKA</v>
      </c>
      <c r="AI118" s="37" t="str">
        <f>IFERROR(IF(OR($C$5="",$Y118=""),"",INDEX('NFA LEVEL'!$D$2:$D$197,MATCH(CONCATENATE($C$5,"_",$Y118),'NFA LEVEL'!$A$2:$A$197))),"")</f>
        <v>PTHLKA</v>
      </c>
      <c r="AJ118" s="38">
        <f>IFERROR(ROUND((VLOOKUP(CONCATENATE($C$5,"_",$Y118),premium!$A$2:$I$200,6,FALSE))*AA118,0),"")</f>
        <v>24000</v>
      </c>
      <c r="AK118" s="38">
        <f>IFERROR(ROUND((VLOOKUP(CONCATENATE($C$5,"_",$Y118),premium!$A$2:$I$200,9,FALSE))*AA118,2),"")</f>
        <v>480</v>
      </c>
      <c r="AL118" s="35" t="s">
        <v>23520</v>
      </c>
      <c r="AM118" s="31"/>
      <c r="AN118" s="39"/>
      <c r="AO118" s="63" t="str">
        <f t="shared" si="9"/>
        <v>O.K.</v>
      </c>
      <c r="AP118" s="40" t="str">
        <f t="shared" si="10"/>
        <v>O.K</v>
      </c>
      <c r="AQ118" s="41" t="s">
        <v>48</v>
      </c>
      <c r="AR118" s="161"/>
      <c r="AS118" s="124" t="s">
        <v>4313</v>
      </c>
      <c r="AT118" s="129" t="s">
        <v>214</v>
      </c>
      <c r="AU118" s="129" t="s">
        <v>171</v>
      </c>
      <c r="AV118" s="129" t="s">
        <v>269</v>
      </c>
      <c r="AW118" s="129" t="s">
        <v>288</v>
      </c>
      <c r="AX118" s="129" t="s">
        <v>302</v>
      </c>
      <c r="AZ118" s="129" t="s">
        <v>3984</v>
      </c>
      <c r="BA118" s="130" t="s">
        <v>8883</v>
      </c>
      <c r="BB118" s="130" t="s">
        <v>8884</v>
      </c>
      <c r="BH118" s="131"/>
      <c r="BI118" s="131"/>
      <c r="BJ118" s="131"/>
      <c r="BK118" s="131"/>
      <c r="BM118" s="129" t="s">
        <v>583</v>
      </c>
      <c r="BN118" s="129" t="s">
        <v>204</v>
      </c>
      <c r="BO118" s="129" t="s">
        <v>588</v>
      </c>
      <c r="BP118" s="131" t="s">
        <v>4045</v>
      </c>
      <c r="BQ118" s="131" t="s">
        <v>17726</v>
      </c>
      <c r="BR118" s="131" t="s">
        <v>18454</v>
      </c>
      <c r="BT118" s="129" t="s">
        <v>583</v>
      </c>
      <c r="BU118" s="129" t="s">
        <v>453</v>
      </c>
      <c r="BV118" s="129" t="s">
        <v>586</v>
      </c>
      <c r="BW118" s="129" t="s">
        <v>674</v>
      </c>
      <c r="BX118" s="131" t="s">
        <v>17717</v>
      </c>
      <c r="BY118" s="131" t="s">
        <v>17993</v>
      </c>
      <c r="BZ118" s="131" t="s">
        <v>18721</v>
      </c>
      <c r="CB118" s="129" t="s">
        <v>214</v>
      </c>
      <c r="CC118" s="129" t="s">
        <v>171</v>
      </c>
      <c r="CD118" s="129" t="s">
        <v>269</v>
      </c>
      <c r="CE118" s="129" t="s">
        <v>288</v>
      </c>
      <c r="CF118" s="129" t="s">
        <v>302</v>
      </c>
      <c r="CG118" s="131" t="s">
        <v>17911</v>
      </c>
      <c r="CH118" s="131" t="s">
        <v>8884</v>
      </c>
      <c r="CI118" s="124" t="s">
        <v>19101</v>
      </c>
    </row>
    <row r="119" spans="1:87" ht="25.5" x14ac:dyDescent="0.25">
      <c r="A119" s="30">
        <f t="shared" si="11"/>
        <v>102</v>
      </c>
      <c r="B119" s="31">
        <v>2995588</v>
      </c>
      <c r="C119" s="31" t="s">
        <v>23961</v>
      </c>
      <c r="D119" s="31"/>
      <c r="E119" s="31" t="s">
        <v>23893</v>
      </c>
      <c r="F119" s="31"/>
      <c r="G119" s="32" t="s">
        <v>23512</v>
      </c>
      <c r="H119" s="32" t="s">
        <v>23555</v>
      </c>
      <c r="I119" s="33">
        <v>9999999999</v>
      </c>
      <c r="J119" s="18"/>
      <c r="K119" s="32"/>
      <c r="L119" s="18"/>
      <c r="M119" s="31" t="s">
        <v>23597</v>
      </c>
      <c r="N119" s="31" t="s">
        <v>23597</v>
      </c>
      <c r="O119" s="31"/>
      <c r="P119" s="32" t="s">
        <v>3206</v>
      </c>
      <c r="Q119" s="31"/>
      <c r="R119" s="44" t="s">
        <v>23962</v>
      </c>
      <c r="S119" s="32" t="s">
        <v>23516</v>
      </c>
      <c r="T119" s="34" t="str">
        <f t="shared" si="7"/>
        <v>Saving/Loan A/C</v>
      </c>
      <c r="U119" s="32" t="s">
        <v>23517</v>
      </c>
      <c r="V119" s="45">
        <v>0.99199999999999999</v>
      </c>
      <c r="W119" s="35" t="s">
        <v>23963</v>
      </c>
      <c r="X119" s="62" t="str">
        <f t="shared" si="8"/>
        <v>Small/Marginal</v>
      </c>
      <c r="Y119" s="32" t="s">
        <v>204</v>
      </c>
      <c r="Z119" s="35"/>
      <c r="AA119" s="36">
        <v>0.9</v>
      </c>
      <c r="AB119" s="32" t="s">
        <v>3209</v>
      </c>
      <c r="AC119" s="32" t="s">
        <v>3380</v>
      </c>
      <c r="AD119" s="32" t="s">
        <v>3397</v>
      </c>
      <c r="AE119" s="31"/>
      <c r="AF119" s="31" t="s">
        <v>23896</v>
      </c>
      <c r="AG119" s="31"/>
      <c r="AH119" s="31" t="str">
        <f t="shared" si="6"/>
        <v>PTHLKA</v>
      </c>
      <c r="AI119" s="37" t="str">
        <f>IFERROR(IF(OR($C$5="",$Y119=""),"",INDEX('NFA LEVEL'!$D$2:$D$197,MATCH(CONCATENATE($C$5,"_",$Y119),'NFA LEVEL'!$A$2:$A$197))),"")</f>
        <v>PTHLKA</v>
      </c>
      <c r="AJ119" s="38">
        <f>IFERROR(ROUND((VLOOKUP(CONCATENATE($C$5,"_",$Y119),premium!$A$2:$I$200,6,FALSE))*AA119,0),"")</f>
        <v>36000</v>
      </c>
      <c r="AK119" s="38">
        <f>IFERROR(ROUND((VLOOKUP(CONCATENATE($C$5,"_",$Y119),premium!$A$2:$I$200,9,FALSE))*AA119,2),"")</f>
        <v>720</v>
      </c>
      <c r="AL119" s="35" t="s">
        <v>23520</v>
      </c>
      <c r="AM119" s="31"/>
      <c r="AN119" s="39"/>
      <c r="AO119" s="63" t="str">
        <f t="shared" si="9"/>
        <v>O.K.</v>
      </c>
      <c r="AP119" s="40" t="str">
        <f t="shared" si="10"/>
        <v>O.K</v>
      </c>
      <c r="AQ119" s="41" t="s">
        <v>48</v>
      </c>
      <c r="AR119" s="161"/>
      <c r="AS119" s="124" t="s">
        <v>4314</v>
      </c>
      <c r="AT119" s="129" t="s">
        <v>214</v>
      </c>
      <c r="AU119" s="129" t="s">
        <v>171</v>
      </c>
      <c r="AV119" s="129" t="s">
        <v>269</v>
      </c>
      <c r="AW119" s="129" t="s">
        <v>288</v>
      </c>
      <c r="AX119" s="129" t="s">
        <v>303</v>
      </c>
      <c r="AZ119" s="129" t="s">
        <v>3984</v>
      </c>
      <c r="BA119" s="130" t="s">
        <v>8885</v>
      </c>
      <c r="BB119" s="130" t="s">
        <v>8886</v>
      </c>
      <c r="BH119" s="131"/>
      <c r="BI119" s="131"/>
      <c r="BJ119" s="131"/>
      <c r="BK119" s="131"/>
      <c r="BM119" s="129" t="s">
        <v>583</v>
      </c>
      <c r="BN119" s="129" t="s">
        <v>204</v>
      </c>
      <c r="BO119" s="129" t="s">
        <v>586</v>
      </c>
      <c r="BP119" s="131" t="s">
        <v>4045</v>
      </c>
      <c r="BQ119" s="131" t="s">
        <v>17727</v>
      </c>
      <c r="BR119" s="131" t="s">
        <v>18455</v>
      </c>
      <c r="BT119" s="129" t="s">
        <v>583</v>
      </c>
      <c r="BU119" s="129" t="s">
        <v>453</v>
      </c>
      <c r="BV119" s="129" t="s">
        <v>589</v>
      </c>
      <c r="BW119" s="129" t="s">
        <v>715</v>
      </c>
      <c r="BX119" s="131" t="s">
        <v>17718</v>
      </c>
      <c r="BY119" s="131" t="s">
        <v>17994</v>
      </c>
      <c r="BZ119" s="131" t="s">
        <v>18722</v>
      </c>
      <c r="CB119" s="129" t="s">
        <v>214</v>
      </c>
      <c r="CC119" s="129" t="s">
        <v>171</v>
      </c>
      <c r="CD119" s="129" t="s">
        <v>269</v>
      </c>
      <c r="CE119" s="129" t="s">
        <v>288</v>
      </c>
      <c r="CF119" s="129" t="s">
        <v>303</v>
      </c>
      <c r="CG119" s="131" t="s">
        <v>17911</v>
      </c>
      <c r="CH119" s="131" t="s">
        <v>8886</v>
      </c>
      <c r="CI119" s="124" t="s">
        <v>19102</v>
      </c>
    </row>
    <row r="120" spans="1:87" ht="25.5" x14ac:dyDescent="0.25">
      <c r="A120" s="30">
        <f t="shared" si="11"/>
        <v>103</v>
      </c>
      <c r="B120" s="31">
        <v>3011959</v>
      </c>
      <c r="C120" s="31" t="s">
        <v>23553</v>
      </c>
      <c r="D120" s="31"/>
      <c r="E120" s="31" t="s">
        <v>23869</v>
      </c>
      <c r="F120" s="31"/>
      <c r="G120" s="32" t="s">
        <v>23512</v>
      </c>
      <c r="H120" s="32" t="s">
        <v>23513</v>
      </c>
      <c r="I120" s="33">
        <v>9770364409</v>
      </c>
      <c r="J120" s="18" t="s">
        <v>23964</v>
      </c>
      <c r="K120" s="32"/>
      <c r="L120" s="18"/>
      <c r="M120" s="31" t="s">
        <v>23509</v>
      </c>
      <c r="N120" s="31" t="s">
        <v>23509</v>
      </c>
      <c r="O120" s="31"/>
      <c r="P120" s="32" t="s">
        <v>3206</v>
      </c>
      <c r="Q120" s="31"/>
      <c r="R120" s="44" t="s">
        <v>23965</v>
      </c>
      <c r="S120" s="32" t="s">
        <v>23516</v>
      </c>
      <c r="T120" s="34" t="str">
        <f t="shared" si="7"/>
        <v>Saving/Loan A/C</v>
      </c>
      <c r="U120" s="32" t="s">
        <v>23517</v>
      </c>
      <c r="V120" s="45">
        <v>0.8</v>
      </c>
      <c r="W120" s="35" t="s">
        <v>23966</v>
      </c>
      <c r="X120" s="62" t="str">
        <f t="shared" si="8"/>
        <v>Small/Marginal</v>
      </c>
      <c r="Y120" s="32" t="s">
        <v>204</v>
      </c>
      <c r="Z120" s="35"/>
      <c r="AA120" s="36">
        <v>0.8</v>
      </c>
      <c r="AB120" s="32" t="s">
        <v>3209</v>
      </c>
      <c r="AC120" s="32" t="s">
        <v>3380</v>
      </c>
      <c r="AD120" s="32" t="s">
        <v>3388</v>
      </c>
      <c r="AE120" s="31"/>
      <c r="AF120" s="31" t="s">
        <v>23642</v>
      </c>
      <c r="AG120" s="31"/>
      <c r="AH120" s="31" t="str">
        <f t="shared" si="6"/>
        <v>PTHLKA</v>
      </c>
      <c r="AI120" s="37" t="str">
        <f>IFERROR(IF(OR($C$5="",$Y120=""),"",INDEX('NFA LEVEL'!$D$2:$D$197,MATCH(CONCATENATE($C$5,"_",$Y120),'NFA LEVEL'!$A$2:$A$197))),"")</f>
        <v>PTHLKA</v>
      </c>
      <c r="AJ120" s="38">
        <f>IFERROR(ROUND((VLOOKUP(CONCATENATE($C$5,"_",$Y120),premium!$A$2:$I$200,6,FALSE))*AA120,0),"")</f>
        <v>32000</v>
      </c>
      <c r="AK120" s="38">
        <f>IFERROR(ROUND((VLOOKUP(CONCATENATE($C$5,"_",$Y120),premium!$A$2:$I$200,9,FALSE))*AA120,2),"")</f>
        <v>640</v>
      </c>
      <c r="AL120" s="35" t="s">
        <v>23520</v>
      </c>
      <c r="AM120" s="31"/>
      <c r="AN120" s="39"/>
      <c r="AO120" s="63" t="str">
        <f t="shared" si="9"/>
        <v>O.K.</v>
      </c>
      <c r="AP120" s="40" t="str">
        <f t="shared" si="10"/>
        <v>O.K</v>
      </c>
      <c r="AQ120" s="41" t="s">
        <v>48</v>
      </c>
      <c r="AR120" s="161"/>
      <c r="AS120" s="124" t="s">
        <v>4315</v>
      </c>
      <c r="AT120" s="129" t="s">
        <v>214</v>
      </c>
      <c r="AU120" s="129" t="s">
        <v>171</v>
      </c>
      <c r="AV120" s="129" t="s">
        <v>269</v>
      </c>
      <c r="AW120" s="129" t="s">
        <v>288</v>
      </c>
      <c r="AX120" s="129" t="s">
        <v>304</v>
      </c>
      <c r="AZ120" s="129" t="s">
        <v>3984</v>
      </c>
      <c r="BA120" s="130" t="s">
        <v>8887</v>
      </c>
      <c r="BB120" s="130" t="s">
        <v>8888</v>
      </c>
      <c r="BH120" s="131"/>
      <c r="BI120" s="131"/>
      <c r="BJ120" s="131"/>
      <c r="BK120" s="131"/>
      <c r="BM120" s="129" t="s">
        <v>583</v>
      </c>
      <c r="BN120" s="129" t="s">
        <v>204</v>
      </c>
      <c r="BO120" s="129" t="s">
        <v>590</v>
      </c>
      <c r="BP120" s="131" t="s">
        <v>4045</v>
      </c>
      <c r="BQ120" s="131" t="s">
        <v>17728</v>
      </c>
      <c r="BR120" s="131" t="s">
        <v>18456</v>
      </c>
      <c r="BT120" s="129" t="s">
        <v>583</v>
      </c>
      <c r="BU120" s="129" t="s">
        <v>453</v>
      </c>
      <c r="BV120" s="129" t="s">
        <v>589</v>
      </c>
      <c r="BW120" s="129" t="s">
        <v>720</v>
      </c>
      <c r="BX120" s="131" t="s">
        <v>17718</v>
      </c>
      <c r="BY120" s="131" t="s">
        <v>17995</v>
      </c>
      <c r="BZ120" s="131" t="s">
        <v>18723</v>
      </c>
      <c r="CB120" s="129" t="s">
        <v>214</v>
      </c>
      <c r="CC120" s="129" t="s">
        <v>171</v>
      </c>
      <c r="CD120" s="129" t="s">
        <v>269</v>
      </c>
      <c r="CE120" s="129" t="s">
        <v>288</v>
      </c>
      <c r="CF120" s="129" t="s">
        <v>304</v>
      </c>
      <c r="CG120" s="131" t="s">
        <v>17911</v>
      </c>
      <c r="CH120" s="131" t="s">
        <v>8888</v>
      </c>
      <c r="CI120" s="124" t="s">
        <v>19103</v>
      </c>
    </row>
    <row r="121" spans="1:87" ht="25.5" x14ac:dyDescent="0.25">
      <c r="A121" s="30">
        <f t="shared" si="11"/>
        <v>104</v>
      </c>
      <c r="B121" s="31">
        <v>3026512</v>
      </c>
      <c r="C121" s="31" t="s">
        <v>23967</v>
      </c>
      <c r="D121" s="31"/>
      <c r="E121" s="31" t="s">
        <v>23968</v>
      </c>
      <c r="F121" s="31"/>
      <c r="G121" s="32" t="s">
        <v>23529</v>
      </c>
      <c r="H121" s="32" t="s">
        <v>23513</v>
      </c>
      <c r="I121" s="33">
        <v>9999999999</v>
      </c>
      <c r="J121" s="18"/>
      <c r="K121" s="32"/>
      <c r="L121" s="18"/>
      <c r="M121" s="31" t="s">
        <v>23586</v>
      </c>
      <c r="N121" s="31" t="s">
        <v>23586</v>
      </c>
      <c r="O121" s="31"/>
      <c r="P121" s="32" t="s">
        <v>3206</v>
      </c>
      <c r="Q121" s="31"/>
      <c r="R121" s="44" t="s">
        <v>23969</v>
      </c>
      <c r="S121" s="32" t="s">
        <v>23516</v>
      </c>
      <c r="T121" s="34" t="str">
        <f t="shared" si="7"/>
        <v>Saving/Loan A/C</v>
      </c>
      <c r="U121" s="32" t="s">
        <v>23517</v>
      </c>
      <c r="V121" s="45">
        <v>0.4</v>
      </c>
      <c r="W121" s="35" t="s">
        <v>23970</v>
      </c>
      <c r="X121" s="62" t="str">
        <f t="shared" si="8"/>
        <v>Small/Marginal</v>
      </c>
      <c r="Y121" s="32" t="s">
        <v>204</v>
      </c>
      <c r="Z121" s="35"/>
      <c r="AA121" s="36">
        <v>0.4</v>
      </c>
      <c r="AB121" s="32" t="s">
        <v>3209</v>
      </c>
      <c r="AC121" s="32" t="s">
        <v>3380</v>
      </c>
      <c r="AD121" s="32" t="s">
        <v>3382</v>
      </c>
      <c r="AE121" s="31"/>
      <c r="AF121" s="31" t="s">
        <v>23586</v>
      </c>
      <c r="AG121" s="31"/>
      <c r="AH121" s="31" t="str">
        <f t="shared" si="6"/>
        <v>PTHLKA</v>
      </c>
      <c r="AI121" s="37" t="str">
        <f>IFERROR(IF(OR($C$5="",$Y121=""),"",INDEX('NFA LEVEL'!$D$2:$D$197,MATCH(CONCATENATE($C$5,"_",$Y121),'NFA LEVEL'!$A$2:$A$197))),"")</f>
        <v>PTHLKA</v>
      </c>
      <c r="AJ121" s="38">
        <f>IFERROR(ROUND((VLOOKUP(CONCATENATE($C$5,"_",$Y121),premium!$A$2:$I$200,6,FALSE))*AA121,0),"")</f>
        <v>16000</v>
      </c>
      <c r="AK121" s="38">
        <f>IFERROR(ROUND((VLOOKUP(CONCATENATE($C$5,"_",$Y121),premium!$A$2:$I$200,9,FALSE))*AA121,2),"")</f>
        <v>320</v>
      </c>
      <c r="AL121" s="35" t="s">
        <v>23520</v>
      </c>
      <c r="AM121" s="31"/>
      <c r="AN121" s="39"/>
      <c r="AO121" s="63" t="str">
        <f t="shared" si="9"/>
        <v>O.K.</v>
      </c>
      <c r="AP121" s="40" t="str">
        <f t="shared" si="10"/>
        <v>O.K</v>
      </c>
      <c r="AQ121" s="41" t="s">
        <v>48</v>
      </c>
      <c r="AR121" s="161"/>
      <c r="AS121" s="124" t="s">
        <v>4316</v>
      </c>
      <c r="AT121" s="129" t="s">
        <v>214</v>
      </c>
      <c r="AU121" s="129" t="s">
        <v>171</v>
      </c>
      <c r="AV121" s="129" t="s">
        <v>269</v>
      </c>
      <c r="AW121" s="129" t="s">
        <v>288</v>
      </c>
      <c r="AX121" s="129" t="s">
        <v>305</v>
      </c>
      <c r="AZ121" s="129" t="s">
        <v>3984</v>
      </c>
      <c r="BA121" s="130" t="s">
        <v>8889</v>
      </c>
      <c r="BB121" s="130" t="s">
        <v>8890</v>
      </c>
      <c r="BH121" s="131"/>
      <c r="BI121" s="131"/>
      <c r="BJ121" s="131"/>
      <c r="BK121" s="131"/>
      <c r="BM121" s="129" t="s">
        <v>583</v>
      </c>
      <c r="BN121" s="129" t="s">
        <v>204</v>
      </c>
      <c r="BO121" s="129" t="s">
        <v>589</v>
      </c>
      <c r="BP121" s="131" t="s">
        <v>4045</v>
      </c>
      <c r="BQ121" s="131" t="s">
        <v>17729</v>
      </c>
      <c r="BR121" s="131" t="s">
        <v>18457</v>
      </c>
      <c r="BT121" s="129" t="s">
        <v>583</v>
      </c>
      <c r="BU121" s="129" t="s">
        <v>453</v>
      </c>
      <c r="BV121" s="129" t="s">
        <v>760</v>
      </c>
      <c r="BW121" s="129" t="s">
        <v>761</v>
      </c>
      <c r="BX121" s="131" t="s">
        <v>17719</v>
      </c>
      <c r="BY121" s="131" t="s">
        <v>17996</v>
      </c>
      <c r="BZ121" s="131" t="s">
        <v>18724</v>
      </c>
      <c r="CB121" s="129" t="s">
        <v>214</v>
      </c>
      <c r="CC121" s="129" t="s">
        <v>171</v>
      </c>
      <c r="CD121" s="129" t="s">
        <v>269</v>
      </c>
      <c r="CE121" s="129" t="s">
        <v>288</v>
      </c>
      <c r="CF121" s="129" t="s">
        <v>305</v>
      </c>
      <c r="CG121" s="131" t="s">
        <v>17911</v>
      </c>
      <c r="CH121" s="131" t="s">
        <v>8890</v>
      </c>
      <c r="CI121" s="124" t="s">
        <v>19104</v>
      </c>
    </row>
    <row r="122" spans="1:87" ht="25.5" x14ac:dyDescent="0.25">
      <c r="A122" s="30">
        <f t="shared" si="11"/>
        <v>105</v>
      </c>
      <c r="B122" s="31">
        <v>3032327</v>
      </c>
      <c r="C122" s="31" t="s">
        <v>23523</v>
      </c>
      <c r="D122" s="31" t="s">
        <v>23971</v>
      </c>
      <c r="E122" s="31" t="s">
        <v>23972</v>
      </c>
      <c r="F122" s="31"/>
      <c r="G122" s="32" t="s">
        <v>23512</v>
      </c>
      <c r="H122" s="32" t="s">
        <v>23513</v>
      </c>
      <c r="I122" s="33">
        <v>8085859454</v>
      </c>
      <c r="J122" s="18" t="s">
        <v>23973</v>
      </c>
      <c r="K122" s="32"/>
      <c r="L122" s="18"/>
      <c r="M122" s="31" t="s">
        <v>23573</v>
      </c>
      <c r="N122" s="31" t="s">
        <v>23573</v>
      </c>
      <c r="O122" s="31"/>
      <c r="P122" s="32" t="s">
        <v>3206</v>
      </c>
      <c r="Q122" s="31"/>
      <c r="R122" s="44" t="s">
        <v>23974</v>
      </c>
      <c r="S122" s="32" t="s">
        <v>23516</v>
      </c>
      <c r="T122" s="34" t="str">
        <f t="shared" si="7"/>
        <v>Saving/Loan A/C</v>
      </c>
      <c r="U122" s="32" t="s">
        <v>23517</v>
      </c>
      <c r="V122" s="45">
        <v>1.82</v>
      </c>
      <c r="W122" s="35" t="s">
        <v>23975</v>
      </c>
      <c r="X122" s="62" t="str">
        <f t="shared" si="8"/>
        <v>Small/Marginal</v>
      </c>
      <c r="Y122" s="32" t="s">
        <v>204</v>
      </c>
      <c r="Z122" s="35"/>
      <c r="AA122" s="36">
        <v>1</v>
      </c>
      <c r="AB122" s="32" t="s">
        <v>3209</v>
      </c>
      <c r="AC122" s="32" t="s">
        <v>3380</v>
      </c>
      <c r="AD122" s="32" t="s">
        <v>3388</v>
      </c>
      <c r="AE122" s="31"/>
      <c r="AF122" s="31" t="s">
        <v>23642</v>
      </c>
      <c r="AG122" s="31"/>
      <c r="AH122" s="31" t="str">
        <f t="shared" si="6"/>
        <v>PTHLKA</v>
      </c>
      <c r="AI122" s="37" t="str">
        <f>IFERROR(IF(OR($C$5="",$Y122=""),"",INDEX('NFA LEVEL'!$D$2:$D$197,MATCH(CONCATENATE($C$5,"_",$Y122),'NFA LEVEL'!$A$2:$A$197))),"")</f>
        <v>PTHLKA</v>
      </c>
      <c r="AJ122" s="38">
        <f>IFERROR(ROUND((VLOOKUP(CONCATENATE($C$5,"_",$Y122),premium!$A$2:$I$200,6,FALSE))*AA122,0),"")</f>
        <v>40000</v>
      </c>
      <c r="AK122" s="38">
        <f>IFERROR(ROUND((VLOOKUP(CONCATENATE($C$5,"_",$Y122),premium!$A$2:$I$200,9,FALSE))*AA122,2),"")</f>
        <v>800</v>
      </c>
      <c r="AL122" s="35" t="s">
        <v>23520</v>
      </c>
      <c r="AM122" s="31"/>
      <c r="AN122" s="39"/>
      <c r="AO122" s="63" t="str">
        <f t="shared" si="9"/>
        <v>O.K.</v>
      </c>
      <c r="AP122" s="40" t="str">
        <f t="shared" si="10"/>
        <v>O.K</v>
      </c>
      <c r="AQ122" s="41" t="s">
        <v>48</v>
      </c>
      <c r="AR122" s="161"/>
      <c r="AS122" s="124" t="s">
        <v>4317</v>
      </c>
      <c r="AT122" s="129" t="s">
        <v>214</v>
      </c>
      <c r="AU122" s="129" t="s">
        <v>171</v>
      </c>
      <c r="AV122" s="129" t="s">
        <v>269</v>
      </c>
      <c r="AW122" s="129" t="s">
        <v>288</v>
      </c>
      <c r="AX122" s="129" t="s">
        <v>306</v>
      </c>
      <c r="AZ122" s="129" t="s">
        <v>3984</v>
      </c>
      <c r="BA122" s="130" t="s">
        <v>8891</v>
      </c>
      <c r="BB122" s="130" t="s">
        <v>8892</v>
      </c>
      <c r="BH122" s="131"/>
      <c r="BI122" s="131"/>
      <c r="BJ122" s="131"/>
      <c r="BK122" s="131"/>
      <c r="BM122" s="129" t="s">
        <v>583</v>
      </c>
      <c r="BN122" s="129" t="s">
        <v>204</v>
      </c>
      <c r="BO122" s="129" t="s">
        <v>587</v>
      </c>
      <c r="BP122" s="131" t="s">
        <v>4045</v>
      </c>
      <c r="BQ122" s="131" t="s">
        <v>17730</v>
      </c>
      <c r="BR122" s="131" t="s">
        <v>18458</v>
      </c>
      <c r="BT122" s="129" t="s">
        <v>583</v>
      </c>
      <c r="BU122" s="129" t="s">
        <v>412</v>
      </c>
      <c r="BV122" s="129" t="s">
        <v>588</v>
      </c>
      <c r="BW122" s="129" t="s">
        <v>644</v>
      </c>
      <c r="BX122" s="131" t="s">
        <v>17720</v>
      </c>
      <c r="BY122" s="131" t="s">
        <v>17997</v>
      </c>
      <c r="BZ122" s="131" t="s">
        <v>18725</v>
      </c>
      <c r="CB122" s="129" t="s">
        <v>214</v>
      </c>
      <c r="CC122" s="129" t="s">
        <v>171</v>
      </c>
      <c r="CD122" s="129" t="s">
        <v>269</v>
      </c>
      <c r="CE122" s="129" t="s">
        <v>288</v>
      </c>
      <c r="CF122" s="129" t="s">
        <v>306</v>
      </c>
      <c r="CG122" s="131" t="s">
        <v>17911</v>
      </c>
      <c r="CH122" s="131" t="s">
        <v>8892</v>
      </c>
      <c r="CI122" s="124" t="s">
        <v>19105</v>
      </c>
    </row>
    <row r="123" spans="1:87" ht="25.5" x14ac:dyDescent="0.25">
      <c r="A123" s="30">
        <f t="shared" si="11"/>
        <v>106</v>
      </c>
      <c r="B123" s="31">
        <v>3018937</v>
      </c>
      <c r="C123" s="31" t="s">
        <v>23976</v>
      </c>
      <c r="D123" s="31"/>
      <c r="E123" s="31" t="s">
        <v>23580</v>
      </c>
      <c r="F123" s="31"/>
      <c r="G123" s="32" t="s">
        <v>23512</v>
      </c>
      <c r="H123" s="32" t="s">
        <v>23535</v>
      </c>
      <c r="I123" s="33">
        <v>8103436364</v>
      </c>
      <c r="J123" s="18"/>
      <c r="K123" s="32"/>
      <c r="L123" s="18"/>
      <c r="M123" s="31" t="s">
        <v>23509</v>
      </c>
      <c r="N123" s="31" t="s">
        <v>23509</v>
      </c>
      <c r="O123" s="31"/>
      <c r="P123" s="32" t="s">
        <v>3206</v>
      </c>
      <c r="Q123" s="31"/>
      <c r="R123" s="44" t="s">
        <v>23977</v>
      </c>
      <c r="S123" s="32" t="s">
        <v>23516</v>
      </c>
      <c r="T123" s="34" t="str">
        <f t="shared" si="7"/>
        <v>Saving/Loan A/C</v>
      </c>
      <c r="U123" s="32" t="s">
        <v>23517</v>
      </c>
      <c r="V123" s="45">
        <v>2.08</v>
      </c>
      <c r="W123" s="35" t="s">
        <v>23978</v>
      </c>
      <c r="X123" s="62" t="str">
        <f t="shared" si="8"/>
        <v>Others</v>
      </c>
      <c r="Y123" s="32" t="s">
        <v>204</v>
      </c>
      <c r="Z123" s="35"/>
      <c r="AA123" s="36">
        <v>1</v>
      </c>
      <c r="AB123" s="32" t="s">
        <v>3209</v>
      </c>
      <c r="AC123" s="32" t="s">
        <v>3380</v>
      </c>
      <c r="AD123" s="32" t="s">
        <v>3388</v>
      </c>
      <c r="AE123" s="31"/>
      <c r="AF123" s="31" t="s">
        <v>23642</v>
      </c>
      <c r="AG123" s="31"/>
      <c r="AH123" s="31" t="str">
        <f t="shared" si="6"/>
        <v>PTHLKA</v>
      </c>
      <c r="AI123" s="37" t="str">
        <f>IFERROR(IF(OR($C$5="",$Y123=""),"",INDEX('NFA LEVEL'!$D$2:$D$197,MATCH(CONCATENATE($C$5,"_",$Y123),'NFA LEVEL'!$A$2:$A$197))),"")</f>
        <v>PTHLKA</v>
      </c>
      <c r="AJ123" s="38">
        <f>IFERROR(ROUND((VLOOKUP(CONCATENATE($C$5,"_",$Y123),premium!$A$2:$I$200,6,FALSE))*AA123,0),"")</f>
        <v>40000</v>
      </c>
      <c r="AK123" s="38">
        <f>IFERROR(ROUND((VLOOKUP(CONCATENATE($C$5,"_",$Y123),premium!$A$2:$I$200,9,FALSE))*AA123,2),"")</f>
        <v>800</v>
      </c>
      <c r="AL123" s="35" t="s">
        <v>23520</v>
      </c>
      <c r="AM123" s="31"/>
      <c r="AN123" s="39"/>
      <c r="AO123" s="63" t="str">
        <f t="shared" si="9"/>
        <v>O.K.</v>
      </c>
      <c r="AP123" s="40" t="str">
        <f t="shared" si="10"/>
        <v>O.K</v>
      </c>
      <c r="AQ123" s="41" t="s">
        <v>48</v>
      </c>
      <c r="AR123" s="161"/>
      <c r="AS123" s="124" t="s">
        <v>4318</v>
      </c>
      <c r="AT123" s="129" t="s">
        <v>214</v>
      </c>
      <c r="AU123" s="129" t="s">
        <v>171</v>
      </c>
      <c r="AV123" s="129" t="s">
        <v>269</v>
      </c>
      <c r="AW123" s="129" t="s">
        <v>288</v>
      </c>
      <c r="AX123" s="129" t="s">
        <v>307</v>
      </c>
      <c r="AZ123" s="129" t="s">
        <v>3984</v>
      </c>
      <c r="BA123" s="130" t="s">
        <v>8893</v>
      </c>
      <c r="BB123" s="130" t="s">
        <v>8894</v>
      </c>
      <c r="BH123" s="131"/>
      <c r="BI123" s="131"/>
      <c r="BJ123" s="131"/>
      <c r="BK123" s="131"/>
      <c r="BM123" s="129" t="s">
        <v>583</v>
      </c>
      <c r="BN123" s="129" t="s">
        <v>204</v>
      </c>
      <c r="BO123" s="129" t="s">
        <v>760</v>
      </c>
      <c r="BP123" s="131" t="s">
        <v>4045</v>
      </c>
      <c r="BQ123" s="131" t="s">
        <v>17731</v>
      </c>
      <c r="BR123" s="131" t="s">
        <v>18459</v>
      </c>
      <c r="BT123" s="129" t="s">
        <v>583</v>
      </c>
      <c r="BU123" s="129" t="s">
        <v>412</v>
      </c>
      <c r="BV123" s="129" t="s">
        <v>588</v>
      </c>
      <c r="BW123" s="129" t="s">
        <v>646</v>
      </c>
      <c r="BX123" s="131" t="s">
        <v>17720</v>
      </c>
      <c r="BY123" s="131" t="s">
        <v>17998</v>
      </c>
      <c r="BZ123" s="131" t="s">
        <v>18726</v>
      </c>
      <c r="CB123" s="129" t="s">
        <v>214</v>
      </c>
      <c r="CC123" s="129" t="s">
        <v>171</v>
      </c>
      <c r="CD123" s="129" t="s">
        <v>269</v>
      </c>
      <c r="CE123" s="129" t="s">
        <v>288</v>
      </c>
      <c r="CF123" s="129" t="s">
        <v>307</v>
      </c>
      <c r="CG123" s="131" t="s">
        <v>17911</v>
      </c>
      <c r="CH123" s="131" t="s">
        <v>8894</v>
      </c>
      <c r="CI123" s="124" t="s">
        <v>19106</v>
      </c>
    </row>
    <row r="124" spans="1:87" ht="25.5" x14ac:dyDescent="0.25">
      <c r="A124" s="30">
        <f t="shared" si="11"/>
        <v>107</v>
      </c>
      <c r="B124" s="31">
        <v>2987942</v>
      </c>
      <c r="C124" s="31" t="s">
        <v>23979</v>
      </c>
      <c r="D124" s="31"/>
      <c r="E124" s="31" t="s">
        <v>23699</v>
      </c>
      <c r="F124" s="31"/>
      <c r="G124" s="32" t="s">
        <v>23529</v>
      </c>
      <c r="H124" s="32" t="s">
        <v>23513</v>
      </c>
      <c r="I124" s="33">
        <v>9098237508</v>
      </c>
      <c r="J124" s="18" t="s">
        <v>23980</v>
      </c>
      <c r="K124" s="32"/>
      <c r="L124" s="18"/>
      <c r="M124" s="31" t="s">
        <v>23509</v>
      </c>
      <c r="N124" s="31" t="s">
        <v>23509</v>
      </c>
      <c r="O124" s="31"/>
      <c r="P124" s="32" t="s">
        <v>3206</v>
      </c>
      <c r="Q124" s="31"/>
      <c r="R124" s="44" t="s">
        <v>23981</v>
      </c>
      <c r="S124" s="32" t="s">
        <v>23516</v>
      </c>
      <c r="T124" s="34" t="str">
        <f t="shared" si="7"/>
        <v>Saving/Loan A/C</v>
      </c>
      <c r="U124" s="32" t="s">
        <v>23517</v>
      </c>
      <c r="V124" s="45">
        <v>0.6</v>
      </c>
      <c r="W124" s="35" t="s">
        <v>23982</v>
      </c>
      <c r="X124" s="62" t="str">
        <f t="shared" si="8"/>
        <v>Small/Marginal</v>
      </c>
      <c r="Y124" s="32" t="s">
        <v>204</v>
      </c>
      <c r="Z124" s="35"/>
      <c r="AA124" s="36">
        <v>0.3</v>
      </c>
      <c r="AB124" s="32" t="s">
        <v>3209</v>
      </c>
      <c r="AC124" s="32" t="s">
        <v>3380</v>
      </c>
      <c r="AD124" s="32" t="s">
        <v>3383</v>
      </c>
      <c r="AE124" s="31"/>
      <c r="AF124" s="31" t="s">
        <v>23509</v>
      </c>
      <c r="AG124" s="31"/>
      <c r="AH124" s="31" t="str">
        <f t="shared" si="6"/>
        <v>PTHLKA</v>
      </c>
      <c r="AI124" s="37" t="str">
        <f>IFERROR(IF(OR($C$5="",$Y124=""),"",INDEX('NFA LEVEL'!$D$2:$D$197,MATCH(CONCATENATE($C$5,"_",$Y124),'NFA LEVEL'!$A$2:$A$197))),"")</f>
        <v>PTHLKA</v>
      </c>
      <c r="AJ124" s="38">
        <f>IFERROR(ROUND((VLOOKUP(CONCATENATE($C$5,"_",$Y124),premium!$A$2:$I$200,6,FALSE))*AA124,0),"")</f>
        <v>12000</v>
      </c>
      <c r="AK124" s="38">
        <f>IFERROR(ROUND((VLOOKUP(CONCATENATE($C$5,"_",$Y124),premium!$A$2:$I$200,9,FALSE))*AA124,2),"")</f>
        <v>240</v>
      </c>
      <c r="AL124" s="35" t="s">
        <v>23520</v>
      </c>
      <c r="AM124" s="31"/>
      <c r="AN124" s="39"/>
      <c r="AO124" s="63" t="str">
        <f t="shared" si="9"/>
        <v>O.K.</v>
      </c>
      <c r="AP124" s="40" t="str">
        <f t="shared" si="10"/>
        <v>O.K</v>
      </c>
      <c r="AQ124" s="41" t="s">
        <v>48</v>
      </c>
      <c r="AR124" s="161"/>
      <c r="AS124" s="124" t="s">
        <v>4319</v>
      </c>
      <c r="AT124" s="129" t="s">
        <v>214</v>
      </c>
      <c r="AU124" s="129" t="s">
        <v>171</v>
      </c>
      <c r="AV124" s="129" t="s">
        <v>269</v>
      </c>
      <c r="AW124" s="129" t="s">
        <v>288</v>
      </c>
      <c r="AX124" s="129" t="s">
        <v>308</v>
      </c>
      <c r="AZ124" s="129" t="s">
        <v>3984</v>
      </c>
      <c r="BA124" s="130" t="s">
        <v>8895</v>
      </c>
      <c r="BB124" s="130" t="s">
        <v>8896</v>
      </c>
      <c r="BH124" s="131"/>
      <c r="BI124" s="131"/>
      <c r="BJ124" s="131"/>
      <c r="BK124" s="131"/>
      <c r="BM124" s="129" t="s">
        <v>1154</v>
      </c>
      <c r="BN124" s="129" t="s">
        <v>190</v>
      </c>
      <c r="BO124" s="129"/>
      <c r="BP124" s="131" t="s">
        <v>4053</v>
      </c>
      <c r="BQ124" s="131" t="s">
        <v>17732</v>
      </c>
      <c r="BR124" s="131" t="s">
        <v>18460</v>
      </c>
      <c r="BT124" s="129" t="s">
        <v>583</v>
      </c>
      <c r="BU124" s="129" t="s">
        <v>412</v>
      </c>
      <c r="BV124" s="129" t="s">
        <v>590</v>
      </c>
      <c r="BW124" s="129" t="s">
        <v>694</v>
      </c>
      <c r="BX124" s="131" t="s">
        <v>17721</v>
      </c>
      <c r="BY124" s="131" t="s">
        <v>17999</v>
      </c>
      <c r="BZ124" s="131" t="s">
        <v>18727</v>
      </c>
      <c r="CB124" s="129" t="s">
        <v>214</v>
      </c>
      <c r="CC124" s="129" t="s">
        <v>171</v>
      </c>
      <c r="CD124" s="129" t="s">
        <v>269</v>
      </c>
      <c r="CE124" s="129" t="s">
        <v>288</v>
      </c>
      <c r="CF124" s="129" t="s">
        <v>308</v>
      </c>
      <c r="CG124" s="131" t="s">
        <v>17911</v>
      </c>
      <c r="CH124" s="131" t="s">
        <v>8896</v>
      </c>
      <c r="CI124" s="124" t="s">
        <v>19107</v>
      </c>
    </row>
    <row r="125" spans="1:87" ht="25.5" x14ac:dyDescent="0.25">
      <c r="A125" s="30">
        <f t="shared" si="11"/>
        <v>108</v>
      </c>
      <c r="B125" s="31">
        <v>2974409</v>
      </c>
      <c r="C125" s="31" t="s">
        <v>23983</v>
      </c>
      <c r="D125" s="31"/>
      <c r="E125" s="31" t="s">
        <v>23984</v>
      </c>
      <c r="F125" s="31"/>
      <c r="G125" s="32" t="s">
        <v>23512</v>
      </c>
      <c r="H125" s="32" t="s">
        <v>23535</v>
      </c>
      <c r="I125" s="33">
        <v>9826684635</v>
      </c>
      <c r="J125" s="18"/>
      <c r="K125" s="32"/>
      <c r="L125" s="18"/>
      <c r="M125" s="31" t="s">
        <v>23509</v>
      </c>
      <c r="N125" s="31" t="s">
        <v>23509</v>
      </c>
      <c r="O125" s="31"/>
      <c r="P125" s="32" t="s">
        <v>3206</v>
      </c>
      <c r="Q125" s="31"/>
      <c r="R125" s="44" t="s">
        <v>23985</v>
      </c>
      <c r="S125" s="32" t="s">
        <v>23516</v>
      </c>
      <c r="T125" s="34" t="str">
        <f t="shared" si="7"/>
        <v>Saving/Loan A/C</v>
      </c>
      <c r="U125" s="32" t="s">
        <v>23517</v>
      </c>
      <c r="V125" s="45">
        <v>1.24</v>
      </c>
      <c r="W125" s="35" t="s">
        <v>23986</v>
      </c>
      <c r="X125" s="62" t="str">
        <f t="shared" si="8"/>
        <v>Small/Marginal</v>
      </c>
      <c r="Y125" s="32" t="s">
        <v>204</v>
      </c>
      <c r="Z125" s="35"/>
      <c r="AA125" s="36">
        <v>0.5</v>
      </c>
      <c r="AB125" s="32" t="s">
        <v>3209</v>
      </c>
      <c r="AC125" s="32" t="s">
        <v>3380</v>
      </c>
      <c r="AD125" s="32" t="s">
        <v>3383</v>
      </c>
      <c r="AE125" s="31"/>
      <c r="AF125" s="31" t="s">
        <v>23509</v>
      </c>
      <c r="AG125" s="31"/>
      <c r="AH125" s="31" t="str">
        <f t="shared" si="6"/>
        <v>PTHLKA</v>
      </c>
      <c r="AI125" s="37" t="str">
        <f>IFERROR(IF(OR($C$5="",$Y125=""),"",INDEX('NFA LEVEL'!$D$2:$D$197,MATCH(CONCATENATE($C$5,"_",$Y125),'NFA LEVEL'!$A$2:$A$197))),"")</f>
        <v>PTHLKA</v>
      </c>
      <c r="AJ125" s="38">
        <f>IFERROR(ROUND((VLOOKUP(CONCATENATE($C$5,"_",$Y125),premium!$A$2:$I$200,6,FALSE))*AA125,0),"")</f>
        <v>20000</v>
      </c>
      <c r="AK125" s="38">
        <f>IFERROR(ROUND((VLOOKUP(CONCATENATE($C$5,"_",$Y125),premium!$A$2:$I$200,9,FALSE))*AA125,2),"")</f>
        <v>400</v>
      </c>
      <c r="AL125" s="35" t="s">
        <v>23520</v>
      </c>
      <c r="AM125" s="31"/>
      <c r="AN125" s="39"/>
      <c r="AO125" s="63" t="str">
        <f t="shared" si="9"/>
        <v>O.K.</v>
      </c>
      <c r="AP125" s="40" t="str">
        <f t="shared" si="10"/>
        <v>O.K</v>
      </c>
      <c r="AQ125" s="41" t="s">
        <v>48</v>
      </c>
      <c r="AR125" s="161"/>
      <c r="AS125" s="124" t="s">
        <v>4320</v>
      </c>
      <c r="AT125" s="129" t="s">
        <v>214</v>
      </c>
      <c r="AU125" s="129" t="s">
        <v>171</v>
      </c>
      <c r="AV125" s="129" t="s">
        <v>269</v>
      </c>
      <c r="AW125" s="129" t="s">
        <v>288</v>
      </c>
      <c r="AX125" s="129" t="s">
        <v>309</v>
      </c>
      <c r="AZ125" s="129" t="s">
        <v>3984</v>
      </c>
      <c r="BA125" s="130" t="s">
        <v>8897</v>
      </c>
      <c r="BB125" s="130" t="s">
        <v>8898</v>
      </c>
      <c r="BH125" s="131"/>
      <c r="BI125" s="131"/>
      <c r="BJ125" s="131"/>
      <c r="BK125" s="131"/>
      <c r="BM125" s="129" t="s">
        <v>1154</v>
      </c>
      <c r="BN125" s="129" t="s">
        <v>201</v>
      </c>
      <c r="BO125" s="129" t="s">
        <v>1155</v>
      </c>
      <c r="BP125" s="131" t="s">
        <v>4054</v>
      </c>
      <c r="BQ125" s="131" t="s">
        <v>17733</v>
      </c>
      <c r="BR125" s="131" t="s">
        <v>18461</v>
      </c>
      <c r="BT125" s="129" t="s">
        <v>583</v>
      </c>
      <c r="BU125" s="129" t="s">
        <v>181</v>
      </c>
      <c r="BV125" s="129" t="s">
        <v>584</v>
      </c>
      <c r="BW125" s="129" t="s">
        <v>844</v>
      </c>
      <c r="BX125" s="131" t="s">
        <v>17722</v>
      </c>
      <c r="BY125" s="131" t="s">
        <v>18000</v>
      </c>
      <c r="BZ125" s="131" t="s">
        <v>18728</v>
      </c>
      <c r="CB125" s="129" t="s">
        <v>214</v>
      </c>
      <c r="CC125" s="129" t="s">
        <v>171</v>
      </c>
      <c r="CD125" s="129" t="s">
        <v>269</v>
      </c>
      <c r="CE125" s="129" t="s">
        <v>288</v>
      </c>
      <c r="CF125" s="129" t="s">
        <v>309</v>
      </c>
      <c r="CG125" s="131" t="s">
        <v>17911</v>
      </c>
      <c r="CH125" s="131" t="s">
        <v>8898</v>
      </c>
      <c r="CI125" s="124" t="s">
        <v>19108</v>
      </c>
    </row>
    <row r="126" spans="1:87" ht="25.5" x14ac:dyDescent="0.25">
      <c r="A126" s="30">
        <f t="shared" si="11"/>
        <v>109</v>
      </c>
      <c r="B126" s="31">
        <v>3032478</v>
      </c>
      <c r="C126" s="31" t="s">
        <v>23695</v>
      </c>
      <c r="D126" s="31"/>
      <c r="E126" s="31" t="s">
        <v>23653</v>
      </c>
      <c r="F126" s="31"/>
      <c r="G126" s="32" t="s">
        <v>23512</v>
      </c>
      <c r="H126" s="32" t="s">
        <v>23513</v>
      </c>
      <c r="I126" s="33">
        <v>9425043294</v>
      </c>
      <c r="J126" s="18"/>
      <c r="K126" s="32"/>
      <c r="L126" s="18"/>
      <c r="M126" s="31" t="s">
        <v>23558</v>
      </c>
      <c r="N126" s="31" t="s">
        <v>23558</v>
      </c>
      <c r="O126" s="31"/>
      <c r="P126" s="32" t="s">
        <v>3206</v>
      </c>
      <c r="Q126" s="31"/>
      <c r="R126" s="44" t="s">
        <v>23987</v>
      </c>
      <c r="S126" s="32" t="s">
        <v>23516</v>
      </c>
      <c r="T126" s="34" t="str">
        <f t="shared" si="7"/>
        <v>Saving/Loan A/C</v>
      </c>
      <c r="U126" s="32" t="s">
        <v>23517</v>
      </c>
      <c r="V126" s="45">
        <v>2.5299999999999998</v>
      </c>
      <c r="W126" s="35" t="s">
        <v>23988</v>
      </c>
      <c r="X126" s="62" t="str">
        <f t="shared" si="8"/>
        <v>Others</v>
      </c>
      <c r="Y126" s="32" t="s">
        <v>204</v>
      </c>
      <c r="Z126" s="35"/>
      <c r="AA126" s="36">
        <v>1</v>
      </c>
      <c r="AB126" s="32" t="s">
        <v>3209</v>
      </c>
      <c r="AC126" s="32" t="s">
        <v>3380</v>
      </c>
      <c r="AD126" s="32" t="s">
        <v>3381</v>
      </c>
      <c r="AE126" s="31"/>
      <c r="AF126" s="31" t="s">
        <v>23558</v>
      </c>
      <c r="AG126" s="31"/>
      <c r="AH126" s="31" t="str">
        <f t="shared" si="6"/>
        <v>PTHLKA</v>
      </c>
      <c r="AI126" s="37" t="str">
        <f>IFERROR(IF(OR($C$5="",$Y126=""),"",INDEX('NFA LEVEL'!$D$2:$D$197,MATCH(CONCATENATE($C$5,"_",$Y126),'NFA LEVEL'!$A$2:$A$197))),"")</f>
        <v>PTHLKA</v>
      </c>
      <c r="AJ126" s="38">
        <f>IFERROR(ROUND((VLOOKUP(CONCATENATE($C$5,"_",$Y126),premium!$A$2:$I$200,6,FALSE))*AA126,0),"")</f>
        <v>40000</v>
      </c>
      <c r="AK126" s="38">
        <f>IFERROR(ROUND((VLOOKUP(CONCATENATE($C$5,"_",$Y126),premium!$A$2:$I$200,9,FALSE))*AA126,2),"")</f>
        <v>800</v>
      </c>
      <c r="AL126" s="35" t="s">
        <v>23520</v>
      </c>
      <c r="AM126" s="31"/>
      <c r="AN126" s="39"/>
      <c r="AO126" s="63" t="str">
        <f t="shared" si="9"/>
        <v>O.K.</v>
      </c>
      <c r="AP126" s="40" t="str">
        <f t="shared" si="10"/>
        <v>O.K</v>
      </c>
      <c r="AQ126" s="41" t="s">
        <v>48</v>
      </c>
      <c r="AR126" s="161"/>
      <c r="AS126" s="124" t="s">
        <v>4321</v>
      </c>
      <c r="AT126" s="129" t="s">
        <v>214</v>
      </c>
      <c r="AU126" s="129" t="s">
        <v>171</v>
      </c>
      <c r="AV126" s="129" t="s">
        <v>269</v>
      </c>
      <c r="AW126" s="129" t="s">
        <v>288</v>
      </c>
      <c r="AX126" s="129" t="s">
        <v>310</v>
      </c>
      <c r="AZ126" s="129" t="s">
        <v>3984</v>
      </c>
      <c r="BA126" s="130" t="s">
        <v>8899</v>
      </c>
      <c r="BB126" s="130" t="s">
        <v>8900</v>
      </c>
      <c r="BH126" s="131"/>
      <c r="BI126" s="131"/>
      <c r="BJ126" s="131"/>
      <c r="BK126" s="131"/>
      <c r="BM126" s="129" t="s">
        <v>1154</v>
      </c>
      <c r="BN126" s="129" t="s">
        <v>201</v>
      </c>
      <c r="BO126" s="129" t="s">
        <v>1156</v>
      </c>
      <c r="BP126" s="131" t="s">
        <v>4054</v>
      </c>
      <c r="BQ126" s="131" t="s">
        <v>17734</v>
      </c>
      <c r="BR126" s="131" t="s">
        <v>18462</v>
      </c>
      <c r="BT126" s="129" t="s">
        <v>583</v>
      </c>
      <c r="BU126" s="129" t="s">
        <v>181</v>
      </c>
      <c r="BV126" s="129" t="s">
        <v>584</v>
      </c>
      <c r="BW126" s="129" t="s">
        <v>846</v>
      </c>
      <c r="BX126" s="131" t="s">
        <v>17722</v>
      </c>
      <c r="BY126" s="131" t="s">
        <v>18001</v>
      </c>
      <c r="BZ126" s="131" t="s">
        <v>18729</v>
      </c>
      <c r="CB126" s="129" t="s">
        <v>214</v>
      </c>
      <c r="CC126" s="129" t="s">
        <v>171</v>
      </c>
      <c r="CD126" s="129" t="s">
        <v>269</v>
      </c>
      <c r="CE126" s="129" t="s">
        <v>288</v>
      </c>
      <c r="CF126" s="129" t="s">
        <v>310</v>
      </c>
      <c r="CG126" s="131" t="s">
        <v>17911</v>
      </c>
      <c r="CH126" s="131" t="s">
        <v>8900</v>
      </c>
      <c r="CI126" s="124" t="s">
        <v>19109</v>
      </c>
    </row>
    <row r="127" spans="1:87" ht="25.5" x14ac:dyDescent="0.25">
      <c r="A127" s="30">
        <f t="shared" si="11"/>
        <v>110</v>
      </c>
      <c r="B127" s="31">
        <v>3029116</v>
      </c>
      <c r="C127" s="31" t="s">
        <v>23989</v>
      </c>
      <c r="D127" s="31" t="s">
        <v>23990</v>
      </c>
      <c r="E127" s="31" t="s">
        <v>23984</v>
      </c>
      <c r="F127" s="31"/>
      <c r="G127" s="32" t="s">
        <v>23512</v>
      </c>
      <c r="H127" s="32" t="s">
        <v>23535</v>
      </c>
      <c r="I127" s="33">
        <v>9617424051</v>
      </c>
      <c r="J127" s="18" t="s">
        <v>23991</v>
      </c>
      <c r="K127" s="32"/>
      <c r="L127" s="18"/>
      <c r="M127" s="31" t="s">
        <v>23509</v>
      </c>
      <c r="N127" s="31" t="s">
        <v>23509</v>
      </c>
      <c r="O127" s="31"/>
      <c r="P127" s="32" t="s">
        <v>3206</v>
      </c>
      <c r="Q127" s="31"/>
      <c r="R127" s="44" t="s">
        <v>23992</v>
      </c>
      <c r="S127" s="32" t="s">
        <v>23516</v>
      </c>
      <c r="T127" s="34" t="str">
        <f t="shared" si="7"/>
        <v>Saving/Loan A/C</v>
      </c>
      <c r="U127" s="32" t="s">
        <v>23517</v>
      </c>
      <c r="V127" s="45">
        <v>1.24</v>
      </c>
      <c r="W127" s="35" t="s">
        <v>23993</v>
      </c>
      <c r="X127" s="62" t="str">
        <f t="shared" si="8"/>
        <v>Small/Marginal</v>
      </c>
      <c r="Y127" s="32" t="s">
        <v>204</v>
      </c>
      <c r="Z127" s="35"/>
      <c r="AA127" s="36">
        <v>0.5</v>
      </c>
      <c r="AB127" s="32" t="s">
        <v>3209</v>
      </c>
      <c r="AC127" s="32" t="s">
        <v>3380</v>
      </c>
      <c r="AD127" s="32" t="s">
        <v>3383</v>
      </c>
      <c r="AE127" s="31"/>
      <c r="AF127" s="31" t="s">
        <v>23509</v>
      </c>
      <c r="AG127" s="31"/>
      <c r="AH127" s="31" t="str">
        <f t="shared" si="6"/>
        <v>PTHLKA</v>
      </c>
      <c r="AI127" s="37" t="str">
        <f>IFERROR(IF(OR($C$5="",$Y127=""),"",INDEX('NFA LEVEL'!$D$2:$D$197,MATCH(CONCATENATE($C$5,"_",$Y127),'NFA LEVEL'!$A$2:$A$197))),"")</f>
        <v>PTHLKA</v>
      </c>
      <c r="AJ127" s="38">
        <f>IFERROR(ROUND((VLOOKUP(CONCATENATE($C$5,"_",$Y127),premium!$A$2:$I$200,6,FALSE))*AA127,0),"")</f>
        <v>20000</v>
      </c>
      <c r="AK127" s="38">
        <f>IFERROR(ROUND((VLOOKUP(CONCATENATE($C$5,"_",$Y127),premium!$A$2:$I$200,9,FALSE))*AA127,2),"")</f>
        <v>400</v>
      </c>
      <c r="AL127" s="35" t="s">
        <v>23520</v>
      </c>
      <c r="AM127" s="31"/>
      <c r="AN127" s="39"/>
      <c r="AO127" s="63" t="str">
        <f t="shared" si="9"/>
        <v>O.K.</v>
      </c>
      <c r="AP127" s="40" t="str">
        <f t="shared" si="10"/>
        <v>O.K</v>
      </c>
      <c r="AQ127" s="41" t="s">
        <v>48</v>
      </c>
      <c r="AR127" s="161"/>
      <c r="AS127" s="124" t="s">
        <v>4322</v>
      </c>
      <c r="AT127" s="129" t="s">
        <v>214</v>
      </c>
      <c r="AU127" s="129" t="s">
        <v>171</v>
      </c>
      <c r="AV127" s="129" t="s">
        <v>269</v>
      </c>
      <c r="AW127" s="129" t="s">
        <v>288</v>
      </c>
      <c r="AX127" s="129" t="s">
        <v>311</v>
      </c>
      <c r="AZ127" s="129" t="s">
        <v>3984</v>
      </c>
      <c r="BA127" s="130" t="s">
        <v>8901</v>
      </c>
      <c r="BB127" s="130" t="s">
        <v>8902</v>
      </c>
      <c r="BH127" s="131"/>
      <c r="BI127" s="131"/>
      <c r="BJ127" s="131"/>
      <c r="BK127" s="131"/>
      <c r="BM127" s="129" t="s">
        <v>1154</v>
      </c>
      <c r="BN127" s="129" t="s">
        <v>201</v>
      </c>
      <c r="BO127" s="129" t="s">
        <v>1157</v>
      </c>
      <c r="BP127" s="131" t="s">
        <v>4054</v>
      </c>
      <c r="BQ127" s="131" t="s">
        <v>17735</v>
      </c>
      <c r="BR127" s="131" t="s">
        <v>18463</v>
      </c>
      <c r="BT127" s="129" t="s">
        <v>583</v>
      </c>
      <c r="BU127" s="129" t="s">
        <v>181</v>
      </c>
      <c r="BV127" s="129" t="s">
        <v>586</v>
      </c>
      <c r="BW127" s="129" t="s">
        <v>850</v>
      </c>
      <c r="BX127" s="131" t="s">
        <v>17723</v>
      </c>
      <c r="BY127" s="131" t="s">
        <v>18002</v>
      </c>
      <c r="BZ127" s="131" t="s">
        <v>18730</v>
      </c>
      <c r="CB127" s="129" t="s">
        <v>214</v>
      </c>
      <c r="CC127" s="129" t="s">
        <v>171</v>
      </c>
      <c r="CD127" s="129" t="s">
        <v>269</v>
      </c>
      <c r="CE127" s="129" t="s">
        <v>288</v>
      </c>
      <c r="CF127" s="129" t="s">
        <v>311</v>
      </c>
      <c r="CG127" s="131" t="s">
        <v>17911</v>
      </c>
      <c r="CH127" s="131" t="s">
        <v>8902</v>
      </c>
      <c r="CI127" s="124" t="s">
        <v>19110</v>
      </c>
    </row>
    <row r="128" spans="1:87" ht="25.5" x14ac:dyDescent="0.25">
      <c r="A128" s="30">
        <f t="shared" si="11"/>
        <v>111</v>
      </c>
      <c r="B128" s="31">
        <v>3009960</v>
      </c>
      <c r="C128" s="31" t="s">
        <v>23994</v>
      </c>
      <c r="D128" s="31"/>
      <c r="E128" s="31" t="s">
        <v>23995</v>
      </c>
      <c r="F128" s="31"/>
      <c r="G128" s="32" t="s">
        <v>23512</v>
      </c>
      <c r="H128" s="32" t="s">
        <v>23513</v>
      </c>
      <c r="I128" s="33">
        <v>9754380067</v>
      </c>
      <c r="J128" s="18" t="s">
        <v>23996</v>
      </c>
      <c r="K128" s="32"/>
      <c r="L128" s="18"/>
      <c r="M128" s="31" t="s">
        <v>23525</v>
      </c>
      <c r="N128" s="31" t="s">
        <v>23525</v>
      </c>
      <c r="O128" s="31"/>
      <c r="P128" s="32" t="s">
        <v>3206</v>
      </c>
      <c r="Q128" s="31"/>
      <c r="R128" s="44" t="s">
        <v>23997</v>
      </c>
      <c r="S128" s="32" t="s">
        <v>23516</v>
      </c>
      <c r="T128" s="34" t="str">
        <f t="shared" si="7"/>
        <v>Saving/Loan A/C</v>
      </c>
      <c r="U128" s="32" t="s">
        <v>23517</v>
      </c>
      <c r="V128" s="45">
        <v>1.76</v>
      </c>
      <c r="W128" s="35" t="s">
        <v>23998</v>
      </c>
      <c r="X128" s="62" t="str">
        <f t="shared" si="8"/>
        <v>Small/Marginal</v>
      </c>
      <c r="Y128" s="32" t="s">
        <v>204</v>
      </c>
      <c r="Z128" s="35"/>
      <c r="AA128" s="36">
        <v>0.5</v>
      </c>
      <c r="AB128" s="32" t="s">
        <v>3209</v>
      </c>
      <c r="AC128" s="32" t="s">
        <v>3380</v>
      </c>
      <c r="AD128" s="32" t="s">
        <v>3390</v>
      </c>
      <c r="AE128" s="31"/>
      <c r="AF128" s="31" t="s">
        <v>23525</v>
      </c>
      <c r="AG128" s="31"/>
      <c r="AH128" s="31" t="str">
        <f t="shared" si="6"/>
        <v>PTHLKA</v>
      </c>
      <c r="AI128" s="37" t="str">
        <f>IFERROR(IF(OR($C$5="",$Y128=""),"",INDEX('NFA LEVEL'!$D$2:$D$197,MATCH(CONCATENATE($C$5,"_",$Y128),'NFA LEVEL'!$A$2:$A$197))),"")</f>
        <v>PTHLKA</v>
      </c>
      <c r="AJ128" s="38">
        <f>IFERROR(ROUND((VLOOKUP(CONCATENATE($C$5,"_",$Y128),premium!$A$2:$I$200,6,FALSE))*AA128,0),"")</f>
        <v>20000</v>
      </c>
      <c r="AK128" s="38">
        <f>IFERROR(ROUND((VLOOKUP(CONCATENATE($C$5,"_",$Y128),premium!$A$2:$I$200,9,FALSE))*AA128,2),"")</f>
        <v>400</v>
      </c>
      <c r="AL128" s="35" t="s">
        <v>23520</v>
      </c>
      <c r="AM128" s="31"/>
      <c r="AN128" s="39"/>
      <c r="AO128" s="63" t="str">
        <f t="shared" si="9"/>
        <v>O.K.</v>
      </c>
      <c r="AP128" s="40" t="str">
        <f t="shared" si="10"/>
        <v>O.K</v>
      </c>
      <c r="AQ128" s="41" t="s">
        <v>48</v>
      </c>
      <c r="AR128" s="161"/>
      <c r="AS128" s="124" t="s">
        <v>4323</v>
      </c>
      <c r="AT128" s="129" t="s">
        <v>214</v>
      </c>
      <c r="AU128" s="129" t="s">
        <v>171</v>
      </c>
      <c r="AV128" s="129" t="s">
        <v>269</v>
      </c>
      <c r="AW128" s="129" t="s">
        <v>288</v>
      </c>
      <c r="AX128" s="129" t="s">
        <v>312</v>
      </c>
      <c r="AZ128" s="129" t="s">
        <v>3984</v>
      </c>
      <c r="BA128" s="130" t="s">
        <v>8903</v>
      </c>
      <c r="BB128" s="130" t="s">
        <v>8904</v>
      </c>
      <c r="BH128" s="131"/>
      <c r="BI128" s="131"/>
      <c r="BJ128" s="131"/>
      <c r="BK128" s="131"/>
      <c r="BM128" s="129" t="s">
        <v>1154</v>
      </c>
      <c r="BN128" s="129" t="s">
        <v>202</v>
      </c>
      <c r="BO128" s="129"/>
      <c r="BP128" s="131" t="s">
        <v>4055</v>
      </c>
      <c r="BQ128" s="131" t="s">
        <v>17736</v>
      </c>
      <c r="BR128" s="131" t="s">
        <v>18464</v>
      </c>
      <c r="BT128" s="129" t="s">
        <v>583</v>
      </c>
      <c r="BU128" s="129" t="s">
        <v>181</v>
      </c>
      <c r="BV128" s="129" t="s">
        <v>586</v>
      </c>
      <c r="BW128" s="129" t="s">
        <v>653</v>
      </c>
      <c r="BX128" s="131" t="s">
        <v>17723</v>
      </c>
      <c r="BY128" s="131" t="s">
        <v>18003</v>
      </c>
      <c r="BZ128" s="131" t="s">
        <v>18731</v>
      </c>
      <c r="CB128" s="129" t="s">
        <v>214</v>
      </c>
      <c r="CC128" s="129" t="s">
        <v>171</v>
      </c>
      <c r="CD128" s="129" t="s">
        <v>269</v>
      </c>
      <c r="CE128" s="129" t="s">
        <v>288</v>
      </c>
      <c r="CF128" s="129" t="s">
        <v>312</v>
      </c>
      <c r="CG128" s="131" t="s">
        <v>17911</v>
      </c>
      <c r="CH128" s="131" t="s">
        <v>8904</v>
      </c>
      <c r="CI128" s="124" t="s">
        <v>19111</v>
      </c>
    </row>
    <row r="129" spans="1:87" ht="25.5" x14ac:dyDescent="0.25">
      <c r="A129" s="30">
        <f t="shared" si="11"/>
        <v>112</v>
      </c>
      <c r="B129" s="31">
        <v>999285911</v>
      </c>
      <c r="C129" s="31" t="s">
        <v>23614</v>
      </c>
      <c r="D129" s="31"/>
      <c r="E129" s="31" t="s">
        <v>23999</v>
      </c>
      <c r="F129" s="31"/>
      <c r="G129" s="32" t="s">
        <v>23512</v>
      </c>
      <c r="H129" s="32" t="s">
        <v>23556</v>
      </c>
      <c r="I129" s="33">
        <v>9999999999</v>
      </c>
      <c r="J129" s="18"/>
      <c r="K129" s="32"/>
      <c r="L129" s="18"/>
      <c r="M129" s="31" t="s">
        <v>23586</v>
      </c>
      <c r="N129" s="31" t="s">
        <v>23586</v>
      </c>
      <c r="O129" s="31"/>
      <c r="P129" s="32" t="s">
        <v>3206</v>
      </c>
      <c r="Q129" s="31"/>
      <c r="R129" s="44" t="s">
        <v>24000</v>
      </c>
      <c r="S129" s="32" t="s">
        <v>23516</v>
      </c>
      <c r="T129" s="34" t="str">
        <f t="shared" si="7"/>
        <v>Saving/Loan A/C</v>
      </c>
      <c r="U129" s="32" t="s">
        <v>23517</v>
      </c>
      <c r="V129" s="45">
        <v>1.35</v>
      </c>
      <c r="W129" s="35" t="s">
        <v>24001</v>
      </c>
      <c r="X129" s="62" t="str">
        <f t="shared" si="8"/>
        <v>Small/Marginal</v>
      </c>
      <c r="Y129" s="32" t="s">
        <v>204</v>
      </c>
      <c r="Z129" s="35"/>
      <c r="AA129" s="36">
        <v>0.5</v>
      </c>
      <c r="AB129" s="32" t="s">
        <v>3209</v>
      </c>
      <c r="AC129" s="32" t="s">
        <v>3380</v>
      </c>
      <c r="AD129" s="32" t="s">
        <v>3381</v>
      </c>
      <c r="AE129" s="31"/>
      <c r="AF129" s="31" t="s">
        <v>23558</v>
      </c>
      <c r="AG129" s="31"/>
      <c r="AH129" s="31" t="str">
        <f t="shared" si="6"/>
        <v>PTHLKA</v>
      </c>
      <c r="AI129" s="37" t="str">
        <f>IFERROR(IF(OR($C$5="",$Y129=""),"",INDEX('NFA LEVEL'!$D$2:$D$197,MATCH(CONCATENATE($C$5,"_",$Y129),'NFA LEVEL'!$A$2:$A$197))),"")</f>
        <v>PTHLKA</v>
      </c>
      <c r="AJ129" s="38">
        <f>IFERROR(ROUND((VLOOKUP(CONCATENATE($C$5,"_",$Y129),premium!$A$2:$I$200,6,FALSE))*AA129,0),"")</f>
        <v>20000</v>
      </c>
      <c r="AK129" s="38">
        <f>IFERROR(ROUND((VLOOKUP(CONCATENATE($C$5,"_",$Y129),premium!$A$2:$I$200,9,FALSE))*AA129,2),"")</f>
        <v>400</v>
      </c>
      <c r="AL129" s="35" t="s">
        <v>23520</v>
      </c>
      <c r="AM129" s="31"/>
      <c r="AN129" s="39"/>
      <c r="AO129" s="63" t="str">
        <f t="shared" si="9"/>
        <v>O.K.</v>
      </c>
      <c r="AP129" s="40" t="str">
        <f t="shared" si="10"/>
        <v>O.K</v>
      </c>
      <c r="AQ129" s="41" t="s">
        <v>48</v>
      </c>
      <c r="AR129" s="161"/>
      <c r="AS129" s="124" t="s">
        <v>4324</v>
      </c>
      <c r="AT129" s="129" t="s">
        <v>214</v>
      </c>
      <c r="AU129" s="129" t="s">
        <v>171</v>
      </c>
      <c r="AV129" s="129" t="s">
        <v>269</v>
      </c>
      <c r="AW129" s="129" t="s">
        <v>288</v>
      </c>
      <c r="AX129" s="129" t="s">
        <v>313</v>
      </c>
      <c r="AZ129" s="129" t="s">
        <v>3984</v>
      </c>
      <c r="BA129" s="130" t="s">
        <v>8905</v>
      </c>
      <c r="BB129" s="130" t="s">
        <v>8906</v>
      </c>
      <c r="BH129" s="131"/>
      <c r="BI129" s="131"/>
      <c r="BJ129" s="131"/>
      <c r="BK129" s="131"/>
      <c r="BM129" s="129" t="s">
        <v>1154</v>
      </c>
      <c r="BN129" s="129" t="s">
        <v>191</v>
      </c>
      <c r="BO129" s="129" t="s">
        <v>1155</v>
      </c>
      <c r="BP129" s="131" t="s">
        <v>4056</v>
      </c>
      <c r="BQ129" s="131" t="s">
        <v>17737</v>
      </c>
      <c r="BR129" s="131" t="s">
        <v>18465</v>
      </c>
      <c r="BT129" s="129" t="s">
        <v>583</v>
      </c>
      <c r="BU129" s="129" t="s">
        <v>181</v>
      </c>
      <c r="BV129" s="129" t="s">
        <v>586</v>
      </c>
      <c r="BW129" s="129" t="s">
        <v>674</v>
      </c>
      <c r="BX129" s="131" t="s">
        <v>17723</v>
      </c>
      <c r="BY129" s="131" t="s">
        <v>18004</v>
      </c>
      <c r="BZ129" s="131" t="s">
        <v>18732</v>
      </c>
      <c r="CB129" s="129" t="s">
        <v>214</v>
      </c>
      <c r="CC129" s="129" t="s">
        <v>171</v>
      </c>
      <c r="CD129" s="129" t="s">
        <v>269</v>
      </c>
      <c r="CE129" s="129" t="s">
        <v>288</v>
      </c>
      <c r="CF129" s="129" t="s">
        <v>313</v>
      </c>
      <c r="CG129" s="131" t="s">
        <v>17911</v>
      </c>
      <c r="CH129" s="131" t="s">
        <v>8906</v>
      </c>
      <c r="CI129" s="124" t="s">
        <v>19112</v>
      </c>
    </row>
    <row r="130" spans="1:87" ht="25.5" x14ac:dyDescent="0.25">
      <c r="A130" s="30">
        <f t="shared" si="11"/>
        <v>113</v>
      </c>
      <c r="B130" s="31">
        <v>3042818</v>
      </c>
      <c r="C130" s="31" t="s">
        <v>24002</v>
      </c>
      <c r="D130" s="31"/>
      <c r="E130" s="31" t="s">
        <v>23793</v>
      </c>
      <c r="F130" s="31"/>
      <c r="G130" s="32" t="s">
        <v>23529</v>
      </c>
      <c r="H130" s="32" t="s">
        <v>23513</v>
      </c>
      <c r="I130" s="33">
        <v>9754573153</v>
      </c>
      <c r="J130" s="18"/>
      <c r="K130" s="32"/>
      <c r="L130" s="18"/>
      <c r="M130" s="31" t="s">
        <v>23509</v>
      </c>
      <c r="N130" s="31" t="s">
        <v>23509</v>
      </c>
      <c r="O130" s="31"/>
      <c r="P130" s="32" t="s">
        <v>3206</v>
      </c>
      <c r="Q130" s="31"/>
      <c r="R130" s="44" t="s">
        <v>24003</v>
      </c>
      <c r="S130" s="32" t="s">
        <v>23516</v>
      </c>
      <c r="T130" s="34" t="str">
        <f t="shared" si="7"/>
        <v>Saving/Loan A/C</v>
      </c>
      <c r="U130" s="32" t="s">
        <v>23517</v>
      </c>
      <c r="V130" s="45">
        <v>2.68</v>
      </c>
      <c r="W130" s="35" t="s">
        <v>24004</v>
      </c>
      <c r="X130" s="62" t="str">
        <f t="shared" si="8"/>
        <v>Others</v>
      </c>
      <c r="Y130" s="32" t="s">
        <v>204</v>
      </c>
      <c r="Z130" s="35"/>
      <c r="AA130" s="36">
        <v>1.65</v>
      </c>
      <c r="AB130" s="32" t="s">
        <v>3209</v>
      </c>
      <c r="AC130" s="32" t="s">
        <v>3380</v>
      </c>
      <c r="AD130" s="32" t="s">
        <v>3388</v>
      </c>
      <c r="AE130" s="31"/>
      <c r="AF130" s="31" t="s">
        <v>23642</v>
      </c>
      <c r="AG130" s="31"/>
      <c r="AH130" s="31" t="str">
        <f t="shared" si="6"/>
        <v>PTHLKA</v>
      </c>
      <c r="AI130" s="37" t="str">
        <f>IFERROR(IF(OR($C$5="",$Y130=""),"",INDEX('NFA LEVEL'!$D$2:$D$197,MATCH(CONCATENATE($C$5,"_",$Y130),'NFA LEVEL'!$A$2:$A$197))),"")</f>
        <v>PTHLKA</v>
      </c>
      <c r="AJ130" s="38">
        <f>IFERROR(ROUND((VLOOKUP(CONCATENATE($C$5,"_",$Y130),premium!$A$2:$I$200,6,FALSE))*AA130,0),"")</f>
        <v>66000</v>
      </c>
      <c r="AK130" s="38">
        <f>IFERROR(ROUND((VLOOKUP(CONCATENATE($C$5,"_",$Y130),premium!$A$2:$I$200,9,FALSE))*AA130,2),"")</f>
        <v>1320</v>
      </c>
      <c r="AL130" s="35" t="s">
        <v>23520</v>
      </c>
      <c r="AM130" s="31"/>
      <c r="AN130" s="39"/>
      <c r="AO130" s="63" t="str">
        <f t="shared" si="9"/>
        <v>O.K.</v>
      </c>
      <c r="AP130" s="40" t="str">
        <f t="shared" si="10"/>
        <v>O.K</v>
      </c>
      <c r="AQ130" s="41" t="s">
        <v>48</v>
      </c>
      <c r="AR130" s="161"/>
      <c r="AS130" s="124" t="s">
        <v>4325</v>
      </c>
      <c r="AT130" s="129" t="s">
        <v>214</v>
      </c>
      <c r="AU130" s="129" t="s">
        <v>171</v>
      </c>
      <c r="AV130" s="129" t="s">
        <v>269</v>
      </c>
      <c r="AW130" s="129" t="s">
        <v>288</v>
      </c>
      <c r="AX130" s="129" t="s">
        <v>314</v>
      </c>
      <c r="AZ130" s="129" t="s">
        <v>3984</v>
      </c>
      <c r="BA130" s="130" t="s">
        <v>8907</v>
      </c>
      <c r="BB130" s="130" t="s">
        <v>8908</v>
      </c>
      <c r="BH130" s="131"/>
      <c r="BI130" s="131"/>
      <c r="BJ130" s="131"/>
      <c r="BK130" s="131"/>
      <c r="BM130" s="129" t="s">
        <v>1154</v>
      </c>
      <c r="BN130" s="129" t="s">
        <v>191</v>
      </c>
      <c r="BO130" s="129" t="s">
        <v>1156</v>
      </c>
      <c r="BP130" s="131" t="s">
        <v>4056</v>
      </c>
      <c r="BQ130" s="131" t="s">
        <v>17738</v>
      </c>
      <c r="BR130" s="131" t="s">
        <v>18466</v>
      </c>
      <c r="BT130" s="129" t="s">
        <v>583</v>
      </c>
      <c r="BU130" s="129" t="s">
        <v>181</v>
      </c>
      <c r="BV130" s="129" t="s">
        <v>586</v>
      </c>
      <c r="BW130" s="129" t="s">
        <v>854</v>
      </c>
      <c r="BX130" s="131" t="s">
        <v>17723</v>
      </c>
      <c r="BY130" s="131" t="s">
        <v>18005</v>
      </c>
      <c r="BZ130" s="131" t="s">
        <v>18733</v>
      </c>
      <c r="CB130" s="129" t="s">
        <v>214</v>
      </c>
      <c r="CC130" s="129" t="s">
        <v>171</v>
      </c>
      <c r="CD130" s="129" t="s">
        <v>269</v>
      </c>
      <c r="CE130" s="129" t="s">
        <v>288</v>
      </c>
      <c r="CF130" s="129" t="s">
        <v>314</v>
      </c>
      <c r="CG130" s="131" t="s">
        <v>17911</v>
      </c>
      <c r="CH130" s="131" t="s">
        <v>8908</v>
      </c>
      <c r="CI130" s="124" t="s">
        <v>19113</v>
      </c>
    </row>
    <row r="131" spans="1:87" ht="25.5" x14ac:dyDescent="0.25">
      <c r="A131" s="30">
        <f t="shared" si="11"/>
        <v>114</v>
      </c>
      <c r="B131" s="31">
        <v>3034871</v>
      </c>
      <c r="C131" s="31" t="s">
        <v>24005</v>
      </c>
      <c r="D131" s="31"/>
      <c r="E131" s="31" t="s">
        <v>23648</v>
      </c>
      <c r="F131" s="31"/>
      <c r="G131" s="32" t="s">
        <v>23512</v>
      </c>
      <c r="H131" s="32" t="s">
        <v>23513</v>
      </c>
      <c r="I131" s="33">
        <v>9111337082</v>
      </c>
      <c r="J131" s="18" t="s">
        <v>24006</v>
      </c>
      <c r="K131" s="32"/>
      <c r="L131" s="18"/>
      <c r="M131" s="31" t="s">
        <v>23586</v>
      </c>
      <c r="N131" s="31" t="s">
        <v>23586</v>
      </c>
      <c r="O131" s="31"/>
      <c r="P131" s="32" t="s">
        <v>3206</v>
      </c>
      <c r="Q131" s="31"/>
      <c r="R131" s="44" t="s">
        <v>24007</v>
      </c>
      <c r="S131" s="32" t="s">
        <v>23516</v>
      </c>
      <c r="T131" s="34" t="str">
        <f t="shared" si="7"/>
        <v>Saving/Loan A/C</v>
      </c>
      <c r="U131" s="32" t="s">
        <v>23517</v>
      </c>
      <c r="V131" s="45">
        <v>1.0900000000000001</v>
      </c>
      <c r="W131" s="35" t="s">
        <v>24008</v>
      </c>
      <c r="X131" s="62" t="str">
        <f t="shared" si="8"/>
        <v>Small/Marginal</v>
      </c>
      <c r="Y131" s="32" t="s">
        <v>204</v>
      </c>
      <c r="Z131" s="35"/>
      <c r="AA131" s="36">
        <v>0.4</v>
      </c>
      <c r="AB131" s="32" t="s">
        <v>3209</v>
      </c>
      <c r="AC131" s="32" t="s">
        <v>3380</v>
      </c>
      <c r="AD131" s="32" t="s">
        <v>3382</v>
      </c>
      <c r="AE131" s="31"/>
      <c r="AF131" s="31" t="s">
        <v>23586</v>
      </c>
      <c r="AG131" s="31"/>
      <c r="AH131" s="31" t="str">
        <f t="shared" si="6"/>
        <v>PTHLKA</v>
      </c>
      <c r="AI131" s="37" t="str">
        <f>IFERROR(IF(OR($C$5="",$Y131=""),"",INDEX('NFA LEVEL'!$D$2:$D$197,MATCH(CONCATENATE($C$5,"_",$Y131),'NFA LEVEL'!$A$2:$A$197))),"")</f>
        <v>PTHLKA</v>
      </c>
      <c r="AJ131" s="38">
        <f>IFERROR(ROUND((VLOOKUP(CONCATENATE($C$5,"_",$Y131),premium!$A$2:$I$200,6,FALSE))*AA131,0),"")</f>
        <v>16000</v>
      </c>
      <c r="AK131" s="38">
        <f>IFERROR(ROUND((VLOOKUP(CONCATENATE($C$5,"_",$Y131),premium!$A$2:$I$200,9,FALSE))*AA131,2),"")</f>
        <v>320</v>
      </c>
      <c r="AL131" s="35" t="s">
        <v>23520</v>
      </c>
      <c r="AM131" s="31"/>
      <c r="AN131" s="39"/>
      <c r="AO131" s="63" t="str">
        <f t="shared" si="9"/>
        <v>O.K.</v>
      </c>
      <c r="AP131" s="40" t="str">
        <f t="shared" si="10"/>
        <v>O.K</v>
      </c>
      <c r="AQ131" s="41" t="s">
        <v>48</v>
      </c>
      <c r="AR131" s="161"/>
      <c r="AS131" s="124" t="s">
        <v>4326</v>
      </c>
      <c r="AT131" s="129" t="s">
        <v>214</v>
      </c>
      <c r="AU131" s="129" t="s">
        <v>171</v>
      </c>
      <c r="AV131" s="129" t="s">
        <v>269</v>
      </c>
      <c r="AW131" s="129" t="s">
        <v>288</v>
      </c>
      <c r="AX131" s="129" t="s">
        <v>315</v>
      </c>
      <c r="AZ131" s="129" t="s">
        <v>3984</v>
      </c>
      <c r="BA131" s="130" t="s">
        <v>8909</v>
      </c>
      <c r="BB131" s="130" t="s">
        <v>8910</v>
      </c>
      <c r="BH131" s="131"/>
      <c r="BI131" s="131"/>
      <c r="BJ131" s="131"/>
      <c r="BK131" s="131"/>
      <c r="BM131" s="129" t="s">
        <v>1154</v>
      </c>
      <c r="BN131" s="129" t="s">
        <v>191</v>
      </c>
      <c r="BO131" s="129" t="s">
        <v>1157</v>
      </c>
      <c r="BP131" s="131" t="s">
        <v>4056</v>
      </c>
      <c r="BQ131" s="131" t="s">
        <v>17739</v>
      </c>
      <c r="BR131" s="131" t="s">
        <v>18467</v>
      </c>
      <c r="BT131" s="129" t="s">
        <v>583</v>
      </c>
      <c r="BU131" s="129" t="s">
        <v>204</v>
      </c>
      <c r="BV131" s="129" t="s">
        <v>584</v>
      </c>
      <c r="BW131" s="129" t="s">
        <v>844</v>
      </c>
      <c r="BX131" s="131" t="s">
        <v>17724</v>
      </c>
      <c r="BY131" s="131" t="s">
        <v>18006</v>
      </c>
      <c r="BZ131" s="131" t="s">
        <v>18734</v>
      </c>
      <c r="CB131" s="129" t="s">
        <v>214</v>
      </c>
      <c r="CC131" s="129" t="s">
        <v>171</v>
      </c>
      <c r="CD131" s="129" t="s">
        <v>269</v>
      </c>
      <c r="CE131" s="129" t="s">
        <v>288</v>
      </c>
      <c r="CF131" s="129" t="s">
        <v>315</v>
      </c>
      <c r="CG131" s="131" t="s">
        <v>17911</v>
      </c>
      <c r="CH131" s="131" t="s">
        <v>8910</v>
      </c>
      <c r="CI131" s="124" t="s">
        <v>19114</v>
      </c>
    </row>
    <row r="132" spans="1:87" ht="25.5" x14ac:dyDescent="0.25">
      <c r="A132" s="30">
        <f t="shared" si="11"/>
        <v>115</v>
      </c>
      <c r="B132" s="31">
        <v>2321965</v>
      </c>
      <c r="C132" s="31" t="s">
        <v>24009</v>
      </c>
      <c r="D132" s="31" t="s">
        <v>24011</v>
      </c>
      <c r="E132" s="31" t="s">
        <v>24010</v>
      </c>
      <c r="F132" s="31"/>
      <c r="G132" s="32" t="s">
        <v>23512</v>
      </c>
      <c r="H132" s="32" t="s">
        <v>23556</v>
      </c>
      <c r="I132" s="33">
        <v>9999999999</v>
      </c>
      <c r="J132" s="18"/>
      <c r="K132" s="32"/>
      <c r="L132" s="18"/>
      <c r="M132" s="31" t="s">
        <v>23558</v>
      </c>
      <c r="N132" s="31" t="s">
        <v>23558</v>
      </c>
      <c r="O132" s="31"/>
      <c r="P132" s="32" t="s">
        <v>3206</v>
      </c>
      <c r="Q132" s="31"/>
      <c r="R132" s="44" t="s">
        <v>24012</v>
      </c>
      <c r="S132" s="32" t="s">
        <v>23516</v>
      </c>
      <c r="T132" s="34" t="str">
        <f t="shared" si="7"/>
        <v>Saving/Loan A/C</v>
      </c>
      <c r="U132" s="32" t="s">
        <v>23517</v>
      </c>
      <c r="V132" s="45">
        <v>1.6</v>
      </c>
      <c r="W132" s="35" t="s">
        <v>24013</v>
      </c>
      <c r="X132" s="62" t="str">
        <f t="shared" si="8"/>
        <v>Small/Marginal</v>
      </c>
      <c r="Y132" s="32" t="s">
        <v>204</v>
      </c>
      <c r="Z132" s="35"/>
      <c r="AA132" s="36">
        <v>0.8</v>
      </c>
      <c r="AB132" s="32" t="s">
        <v>3209</v>
      </c>
      <c r="AC132" s="32" t="s">
        <v>3380</v>
      </c>
      <c r="AD132" s="32" t="s">
        <v>3381</v>
      </c>
      <c r="AE132" s="31"/>
      <c r="AF132" s="31" t="s">
        <v>23558</v>
      </c>
      <c r="AG132" s="31"/>
      <c r="AH132" s="31" t="str">
        <f t="shared" si="6"/>
        <v>PTHLKA</v>
      </c>
      <c r="AI132" s="37" t="str">
        <f>IFERROR(IF(OR($C$5="",$Y132=""),"",INDEX('NFA LEVEL'!$D$2:$D$197,MATCH(CONCATENATE($C$5,"_",$Y132),'NFA LEVEL'!$A$2:$A$197))),"")</f>
        <v>PTHLKA</v>
      </c>
      <c r="AJ132" s="38">
        <f>IFERROR(ROUND((VLOOKUP(CONCATENATE($C$5,"_",$Y132),premium!$A$2:$I$200,6,FALSE))*AA132,0),"")</f>
        <v>32000</v>
      </c>
      <c r="AK132" s="38">
        <f>IFERROR(ROUND((VLOOKUP(CONCATENATE($C$5,"_",$Y132),premium!$A$2:$I$200,9,FALSE))*AA132,2),"")</f>
        <v>640</v>
      </c>
      <c r="AL132" s="35" t="s">
        <v>23520</v>
      </c>
      <c r="AM132" s="31"/>
      <c r="AN132" s="39"/>
      <c r="AO132" s="63" t="str">
        <f t="shared" si="9"/>
        <v>O.K.</v>
      </c>
      <c r="AP132" s="40" t="str">
        <f t="shared" si="10"/>
        <v>O.K</v>
      </c>
      <c r="AQ132" s="41" t="s">
        <v>48</v>
      </c>
      <c r="AR132" s="161"/>
      <c r="AS132" s="124" t="s">
        <v>4327</v>
      </c>
      <c r="AT132" s="129" t="s">
        <v>214</v>
      </c>
      <c r="AU132" s="129" t="s">
        <v>171</v>
      </c>
      <c r="AV132" s="129" t="s">
        <v>270</v>
      </c>
      <c r="AW132" s="129" t="s">
        <v>316</v>
      </c>
      <c r="AX132" s="129" t="s">
        <v>317</v>
      </c>
      <c r="AZ132" s="129" t="s">
        <v>3984</v>
      </c>
      <c r="BA132" s="130" t="s">
        <v>8911</v>
      </c>
      <c r="BB132" s="130" t="s">
        <v>8912</v>
      </c>
      <c r="BH132" s="131"/>
      <c r="BI132" s="131"/>
      <c r="BJ132" s="131"/>
      <c r="BK132" s="131"/>
      <c r="BM132" s="129" t="s">
        <v>1154</v>
      </c>
      <c r="BN132" s="129" t="s">
        <v>171</v>
      </c>
      <c r="BO132" s="129" t="s">
        <v>1155</v>
      </c>
      <c r="BP132" s="131" t="s">
        <v>4057</v>
      </c>
      <c r="BQ132" s="131" t="s">
        <v>17740</v>
      </c>
      <c r="BR132" s="131" t="s">
        <v>18468</v>
      </c>
      <c r="BT132" s="129" t="s">
        <v>583</v>
      </c>
      <c r="BU132" s="129" t="s">
        <v>204</v>
      </c>
      <c r="BV132" s="129" t="s">
        <v>584</v>
      </c>
      <c r="BW132" s="129" t="s">
        <v>846</v>
      </c>
      <c r="BX132" s="131" t="s">
        <v>17724</v>
      </c>
      <c r="BY132" s="131" t="s">
        <v>18007</v>
      </c>
      <c r="BZ132" s="131" t="s">
        <v>18735</v>
      </c>
      <c r="CB132" s="129" t="s">
        <v>214</v>
      </c>
      <c r="CC132" s="129" t="s">
        <v>171</v>
      </c>
      <c r="CD132" s="129" t="s">
        <v>270</v>
      </c>
      <c r="CE132" s="129" t="s">
        <v>316</v>
      </c>
      <c r="CF132" s="129" t="s">
        <v>317</v>
      </c>
      <c r="CG132" s="131" t="s">
        <v>17912</v>
      </c>
      <c r="CH132" s="131" t="s">
        <v>8912</v>
      </c>
      <c r="CI132" s="124" t="s">
        <v>19115</v>
      </c>
    </row>
    <row r="133" spans="1:87" ht="25.5" x14ac:dyDescent="0.25">
      <c r="A133" s="30">
        <f t="shared" si="11"/>
        <v>116</v>
      </c>
      <c r="B133" s="31">
        <v>3029105</v>
      </c>
      <c r="C133" s="31" t="s">
        <v>23771</v>
      </c>
      <c r="D133" s="31"/>
      <c r="E133" s="31" t="s">
        <v>23663</v>
      </c>
      <c r="F133" s="31"/>
      <c r="G133" s="32" t="s">
        <v>23512</v>
      </c>
      <c r="H133" s="32" t="s">
        <v>23513</v>
      </c>
      <c r="I133" s="33">
        <v>9354230985</v>
      </c>
      <c r="J133" s="18"/>
      <c r="K133" s="32"/>
      <c r="L133" s="18"/>
      <c r="M133" s="31" t="s">
        <v>23509</v>
      </c>
      <c r="N133" s="31" t="s">
        <v>23509</v>
      </c>
      <c r="O133" s="31"/>
      <c r="P133" s="32" t="s">
        <v>3206</v>
      </c>
      <c r="Q133" s="31"/>
      <c r="R133" s="44" t="s">
        <v>24014</v>
      </c>
      <c r="S133" s="32" t="s">
        <v>23516</v>
      </c>
      <c r="T133" s="34" t="str">
        <f t="shared" si="7"/>
        <v>Saving/Loan A/C</v>
      </c>
      <c r="U133" s="32" t="s">
        <v>23517</v>
      </c>
      <c r="V133" s="45">
        <v>1.99</v>
      </c>
      <c r="W133" s="35" t="s">
        <v>24015</v>
      </c>
      <c r="X133" s="62" t="str">
        <f t="shared" si="8"/>
        <v>Small/Marginal</v>
      </c>
      <c r="Y133" s="32" t="s">
        <v>204</v>
      </c>
      <c r="Z133" s="35"/>
      <c r="AA133" s="36">
        <v>1</v>
      </c>
      <c r="AB133" s="32" t="s">
        <v>3209</v>
      </c>
      <c r="AC133" s="32" t="s">
        <v>3380</v>
      </c>
      <c r="AD133" s="32" t="s">
        <v>3383</v>
      </c>
      <c r="AE133" s="31"/>
      <c r="AF133" s="31" t="s">
        <v>23509</v>
      </c>
      <c r="AG133" s="31"/>
      <c r="AH133" s="31" t="str">
        <f t="shared" si="6"/>
        <v>PTHLKA</v>
      </c>
      <c r="AI133" s="37" t="str">
        <f>IFERROR(IF(OR($C$5="",$Y133=""),"",INDEX('NFA LEVEL'!$D$2:$D$197,MATCH(CONCATENATE($C$5,"_",$Y133),'NFA LEVEL'!$A$2:$A$197))),"")</f>
        <v>PTHLKA</v>
      </c>
      <c r="AJ133" s="38">
        <f>IFERROR(ROUND((VLOOKUP(CONCATENATE($C$5,"_",$Y133),premium!$A$2:$I$200,6,FALSE))*AA133,0),"")</f>
        <v>40000</v>
      </c>
      <c r="AK133" s="38">
        <f>IFERROR(ROUND((VLOOKUP(CONCATENATE($C$5,"_",$Y133),premium!$A$2:$I$200,9,FALSE))*AA133,2),"")</f>
        <v>800</v>
      </c>
      <c r="AL133" s="35" t="s">
        <v>23520</v>
      </c>
      <c r="AM133" s="31"/>
      <c r="AN133" s="39"/>
      <c r="AO133" s="63" t="str">
        <f t="shared" si="9"/>
        <v>O.K.</v>
      </c>
      <c r="AP133" s="40" t="str">
        <f t="shared" si="10"/>
        <v>O.K</v>
      </c>
      <c r="AQ133" s="41" t="s">
        <v>48</v>
      </c>
      <c r="AR133" s="161"/>
      <c r="AS133" s="124" t="s">
        <v>4328</v>
      </c>
      <c r="AT133" s="129" t="s">
        <v>214</v>
      </c>
      <c r="AU133" s="129" t="s">
        <v>171</v>
      </c>
      <c r="AV133" s="129" t="s">
        <v>270</v>
      </c>
      <c r="AW133" s="129" t="s">
        <v>316</v>
      </c>
      <c r="AX133" s="129" t="s">
        <v>318</v>
      </c>
      <c r="AZ133" s="129" t="s">
        <v>3984</v>
      </c>
      <c r="BA133" s="130" t="s">
        <v>8913</v>
      </c>
      <c r="BB133" s="130" t="s">
        <v>8914</v>
      </c>
      <c r="BH133" s="131"/>
      <c r="BI133" s="131"/>
      <c r="BJ133" s="131"/>
      <c r="BK133" s="131"/>
      <c r="BM133" s="129" t="s">
        <v>1154</v>
      </c>
      <c r="BN133" s="129" t="s">
        <v>171</v>
      </c>
      <c r="BO133" s="129" t="s">
        <v>1156</v>
      </c>
      <c r="BP133" s="131" t="s">
        <v>4057</v>
      </c>
      <c r="BQ133" s="131" t="s">
        <v>17741</v>
      </c>
      <c r="BR133" s="131" t="s">
        <v>18469</v>
      </c>
      <c r="BT133" s="129" t="s">
        <v>583</v>
      </c>
      <c r="BU133" s="129" t="s">
        <v>204</v>
      </c>
      <c r="BV133" s="129" t="s">
        <v>585</v>
      </c>
      <c r="BW133" s="129" t="s">
        <v>591</v>
      </c>
      <c r="BX133" s="131" t="s">
        <v>17725</v>
      </c>
      <c r="BY133" s="131" t="s">
        <v>18008</v>
      </c>
      <c r="BZ133" s="131" t="s">
        <v>18736</v>
      </c>
      <c r="CB133" s="129" t="s">
        <v>214</v>
      </c>
      <c r="CC133" s="129" t="s">
        <v>171</v>
      </c>
      <c r="CD133" s="129" t="s">
        <v>270</v>
      </c>
      <c r="CE133" s="129" t="s">
        <v>316</v>
      </c>
      <c r="CF133" s="129" t="s">
        <v>318</v>
      </c>
      <c r="CG133" s="131" t="s">
        <v>17912</v>
      </c>
      <c r="CH133" s="131" t="s">
        <v>8914</v>
      </c>
      <c r="CI133" s="124" t="s">
        <v>19116</v>
      </c>
    </row>
    <row r="134" spans="1:87" ht="25.5" x14ac:dyDescent="0.25">
      <c r="A134" s="30">
        <f t="shared" si="11"/>
        <v>117</v>
      </c>
      <c r="B134" s="31">
        <v>2919945</v>
      </c>
      <c r="C134" s="31" t="s">
        <v>24016</v>
      </c>
      <c r="D134" s="31"/>
      <c r="E134" s="31" t="s">
        <v>24017</v>
      </c>
      <c r="F134" s="31"/>
      <c r="G134" s="32" t="s">
        <v>23512</v>
      </c>
      <c r="H134" s="32" t="s">
        <v>23535</v>
      </c>
      <c r="I134" s="33">
        <v>9754031004</v>
      </c>
      <c r="J134" s="18" t="s">
        <v>24018</v>
      </c>
      <c r="K134" s="32"/>
      <c r="L134" s="18"/>
      <c r="M134" s="31" t="s">
        <v>23586</v>
      </c>
      <c r="N134" s="31" t="s">
        <v>23586</v>
      </c>
      <c r="O134" s="31"/>
      <c r="P134" s="32" t="s">
        <v>3206</v>
      </c>
      <c r="Q134" s="31"/>
      <c r="R134" s="44" t="s">
        <v>24019</v>
      </c>
      <c r="S134" s="32" t="s">
        <v>23516</v>
      </c>
      <c r="T134" s="34" t="str">
        <f t="shared" si="7"/>
        <v>Saving/Loan A/C</v>
      </c>
      <c r="U134" s="32" t="s">
        <v>23517</v>
      </c>
      <c r="V134" s="45">
        <v>0.72</v>
      </c>
      <c r="W134" s="35" t="s">
        <v>24020</v>
      </c>
      <c r="X134" s="62" t="str">
        <f t="shared" si="8"/>
        <v>Small/Marginal</v>
      </c>
      <c r="Y134" s="32" t="s">
        <v>204</v>
      </c>
      <c r="Z134" s="35"/>
      <c r="AA134" s="36">
        <v>0.5</v>
      </c>
      <c r="AB134" s="32" t="s">
        <v>3209</v>
      </c>
      <c r="AC134" s="32" t="s">
        <v>3380</v>
      </c>
      <c r="AD134" s="32" t="s">
        <v>3381</v>
      </c>
      <c r="AE134" s="31"/>
      <c r="AF134" s="31" t="s">
        <v>23558</v>
      </c>
      <c r="AG134" s="31"/>
      <c r="AH134" s="31" t="str">
        <f t="shared" si="6"/>
        <v>PTHLKA</v>
      </c>
      <c r="AI134" s="37" t="str">
        <f>IFERROR(IF(OR($C$5="",$Y134=""),"",INDEX('NFA LEVEL'!$D$2:$D$197,MATCH(CONCATENATE($C$5,"_",$Y134),'NFA LEVEL'!$A$2:$A$197))),"")</f>
        <v>PTHLKA</v>
      </c>
      <c r="AJ134" s="38">
        <f>IFERROR(ROUND((VLOOKUP(CONCATENATE($C$5,"_",$Y134),premium!$A$2:$I$200,6,FALSE))*AA134,0),"")</f>
        <v>20000</v>
      </c>
      <c r="AK134" s="38">
        <f>IFERROR(ROUND((VLOOKUP(CONCATENATE($C$5,"_",$Y134),premium!$A$2:$I$200,9,FALSE))*AA134,2),"")</f>
        <v>400</v>
      </c>
      <c r="AL134" s="35" t="s">
        <v>23520</v>
      </c>
      <c r="AM134" s="31"/>
      <c r="AN134" s="39"/>
      <c r="AO134" s="63" t="str">
        <f t="shared" si="9"/>
        <v>O.K.</v>
      </c>
      <c r="AP134" s="40" t="str">
        <f t="shared" si="10"/>
        <v>O.K</v>
      </c>
      <c r="AQ134" s="41" t="s">
        <v>48</v>
      </c>
      <c r="AR134" s="161"/>
      <c r="AS134" s="124" t="s">
        <v>4329</v>
      </c>
      <c r="AT134" s="129" t="s">
        <v>214</v>
      </c>
      <c r="AU134" s="129" t="s">
        <v>171</v>
      </c>
      <c r="AV134" s="129" t="s">
        <v>270</v>
      </c>
      <c r="AW134" s="129" t="s">
        <v>316</v>
      </c>
      <c r="AX134" s="129" t="s">
        <v>319</v>
      </c>
      <c r="AZ134" s="129" t="s">
        <v>3984</v>
      </c>
      <c r="BA134" s="130" t="s">
        <v>8915</v>
      </c>
      <c r="BB134" s="130" t="s">
        <v>8916</v>
      </c>
      <c r="BH134" s="131"/>
      <c r="BI134" s="131"/>
      <c r="BJ134" s="131"/>
      <c r="BK134" s="131"/>
      <c r="BM134" s="129" t="s">
        <v>1154</v>
      </c>
      <c r="BN134" s="129" t="s">
        <v>204</v>
      </c>
      <c r="BO134" s="129" t="s">
        <v>1155</v>
      </c>
      <c r="BP134" s="131" t="s">
        <v>4058</v>
      </c>
      <c r="BQ134" s="131" t="s">
        <v>17742</v>
      </c>
      <c r="BR134" s="131" t="s">
        <v>18470</v>
      </c>
      <c r="BT134" s="129" t="s">
        <v>583</v>
      </c>
      <c r="BU134" s="129" t="s">
        <v>204</v>
      </c>
      <c r="BV134" s="129" t="s">
        <v>585</v>
      </c>
      <c r="BW134" s="129" t="s">
        <v>625</v>
      </c>
      <c r="BX134" s="131" t="s">
        <v>17725</v>
      </c>
      <c r="BY134" s="131" t="s">
        <v>18009</v>
      </c>
      <c r="BZ134" s="131" t="s">
        <v>18737</v>
      </c>
      <c r="CB134" s="129" t="s">
        <v>214</v>
      </c>
      <c r="CC134" s="129" t="s">
        <v>171</v>
      </c>
      <c r="CD134" s="129" t="s">
        <v>270</v>
      </c>
      <c r="CE134" s="129" t="s">
        <v>316</v>
      </c>
      <c r="CF134" s="129" t="s">
        <v>319</v>
      </c>
      <c r="CG134" s="131" t="s">
        <v>17912</v>
      </c>
      <c r="CH134" s="131" t="s">
        <v>8916</v>
      </c>
      <c r="CI134" s="124" t="s">
        <v>19117</v>
      </c>
    </row>
    <row r="135" spans="1:87" ht="25.5" x14ac:dyDescent="0.25">
      <c r="A135" s="30">
        <f t="shared" si="11"/>
        <v>118</v>
      </c>
      <c r="B135" s="31">
        <v>999862999</v>
      </c>
      <c r="C135" s="31" t="s">
        <v>23952</v>
      </c>
      <c r="D135" s="31" t="s">
        <v>23616</v>
      </c>
      <c r="E135" s="31" t="s">
        <v>24021</v>
      </c>
      <c r="F135" s="31"/>
      <c r="G135" s="32" t="s">
        <v>23512</v>
      </c>
      <c r="H135" s="32" t="s">
        <v>23535</v>
      </c>
      <c r="I135" s="33">
        <v>9970174000</v>
      </c>
      <c r="J135" s="18"/>
      <c r="K135" s="32"/>
      <c r="L135" s="18"/>
      <c r="M135" s="31" t="s">
        <v>23509</v>
      </c>
      <c r="N135" s="31" t="s">
        <v>23509</v>
      </c>
      <c r="O135" s="31"/>
      <c r="P135" s="32" t="s">
        <v>3206</v>
      </c>
      <c r="Q135" s="31"/>
      <c r="R135" s="44" t="s">
        <v>24022</v>
      </c>
      <c r="S135" s="32" t="s">
        <v>23516</v>
      </c>
      <c r="T135" s="34" t="str">
        <f t="shared" si="7"/>
        <v>Saving/Loan A/C</v>
      </c>
      <c r="U135" s="32" t="s">
        <v>23517</v>
      </c>
      <c r="V135" s="45">
        <v>1.2</v>
      </c>
      <c r="W135" s="35" t="s">
        <v>24023</v>
      </c>
      <c r="X135" s="62" t="str">
        <f t="shared" si="8"/>
        <v>Small/Marginal</v>
      </c>
      <c r="Y135" s="32" t="s">
        <v>204</v>
      </c>
      <c r="Z135" s="35"/>
      <c r="AA135" s="36">
        <v>0.5</v>
      </c>
      <c r="AB135" s="32" t="s">
        <v>3209</v>
      </c>
      <c r="AC135" s="32" t="s">
        <v>3380</v>
      </c>
      <c r="AD135" s="32" t="s">
        <v>3383</v>
      </c>
      <c r="AE135" s="31"/>
      <c r="AF135" s="31" t="s">
        <v>23509</v>
      </c>
      <c r="AG135" s="31"/>
      <c r="AH135" s="31" t="str">
        <f t="shared" si="6"/>
        <v>PTHLKA</v>
      </c>
      <c r="AI135" s="37" t="str">
        <f>IFERROR(IF(OR($C$5="",$Y135=""),"",INDEX('NFA LEVEL'!$D$2:$D$197,MATCH(CONCATENATE($C$5,"_",$Y135),'NFA LEVEL'!$A$2:$A$197))),"")</f>
        <v>PTHLKA</v>
      </c>
      <c r="AJ135" s="38">
        <f>IFERROR(ROUND((VLOOKUP(CONCATENATE($C$5,"_",$Y135),premium!$A$2:$I$200,6,FALSE))*AA135,0),"")</f>
        <v>20000</v>
      </c>
      <c r="AK135" s="38">
        <f>IFERROR(ROUND((VLOOKUP(CONCATENATE($C$5,"_",$Y135),premium!$A$2:$I$200,9,FALSE))*AA135,2),"")</f>
        <v>400</v>
      </c>
      <c r="AL135" s="35" t="s">
        <v>23520</v>
      </c>
      <c r="AM135" s="31"/>
      <c r="AN135" s="39"/>
      <c r="AO135" s="63" t="str">
        <f t="shared" si="9"/>
        <v>O.K.</v>
      </c>
      <c r="AP135" s="40" t="str">
        <f t="shared" si="10"/>
        <v>O.K</v>
      </c>
      <c r="AQ135" s="41" t="s">
        <v>48</v>
      </c>
      <c r="AR135" s="161"/>
      <c r="AS135" s="124" t="s">
        <v>4330</v>
      </c>
      <c r="AT135" s="129" t="s">
        <v>214</v>
      </c>
      <c r="AU135" s="129" t="s">
        <v>171</v>
      </c>
      <c r="AV135" s="129" t="s">
        <v>270</v>
      </c>
      <c r="AW135" s="129" t="s">
        <v>316</v>
      </c>
      <c r="AX135" s="129" t="s">
        <v>320</v>
      </c>
      <c r="AZ135" s="129" t="s">
        <v>3984</v>
      </c>
      <c r="BA135" s="130" t="s">
        <v>8917</v>
      </c>
      <c r="BB135" s="130" t="s">
        <v>8918</v>
      </c>
      <c r="BH135" s="131"/>
      <c r="BI135" s="131"/>
      <c r="BJ135" s="131"/>
      <c r="BK135" s="131"/>
      <c r="BM135" s="129" t="s">
        <v>1154</v>
      </c>
      <c r="BN135" s="129" t="s">
        <v>204</v>
      </c>
      <c r="BO135" s="129" t="s">
        <v>1156</v>
      </c>
      <c r="BP135" s="131" t="s">
        <v>4058</v>
      </c>
      <c r="BQ135" s="131" t="s">
        <v>17743</v>
      </c>
      <c r="BR135" s="131" t="s">
        <v>18471</v>
      </c>
      <c r="BT135" s="129" t="s">
        <v>583</v>
      </c>
      <c r="BU135" s="129" t="s">
        <v>204</v>
      </c>
      <c r="BV135" s="129" t="s">
        <v>588</v>
      </c>
      <c r="BW135" s="129" t="s">
        <v>644</v>
      </c>
      <c r="BX135" s="131" t="s">
        <v>17726</v>
      </c>
      <c r="BY135" s="131" t="s">
        <v>18010</v>
      </c>
      <c r="BZ135" s="131" t="s">
        <v>18738</v>
      </c>
      <c r="CB135" s="129" t="s">
        <v>214</v>
      </c>
      <c r="CC135" s="129" t="s">
        <v>171</v>
      </c>
      <c r="CD135" s="129" t="s">
        <v>270</v>
      </c>
      <c r="CE135" s="129" t="s">
        <v>316</v>
      </c>
      <c r="CF135" s="129" t="s">
        <v>320</v>
      </c>
      <c r="CG135" s="131" t="s">
        <v>17912</v>
      </c>
      <c r="CH135" s="131" t="s">
        <v>8918</v>
      </c>
      <c r="CI135" s="124" t="s">
        <v>19118</v>
      </c>
    </row>
    <row r="136" spans="1:87" ht="25.5" x14ac:dyDescent="0.25">
      <c r="A136" s="30">
        <f t="shared" si="11"/>
        <v>119</v>
      </c>
      <c r="B136" s="31">
        <v>2987928</v>
      </c>
      <c r="C136" s="31" t="s">
        <v>24024</v>
      </c>
      <c r="D136" s="31"/>
      <c r="E136" s="31" t="s">
        <v>24025</v>
      </c>
      <c r="F136" s="31"/>
      <c r="G136" s="32" t="s">
        <v>23512</v>
      </c>
      <c r="H136" s="32" t="s">
        <v>23535</v>
      </c>
      <c r="I136" s="33">
        <v>9009432839</v>
      </c>
      <c r="J136" s="18" t="s">
        <v>24026</v>
      </c>
      <c r="K136" s="32"/>
      <c r="L136" s="18"/>
      <c r="M136" s="31" t="s">
        <v>23509</v>
      </c>
      <c r="N136" s="31" t="s">
        <v>23509</v>
      </c>
      <c r="O136" s="31"/>
      <c r="P136" s="32" t="s">
        <v>3206</v>
      </c>
      <c r="Q136" s="31"/>
      <c r="R136" s="44" t="s">
        <v>24027</v>
      </c>
      <c r="S136" s="32" t="s">
        <v>23516</v>
      </c>
      <c r="T136" s="34" t="str">
        <f t="shared" si="7"/>
        <v>Saving/Loan A/C</v>
      </c>
      <c r="U136" s="32" t="s">
        <v>23517</v>
      </c>
      <c r="V136" s="45">
        <v>5.36</v>
      </c>
      <c r="W136" s="35" t="s">
        <v>24028</v>
      </c>
      <c r="X136" s="62" t="str">
        <f t="shared" si="8"/>
        <v>Others</v>
      </c>
      <c r="Y136" s="32" t="s">
        <v>204</v>
      </c>
      <c r="Z136" s="35"/>
      <c r="AA136" s="36">
        <v>4</v>
      </c>
      <c r="AB136" s="32" t="s">
        <v>3209</v>
      </c>
      <c r="AC136" s="32" t="s">
        <v>3380</v>
      </c>
      <c r="AD136" s="32" t="s">
        <v>3383</v>
      </c>
      <c r="AE136" s="31"/>
      <c r="AF136" s="31" t="s">
        <v>23509</v>
      </c>
      <c r="AG136" s="31"/>
      <c r="AH136" s="31" t="str">
        <f t="shared" si="6"/>
        <v>PTHLKA</v>
      </c>
      <c r="AI136" s="37" t="str">
        <f>IFERROR(IF(OR($C$5="",$Y136=""),"",INDEX('NFA LEVEL'!$D$2:$D$197,MATCH(CONCATENATE($C$5,"_",$Y136),'NFA LEVEL'!$A$2:$A$197))),"")</f>
        <v>PTHLKA</v>
      </c>
      <c r="AJ136" s="38">
        <f>IFERROR(ROUND((VLOOKUP(CONCATENATE($C$5,"_",$Y136),premium!$A$2:$I$200,6,FALSE))*AA136,0),"")</f>
        <v>160000</v>
      </c>
      <c r="AK136" s="38">
        <f>IFERROR(ROUND((VLOOKUP(CONCATENATE($C$5,"_",$Y136),premium!$A$2:$I$200,9,FALSE))*AA136,2),"")</f>
        <v>3200</v>
      </c>
      <c r="AL136" s="35" t="s">
        <v>23520</v>
      </c>
      <c r="AM136" s="31"/>
      <c r="AN136" s="39"/>
      <c r="AO136" s="63" t="str">
        <f t="shared" si="9"/>
        <v>O.K.</v>
      </c>
      <c r="AP136" s="40" t="str">
        <f t="shared" si="10"/>
        <v>O.K</v>
      </c>
      <c r="AQ136" s="41" t="s">
        <v>48</v>
      </c>
      <c r="AR136" s="161"/>
      <c r="AS136" s="124" t="s">
        <v>4331</v>
      </c>
      <c r="AT136" s="129" t="s">
        <v>214</v>
      </c>
      <c r="AU136" s="129" t="s">
        <v>171</v>
      </c>
      <c r="AV136" s="129" t="s">
        <v>270</v>
      </c>
      <c r="AW136" s="129" t="s">
        <v>316</v>
      </c>
      <c r="AX136" s="129" t="s">
        <v>321</v>
      </c>
      <c r="AZ136" s="129" t="s">
        <v>3984</v>
      </c>
      <c r="BA136" s="130" t="s">
        <v>8919</v>
      </c>
      <c r="BB136" s="130" t="s">
        <v>8920</v>
      </c>
      <c r="BH136" s="131"/>
      <c r="BI136" s="131"/>
      <c r="BJ136" s="131"/>
      <c r="BK136" s="131"/>
      <c r="BM136" s="129" t="s">
        <v>1154</v>
      </c>
      <c r="BN136" s="129" t="s">
        <v>204</v>
      </c>
      <c r="BO136" s="129" t="s">
        <v>1157</v>
      </c>
      <c r="BP136" s="131" t="s">
        <v>4058</v>
      </c>
      <c r="BQ136" s="131" t="s">
        <v>17744</v>
      </c>
      <c r="BR136" s="131" t="s">
        <v>18472</v>
      </c>
      <c r="BT136" s="129" t="s">
        <v>583</v>
      </c>
      <c r="BU136" s="129" t="s">
        <v>204</v>
      </c>
      <c r="BV136" s="129" t="s">
        <v>588</v>
      </c>
      <c r="BW136" s="129" t="s">
        <v>939</v>
      </c>
      <c r="BX136" s="131" t="s">
        <v>17726</v>
      </c>
      <c r="BY136" s="131" t="s">
        <v>18011</v>
      </c>
      <c r="BZ136" s="131" t="s">
        <v>18739</v>
      </c>
      <c r="CB136" s="129" t="s">
        <v>214</v>
      </c>
      <c r="CC136" s="129" t="s">
        <v>171</v>
      </c>
      <c r="CD136" s="129" t="s">
        <v>270</v>
      </c>
      <c r="CE136" s="129" t="s">
        <v>316</v>
      </c>
      <c r="CF136" s="129" t="s">
        <v>321</v>
      </c>
      <c r="CG136" s="131" t="s">
        <v>17912</v>
      </c>
      <c r="CH136" s="131" t="s">
        <v>8920</v>
      </c>
      <c r="CI136" s="124" t="s">
        <v>19119</v>
      </c>
    </row>
    <row r="137" spans="1:87" ht="25.5" x14ac:dyDescent="0.25">
      <c r="A137" s="30">
        <f t="shared" si="11"/>
        <v>120</v>
      </c>
      <c r="B137" s="31">
        <v>3083377</v>
      </c>
      <c r="C137" s="31" t="s">
        <v>24029</v>
      </c>
      <c r="D137" s="31"/>
      <c r="E137" s="31" t="s">
        <v>23625</v>
      </c>
      <c r="F137" s="31"/>
      <c r="G137" s="32" t="s">
        <v>23512</v>
      </c>
      <c r="H137" s="32" t="s">
        <v>23556</v>
      </c>
      <c r="I137" s="33">
        <v>8720826524</v>
      </c>
      <c r="J137" s="18" t="s">
        <v>24030</v>
      </c>
      <c r="K137" s="32"/>
      <c r="L137" s="18"/>
      <c r="M137" s="31" t="s">
        <v>23597</v>
      </c>
      <c r="N137" s="31" t="s">
        <v>23597</v>
      </c>
      <c r="O137" s="31"/>
      <c r="P137" s="32" t="s">
        <v>3206</v>
      </c>
      <c r="Q137" s="31"/>
      <c r="R137" s="44" t="s">
        <v>24031</v>
      </c>
      <c r="S137" s="32" t="s">
        <v>23516</v>
      </c>
      <c r="T137" s="34" t="str">
        <f t="shared" si="7"/>
        <v>Saving/Loan A/C</v>
      </c>
      <c r="U137" s="32" t="s">
        <v>23517</v>
      </c>
      <c r="V137" s="45">
        <v>0.79</v>
      </c>
      <c r="W137" s="35" t="s">
        <v>24032</v>
      </c>
      <c r="X137" s="62" t="str">
        <f t="shared" si="8"/>
        <v>Small/Marginal</v>
      </c>
      <c r="Y137" s="32" t="s">
        <v>204</v>
      </c>
      <c r="Z137" s="35"/>
      <c r="AA137" s="36">
        <v>0.3</v>
      </c>
      <c r="AB137" s="32" t="s">
        <v>3209</v>
      </c>
      <c r="AC137" s="32" t="s">
        <v>3380</v>
      </c>
      <c r="AD137" s="32" t="s">
        <v>3390</v>
      </c>
      <c r="AE137" s="31"/>
      <c r="AF137" s="31" t="s">
        <v>23525</v>
      </c>
      <c r="AG137" s="31"/>
      <c r="AH137" s="31" t="str">
        <f t="shared" si="6"/>
        <v>PTHLKA</v>
      </c>
      <c r="AI137" s="37" t="str">
        <f>IFERROR(IF(OR($C$5="",$Y137=""),"",INDEX('NFA LEVEL'!$D$2:$D$197,MATCH(CONCATENATE($C$5,"_",$Y137),'NFA LEVEL'!$A$2:$A$197))),"")</f>
        <v>PTHLKA</v>
      </c>
      <c r="AJ137" s="38">
        <f>IFERROR(ROUND((VLOOKUP(CONCATENATE($C$5,"_",$Y137),premium!$A$2:$I$200,6,FALSE))*AA137,0),"")</f>
        <v>12000</v>
      </c>
      <c r="AK137" s="38">
        <f>IFERROR(ROUND((VLOOKUP(CONCATENATE($C$5,"_",$Y137),premium!$A$2:$I$200,9,FALSE))*AA137,2),"")</f>
        <v>240</v>
      </c>
      <c r="AL137" s="35" t="s">
        <v>23520</v>
      </c>
      <c r="AM137" s="31"/>
      <c r="AN137" s="39"/>
      <c r="AO137" s="63" t="str">
        <f t="shared" si="9"/>
        <v>O.K.</v>
      </c>
      <c r="AP137" s="40" t="str">
        <f t="shared" si="10"/>
        <v>O.K</v>
      </c>
      <c r="AQ137" s="41" t="s">
        <v>48</v>
      </c>
      <c r="AR137" s="161"/>
      <c r="AS137" s="124" t="s">
        <v>4332</v>
      </c>
      <c r="AT137" s="129" t="s">
        <v>214</v>
      </c>
      <c r="AU137" s="129" t="s">
        <v>171</v>
      </c>
      <c r="AV137" s="129" t="s">
        <v>270</v>
      </c>
      <c r="AW137" s="129" t="s">
        <v>316</v>
      </c>
      <c r="AX137" s="129" t="s">
        <v>322</v>
      </c>
      <c r="AZ137" s="129" t="s">
        <v>3984</v>
      </c>
      <c r="BA137" s="130" t="s">
        <v>8921</v>
      </c>
      <c r="BB137" s="130" t="s">
        <v>8922</v>
      </c>
      <c r="BH137" s="131"/>
      <c r="BI137" s="131"/>
      <c r="BJ137" s="131"/>
      <c r="BK137" s="131"/>
      <c r="BM137" s="129" t="s">
        <v>1221</v>
      </c>
      <c r="BN137" s="129" t="s">
        <v>190</v>
      </c>
      <c r="BO137" s="129"/>
      <c r="BP137" s="131" t="s">
        <v>4069</v>
      </c>
      <c r="BQ137" s="131" t="s">
        <v>17745</v>
      </c>
      <c r="BR137" s="131" t="s">
        <v>18473</v>
      </c>
      <c r="BT137" s="129" t="s">
        <v>583</v>
      </c>
      <c r="BU137" s="129" t="s">
        <v>204</v>
      </c>
      <c r="BV137" s="129" t="s">
        <v>588</v>
      </c>
      <c r="BW137" s="129" t="s">
        <v>946</v>
      </c>
      <c r="BX137" s="131" t="s">
        <v>17726</v>
      </c>
      <c r="BY137" s="131" t="s">
        <v>18012</v>
      </c>
      <c r="BZ137" s="131" t="s">
        <v>18740</v>
      </c>
      <c r="CB137" s="129" t="s">
        <v>214</v>
      </c>
      <c r="CC137" s="129" t="s">
        <v>171</v>
      </c>
      <c r="CD137" s="129" t="s">
        <v>270</v>
      </c>
      <c r="CE137" s="129" t="s">
        <v>316</v>
      </c>
      <c r="CF137" s="129" t="s">
        <v>322</v>
      </c>
      <c r="CG137" s="131" t="s">
        <v>17912</v>
      </c>
      <c r="CH137" s="131" t="s">
        <v>8922</v>
      </c>
      <c r="CI137" s="124" t="s">
        <v>19120</v>
      </c>
    </row>
    <row r="138" spans="1:87" ht="25.5" x14ac:dyDescent="0.25">
      <c r="A138" s="30">
        <f t="shared" si="11"/>
        <v>121</v>
      </c>
      <c r="B138" s="31">
        <v>2958852</v>
      </c>
      <c r="C138" s="31" t="s">
        <v>24033</v>
      </c>
      <c r="D138" s="31"/>
      <c r="E138" s="31" t="s">
        <v>23984</v>
      </c>
      <c r="F138" s="31"/>
      <c r="G138" s="32" t="s">
        <v>23529</v>
      </c>
      <c r="H138" s="32" t="s">
        <v>23513</v>
      </c>
      <c r="I138" s="33">
        <v>9098798780</v>
      </c>
      <c r="J138" s="18" t="s">
        <v>24034</v>
      </c>
      <c r="K138" s="32"/>
      <c r="L138" s="18"/>
      <c r="M138" s="31" t="s">
        <v>23525</v>
      </c>
      <c r="N138" s="31" t="s">
        <v>23525</v>
      </c>
      <c r="O138" s="31"/>
      <c r="P138" s="32" t="s">
        <v>3206</v>
      </c>
      <c r="Q138" s="31"/>
      <c r="R138" s="44" t="s">
        <v>24035</v>
      </c>
      <c r="S138" s="32" t="s">
        <v>23516</v>
      </c>
      <c r="T138" s="34" t="str">
        <f t="shared" si="7"/>
        <v>Saving/Loan A/C</v>
      </c>
      <c r="U138" s="32" t="s">
        <v>23517</v>
      </c>
      <c r="V138" s="45">
        <v>2.1800000000000002</v>
      </c>
      <c r="W138" s="35" t="s">
        <v>24036</v>
      </c>
      <c r="X138" s="62" t="str">
        <f t="shared" si="8"/>
        <v>Others</v>
      </c>
      <c r="Y138" s="32" t="s">
        <v>204</v>
      </c>
      <c r="Z138" s="35"/>
      <c r="AA138" s="36">
        <v>1</v>
      </c>
      <c r="AB138" s="32" t="s">
        <v>3209</v>
      </c>
      <c r="AC138" s="32" t="s">
        <v>3380</v>
      </c>
      <c r="AD138" s="32" t="s">
        <v>3390</v>
      </c>
      <c r="AE138" s="31"/>
      <c r="AF138" s="31" t="s">
        <v>23525</v>
      </c>
      <c r="AG138" s="31"/>
      <c r="AH138" s="31" t="str">
        <f t="shared" si="6"/>
        <v>PTHLKA</v>
      </c>
      <c r="AI138" s="37" t="str">
        <f>IFERROR(IF(OR($C$5="",$Y138=""),"",INDEX('NFA LEVEL'!$D$2:$D$197,MATCH(CONCATENATE($C$5,"_",$Y138),'NFA LEVEL'!$A$2:$A$197))),"")</f>
        <v>PTHLKA</v>
      </c>
      <c r="AJ138" s="38">
        <f>IFERROR(ROUND((VLOOKUP(CONCATENATE($C$5,"_",$Y138),premium!$A$2:$I$200,6,FALSE))*AA138,0),"")</f>
        <v>40000</v>
      </c>
      <c r="AK138" s="38">
        <f>IFERROR(ROUND((VLOOKUP(CONCATENATE($C$5,"_",$Y138),premium!$A$2:$I$200,9,FALSE))*AA138,2),"")</f>
        <v>800</v>
      </c>
      <c r="AL138" s="35" t="s">
        <v>23520</v>
      </c>
      <c r="AM138" s="31"/>
      <c r="AN138" s="39"/>
      <c r="AO138" s="63" t="str">
        <f t="shared" si="9"/>
        <v>O.K.</v>
      </c>
      <c r="AP138" s="40" t="str">
        <f t="shared" si="10"/>
        <v>O.K</v>
      </c>
      <c r="AQ138" s="41" t="s">
        <v>48</v>
      </c>
      <c r="AR138" s="161"/>
      <c r="AS138" s="124" t="s">
        <v>4333</v>
      </c>
      <c r="AT138" s="129" t="s">
        <v>214</v>
      </c>
      <c r="AU138" s="129" t="s">
        <v>171</v>
      </c>
      <c r="AV138" s="129" t="s">
        <v>270</v>
      </c>
      <c r="AW138" s="129" t="s">
        <v>316</v>
      </c>
      <c r="AX138" s="129" t="s">
        <v>323</v>
      </c>
      <c r="AZ138" s="129" t="s">
        <v>3984</v>
      </c>
      <c r="BA138" s="130" t="s">
        <v>8923</v>
      </c>
      <c r="BB138" s="130" t="s">
        <v>8924</v>
      </c>
      <c r="BH138" s="131"/>
      <c r="BI138" s="131"/>
      <c r="BJ138" s="131"/>
      <c r="BK138" s="131"/>
      <c r="BM138" s="129" t="s">
        <v>1221</v>
      </c>
      <c r="BN138" s="129" t="s">
        <v>201</v>
      </c>
      <c r="BO138" s="129" t="s">
        <v>1222</v>
      </c>
      <c r="BP138" s="131" t="s">
        <v>4070</v>
      </c>
      <c r="BQ138" s="131" t="s">
        <v>17746</v>
      </c>
      <c r="BR138" s="131" t="s">
        <v>18474</v>
      </c>
      <c r="BT138" s="129" t="s">
        <v>583</v>
      </c>
      <c r="BU138" s="129" t="s">
        <v>204</v>
      </c>
      <c r="BV138" s="129" t="s">
        <v>588</v>
      </c>
      <c r="BW138" s="129" t="s">
        <v>646</v>
      </c>
      <c r="BX138" s="131" t="s">
        <v>17726</v>
      </c>
      <c r="BY138" s="131" t="s">
        <v>18013</v>
      </c>
      <c r="BZ138" s="131" t="s">
        <v>18741</v>
      </c>
      <c r="CB138" s="129" t="s">
        <v>214</v>
      </c>
      <c r="CC138" s="129" t="s">
        <v>171</v>
      </c>
      <c r="CD138" s="129" t="s">
        <v>270</v>
      </c>
      <c r="CE138" s="129" t="s">
        <v>316</v>
      </c>
      <c r="CF138" s="129" t="s">
        <v>323</v>
      </c>
      <c r="CG138" s="131" t="s">
        <v>17912</v>
      </c>
      <c r="CH138" s="131" t="s">
        <v>8924</v>
      </c>
      <c r="CI138" s="124" t="s">
        <v>19121</v>
      </c>
    </row>
    <row r="139" spans="1:87" ht="25.5" x14ac:dyDescent="0.25">
      <c r="A139" s="30">
        <f t="shared" si="11"/>
        <v>122</v>
      </c>
      <c r="B139" s="31">
        <v>3034858</v>
      </c>
      <c r="C139" s="31" t="s">
        <v>24037</v>
      </c>
      <c r="D139" s="31"/>
      <c r="E139" s="31" t="s">
        <v>24038</v>
      </c>
      <c r="F139" s="31"/>
      <c r="G139" s="32" t="s">
        <v>23512</v>
      </c>
      <c r="H139" s="32" t="s">
        <v>23513</v>
      </c>
      <c r="I139" s="33">
        <v>8085605754</v>
      </c>
      <c r="J139" s="18" t="s">
        <v>24039</v>
      </c>
      <c r="K139" s="32"/>
      <c r="L139" s="18"/>
      <c r="M139" s="31" t="s">
        <v>23586</v>
      </c>
      <c r="N139" s="31" t="s">
        <v>23586</v>
      </c>
      <c r="O139" s="31"/>
      <c r="P139" s="32" t="s">
        <v>3206</v>
      </c>
      <c r="Q139" s="31"/>
      <c r="R139" s="44" t="s">
        <v>24040</v>
      </c>
      <c r="S139" s="32" t="s">
        <v>23516</v>
      </c>
      <c r="T139" s="34" t="str">
        <f t="shared" si="7"/>
        <v>Saving/Loan A/C</v>
      </c>
      <c r="U139" s="32" t="s">
        <v>23517</v>
      </c>
      <c r="V139" s="45">
        <v>0.91</v>
      </c>
      <c r="W139" s="35" t="s">
        <v>24041</v>
      </c>
      <c r="X139" s="62" t="str">
        <f t="shared" si="8"/>
        <v>Small/Marginal</v>
      </c>
      <c r="Y139" s="32" t="s">
        <v>204</v>
      </c>
      <c r="Z139" s="35"/>
      <c r="AA139" s="36">
        <v>0.5</v>
      </c>
      <c r="AB139" s="32" t="s">
        <v>3209</v>
      </c>
      <c r="AC139" s="32" t="s">
        <v>3380</v>
      </c>
      <c r="AD139" s="32" t="s">
        <v>3382</v>
      </c>
      <c r="AE139" s="31"/>
      <c r="AF139" s="31" t="s">
        <v>23586</v>
      </c>
      <c r="AG139" s="31"/>
      <c r="AH139" s="31" t="str">
        <f t="shared" si="6"/>
        <v>PTHLKA</v>
      </c>
      <c r="AI139" s="37" t="str">
        <f>IFERROR(IF(OR($C$5="",$Y139=""),"",INDEX('NFA LEVEL'!$D$2:$D$197,MATCH(CONCATENATE($C$5,"_",$Y139),'NFA LEVEL'!$A$2:$A$197))),"")</f>
        <v>PTHLKA</v>
      </c>
      <c r="AJ139" s="38">
        <f>IFERROR(ROUND((VLOOKUP(CONCATENATE($C$5,"_",$Y139),premium!$A$2:$I$200,6,FALSE))*AA139,0),"")</f>
        <v>20000</v>
      </c>
      <c r="AK139" s="38">
        <f>IFERROR(ROUND((VLOOKUP(CONCATENATE($C$5,"_",$Y139),premium!$A$2:$I$200,9,FALSE))*AA139,2),"")</f>
        <v>400</v>
      </c>
      <c r="AL139" s="35" t="s">
        <v>23520</v>
      </c>
      <c r="AM139" s="31"/>
      <c r="AN139" s="39"/>
      <c r="AO139" s="63" t="str">
        <f t="shared" si="9"/>
        <v>O.K.</v>
      </c>
      <c r="AP139" s="40" t="str">
        <f t="shared" si="10"/>
        <v>O.K</v>
      </c>
      <c r="AQ139" s="41" t="s">
        <v>48</v>
      </c>
      <c r="AR139" s="161"/>
      <c r="AS139" s="124" t="s">
        <v>4334</v>
      </c>
      <c r="AT139" s="129" t="s">
        <v>214</v>
      </c>
      <c r="AU139" s="129" t="s">
        <v>171</v>
      </c>
      <c r="AV139" s="129" t="s">
        <v>270</v>
      </c>
      <c r="AW139" s="129" t="s">
        <v>316</v>
      </c>
      <c r="AX139" s="129" t="s">
        <v>324</v>
      </c>
      <c r="AZ139" s="129" t="s">
        <v>3984</v>
      </c>
      <c r="BA139" s="130" t="s">
        <v>8925</v>
      </c>
      <c r="BB139" s="130" t="s">
        <v>8926</v>
      </c>
      <c r="BH139" s="131"/>
      <c r="BI139" s="131"/>
      <c r="BJ139" s="131"/>
      <c r="BK139" s="131"/>
      <c r="BM139" s="129" t="s">
        <v>1221</v>
      </c>
      <c r="BN139" s="129" t="s">
        <v>201</v>
      </c>
      <c r="BO139" s="129" t="s">
        <v>1223</v>
      </c>
      <c r="BP139" s="131" t="s">
        <v>4070</v>
      </c>
      <c r="BQ139" s="131" t="s">
        <v>17747</v>
      </c>
      <c r="BR139" s="131" t="s">
        <v>18475</v>
      </c>
      <c r="BT139" s="129" t="s">
        <v>583</v>
      </c>
      <c r="BU139" s="129" t="s">
        <v>204</v>
      </c>
      <c r="BV139" s="129" t="s">
        <v>586</v>
      </c>
      <c r="BW139" s="129" t="s">
        <v>850</v>
      </c>
      <c r="BX139" s="131" t="s">
        <v>17727</v>
      </c>
      <c r="BY139" s="131" t="s">
        <v>18014</v>
      </c>
      <c r="BZ139" s="131" t="s">
        <v>18742</v>
      </c>
      <c r="CB139" s="129" t="s">
        <v>214</v>
      </c>
      <c r="CC139" s="129" t="s">
        <v>171</v>
      </c>
      <c r="CD139" s="129" t="s">
        <v>270</v>
      </c>
      <c r="CE139" s="129" t="s">
        <v>316</v>
      </c>
      <c r="CF139" s="129" t="s">
        <v>324</v>
      </c>
      <c r="CG139" s="131" t="s">
        <v>17912</v>
      </c>
      <c r="CH139" s="131" t="s">
        <v>8926</v>
      </c>
      <c r="CI139" s="124" t="s">
        <v>19122</v>
      </c>
    </row>
    <row r="140" spans="1:87" ht="25.5" x14ac:dyDescent="0.25">
      <c r="A140" s="30">
        <f t="shared" si="11"/>
        <v>123</v>
      </c>
      <c r="B140" s="31">
        <v>3018744</v>
      </c>
      <c r="C140" s="31" t="s">
        <v>23553</v>
      </c>
      <c r="D140" s="31"/>
      <c r="E140" s="31" t="s">
        <v>23511</v>
      </c>
      <c r="F140" s="31"/>
      <c r="G140" s="32" t="s">
        <v>23512</v>
      </c>
      <c r="H140" s="32" t="s">
        <v>23513</v>
      </c>
      <c r="I140" s="33">
        <v>9827208391</v>
      </c>
      <c r="J140" s="18" t="s">
        <v>24042</v>
      </c>
      <c r="K140" s="32"/>
      <c r="L140" s="18"/>
      <c r="M140" s="31" t="s">
        <v>23509</v>
      </c>
      <c r="N140" s="31" t="s">
        <v>23509</v>
      </c>
      <c r="O140" s="31"/>
      <c r="P140" s="32" t="s">
        <v>3206</v>
      </c>
      <c r="Q140" s="31"/>
      <c r="R140" s="44" t="s">
        <v>24043</v>
      </c>
      <c r="S140" s="32" t="s">
        <v>23516</v>
      </c>
      <c r="T140" s="34" t="str">
        <f t="shared" si="7"/>
        <v>Saving/Loan A/C</v>
      </c>
      <c r="U140" s="32" t="s">
        <v>23517</v>
      </c>
      <c r="V140" s="45">
        <v>2.27</v>
      </c>
      <c r="W140" s="35" t="s">
        <v>24044</v>
      </c>
      <c r="X140" s="62" t="str">
        <f t="shared" si="8"/>
        <v>Others</v>
      </c>
      <c r="Y140" s="32" t="s">
        <v>204</v>
      </c>
      <c r="Z140" s="35"/>
      <c r="AA140" s="36">
        <v>1.5</v>
      </c>
      <c r="AB140" s="32" t="s">
        <v>3209</v>
      </c>
      <c r="AC140" s="32" t="s">
        <v>3380</v>
      </c>
      <c r="AD140" s="32" t="s">
        <v>3383</v>
      </c>
      <c r="AE140" s="31"/>
      <c r="AF140" s="31" t="s">
        <v>23509</v>
      </c>
      <c r="AG140" s="31"/>
      <c r="AH140" s="31" t="str">
        <f t="shared" si="6"/>
        <v>PTHLKA</v>
      </c>
      <c r="AI140" s="37" t="str">
        <f>IFERROR(IF(OR($C$5="",$Y140=""),"",INDEX('NFA LEVEL'!$D$2:$D$197,MATCH(CONCATENATE($C$5,"_",$Y140),'NFA LEVEL'!$A$2:$A$197))),"")</f>
        <v>PTHLKA</v>
      </c>
      <c r="AJ140" s="38">
        <f>IFERROR(ROUND((VLOOKUP(CONCATENATE($C$5,"_",$Y140),premium!$A$2:$I$200,6,FALSE))*AA140,0),"")</f>
        <v>60000</v>
      </c>
      <c r="AK140" s="38">
        <f>IFERROR(ROUND((VLOOKUP(CONCATENATE($C$5,"_",$Y140),premium!$A$2:$I$200,9,FALSE))*AA140,2),"")</f>
        <v>1200</v>
      </c>
      <c r="AL140" s="35" t="s">
        <v>23520</v>
      </c>
      <c r="AM140" s="31"/>
      <c r="AN140" s="39"/>
      <c r="AO140" s="63" t="str">
        <f t="shared" si="9"/>
        <v>O.K.</v>
      </c>
      <c r="AP140" s="40" t="str">
        <f t="shared" si="10"/>
        <v>O.K</v>
      </c>
      <c r="AQ140" s="41" t="s">
        <v>48</v>
      </c>
      <c r="AR140" s="161"/>
      <c r="AS140" s="124" t="s">
        <v>4335</v>
      </c>
      <c r="AT140" s="129" t="s">
        <v>214</v>
      </c>
      <c r="AU140" s="129" t="s">
        <v>171</v>
      </c>
      <c r="AV140" s="129" t="s">
        <v>270</v>
      </c>
      <c r="AW140" s="129" t="s">
        <v>316</v>
      </c>
      <c r="AX140" s="129" t="s">
        <v>325</v>
      </c>
      <c r="AZ140" s="129" t="s">
        <v>3984</v>
      </c>
      <c r="BA140" s="130" t="s">
        <v>8927</v>
      </c>
      <c r="BB140" s="130" t="s">
        <v>8928</v>
      </c>
      <c r="BH140" s="131"/>
      <c r="BI140" s="131"/>
      <c r="BJ140" s="131"/>
      <c r="BK140" s="131"/>
      <c r="BM140" s="129" t="s">
        <v>1221</v>
      </c>
      <c r="BN140" s="129" t="s">
        <v>201</v>
      </c>
      <c r="BO140" s="129" t="s">
        <v>1224</v>
      </c>
      <c r="BP140" s="131" t="s">
        <v>4070</v>
      </c>
      <c r="BQ140" s="131" t="s">
        <v>17748</v>
      </c>
      <c r="BR140" s="131" t="s">
        <v>18476</v>
      </c>
      <c r="BT140" s="129" t="s">
        <v>583</v>
      </c>
      <c r="BU140" s="129" t="s">
        <v>204</v>
      </c>
      <c r="BV140" s="129" t="s">
        <v>586</v>
      </c>
      <c r="BW140" s="129" t="s">
        <v>653</v>
      </c>
      <c r="BX140" s="131" t="s">
        <v>17727</v>
      </c>
      <c r="BY140" s="131" t="s">
        <v>18015</v>
      </c>
      <c r="BZ140" s="131" t="s">
        <v>18743</v>
      </c>
      <c r="CB140" s="129" t="s">
        <v>214</v>
      </c>
      <c r="CC140" s="129" t="s">
        <v>171</v>
      </c>
      <c r="CD140" s="129" t="s">
        <v>270</v>
      </c>
      <c r="CE140" s="129" t="s">
        <v>316</v>
      </c>
      <c r="CF140" s="129" t="s">
        <v>325</v>
      </c>
      <c r="CG140" s="131" t="s">
        <v>17912</v>
      </c>
      <c r="CH140" s="131" t="s">
        <v>8928</v>
      </c>
      <c r="CI140" s="124" t="s">
        <v>19123</v>
      </c>
    </row>
    <row r="141" spans="1:87" ht="25.5" x14ac:dyDescent="0.25">
      <c r="A141" s="30">
        <f t="shared" si="11"/>
        <v>124</v>
      </c>
      <c r="B141" s="31">
        <v>999883436</v>
      </c>
      <c r="C141" s="31" t="s">
        <v>24045</v>
      </c>
      <c r="D141" s="31"/>
      <c r="E141" s="31" t="s">
        <v>23721</v>
      </c>
      <c r="F141" s="31"/>
      <c r="G141" s="32" t="s">
        <v>23512</v>
      </c>
      <c r="H141" s="32" t="s">
        <v>23513</v>
      </c>
      <c r="I141" s="33">
        <v>7770956406</v>
      </c>
      <c r="J141" s="18"/>
      <c r="K141" s="32"/>
      <c r="L141" s="18"/>
      <c r="M141" s="31" t="s">
        <v>23509</v>
      </c>
      <c r="N141" s="31" t="s">
        <v>23509</v>
      </c>
      <c r="O141" s="31"/>
      <c r="P141" s="32" t="s">
        <v>3206</v>
      </c>
      <c r="Q141" s="31"/>
      <c r="R141" s="44" t="s">
        <v>24046</v>
      </c>
      <c r="S141" s="32" t="s">
        <v>23516</v>
      </c>
      <c r="T141" s="34" t="str">
        <f t="shared" si="7"/>
        <v>Saving/Loan A/C</v>
      </c>
      <c r="U141" s="32" t="s">
        <v>23517</v>
      </c>
      <c r="V141" s="45">
        <v>1.39</v>
      </c>
      <c r="W141" s="35" t="s">
        <v>24047</v>
      </c>
      <c r="X141" s="62" t="str">
        <f t="shared" si="8"/>
        <v>Small/Marginal</v>
      </c>
      <c r="Y141" s="32" t="s">
        <v>204</v>
      </c>
      <c r="Z141" s="35"/>
      <c r="AA141" s="36">
        <v>0.5</v>
      </c>
      <c r="AB141" s="32" t="s">
        <v>3209</v>
      </c>
      <c r="AC141" s="32" t="s">
        <v>3380</v>
      </c>
      <c r="AD141" s="32" t="s">
        <v>3383</v>
      </c>
      <c r="AE141" s="31"/>
      <c r="AF141" s="31" t="s">
        <v>23509</v>
      </c>
      <c r="AG141" s="31"/>
      <c r="AH141" s="31" t="str">
        <f t="shared" si="6"/>
        <v>PTHLKA</v>
      </c>
      <c r="AI141" s="37" t="str">
        <f>IFERROR(IF(OR($C$5="",$Y141=""),"",INDEX('NFA LEVEL'!$D$2:$D$197,MATCH(CONCATENATE($C$5,"_",$Y141),'NFA LEVEL'!$A$2:$A$197))),"")</f>
        <v>PTHLKA</v>
      </c>
      <c r="AJ141" s="38">
        <f>IFERROR(ROUND((VLOOKUP(CONCATENATE($C$5,"_",$Y141),premium!$A$2:$I$200,6,FALSE))*AA141,0),"")</f>
        <v>20000</v>
      </c>
      <c r="AK141" s="38">
        <f>IFERROR(ROUND((VLOOKUP(CONCATENATE($C$5,"_",$Y141),premium!$A$2:$I$200,9,FALSE))*AA141,2),"")</f>
        <v>400</v>
      </c>
      <c r="AL141" s="35" t="s">
        <v>23520</v>
      </c>
      <c r="AM141" s="31"/>
      <c r="AN141" s="39"/>
      <c r="AO141" s="63" t="str">
        <f t="shared" si="9"/>
        <v>O.K.</v>
      </c>
      <c r="AP141" s="40" t="str">
        <f t="shared" si="10"/>
        <v>O.K</v>
      </c>
      <c r="AQ141" s="41" t="s">
        <v>48</v>
      </c>
      <c r="AR141" s="161"/>
      <c r="AS141" s="124" t="s">
        <v>4336</v>
      </c>
      <c r="AT141" s="129" t="s">
        <v>214</v>
      </c>
      <c r="AU141" s="129" t="s">
        <v>171</v>
      </c>
      <c r="AV141" s="129" t="s">
        <v>270</v>
      </c>
      <c r="AW141" s="129" t="s">
        <v>316</v>
      </c>
      <c r="AX141" s="129" t="s">
        <v>326</v>
      </c>
      <c r="AZ141" s="129" t="s">
        <v>3984</v>
      </c>
      <c r="BA141" s="130" t="s">
        <v>8929</v>
      </c>
      <c r="BB141" s="130" t="s">
        <v>8930</v>
      </c>
      <c r="BH141" s="131"/>
      <c r="BI141" s="131"/>
      <c r="BJ141" s="131"/>
      <c r="BK141" s="131"/>
      <c r="BM141" s="129" t="s">
        <v>1221</v>
      </c>
      <c r="BN141" s="129" t="s">
        <v>201</v>
      </c>
      <c r="BO141" s="129" t="s">
        <v>1225</v>
      </c>
      <c r="BP141" s="131" t="s">
        <v>4070</v>
      </c>
      <c r="BQ141" s="131" t="s">
        <v>17749</v>
      </c>
      <c r="BR141" s="131" t="s">
        <v>18477</v>
      </c>
      <c r="BT141" s="129" t="s">
        <v>583</v>
      </c>
      <c r="BU141" s="129" t="s">
        <v>204</v>
      </c>
      <c r="BV141" s="129" t="s">
        <v>586</v>
      </c>
      <c r="BW141" s="129" t="s">
        <v>674</v>
      </c>
      <c r="BX141" s="131" t="s">
        <v>17727</v>
      </c>
      <c r="BY141" s="131" t="s">
        <v>18016</v>
      </c>
      <c r="BZ141" s="131" t="s">
        <v>18744</v>
      </c>
      <c r="CB141" s="129" t="s">
        <v>214</v>
      </c>
      <c r="CC141" s="129" t="s">
        <v>171</v>
      </c>
      <c r="CD141" s="129" t="s">
        <v>270</v>
      </c>
      <c r="CE141" s="129" t="s">
        <v>316</v>
      </c>
      <c r="CF141" s="129" t="s">
        <v>326</v>
      </c>
      <c r="CG141" s="131" t="s">
        <v>17912</v>
      </c>
      <c r="CH141" s="131" t="s">
        <v>8930</v>
      </c>
      <c r="CI141" s="124" t="s">
        <v>19124</v>
      </c>
    </row>
    <row r="142" spans="1:87" ht="25.5" x14ac:dyDescent="0.25">
      <c r="A142" s="30">
        <f t="shared" si="11"/>
        <v>125</v>
      </c>
      <c r="B142" s="31">
        <v>3085439</v>
      </c>
      <c r="C142" s="31" t="s">
        <v>24048</v>
      </c>
      <c r="D142" s="31"/>
      <c r="E142" s="31" t="s">
        <v>24049</v>
      </c>
      <c r="F142" s="31"/>
      <c r="G142" s="32" t="s">
        <v>23529</v>
      </c>
      <c r="H142" s="32" t="s">
        <v>23556</v>
      </c>
      <c r="I142" s="33">
        <v>9999999999</v>
      </c>
      <c r="J142" s="18"/>
      <c r="K142" s="32"/>
      <c r="L142" s="18"/>
      <c r="M142" s="31" t="s">
        <v>23525</v>
      </c>
      <c r="N142" s="31" t="s">
        <v>23525</v>
      </c>
      <c r="O142" s="31"/>
      <c r="P142" s="32" t="s">
        <v>3206</v>
      </c>
      <c r="Q142" s="31"/>
      <c r="R142" s="44" t="s">
        <v>24050</v>
      </c>
      <c r="S142" s="32" t="s">
        <v>23516</v>
      </c>
      <c r="T142" s="34" t="str">
        <f t="shared" si="7"/>
        <v>Saving/Loan A/C</v>
      </c>
      <c r="U142" s="32" t="s">
        <v>23517</v>
      </c>
      <c r="V142" s="45">
        <v>3.79</v>
      </c>
      <c r="W142" s="35" t="s">
        <v>24051</v>
      </c>
      <c r="X142" s="62" t="str">
        <f t="shared" si="8"/>
        <v>Others</v>
      </c>
      <c r="Y142" s="32" t="s">
        <v>204</v>
      </c>
      <c r="Z142" s="35"/>
      <c r="AA142" s="36">
        <v>2.5</v>
      </c>
      <c r="AB142" s="32" t="s">
        <v>3211</v>
      </c>
      <c r="AC142" s="32" t="s">
        <v>3556</v>
      </c>
      <c r="AD142" s="32" t="s">
        <v>3567</v>
      </c>
      <c r="AE142" s="31"/>
      <c r="AF142" s="31" t="s">
        <v>24052</v>
      </c>
      <c r="AG142" s="31"/>
      <c r="AH142" s="31" t="str">
        <f t="shared" si="6"/>
        <v>PTHLKA</v>
      </c>
      <c r="AI142" s="37" t="str">
        <f>IFERROR(IF(OR($C$5="",$Y142=""),"",INDEX('NFA LEVEL'!$D$2:$D$197,MATCH(CONCATENATE($C$5,"_",$Y142),'NFA LEVEL'!$A$2:$A$197))),"")</f>
        <v>PTHLKA</v>
      </c>
      <c r="AJ142" s="38">
        <f>IFERROR(ROUND((VLOOKUP(CONCATENATE($C$5,"_",$Y142),premium!$A$2:$I$200,6,FALSE))*AA142,0),"")</f>
        <v>100000</v>
      </c>
      <c r="AK142" s="38">
        <f>IFERROR(ROUND((VLOOKUP(CONCATENATE($C$5,"_",$Y142),premium!$A$2:$I$200,9,FALSE))*AA142,2),"")</f>
        <v>2000</v>
      </c>
      <c r="AL142" s="35" t="s">
        <v>23520</v>
      </c>
      <c r="AM142" s="31"/>
      <c r="AN142" s="39"/>
      <c r="AO142" s="63" t="str">
        <f t="shared" si="9"/>
        <v>O.K.</v>
      </c>
      <c r="AP142" s="40" t="str">
        <f t="shared" si="10"/>
        <v>O.K</v>
      </c>
      <c r="AQ142" s="41" t="s">
        <v>48</v>
      </c>
      <c r="AR142" s="161"/>
      <c r="AS142" s="124" t="s">
        <v>4337</v>
      </c>
      <c r="AT142" s="129" t="s">
        <v>214</v>
      </c>
      <c r="AU142" s="129" t="s">
        <v>171</v>
      </c>
      <c r="AV142" s="129" t="s">
        <v>270</v>
      </c>
      <c r="AW142" s="129" t="s">
        <v>316</v>
      </c>
      <c r="AX142" s="129" t="s">
        <v>327</v>
      </c>
      <c r="AZ142" s="129" t="s">
        <v>3984</v>
      </c>
      <c r="BA142" s="130" t="s">
        <v>8931</v>
      </c>
      <c r="BB142" s="130" t="s">
        <v>8932</v>
      </c>
      <c r="BH142" s="131"/>
      <c r="BI142" s="131"/>
      <c r="BJ142" s="131"/>
      <c r="BK142" s="131"/>
      <c r="BM142" s="129" t="s">
        <v>1221</v>
      </c>
      <c r="BN142" s="129" t="s">
        <v>201</v>
      </c>
      <c r="BO142" s="129" t="s">
        <v>1226</v>
      </c>
      <c r="BP142" s="131" t="s">
        <v>4070</v>
      </c>
      <c r="BQ142" s="131" t="s">
        <v>17750</v>
      </c>
      <c r="BR142" s="131" t="s">
        <v>18478</v>
      </c>
      <c r="BT142" s="129" t="s">
        <v>583</v>
      </c>
      <c r="BU142" s="129" t="s">
        <v>204</v>
      </c>
      <c r="BV142" s="129" t="s">
        <v>586</v>
      </c>
      <c r="BW142" s="129" t="s">
        <v>854</v>
      </c>
      <c r="BX142" s="131" t="s">
        <v>17727</v>
      </c>
      <c r="BY142" s="131" t="s">
        <v>18017</v>
      </c>
      <c r="BZ142" s="131" t="s">
        <v>18745</v>
      </c>
      <c r="CB142" s="129" t="s">
        <v>214</v>
      </c>
      <c r="CC142" s="129" t="s">
        <v>171</v>
      </c>
      <c r="CD142" s="129" t="s">
        <v>270</v>
      </c>
      <c r="CE142" s="129" t="s">
        <v>316</v>
      </c>
      <c r="CF142" s="129" t="s">
        <v>327</v>
      </c>
      <c r="CG142" s="131" t="s">
        <v>17912</v>
      </c>
      <c r="CH142" s="131" t="s">
        <v>8932</v>
      </c>
      <c r="CI142" s="124" t="s">
        <v>19125</v>
      </c>
    </row>
    <row r="143" spans="1:87" ht="25.5" x14ac:dyDescent="0.25">
      <c r="A143" s="30">
        <f t="shared" si="11"/>
        <v>126</v>
      </c>
      <c r="B143" s="31">
        <v>3114973</v>
      </c>
      <c r="C143" s="31" t="s">
        <v>23747</v>
      </c>
      <c r="D143" s="31"/>
      <c r="E143" s="31" t="s">
        <v>23995</v>
      </c>
      <c r="F143" s="31"/>
      <c r="G143" s="32" t="s">
        <v>23512</v>
      </c>
      <c r="H143" s="32" t="s">
        <v>23535</v>
      </c>
      <c r="I143" s="33">
        <v>9098798741</v>
      </c>
      <c r="J143" s="18"/>
      <c r="K143" s="32"/>
      <c r="L143" s="18"/>
      <c r="M143" s="31" t="s">
        <v>23597</v>
      </c>
      <c r="N143" s="31" t="s">
        <v>23597</v>
      </c>
      <c r="O143" s="31"/>
      <c r="P143" s="32" t="s">
        <v>3206</v>
      </c>
      <c r="Q143" s="31"/>
      <c r="R143" s="44" t="s">
        <v>24053</v>
      </c>
      <c r="S143" s="32" t="s">
        <v>23516</v>
      </c>
      <c r="T143" s="34" t="str">
        <f t="shared" si="7"/>
        <v>Saving/Loan A/C</v>
      </c>
      <c r="U143" s="32" t="s">
        <v>23517</v>
      </c>
      <c r="V143" s="45">
        <v>2.2999999999999998</v>
      </c>
      <c r="W143" s="35" t="s">
        <v>24054</v>
      </c>
      <c r="X143" s="62" t="str">
        <f t="shared" si="8"/>
        <v>Others</v>
      </c>
      <c r="Y143" s="32" t="s">
        <v>204</v>
      </c>
      <c r="Z143" s="35"/>
      <c r="AA143" s="36">
        <v>1</v>
      </c>
      <c r="AB143" s="32" t="s">
        <v>3209</v>
      </c>
      <c r="AC143" s="32" t="s">
        <v>3380</v>
      </c>
      <c r="AD143" s="32" t="s">
        <v>3390</v>
      </c>
      <c r="AE143" s="31"/>
      <c r="AF143" s="31" t="s">
        <v>23525</v>
      </c>
      <c r="AG143" s="31"/>
      <c r="AH143" s="31" t="str">
        <f t="shared" si="6"/>
        <v>PTHLKA</v>
      </c>
      <c r="AI143" s="37" t="str">
        <f>IFERROR(IF(OR($C$5="",$Y143=""),"",INDEX('NFA LEVEL'!$D$2:$D$197,MATCH(CONCATENATE($C$5,"_",$Y143),'NFA LEVEL'!$A$2:$A$197))),"")</f>
        <v>PTHLKA</v>
      </c>
      <c r="AJ143" s="38">
        <f>IFERROR(ROUND((VLOOKUP(CONCATENATE($C$5,"_",$Y143),premium!$A$2:$I$200,6,FALSE))*AA143,0),"")</f>
        <v>40000</v>
      </c>
      <c r="AK143" s="38">
        <f>IFERROR(ROUND((VLOOKUP(CONCATENATE($C$5,"_",$Y143),premium!$A$2:$I$200,9,FALSE))*AA143,2),"")</f>
        <v>800</v>
      </c>
      <c r="AL143" s="35" t="s">
        <v>23520</v>
      </c>
      <c r="AM143" s="31"/>
      <c r="AN143" s="39"/>
      <c r="AO143" s="63" t="str">
        <f t="shared" si="9"/>
        <v>O.K.</v>
      </c>
      <c r="AP143" s="40" t="str">
        <f t="shared" si="10"/>
        <v>O.K</v>
      </c>
      <c r="AQ143" s="41" t="s">
        <v>48</v>
      </c>
      <c r="AR143" s="161"/>
      <c r="AS143" s="124" t="s">
        <v>4338</v>
      </c>
      <c r="AT143" s="129" t="s">
        <v>214</v>
      </c>
      <c r="AU143" s="129" t="s">
        <v>171</v>
      </c>
      <c r="AV143" s="129" t="s">
        <v>270</v>
      </c>
      <c r="AW143" s="129" t="s">
        <v>316</v>
      </c>
      <c r="AX143" s="129" t="s">
        <v>328</v>
      </c>
      <c r="AZ143" s="129" t="s">
        <v>3984</v>
      </c>
      <c r="BA143" s="130" t="s">
        <v>8933</v>
      </c>
      <c r="BB143" s="130" t="s">
        <v>8934</v>
      </c>
      <c r="BH143" s="131"/>
      <c r="BI143" s="131"/>
      <c r="BJ143" s="131"/>
      <c r="BK143" s="131"/>
      <c r="BM143" s="129" t="s">
        <v>1221</v>
      </c>
      <c r="BN143" s="129" t="s">
        <v>201</v>
      </c>
      <c r="BO143" s="129" t="s">
        <v>1227</v>
      </c>
      <c r="BP143" s="131" t="s">
        <v>4070</v>
      </c>
      <c r="BQ143" s="131" t="s">
        <v>17751</v>
      </c>
      <c r="BR143" s="131" t="s">
        <v>18479</v>
      </c>
      <c r="BT143" s="129" t="s">
        <v>583</v>
      </c>
      <c r="BU143" s="129" t="s">
        <v>204</v>
      </c>
      <c r="BV143" s="129" t="s">
        <v>590</v>
      </c>
      <c r="BW143" s="129" t="s">
        <v>694</v>
      </c>
      <c r="BX143" s="131" t="s">
        <v>17728</v>
      </c>
      <c r="BY143" s="131" t="s">
        <v>18018</v>
      </c>
      <c r="BZ143" s="131" t="s">
        <v>18746</v>
      </c>
      <c r="CB143" s="129" t="s">
        <v>214</v>
      </c>
      <c r="CC143" s="129" t="s">
        <v>171</v>
      </c>
      <c r="CD143" s="129" t="s">
        <v>270</v>
      </c>
      <c r="CE143" s="129" t="s">
        <v>316</v>
      </c>
      <c r="CF143" s="129" t="s">
        <v>328</v>
      </c>
      <c r="CG143" s="131" t="s">
        <v>17912</v>
      </c>
      <c r="CH143" s="131" t="s">
        <v>8934</v>
      </c>
      <c r="CI143" s="124" t="s">
        <v>19126</v>
      </c>
    </row>
    <row r="144" spans="1:87" ht="25.5" x14ac:dyDescent="0.25">
      <c r="A144" s="30">
        <f t="shared" si="11"/>
        <v>127</v>
      </c>
      <c r="B144" s="31">
        <v>3114918</v>
      </c>
      <c r="C144" s="31" t="s">
        <v>24055</v>
      </c>
      <c r="D144" s="31"/>
      <c r="E144" s="31" t="s">
        <v>24056</v>
      </c>
      <c r="F144" s="31"/>
      <c r="G144" s="32" t="s">
        <v>23529</v>
      </c>
      <c r="H144" s="32" t="s">
        <v>23513</v>
      </c>
      <c r="I144" s="33">
        <v>9617583930</v>
      </c>
      <c r="J144" s="18"/>
      <c r="K144" s="32"/>
      <c r="L144" s="18"/>
      <c r="M144" s="31" t="s">
        <v>23586</v>
      </c>
      <c r="N144" s="31" t="s">
        <v>23586</v>
      </c>
      <c r="O144" s="31"/>
      <c r="P144" s="32" t="s">
        <v>3206</v>
      </c>
      <c r="Q144" s="31"/>
      <c r="R144" s="44" t="s">
        <v>24057</v>
      </c>
      <c r="S144" s="32" t="s">
        <v>23516</v>
      </c>
      <c r="T144" s="34" t="str">
        <f t="shared" si="7"/>
        <v>Saving/Loan A/C</v>
      </c>
      <c r="U144" s="32" t="s">
        <v>23517</v>
      </c>
      <c r="V144" s="45">
        <v>6.34</v>
      </c>
      <c r="W144" s="35" t="s">
        <v>24058</v>
      </c>
      <c r="X144" s="62" t="str">
        <f t="shared" si="8"/>
        <v>Others</v>
      </c>
      <c r="Y144" s="32" t="s">
        <v>204</v>
      </c>
      <c r="Z144" s="35"/>
      <c r="AA144" s="36">
        <v>4</v>
      </c>
      <c r="AB144" s="32" t="s">
        <v>3209</v>
      </c>
      <c r="AC144" s="32" t="s">
        <v>3380</v>
      </c>
      <c r="AD144" s="32" t="s">
        <v>3381</v>
      </c>
      <c r="AE144" s="31"/>
      <c r="AF144" s="31" t="s">
        <v>23558</v>
      </c>
      <c r="AG144" s="31"/>
      <c r="AH144" s="31" t="str">
        <f t="shared" si="6"/>
        <v>PTHLKA</v>
      </c>
      <c r="AI144" s="37" t="str">
        <f>IFERROR(IF(OR($C$5="",$Y144=""),"",INDEX('NFA LEVEL'!$D$2:$D$197,MATCH(CONCATENATE($C$5,"_",$Y144),'NFA LEVEL'!$A$2:$A$197))),"")</f>
        <v>PTHLKA</v>
      </c>
      <c r="AJ144" s="38">
        <f>IFERROR(ROUND((VLOOKUP(CONCATENATE($C$5,"_",$Y144),premium!$A$2:$I$200,6,FALSE))*AA144,0),"")</f>
        <v>160000</v>
      </c>
      <c r="AK144" s="38">
        <f>IFERROR(ROUND((VLOOKUP(CONCATENATE($C$5,"_",$Y144),premium!$A$2:$I$200,9,FALSE))*AA144,2),"")</f>
        <v>3200</v>
      </c>
      <c r="AL144" s="35" t="s">
        <v>23520</v>
      </c>
      <c r="AM144" s="31"/>
      <c r="AN144" s="39"/>
      <c r="AO144" s="63" t="str">
        <f t="shared" si="9"/>
        <v>O.K.</v>
      </c>
      <c r="AP144" s="40" t="str">
        <f t="shared" si="10"/>
        <v>O.K</v>
      </c>
      <c r="AQ144" s="41" t="s">
        <v>48</v>
      </c>
      <c r="AR144" s="161"/>
      <c r="AS144" s="124" t="s">
        <v>4339</v>
      </c>
      <c r="AT144" s="129" t="s">
        <v>214</v>
      </c>
      <c r="AU144" s="129" t="s">
        <v>171</v>
      </c>
      <c r="AV144" s="129" t="s">
        <v>270</v>
      </c>
      <c r="AW144" s="129" t="s">
        <v>316</v>
      </c>
      <c r="AX144" s="129" t="s">
        <v>329</v>
      </c>
      <c r="AZ144" s="129" t="s">
        <v>3984</v>
      </c>
      <c r="BA144" s="130" t="s">
        <v>8935</v>
      </c>
      <c r="BB144" s="130" t="s">
        <v>8936</v>
      </c>
      <c r="BH144" s="131"/>
      <c r="BI144" s="131"/>
      <c r="BJ144" s="131"/>
      <c r="BK144" s="131"/>
      <c r="BM144" s="129" t="s">
        <v>1221</v>
      </c>
      <c r="BN144" s="129" t="s">
        <v>201</v>
      </c>
      <c r="BO144" s="129" t="s">
        <v>1228</v>
      </c>
      <c r="BP144" s="131" t="s">
        <v>4070</v>
      </c>
      <c r="BQ144" s="131" t="s">
        <v>17752</v>
      </c>
      <c r="BR144" s="131" t="s">
        <v>18480</v>
      </c>
      <c r="BT144" s="129" t="s">
        <v>583</v>
      </c>
      <c r="BU144" s="129" t="s">
        <v>204</v>
      </c>
      <c r="BV144" s="129" t="s">
        <v>589</v>
      </c>
      <c r="BW144" s="129" t="s">
        <v>720</v>
      </c>
      <c r="BX144" s="131" t="s">
        <v>17729</v>
      </c>
      <c r="BY144" s="131" t="s">
        <v>18019</v>
      </c>
      <c r="BZ144" s="131" t="s">
        <v>18747</v>
      </c>
      <c r="CB144" s="129" t="s">
        <v>214</v>
      </c>
      <c r="CC144" s="129" t="s">
        <v>171</v>
      </c>
      <c r="CD144" s="129" t="s">
        <v>270</v>
      </c>
      <c r="CE144" s="129" t="s">
        <v>316</v>
      </c>
      <c r="CF144" s="129" t="s">
        <v>329</v>
      </c>
      <c r="CG144" s="131" t="s">
        <v>17912</v>
      </c>
      <c r="CH144" s="131" t="s">
        <v>8936</v>
      </c>
      <c r="CI144" s="124" t="s">
        <v>19127</v>
      </c>
    </row>
    <row r="145" spans="1:87" ht="25.5" x14ac:dyDescent="0.25">
      <c r="A145" s="30">
        <f t="shared" si="11"/>
        <v>128</v>
      </c>
      <c r="B145" s="31">
        <v>2577461</v>
      </c>
      <c r="C145" s="31" t="s">
        <v>23807</v>
      </c>
      <c r="D145" s="31"/>
      <c r="E145" s="31" t="s">
        <v>24059</v>
      </c>
      <c r="F145" s="31"/>
      <c r="G145" s="32" t="s">
        <v>23512</v>
      </c>
      <c r="H145" s="32" t="s">
        <v>23556</v>
      </c>
      <c r="I145" s="33">
        <v>7697283074</v>
      </c>
      <c r="J145" s="18" t="s">
        <v>24060</v>
      </c>
      <c r="K145" s="32"/>
      <c r="L145" s="18"/>
      <c r="M145" s="31" t="s">
        <v>23558</v>
      </c>
      <c r="N145" s="31" t="s">
        <v>23558</v>
      </c>
      <c r="O145" s="31"/>
      <c r="P145" s="32" t="s">
        <v>3206</v>
      </c>
      <c r="Q145" s="31"/>
      <c r="R145" s="44" t="s">
        <v>24061</v>
      </c>
      <c r="S145" s="32" t="s">
        <v>23516</v>
      </c>
      <c r="T145" s="34" t="str">
        <f t="shared" si="7"/>
        <v>Saving/Loan A/C</v>
      </c>
      <c r="U145" s="32" t="s">
        <v>23517</v>
      </c>
      <c r="V145" s="45">
        <v>0.87</v>
      </c>
      <c r="W145" s="35" t="s">
        <v>24062</v>
      </c>
      <c r="X145" s="62" t="str">
        <f t="shared" si="8"/>
        <v>Small/Marginal</v>
      </c>
      <c r="Y145" s="32" t="s">
        <v>204</v>
      </c>
      <c r="Z145" s="35"/>
      <c r="AA145" s="36">
        <v>0.4</v>
      </c>
      <c r="AB145" s="32" t="s">
        <v>3209</v>
      </c>
      <c r="AC145" s="32" t="s">
        <v>3380</v>
      </c>
      <c r="AD145" s="32" t="s">
        <v>3381</v>
      </c>
      <c r="AE145" s="31"/>
      <c r="AF145" s="31" t="s">
        <v>23558</v>
      </c>
      <c r="AG145" s="31"/>
      <c r="AH145" s="31" t="str">
        <f t="shared" si="6"/>
        <v>PTHLKA</v>
      </c>
      <c r="AI145" s="37" t="str">
        <f>IFERROR(IF(OR($C$5="",$Y145=""),"",INDEX('NFA LEVEL'!$D$2:$D$197,MATCH(CONCATENATE($C$5,"_",$Y145),'NFA LEVEL'!$A$2:$A$197))),"")</f>
        <v>PTHLKA</v>
      </c>
      <c r="AJ145" s="38">
        <f>IFERROR(ROUND((VLOOKUP(CONCATENATE($C$5,"_",$Y145),premium!$A$2:$I$200,6,FALSE))*AA145,0),"")</f>
        <v>16000</v>
      </c>
      <c r="AK145" s="38">
        <f>IFERROR(ROUND((VLOOKUP(CONCATENATE($C$5,"_",$Y145),premium!$A$2:$I$200,9,FALSE))*AA145,2),"")</f>
        <v>320</v>
      </c>
      <c r="AL145" s="35" t="s">
        <v>23520</v>
      </c>
      <c r="AM145" s="31"/>
      <c r="AN145" s="39"/>
      <c r="AO145" s="63" t="str">
        <f t="shared" si="9"/>
        <v>O.K.</v>
      </c>
      <c r="AP145" s="40" t="str">
        <f t="shared" si="10"/>
        <v>O.K</v>
      </c>
      <c r="AQ145" s="41" t="s">
        <v>48</v>
      </c>
      <c r="AR145" s="161"/>
      <c r="AS145" s="124" t="s">
        <v>4340</v>
      </c>
      <c r="AT145" s="129" t="s">
        <v>214</v>
      </c>
      <c r="AU145" s="129" t="s">
        <v>171</v>
      </c>
      <c r="AV145" s="129" t="s">
        <v>270</v>
      </c>
      <c r="AW145" s="129" t="s">
        <v>316</v>
      </c>
      <c r="AX145" s="129" t="s">
        <v>330</v>
      </c>
      <c r="AZ145" s="129" t="s">
        <v>3984</v>
      </c>
      <c r="BA145" s="130" t="s">
        <v>8937</v>
      </c>
      <c r="BB145" s="130" t="s">
        <v>8938</v>
      </c>
      <c r="BH145" s="131"/>
      <c r="BI145" s="131"/>
      <c r="BJ145" s="131"/>
      <c r="BK145" s="131"/>
      <c r="BM145" s="129" t="s">
        <v>1221</v>
      </c>
      <c r="BN145" s="129" t="s">
        <v>203</v>
      </c>
      <c r="BO145" s="129" t="s">
        <v>1226</v>
      </c>
      <c r="BP145" s="131" t="s">
        <v>4071</v>
      </c>
      <c r="BQ145" s="131" t="s">
        <v>17753</v>
      </c>
      <c r="BR145" s="131" t="s">
        <v>18481</v>
      </c>
      <c r="BT145" s="129" t="s">
        <v>583</v>
      </c>
      <c r="BU145" s="129" t="s">
        <v>204</v>
      </c>
      <c r="BV145" s="129" t="s">
        <v>587</v>
      </c>
      <c r="BW145" s="129" t="s">
        <v>739</v>
      </c>
      <c r="BX145" s="131" t="s">
        <v>17730</v>
      </c>
      <c r="BY145" s="131" t="s">
        <v>18020</v>
      </c>
      <c r="BZ145" s="131" t="s">
        <v>18748</v>
      </c>
      <c r="CB145" s="129" t="s">
        <v>214</v>
      </c>
      <c r="CC145" s="129" t="s">
        <v>171</v>
      </c>
      <c r="CD145" s="129" t="s">
        <v>270</v>
      </c>
      <c r="CE145" s="129" t="s">
        <v>316</v>
      </c>
      <c r="CF145" s="129" t="s">
        <v>330</v>
      </c>
      <c r="CG145" s="131" t="s">
        <v>17912</v>
      </c>
      <c r="CH145" s="131" t="s">
        <v>8938</v>
      </c>
      <c r="CI145" s="124" t="s">
        <v>19128</v>
      </c>
    </row>
    <row r="146" spans="1:87" ht="25.5" x14ac:dyDescent="0.25">
      <c r="A146" s="30">
        <f t="shared" si="11"/>
        <v>129</v>
      </c>
      <c r="B146" s="31">
        <v>3129052</v>
      </c>
      <c r="C146" s="31" t="s">
        <v>24063</v>
      </c>
      <c r="D146" s="31"/>
      <c r="E146" s="31" t="s">
        <v>24059</v>
      </c>
      <c r="F146" s="31"/>
      <c r="G146" s="32" t="s">
        <v>23512</v>
      </c>
      <c r="H146" s="32" t="s">
        <v>23556</v>
      </c>
      <c r="I146" s="33">
        <v>7697283074</v>
      </c>
      <c r="J146" s="18"/>
      <c r="K146" s="32"/>
      <c r="L146" s="18"/>
      <c r="M146" s="31" t="s">
        <v>23558</v>
      </c>
      <c r="N146" s="31" t="s">
        <v>23558</v>
      </c>
      <c r="O146" s="31"/>
      <c r="P146" s="32" t="s">
        <v>3206</v>
      </c>
      <c r="Q146" s="31"/>
      <c r="R146" s="44" t="s">
        <v>24064</v>
      </c>
      <c r="S146" s="32" t="s">
        <v>23516</v>
      </c>
      <c r="T146" s="34" t="str">
        <f t="shared" si="7"/>
        <v>Saving/Loan A/C</v>
      </c>
      <c r="U146" s="32" t="s">
        <v>23517</v>
      </c>
      <c r="V146" s="45">
        <v>0.87</v>
      </c>
      <c r="W146" s="35" t="s">
        <v>24065</v>
      </c>
      <c r="X146" s="62" t="str">
        <f t="shared" si="8"/>
        <v>Small/Marginal</v>
      </c>
      <c r="Y146" s="32" t="s">
        <v>204</v>
      </c>
      <c r="Z146" s="35"/>
      <c r="AA146" s="36">
        <v>0.4</v>
      </c>
      <c r="AB146" s="32" t="s">
        <v>3209</v>
      </c>
      <c r="AC146" s="32" t="s">
        <v>3380</v>
      </c>
      <c r="AD146" s="32" t="s">
        <v>3381</v>
      </c>
      <c r="AE146" s="31"/>
      <c r="AF146" s="31" t="s">
        <v>23558</v>
      </c>
      <c r="AG146" s="31"/>
      <c r="AH146" s="31" t="str">
        <f t="shared" ref="AH146:AH209" si="12">IF(OR($C$5="",$Y146=""),"",IFERROR(INDEX($AZ$18:$AZ$4489,MATCH(CONCATENATE($C$5,$Y146,$AB146,$AC146,$AD146,$AE146),$AS$18:$AS$4489,0)),""))</f>
        <v>PTHLKA</v>
      </c>
      <c r="AI146" s="37" t="str">
        <f>IFERROR(IF(OR($C$5="",$Y146=""),"",INDEX('NFA LEVEL'!$D$2:$D$197,MATCH(CONCATENATE($C$5,"_",$Y146),'NFA LEVEL'!$A$2:$A$197))),"")</f>
        <v>PTHLKA</v>
      </c>
      <c r="AJ146" s="38">
        <f>IFERROR(ROUND((VLOOKUP(CONCATENATE($C$5,"_",$Y146),premium!$A$2:$I$200,6,FALSE))*AA146,0),"")</f>
        <v>16000</v>
      </c>
      <c r="AK146" s="38">
        <f>IFERROR(ROUND((VLOOKUP(CONCATENATE($C$5,"_",$Y146),premium!$A$2:$I$200,9,FALSE))*AA146,2),"")</f>
        <v>320</v>
      </c>
      <c r="AL146" s="35" t="s">
        <v>23520</v>
      </c>
      <c r="AM146" s="31"/>
      <c r="AN146" s="39"/>
      <c r="AO146" s="63" t="str">
        <f t="shared" si="9"/>
        <v>O.K.</v>
      </c>
      <c r="AP146" s="40" t="str">
        <f t="shared" si="10"/>
        <v>O.K</v>
      </c>
      <c r="AQ146" s="41" t="s">
        <v>48</v>
      </c>
      <c r="AR146" s="161"/>
      <c r="AS146" s="124" t="s">
        <v>4341</v>
      </c>
      <c r="AT146" s="129" t="s">
        <v>214</v>
      </c>
      <c r="AU146" s="129" t="s">
        <v>171</v>
      </c>
      <c r="AV146" s="129" t="s">
        <v>270</v>
      </c>
      <c r="AW146" s="129" t="s">
        <v>316</v>
      </c>
      <c r="AX146" s="129" t="s">
        <v>331</v>
      </c>
      <c r="AZ146" s="129" t="s">
        <v>3984</v>
      </c>
      <c r="BA146" s="130" t="s">
        <v>8939</v>
      </c>
      <c r="BB146" s="130" t="s">
        <v>8940</v>
      </c>
      <c r="BH146" s="131"/>
      <c r="BI146" s="131"/>
      <c r="BJ146" s="131"/>
      <c r="BK146" s="131"/>
      <c r="BM146" s="129" t="s">
        <v>1221</v>
      </c>
      <c r="BN146" s="129" t="s">
        <v>191</v>
      </c>
      <c r="BO146" s="129" t="s">
        <v>1223</v>
      </c>
      <c r="BP146" s="131" t="s">
        <v>4072</v>
      </c>
      <c r="BQ146" s="131" t="s">
        <v>17754</v>
      </c>
      <c r="BR146" s="131" t="s">
        <v>18482</v>
      </c>
      <c r="BT146" s="129" t="s">
        <v>583</v>
      </c>
      <c r="BU146" s="129" t="s">
        <v>204</v>
      </c>
      <c r="BV146" s="129" t="s">
        <v>587</v>
      </c>
      <c r="BW146" s="129" t="s">
        <v>755</v>
      </c>
      <c r="BX146" s="131" t="s">
        <v>17730</v>
      </c>
      <c r="BY146" s="131" t="s">
        <v>18021</v>
      </c>
      <c r="BZ146" s="131" t="s">
        <v>18749</v>
      </c>
      <c r="CB146" s="129" t="s">
        <v>214</v>
      </c>
      <c r="CC146" s="129" t="s">
        <v>171</v>
      </c>
      <c r="CD146" s="129" t="s">
        <v>270</v>
      </c>
      <c r="CE146" s="129" t="s">
        <v>316</v>
      </c>
      <c r="CF146" s="129" t="s">
        <v>331</v>
      </c>
      <c r="CG146" s="131" t="s">
        <v>17912</v>
      </c>
      <c r="CH146" s="131" t="s">
        <v>8940</v>
      </c>
      <c r="CI146" s="124" t="s">
        <v>19129</v>
      </c>
    </row>
    <row r="147" spans="1:87" ht="25.5" x14ac:dyDescent="0.25">
      <c r="A147" s="30">
        <f t="shared" si="11"/>
        <v>130</v>
      </c>
      <c r="B147" s="31">
        <v>3122593</v>
      </c>
      <c r="C147" s="31" t="s">
        <v>24066</v>
      </c>
      <c r="D147" s="31"/>
      <c r="E147" s="31" t="s">
        <v>24067</v>
      </c>
      <c r="F147" s="31"/>
      <c r="G147" s="32" t="s">
        <v>23512</v>
      </c>
      <c r="H147" s="32" t="s">
        <v>23556</v>
      </c>
      <c r="I147" s="33">
        <v>8120146887</v>
      </c>
      <c r="J147" s="18" t="s">
        <v>24068</v>
      </c>
      <c r="K147" s="32"/>
      <c r="L147" s="18"/>
      <c r="M147" s="31" t="s">
        <v>23525</v>
      </c>
      <c r="N147" s="31" t="s">
        <v>23525</v>
      </c>
      <c r="O147" s="31"/>
      <c r="P147" s="32" t="s">
        <v>3206</v>
      </c>
      <c r="Q147" s="31"/>
      <c r="R147" s="44" t="s">
        <v>24069</v>
      </c>
      <c r="S147" s="32" t="s">
        <v>23516</v>
      </c>
      <c r="T147" s="34" t="str">
        <f t="shared" ref="T147:T210" si="13">IF($S147="","",IF($S147="Loanee","Saving/Loan A/C","Saving Bank A/C"))</f>
        <v>Saving/Loan A/C</v>
      </c>
      <c r="U147" s="32" t="s">
        <v>23517</v>
      </c>
      <c r="V147" s="45">
        <v>1.36</v>
      </c>
      <c r="W147" s="35" t="s">
        <v>24070</v>
      </c>
      <c r="X147" s="62" t="str">
        <f t="shared" ref="X147:X210" si="14">IF($V147&gt;2,"Others",IF($V147="","","Small/Marginal"))</f>
        <v>Small/Marginal</v>
      </c>
      <c r="Y147" s="32" t="s">
        <v>204</v>
      </c>
      <c r="Z147" s="35"/>
      <c r="AA147" s="36">
        <v>0.5</v>
      </c>
      <c r="AB147" s="32" t="s">
        <v>3209</v>
      </c>
      <c r="AC147" s="32" t="s">
        <v>3380</v>
      </c>
      <c r="AD147" s="32" t="s">
        <v>3390</v>
      </c>
      <c r="AE147" s="31"/>
      <c r="AF147" s="31" t="s">
        <v>23525</v>
      </c>
      <c r="AG147" s="31"/>
      <c r="AH147" s="31" t="str">
        <f t="shared" si="12"/>
        <v>PTHLKA</v>
      </c>
      <c r="AI147" s="37" t="str">
        <f>IFERROR(IF(OR($C$5="",$Y147=""),"",INDEX('NFA LEVEL'!$D$2:$D$197,MATCH(CONCATENATE($C$5,"_",$Y147),'NFA LEVEL'!$A$2:$A$197))),"")</f>
        <v>PTHLKA</v>
      </c>
      <c r="AJ147" s="38">
        <f>IFERROR(ROUND((VLOOKUP(CONCATENATE($C$5,"_",$Y147),premium!$A$2:$I$200,6,FALSE))*AA147,0),"")</f>
        <v>20000</v>
      </c>
      <c r="AK147" s="38">
        <f>IFERROR(ROUND((VLOOKUP(CONCATENATE($C$5,"_",$Y147),premium!$A$2:$I$200,9,FALSE))*AA147,2),"")</f>
        <v>400</v>
      </c>
      <c r="AL147" s="35" t="s">
        <v>23520</v>
      </c>
      <c r="AM147" s="31"/>
      <c r="AN147" s="39"/>
      <c r="AO147" s="63" t="str">
        <f t="shared" ref="AO147:AO210" si="15">IF(COUNT(A147:AL147)=0,"",IF(AND($AH147="DISTR",$AB147="",$AC147="",$AD147="",$AE147=""),"O.K.",IF(AND($AH147="TEHSL",$AB147&lt;&gt;"",$AC147="",$AD147="",$AE147=""),"O.K.",IF(AND($AH147="RCRCLE",$AB147&lt;&gt;"",$AC147&lt;&gt;"",$AD147="",$AE147=""),"O.K.",IF(AND($AH147="PTHLKA",$AB147&lt;&gt;"",$AC147&lt;&gt;"",$AD147&lt;&gt;"",$AE147=""),"O.K.",IF(AND($AH147="VILLAGE",$AB147&lt;&gt;"",$AC147&lt;&gt;"",$AD147&lt;&gt;"",$AE147&lt;&gt;""),"O.K.","Choose Correct Hierarchy in Column AB, AC, AD"))))))</f>
        <v>O.K.</v>
      </c>
      <c r="AP147" s="40" t="str">
        <f t="shared" ref="AP147:AP210" si="16">IF(C147="","",IF(AND(C147&lt;&gt;"",E147&lt;&gt;"",G147&lt;&gt;"",H147&lt;&gt;"",I147&lt;&gt;"",T147&lt;&gt;"",R147&lt;&gt;"",X147&lt;&gt;"",S147&lt;&gt;"",Y147&lt;&gt;"",AA147&lt;&gt;"",AH147&lt;&gt;"",AJ147&lt;&gt;"",AK147&lt;&gt;"",N147&lt;&gt;"",AL147&lt;&gt;"",AF147&lt;&gt;"",W147&lt;&gt;"",M147&lt;&gt;"",V147&lt;&gt;"",U147&lt;&gt;"",P147&lt;&gt;"",AO147="O.K."),"O.K","COMPULSORY FIELDS ARE BLANK, KINDLY ENTER DATA IN COMPULSORY FIELD "))</f>
        <v>O.K</v>
      </c>
      <c r="AQ147" s="41" t="s">
        <v>48</v>
      </c>
      <c r="AR147" s="161"/>
      <c r="AS147" s="124" t="s">
        <v>4342</v>
      </c>
      <c r="AT147" s="129" t="s">
        <v>214</v>
      </c>
      <c r="AU147" s="129" t="s">
        <v>171</v>
      </c>
      <c r="AV147" s="129" t="s">
        <v>270</v>
      </c>
      <c r="AW147" s="129" t="s">
        <v>316</v>
      </c>
      <c r="AX147" s="129" t="s">
        <v>332</v>
      </c>
      <c r="AZ147" s="129" t="s">
        <v>3984</v>
      </c>
      <c r="BA147" s="130" t="s">
        <v>8941</v>
      </c>
      <c r="BB147" s="130" t="s">
        <v>8942</v>
      </c>
      <c r="BH147" s="131"/>
      <c r="BI147" s="131"/>
      <c r="BJ147" s="131"/>
      <c r="BK147" s="131"/>
      <c r="BM147" s="129" t="s">
        <v>1221</v>
      </c>
      <c r="BN147" s="129" t="s">
        <v>191</v>
      </c>
      <c r="BO147" s="129" t="s">
        <v>1226</v>
      </c>
      <c r="BP147" s="131" t="s">
        <v>4072</v>
      </c>
      <c r="BQ147" s="131" t="s">
        <v>17755</v>
      </c>
      <c r="BR147" s="131" t="s">
        <v>18483</v>
      </c>
      <c r="BT147" s="129" t="s">
        <v>583</v>
      </c>
      <c r="BU147" s="129" t="s">
        <v>204</v>
      </c>
      <c r="BV147" s="129" t="s">
        <v>587</v>
      </c>
      <c r="BW147" s="129" t="s">
        <v>1086</v>
      </c>
      <c r="BX147" s="131" t="s">
        <v>17730</v>
      </c>
      <c r="BY147" s="131" t="s">
        <v>18022</v>
      </c>
      <c r="BZ147" s="131" t="s">
        <v>18750</v>
      </c>
      <c r="CB147" s="129" t="s">
        <v>214</v>
      </c>
      <c r="CC147" s="129" t="s">
        <v>171</v>
      </c>
      <c r="CD147" s="129" t="s">
        <v>270</v>
      </c>
      <c r="CE147" s="129" t="s">
        <v>316</v>
      </c>
      <c r="CF147" s="129" t="s">
        <v>332</v>
      </c>
      <c r="CG147" s="131" t="s">
        <v>17912</v>
      </c>
      <c r="CH147" s="131" t="s">
        <v>8942</v>
      </c>
      <c r="CI147" s="124" t="s">
        <v>19130</v>
      </c>
    </row>
    <row r="148" spans="1:87" ht="25.5" x14ac:dyDescent="0.25">
      <c r="A148" s="30">
        <f t="shared" ref="A148:A211" si="17">IF(C148="","",A147+1)</f>
        <v>131</v>
      </c>
      <c r="B148" s="31">
        <v>3122668</v>
      </c>
      <c r="C148" s="31" t="s">
        <v>23549</v>
      </c>
      <c r="D148" s="31"/>
      <c r="E148" s="31" t="s">
        <v>24066</v>
      </c>
      <c r="F148" s="31"/>
      <c r="G148" s="32" t="s">
        <v>23512</v>
      </c>
      <c r="H148" s="32" t="s">
        <v>23556</v>
      </c>
      <c r="I148" s="33">
        <v>8120146887</v>
      </c>
      <c r="J148" s="18" t="s">
        <v>24071</v>
      </c>
      <c r="K148" s="32"/>
      <c r="L148" s="18"/>
      <c r="M148" s="31" t="s">
        <v>23525</v>
      </c>
      <c r="N148" s="31" t="s">
        <v>23525</v>
      </c>
      <c r="O148" s="31"/>
      <c r="P148" s="32" t="s">
        <v>3206</v>
      </c>
      <c r="Q148" s="31"/>
      <c r="R148" s="44" t="s">
        <v>24072</v>
      </c>
      <c r="S148" s="32" t="s">
        <v>23516</v>
      </c>
      <c r="T148" s="34" t="str">
        <f t="shared" si="13"/>
        <v>Saving/Loan A/C</v>
      </c>
      <c r="U148" s="32" t="s">
        <v>23517</v>
      </c>
      <c r="V148" s="45">
        <v>0.8</v>
      </c>
      <c r="W148" s="35" t="s">
        <v>24073</v>
      </c>
      <c r="X148" s="62" t="str">
        <f t="shared" si="14"/>
        <v>Small/Marginal</v>
      </c>
      <c r="Y148" s="32" t="s">
        <v>204</v>
      </c>
      <c r="Z148" s="35"/>
      <c r="AA148" s="36">
        <v>0.3</v>
      </c>
      <c r="AB148" s="32" t="s">
        <v>3209</v>
      </c>
      <c r="AC148" s="32" t="s">
        <v>3380</v>
      </c>
      <c r="AD148" s="32" t="s">
        <v>3390</v>
      </c>
      <c r="AE148" s="31"/>
      <c r="AF148" s="31" t="s">
        <v>23525</v>
      </c>
      <c r="AG148" s="31"/>
      <c r="AH148" s="31" t="str">
        <f t="shared" si="12"/>
        <v>PTHLKA</v>
      </c>
      <c r="AI148" s="37" t="str">
        <f>IFERROR(IF(OR($C$5="",$Y148=""),"",INDEX('NFA LEVEL'!$D$2:$D$197,MATCH(CONCATENATE($C$5,"_",$Y148),'NFA LEVEL'!$A$2:$A$197))),"")</f>
        <v>PTHLKA</v>
      </c>
      <c r="AJ148" s="38">
        <f>IFERROR(ROUND((VLOOKUP(CONCATENATE($C$5,"_",$Y148),premium!$A$2:$I$200,6,FALSE))*AA148,0),"")</f>
        <v>12000</v>
      </c>
      <c r="AK148" s="38">
        <f>IFERROR(ROUND((VLOOKUP(CONCATENATE($C$5,"_",$Y148),premium!$A$2:$I$200,9,FALSE))*AA148,2),"")</f>
        <v>240</v>
      </c>
      <c r="AL148" s="35" t="s">
        <v>23520</v>
      </c>
      <c r="AM148" s="31"/>
      <c r="AN148" s="39"/>
      <c r="AO148" s="63" t="str">
        <f t="shared" si="15"/>
        <v>O.K.</v>
      </c>
      <c r="AP148" s="40" t="str">
        <f t="shared" si="16"/>
        <v>O.K</v>
      </c>
      <c r="AQ148" s="41" t="s">
        <v>48</v>
      </c>
      <c r="AR148" s="161"/>
      <c r="AS148" s="124" t="s">
        <v>4343</v>
      </c>
      <c r="AT148" s="129" t="s">
        <v>214</v>
      </c>
      <c r="AU148" s="129" t="s">
        <v>171</v>
      </c>
      <c r="AV148" s="129" t="s">
        <v>270</v>
      </c>
      <c r="AW148" s="129" t="s">
        <v>316</v>
      </c>
      <c r="AX148" s="129" t="s">
        <v>333</v>
      </c>
      <c r="AZ148" s="129" t="s">
        <v>3984</v>
      </c>
      <c r="BA148" s="130" t="s">
        <v>8943</v>
      </c>
      <c r="BB148" s="130" t="s">
        <v>8944</v>
      </c>
      <c r="BH148" s="131"/>
      <c r="BI148" s="131"/>
      <c r="BJ148" s="131"/>
      <c r="BK148" s="131"/>
      <c r="BM148" s="129" t="s">
        <v>1221</v>
      </c>
      <c r="BN148" s="129" t="s">
        <v>171</v>
      </c>
      <c r="BO148" s="129" t="s">
        <v>1222</v>
      </c>
      <c r="BP148" s="131" t="s">
        <v>4073</v>
      </c>
      <c r="BQ148" s="131" t="s">
        <v>17756</v>
      </c>
      <c r="BR148" s="131" t="s">
        <v>18484</v>
      </c>
      <c r="BT148" s="129" t="s">
        <v>583</v>
      </c>
      <c r="BU148" s="129" t="s">
        <v>204</v>
      </c>
      <c r="BV148" s="129" t="s">
        <v>587</v>
      </c>
      <c r="BW148" s="129" t="s">
        <v>757</v>
      </c>
      <c r="BX148" s="131" t="s">
        <v>17730</v>
      </c>
      <c r="BY148" s="131" t="s">
        <v>18023</v>
      </c>
      <c r="BZ148" s="131" t="s">
        <v>18751</v>
      </c>
      <c r="CB148" s="129" t="s">
        <v>214</v>
      </c>
      <c r="CC148" s="129" t="s">
        <v>171</v>
      </c>
      <c r="CD148" s="129" t="s">
        <v>270</v>
      </c>
      <c r="CE148" s="129" t="s">
        <v>316</v>
      </c>
      <c r="CF148" s="129" t="s">
        <v>333</v>
      </c>
      <c r="CG148" s="131" t="s">
        <v>17912</v>
      </c>
      <c r="CH148" s="131" t="s">
        <v>8944</v>
      </c>
      <c r="CI148" s="124" t="s">
        <v>19131</v>
      </c>
    </row>
    <row r="149" spans="1:87" ht="25.5" x14ac:dyDescent="0.25">
      <c r="A149" s="30">
        <f t="shared" si="17"/>
        <v>132</v>
      </c>
      <c r="B149" s="31">
        <v>3122642</v>
      </c>
      <c r="C149" s="31" t="s">
        <v>24074</v>
      </c>
      <c r="D149" s="31"/>
      <c r="E149" s="31" t="s">
        <v>24066</v>
      </c>
      <c r="F149" s="31"/>
      <c r="G149" s="32" t="s">
        <v>23512</v>
      </c>
      <c r="H149" s="32" t="s">
        <v>23556</v>
      </c>
      <c r="I149" s="33">
        <v>8120146887</v>
      </c>
      <c r="J149" s="18" t="s">
        <v>24075</v>
      </c>
      <c r="K149" s="32"/>
      <c r="L149" s="18"/>
      <c r="M149" s="31" t="s">
        <v>23525</v>
      </c>
      <c r="N149" s="31" t="s">
        <v>23525</v>
      </c>
      <c r="O149" s="31"/>
      <c r="P149" s="32" t="s">
        <v>3206</v>
      </c>
      <c r="Q149" s="31"/>
      <c r="R149" s="44" t="s">
        <v>24076</v>
      </c>
      <c r="S149" s="32" t="s">
        <v>23516</v>
      </c>
      <c r="T149" s="34" t="str">
        <f t="shared" si="13"/>
        <v>Saving/Loan A/C</v>
      </c>
      <c r="U149" s="32" t="s">
        <v>23517</v>
      </c>
      <c r="V149" s="45">
        <v>0.8</v>
      </c>
      <c r="W149" s="35" t="s">
        <v>24077</v>
      </c>
      <c r="X149" s="62" t="str">
        <f t="shared" si="14"/>
        <v>Small/Marginal</v>
      </c>
      <c r="Y149" s="32" t="s">
        <v>204</v>
      </c>
      <c r="Z149" s="35"/>
      <c r="AA149" s="36">
        <v>0.3</v>
      </c>
      <c r="AB149" s="32" t="s">
        <v>3209</v>
      </c>
      <c r="AC149" s="32" t="s">
        <v>3380</v>
      </c>
      <c r="AD149" s="32" t="s">
        <v>3390</v>
      </c>
      <c r="AE149" s="31"/>
      <c r="AF149" s="31" t="s">
        <v>23525</v>
      </c>
      <c r="AG149" s="31"/>
      <c r="AH149" s="31" t="str">
        <f t="shared" si="12"/>
        <v>PTHLKA</v>
      </c>
      <c r="AI149" s="37" t="str">
        <f>IFERROR(IF(OR($C$5="",$Y149=""),"",INDEX('NFA LEVEL'!$D$2:$D$197,MATCH(CONCATENATE($C$5,"_",$Y149),'NFA LEVEL'!$A$2:$A$197))),"")</f>
        <v>PTHLKA</v>
      </c>
      <c r="AJ149" s="38">
        <f>IFERROR(ROUND((VLOOKUP(CONCATENATE($C$5,"_",$Y149),premium!$A$2:$I$200,6,FALSE))*AA149,0),"")</f>
        <v>12000</v>
      </c>
      <c r="AK149" s="38">
        <f>IFERROR(ROUND((VLOOKUP(CONCATENATE($C$5,"_",$Y149),premium!$A$2:$I$200,9,FALSE))*AA149,2),"")</f>
        <v>240</v>
      </c>
      <c r="AL149" s="35" t="s">
        <v>23520</v>
      </c>
      <c r="AM149" s="31"/>
      <c r="AN149" s="39"/>
      <c r="AO149" s="63" t="str">
        <f t="shared" si="15"/>
        <v>O.K.</v>
      </c>
      <c r="AP149" s="40" t="str">
        <f t="shared" si="16"/>
        <v>O.K</v>
      </c>
      <c r="AQ149" s="41" t="s">
        <v>48</v>
      </c>
      <c r="AR149" s="161"/>
      <c r="AS149" s="124" t="s">
        <v>4344</v>
      </c>
      <c r="AT149" s="129" t="s">
        <v>214</v>
      </c>
      <c r="AU149" s="129" t="s">
        <v>171</v>
      </c>
      <c r="AV149" s="129" t="s">
        <v>270</v>
      </c>
      <c r="AW149" s="129" t="s">
        <v>316</v>
      </c>
      <c r="AX149" s="129" t="s">
        <v>334</v>
      </c>
      <c r="AZ149" s="129" t="s">
        <v>3984</v>
      </c>
      <c r="BA149" s="130" t="s">
        <v>8945</v>
      </c>
      <c r="BB149" s="130" t="s">
        <v>8946</v>
      </c>
      <c r="BH149" s="131"/>
      <c r="BI149" s="131"/>
      <c r="BJ149" s="131"/>
      <c r="BK149" s="131"/>
      <c r="BM149" s="129" t="s">
        <v>1221</v>
      </c>
      <c r="BN149" s="129" t="s">
        <v>171</v>
      </c>
      <c r="BO149" s="129" t="s">
        <v>1223</v>
      </c>
      <c r="BP149" s="131" t="s">
        <v>4073</v>
      </c>
      <c r="BQ149" s="131" t="s">
        <v>17757</v>
      </c>
      <c r="BR149" s="131" t="s">
        <v>18485</v>
      </c>
      <c r="BT149" s="129" t="s">
        <v>583</v>
      </c>
      <c r="BU149" s="129" t="s">
        <v>204</v>
      </c>
      <c r="BV149" s="129" t="s">
        <v>760</v>
      </c>
      <c r="BW149" s="129" t="s">
        <v>761</v>
      </c>
      <c r="BX149" s="131" t="s">
        <v>17731</v>
      </c>
      <c r="BY149" s="131" t="s">
        <v>18024</v>
      </c>
      <c r="BZ149" s="131" t="s">
        <v>18752</v>
      </c>
      <c r="CB149" s="129" t="s">
        <v>214</v>
      </c>
      <c r="CC149" s="129" t="s">
        <v>171</v>
      </c>
      <c r="CD149" s="129" t="s">
        <v>270</v>
      </c>
      <c r="CE149" s="129" t="s">
        <v>316</v>
      </c>
      <c r="CF149" s="129" t="s">
        <v>334</v>
      </c>
      <c r="CG149" s="131" t="s">
        <v>17912</v>
      </c>
      <c r="CH149" s="131" t="s">
        <v>8946</v>
      </c>
      <c r="CI149" s="124" t="s">
        <v>19132</v>
      </c>
    </row>
    <row r="150" spans="1:87" ht="25.5" x14ac:dyDescent="0.25">
      <c r="A150" s="30">
        <f t="shared" si="17"/>
        <v>133</v>
      </c>
      <c r="B150" s="31">
        <v>3122565</v>
      </c>
      <c r="C150" s="31" t="s">
        <v>24078</v>
      </c>
      <c r="D150" s="31" t="s">
        <v>24066</v>
      </c>
      <c r="E150" s="31" t="s">
        <v>24066</v>
      </c>
      <c r="F150" s="31"/>
      <c r="G150" s="32" t="s">
        <v>23512</v>
      </c>
      <c r="H150" s="32" t="s">
        <v>23556</v>
      </c>
      <c r="I150" s="33">
        <v>8120146887</v>
      </c>
      <c r="J150" s="18"/>
      <c r="K150" s="32"/>
      <c r="L150" s="18"/>
      <c r="M150" s="31" t="s">
        <v>23525</v>
      </c>
      <c r="N150" s="31" t="s">
        <v>23525</v>
      </c>
      <c r="O150" s="31"/>
      <c r="P150" s="32" t="s">
        <v>3206</v>
      </c>
      <c r="Q150" s="31"/>
      <c r="R150" s="44" t="s">
        <v>24079</v>
      </c>
      <c r="S150" s="32" t="s">
        <v>23516</v>
      </c>
      <c r="T150" s="34" t="str">
        <f t="shared" si="13"/>
        <v>Saving/Loan A/C</v>
      </c>
      <c r="U150" s="32" t="s">
        <v>23517</v>
      </c>
      <c r="V150" s="45">
        <v>0.8</v>
      </c>
      <c r="W150" s="35" t="s">
        <v>24080</v>
      </c>
      <c r="X150" s="62" t="str">
        <f t="shared" si="14"/>
        <v>Small/Marginal</v>
      </c>
      <c r="Y150" s="32" t="s">
        <v>204</v>
      </c>
      <c r="Z150" s="35"/>
      <c r="AA150" s="36">
        <v>0.3</v>
      </c>
      <c r="AB150" s="32" t="s">
        <v>3209</v>
      </c>
      <c r="AC150" s="32" t="s">
        <v>3380</v>
      </c>
      <c r="AD150" s="32" t="s">
        <v>3390</v>
      </c>
      <c r="AE150" s="31"/>
      <c r="AF150" s="31" t="s">
        <v>23525</v>
      </c>
      <c r="AG150" s="31"/>
      <c r="AH150" s="31" t="str">
        <f t="shared" si="12"/>
        <v>PTHLKA</v>
      </c>
      <c r="AI150" s="37" t="str">
        <f>IFERROR(IF(OR($C$5="",$Y150=""),"",INDEX('NFA LEVEL'!$D$2:$D$197,MATCH(CONCATENATE($C$5,"_",$Y150),'NFA LEVEL'!$A$2:$A$197))),"")</f>
        <v>PTHLKA</v>
      </c>
      <c r="AJ150" s="38">
        <f>IFERROR(ROUND((VLOOKUP(CONCATENATE($C$5,"_",$Y150),premium!$A$2:$I$200,6,FALSE))*AA150,0),"")</f>
        <v>12000</v>
      </c>
      <c r="AK150" s="38">
        <f>IFERROR(ROUND((VLOOKUP(CONCATENATE($C$5,"_",$Y150),premium!$A$2:$I$200,9,FALSE))*AA150,2),"")</f>
        <v>240</v>
      </c>
      <c r="AL150" s="35" t="s">
        <v>23520</v>
      </c>
      <c r="AM150" s="31"/>
      <c r="AN150" s="39"/>
      <c r="AO150" s="63" t="str">
        <f t="shared" si="15"/>
        <v>O.K.</v>
      </c>
      <c r="AP150" s="40" t="str">
        <f t="shared" si="16"/>
        <v>O.K</v>
      </c>
      <c r="AQ150" s="41" t="s">
        <v>48</v>
      </c>
      <c r="AR150" s="161"/>
      <c r="AS150" s="124" t="s">
        <v>4345</v>
      </c>
      <c r="AT150" s="129" t="s">
        <v>214</v>
      </c>
      <c r="AU150" s="129" t="s">
        <v>171</v>
      </c>
      <c r="AV150" s="129" t="s">
        <v>270</v>
      </c>
      <c r="AW150" s="129" t="s">
        <v>316</v>
      </c>
      <c r="AX150" s="129" t="s">
        <v>335</v>
      </c>
      <c r="AZ150" s="129" t="s">
        <v>3984</v>
      </c>
      <c r="BA150" s="130" t="s">
        <v>8947</v>
      </c>
      <c r="BB150" s="130" t="s">
        <v>8948</v>
      </c>
      <c r="BH150" s="131"/>
      <c r="BI150" s="131"/>
      <c r="BJ150" s="131"/>
      <c r="BK150" s="131"/>
      <c r="BM150" s="129" t="s">
        <v>1221</v>
      </c>
      <c r="BN150" s="129" t="s">
        <v>171</v>
      </c>
      <c r="BO150" s="129" t="s">
        <v>1224</v>
      </c>
      <c r="BP150" s="131" t="s">
        <v>4073</v>
      </c>
      <c r="BQ150" s="131" t="s">
        <v>17758</v>
      </c>
      <c r="BR150" s="131" t="s">
        <v>18486</v>
      </c>
      <c r="BT150" s="129" t="s">
        <v>1154</v>
      </c>
      <c r="BU150" s="129" t="s">
        <v>190</v>
      </c>
      <c r="BV150" s="129"/>
      <c r="BW150" s="129"/>
      <c r="BX150" s="131" t="s">
        <v>17732</v>
      </c>
      <c r="BY150" s="131" t="s">
        <v>18025</v>
      </c>
      <c r="BZ150" s="131" t="s">
        <v>18753</v>
      </c>
      <c r="CB150" s="129" t="s">
        <v>214</v>
      </c>
      <c r="CC150" s="129" t="s">
        <v>171</v>
      </c>
      <c r="CD150" s="129" t="s">
        <v>270</v>
      </c>
      <c r="CE150" s="129" t="s">
        <v>316</v>
      </c>
      <c r="CF150" s="129" t="s">
        <v>335</v>
      </c>
      <c r="CG150" s="131" t="s">
        <v>17912</v>
      </c>
      <c r="CH150" s="131" t="s">
        <v>8948</v>
      </c>
      <c r="CI150" s="124" t="s">
        <v>19133</v>
      </c>
    </row>
    <row r="151" spans="1:87" ht="25.5" x14ac:dyDescent="0.25">
      <c r="A151" s="30">
        <f t="shared" si="17"/>
        <v>134</v>
      </c>
      <c r="B151" s="31">
        <v>3152721</v>
      </c>
      <c r="C151" s="31" t="s">
        <v>24081</v>
      </c>
      <c r="D151" s="31"/>
      <c r="E151" s="31" t="s">
        <v>24082</v>
      </c>
      <c r="F151" s="31"/>
      <c r="G151" s="32" t="s">
        <v>23512</v>
      </c>
      <c r="H151" s="32" t="s">
        <v>23513</v>
      </c>
      <c r="I151" s="33">
        <v>9770983598</v>
      </c>
      <c r="J151" s="18" t="s">
        <v>24083</v>
      </c>
      <c r="K151" s="32"/>
      <c r="L151" s="18"/>
      <c r="M151" s="31" t="s">
        <v>23597</v>
      </c>
      <c r="N151" s="31" t="s">
        <v>23597</v>
      </c>
      <c r="O151" s="31"/>
      <c r="P151" s="32" t="s">
        <v>3206</v>
      </c>
      <c r="Q151" s="31"/>
      <c r="R151" s="44" t="s">
        <v>24084</v>
      </c>
      <c r="S151" s="32" t="s">
        <v>23516</v>
      </c>
      <c r="T151" s="34" t="str">
        <f t="shared" si="13"/>
        <v>Saving/Loan A/C</v>
      </c>
      <c r="U151" s="32" t="s">
        <v>23517</v>
      </c>
      <c r="V151" s="45">
        <v>1.91</v>
      </c>
      <c r="W151" s="35" t="s">
        <v>24085</v>
      </c>
      <c r="X151" s="62" t="str">
        <f t="shared" si="14"/>
        <v>Small/Marginal</v>
      </c>
      <c r="Y151" s="32" t="s">
        <v>204</v>
      </c>
      <c r="Z151" s="35"/>
      <c r="AA151" s="36">
        <v>1</v>
      </c>
      <c r="AB151" s="32" t="s">
        <v>3209</v>
      </c>
      <c r="AC151" s="32" t="s">
        <v>3380</v>
      </c>
      <c r="AD151" s="32" t="s">
        <v>3390</v>
      </c>
      <c r="AE151" s="31"/>
      <c r="AF151" s="31" t="s">
        <v>23525</v>
      </c>
      <c r="AG151" s="31"/>
      <c r="AH151" s="31" t="str">
        <f t="shared" si="12"/>
        <v>PTHLKA</v>
      </c>
      <c r="AI151" s="37" t="str">
        <f>IFERROR(IF(OR($C$5="",$Y151=""),"",INDEX('NFA LEVEL'!$D$2:$D$197,MATCH(CONCATENATE($C$5,"_",$Y151),'NFA LEVEL'!$A$2:$A$197))),"")</f>
        <v>PTHLKA</v>
      </c>
      <c r="AJ151" s="38">
        <f>IFERROR(ROUND((VLOOKUP(CONCATENATE($C$5,"_",$Y151),premium!$A$2:$I$200,6,FALSE))*AA151,0),"")</f>
        <v>40000</v>
      </c>
      <c r="AK151" s="38">
        <f>IFERROR(ROUND((VLOOKUP(CONCATENATE($C$5,"_",$Y151),premium!$A$2:$I$200,9,FALSE))*AA151,2),"")</f>
        <v>800</v>
      </c>
      <c r="AL151" s="35" t="s">
        <v>23520</v>
      </c>
      <c r="AM151" s="31"/>
      <c r="AN151" s="39"/>
      <c r="AO151" s="63" t="str">
        <f t="shared" si="15"/>
        <v>O.K.</v>
      </c>
      <c r="AP151" s="40" t="str">
        <f t="shared" si="16"/>
        <v>O.K</v>
      </c>
      <c r="AQ151" s="41" t="s">
        <v>48</v>
      </c>
      <c r="AR151" s="161"/>
      <c r="AS151" s="124" t="s">
        <v>4346</v>
      </c>
      <c r="AT151" s="129" t="s">
        <v>214</v>
      </c>
      <c r="AU151" s="129" t="s">
        <v>171</v>
      </c>
      <c r="AV151" s="129" t="s">
        <v>270</v>
      </c>
      <c r="AW151" s="129" t="s">
        <v>316</v>
      </c>
      <c r="AX151" s="129" t="s">
        <v>336</v>
      </c>
      <c r="AZ151" s="129" t="s">
        <v>3984</v>
      </c>
      <c r="BA151" s="130" t="s">
        <v>8949</v>
      </c>
      <c r="BB151" s="130" t="s">
        <v>8950</v>
      </c>
      <c r="BH151" s="131"/>
      <c r="BI151" s="131"/>
      <c r="BJ151" s="131"/>
      <c r="BK151" s="131"/>
      <c r="BM151" s="129" t="s">
        <v>1221</v>
      </c>
      <c r="BN151" s="129" t="s">
        <v>171</v>
      </c>
      <c r="BO151" s="129" t="s">
        <v>1225</v>
      </c>
      <c r="BP151" s="131" t="s">
        <v>4073</v>
      </c>
      <c r="BQ151" s="131" t="s">
        <v>17759</v>
      </c>
      <c r="BR151" s="131" t="s">
        <v>18487</v>
      </c>
      <c r="BT151" s="129" t="s">
        <v>1154</v>
      </c>
      <c r="BU151" s="129" t="s">
        <v>201</v>
      </c>
      <c r="BV151" s="129" t="s">
        <v>1155</v>
      </c>
      <c r="BW151" s="129"/>
      <c r="BX151" s="131" t="s">
        <v>17733</v>
      </c>
      <c r="BY151" s="131" t="s">
        <v>18026</v>
      </c>
      <c r="BZ151" s="131" t="s">
        <v>18754</v>
      </c>
      <c r="CB151" s="129" t="s">
        <v>214</v>
      </c>
      <c r="CC151" s="129" t="s">
        <v>171</v>
      </c>
      <c r="CD151" s="129" t="s">
        <v>270</v>
      </c>
      <c r="CE151" s="129" t="s">
        <v>316</v>
      </c>
      <c r="CF151" s="129" t="s">
        <v>336</v>
      </c>
      <c r="CG151" s="131" t="s">
        <v>17912</v>
      </c>
      <c r="CH151" s="131" t="s">
        <v>8950</v>
      </c>
      <c r="CI151" s="124" t="s">
        <v>19134</v>
      </c>
    </row>
    <row r="152" spans="1:87" ht="25.5" x14ac:dyDescent="0.25">
      <c r="A152" s="30">
        <f t="shared" si="17"/>
        <v>135</v>
      </c>
      <c r="B152" s="31">
        <v>3152806</v>
      </c>
      <c r="C152" s="31" t="s">
        <v>24086</v>
      </c>
      <c r="D152" s="31"/>
      <c r="E152" s="31" t="s">
        <v>24082</v>
      </c>
      <c r="F152" s="31"/>
      <c r="G152" s="32" t="s">
        <v>23529</v>
      </c>
      <c r="H152" s="32" t="s">
        <v>23513</v>
      </c>
      <c r="I152" s="33">
        <v>9770983598</v>
      </c>
      <c r="J152" s="18" t="s">
        <v>24087</v>
      </c>
      <c r="K152" s="32"/>
      <c r="L152" s="18"/>
      <c r="M152" s="31" t="s">
        <v>23597</v>
      </c>
      <c r="N152" s="31" t="s">
        <v>23597</v>
      </c>
      <c r="O152" s="31"/>
      <c r="P152" s="32" t="s">
        <v>3206</v>
      </c>
      <c r="Q152" s="31"/>
      <c r="R152" s="44" t="s">
        <v>24088</v>
      </c>
      <c r="S152" s="32" t="s">
        <v>23516</v>
      </c>
      <c r="T152" s="34" t="str">
        <f t="shared" si="13"/>
        <v>Saving/Loan A/C</v>
      </c>
      <c r="U152" s="32" t="s">
        <v>23517</v>
      </c>
      <c r="V152" s="45">
        <v>2</v>
      </c>
      <c r="W152" s="35" t="s">
        <v>24089</v>
      </c>
      <c r="X152" s="62" t="str">
        <f t="shared" si="14"/>
        <v>Small/Marginal</v>
      </c>
      <c r="Y152" s="32" t="s">
        <v>204</v>
      </c>
      <c r="Z152" s="35"/>
      <c r="AA152" s="36">
        <v>1</v>
      </c>
      <c r="AB152" s="32" t="s">
        <v>3209</v>
      </c>
      <c r="AC152" s="32" t="s">
        <v>3380</v>
      </c>
      <c r="AD152" s="32" t="s">
        <v>3390</v>
      </c>
      <c r="AE152" s="31"/>
      <c r="AF152" s="31" t="s">
        <v>23525</v>
      </c>
      <c r="AG152" s="31"/>
      <c r="AH152" s="31" t="str">
        <f t="shared" si="12"/>
        <v>PTHLKA</v>
      </c>
      <c r="AI152" s="37" t="str">
        <f>IFERROR(IF(OR($C$5="",$Y152=""),"",INDEX('NFA LEVEL'!$D$2:$D$197,MATCH(CONCATENATE($C$5,"_",$Y152),'NFA LEVEL'!$A$2:$A$197))),"")</f>
        <v>PTHLKA</v>
      </c>
      <c r="AJ152" s="38">
        <f>IFERROR(ROUND((VLOOKUP(CONCATENATE($C$5,"_",$Y152),premium!$A$2:$I$200,6,FALSE))*AA152,0),"")</f>
        <v>40000</v>
      </c>
      <c r="AK152" s="38">
        <f>IFERROR(ROUND((VLOOKUP(CONCATENATE($C$5,"_",$Y152),premium!$A$2:$I$200,9,FALSE))*AA152,2),"")</f>
        <v>800</v>
      </c>
      <c r="AL152" s="35" t="s">
        <v>23520</v>
      </c>
      <c r="AM152" s="31"/>
      <c r="AN152" s="39"/>
      <c r="AO152" s="63" t="str">
        <f t="shared" si="15"/>
        <v>O.K.</v>
      </c>
      <c r="AP152" s="40" t="str">
        <f t="shared" si="16"/>
        <v>O.K</v>
      </c>
      <c r="AQ152" s="41" t="s">
        <v>48</v>
      </c>
      <c r="AR152" s="161"/>
      <c r="AS152" s="124" t="s">
        <v>4347</v>
      </c>
      <c r="AT152" s="129" t="s">
        <v>214</v>
      </c>
      <c r="AU152" s="129" t="s">
        <v>171</v>
      </c>
      <c r="AV152" s="129" t="s">
        <v>270</v>
      </c>
      <c r="AW152" s="129" t="s">
        <v>316</v>
      </c>
      <c r="AX152" s="129" t="s">
        <v>337</v>
      </c>
      <c r="AZ152" s="129" t="s">
        <v>3984</v>
      </c>
      <c r="BA152" s="130" t="s">
        <v>8951</v>
      </c>
      <c r="BB152" s="130" t="s">
        <v>8952</v>
      </c>
      <c r="BH152" s="131"/>
      <c r="BI152" s="131"/>
      <c r="BJ152" s="131"/>
      <c r="BK152" s="131"/>
      <c r="BM152" s="129" t="s">
        <v>1221</v>
      </c>
      <c r="BN152" s="129" t="s">
        <v>171</v>
      </c>
      <c r="BO152" s="129" t="s">
        <v>1226</v>
      </c>
      <c r="BP152" s="131" t="s">
        <v>4073</v>
      </c>
      <c r="BQ152" s="131" t="s">
        <v>17760</v>
      </c>
      <c r="BR152" s="131" t="s">
        <v>18488</v>
      </c>
      <c r="BT152" s="129" t="s">
        <v>1154</v>
      </c>
      <c r="BU152" s="129" t="s">
        <v>201</v>
      </c>
      <c r="BV152" s="129" t="s">
        <v>1156</v>
      </c>
      <c r="BW152" s="129"/>
      <c r="BX152" s="131" t="s">
        <v>17734</v>
      </c>
      <c r="BY152" s="131" t="s">
        <v>18027</v>
      </c>
      <c r="BZ152" s="131" t="s">
        <v>18755</v>
      </c>
      <c r="CB152" s="129" t="s">
        <v>214</v>
      </c>
      <c r="CC152" s="129" t="s">
        <v>171</v>
      </c>
      <c r="CD152" s="129" t="s">
        <v>270</v>
      </c>
      <c r="CE152" s="129" t="s">
        <v>316</v>
      </c>
      <c r="CF152" s="129" t="s">
        <v>337</v>
      </c>
      <c r="CG152" s="131" t="s">
        <v>17912</v>
      </c>
      <c r="CH152" s="131" t="s">
        <v>8952</v>
      </c>
      <c r="CI152" s="124" t="s">
        <v>19135</v>
      </c>
    </row>
    <row r="153" spans="1:87" ht="25.5" x14ac:dyDescent="0.25">
      <c r="A153" s="30">
        <f t="shared" si="17"/>
        <v>136</v>
      </c>
      <c r="B153" s="31">
        <v>3167048</v>
      </c>
      <c r="C153" s="31" t="s">
        <v>23967</v>
      </c>
      <c r="D153" s="31"/>
      <c r="E153" s="31" t="s">
        <v>24090</v>
      </c>
      <c r="F153" s="31"/>
      <c r="G153" s="32" t="s">
        <v>23529</v>
      </c>
      <c r="H153" s="32" t="s">
        <v>23556</v>
      </c>
      <c r="I153" s="33">
        <v>8103748017</v>
      </c>
      <c r="J153" s="18" t="s">
        <v>24091</v>
      </c>
      <c r="K153" s="32"/>
      <c r="L153" s="18"/>
      <c r="M153" s="31" t="s">
        <v>23597</v>
      </c>
      <c r="N153" s="31" t="s">
        <v>23597</v>
      </c>
      <c r="O153" s="31"/>
      <c r="P153" s="32" t="s">
        <v>3206</v>
      </c>
      <c r="Q153" s="31"/>
      <c r="R153" s="44" t="s">
        <v>24092</v>
      </c>
      <c r="S153" s="32" t="s">
        <v>23516</v>
      </c>
      <c r="T153" s="34" t="str">
        <f t="shared" si="13"/>
        <v>Saving/Loan A/C</v>
      </c>
      <c r="U153" s="32" t="s">
        <v>23517</v>
      </c>
      <c r="V153" s="45">
        <v>2.6</v>
      </c>
      <c r="W153" s="35" t="s">
        <v>24093</v>
      </c>
      <c r="X153" s="62" t="str">
        <f t="shared" si="14"/>
        <v>Others</v>
      </c>
      <c r="Y153" s="32" t="s">
        <v>204</v>
      </c>
      <c r="Z153" s="35"/>
      <c r="AA153" s="36">
        <v>1</v>
      </c>
      <c r="AB153" s="32" t="s">
        <v>3209</v>
      </c>
      <c r="AC153" s="32" t="s">
        <v>3380</v>
      </c>
      <c r="AD153" s="32" t="s">
        <v>3390</v>
      </c>
      <c r="AE153" s="31"/>
      <c r="AF153" s="31" t="s">
        <v>23525</v>
      </c>
      <c r="AG153" s="31"/>
      <c r="AH153" s="31" t="str">
        <f t="shared" si="12"/>
        <v>PTHLKA</v>
      </c>
      <c r="AI153" s="37" t="str">
        <f>IFERROR(IF(OR($C$5="",$Y153=""),"",INDEX('NFA LEVEL'!$D$2:$D$197,MATCH(CONCATENATE($C$5,"_",$Y153),'NFA LEVEL'!$A$2:$A$197))),"")</f>
        <v>PTHLKA</v>
      </c>
      <c r="AJ153" s="38">
        <f>IFERROR(ROUND((VLOOKUP(CONCATENATE($C$5,"_",$Y153),premium!$A$2:$I$200,6,FALSE))*AA153,0),"")</f>
        <v>40000</v>
      </c>
      <c r="AK153" s="38">
        <f>IFERROR(ROUND((VLOOKUP(CONCATENATE($C$5,"_",$Y153),premium!$A$2:$I$200,9,FALSE))*AA153,2),"")</f>
        <v>800</v>
      </c>
      <c r="AL153" s="35" t="s">
        <v>23520</v>
      </c>
      <c r="AM153" s="31"/>
      <c r="AN153" s="39"/>
      <c r="AO153" s="63" t="str">
        <f t="shared" si="15"/>
        <v>O.K.</v>
      </c>
      <c r="AP153" s="40" t="str">
        <f t="shared" si="16"/>
        <v>O.K</v>
      </c>
      <c r="AQ153" s="41" t="s">
        <v>48</v>
      </c>
      <c r="AR153" s="161"/>
      <c r="AS153" s="124" t="s">
        <v>4348</v>
      </c>
      <c r="AT153" s="129" t="s">
        <v>214</v>
      </c>
      <c r="AU153" s="129" t="s">
        <v>171</v>
      </c>
      <c r="AV153" s="129" t="s">
        <v>270</v>
      </c>
      <c r="AW153" s="129" t="s">
        <v>316</v>
      </c>
      <c r="AX153" s="129" t="s">
        <v>338</v>
      </c>
      <c r="AZ153" s="129" t="s">
        <v>3984</v>
      </c>
      <c r="BA153" s="130" t="s">
        <v>8953</v>
      </c>
      <c r="BB153" s="130" t="s">
        <v>8954</v>
      </c>
      <c r="BH153" s="131"/>
      <c r="BI153" s="131"/>
      <c r="BJ153" s="131"/>
      <c r="BK153" s="131"/>
      <c r="BM153" s="129" t="s">
        <v>1221</v>
      </c>
      <c r="BN153" s="129" t="s">
        <v>171</v>
      </c>
      <c r="BO153" s="129" t="s">
        <v>1227</v>
      </c>
      <c r="BP153" s="131" t="s">
        <v>4073</v>
      </c>
      <c r="BQ153" s="131" t="s">
        <v>17761</v>
      </c>
      <c r="BR153" s="131" t="s">
        <v>18489</v>
      </c>
      <c r="BT153" s="129" t="s">
        <v>1154</v>
      </c>
      <c r="BU153" s="129" t="s">
        <v>201</v>
      </c>
      <c r="BV153" s="129" t="s">
        <v>1157</v>
      </c>
      <c r="BW153" s="129"/>
      <c r="BX153" s="131" t="s">
        <v>17735</v>
      </c>
      <c r="BY153" s="131" t="s">
        <v>18028</v>
      </c>
      <c r="BZ153" s="131" t="s">
        <v>18756</v>
      </c>
      <c r="CB153" s="129" t="s">
        <v>214</v>
      </c>
      <c r="CC153" s="129" t="s">
        <v>171</v>
      </c>
      <c r="CD153" s="129" t="s">
        <v>270</v>
      </c>
      <c r="CE153" s="129" t="s">
        <v>316</v>
      </c>
      <c r="CF153" s="129" t="s">
        <v>338</v>
      </c>
      <c r="CG153" s="131" t="s">
        <v>17912</v>
      </c>
      <c r="CH153" s="131" t="s">
        <v>8954</v>
      </c>
      <c r="CI153" s="124" t="s">
        <v>19136</v>
      </c>
    </row>
    <row r="154" spans="1:87" ht="25.5" x14ac:dyDescent="0.25">
      <c r="A154" s="30">
        <f t="shared" si="17"/>
        <v>137</v>
      </c>
      <c r="B154" s="31">
        <v>3126554</v>
      </c>
      <c r="C154" s="31" t="s">
        <v>23726</v>
      </c>
      <c r="D154" s="31"/>
      <c r="E154" s="31" t="s">
        <v>24094</v>
      </c>
      <c r="F154" s="31"/>
      <c r="G154" s="32" t="s">
        <v>23512</v>
      </c>
      <c r="H154" s="32" t="s">
        <v>23513</v>
      </c>
      <c r="I154" s="33">
        <v>9009488900</v>
      </c>
      <c r="J154" s="18" t="s">
        <v>24095</v>
      </c>
      <c r="K154" s="32"/>
      <c r="L154" s="18"/>
      <c r="M154" s="31" t="s">
        <v>23573</v>
      </c>
      <c r="N154" s="31" t="s">
        <v>23573</v>
      </c>
      <c r="O154" s="31"/>
      <c r="P154" s="32" t="s">
        <v>3206</v>
      </c>
      <c r="Q154" s="31"/>
      <c r="R154" s="44" t="s">
        <v>24096</v>
      </c>
      <c r="S154" s="32" t="s">
        <v>23516</v>
      </c>
      <c r="T154" s="34" t="str">
        <f t="shared" si="13"/>
        <v>Saving/Loan A/C</v>
      </c>
      <c r="U154" s="32" t="s">
        <v>23517</v>
      </c>
      <c r="V154" s="45">
        <v>1.51</v>
      </c>
      <c r="W154" s="35" t="s">
        <v>24097</v>
      </c>
      <c r="X154" s="62" t="str">
        <f t="shared" si="14"/>
        <v>Small/Marginal</v>
      </c>
      <c r="Y154" s="32" t="s">
        <v>204</v>
      </c>
      <c r="Z154" s="35"/>
      <c r="AA154" s="36">
        <v>0.5</v>
      </c>
      <c r="AB154" s="32" t="s">
        <v>3209</v>
      </c>
      <c r="AC154" s="32" t="s">
        <v>3380</v>
      </c>
      <c r="AD154" s="32" t="s">
        <v>3391</v>
      </c>
      <c r="AE154" s="31"/>
      <c r="AF154" s="31" t="s">
        <v>23573</v>
      </c>
      <c r="AG154" s="31"/>
      <c r="AH154" s="31" t="str">
        <f t="shared" si="12"/>
        <v>PTHLKA</v>
      </c>
      <c r="AI154" s="37" t="str">
        <f>IFERROR(IF(OR($C$5="",$Y154=""),"",INDEX('NFA LEVEL'!$D$2:$D$197,MATCH(CONCATENATE($C$5,"_",$Y154),'NFA LEVEL'!$A$2:$A$197))),"")</f>
        <v>PTHLKA</v>
      </c>
      <c r="AJ154" s="38">
        <f>IFERROR(ROUND((VLOOKUP(CONCATENATE($C$5,"_",$Y154),premium!$A$2:$I$200,6,FALSE))*AA154,0),"")</f>
        <v>20000</v>
      </c>
      <c r="AK154" s="38">
        <f>IFERROR(ROUND((VLOOKUP(CONCATENATE($C$5,"_",$Y154),premium!$A$2:$I$200,9,FALSE))*AA154,2),"")</f>
        <v>400</v>
      </c>
      <c r="AL154" s="35" t="s">
        <v>23520</v>
      </c>
      <c r="AM154" s="31"/>
      <c r="AN154" s="39"/>
      <c r="AO154" s="63" t="str">
        <f t="shared" si="15"/>
        <v>O.K.</v>
      </c>
      <c r="AP154" s="40" t="str">
        <f t="shared" si="16"/>
        <v>O.K</v>
      </c>
      <c r="AQ154" s="41" t="s">
        <v>48</v>
      </c>
      <c r="AR154" s="161"/>
      <c r="AS154" s="124" t="s">
        <v>4349</v>
      </c>
      <c r="AT154" s="129" t="s">
        <v>214</v>
      </c>
      <c r="AU154" s="129" t="s">
        <v>171</v>
      </c>
      <c r="AV154" s="129" t="s">
        <v>270</v>
      </c>
      <c r="AW154" s="129" t="s">
        <v>316</v>
      </c>
      <c r="AX154" s="129" t="s">
        <v>339</v>
      </c>
      <c r="AZ154" s="129" t="s">
        <v>3984</v>
      </c>
      <c r="BA154" s="130" t="s">
        <v>8955</v>
      </c>
      <c r="BB154" s="130" t="s">
        <v>8956</v>
      </c>
      <c r="BH154" s="131"/>
      <c r="BI154" s="131"/>
      <c r="BJ154" s="131"/>
      <c r="BK154" s="131"/>
      <c r="BM154" s="129" t="s">
        <v>1221</v>
      </c>
      <c r="BN154" s="129" t="s">
        <v>204</v>
      </c>
      <c r="BO154" s="129" t="s">
        <v>1222</v>
      </c>
      <c r="BP154" s="131" t="s">
        <v>4074</v>
      </c>
      <c r="BQ154" s="131" t="s">
        <v>17762</v>
      </c>
      <c r="BR154" s="131" t="s">
        <v>18490</v>
      </c>
      <c r="BT154" s="129" t="s">
        <v>1154</v>
      </c>
      <c r="BU154" s="129" t="s">
        <v>202</v>
      </c>
      <c r="BV154" s="129"/>
      <c r="BW154" s="129"/>
      <c r="BX154" s="131" t="s">
        <v>17736</v>
      </c>
      <c r="BY154" s="131" t="s">
        <v>18029</v>
      </c>
      <c r="BZ154" s="131" t="s">
        <v>18757</v>
      </c>
      <c r="CB154" s="129" t="s">
        <v>214</v>
      </c>
      <c r="CC154" s="129" t="s">
        <v>171</v>
      </c>
      <c r="CD154" s="129" t="s">
        <v>270</v>
      </c>
      <c r="CE154" s="129" t="s">
        <v>316</v>
      </c>
      <c r="CF154" s="129" t="s">
        <v>339</v>
      </c>
      <c r="CG154" s="131" t="s">
        <v>17912</v>
      </c>
      <c r="CH154" s="131" t="s">
        <v>8956</v>
      </c>
      <c r="CI154" s="124" t="s">
        <v>19137</v>
      </c>
    </row>
    <row r="155" spans="1:87" ht="25.5" x14ac:dyDescent="0.25">
      <c r="A155" s="30">
        <f t="shared" si="17"/>
        <v>138</v>
      </c>
      <c r="B155" s="31">
        <v>3114853</v>
      </c>
      <c r="C155" s="31" t="s">
        <v>24098</v>
      </c>
      <c r="D155" s="31"/>
      <c r="E155" s="31" t="s">
        <v>23669</v>
      </c>
      <c r="F155" s="31"/>
      <c r="G155" s="32" t="s">
        <v>23512</v>
      </c>
      <c r="H155" s="32" t="s">
        <v>23513</v>
      </c>
      <c r="I155" s="33">
        <v>8223943025</v>
      </c>
      <c r="J155" s="18"/>
      <c r="K155" s="32"/>
      <c r="L155" s="18"/>
      <c r="M155" s="31" t="s">
        <v>23509</v>
      </c>
      <c r="N155" s="31" t="s">
        <v>23509</v>
      </c>
      <c r="O155" s="31"/>
      <c r="P155" s="32" t="s">
        <v>3206</v>
      </c>
      <c r="Q155" s="31"/>
      <c r="R155" s="44" t="s">
        <v>24099</v>
      </c>
      <c r="S155" s="32" t="s">
        <v>23516</v>
      </c>
      <c r="T155" s="34" t="str">
        <f t="shared" si="13"/>
        <v>Saving/Loan A/C</v>
      </c>
      <c r="U155" s="32" t="s">
        <v>23517</v>
      </c>
      <c r="V155" s="45">
        <v>0.77</v>
      </c>
      <c r="W155" s="35" t="s">
        <v>24100</v>
      </c>
      <c r="X155" s="62" t="str">
        <f t="shared" si="14"/>
        <v>Small/Marginal</v>
      </c>
      <c r="Y155" s="32" t="s">
        <v>204</v>
      </c>
      <c r="Z155" s="35"/>
      <c r="AA155" s="36">
        <v>0.3</v>
      </c>
      <c r="AB155" s="32" t="s">
        <v>3209</v>
      </c>
      <c r="AC155" s="32" t="s">
        <v>3380</v>
      </c>
      <c r="AD155" s="32" t="s">
        <v>3383</v>
      </c>
      <c r="AE155" s="31"/>
      <c r="AF155" s="31" t="s">
        <v>23509</v>
      </c>
      <c r="AG155" s="31"/>
      <c r="AH155" s="31" t="str">
        <f t="shared" si="12"/>
        <v>PTHLKA</v>
      </c>
      <c r="AI155" s="37" t="str">
        <f>IFERROR(IF(OR($C$5="",$Y155=""),"",INDEX('NFA LEVEL'!$D$2:$D$197,MATCH(CONCATENATE($C$5,"_",$Y155),'NFA LEVEL'!$A$2:$A$197))),"")</f>
        <v>PTHLKA</v>
      </c>
      <c r="AJ155" s="38">
        <f>IFERROR(ROUND((VLOOKUP(CONCATENATE($C$5,"_",$Y155),premium!$A$2:$I$200,6,FALSE))*AA155,0),"")</f>
        <v>12000</v>
      </c>
      <c r="AK155" s="38">
        <f>IFERROR(ROUND((VLOOKUP(CONCATENATE($C$5,"_",$Y155),premium!$A$2:$I$200,9,FALSE))*AA155,2),"")</f>
        <v>240</v>
      </c>
      <c r="AL155" s="35" t="s">
        <v>23520</v>
      </c>
      <c r="AM155" s="31"/>
      <c r="AN155" s="39"/>
      <c r="AO155" s="63" t="str">
        <f t="shared" si="15"/>
        <v>O.K.</v>
      </c>
      <c r="AP155" s="40" t="str">
        <f t="shared" si="16"/>
        <v>O.K</v>
      </c>
      <c r="AQ155" s="41" t="s">
        <v>48</v>
      </c>
      <c r="AR155" s="161"/>
      <c r="AS155" s="124" t="s">
        <v>4350</v>
      </c>
      <c r="AT155" s="129" t="s">
        <v>214</v>
      </c>
      <c r="AU155" s="129" t="s">
        <v>171</v>
      </c>
      <c r="AV155" s="129" t="s">
        <v>270</v>
      </c>
      <c r="AW155" s="129" t="s">
        <v>316</v>
      </c>
      <c r="AX155" s="129" t="s">
        <v>340</v>
      </c>
      <c r="AZ155" s="129" t="s">
        <v>3984</v>
      </c>
      <c r="BA155" s="130" t="s">
        <v>8957</v>
      </c>
      <c r="BB155" s="130" t="s">
        <v>8958</v>
      </c>
      <c r="BH155" s="131"/>
      <c r="BI155" s="131"/>
      <c r="BJ155" s="131"/>
      <c r="BK155" s="131"/>
      <c r="BM155" s="129" t="s">
        <v>1221</v>
      </c>
      <c r="BN155" s="129" t="s">
        <v>204</v>
      </c>
      <c r="BO155" s="129" t="s">
        <v>1224</v>
      </c>
      <c r="BP155" s="131" t="s">
        <v>4074</v>
      </c>
      <c r="BQ155" s="131" t="s">
        <v>17763</v>
      </c>
      <c r="BR155" s="131" t="s">
        <v>18491</v>
      </c>
      <c r="BT155" s="129" t="s">
        <v>1154</v>
      </c>
      <c r="BU155" s="129" t="s">
        <v>191</v>
      </c>
      <c r="BV155" s="129" t="s">
        <v>1155</v>
      </c>
      <c r="BW155" s="129"/>
      <c r="BX155" s="131" t="s">
        <v>17737</v>
      </c>
      <c r="BY155" s="131" t="s">
        <v>18030</v>
      </c>
      <c r="BZ155" s="131" t="s">
        <v>18758</v>
      </c>
      <c r="CB155" s="129" t="s">
        <v>214</v>
      </c>
      <c r="CC155" s="129" t="s">
        <v>171</v>
      </c>
      <c r="CD155" s="129" t="s">
        <v>270</v>
      </c>
      <c r="CE155" s="129" t="s">
        <v>316</v>
      </c>
      <c r="CF155" s="129" t="s">
        <v>340</v>
      </c>
      <c r="CG155" s="131" t="s">
        <v>17912</v>
      </c>
      <c r="CH155" s="131" t="s">
        <v>8958</v>
      </c>
      <c r="CI155" s="124" t="s">
        <v>19138</v>
      </c>
    </row>
    <row r="156" spans="1:87" ht="25.5" x14ac:dyDescent="0.25">
      <c r="A156" s="30">
        <f t="shared" si="17"/>
        <v>139</v>
      </c>
      <c r="B156" s="31">
        <v>3155733</v>
      </c>
      <c r="C156" s="31" t="s">
        <v>23845</v>
      </c>
      <c r="D156" s="31"/>
      <c r="E156" s="31" t="s">
        <v>24101</v>
      </c>
      <c r="F156" s="31"/>
      <c r="G156" s="32" t="s">
        <v>23512</v>
      </c>
      <c r="H156" s="32" t="s">
        <v>23513</v>
      </c>
      <c r="I156" s="33">
        <v>8964012215</v>
      </c>
      <c r="J156" s="18"/>
      <c r="K156" s="32"/>
      <c r="L156" s="18"/>
      <c r="M156" s="31" t="s">
        <v>23586</v>
      </c>
      <c r="N156" s="31" t="s">
        <v>23586</v>
      </c>
      <c r="O156" s="31"/>
      <c r="P156" s="32" t="s">
        <v>3206</v>
      </c>
      <c r="Q156" s="31"/>
      <c r="R156" s="44" t="s">
        <v>24102</v>
      </c>
      <c r="S156" s="32" t="s">
        <v>23516</v>
      </c>
      <c r="T156" s="34" t="str">
        <f t="shared" si="13"/>
        <v>Saving/Loan A/C</v>
      </c>
      <c r="U156" s="32" t="s">
        <v>23517</v>
      </c>
      <c r="V156" s="45">
        <v>2</v>
      </c>
      <c r="W156" s="35" t="s">
        <v>24103</v>
      </c>
      <c r="X156" s="62" t="str">
        <f t="shared" si="14"/>
        <v>Small/Marginal</v>
      </c>
      <c r="Y156" s="32" t="s">
        <v>204</v>
      </c>
      <c r="Z156" s="35"/>
      <c r="AA156" s="36">
        <v>1</v>
      </c>
      <c r="AB156" s="32" t="s">
        <v>3209</v>
      </c>
      <c r="AC156" s="32" t="s">
        <v>3380</v>
      </c>
      <c r="AD156" s="32" t="s">
        <v>3382</v>
      </c>
      <c r="AE156" s="31"/>
      <c r="AF156" s="31" t="s">
        <v>23586</v>
      </c>
      <c r="AG156" s="31"/>
      <c r="AH156" s="31" t="str">
        <f t="shared" si="12"/>
        <v>PTHLKA</v>
      </c>
      <c r="AI156" s="37" t="str">
        <f>IFERROR(IF(OR($C$5="",$Y156=""),"",INDEX('NFA LEVEL'!$D$2:$D$197,MATCH(CONCATENATE($C$5,"_",$Y156),'NFA LEVEL'!$A$2:$A$197))),"")</f>
        <v>PTHLKA</v>
      </c>
      <c r="AJ156" s="38">
        <f>IFERROR(ROUND((VLOOKUP(CONCATENATE($C$5,"_",$Y156),premium!$A$2:$I$200,6,FALSE))*AA156,0),"")</f>
        <v>40000</v>
      </c>
      <c r="AK156" s="38">
        <f>IFERROR(ROUND((VLOOKUP(CONCATENATE($C$5,"_",$Y156),premium!$A$2:$I$200,9,FALSE))*AA156,2),"")</f>
        <v>800</v>
      </c>
      <c r="AL156" s="35" t="s">
        <v>23520</v>
      </c>
      <c r="AM156" s="31"/>
      <c r="AN156" s="39"/>
      <c r="AO156" s="63" t="str">
        <f t="shared" si="15"/>
        <v>O.K.</v>
      </c>
      <c r="AP156" s="40" t="str">
        <f t="shared" si="16"/>
        <v>O.K</v>
      </c>
      <c r="AQ156" s="41" t="s">
        <v>48</v>
      </c>
      <c r="AR156" s="161"/>
      <c r="AS156" s="124" t="s">
        <v>4351</v>
      </c>
      <c r="AT156" s="129" t="s">
        <v>214</v>
      </c>
      <c r="AU156" s="129" t="s">
        <v>171</v>
      </c>
      <c r="AV156" s="129" t="s">
        <v>270</v>
      </c>
      <c r="AW156" s="129" t="s">
        <v>316</v>
      </c>
      <c r="AX156" s="129" t="s">
        <v>341</v>
      </c>
      <c r="AZ156" s="129" t="s">
        <v>3984</v>
      </c>
      <c r="BA156" s="130" t="s">
        <v>8959</v>
      </c>
      <c r="BB156" s="130" t="s">
        <v>8960</v>
      </c>
      <c r="BH156" s="131"/>
      <c r="BI156" s="131"/>
      <c r="BJ156" s="131"/>
      <c r="BK156" s="131"/>
      <c r="BM156" s="129" t="s">
        <v>1221</v>
      </c>
      <c r="BN156" s="129" t="s">
        <v>204</v>
      </c>
      <c r="BO156" s="129" t="s">
        <v>1536</v>
      </c>
      <c r="BP156" s="131" t="s">
        <v>4074</v>
      </c>
      <c r="BQ156" s="131" t="s">
        <v>17764</v>
      </c>
      <c r="BR156" s="131" t="s">
        <v>18492</v>
      </c>
      <c r="BT156" s="129" t="s">
        <v>1154</v>
      </c>
      <c r="BU156" s="129" t="s">
        <v>191</v>
      </c>
      <c r="BV156" s="129" t="s">
        <v>1156</v>
      </c>
      <c r="BW156" s="129"/>
      <c r="BX156" s="131" t="s">
        <v>17738</v>
      </c>
      <c r="BY156" s="131" t="s">
        <v>18031</v>
      </c>
      <c r="BZ156" s="131" t="s">
        <v>18759</v>
      </c>
      <c r="CB156" s="129" t="s">
        <v>214</v>
      </c>
      <c r="CC156" s="129" t="s">
        <v>171</v>
      </c>
      <c r="CD156" s="129" t="s">
        <v>270</v>
      </c>
      <c r="CE156" s="129" t="s">
        <v>316</v>
      </c>
      <c r="CF156" s="129" t="s">
        <v>341</v>
      </c>
      <c r="CG156" s="131" t="s">
        <v>17912</v>
      </c>
      <c r="CH156" s="131" t="s">
        <v>8960</v>
      </c>
      <c r="CI156" s="124" t="s">
        <v>19139</v>
      </c>
    </row>
    <row r="157" spans="1:87" ht="25.5" x14ac:dyDescent="0.25">
      <c r="A157" s="30">
        <f t="shared" si="17"/>
        <v>140</v>
      </c>
      <c r="B157" s="31">
        <v>3018937</v>
      </c>
      <c r="C157" s="31" t="s">
        <v>23976</v>
      </c>
      <c r="D157" s="31"/>
      <c r="E157" s="31" t="s">
        <v>23580</v>
      </c>
      <c r="F157" s="31"/>
      <c r="G157" s="32" t="s">
        <v>23512</v>
      </c>
      <c r="H157" s="32" t="s">
        <v>23513</v>
      </c>
      <c r="I157" s="33">
        <v>9999999999</v>
      </c>
      <c r="J157" s="18" t="s">
        <v>24104</v>
      </c>
      <c r="K157" s="32"/>
      <c r="L157" s="18"/>
      <c r="M157" s="31" t="s">
        <v>23597</v>
      </c>
      <c r="N157" s="31" t="s">
        <v>23597</v>
      </c>
      <c r="O157" s="31"/>
      <c r="P157" s="32" t="s">
        <v>3206</v>
      </c>
      <c r="Q157" s="31"/>
      <c r="R157" s="44" t="s">
        <v>24105</v>
      </c>
      <c r="S157" s="32" t="s">
        <v>23516</v>
      </c>
      <c r="T157" s="34" t="str">
        <f t="shared" si="13"/>
        <v>Saving/Loan A/C</v>
      </c>
      <c r="U157" s="32" t="s">
        <v>23517</v>
      </c>
      <c r="V157" s="45">
        <v>5.04</v>
      </c>
      <c r="W157" s="35" t="s">
        <v>24106</v>
      </c>
      <c r="X157" s="62" t="str">
        <f t="shared" si="14"/>
        <v>Others</v>
      </c>
      <c r="Y157" s="32" t="s">
        <v>204</v>
      </c>
      <c r="Z157" s="35"/>
      <c r="AA157" s="36">
        <v>4.9000000000000004</v>
      </c>
      <c r="AB157" s="32" t="s">
        <v>3209</v>
      </c>
      <c r="AC157" s="32" t="s">
        <v>3380</v>
      </c>
      <c r="AD157" s="32" t="s">
        <v>3390</v>
      </c>
      <c r="AE157" s="31"/>
      <c r="AF157" s="31" t="s">
        <v>23525</v>
      </c>
      <c r="AG157" s="31"/>
      <c r="AH157" s="31" t="str">
        <f t="shared" si="12"/>
        <v>PTHLKA</v>
      </c>
      <c r="AI157" s="37" t="str">
        <f>IFERROR(IF(OR($C$5="",$Y157=""),"",INDEX('NFA LEVEL'!$D$2:$D$197,MATCH(CONCATENATE($C$5,"_",$Y157),'NFA LEVEL'!$A$2:$A$197))),"")</f>
        <v>PTHLKA</v>
      </c>
      <c r="AJ157" s="38">
        <f>IFERROR(ROUND((VLOOKUP(CONCATENATE($C$5,"_",$Y157),premium!$A$2:$I$200,6,FALSE))*AA157,0),"")</f>
        <v>196000</v>
      </c>
      <c r="AK157" s="38">
        <f>IFERROR(ROUND((VLOOKUP(CONCATENATE($C$5,"_",$Y157),premium!$A$2:$I$200,9,FALSE))*AA157,2),"")</f>
        <v>3920</v>
      </c>
      <c r="AL157" s="35" t="s">
        <v>23520</v>
      </c>
      <c r="AM157" s="31"/>
      <c r="AN157" s="39"/>
      <c r="AO157" s="63" t="str">
        <f t="shared" si="15"/>
        <v>O.K.</v>
      </c>
      <c r="AP157" s="40" t="str">
        <f t="shared" si="16"/>
        <v>O.K</v>
      </c>
      <c r="AQ157" s="41" t="s">
        <v>48</v>
      </c>
      <c r="AR157" s="161"/>
      <c r="AS157" s="124" t="s">
        <v>4352</v>
      </c>
      <c r="AT157" s="129" t="s">
        <v>214</v>
      </c>
      <c r="AU157" s="129" t="s">
        <v>171</v>
      </c>
      <c r="AV157" s="129" t="s">
        <v>270</v>
      </c>
      <c r="AW157" s="129" t="s">
        <v>316</v>
      </c>
      <c r="AX157" s="129" t="s">
        <v>342</v>
      </c>
      <c r="AZ157" s="129" t="s">
        <v>3984</v>
      </c>
      <c r="BA157" s="130" t="s">
        <v>8961</v>
      </c>
      <c r="BB157" s="130" t="s">
        <v>8962</v>
      </c>
      <c r="BH157" s="131"/>
      <c r="BI157" s="131"/>
      <c r="BJ157" s="131"/>
      <c r="BK157" s="131"/>
      <c r="BM157" s="129" t="s">
        <v>1221</v>
      </c>
      <c r="BN157" s="129" t="s">
        <v>204</v>
      </c>
      <c r="BO157" s="129" t="s">
        <v>1225</v>
      </c>
      <c r="BP157" s="131" t="s">
        <v>4074</v>
      </c>
      <c r="BQ157" s="131" t="s">
        <v>17765</v>
      </c>
      <c r="BR157" s="131" t="s">
        <v>18493</v>
      </c>
      <c r="BT157" s="129" t="s">
        <v>1154</v>
      </c>
      <c r="BU157" s="129" t="s">
        <v>191</v>
      </c>
      <c r="BV157" s="129" t="s">
        <v>1157</v>
      </c>
      <c r="BW157" s="129"/>
      <c r="BX157" s="131" t="s">
        <v>17739</v>
      </c>
      <c r="BY157" s="131" t="s">
        <v>18032</v>
      </c>
      <c r="BZ157" s="131" t="s">
        <v>18760</v>
      </c>
      <c r="CB157" s="129" t="s">
        <v>214</v>
      </c>
      <c r="CC157" s="129" t="s">
        <v>171</v>
      </c>
      <c r="CD157" s="129" t="s">
        <v>270</v>
      </c>
      <c r="CE157" s="129" t="s">
        <v>316</v>
      </c>
      <c r="CF157" s="129" t="s">
        <v>342</v>
      </c>
      <c r="CG157" s="131" t="s">
        <v>17912</v>
      </c>
      <c r="CH157" s="131" t="s">
        <v>8962</v>
      </c>
      <c r="CI157" s="124" t="s">
        <v>19140</v>
      </c>
    </row>
    <row r="158" spans="1:87" ht="25.5" x14ac:dyDescent="0.25">
      <c r="A158" s="30">
        <f t="shared" si="17"/>
        <v>141</v>
      </c>
      <c r="B158" s="31">
        <v>2948680</v>
      </c>
      <c r="C158" s="31" t="s">
        <v>23972</v>
      </c>
      <c r="D158" s="31"/>
      <c r="E158" s="31" t="s">
        <v>23601</v>
      </c>
      <c r="F158" s="31"/>
      <c r="G158" s="32" t="s">
        <v>23512</v>
      </c>
      <c r="H158" s="32" t="s">
        <v>23513</v>
      </c>
      <c r="I158" s="33">
        <v>7089456989</v>
      </c>
      <c r="J158" s="18" t="s">
        <v>24107</v>
      </c>
      <c r="K158" s="32"/>
      <c r="L158" s="18"/>
      <c r="M158" s="31" t="s">
        <v>23597</v>
      </c>
      <c r="N158" s="31" t="s">
        <v>23597</v>
      </c>
      <c r="O158" s="31"/>
      <c r="P158" s="32" t="s">
        <v>3206</v>
      </c>
      <c r="Q158" s="31"/>
      <c r="R158" s="44" t="s">
        <v>24108</v>
      </c>
      <c r="S158" s="32" t="s">
        <v>23516</v>
      </c>
      <c r="T158" s="34" t="str">
        <f t="shared" si="13"/>
        <v>Saving/Loan A/C</v>
      </c>
      <c r="U158" s="32" t="s">
        <v>23517</v>
      </c>
      <c r="V158" s="45">
        <v>3</v>
      </c>
      <c r="W158" s="35" t="s">
        <v>24109</v>
      </c>
      <c r="X158" s="62" t="str">
        <f t="shared" si="14"/>
        <v>Others</v>
      </c>
      <c r="Y158" s="32" t="s">
        <v>204</v>
      </c>
      <c r="Z158" s="35"/>
      <c r="AA158" s="36">
        <v>1.3</v>
      </c>
      <c r="AB158" s="32" t="s">
        <v>3209</v>
      </c>
      <c r="AC158" s="32" t="s">
        <v>3380</v>
      </c>
      <c r="AD158" s="32" t="s">
        <v>3390</v>
      </c>
      <c r="AE158" s="31"/>
      <c r="AF158" s="31" t="s">
        <v>23525</v>
      </c>
      <c r="AG158" s="31"/>
      <c r="AH158" s="31" t="str">
        <f t="shared" si="12"/>
        <v>PTHLKA</v>
      </c>
      <c r="AI158" s="37" t="str">
        <f>IFERROR(IF(OR($C$5="",$Y158=""),"",INDEX('NFA LEVEL'!$D$2:$D$197,MATCH(CONCATENATE($C$5,"_",$Y158),'NFA LEVEL'!$A$2:$A$197))),"")</f>
        <v>PTHLKA</v>
      </c>
      <c r="AJ158" s="38">
        <f>IFERROR(ROUND((VLOOKUP(CONCATENATE($C$5,"_",$Y158),premium!$A$2:$I$200,6,FALSE))*AA158,0),"")</f>
        <v>52000</v>
      </c>
      <c r="AK158" s="38">
        <f>IFERROR(ROUND((VLOOKUP(CONCATENATE($C$5,"_",$Y158),premium!$A$2:$I$200,9,FALSE))*AA158,2),"")</f>
        <v>1040</v>
      </c>
      <c r="AL158" s="35" t="s">
        <v>23520</v>
      </c>
      <c r="AM158" s="31"/>
      <c r="AN158" s="39"/>
      <c r="AO158" s="63" t="str">
        <f t="shared" si="15"/>
        <v>O.K.</v>
      </c>
      <c r="AP158" s="40" t="str">
        <f t="shared" si="16"/>
        <v>O.K</v>
      </c>
      <c r="AQ158" s="41" t="s">
        <v>48</v>
      </c>
      <c r="AR158" s="161"/>
      <c r="AS158" s="124" t="s">
        <v>4353</v>
      </c>
      <c r="AT158" s="129" t="s">
        <v>214</v>
      </c>
      <c r="AU158" s="129" t="s">
        <v>171</v>
      </c>
      <c r="AV158" s="129" t="s">
        <v>270</v>
      </c>
      <c r="AW158" s="129" t="s">
        <v>316</v>
      </c>
      <c r="AX158" s="129" t="s">
        <v>343</v>
      </c>
      <c r="AZ158" s="129" t="s">
        <v>3984</v>
      </c>
      <c r="BA158" s="130" t="s">
        <v>8963</v>
      </c>
      <c r="BB158" s="130" t="s">
        <v>8964</v>
      </c>
      <c r="BH158" s="131"/>
      <c r="BI158" s="131"/>
      <c r="BJ158" s="131"/>
      <c r="BK158" s="131"/>
      <c r="BM158" s="129" t="s">
        <v>1221</v>
      </c>
      <c r="BN158" s="129" t="s">
        <v>204</v>
      </c>
      <c r="BO158" s="129" t="s">
        <v>1226</v>
      </c>
      <c r="BP158" s="131" t="s">
        <v>4074</v>
      </c>
      <c r="BQ158" s="131" t="s">
        <v>17766</v>
      </c>
      <c r="BR158" s="131" t="s">
        <v>18494</v>
      </c>
      <c r="BT158" s="129" t="s">
        <v>1154</v>
      </c>
      <c r="BU158" s="129" t="s">
        <v>171</v>
      </c>
      <c r="BV158" s="129" t="s">
        <v>1155</v>
      </c>
      <c r="BW158" s="129" t="s">
        <v>1158</v>
      </c>
      <c r="BX158" s="131" t="s">
        <v>17740</v>
      </c>
      <c r="BY158" s="131" t="s">
        <v>18033</v>
      </c>
      <c r="BZ158" s="131" t="s">
        <v>18761</v>
      </c>
      <c r="CB158" s="129" t="s">
        <v>214</v>
      </c>
      <c r="CC158" s="129" t="s">
        <v>171</v>
      </c>
      <c r="CD158" s="129" t="s">
        <v>270</v>
      </c>
      <c r="CE158" s="129" t="s">
        <v>316</v>
      </c>
      <c r="CF158" s="129" t="s">
        <v>343</v>
      </c>
      <c r="CG158" s="131" t="s">
        <v>17912</v>
      </c>
      <c r="CH158" s="131" t="s">
        <v>8964</v>
      </c>
      <c r="CI158" s="124" t="s">
        <v>19141</v>
      </c>
    </row>
    <row r="159" spans="1:87" ht="25.5" x14ac:dyDescent="0.25">
      <c r="A159" s="30">
        <f t="shared" si="17"/>
        <v>142</v>
      </c>
      <c r="B159" s="31">
        <v>3211568</v>
      </c>
      <c r="C159" s="31" t="s">
        <v>23674</v>
      </c>
      <c r="D159" s="31"/>
      <c r="E159" s="31" t="s">
        <v>23793</v>
      </c>
      <c r="F159" s="31"/>
      <c r="G159" s="32" t="s">
        <v>23512</v>
      </c>
      <c r="H159" s="32" t="s">
        <v>23513</v>
      </c>
      <c r="I159" s="33">
        <v>8224042262</v>
      </c>
      <c r="J159" s="18"/>
      <c r="K159" s="32"/>
      <c r="L159" s="18"/>
      <c r="M159" s="31" t="s">
        <v>23509</v>
      </c>
      <c r="N159" s="31" t="s">
        <v>23509</v>
      </c>
      <c r="O159" s="31"/>
      <c r="P159" s="32" t="s">
        <v>3206</v>
      </c>
      <c r="Q159" s="31"/>
      <c r="R159" s="44" t="s">
        <v>24110</v>
      </c>
      <c r="S159" s="32" t="s">
        <v>23516</v>
      </c>
      <c r="T159" s="34" t="str">
        <f t="shared" si="13"/>
        <v>Saving/Loan A/C</v>
      </c>
      <c r="U159" s="32" t="s">
        <v>23517</v>
      </c>
      <c r="V159" s="45">
        <v>0.75</v>
      </c>
      <c r="W159" s="35" t="s">
        <v>24111</v>
      </c>
      <c r="X159" s="62" t="str">
        <f t="shared" si="14"/>
        <v>Small/Marginal</v>
      </c>
      <c r="Y159" s="32" t="s">
        <v>204</v>
      </c>
      <c r="Z159" s="35"/>
      <c r="AA159" s="36">
        <v>0.5</v>
      </c>
      <c r="AB159" s="32" t="s">
        <v>3209</v>
      </c>
      <c r="AC159" s="32" t="s">
        <v>3380</v>
      </c>
      <c r="AD159" s="32" t="s">
        <v>3383</v>
      </c>
      <c r="AE159" s="31"/>
      <c r="AF159" s="31" t="s">
        <v>23509</v>
      </c>
      <c r="AG159" s="31"/>
      <c r="AH159" s="31" t="str">
        <f t="shared" si="12"/>
        <v>PTHLKA</v>
      </c>
      <c r="AI159" s="37" t="str">
        <f>IFERROR(IF(OR($C$5="",$Y159=""),"",INDEX('NFA LEVEL'!$D$2:$D$197,MATCH(CONCATENATE($C$5,"_",$Y159),'NFA LEVEL'!$A$2:$A$197))),"")</f>
        <v>PTHLKA</v>
      </c>
      <c r="AJ159" s="38">
        <f>IFERROR(ROUND((VLOOKUP(CONCATENATE($C$5,"_",$Y159),premium!$A$2:$I$200,6,FALSE))*AA159,0),"")</f>
        <v>20000</v>
      </c>
      <c r="AK159" s="38">
        <f>IFERROR(ROUND((VLOOKUP(CONCATENATE($C$5,"_",$Y159),premium!$A$2:$I$200,9,FALSE))*AA159,2),"")</f>
        <v>400</v>
      </c>
      <c r="AL159" s="35" t="s">
        <v>23520</v>
      </c>
      <c r="AM159" s="31"/>
      <c r="AN159" s="39"/>
      <c r="AO159" s="63" t="str">
        <f t="shared" si="15"/>
        <v>O.K.</v>
      </c>
      <c r="AP159" s="40" t="str">
        <f t="shared" si="16"/>
        <v>O.K</v>
      </c>
      <c r="AQ159" s="41" t="s">
        <v>48</v>
      </c>
      <c r="AR159" s="161"/>
      <c r="AS159" s="124" t="s">
        <v>4354</v>
      </c>
      <c r="AT159" s="129" t="s">
        <v>214</v>
      </c>
      <c r="AU159" s="129" t="s">
        <v>171</v>
      </c>
      <c r="AV159" s="129" t="s">
        <v>270</v>
      </c>
      <c r="AW159" s="129" t="s">
        <v>316</v>
      </c>
      <c r="AX159" s="129" t="s">
        <v>344</v>
      </c>
      <c r="AZ159" s="129" t="s">
        <v>3984</v>
      </c>
      <c r="BA159" s="130" t="s">
        <v>8965</v>
      </c>
      <c r="BB159" s="130" t="s">
        <v>8966</v>
      </c>
      <c r="BH159" s="131"/>
      <c r="BI159" s="131"/>
      <c r="BJ159" s="131"/>
      <c r="BK159" s="131"/>
      <c r="BM159" s="129" t="s">
        <v>1221</v>
      </c>
      <c r="BN159" s="129" t="s">
        <v>204</v>
      </c>
      <c r="BO159" s="129" t="s">
        <v>1227</v>
      </c>
      <c r="BP159" s="131" t="s">
        <v>4074</v>
      </c>
      <c r="BQ159" s="131" t="s">
        <v>17767</v>
      </c>
      <c r="BR159" s="131" t="s">
        <v>18495</v>
      </c>
      <c r="BT159" s="129" t="s">
        <v>1154</v>
      </c>
      <c r="BU159" s="129" t="s">
        <v>171</v>
      </c>
      <c r="BV159" s="129" t="s">
        <v>1155</v>
      </c>
      <c r="BW159" s="129" t="s">
        <v>1161</v>
      </c>
      <c r="BX159" s="131" t="s">
        <v>17740</v>
      </c>
      <c r="BY159" s="131" t="s">
        <v>18034</v>
      </c>
      <c r="BZ159" s="131" t="s">
        <v>18762</v>
      </c>
      <c r="CB159" s="129" t="s">
        <v>214</v>
      </c>
      <c r="CC159" s="129" t="s">
        <v>171</v>
      </c>
      <c r="CD159" s="129" t="s">
        <v>270</v>
      </c>
      <c r="CE159" s="129" t="s">
        <v>316</v>
      </c>
      <c r="CF159" s="129" t="s">
        <v>344</v>
      </c>
      <c r="CG159" s="131" t="s">
        <v>17912</v>
      </c>
      <c r="CH159" s="131" t="s">
        <v>8966</v>
      </c>
      <c r="CI159" s="124" t="s">
        <v>19142</v>
      </c>
    </row>
    <row r="160" spans="1:87" ht="25.5" x14ac:dyDescent="0.25">
      <c r="A160" s="30">
        <f t="shared" si="17"/>
        <v>143</v>
      </c>
      <c r="B160" s="31">
        <v>3126561</v>
      </c>
      <c r="C160" s="31" t="s">
        <v>24112</v>
      </c>
      <c r="D160" s="31"/>
      <c r="E160" s="31" t="s">
        <v>23767</v>
      </c>
      <c r="F160" s="31"/>
      <c r="G160" s="32" t="s">
        <v>23512</v>
      </c>
      <c r="H160" s="32" t="s">
        <v>23513</v>
      </c>
      <c r="I160" s="33">
        <v>8225089510</v>
      </c>
      <c r="J160" s="18" t="s">
        <v>24113</v>
      </c>
      <c r="K160" s="32"/>
      <c r="L160" s="18"/>
      <c r="M160" s="31" t="s">
        <v>23525</v>
      </c>
      <c r="N160" s="31" t="s">
        <v>23525</v>
      </c>
      <c r="O160" s="31"/>
      <c r="P160" s="32" t="s">
        <v>3206</v>
      </c>
      <c r="Q160" s="31"/>
      <c r="R160" s="44" t="s">
        <v>24114</v>
      </c>
      <c r="S160" s="32" t="s">
        <v>23516</v>
      </c>
      <c r="T160" s="34" t="str">
        <f t="shared" si="13"/>
        <v>Saving/Loan A/C</v>
      </c>
      <c r="U160" s="32" t="s">
        <v>23517</v>
      </c>
      <c r="V160" s="45">
        <v>1.4</v>
      </c>
      <c r="W160" s="35" t="s">
        <v>24115</v>
      </c>
      <c r="X160" s="62" t="str">
        <f t="shared" si="14"/>
        <v>Small/Marginal</v>
      </c>
      <c r="Y160" s="32" t="s">
        <v>204</v>
      </c>
      <c r="Z160" s="35"/>
      <c r="AA160" s="36">
        <v>0.5</v>
      </c>
      <c r="AB160" s="32" t="s">
        <v>3209</v>
      </c>
      <c r="AC160" s="32" t="s">
        <v>3380</v>
      </c>
      <c r="AD160" s="32" t="s">
        <v>3390</v>
      </c>
      <c r="AE160" s="31"/>
      <c r="AF160" s="31" t="s">
        <v>23525</v>
      </c>
      <c r="AG160" s="31"/>
      <c r="AH160" s="31" t="str">
        <f t="shared" si="12"/>
        <v>PTHLKA</v>
      </c>
      <c r="AI160" s="37" t="str">
        <f>IFERROR(IF(OR($C$5="",$Y160=""),"",INDEX('NFA LEVEL'!$D$2:$D$197,MATCH(CONCATENATE($C$5,"_",$Y160),'NFA LEVEL'!$A$2:$A$197))),"")</f>
        <v>PTHLKA</v>
      </c>
      <c r="AJ160" s="38">
        <f>IFERROR(ROUND((VLOOKUP(CONCATENATE($C$5,"_",$Y160),premium!$A$2:$I$200,6,FALSE))*AA160,0),"")</f>
        <v>20000</v>
      </c>
      <c r="AK160" s="38">
        <f>IFERROR(ROUND((VLOOKUP(CONCATENATE($C$5,"_",$Y160),premium!$A$2:$I$200,9,FALSE))*AA160,2),"")</f>
        <v>400</v>
      </c>
      <c r="AL160" s="35" t="s">
        <v>23520</v>
      </c>
      <c r="AM160" s="31"/>
      <c r="AN160" s="39"/>
      <c r="AO160" s="63" t="str">
        <f t="shared" si="15"/>
        <v>O.K.</v>
      </c>
      <c r="AP160" s="40" t="str">
        <f t="shared" si="16"/>
        <v>O.K</v>
      </c>
      <c r="AQ160" s="41" t="s">
        <v>48</v>
      </c>
      <c r="AR160" s="161"/>
      <c r="AS160" s="124" t="s">
        <v>4355</v>
      </c>
      <c r="AT160" s="129" t="s">
        <v>214</v>
      </c>
      <c r="AU160" s="129" t="s">
        <v>171</v>
      </c>
      <c r="AV160" s="129" t="s">
        <v>270</v>
      </c>
      <c r="AW160" s="129" t="s">
        <v>316</v>
      </c>
      <c r="AX160" s="129" t="s">
        <v>345</v>
      </c>
      <c r="AZ160" s="129" t="s">
        <v>3984</v>
      </c>
      <c r="BA160" s="130" t="s">
        <v>8967</v>
      </c>
      <c r="BB160" s="130" t="s">
        <v>8968</v>
      </c>
      <c r="BH160" s="131"/>
      <c r="BI160" s="131"/>
      <c r="BJ160" s="131"/>
      <c r="BK160" s="131"/>
      <c r="BM160" s="129" t="s">
        <v>1221</v>
      </c>
      <c r="BN160" s="129" t="s">
        <v>204</v>
      </c>
      <c r="BO160" s="129" t="s">
        <v>1228</v>
      </c>
      <c r="BP160" s="131" t="s">
        <v>4074</v>
      </c>
      <c r="BQ160" s="131" t="s">
        <v>17768</v>
      </c>
      <c r="BR160" s="131" t="s">
        <v>18496</v>
      </c>
      <c r="BT160" s="129" t="s">
        <v>1154</v>
      </c>
      <c r="BU160" s="129" t="s">
        <v>171</v>
      </c>
      <c r="BV160" s="129" t="s">
        <v>1156</v>
      </c>
      <c r="BW160" s="129" t="s">
        <v>1163</v>
      </c>
      <c r="BX160" s="131" t="s">
        <v>17741</v>
      </c>
      <c r="BY160" s="131" t="s">
        <v>18035</v>
      </c>
      <c r="BZ160" s="131" t="s">
        <v>18763</v>
      </c>
      <c r="CB160" s="129" t="s">
        <v>214</v>
      </c>
      <c r="CC160" s="129" t="s">
        <v>171</v>
      </c>
      <c r="CD160" s="129" t="s">
        <v>270</v>
      </c>
      <c r="CE160" s="129" t="s">
        <v>316</v>
      </c>
      <c r="CF160" s="129" t="s">
        <v>345</v>
      </c>
      <c r="CG160" s="131" t="s">
        <v>17912</v>
      </c>
      <c r="CH160" s="131" t="s">
        <v>8968</v>
      </c>
      <c r="CI160" s="124" t="s">
        <v>19143</v>
      </c>
    </row>
    <row r="161" spans="1:87" ht="25.5" x14ac:dyDescent="0.25">
      <c r="A161" s="30">
        <f t="shared" si="17"/>
        <v>144</v>
      </c>
      <c r="B161" s="31">
        <v>3122481</v>
      </c>
      <c r="C161" s="31" t="s">
        <v>24116</v>
      </c>
      <c r="D161" s="31"/>
      <c r="E161" s="31" t="s">
        <v>24117</v>
      </c>
      <c r="F161" s="31"/>
      <c r="G161" s="32" t="s">
        <v>23512</v>
      </c>
      <c r="H161" s="32" t="s">
        <v>23513</v>
      </c>
      <c r="I161" s="33">
        <v>9977297145</v>
      </c>
      <c r="J161" s="18" t="s">
        <v>24118</v>
      </c>
      <c r="K161" s="32"/>
      <c r="L161" s="18"/>
      <c r="M161" s="31" t="s">
        <v>23525</v>
      </c>
      <c r="N161" s="31" t="s">
        <v>23525</v>
      </c>
      <c r="O161" s="31"/>
      <c r="P161" s="32" t="s">
        <v>3206</v>
      </c>
      <c r="Q161" s="31"/>
      <c r="R161" s="44" t="s">
        <v>24119</v>
      </c>
      <c r="S161" s="32" t="s">
        <v>23516</v>
      </c>
      <c r="T161" s="34" t="str">
        <f t="shared" si="13"/>
        <v>Saving/Loan A/C</v>
      </c>
      <c r="U161" s="32" t="s">
        <v>23517</v>
      </c>
      <c r="V161" s="45">
        <v>1.9</v>
      </c>
      <c r="W161" s="35" t="s">
        <v>24120</v>
      </c>
      <c r="X161" s="62" t="str">
        <f t="shared" si="14"/>
        <v>Small/Marginal</v>
      </c>
      <c r="Y161" s="32" t="s">
        <v>204</v>
      </c>
      <c r="Z161" s="35"/>
      <c r="AA161" s="36">
        <v>1</v>
      </c>
      <c r="AB161" s="32" t="s">
        <v>3209</v>
      </c>
      <c r="AC161" s="32" t="s">
        <v>3380</v>
      </c>
      <c r="AD161" s="32" t="s">
        <v>3390</v>
      </c>
      <c r="AE161" s="31"/>
      <c r="AF161" s="31" t="s">
        <v>23525</v>
      </c>
      <c r="AG161" s="31"/>
      <c r="AH161" s="31" t="str">
        <f t="shared" si="12"/>
        <v>PTHLKA</v>
      </c>
      <c r="AI161" s="37" t="str">
        <f>IFERROR(IF(OR($C$5="",$Y161=""),"",INDEX('NFA LEVEL'!$D$2:$D$197,MATCH(CONCATENATE($C$5,"_",$Y161),'NFA LEVEL'!$A$2:$A$197))),"")</f>
        <v>PTHLKA</v>
      </c>
      <c r="AJ161" s="38">
        <f>IFERROR(ROUND((VLOOKUP(CONCATENATE($C$5,"_",$Y161),premium!$A$2:$I$200,6,FALSE))*AA161,0),"")</f>
        <v>40000</v>
      </c>
      <c r="AK161" s="38">
        <f>IFERROR(ROUND((VLOOKUP(CONCATENATE($C$5,"_",$Y161),premium!$A$2:$I$200,9,FALSE))*AA161,2),"")</f>
        <v>800</v>
      </c>
      <c r="AL161" s="35" t="s">
        <v>23520</v>
      </c>
      <c r="AM161" s="31"/>
      <c r="AN161" s="39"/>
      <c r="AO161" s="63" t="str">
        <f t="shared" si="15"/>
        <v>O.K.</v>
      </c>
      <c r="AP161" s="40" t="str">
        <f t="shared" si="16"/>
        <v>O.K</v>
      </c>
      <c r="AQ161" s="41" t="s">
        <v>48</v>
      </c>
      <c r="AR161" s="161"/>
      <c r="AS161" s="124" t="s">
        <v>4356</v>
      </c>
      <c r="AT161" s="129" t="s">
        <v>214</v>
      </c>
      <c r="AU161" s="129" t="s">
        <v>171</v>
      </c>
      <c r="AV161" s="129" t="s">
        <v>270</v>
      </c>
      <c r="AW161" s="129" t="s">
        <v>316</v>
      </c>
      <c r="AX161" s="129" t="s">
        <v>346</v>
      </c>
      <c r="AZ161" s="129" t="s">
        <v>3984</v>
      </c>
      <c r="BA161" s="130" t="s">
        <v>8969</v>
      </c>
      <c r="BB161" s="130" t="s">
        <v>8970</v>
      </c>
      <c r="BH161" s="131"/>
      <c r="BI161" s="131"/>
      <c r="BJ161" s="131"/>
      <c r="BK161" s="131"/>
      <c r="BM161" s="129" t="s">
        <v>1884</v>
      </c>
      <c r="BN161" s="129" t="s">
        <v>190</v>
      </c>
      <c r="BO161" s="129"/>
      <c r="BP161" s="131" t="s">
        <v>4080</v>
      </c>
      <c r="BQ161" s="131" t="s">
        <v>17769</v>
      </c>
      <c r="BR161" s="131" t="s">
        <v>18497</v>
      </c>
      <c r="BT161" s="129" t="s">
        <v>1154</v>
      </c>
      <c r="BU161" s="129" t="s">
        <v>171</v>
      </c>
      <c r="BV161" s="129" t="s">
        <v>1156</v>
      </c>
      <c r="BW161" s="129" t="s">
        <v>1168</v>
      </c>
      <c r="BX161" s="131" t="s">
        <v>17741</v>
      </c>
      <c r="BY161" s="131" t="s">
        <v>18036</v>
      </c>
      <c r="BZ161" s="131" t="s">
        <v>18764</v>
      </c>
      <c r="CB161" s="129" t="s">
        <v>214</v>
      </c>
      <c r="CC161" s="129" t="s">
        <v>171</v>
      </c>
      <c r="CD161" s="129" t="s">
        <v>270</v>
      </c>
      <c r="CE161" s="129" t="s">
        <v>316</v>
      </c>
      <c r="CF161" s="129" t="s">
        <v>346</v>
      </c>
      <c r="CG161" s="131" t="s">
        <v>17912</v>
      </c>
      <c r="CH161" s="131" t="s">
        <v>8970</v>
      </c>
      <c r="CI161" s="124" t="s">
        <v>19144</v>
      </c>
    </row>
    <row r="162" spans="1:87" ht="25.5" x14ac:dyDescent="0.25">
      <c r="A162" s="30">
        <f t="shared" si="17"/>
        <v>145</v>
      </c>
      <c r="B162" s="31">
        <v>2597870</v>
      </c>
      <c r="C162" s="31" t="s">
        <v>24121</v>
      </c>
      <c r="D162" s="31"/>
      <c r="E162" s="31" t="s">
        <v>24122</v>
      </c>
      <c r="F162" s="31"/>
      <c r="G162" s="32" t="s">
        <v>23512</v>
      </c>
      <c r="H162" s="32" t="s">
        <v>23556</v>
      </c>
      <c r="I162" s="33">
        <v>8963914599</v>
      </c>
      <c r="J162" s="18" t="s">
        <v>24123</v>
      </c>
      <c r="K162" s="32"/>
      <c r="L162" s="18"/>
      <c r="M162" s="31" t="s">
        <v>23597</v>
      </c>
      <c r="N162" s="31" t="s">
        <v>23597</v>
      </c>
      <c r="O162" s="31"/>
      <c r="P162" s="32" t="s">
        <v>3206</v>
      </c>
      <c r="Q162" s="31"/>
      <c r="R162" s="44" t="s">
        <v>24124</v>
      </c>
      <c r="S162" s="32" t="s">
        <v>23516</v>
      </c>
      <c r="T162" s="34" t="str">
        <f t="shared" si="13"/>
        <v>Saving/Loan A/C</v>
      </c>
      <c r="U162" s="32" t="s">
        <v>23517</v>
      </c>
      <c r="V162" s="45">
        <v>2.94</v>
      </c>
      <c r="W162" s="35" t="s">
        <v>24125</v>
      </c>
      <c r="X162" s="62" t="str">
        <f t="shared" si="14"/>
        <v>Others</v>
      </c>
      <c r="Y162" s="32" t="s">
        <v>204</v>
      </c>
      <c r="Z162" s="35"/>
      <c r="AA162" s="36">
        <v>1.5</v>
      </c>
      <c r="AB162" s="32" t="s">
        <v>3209</v>
      </c>
      <c r="AC162" s="32" t="s">
        <v>3380</v>
      </c>
      <c r="AD162" s="32" t="s">
        <v>3388</v>
      </c>
      <c r="AE162" s="31"/>
      <c r="AF162" s="31" t="s">
        <v>23642</v>
      </c>
      <c r="AG162" s="31"/>
      <c r="AH162" s="31" t="str">
        <f t="shared" si="12"/>
        <v>PTHLKA</v>
      </c>
      <c r="AI162" s="37" t="str">
        <f>IFERROR(IF(OR($C$5="",$Y162=""),"",INDEX('NFA LEVEL'!$D$2:$D$197,MATCH(CONCATENATE($C$5,"_",$Y162),'NFA LEVEL'!$A$2:$A$197))),"")</f>
        <v>PTHLKA</v>
      </c>
      <c r="AJ162" s="38">
        <f>IFERROR(ROUND((VLOOKUP(CONCATENATE($C$5,"_",$Y162),premium!$A$2:$I$200,6,FALSE))*AA162,0),"")</f>
        <v>60000</v>
      </c>
      <c r="AK162" s="38">
        <f>IFERROR(ROUND((VLOOKUP(CONCATENATE($C$5,"_",$Y162),premium!$A$2:$I$200,9,FALSE))*AA162,2),"")</f>
        <v>1200</v>
      </c>
      <c r="AL162" s="35" t="s">
        <v>23520</v>
      </c>
      <c r="AM162" s="31"/>
      <c r="AN162" s="39"/>
      <c r="AO162" s="63" t="str">
        <f t="shared" si="15"/>
        <v>O.K.</v>
      </c>
      <c r="AP162" s="40" t="str">
        <f t="shared" si="16"/>
        <v>O.K</v>
      </c>
      <c r="AQ162" s="41" t="s">
        <v>48</v>
      </c>
      <c r="AR162" s="161"/>
      <c r="AS162" s="124" t="s">
        <v>4357</v>
      </c>
      <c r="AT162" s="129" t="s">
        <v>214</v>
      </c>
      <c r="AU162" s="129" t="s">
        <v>171</v>
      </c>
      <c r="AV162" s="129" t="s">
        <v>270</v>
      </c>
      <c r="AW162" s="129" t="s">
        <v>316</v>
      </c>
      <c r="AX162" s="129" t="s">
        <v>347</v>
      </c>
      <c r="AZ162" s="129" t="s">
        <v>3984</v>
      </c>
      <c r="BA162" s="130" t="s">
        <v>8971</v>
      </c>
      <c r="BB162" s="130" t="s">
        <v>8972</v>
      </c>
      <c r="BH162" s="131"/>
      <c r="BI162" s="131"/>
      <c r="BJ162" s="131"/>
      <c r="BK162" s="131"/>
      <c r="BM162" s="129" t="s">
        <v>1884</v>
      </c>
      <c r="BN162" s="129" t="s">
        <v>202</v>
      </c>
      <c r="BO162" s="129"/>
      <c r="BP162" s="131" t="s">
        <v>4081</v>
      </c>
      <c r="BQ162" s="131" t="s">
        <v>17770</v>
      </c>
      <c r="BR162" s="131" t="s">
        <v>18498</v>
      </c>
      <c r="BT162" s="129" t="s">
        <v>1154</v>
      </c>
      <c r="BU162" s="129" t="s">
        <v>204</v>
      </c>
      <c r="BV162" s="129" t="s">
        <v>1155</v>
      </c>
      <c r="BW162" s="129" t="s">
        <v>1158</v>
      </c>
      <c r="BX162" s="131" t="s">
        <v>17742</v>
      </c>
      <c r="BY162" s="131" t="s">
        <v>18037</v>
      </c>
      <c r="BZ162" s="131" t="s">
        <v>18765</v>
      </c>
      <c r="CB162" s="129" t="s">
        <v>214</v>
      </c>
      <c r="CC162" s="129" t="s">
        <v>171</v>
      </c>
      <c r="CD162" s="129" t="s">
        <v>270</v>
      </c>
      <c r="CE162" s="129" t="s">
        <v>316</v>
      </c>
      <c r="CF162" s="129" t="s">
        <v>347</v>
      </c>
      <c r="CG162" s="131" t="s">
        <v>17912</v>
      </c>
      <c r="CH162" s="131" t="s">
        <v>8972</v>
      </c>
      <c r="CI162" s="124" t="s">
        <v>19145</v>
      </c>
    </row>
    <row r="163" spans="1:87" ht="25.5" x14ac:dyDescent="0.25">
      <c r="A163" s="30">
        <f t="shared" si="17"/>
        <v>146</v>
      </c>
      <c r="B163" s="31">
        <v>2923207</v>
      </c>
      <c r="C163" s="31" t="s">
        <v>23780</v>
      </c>
      <c r="D163" s="31"/>
      <c r="E163" s="31" t="s">
        <v>23781</v>
      </c>
      <c r="F163" s="31"/>
      <c r="G163" s="32" t="s">
        <v>23512</v>
      </c>
      <c r="H163" s="32" t="s">
        <v>23513</v>
      </c>
      <c r="I163" s="33">
        <v>9907808790</v>
      </c>
      <c r="J163" s="18" t="s">
        <v>24126</v>
      </c>
      <c r="K163" s="32"/>
      <c r="L163" s="18"/>
      <c r="M163" s="31" t="s">
        <v>23509</v>
      </c>
      <c r="N163" s="31" t="s">
        <v>23509</v>
      </c>
      <c r="O163" s="31"/>
      <c r="P163" s="32" t="s">
        <v>3206</v>
      </c>
      <c r="Q163" s="31"/>
      <c r="R163" s="44" t="s">
        <v>24127</v>
      </c>
      <c r="S163" s="32" t="s">
        <v>23516</v>
      </c>
      <c r="T163" s="34" t="str">
        <f t="shared" si="13"/>
        <v>Saving/Loan A/C</v>
      </c>
      <c r="U163" s="32" t="s">
        <v>23517</v>
      </c>
      <c r="V163" s="45">
        <v>0.72</v>
      </c>
      <c r="W163" s="35" t="s">
        <v>24128</v>
      </c>
      <c r="X163" s="62" t="str">
        <f t="shared" si="14"/>
        <v>Small/Marginal</v>
      </c>
      <c r="Y163" s="32" t="s">
        <v>204</v>
      </c>
      <c r="Z163" s="35"/>
      <c r="AA163" s="36">
        <v>0.5</v>
      </c>
      <c r="AB163" s="32" t="s">
        <v>3209</v>
      </c>
      <c r="AC163" s="32" t="s">
        <v>3380</v>
      </c>
      <c r="AD163" s="32" t="s">
        <v>3383</v>
      </c>
      <c r="AE163" s="31"/>
      <c r="AF163" s="31" t="s">
        <v>23509</v>
      </c>
      <c r="AG163" s="31"/>
      <c r="AH163" s="31" t="str">
        <f t="shared" si="12"/>
        <v>PTHLKA</v>
      </c>
      <c r="AI163" s="37" t="str">
        <f>IFERROR(IF(OR($C$5="",$Y163=""),"",INDEX('NFA LEVEL'!$D$2:$D$197,MATCH(CONCATENATE($C$5,"_",$Y163),'NFA LEVEL'!$A$2:$A$197))),"")</f>
        <v>PTHLKA</v>
      </c>
      <c r="AJ163" s="38">
        <f>IFERROR(ROUND((VLOOKUP(CONCATENATE($C$5,"_",$Y163),premium!$A$2:$I$200,6,FALSE))*AA163,0),"")</f>
        <v>20000</v>
      </c>
      <c r="AK163" s="38">
        <f>IFERROR(ROUND((VLOOKUP(CONCATENATE($C$5,"_",$Y163),premium!$A$2:$I$200,9,FALSE))*AA163,2),"")</f>
        <v>400</v>
      </c>
      <c r="AL163" s="35" t="s">
        <v>23520</v>
      </c>
      <c r="AM163" s="31"/>
      <c r="AN163" s="39"/>
      <c r="AO163" s="63" t="str">
        <f t="shared" si="15"/>
        <v>O.K.</v>
      </c>
      <c r="AP163" s="40" t="str">
        <f t="shared" si="16"/>
        <v>O.K</v>
      </c>
      <c r="AQ163" s="41" t="s">
        <v>48</v>
      </c>
      <c r="AR163" s="161"/>
      <c r="AS163" s="124" t="s">
        <v>4358</v>
      </c>
      <c r="AT163" s="129" t="s">
        <v>214</v>
      </c>
      <c r="AU163" s="129" t="s">
        <v>171</v>
      </c>
      <c r="AV163" s="129" t="s">
        <v>270</v>
      </c>
      <c r="AW163" s="129" t="s">
        <v>316</v>
      </c>
      <c r="AX163" s="129" t="s">
        <v>348</v>
      </c>
      <c r="AZ163" s="129" t="s">
        <v>3984</v>
      </c>
      <c r="BA163" s="130" t="s">
        <v>8973</v>
      </c>
      <c r="BB163" s="130" t="s">
        <v>8974</v>
      </c>
      <c r="BH163" s="131"/>
      <c r="BI163" s="131"/>
      <c r="BJ163" s="131"/>
      <c r="BK163" s="131"/>
      <c r="BM163" s="129" t="s">
        <v>1884</v>
      </c>
      <c r="BN163" s="129" t="s">
        <v>204</v>
      </c>
      <c r="BO163" s="129" t="s">
        <v>1885</v>
      </c>
      <c r="BP163" s="131" t="s">
        <v>4082</v>
      </c>
      <c r="BQ163" s="131" t="s">
        <v>17771</v>
      </c>
      <c r="BR163" s="131" t="s">
        <v>18499</v>
      </c>
      <c r="BT163" s="129" t="s">
        <v>1154</v>
      </c>
      <c r="BU163" s="129" t="s">
        <v>204</v>
      </c>
      <c r="BV163" s="129" t="s">
        <v>1156</v>
      </c>
      <c r="BW163" s="129" t="s">
        <v>1163</v>
      </c>
      <c r="BX163" s="131" t="s">
        <v>17743</v>
      </c>
      <c r="BY163" s="131" t="s">
        <v>18038</v>
      </c>
      <c r="BZ163" s="131" t="s">
        <v>18766</v>
      </c>
      <c r="CB163" s="129" t="s">
        <v>214</v>
      </c>
      <c r="CC163" s="129" t="s">
        <v>171</v>
      </c>
      <c r="CD163" s="129" t="s">
        <v>270</v>
      </c>
      <c r="CE163" s="129" t="s">
        <v>316</v>
      </c>
      <c r="CF163" s="129" t="s">
        <v>348</v>
      </c>
      <c r="CG163" s="131" t="s">
        <v>17912</v>
      </c>
      <c r="CH163" s="131" t="s">
        <v>8974</v>
      </c>
      <c r="CI163" s="124" t="s">
        <v>19146</v>
      </c>
    </row>
    <row r="164" spans="1:87" ht="25.5" x14ac:dyDescent="0.25">
      <c r="A164" s="30">
        <f t="shared" si="17"/>
        <v>147</v>
      </c>
      <c r="B164" s="31">
        <v>3215865</v>
      </c>
      <c r="C164" s="31" t="s">
        <v>24129</v>
      </c>
      <c r="D164" s="31"/>
      <c r="E164" s="31" t="s">
        <v>24130</v>
      </c>
      <c r="F164" s="31"/>
      <c r="G164" s="32" t="s">
        <v>23512</v>
      </c>
      <c r="H164" s="32" t="s">
        <v>23513</v>
      </c>
      <c r="I164" s="33">
        <v>9754529787</v>
      </c>
      <c r="J164" s="18" t="s">
        <v>24131</v>
      </c>
      <c r="K164" s="32"/>
      <c r="L164" s="18"/>
      <c r="M164" s="31" t="s">
        <v>23586</v>
      </c>
      <c r="N164" s="31" t="s">
        <v>23586</v>
      </c>
      <c r="O164" s="31"/>
      <c r="P164" s="32" t="s">
        <v>3206</v>
      </c>
      <c r="Q164" s="31"/>
      <c r="R164" s="44" t="s">
        <v>24132</v>
      </c>
      <c r="S164" s="32" t="s">
        <v>23516</v>
      </c>
      <c r="T164" s="34" t="str">
        <f t="shared" si="13"/>
        <v>Saving/Loan A/C</v>
      </c>
      <c r="U164" s="32" t="s">
        <v>23517</v>
      </c>
      <c r="V164" s="45">
        <v>1.3</v>
      </c>
      <c r="W164" s="35" t="s">
        <v>24133</v>
      </c>
      <c r="X164" s="62" t="str">
        <f t="shared" si="14"/>
        <v>Small/Marginal</v>
      </c>
      <c r="Y164" s="32" t="s">
        <v>204</v>
      </c>
      <c r="Z164" s="35"/>
      <c r="AA164" s="36">
        <v>0.5</v>
      </c>
      <c r="AB164" s="32" t="s">
        <v>3209</v>
      </c>
      <c r="AC164" s="32" t="s">
        <v>3380</v>
      </c>
      <c r="AD164" s="32" t="s">
        <v>3382</v>
      </c>
      <c r="AE164" s="31"/>
      <c r="AF164" s="31" t="s">
        <v>23586</v>
      </c>
      <c r="AG164" s="31"/>
      <c r="AH164" s="31" t="str">
        <f t="shared" si="12"/>
        <v>PTHLKA</v>
      </c>
      <c r="AI164" s="37" t="str">
        <f>IFERROR(IF(OR($C$5="",$Y164=""),"",INDEX('NFA LEVEL'!$D$2:$D$197,MATCH(CONCATENATE($C$5,"_",$Y164),'NFA LEVEL'!$A$2:$A$197))),"")</f>
        <v>PTHLKA</v>
      </c>
      <c r="AJ164" s="38">
        <f>IFERROR(ROUND((VLOOKUP(CONCATENATE($C$5,"_",$Y164),premium!$A$2:$I$200,6,FALSE))*AA164,0),"")</f>
        <v>20000</v>
      </c>
      <c r="AK164" s="38">
        <f>IFERROR(ROUND((VLOOKUP(CONCATENATE($C$5,"_",$Y164),premium!$A$2:$I$200,9,FALSE))*AA164,2),"")</f>
        <v>400</v>
      </c>
      <c r="AL164" s="35" t="s">
        <v>23520</v>
      </c>
      <c r="AM164" s="31"/>
      <c r="AN164" s="39"/>
      <c r="AO164" s="63" t="str">
        <f t="shared" si="15"/>
        <v>O.K.</v>
      </c>
      <c r="AP164" s="40" t="str">
        <f t="shared" si="16"/>
        <v>O.K</v>
      </c>
      <c r="AQ164" s="41" t="s">
        <v>48</v>
      </c>
      <c r="AR164" s="161"/>
      <c r="AS164" s="124" t="s">
        <v>4359</v>
      </c>
      <c r="AT164" s="129" t="s">
        <v>214</v>
      </c>
      <c r="AU164" s="129" t="s">
        <v>171</v>
      </c>
      <c r="AV164" s="129" t="s">
        <v>270</v>
      </c>
      <c r="AW164" s="129" t="s">
        <v>316</v>
      </c>
      <c r="AX164" s="129" t="s">
        <v>349</v>
      </c>
      <c r="AZ164" s="129" t="s">
        <v>3984</v>
      </c>
      <c r="BA164" s="130" t="s">
        <v>8975</v>
      </c>
      <c r="BB164" s="130" t="s">
        <v>8976</v>
      </c>
      <c r="BH164" s="131"/>
      <c r="BI164" s="131"/>
      <c r="BJ164" s="131"/>
      <c r="BK164" s="131"/>
      <c r="BM164" s="129" t="s">
        <v>1884</v>
      </c>
      <c r="BN164" s="129" t="s">
        <v>204</v>
      </c>
      <c r="BO164" s="129" t="s">
        <v>1922</v>
      </c>
      <c r="BP164" s="131" t="s">
        <v>4082</v>
      </c>
      <c r="BQ164" s="131" t="s">
        <v>17772</v>
      </c>
      <c r="BR164" s="131" t="s">
        <v>18500</v>
      </c>
      <c r="BT164" s="129" t="s">
        <v>1154</v>
      </c>
      <c r="BU164" s="129" t="s">
        <v>204</v>
      </c>
      <c r="BV164" s="129" t="s">
        <v>1156</v>
      </c>
      <c r="BW164" s="129" t="s">
        <v>1168</v>
      </c>
      <c r="BX164" s="131" t="s">
        <v>17743</v>
      </c>
      <c r="BY164" s="131" t="s">
        <v>18039</v>
      </c>
      <c r="BZ164" s="131" t="s">
        <v>18767</v>
      </c>
      <c r="CB164" s="129" t="s">
        <v>214</v>
      </c>
      <c r="CC164" s="129" t="s">
        <v>171</v>
      </c>
      <c r="CD164" s="129" t="s">
        <v>270</v>
      </c>
      <c r="CE164" s="129" t="s">
        <v>316</v>
      </c>
      <c r="CF164" s="129" t="s">
        <v>349</v>
      </c>
      <c r="CG164" s="131" t="s">
        <v>17912</v>
      </c>
      <c r="CH164" s="131" t="s">
        <v>8976</v>
      </c>
      <c r="CI164" s="124" t="s">
        <v>19147</v>
      </c>
    </row>
    <row r="165" spans="1:87" ht="25.5" x14ac:dyDescent="0.25">
      <c r="A165" s="30">
        <f t="shared" si="17"/>
        <v>148</v>
      </c>
      <c r="B165" s="31">
        <v>3215263</v>
      </c>
      <c r="C165" s="31" t="s">
        <v>24134</v>
      </c>
      <c r="D165" s="31"/>
      <c r="E165" s="31" t="s">
        <v>23653</v>
      </c>
      <c r="F165" s="31"/>
      <c r="G165" s="32" t="s">
        <v>23529</v>
      </c>
      <c r="H165" s="32" t="s">
        <v>23513</v>
      </c>
      <c r="I165" s="33">
        <v>7695585740</v>
      </c>
      <c r="J165" s="18"/>
      <c r="K165" s="32"/>
      <c r="L165" s="18"/>
      <c r="M165" s="31" t="s">
        <v>23597</v>
      </c>
      <c r="N165" s="31" t="s">
        <v>23597</v>
      </c>
      <c r="O165" s="31"/>
      <c r="P165" s="32" t="s">
        <v>3206</v>
      </c>
      <c r="Q165" s="31"/>
      <c r="R165" s="44" t="s">
        <v>24135</v>
      </c>
      <c r="S165" s="32" t="s">
        <v>23516</v>
      </c>
      <c r="T165" s="34" t="str">
        <f t="shared" si="13"/>
        <v>Saving/Loan A/C</v>
      </c>
      <c r="U165" s="32" t="s">
        <v>23517</v>
      </c>
      <c r="V165" s="45">
        <v>4</v>
      </c>
      <c r="W165" s="35" t="s">
        <v>24136</v>
      </c>
      <c r="X165" s="62" t="str">
        <f t="shared" si="14"/>
        <v>Others</v>
      </c>
      <c r="Y165" s="32" t="s">
        <v>204</v>
      </c>
      <c r="Z165" s="35"/>
      <c r="AA165" s="36">
        <v>4</v>
      </c>
      <c r="AB165" s="32" t="s">
        <v>3209</v>
      </c>
      <c r="AC165" s="32" t="s">
        <v>3380</v>
      </c>
      <c r="AD165" s="32" t="s">
        <v>3381</v>
      </c>
      <c r="AE165" s="31"/>
      <c r="AF165" s="31" t="s">
        <v>23558</v>
      </c>
      <c r="AG165" s="31"/>
      <c r="AH165" s="31" t="str">
        <f t="shared" si="12"/>
        <v>PTHLKA</v>
      </c>
      <c r="AI165" s="37" t="str">
        <f>IFERROR(IF(OR($C$5="",$Y165=""),"",INDEX('NFA LEVEL'!$D$2:$D$197,MATCH(CONCATENATE($C$5,"_",$Y165),'NFA LEVEL'!$A$2:$A$197))),"")</f>
        <v>PTHLKA</v>
      </c>
      <c r="AJ165" s="38">
        <f>IFERROR(ROUND((VLOOKUP(CONCATENATE($C$5,"_",$Y165),premium!$A$2:$I$200,6,FALSE))*AA165,0),"")</f>
        <v>160000</v>
      </c>
      <c r="AK165" s="38">
        <f>IFERROR(ROUND((VLOOKUP(CONCATENATE($C$5,"_",$Y165),premium!$A$2:$I$200,9,FALSE))*AA165,2),"")</f>
        <v>3200</v>
      </c>
      <c r="AL165" s="35" t="s">
        <v>23520</v>
      </c>
      <c r="AM165" s="31"/>
      <c r="AN165" s="39"/>
      <c r="AO165" s="63" t="str">
        <f t="shared" si="15"/>
        <v>O.K.</v>
      </c>
      <c r="AP165" s="40" t="str">
        <f t="shared" si="16"/>
        <v>O.K</v>
      </c>
      <c r="AQ165" s="41" t="s">
        <v>48</v>
      </c>
      <c r="AR165" s="161"/>
      <c r="AS165" s="124" t="s">
        <v>4360</v>
      </c>
      <c r="AT165" s="129" t="s">
        <v>214</v>
      </c>
      <c r="AU165" s="129" t="s">
        <v>171</v>
      </c>
      <c r="AV165" s="129" t="s">
        <v>270</v>
      </c>
      <c r="AW165" s="129" t="s">
        <v>316</v>
      </c>
      <c r="AX165" s="129" t="s">
        <v>350</v>
      </c>
      <c r="AZ165" s="129" t="s">
        <v>3984</v>
      </c>
      <c r="BA165" s="130" t="s">
        <v>8977</v>
      </c>
      <c r="BB165" s="130" t="s">
        <v>8978</v>
      </c>
      <c r="BH165" s="131"/>
      <c r="BI165" s="131"/>
      <c r="BJ165" s="131"/>
      <c r="BK165" s="131"/>
      <c r="BM165" s="129" t="s">
        <v>1884</v>
      </c>
      <c r="BN165" s="129" t="s">
        <v>204</v>
      </c>
      <c r="BO165" s="129" t="s">
        <v>1961</v>
      </c>
      <c r="BP165" s="131" t="s">
        <v>4082</v>
      </c>
      <c r="BQ165" s="131" t="s">
        <v>17773</v>
      </c>
      <c r="BR165" s="131" t="s">
        <v>18501</v>
      </c>
      <c r="BT165" s="129" t="s">
        <v>1154</v>
      </c>
      <c r="BU165" s="129" t="s">
        <v>204</v>
      </c>
      <c r="BV165" s="129" t="s">
        <v>1157</v>
      </c>
      <c r="BW165" s="129" t="s">
        <v>1194</v>
      </c>
      <c r="BX165" s="131" t="s">
        <v>17744</v>
      </c>
      <c r="BY165" s="131" t="s">
        <v>18040</v>
      </c>
      <c r="BZ165" s="131" t="s">
        <v>18768</v>
      </c>
      <c r="CB165" s="129" t="s">
        <v>214</v>
      </c>
      <c r="CC165" s="129" t="s">
        <v>171</v>
      </c>
      <c r="CD165" s="129" t="s">
        <v>270</v>
      </c>
      <c r="CE165" s="129" t="s">
        <v>316</v>
      </c>
      <c r="CF165" s="129" t="s">
        <v>350</v>
      </c>
      <c r="CG165" s="131" t="s">
        <v>17912</v>
      </c>
      <c r="CH165" s="131" t="s">
        <v>8978</v>
      </c>
      <c r="CI165" s="124" t="s">
        <v>19148</v>
      </c>
    </row>
    <row r="166" spans="1:87" ht="25.5" x14ac:dyDescent="0.25">
      <c r="A166" s="30">
        <f t="shared" si="17"/>
        <v>149</v>
      </c>
      <c r="B166" s="31">
        <v>3069810</v>
      </c>
      <c r="C166" s="31" t="s">
        <v>24137</v>
      </c>
      <c r="D166" s="31"/>
      <c r="E166" s="31" t="s">
        <v>23781</v>
      </c>
      <c r="F166" s="31"/>
      <c r="G166" s="32" t="s">
        <v>23529</v>
      </c>
      <c r="H166" s="32" t="s">
        <v>23556</v>
      </c>
      <c r="I166" s="33">
        <v>9999999999</v>
      </c>
      <c r="J166" s="18" t="s">
        <v>24138</v>
      </c>
      <c r="K166" s="32"/>
      <c r="L166" s="18"/>
      <c r="M166" s="31" t="s">
        <v>23685</v>
      </c>
      <c r="N166" s="31" t="s">
        <v>23685</v>
      </c>
      <c r="O166" s="31"/>
      <c r="P166" s="32" t="s">
        <v>3206</v>
      </c>
      <c r="Q166" s="31"/>
      <c r="R166" s="44" t="s">
        <v>24139</v>
      </c>
      <c r="S166" s="32" t="s">
        <v>23516</v>
      </c>
      <c r="T166" s="34" t="str">
        <f t="shared" si="13"/>
        <v>Saving/Loan A/C</v>
      </c>
      <c r="U166" s="32" t="s">
        <v>23517</v>
      </c>
      <c r="V166" s="45">
        <v>0.8</v>
      </c>
      <c r="W166" s="35" t="s">
        <v>24140</v>
      </c>
      <c r="X166" s="62" t="str">
        <f t="shared" si="14"/>
        <v>Small/Marginal</v>
      </c>
      <c r="Y166" s="32" t="s">
        <v>204</v>
      </c>
      <c r="Z166" s="35"/>
      <c r="AA166" s="36">
        <v>0.5</v>
      </c>
      <c r="AB166" s="32" t="s">
        <v>3209</v>
      </c>
      <c r="AC166" s="32" t="s">
        <v>3380</v>
      </c>
      <c r="AD166" s="32" t="s">
        <v>3381</v>
      </c>
      <c r="AE166" s="31"/>
      <c r="AF166" s="31" t="s">
        <v>23558</v>
      </c>
      <c r="AG166" s="31"/>
      <c r="AH166" s="31" t="str">
        <f t="shared" si="12"/>
        <v>PTHLKA</v>
      </c>
      <c r="AI166" s="37" t="str">
        <f>IFERROR(IF(OR($C$5="",$Y166=""),"",INDEX('NFA LEVEL'!$D$2:$D$197,MATCH(CONCATENATE($C$5,"_",$Y166),'NFA LEVEL'!$A$2:$A$197))),"")</f>
        <v>PTHLKA</v>
      </c>
      <c r="AJ166" s="38">
        <f>IFERROR(ROUND((VLOOKUP(CONCATENATE($C$5,"_",$Y166),premium!$A$2:$I$200,6,FALSE))*AA166,0),"")</f>
        <v>20000</v>
      </c>
      <c r="AK166" s="38">
        <f>IFERROR(ROUND((VLOOKUP(CONCATENATE($C$5,"_",$Y166),premium!$A$2:$I$200,9,FALSE))*AA166,2),"")</f>
        <v>400</v>
      </c>
      <c r="AL166" s="35" t="s">
        <v>23520</v>
      </c>
      <c r="AM166" s="31"/>
      <c r="AN166" s="39"/>
      <c r="AO166" s="63" t="str">
        <f t="shared" si="15"/>
        <v>O.K.</v>
      </c>
      <c r="AP166" s="40" t="str">
        <f t="shared" si="16"/>
        <v>O.K</v>
      </c>
      <c r="AQ166" s="41" t="s">
        <v>48</v>
      </c>
      <c r="AR166" s="161"/>
      <c r="AS166" s="124" t="s">
        <v>4361</v>
      </c>
      <c r="AT166" s="129" t="s">
        <v>214</v>
      </c>
      <c r="AU166" s="129" t="s">
        <v>171</v>
      </c>
      <c r="AV166" s="129" t="s">
        <v>270</v>
      </c>
      <c r="AW166" s="129" t="s">
        <v>316</v>
      </c>
      <c r="AX166" s="129" t="s">
        <v>351</v>
      </c>
      <c r="AZ166" s="129" t="s">
        <v>3984</v>
      </c>
      <c r="BA166" s="130" t="s">
        <v>8979</v>
      </c>
      <c r="BB166" s="130" t="s">
        <v>8980</v>
      </c>
      <c r="BH166" s="131"/>
      <c r="BI166" s="131"/>
      <c r="BJ166" s="131"/>
      <c r="BK166" s="131"/>
      <c r="BM166" s="129" t="s">
        <v>1884</v>
      </c>
      <c r="BN166" s="129" t="s">
        <v>204</v>
      </c>
      <c r="BO166" s="129" t="s">
        <v>1998</v>
      </c>
      <c r="BP166" s="131" t="s">
        <v>4082</v>
      </c>
      <c r="BQ166" s="131" t="s">
        <v>17774</v>
      </c>
      <c r="BR166" s="131" t="s">
        <v>18502</v>
      </c>
      <c r="BT166" s="129" t="s">
        <v>1154</v>
      </c>
      <c r="BU166" s="129" t="s">
        <v>204</v>
      </c>
      <c r="BV166" s="129" t="s">
        <v>1157</v>
      </c>
      <c r="BW166" s="129" t="s">
        <v>1206</v>
      </c>
      <c r="BX166" s="131" t="s">
        <v>17744</v>
      </c>
      <c r="BY166" s="131" t="s">
        <v>18041</v>
      </c>
      <c r="BZ166" s="131" t="s">
        <v>18769</v>
      </c>
      <c r="CB166" s="129" t="s">
        <v>214</v>
      </c>
      <c r="CC166" s="129" t="s">
        <v>171</v>
      </c>
      <c r="CD166" s="129" t="s">
        <v>270</v>
      </c>
      <c r="CE166" s="129" t="s">
        <v>316</v>
      </c>
      <c r="CF166" s="129" t="s">
        <v>351</v>
      </c>
      <c r="CG166" s="131" t="s">
        <v>17912</v>
      </c>
      <c r="CH166" s="131" t="s">
        <v>8980</v>
      </c>
      <c r="CI166" s="124" t="s">
        <v>19149</v>
      </c>
    </row>
    <row r="167" spans="1:87" ht="25.5" x14ac:dyDescent="0.25">
      <c r="A167" s="30">
        <f t="shared" si="17"/>
        <v>150</v>
      </c>
      <c r="B167" s="31">
        <v>3058771</v>
      </c>
      <c r="C167" s="31" t="s">
        <v>23922</v>
      </c>
      <c r="D167" s="31"/>
      <c r="E167" s="31" t="s">
        <v>24141</v>
      </c>
      <c r="F167" s="31"/>
      <c r="G167" s="32" t="s">
        <v>23512</v>
      </c>
      <c r="H167" s="32" t="s">
        <v>23556</v>
      </c>
      <c r="I167" s="33">
        <v>9999999999</v>
      </c>
      <c r="J167" s="18" t="s">
        <v>24142</v>
      </c>
      <c r="K167" s="32"/>
      <c r="L167" s="18"/>
      <c r="M167" s="31" t="s">
        <v>23685</v>
      </c>
      <c r="N167" s="31" t="s">
        <v>23685</v>
      </c>
      <c r="O167" s="31"/>
      <c r="P167" s="32" t="s">
        <v>3206</v>
      </c>
      <c r="Q167" s="31"/>
      <c r="R167" s="44" t="s">
        <v>24143</v>
      </c>
      <c r="S167" s="32" t="s">
        <v>23516</v>
      </c>
      <c r="T167" s="34" t="str">
        <f t="shared" si="13"/>
        <v>Saving/Loan A/C</v>
      </c>
      <c r="U167" s="32" t="s">
        <v>23517</v>
      </c>
      <c r="V167" s="45">
        <v>1.2</v>
      </c>
      <c r="W167" s="35" t="s">
        <v>24144</v>
      </c>
      <c r="X167" s="62" t="str">
        <f t="shared" si="14"/>
        <v>Small/Marginal</v>
      </c>
      <c r="Y167" s="32" t="s">
        <v>204</v>
      </c>
      <c r="Z167" s="35"/>
      <c r="AA167" s="36">
        <v>0.5</v>
      </c>
      <c r="AB167" s="32" t="s">
        <v>3209</v>
      </c>
      <c r="AC167" s="32" t="s">
        <v>3380</v>
      </c>
      <c r="AD167" s="32" t="s">
        <v>3381</v>
      </c>
      <c r="AE167" s="31"/>
      <c r="AF167" s="31" t="s">
        <v>23558</v>
      </c>
      <c r="AG167" s="31"/>
      <c r="AH167" s="31" t="str">
        <f t="shared" si="12"/>
        <v>PTHLKA</v>
      </c>
      <c r="AI167" s="37" t="str">
        <f>IFERROR(IF(OR($C$5="",$Y167=""),"",INDEX('NFA LEVEL'!$D$2:$D$197,MATCH(CONCATENATE($C$5,"_",$Y167),'NFA LEVEL'!$A$2:$A$197))),"")</f>
        <v>PTHLKA</v>
      </c>
      <c r="AJ167" s="38">
        <f>IFERROR(ROUND((VLOOKUP(CONCATENATE($C$5,"_",$Y167),premium!$A$2:$I$200,6,FALSE))*AA167,0),"")</f>
        <v>20000</v>
      </c>
      <c r="AK167" s="38">
        <f>IFERROR(ROUND((VLOOKUP(CONCATENATE($C$5,"_",$Y167),premium!$A$2:$I$200,9,FALSE))*AA167,2),"")</f>
        <v>400</v>
      </c>
      <c r="AL167" s="35" t="s">
        <v>23520</v>
      </c>
      <c r="AM167" s="31"/>
      <c r="AN167" s="39"/>
      <c r="AO167" s="63" t="str">
        <f t="shared" si="15"/>
        <v>O.K.</v>
      </c>
      <c r="AP167" s="40" t="str">
        <f t="shared" si="16"/>
        <v>O.K</v>
      </c>
      <c r="AQ167" s="41" t="s">
        <v>48</v>
      </c>
      <c r="AR167" s="161"/>
      <c r="AS167" s="124" t="s">
        <v>4362</v>
      </c>
      <c r="AT167" s="129" t="s">
        <v>214</v>
      </c>
      <c r="AU167" s="129" t="s">
        <v>171</v>
      </c>
      <c r="AV167" s="129" t="s">
        <v>270</v>
      </c>
      <c r="AW167" s="129" t="s">
        <v>316</v>
      </c>
      <c r="AX167" s="129" t="s">
        <v>352</v>
      </c>
      <c r="AZ167" s="129" t="s">
        <v>3984</v>
      </c>
      <c r="BA167" s="130" t="s">
        <v>8981</v>
      </c>
      <c r="BB167" s="130" t="s">
        <v>8982</v>
      </c>
      <c r="BH167" s="131"/>
      <c r="BI167" s="131"/>
      <c r="BJ167" s="131"/>
      <c r="BK167" s="131"/>
      <c r="BM167" s="129" t="s">
        <v>1884</v>
      </c>
      <c r="BN167" s="129" t="s">
        <v>204</v>
      </c>
      <c r="BO167" s="129" t="s">
        <v>2031</v>
      </c>
      <c r="BP167" s="131" t="s">
        <v>4082</v>
      </c>
      <c r="BQ167" s="131" t="s">
        <v>17775</v>
      </c>
      <c r="BR167" s="131" t="s">
        <v>18503</v>
      </c>
      <c r="BT167" s="129" t="s">
        <v>1221</v>
      </c>
      <c r="BU167" s="129" t="s">
        <v>190</v>
      </c>
      <c r="BV167" s="129"/>
      <c r="BW167" s="129"/>
      <c r="BX167" s="131" t="s">
        <v>17745</v>
      </c>
      <c r="BY167" s="131" t="s">
        <v>18042</v>
      </c>
      <c r="BZ167" s="131" t="s">
        <v>18770</v>
      </c>
      <c r="CB167" s="129" t="s">
        <v>214</v>
      </c>
      <c r="CC167" s="129" t="s">
        <v>171</v>
      </c>
      <c r="CD167" s="129" t="s">
        <v>270</v>
      </c>
      <c r="CE167" s="129" t="s">
        <v>316</v>
      </c>
      <c r="CF167" s="129" t="s">
        <v>352</v>
      </c>
      <c r="CG167" s="131" t="s">
        <v>17912</v>
      </c>
      <c r="CH167" s="131" t="s">
        <v>8982</v>
      </c>
      <c r="CI167" s="124" t="s">
        <v>19150</v>
      </c>
    </row>
    <row r="168" spans="1:87" ht="25.5" x14ac:dyDescent="0.25">
      <c r="A168" s="30">
        <f t="shared" si="17"/>
        <v>151</v>
      </c>
      <c r="B168" s="31">
        <v>3227843</v>
      </c>
      <c r="C168" s="31" t="s">
        <v>23862</v>
      </c>
      <c r="D168" s="31"/>
      <c r="E168" s="31" t="s">
        <v>23818</v>
      </c>
      <c r="F168" s="31"/>
      <c r="G168" s="32" t="s">
        <v>23512</v>
      </c>
      <c r="H168" s="32" t="s">
        <v>23513</v>
      </c>
      <c r="I168" s="33">
        <v>7089456950</v>
      </c>
      <c r="J168" s="18" t="s">
        <v>24145</v>
      </c>
      <c r="K168" s="32"/>
      <c r="L168" s="18"/>
      <c r="M168" s="31" t="s">
        <v>23509</v>
      </c>
      <c r="N168" s="31" t="s">
        <v>23509</v>
      </c>
      <c r="O168" s="31"/>
      <c r="P168" s="32" t="s">
        <v>3206</v>
      </c>
      <c r="Q168" s="31"/>
      <c r="R168" s="44" t="s">
        <v>24146</v>
      </c>
      <c r="S168" s="32" t="s">
        <v>23516</v>
      </c>
      <c r="T168" s="34" t="str">
        <f t="shared" si="13"/>
        <v>Saving/Loan A/C</v>
      </c>
      <c r="U168" s="32" t="s">
        <v>23517</v>
      </c>
      <c r="V168" s="45">
        <v>7.11</v>
      </c>
      <c r="W168" s="35" t="s">
        <v>24147</v>
      </c>
      <c r="X168" s="62" t="str">
        <f t="shared" si="14"/>
        <v>Others</v>
      </c>
      <c r="Y168" s="32" t="s">
        <v>204</v>
      </c>
      <c r="Z168" s="35"/>
      <c r="AA168" s="36">
        <v>7</v>
      </c>
      <c r="AB168" s="32" t="s">
        <v>3209</v>
      </c>
      <c r="AC168" s="32" t="s">
        <v>3380</v>
      </c>
      <c r="AD168" s="32" t="s">
        <v>3381</v>
      </c>
      <c r="AE168" s="31"/>
      <c r="AF168" s="31" t="s">
        <v>23558</v>
      </c>
      <c r="AG168" s="31"/>
      <c r="AH168" s="31" t="str">
        <f t="shared" si="12"/>
        <v>PTHLKA</v>
      </c>
      <c r="AI168" s="37" t="str">
        <f>IFERROR(IF(OR($C$5="",$Y168=""),"",INDEX('NFA LEVEL'!$D$2:$D$197,MATCH(CONCATENATE($C$5,"_",$Y168),'NFA LEVEL'!$A$2:$A$197))),"")</f>
        <v>PTHLKA</v>
      </c>
      <c r="AJ168" s="38">
        <f>IFERROR(ROUND((VLOOKUP(CONCATENATE($C$5,"_",$Y168),premium!$A$2:$I$200,6,FALSE))*AA168,0),"")</f>
        <v>280000</v>
      </c>
      <c r="AK168" s="38">
        <f>IFERROR(ROUND((VLOOKUP(CONCATENATE($C$5,"_",$Y168),premium!$A$2:$I$200,9,FALSE))*AA168,2),"")</f>
        <v>5600</v>
      </c>
      <c r="AL168" s="35" t="s">
        <v>23520</v>
      </c>
      <c r="AM168" s="31"/>
      <c r="AN168" s="39"/>
      <c r="AO168" s="63" t="str">
        <f t="shared" si="15"/>
        <v>O.K.</v>
      </c>
      <c r="AP168" s="40" t="str">
        <f t="shared" si="16"/>
        <v>O.K</v>
      </c>
      <c r="AQ168" s="41" t="s">
        <v>48</v>
      </c>
      <c r="AR168" s="161"/>
      <c r="AS168" s="124" t="s">
        <v>4363</v>
      </c>
      <c r="AT168" s="129" t="s">
        <v>214</v>
      </c>
      <c r="AU168" s="129" t="s">
        <v>171</v>
      </c>
      <c r="AV168" s="129" t="s">
        <v>270</v>
      </c>
      <c r="AW168" s="129" t="s">
        <v>316</v>
      </c>
      <c r="AX168" s="129" t="s">
        <v>353</v>
      </c>
      <c r="AZ168" s="129" t="s">
        <v>3984</v>
      </c>
      <c r="BA168" s="130" t="s">
        <v>8983</v>
      </c>
      <c r="BB168" s="130" t="s">
        <v>8984</v>
      </c>
      <c r="BH168" s="131"/>
      <c r="BI168" s="131"/>
      <c r="BJ168" s="131"/>
      <c r="BK168" s="131"/>
      <c r="BM168" s="129" t="s">
        <v>1884</v>
      </c>
      <c r="BN168" s="129" t="s">
        <v>204</v>
      </c>
      <c r="BO168" s="129" t="s">
        <v>2069</v>
      </c>
      <c r="BP168" s="131" t="s">
        <v>4082</v>
      </c>
      <c r="BQ168" s="131" t="s">
        <v>17776</v>
      </c>
      <c r="BR168" s="131" t="s">
        <v>18504</v>
      </c>
      <c r="BT168" s="129" t="s">
        <v>1221</v>
      </c>
      <c r="BU168" s="129" t="s">
        <v>201</v>
      </c>
      <c r="BV168" s="129" t="s">
        <v>1222</v>
      </c>
      <c r="BW168" s="129"/>
      <c r="BX168" s="131" t="s">
        <v>17746</v>
      </c>
      <c r="BY168" s="131" t="s">
        <v>18043</v>
      </c>
      <c r="BZ168" s="131" t="s">
        <v>18771</v>
      </c>
      <c r="CB168" s="129" t="s">
        <v>214</v>
      </c>
      <c r="CC168" s="129" t="s">
        <v>171</v>
      </c>
      <c r="CD168" s="129" t="s">
        <v>270</v>
      </c>
      <c r="CE168" s="129" t="s">
        <v>316</v>
      </c>
      <c r="CF168" s="129" t="s">
        <v>353</v>
      </c>
      <c r="CG168" s="131" t="s">
        <v>17912</v>
      </c>
      <c r="CH168" s="131" t="s">
        <v>8984</v>
      </c>
      <c r="CI168" s="124" t="s">
        <v>19151</v>
      </c>
    </row>
    <row r="169" spans="1:87" ht="25.5" x14ac:dyDescent="0.25">
      <c r="A169" s="30">
        <f t="shared" si="17"/>
        <v>152</v>
      </c>
      <c r="B169" s="31">
        <v>3161201</v>
      </c>
      <c r="C169" s="31" t="s">
        <v>24024</v>
      </c>
      <c r="D169" s="31"/>
      <c r="E169" s="31" t="s">
        <v>24148</v>
      </c>
      <c r="F169" s="31"/>
      <c r="G169" s="32" t="s">
        <v>23512</v>
      </c>
      <c r="H169" s="32" t="s">
        <v>23513</v>
      </c>
      <c r="I169" s="33">
        <v>9999999999</v>
      </c>
      <c r="J169" s="18" t="s">
        <v>24026</v>
      </c>
      <c r="K169" s="32"/>
      <c r="L169" s="18"/>
      <c r="M169" s="31" t="s">
        <v>23509</v>
      </c>
      <c r="N169" s="31" t="s">
        <v>23509</v>
      </c>
      <c r="O169" s="31"/>
      <c r="P169" s="32" t="s">
        <v>3206</v>
      </c>
      <c r="Q169" s="31"/>
      <c r="R169" s="44" t="s">
        <v>24149</v>
      </c>
      <c r="S169" s="32" t="s">
        <v>23516</v>
      </c>
      <c r="T169" s="34" t="str">
        <f t="shared" si="13"/>
        <v>Saving/Loan A/C</v>
      </c>
      <c r="U169" s="32" t="s">
        <v>23517</v>
      </c>
      <c r="V169" s="45">
        <v>0.96</v>
      </c>
      <c r="W169" s="35" t="s">
        <v>24150</v>
      </c>
      <c r="X169" s="62" t="str">
        <f t="shared" si="14"/>
        <v>Small/Marginal</v>
      </c>
      <c r="Y169" s="32" t="s">
        <v>204</v>
      </c>
      <c r="Z169" s="35"/>
      <c r="AA169" s="36">
        <v>0.5</v>
      </c>
      <c r="AB169" s="32" t="s">
        <v>3209</v>
      </c>
      <c r="AC169" s="32" t="s">
        <v>3380</v>
      </c>
      <c r="AD169" s="32" t="s">
        <v>3383</v>
      </c>
      <c r="AE169" s="31"/>
      <c r="AF169" s="31" t="s">
        <v>23558</v>
      </c>
      <c r="AG169" s="31"/>
      <c r="AH169" s="31" t="str">
        <f t="shared" si="12"/>
        <v>PTHLKA</v>
      </c>
      <c r="AI169" s="37" t="str">
        <f>IFERROR(IF(OR($C$5="",$Y169=""),"",INDEX('NFA LEVEL'!$D$2:$D$197,MATCH(CONCATENATE($C$5,"_",$Y169),'NFA LEVEL'!$A$2:$A$197))),"")</f>
        <v>PTHLKA</v>
      </c>
      <c r="AJ169" s="38">
        <f>IFERROR(ROUND((VLOOKUP(CONCATENATE($C$5,"_",$Y169),premium!$A$2:$I$200,6,FALSE))*AA169,0),"")</f>
        <v>20000</v>
      </c>
      <c r="AK169" s="38">
        <f>IFERROR(ROUND((VLOOKUP(CONCATENATE($C$5,"_",$Y169),premium!$A$2:$I$200,9,FALSE))*AA169,2),"")</f>
        <v>400</v>
      </c>
      <c r="AL169" s="35" t="s">
        <v>23520</v>
      </c>
      <c r="AM169" s="31"/>
      <c r="AN169" s="39"/>
      <c r="AO169" s="63" t="str">
        <f t="shared" si="15"/>
        <v>O.K.</v>
      </c>
      <c r="AP169" s="40" t="str">
        <f t="shared" si="16"/>
        <v>O.K</v>
      </c>
      <c r="AQ169" s="41" t="s">
        <v>48</v>
      </c>
      <c r="AR169" s="161"/>
      <c r="AS169" s="124" t="s">
        <v>4364</v>
      </c>
      <c r="AT169" s="129" t="s">
        <v>214</v>
      </c>
      <c r="AU169" s="129" t="s">
        <v>171</v>
      </c>
      <c r="AV169" s="129" t="s">
        <v>270</v>
      </c>
      <c r="AW169" s="129" t="s">
        <v>354</v>
      </c>
      <c r="AX169" s="129" t="s">
        <v>355</v>
      </c>
      <c r="AZ169" s="129" t="s">
        <v>3984</v>
      </c>
      <c r="BA169" s="130" t="s">
        <v>8985</v>
      </c>
      <c r="BB169" s="130" t="s">
        <v>8986</v>
      </c>
      <c r="BH169" s="131"/>
      <c r="BI169" s="131"/>
      <c r="BJ169" s="131"/>
      <c r="BK169" s="131"/>
      <c r="BM169" s="129" t="s">
        <v>2101</v>
      </c>
      <c r="BN169" s="129" t="s">
        <v>190</v>
      </c>
      <c r="BO169" s="129"/>
      <c r="BP169" s="131" t="s">
        <v>4083</v>
      </c>
      <c r="BQ169" s="131" t="s">
        <v>17777</v>
      </c>
      <c r="BR169" s="131" t="s">
        <v>18505</v>
      </c>
      <c r="BT169" s="129" t="s">
        <v>1221</v>
      </c>
      <c r="BU169" s="129" t="s">
        <v>201</v>
      </c>
      <c r="BV169" s="129" t="s">
        <v>1223</v>
      </c>
      <c r="BW169" s="129"/>
      <c r="BX169" s="131" t="s">
        <v>17747</v>
      </c>
      <c r="BY169" s="131" t="s">
        <v>18044</v>
      </c>
      <c r="BZ169" s="131" t="s">
        <v>18772</v>
      </c>
      <c r="CB169" s="129" t="s">
        <v>214</v>
      </c>
      <c r="CC169" s="129" t="s">
        <v>171</v>
      </c>
      <c r="CD169" s="129" t="s">
        <v>270</v>
      </c>
      <c r="CE169" s="129" t="s">
        <v>354</v>
      </c>
      <c r="CF169" s="129" t="s">
        <v>355</v>
      </c>
      <c r="CG169" s="131" t="s">
        <v>17913</v>
      </c>
      <c r="CH169" s="131" t="s">
        <v>8986</v>
      </c>
      <c r="CI169" s="124" t="s">
        <v>19152</v>
      </c>
    </row>
    <row r="170" spans="1:87" ht="25.5" x14ac:dyDescent="0.25">
      <c r="A170" s="30">
        <f t="shared" si="17"/>
        <v>153</v>
      </c>
      <c r="B170" s="31">
        <v>3187193</v>
      </c>
      <c r="C170" s="31" t="s">
        <v>24130</v>
      </c>
      <c r="D170" s="31"/>
      <c r="E170" s="31" t="s">
        <v>24151</v>
      </c>
      <c r="F170" s="31"/>
      <c r="G170" s="32" t="s">
        <v>23512</v>
      </c>
      <c r="H170" s="32" t="s">
        <v>23513</v>
      </c>
      <c r="I170" s="33">
        <v>7828437498</v>
      </c>
      <c r="J170" s="18"/>
      <c r="K170" s="32"/>
      <c r="L170" s="18"/>
      <c r="M170" s="31" t="s">
        <v>23509</v>
      </c>
      <c r="N170" s="31" t="s">
        <v>23509</v>
      </c>
      <c r="O170" s="31"/>
      <c r="P170" s="32" t="s">
        <v>3206</v>
      </c>
      <c r="Q170" s="31"/>
      <c r="R170" s="44" t="s">
        <v>24152</v>
      </c>
      <c r="S170" s="32" t="s">
        <v>23516</v>
      </c>
      <c r="T170" s="34" t="str">
        <f t="shared" si="13"/>
        <v>Saving/Loan A/C</v>
      </c>
      <c r="U170" s="32" t="s">
        <v>23517</v>
      </c>
      <c r="V170" s="45">
        <v>1.19</v>
      </c>
      <c r="W170" s="35" t="s">
        <v>24153</v>
      </c>
      <c r="X170" s="62" t="str">
        <f t="shared" si="14"/>
        <v>Small/Marginal</v>
      </c>
      <c r="Y170" s="32" t="s">
        <v>204</v>
      </c>
      <c r="Z170" s="35"/>
      <c r="AA170" s="36">
        <v>0.5</v>
      </c>
      <c r="AB170" s="32" t="s">
        <v>3209</v>
      </c>
      <c r="AC170" s="32" t="s">
        <v>3380</v>
      </c>
      <c r="AD170" s="32" t="s">
        <v>3381</v>
      </c>
      <c r="AE170" s="31"/>
      <c r="AF170" s="31" t="s">
        <v>23558</v>
      </c>
      <c r="AG170" s="31"/>
      <c r="AH170" s="31" t="str">
        <f t="shared" si="12"/>
        <v>PTHLKA</v>
      </c>
      <c r="AI170" s="37" t="str">
        <f>IFERROR(IF(OR($C$5="",$Y170=""),"",INDEX('NFA LEVEL'!$D$2:$D$197,MATCH(CONCATENATE($C$5,"_",$Y170),'NFA LEVEL'!$A$2:$A$197))),"")</f>
        <v>PTHLKA</v>
      </c>
      <c r="AJ170" s="38">
        <f>IFERROR(ROUND((VLOOKUP(CONCATENATE($C$5,"_",$Y170),premium!$A$2:$I$200,6,FALSE))*AA170,0),"")</f>
        <v>20000</v>
      </c>
      <c r="AK170" s="38">
        <f>IFERROR(ROUND((VLOOKUP(CONCATENATE($C$5,"_",$Y170),premium!$A$2:$I$200,9,FALSE))*AA170,2),"")</f>
        <v>400</v>
      </c>
      <c r="AL170" s="35" t="s">
        <v>23520</v>
      </c>
      <c r="AM170" s="31"/>
      <c r="AN170" s="39"/>
      <c r="AO170" s="63" t="str">
        <f t="shared" si="15"/>
        <v>O.K.</v>
      </c>
      <c r="AP170" s="40" t="str">
        <f t="shared" si="16"/>
        <v>O.K</v>
      </c>
      <c r="AQ170" s="41" t="s">
        <v>48</v>
      </c>
      <c r="AR170" s="161"/>
      <c r="AS170" s="124" t="s">
        <v>4365</v>
      </c>
      <c r="AT170" s="129" t="s">
        <v>214</v>
      </c>
      <c r="AU170" s="129" t="s">
        <v>171</v>
      </c>
      <c r="AV170" s="129" t="s">
        <v>270</v>
      </c>
      <c r="AW170" s="129" t="s">
        <v>354</v>
      </c>
      <c r="AX170" s="129" t="s">
        <v>356</v>
      </c>
      <c r="AZ170" s="129" t="s">
        <v>3984</v>
      </c>
      <c r="BA170" s="130" t="s">
        <v>8987</v>
      </c>
      <c r="BB170" s="130" t="s">
        <v>8988</v>
      </c>
      <c r="BH170" s="131"/>
      <c r="BI170" s="131"/>
      <c r="BJ170" s="131"/>
      <c r="BK170" s="131"/>
      <c r="BM170" s="129" t="s">
        <v>2101</v>
      </c>
      <c r="BN170" s="129" t="s">
        <v>202</v>
      </c>
      <c r="BO170" s="129"/>
      <c r="BP170" s="131" t="s">
        <v>4084</v>
      </c>
      <c r="BQ170" s="131" t="s">
        <v>17778</v>
      </c>
      <c r="BR170" s="131" t="s">
        <v>18506</v>
      </c>
      <c r="BT170" s="129" t="s">
        <v>1221</v>
      </c>
      <c r="BU170" s="129" t="s">
        <v>201</v>
      </c>
      <c r="BV170" s="129" t="s">
        <v>1224</v>
      </c>
      <c r="BW170" s="129"/>
      <c r="BX170" s="131" t="s">
        <v>17748</v>
      </c>
      <c r="BY170" s="131" t="s">
        <v>18045</v>
      </c>
      <c r="BZ170" s="131" t="s">
        <v>18773</v>
      </c>
      <c r="CB170" s="129" t="s">
        <v>214</v>
      </c>
      <c r="CC170" s="129" t="s">
        <v>171</v>
      </c>
      <c r="CD170" s="129" t="s">
        <v>270</v>
      </c>
      <c r="CE170" s="129" t="s">
        <v>354</v>
      </c>
      <c r="CF170" s="129" t="s">
        <v>356</v>
      </c>
      <c r="CG170" s="131" t="s">
        <v>17913</v>
      </c>
      <c r="CH170" s="131" t="s">
        <v>8988</v>
      </c>
      <c r="CI170" s="124" t="s">
        <v>19153</v>
      </c>
    </row>
    <row r="171" spans="1:87" ht="25.5" x14ac:dyDescent="0.25">
      <c r="A171" s="30">
        <f t="shared" si="17"/>
        <v>154</v>
      </c>
      <c r="B171" s="31">
        <v>3222886</v>
      </c>
      <c r="C171" s="31" t="s">
        <v>24130</v>
      </c>
      <c r="D171" s="31"/>
      <c r="E171" s="31" t="s">
        <v>24151</v>
      </c>
      <c r="F171" s="31"/>
      <c r="G171" s="32" t="s">
        <v>23512</v>
      </c>
      <c r="H171" s="32" t="s">
        <v>23513</v>
      </c>
      <c r="I171" s="33">
        <v>7828437498</v>
      </c>
      <c r="J171" s="18"/>
      <c r="K171" s="32"/>
      <c r="L171" s="18"/>
      <c r="M171" s="31" t="s">
        <v>23509</v>
      </c>
      <c r="N171" s="31" t="s">
        <v>23509</v>
      </c>
      <c r="O171" s="31"/>
      <c r="P171" s="32" t="s">
        <v>3206</v>
      </c>
      <c r="Q171" s="31"/>
      <c r="R171" s="44" t="s">
        <v>24154</v>
      </c>
      <c r="S171" s="32" t="s">
        <v>23516</v>
      </c>
      <c r="T171" s="34" t="str">
        <f t="shared" si="13"/>
        <v>Saving/Loan A/C</v>
      </c>
      <c r="U171" s="32" t="s">
        <v>23517</v>
      </c>
      <c r="V171" s="45">
        <v>1.6</v>
      </c>
      <c r="W171" s="35" t="s">
        <v>24155</v>
      </c>
      <c r="X171" s="62" t="str">
        <f t="shared" si="14"/>
        <v>Small/Marginal</v>
      </c>
      <c r="Y171" s="32" t="s">
        <v>204</v>
      </c>
      <c r="Z171" s="35"/>
      <c r="AA171" s="36">
        <v>0.8</v>
      </c>
      <c r="AB171" s="32" t="s">
        <v>3209</v>
      </c>
      <c r="AC171" s="32" t="s">
        <v>3380</v>
      </c>
      <c r="AD171" s="32" t="s">
        <v>3381</v>
      </c>
      <c r="AE171" s="31"/>
      <c r="AF171" s="31" t="s">
        <v>23558</v>
      </c>
      <c r="AG171" s="31"/>
      <c r="AH171" s="31" t="str">
        <f t="shared" si="12"/>
        <v>PTHLKA</v>
      </c>
      <c r="AI171" s="37" t="str">
        <f>IFERROR(IF(OR($C$5="",$Y171=""),"",INDEX('NFA LEVEL'!$D$2:$D$197,MATCH(CONCATENATE($C$5,"_",$Y171),'NFA LEVEL'!$A$2:$A$197))),"")</f>
        <v>PTHLKA</v>
      </c>
      <c r="AJ171" s="38">
        <f>IFERROR(ROUND((VLOOKUP(CONCATENATE($C$5,"_",$Y171),premium!$A$2:$I$200,6,FALSE))*AA171,0),"")</f>
        <v>32000</v>
      </c>
      <c r="AK171" s="38">
        <f>IFERROR(ROUND((VLOOKUP(CONCATENATE($C$5,"_",$Y171),premium!$A$2:$I$200,9,FALSE))*AA171,2),"")</f>
        <v>640</v>
      </c>
      <c r="AL171" s="35" t="s">
        <v>23520</v>
      </c>
      <c r="AM171" s="31"/>
      <c r="AN171" s="39"/>
      <c r="AO171" s="63" t="str">
        <f t="shared" si="15"/>
        <v>O.K.</v>
      </c>
      <c r="AP171" s="40" t="str">
        <f t="shared" si="16"/>
        <v>O.K</v>
      </c>
      <c r="AQ171" s="41" t="s">
        <v>48</v>
      </c>
      <c r="AR171" s="161"/>
      <c r="AS171" s="124" t="s">
        <v>4366</v>
      </c>
      <c r="AT171" s="129" t="s">
        <v>214</v>
      </c>
      <c r="AU171" s="129" t="s">
        <v>171</v>
      </c>
      <c r="AV171" s="129" t="s">
        <v>270</v>
      </c>
      <c r="AW171" s="129" t="s">
        <v>354</v>
      </c>
      <c r="AX171" s="129" t="s">
        <v>357</v>
      </c>
      <c r="AZ171" s="129" t="s">
        <v>3984</v>
      </c>
      <c r="BA171" s="130" t="s">
        <v>8989</v>
      </c>
      <c r="BB171" s="130" t="s">
        <v>8990</v>
      </c>
      <c r="BH171" s="131"/>
      <c r="BI171" s="131"/>
      <c r="BJ171" s="131"/>
      <c r="BK171" s="131"/>
      <c r="BM171" s="129" t="s">
        <v>2101</v>
      </c>
      <c r="BN171" s="129" t="s">
        <v>171</v>
      </c>
      <c r="BO171" s="129" t="s">
        <v>2102</v>
      </c>
      <c r="BP171" s="131" t="s">
        <v>4085</v>
      </c>
      <c r="BQ171" s="131" t="s">
        <v>17779</v>
      </c>
      <c r="BR171" s="131" t="s">
        <v>18507</v>
      </c>
      <c r="BT171" s="129" t="s">
        <v>1221</v>
      </c>
      <c r="BU171" s="129" t="s">
        <v>201</v>
      </c>
      <c r="BV171" s="129" t="s">
        <v>1225</v>
      </c>
      <c r="BW171" s="129"/>
      <c r="BX171" s="131" t="s">
        <v>17749</v>
      </c>
      <c r="BY171" s="131" t="s">
        <v>18046</v>
      </c>
      <c r="BZ171" s="131" t="s">
        <v>18774</v>
      </c>
      <c r="CB171" s="129" t="s">
        <v>214</v>
      </c>
      <c r="CC171" s="129" t="s">
        <v>171</v>
      </c>
      <c r="CD171" s="129" t="s">
        <v>270</v>
      </c>
      <c r="CE171" s="129" t="s">
        <v>354</v>
      </c>
      <c r="CF171" s="129" t="s">
        <v>357</v>
      </c>
      <c r="CG171" s="131" t="s">
        <v>17913</v>
      </c>
      <c r="CH171" s="131" t="s">
        <v>8990</v>
      </c>
      <c r="CI171" s="124" t="s">
        <v>19154</v>
      </c>
    </row>
    <row r="172" spans="1:87" ht="25.5" x14ac:dyDescent="0.25">
      <c r="A172" s="30">
        <f t="shared" si="17"/>
        <v>155</v>
      </c>
      <c r="B172" s="31">
        <v>3114957</v>
      </c>
      <c r="C172" s="31" t="s">
        <v>24156</v>
      </c>
      <c r="D172" s="31"/>
      <c r="E172" s="31" t="s">
        <v>24157</v>
      </c>
      <c r="F172" s="31"/>
      <c r="G172" s="32" t="s">
        <v>23512</v>
      </c>
      <c r="H172" s="32" t="s">
        <v>23513</v>
      </c>
      <c r="I172" s="33">
        <v>9999999999</v>
      </c>
      <c r="J172" s="18" t="s">
        <v>24158</v>
      </c>
      <c r="K172" s="32"/>
      <c r="L172" s="18"/>
      <c r="M172" s="31" t="s">
        <v>23586</v>
      </c>
      <c r="N172" s="31" t="s">
        <v>23586</v>
      </c>
      <c r="O172" s="31"/>
      <c r="P172" s="32" t="s">
        <v>3206</v>
      </c>
      <c r="Q172" s="31"/>
      <c r="R172" s="44" t="s">
        <v>24159</v>
      </c>
      <c r="S172" s="32" t="s">
        <v>23516</v>
      </c>
      <c r="T172" s="34" t="str">
        <f t="shared" si="13"/>
        <v>Saving/Loan A/C</v>
      </c>
      <c r="U172" s="32" t="s">
        <v>23517</v>
      </c>
      <c r="V172" s="45">
        <v>0.86</v>
      </c>
      <c r="W172" s="35" t="s">
        <v>24160</v>
      </c>
      <c r="X172" s="62" t="str">
        <f t="shared" si="14"/>
        <v>Small/Marginal</v>
      </c>
      <c r="Y172" s="32" t="s">
        <v>204</v>
      </c>
      <c r="Z172" s="35"/>
      <c r="AA172" s="36">
        <v>0.5</v>
      </c>
      <c r="AB172" s="32" t="s">
        <v>3209</v>
      </c>
      <c r="AC172" s="32" t="s">
        <v>3380</v>
      </c>
      <c r="AD172" s="32" t="s">
        <v>3381</v>
      </c>
      <c r="AE172" s="31"/>
      <c r="AF172" s="31" t="s">
        <v>23558</v>
      </c>
      <c r="AG172" s="31"/>
      <c r="AH172" s="31" t="str">
        <f t="shared" si="12"/>
        <v>PTHLKA</v>
      </c>
      <c r="AI172" s="37" t="str">
        <f>IFERROR(IF(OR($C$5="",$Y172=""),"",INDEX('NFA LEVEL'!$D$2:$D$197,MATCH(CONCATENATE($C$5,"_",$Y172),'NFA LEVEL'!$A$2:$A$197))),"")</f>
        <v>PTHLKA</v>
      </c>
      <c r="AJ172" s="38">
        <f>IFERROR(ROUND((VLOOKUP(CONCATENATE($C$5,"_",$Y172),premium!$A$2:$I$200,6,FALSE))*AA172,0),"")</f>
        <v>20000</v>
      </c>
      <c r="AK172" s="38">
        <f>IFERROR(ROUND((VLOOKUP(CONCATENATE($C$5,"_",$Y172),premium!$A$2:$I$200,9,FALSE))*AA172,2),"")</f>
        <v>400</v>
      </c>
      <c r="AL172" s="35" t="s">
        <v>23520</v>
      </c>
      <c r="AM172" s="31"/>
      <c r="AN172" s="39"/>
      <c r="AO172" s="63" t="str">
        <f t="shared" si="15"/>
        <v>O.K.</v>
      </c>
      <c r="AP172" s="40" t="str">
        <f t="shared" si="16"/>
        <v>O.K</v>
      </c>
      <c r="AQ172" s="41" t="s">
        <v>48</v>
      </c>
      <c r="AR172" s="161"/>
      <c r="AS172" s="124" t="s">
        <v>4367</v>
      </c>
      <c r="AT172" s="129" t="s">
        <v>214</v>
      </c>
      <c r="AU172" s="129" t="s">
        <v>171</v>
      </c>
      <c r="AV172" s="129" t="s">
        <v>270</v>
      </c>
      <c r="AW172" s="129" t="s">
        <v>354</v>
      </c>
      <c r="AX172" s="129" t="s">
        <v>358</v>
      </c>
      <c r="AZ172" s="129" t="s">
        <v>3984</v>
      </c>
      <c r="BA172" s="130" t="s">
        <v>8991</v>
      </c>
      <c r="BB172" s="130" t="s">
        <v>8992</v>
      </c>
      <c r="BH172" s="131"/>
      <c r="BI172" s="131"/>
      <c r="BJ172" s="131"/>
      <c r="BK172" s="131"/>
      <c r="BM172" s="129" t="s">
        <v>2101</v>
      </c>
      <c r="BN172" s="129" t="s">
        <v>171</v>
      </c>
      <c r="BO172" s="129" t="s">
        <v>2105</v>
      </c>
      <c r="BP172" s="131" t="s">
        <v>4085</v>
      </c>
      <c r="BQ172" s="131" t="s">
        <v>17780</v>
      </c>
      <c r="BR172" s="131" t="s">
        <v>18508</v>
      </c>
      <c r="BT172" s="129" t="s">
        <v>1221</v>
      </c>
      <c r="BU172" s="129" t="s">
        <v>201</v>
      </c>
      <c r="BV172" s="129" t="s">
        <v>1226</v>
      </c>
      <c r="BW172" s="129"/>
      <c r="BX172" s="131" t="s">
        <v>17750</v>
      </c>
      <c r="BY172" s="131" t="s">
        <v>18047</v>
      </c>
      <c r="BZ172" s="131" t="s">
        <v>18775</v>
      </c>
      <c r="CB172" s="129" t="s">
        <v>214</v>
      </c>
      <c r="CC172" s="129" t="s">
        <v>171</v>
      </c>
      <c r="CD172" s="129" t="s">
        <v>270</v>
      </c>
      <c r="CE172" s="129" t="s">
        <v>354</v>
      </c>
      <c r="CF172" s="129" t="s">
        <v>358</v>
      </c>
      <c r="CG172" s="131" t="s">
        <v>17913</v>
      </c>
      <c r="CH172" s="131" t="s">
        <v>8992</v>
      </c>
      <c r="CI172" s="124" t="s">
        <v>19155</v>
      </c>
    </row>
    <row r="173" spans="1:87" ht="25.5" x14ac:dyDescent="0.25">
      <c r="A173" s="30">
        <f t="shared" si="17"/>
        <v>156</v>
      </c>
      <c r="B173" s="31">
        <v>999989481</v>
      </c>
      <c r="C173" s="31" t="s">
        <v>24161</v>
      </c>
      <c r="D173" s="31"/>
      <c r="E173" s="31" t="s">
        <v>23922</v>
      </c>
      <c r="F173" s="31"/>
      <c r="G173" s="32" t="s">
        <v>23512</v>
      </c>
      <c r="H173" s="32" t="s">
        <v>23556</v>
      </c>
      <c r="I173" s="33">
        <v>9999999999</v>
      </c>
      <c r="J173" s="18" t="s">
        <v>24162</v>
      </c>
      <c r="K173" s="32"/>
      <c r="L173" s="18"/>
      <c r="M173" s="31" t="s">
        <v>23597</v>
      </c>
      <c r="N173" s="31" t="s">
        <v>23597</v>
      </c>
      <c r="O173" s="31"/>
      <c r="P173" s="32" t="s">
        <v>3206</v>
      </c>
      <c r="Q173" s="31"/>
      <c r="R173" s="44" t="s">
        <v>24163</v>
      </c>
      <c r="S173" s="32" t="s">
        <v>23516</v>
      </c>
      <c r="T173" s="34" t="str">
        <f t="shared" si="13"/>
        <v>Saving/Loan A/C</v>
      </c>
      <c r="U173" s="32" t="s">
        <v>23517</v>
      </c>
      <c r="V173" s="45">
        <v>0.8</v>
      </c>
      <c r="W173" s="35" t="s">
        <v>24164</v>
      </c>
      <c r="X173" s="62" t="str">
        <f t="shared" si="14"/>
        <v>Small/Marginal</v>
      </c>
      <c r="Y173" s="32" t="s">
        <v>204</v>
      </c>
      <c r="Z173" s="35"/>
      <c r="AA173" s="36">
        <v>0.5</v>
      </c>
      <c r="AB173" s="32" t="s">
        <v>3209</v>
      </c>
      <c r="AC173" s="32" t="s">
        <v>3380</v>
      </c>
      <c r="AD173" s="32" t="s">
        <v>3391</v>
      </c>
      <c r="AE173" s="31"/>
      <c r="AF173" s="31" t="s">
        <v>23573</v>
      </c>
      <c r="AG173" s="31"/>
      <c r="AH173" s="31" t="str">
        <f t="shared" si="12"/>
        <v>PTHLKA</v>
      </c>
      <c r="AI173" s="37" t="str">
        <f>IFERROR(IF(OR($C$5="",$Y173=""),"",INDEX('NFA LEVEL'!$D$2:$D$197,MATCH(CONCATENATE($C$5,"_",$Y173),'NFA LEVEL'!$A$2:$A$197))),"")</f>
        <v>PTHLKA</v>
      </c>
      <c r="AJ173" s="38">
        <f>IFERROR(ROUND((VLOOKUP(CONCATENATE($C$5,"_",$Y173),premium!$A$2:$I$200,6,FALSE))*AA173,0),"")</f>
        <v>20000</v>
      </c>
      <c r="AK173" s="38">
        <f>IFERROR(ROUND((VLOOKUP(CONCATENATE($C$5,"_",$Y173),premium!$A$2:$I$200,9,FALSE))*AA173,2),"")</f>
        <v>400</v>
      </c>
      <c r="AL173" s="35" t="s">
        <v>23520</v>
      </c>
      <c r="AM173" s="31"/>
      <c r="AN173" s="39"/>
      <c r="AO173" s="63" t="str">
        <f t="shared" si="15"/>
        <v>O.K.</v>
      </c>
      <c r="AP173" s="40" t="str">
        <f t="shared" si="16"/>
        <v>O.K</v>
      </c>
      <c r="AQ173" s="41" t="s">
        <v>48</v>
      </c>
      <c r="AR173" s="161"/>
      <c r="AS173" s="124" t="s">
        <v>4368</v>
      </c>
      <c r="AT173" s="129" t="s">
        <v>214</v>
      </c>
      <c r="AU173" s="129" t="s">
        <v>171</v>
      </c>
      <c r="AV173" s="129" t="s">
        <v>270</v>
      </c>
      <c r="AW173" s="129" t="s">
        <v>354</v>
      </c>
      <c r="AX173" s="129" t="s">
        <v>359</v>
      </c>
      <c r="AZ173" s="129" t="s">
        <v>3984</v>
      </c>
      <c r="BA173" s="130" t="s">
        <v>8993</v>
      </c>
      <c r="BB173" s="130" t="s">
        <v>8994</v>
      </c>
      <c r="BH173" s="131"/>
      <c r="BI173" s="131"/>
      <c r="BJ173" s="131"/>
      <c r="BK173" s="131"/>
      <c r="BM173" s="129" t="s">
        <v>2101</v>
      </c>
      <c r="BN173" s="129" t="s">
        <v>171</v>
      </c>
      <c r="BO173" s="129" t="s">
        <v>2112</v>
      </c>
      <c r="BP173" s="131" t="s">
        <v>4085</v>
      </c>
      <c r="BQ173" s="131" t="s">
        <v>17781</v>
      </c>
      <c r="BR173" s="131" t="s">
        <v>18509</v>
      </c>
      <c r="BT173" s="129" t="s">
        <v>1221</v>
      </c>
      <c r="BU173" s="129" t="s">
        <v>201</v>
      </c>
      <c r="BV173" s="129" t="s">
        <v>1227</v>
      </c>
      <c r="BW173" s="129"/>
      <c r="BX173" s="131" t="s">
        <v>17751</v>
      </c>
      <c r="BY173" s="131" t="s">
        <v>18048</v>
      </c>
      <c r="BZ173" s="131" t="s">
        <v>18776</v>
      </c>
      <c r="CB173" s="129" t="s">
        <v>214</v>
      </c>
      <c r="CC173" s="129" t="s">
        <v>171</v>
      </c>
      <c r="CD173" s="129" t="s">
        <v>270</v>
      </c>
      <c r="CE173" s="129" t="s">
        <v>354</v>
      </c>
      <c r="CF173" s="129" t="s">
        <v>359</v>
      </c>
      <c r="CG173" s="131" t="s">
        <v>17913</v>
      </c>
      <c r="CH173" s="131" t="s">
        <v>8994</v>
      </c>
      <c r="CI173" s="124" t="s">
        <v>19156</v>
      </c>
    </row>
    <row r="174" spans="1:87" ht="25.5" x14ac:dyDescent="0.25">
      <c r="A174" s="30">
        <f t="shared" si="17"/>
        <v>157</v>
      </c>
      <c r="B174" s="31">
        <v>3212158</v>
      </c>
      <c r="C174" s="31" t="s">
        <v>24165</v>
      </c>
      <c r="D174" s="31"/>
      <c r="E174" s="31" t="s">
        <v>24166</v>
      </c>
      <c r="F174" s="31"/>
      <c r="G174" s="32" t="s">
        <v>23512</v>
      </c>
      <c r="H174" s="32" t="s">
        <v>23513</v>
      </c>
      <c r="I174" s="33">
        <v>9907558086</v>
      </c>
      <c r="J174" s="18" t="s">
        <v>24167</v>
      </c>
      <c r="K174" s="32"/>
      <c r="L174" s="18"/>
      <c r="M174" s="31" t="s">
        <v>23509</v>
      </c>
      <c r="N174" s="31" t="s">
        <v>23509</v>
      </c>
      <c r="O174" s="31"/>
      <c r="P174" s="32" t="s">
        <v>3206</v>
      </c>
      <c r="Q174" s="31"/>
      <c r="R174" s="44" t="s">
        <v>24168</v>
      </c>
      <c r="S174" s="32" t="s">
        <v>23516</v>
      </c>
      <c r="T174" s="34" t="str">
        <f t="shared" si="13"/>
        <v>Saving/Loan A/C</v>
      </c>
      <c r="U174" s="32" t="s">
        <v>23517</v>
      </c>
      <c r="V174" s="45">
        <v>1.55</v>
      </c>
      <c r="W174" s="35" t="s">
        <v>24169</v>
      </c>
      <c r="X174" s="62" t="str">
        <f t="shared" si="14"/>
        <v>Small/Marginal</v>
      </c>
      <c r="Y174" s="32" t="s">
        <v>204</v>
      </c>
      <c r="Z174" s="35"/>
      <c r="AA174" s="36">
        <v>0.5</v>
      </c>
      <c r="AB174" s="32" t="s">
        <v>3209</v>
      </c>
      <c r="AC174" s="32" t="s">
        <v>3380</v>
      </c>
      <c r="AD174" s="32" t="s">
        <v>3383</v>
      </c>
      <c r="AE174" s="31"/>
      <c r="AF174" s="31" t="s">
        <v>23509</v>
      </c>
      <c r="AG174" s="31"/>
      <c r="AH174" s="31" t="str">
        <f t="shared" si="12"/>
        <v>PTHLKA</v>
      </c>
      <c r="AI174" s="37" t="str">
        <f>IFERROR(IF(OR($C$5="",$Y174=""),"",INDEX('NFA LEVEL'!$D$2:$D$197,MATCH(CONCATENATE($C$5,"_",$Y174),'NFA LEVEL'!$A$2:$A$197))),"")</f>
        <v>PTHLKA</v>
      </c>
      <c r="AJ174" s="38">
        <f>IFERROR(ROUND((VLOOKUP(CONCATENATE($C$5,"_",$Y174),premium!$A$2:$I$200,6,FALSE))*AA174,0),"")</f>
        <v>20000</v>
      </c>
      <c r="AK174" s="38">
        <f>IFERROR(ROUND((VLOOKUP(CONCATENATE($C$5,"_",$Y174),premium!$A$2:$I$200,9,FALSE))*AA174,2),"")</f>
        <v>400</v>
      </c>
      <c r="AL174" s="35" t="s">
        <v>23520</v>
      </c>
      <c r="AM174" s="31"/>
      <c r="AN174" s="39"/>
      <c r="AO174" s="63" t="str">
        <f t="shared" si="15"/>
        <v>O.K.</v>
      </c>
      <c r="AP174" s="40" t="str">
        <f t="shared" si="16"/>
        <v>O.K</v>
      </c>
      <c r="AQ174" s="41" t="s">
        <v>48</v>
      </c>
      <c r="AR174" s="161"/>
      <c r="AS174" s="124" t="s">
        <v>4369</v>
      </c>
      <c r="AT174" s="129" t="s">
        <v>214</v>
      </c>
      <c r="AU174" s="129" t="s">
        <v>171</v>
      </c>
      <c r="AV174" s="129" t="s">
        <v>270</v>
      </c>
      <c r="AW174" s="129" t="s">
        <v>354</v>
      </c>
      <c r="AX174" s="129" t="s">
        <v>360</v>
      </c>
      <c r="AZ174" s="129" t="s">
        <v>3984</v>
      </c>
      <c r="BA174" s="130" t="s">
        <v>8995</v>
      </c>
      <c r="BB174" s="130" t="s">
        <v>8996</v>
      </c>
      <c r="BH174" s="131"/>
      <c r="BI174" s="131"/>
      <c r="BJ174" s="131"/>
      <c r="BK174" s="131"/>
      <c r="BM174" s="129" t="s">
        <v>2101</v>
      </c>
      <c r="BN174" s="129" t="s">
        <v>171</v>
      </c>
      <c r="BO174" s="129" t="s">
        <v>2130</v>
      </c>
      <c r="BP174" s="131" t="s">
        <v>4085</v>
      </c>
      <c r="BQ174" s="131" t="s">
        <v>17782</v>
      </c>
      <c r="BR174" s="131" t="s">
        <v>18510</v>
      </c>
      <c r="BT174" s="129" t="s">
        <v>1221</v>
      </c>
      <c r="BU174" s="129" t="s">
        <v>201</v>
      </c>
      <c r="BV174" s="129" t="s">
        <v>1228</v>
      </c>
      <c r="BW174" s="129"/>
      <c r="BX174" s="131" t="s">
        <v>17752</v>
      </c>
      <c r="BY174" s="131" t="s">
        <v>18049</v>
      </c>
      <c r="BZ174" s="131" t="s">
        <v>18777</v>
      </c>
      <c r="CB174" s="129" t="s">
        <v>214</v>
      </c>
      <c r="CC174" s="129" t="s">
        <v>171</v>
      </c>
      <c r="CD174" s="129" t="s">
        <v>270</v>
      </c>
      <c r="CE174" s="129" t="s">
        <v>354</v>
      </c>
      <c r="CF174" s="129" t="s">
        <v>360</v>
      </c>
      <c r="CG174" s="131" t="s">
        <v>17913</v>
      </c>
      <c r="CH174" s="131" t="s">
        <v>8996</v>
      </c>
      <c r="CI174" s="124" t="s">
        <v>19157</v>
      </c>
    </row>
    <row r="175" spans="1:87" ht="25.5" x14ac:dyDescent="0.25">
      <c r="A175" s="30">
        <f t="shared" si="17"/>
        <v>158</v>
      </c>
      <c r="B175" s="31">
        <v>3215699</v>
      </c>
      <c r="C175" s="31" t="s">
        <v>24170</v>
      </c>
      <c r="D175" s="31"/>
      <c r="E175" s="31" t="s">
        <v>23743</v>
      </c>
      <c r="F175" s="31"/>
      <c r="G175" s="32" t="s">
        <v>23512</v>
      </c>
      <c r="H175" s="32" t="s">
        <v>23513</v>
      </c>
      <c r="I175" s="33">
        <v>9999999999</v>
      </c>
      <c r="J175" s="18" t="s">
        <v>24171</v>
      </c>
      <c r="K175" s="32"/>
      <c r="L175" s="18"/>
      <c r="M175" s="31" t="s">
        <v>23573</v>
      </c>
      <c r="N175" s="31" t="s">
        <v>23573</v>
      </c>
      <c r="O175" s="31"/>
      <c r="P175" s="32" t="s">
        <v>3206</v>
      </c>
      <c r="Q175" s="31"/>
      <c r="R175" s="44" t="s">
        <v>24172</v>
      </c>
      <c r="S175" s="32" t="s">
        <v>23516</v>
      </c>
      <c r="T175" s="34" t="str">
        <f t="shared" si="13"/>
        <v>Saving/Loan A/C</v>
      </c>
      <c r="U175" s="32" t="s">
        <v>23517</v>
      </c>
      <c r="V175" s="45">
        <v>1.55</v>
      </c>
      <c r="W175" s="35" t="s">
        <v>24173</v>
      </c>
      <c r="X175" s="62" t="str">
        <f t="shared" si="14"/>
        <v>Small/Marginal</v>
      </c>
      <c r="Y175" s="32" t="s">
        <v>204</v>
      </c>
      <c r="Z175" s="35"/>
      <c r="AA175" s="36">
        <v>0.5</v>
      </c>
      <c r="AB175" s="32" t="s">
        <v>3209</v>
      </c>
      <c r="AC175" s="32" t="s">
        <v>3380</v>
      </c>
      <c r="AD175" s="32" t="s">
        <v>3391</v>
      </c>
      <c r="AE175" s="31"/>
      <c r="AF175" s="31" t="s">
        <v>23573</v>
      </c>
      <c r="AG175" s="31"/>
      <c r="AH175" s="31" t="str">
        <f t="shared" si="12"/>
        <v>PTHLKA</v>
      </c>
      <c r="AI175" s="37" t="str">
        <f>IFERROR(IF(OR($C$5="",$Y175=""),"",INDEX('NFA LEVEL'!$D$2:$D$197,MATCH(CONCATENATE($C$5,"_",$Y175),'NFA LEVEL'!$A$2:$A$197))),"")</f>
        <v>PTHLKA</v>
      </c>
      <c r="AJ175" s="38">
        <f>IFERROR(ROUND((VLOOKUP(CONCATENATE($C$5,"_",$Y175),premium!$A$2:$I$200,6,FALSE))*AA175,0),"")</f>
        <v>20000</v>
      </c>
      <c r="AK175" s="38">
        <f>IFERROR(ROUND((VLOOKUP(CONCATENATE($C$5,"_",$Y175),premium!$A$2:$I$200,9,FALSE))*AA175,2),"")</f>
        <v>400</v>
      </c>
      <c r="AL175" s="35" t="s">
        <v>23520</v>
      </c>
      <c r="AM175" s="31"/>
      <c r="AN175" s="39"/>
      <c r="AO175" s="63" t="str">
        <f t="shared" si="15"/>
        <v>O.K.</v>
      </c>
      <c r="AP175" s="40" t="str">
        <f t="shared" si="16"/>
        <v>O.K</v>
      </c>
      <c r="AQ175" s="41" t="s">
        <v>48</v>
      </c>
      <c r="AR175" s="161"/>
      <c r="AS175" s="124" t="s">
        <v>4370</v>
      </c>
      <c r="AT175" s="129" t="s">
        <v>214</v>
      </c>
      <c r="AU175" s="129" t="s">
        <v>171</v>
      </c>
      <c r="AV175" s="129" t="s">
        <v>270</v>
      </c>
      <c r="AW175" s="129" t="s">
        <v>354</v>
      </c>
      <c r="AX175" s="129" t="s">
        <v>361</v>
      </c>
      <c r="AZ175" s="129" t="s">
        <v>3984</v>
      </c>
      <c r="BA175" s="130" t="s">
        <v>8997</v>
      </c>
      <c r="BB175" s="130" t="s">
        <v>8998</v>
      </c>
      <c r="BH175" s="131"/>
      <c r="BI175" s="131"/>
      <c r="BJ175" s="131"/>
      <c r="BK175" s="131"/>
      <c r="BM175" s="129" t="s">
        <v>2101</v>
      </c>
      <c r="BN175" s="129" t="s">
        <v>453</v>
      </c>
      <c r="BO175" s="129" t="s">
        <v>2134</v>
      </c>
      <c r="BP175" s="131" t="s">
        <v>4086</v>
      </c>
      <c r="BQ175" s="131" t="s">
        <v>17783</v>
      </c>
      <c r="BR175" s="131" t="s">
        <v>18511</v>
      </c>
      <c r="BT175" s="129" t="s">
        <v>1221</v>
      </c>
      <c r="BU175" s="129" t="s">
        <v>203</v>
      </c>
      <c r="BV175" s="129" t="s">
        <v>1226</v>
      </c>
      <c r="BW175" s="129"/>
      <c r="BX175" s="131" t="s">
        <v>17753</v>
      </c>
      <c r="BY175" s="131" t="s">
        <v>18050</v>
      </c>
      <c r="BZ175" s="131" t="s">
        <v>18778</v>
      </c>
      <c r="CB175" s="129" t="s">
        <v>214</v>
      </c>
      <c r="CC175" s="129" t="s">
        <v>171</v>
      </c>
      <c r="CD175" s="129" t="s">
        <v>270</v>
      </c>
      <c r="CE175" s="129" t="s">
        <v>354</v>
      </c>
      <c r="CF175" s="129" t="s">
        <v>361</v>
      </c>
      <c r="CG175" s="131" t="s">
        <v>17913</v>
      </c>
      <c r="CH175" s="131" t="s">
        <v>8998</v>
      </c>
      <c r="CI175" s="124" t="s">
        <v>19158</v>
      </c>
    </row>
    <row r="176" spans="1:87" ht="25.5" x14ac:dyDescent="0.25">
      <c r="A176" s="30">
        <f t="shared" si="17"/>
        <v>159</v>
      </c>
      <c r="B176" s="31">
        <v>261054</v>
      </c>
      <c r="C176" s="31" t="s">
        <v>24174</v>
      </c>
      <c r="D176" s="31"/>
      <c r="E176" s="31" t="s">
        <v>24175</v>
      </c>
      <c r="F176" s="31"/>
      <c r="G176" s="32" t="s">
        <v>23512</v>
      </c>
      <c r="H176" s="32" t="s">
        <v>23555</v>
      </c>
      <c r="I176" s="33">
        <v>9754191363</v>
      </c>
      <c r="J176" s="18" t="s">
        <v>24176</v>
      </c>
      <c r="K176" s="32"/>
      <c r="L176" s="18"/>
      <c r="M176" s="31" t="s">
        <v>24177</v>
      </c>
      <c r="N176" s="31" t="s">
        <v>24177</v>
      </c>
      <c r="O176" s="31"/>
      <c r="P176" s="32" t="s">
        <v>3206</v>
      </c>
      <c r="Q176" s="31"/>
      <c r="R176" s="44" t="s">
        <v>24178</v>
      </c>
      <c r="S176" s="32" t="s">
        <v>23516</v>
      </c>
      <c r="T176" s="34" t="str">
        <f t="shared" si="13"/>
        <v>Saving/Loan A/C</v>
      </c>
      <c r="U176" s="32" t="s">
        <v>23517</v>
      </c>
      <c r="V176" s="45">
        <v>1.68</v>
      </c>
      <c r="W176" s="35" t="s">
        <v>24179</v>
      </c>
      <c r="X176" s="62" t="str">
        <f t="shared" si="14"/>
        <v>Small/Marginal</v>
      </c>
      <c r="Y176" s="32" t="s">
        <v>204</v>
      </c>
      <c r="Z176" s="35"/>
      <c r="AA176" s="36">
        <v>0.8</v>
      </c>
      <c r="AB176" s="32" t="s">
        <v>3209</v>
      </c>
      <c r="AC176" s="32" t="s">
        <v>3380</v>
      </c>
      <c r="AD176" s="32" t="s">
        <v>3383</v>
      </c>
      <c r="AE176" s="31"/>
      <c r="AF176" s="31" t="s">
        <v>23509</v>
      </c>
      <c r="AG176" s="31"/>
      <c r="AH176" s="31" t="str">
        <f t="shared" si="12"/>
        <v>PTHLKA</v>
      </c>
      <c r="AI176" s="37" t="str">
        <f>IFERROR(IF(OR($C$5="",$Y176=""),"",INDEX('NFA LEVEL'!$D$2:$D$197,MATCH(CONCATENATE($C$5,"_",$Y176),'NFA LEVEL'!$A$2:$A$197))),"")</f>
        <v>PTHLKA</v>
      </c>
      <c r="AJ176" s="38">
        <f>IFERROR(ROUND((VLOOKUP(CONCATENATE($C$5,"_",$Y176),premium!$A$2:$I$200,6,FALSE))*AA176,0),"")</f>
        <v>32000</v>
      </c>
      <c r="AK176" s="38">
        <f>IFERROR(ROUND((VLOOKUP(CONCATENATE($C$5,"_",$Y176),premium!$A$2:$I$200,9,FALSE))*AA176,2),"")</f>
        <v>640</v>
      </c>
      <c r="AL176" s="35" t="s">
        <v>23520</v>
      </c>
      <c r="AM176" s="31"/>
      <c r="AN176" s="39"/>
      <c r="AO176" s="63" t="str">
        <f t="shared" si="15"/>
        <v>O.K.</v>
      </c>
      <c r="AP176" s="40" t="str">
        <f t="shared" si="16"/>
        <v>O.K</v>
      </c>
      <c r="AQ176" s="41" t="s">
        <v>48</v>
      </c>
      <c r="AR176" s="161"/>
      <c r="AS176" s="124" t="s">
        <v>4371</v>
      </c>
      <c r="AT176" s="129" t="s">
        <v>214</v>
      </c>
      <c r="AU176" s="129" t="s">
        <v>171</v>
      </c>
      <c r="AV176" s="129" t="s">
        <v>270</v>
      </c>
      <c r="AW176" s="129" t="s">
        <v>354</v>
      </c>
      <c r="AX176" s="129" t="s">
        <v>362</v>
      </c>
      <c r="AZ176" s="129" t="s">
        <v>3984</v>
      </c>
      <c r="BA176" s="130" t="s">
        <v>8999</v>
      </c>
      <c r="BB176" s="130" t="s">
        <v>9000</v>
      </c>
      <c r="BH176" s="131"/>
      <c r="BI176" s="131"/>
      <c r="BJ176" s="131"/>
      <c r="BK176" s="131"/>
      <c r="BM176" s="129" t="s">
        <v>2101</v>
      </c>
      <c r="BN176" s="129" t="s">
        <v>453</v>
      </c>
      <c r="BO176" s="129" t="s">
        <v>2198</v>
      </c>
      <c r="BP176" s="131" t="s">
        <v>4086</v>
      </c>
      <c r="BQ176" s="131" t="s">
        <v>17784</v>
      </c>
      <c r="BR176" s="131" t="s">
        <v>18512</v>
      </c>
      <c r="BT176" s="129" t="s">
        <v>1221</v>
      </c>
      <c r="BU176" s="129" t="s">
        <v>191</v>
      </c>
      <c r="BV176" s="129" t="s">
        <v>1223</v>
      </c>
      <c r="BW176" s="129"/>
      <c r="BX176" s="131" t="s">
        <v>17754</v>
      </c>
      <c r="BY176" s="131" t="s">
        <v>18051</v>
      </c>
      <c r="BZ176" s="131" t="s">
        <v>18779</v>
      </c>
      <c r="CB176" s="129" t="s">
        <v>214</v>
      </c>
      <c r="CC176" s="129" t="s">
        <v>171</v>
      </c>
      <c r="CD176" s="129" t="s">
        <v>270</v>
      </c>
      <c r="CE176" s="129" t="s">
        <v>354</v>
      </c>
      <c r="CF176" s="129" t="s">
        <v>362</v>
      </c>
      <c r="CG176" s="131" t="s">
        <v>17913</v>
      </c>
      <c r="CH176" s="131" t="s">
        <v>9000</v>
      </c>
      <c r="CI176" s="124" t="s">
        <v>19159</v>
      </c>
    </row>
    <row r="177" spans="1:87" ht="25.5" x14ac:dyDescent="0.25">
      <c r="A177" s="30">
        <f t="shared" si="17"/>
        <v>160</v>
      </c>
      <c r="B177" s="31">
        <v>3158754</v>
      </c>
      <c r="C177" s="31" t="s">
        <v>24180</v>
      </c>
      <c r="D177" s="31"/>
      <c r="E177" s="31" t="s">
        <v>24181</v>
      </c>
      <c r="F177" s="31"/>
      <c r="G177" s="32" t="s">
        <v>23512</v>
      </c>
      <c r="H177" s="32" t="s">
        <v>23513</v>
      </c>
      <c r="I177" s="33">
        <v>9827526753</v>
      </c>
      <c r="J177" s="18"/>
      <c r="K177" s="32"/>
      <c r="L177" s="18"/>
      <c r="M177" s="31" t="s">
        <v>23509</v>
      </c>
      <c r="N177" s="31" t="s">
        <v>23509</v>
      </c>
      <c r="O177" s="31"/>
      <c r="P177" s="32" t="s">
        <v>3206</v>
      </c>
      <c r="Q177" s="31"/>
      <c r="R177" s="44" t="s">
        <v>24182</v>
      </c>
      <c r="S177" s="32" t="s">
        <v>23516</v>
      </c>
      <c r="T177" s="34" t="str">
        <f t="shared" si="13"/>
        <v>Saving/Loan A/C</v>
      </c>
      <c r="U177" s="32" t="s">
        <v>23517</v>
      </c>
      <c r="V177" s="45">
        <v>1.41</v>
      </c>
      <c r="W177" s="35" t="s">
        <v>24183</v>
      </c>
      <c r="X177" s="62" t="str">
        <f t="shared" si="14"/>
        <v>Small/Marginal</v>
      </c>
      <c r="Y177" s="32" t="s">
        <v>204</v>
      </c>
      <c r="Z177" s="35"/>
      <c r="AA177" s="36">
        <v>0.5</v>
      </c>
      <c r="AB177" s="32" t="s">
        <v>3209</v>
      </c>
      <c r="AC177" s="32" t="s">
        <v>3380</v>
      </c>
      <c r="AD177" s="32" t="s">
        <v>3381</v>
      </c>
      <c r="AE177" s="31"/>
      <c r="AF177" s="31" t="s">
        <v>23558</v>
      </c>
      <c r="AG177" s="31"/>
      <c r="AH177" s="31" t="str">
        <f t="shared" si="12"/>
        <v>PTHLKA</v>
      </c>
      <c r="AI177" s="37" t="str">
        <f>IFERROR(IF(OR($C$5="",$Y177=""),"",INDEX('NFA LEVEL'!$D$2:$D$197,MATCH(CONCATENATE($C$5,"_",$Y177),'NFA LEVEL'!$A$2:$A$197))),"")</f>
        <v>PTHLKA</v>
      </c>
      <c r="AJ177" s="38">
        <f>IFERROR(ROUND((VLOOKUP(CONCATENATE($C$5,"_",$Y177),premium!$A$2:$I$200,6,FALSE))*AA177,0),"")</f>
        <v>20000</v>
      </c>
      <c r="AK177" s="38">
        <f>IFERROR(ROUND((VLOOKUP(CONCATENATE($C$5,"_",$Y177),premium!$A$2:$I$200,9,FALSE))*AA177,2),"")</f>
        <v>400</v>
      </c>
      <c r="AL177" s="35" t="s">
        <v>23520</v>
      </c>
      <c r="AM177" s="31"/>
      <c r="AN177" s="39"/>
      <c r="AO177" s="63" t="str">
        <f t="shared" si="15"/>
        <v>O.K.</v>
      </c>
      <c r="AP177" s="40" t="str">
        <f t="shared" si="16"/>
        <v>O.K</v>
      </c>
      <c r="AQ177" s="41" t="s">
        <v>48</v>
      </c>
      <c r="AR177" s="161"/>
      <c r="AS177" s="124" t="s">
        <v>4372</v>
      </c>
      <c r="AT177" s="129" t="s">
        <v>214</v>
      </c>
      <c r="AU177" s="129" t="s">
        <v>171</v>
      </c>
      <c r="AV177" s="129" t="s">
        <v>270</v>
      </c>
      <c r="AW177" s="129" t="s">
        <v>354</v>
      </c>
      <c r="AX177" s="129" t="s">
        <v>363</v>
      </c>
      <c r="AZ177" s="129" t="s">
        <v>3984</v>
      </c>
      <c r="BA177" s="130" t="s">
        <v>9001</v>
      </c>
      <c r="BB177" s="130" t="s">
        <v>9002</v>
      </c>
      <c r="BH177" s="131"/>
      <c r="BI177" s="131"/>
      <c r="BJ177" s="131"/>
      <c r="BK177" s="131"/>
      <c r="BM177" s="129" t="s">
        <v>2101</v>
      </c>
      <c r="BN177" s="129" t="s">
        <v>453</v>
      </c>
      <c r="BO177" s="129" t="s">
        <v>2102</v>
      </c>
      <c r="BP177" s="131" t="s">
        <v>4086</v>
      </c>
      <c r="BQ177" s="131" t="s">
        <v>17785</v>
      </c>
      <c r="BR177" s="131" t="s">
        <v>18513</v>
      </c>
      <c r="BT177" s="129" t="s">
        <v>1221</v>
      </c>
      <c r="BU177" s="129" t="s">
        <v>191</v>
      </c>
      <c r="BV177" s="129" t="s">
        <v>1226</v>
      </c>
      <c r="BW177" s="129"/>
      <c r="BX177" s="131" t="s">
        <v>17755</v>
      </c>
      <c r="BY177" s="131" t="s">
        <v>18052</v>
      </c>
      <c r="BZ177" s="131" t="s">
        <v>18780</v>
      </c>
      <c r="CB177" s="129" t="s">
        <v>214</v>
      </c>
      <c r="CC177" s="129" t="s">
        <v>171</v>
      </c>
      <c r="CD177" s="129" t="s">
        <v>270</v>
      </c>
      <c r="CE177" s="129" t="s">
        <v>354</v>
      </c>
      <c r="CF177" s="129" t="s">
        <v>363</v>
      </c>
      <c r="CG177" s="131" t="s">
        <v>17913</v>
      </c>
      <c r="CH177" s="131" t="s">
        <v>9002</v>
      </c>
      <c r="CI177" s="124" t="s">
        <v>19160</v>
      </c>
    </row>
    <row r="178" spans="1:87" ht="25.5" x14ac:dyDescent="0.25">
      <c r="A178" s="30">
        <f t="shared" si="17"/>
        <v>161</v>
      </c>
      <c r="B178" s="31">
        <v>3235923</v>
      </c>
      <c r="C178" s="31" t="s">
        <v>23953</v>
      </c>
      <c r="D178" s="31"/>
      <c r="E178" s="31" t="s">
        <v>23889</v>
      </c>
      <c r="F178" s="31"/>
      <c r="G178" s="32" t="s">
        <v>23512</v>
      </c>
      <c r="H178" s="32" t="s">
        <v>23513</v>
      </c>
      <c r="I178" s="33">
        <v>9999999999</v>
      </c>
      <c r="J178" s="18" t="s">
        <v>24184</v>
      </c>
      <c r="K178" s="32"/>
      <c r="L178" s="18"/>
      <c r="M178" s="31" t="s">
        <v>23586</v>
      </c>
      <c r="N178" s="31" t="s">
        <v>23586</v>
      </c>
      <c r="O178" s="31"/>
      <c r="P178" s="32" t="s">
        <v>3206</v>
      </c>
      <c r="Q178" s="31"/>
      <c r="R178" s="44" t="s">
        <v>24185</v>
      </c>
      <c r="S178" s="32" t="s">
        <v>23516</v>
      </c>
      <c r="T178" s="34" t="str">
        <f t="shared" si="13"/>
        <v>Saving/Loan A/C</v>
      </c>
      <c r="U178" s="32" t="s">
        <v>23517</v>
      </c>
      <c r="V178" s="45">
        <v>1.1399999999999999</v>
      </c>
      <c r="W178" s="35" t="s">
        <v>24186</v>
      </c>
      <c r="X178" s="62" t="str">
        <f t="shared" si="14"/>
        <v>Small/Marginal</v>
      </c>
      <c r="Y178" s="32" t="s">
        <v>204</v>
      </c>
      <c r="Z178" s="35"/>
      <c r="AA178" s="36">
        <v>1</v>
      </c>
      <c r="AB178" s="32" t="s">
        <v>3209</v>
      </c>
      <c r="AC178" s="32" t="s">
        <v>3380</v>
      </c>
      <c r="AD178" s="32" t="s">
        <v>3381</v>
      </c>
      <c r="AE178" s="31"/>
      <c r="AF178" s="31" t="s">
        <v>23558</v>
      </c>
      <c r="AG178" s="31"/>
      <c r="AH178" s="31" t="str">
        <f t="shared" si="12"/>
        <v>PTHLKA</v>
      </c>
      <c r="AI178" s="37" t="str">
        <f>IFERROR(IF(OR($C$5="",$Y178=""),"",INDEX('NFA LEVEL'!$D$2:$D$197,MATCH(CONCATENATE($C$5,"_",$Y178),'NFA LEVEL'!$A$2:$A$197))),"")</f>
        <v>PTHLKA</v>
      </c>
      <c r="AJ178" s="38">
        <f>IFERROR(ROUND((VLOOKUP(CONCATENATE($C$5,"_",$Y178),premium!$A$2:$I$200,6,FALSE))*AA178,0),"")</f>
        <v>40000</v>
      </c>
      <c r="AK178" s="38">
        <f>IFERROR(ROUND((VLOOKUP(CONCATENATE($C$5,"_",$Y178),premium!$A$2:$I$200,9,FALSE))*AA178,2),"")</f>
        <v>800</v>
      </c>
      <c r="AL178" s="35" t="s">
        <v>23520</v>
      </c>
      <c r="AM178" s="31"/>
      <c r="AN178" s="39"/>
      <c r="AO178" s="63" t="str">
        <f t="shared" si="15"/>
        <v>O.K.</v>
      </c>
      <c r="AP178" s="40" t="str">
        <f t="shared" si="16"/>
        <v>O.K</v>
      </c>
      <c r="AQ178" s="41" t="s">
        <v>48</v>
      </c>
      <c r="AR178" s="161"/>
      <c r="AS178" s="124" t="s">
        <v>4373</v>
      </c>
      <c r="AT178" s="129" t="s">
        <v>214</v>
      </c>
      <c r="AU178" s="129" t="s">
        <v>171</v>
      </c>
      <c r="AV178" s="129" t="s">
        <v>270</v>
      </c>
      <c r="AW178" s="129" t="s">
        <v>354</v>
      </c>
      <c r="AX178" s="129" t="s">
        <v>364</v>
      </c>
      <c r="AZ178" s="129" t="s">
        <v>3984</v>
      </c>
      <c r="BA178" s="130" t="s">
        <v>9003</v>
      </c>
      <c r="BB178" s="130" t="s">
        <v>9004</v>
      </c>
      <c r="BH178" s="131"/>
      <c r="BI178" s="131"/>
      <c r="BJ178" s="131"/>
      <c r="BK178" s="131"/>
      <c r="BM178" s="129" t="s">
        <v>2101</v>
      </c>
      <c r="BN178" s="129" t="s">
        <v>453</v>
      </c>
      <c r="BO178" s="129" t="s">
        <v>2105</v>
      </c>
      <c r="BP178" s="131" t="s">
        <v>4086</v>
      </c>
      <c r="BQ178" s="131" t="s">
        <v>17786</v>
      </c>
      <c r="BR178" s="131" t="s">
        <v>18514</v>
      </c>
      <c r="BT178" s="129" t="s">
        <v>1221</v>
      </c>
      <c r="BU178" s="129" t="s">
        <v>171</v>
      </c>
      <c r="BV178" s="129" t="s">
        <v>1222</v>
      </c>
      <c r="BW178" s="129" t="s">
        <v>1229</v>
      </c>
      <c r="BX178" s="131" t="s">
        <v>17756</v>
      </c>
      <c r="BY178" s="131" t="s">
        <v>18053</v>
      </c>
      <c r="BZ178" s="131" t="s">
        <v>18781</v>
      </c>
      <c r="CB178" s="129" t="s">
        <v>214</v>
      </c>
      <c r="CC178" s="129" t="s">
        <v>171</v>
      </c>
      <c r="CD178" s="129" t="s">
        <v>270</v>
      </c>
      <c r="CE178" s="129" t="s">
        <v>354</v>
      </c>
      <c r="CF178" s="129" t="s">
        <v>364</v>
      </c>
      <c r="CG178" s="131" t="s">
        <v>17913</v>
      </c>
      <c r="CH178" s="131" t="s">
        <v>9004</v>
      </c>
      <c r="CI178" s="124" t="s">
        <v>19161</v>
      </c>
    </row>
    <row r="179" spans="1:87" ht="25.5" x14ac:dyDescent="0.25">
      <c r="A179" s="30">
        <f t="shared" si="17"/>
        <v>162</v>
      </c>
      <c r="B179" s="31">
        <v>999861579</v>
      </c>
      <c r="C179" s="31" t="s">
        <v>24187</v>
      </c>
      <c r="D179" s="31"/>
      <c r="E179" s="31" t="s">
        <v>24188</v>
      </c>
      <c r="F179" s="31"/>
      <c r="G179" s="32" t="s">
        <v>23512</v>
      </c>
      <c r="H179" s="32" t="s">
        <v>23513</v>
      </c>
      <c r="I179" s="33">
        <v>9827383346</v>
      </c>
      <c r="J179" s="18" t="s">
        <v>24189</v>
      </c>
      <c r="K179" s="32"/>
      <c r="L179" s="18"/>
      <c r="M179" s="31" t="s">
        <v>23586</v>
      </c>
      <c r="N179" s="31" t="s">
        <v>23586</v>
      </c>
      <c r="O179" s="31"/>
      <c r="P179" s="32" t="s">
        <v>3206</v>
      </c>
      <c r="Q179" s="31"/>
      <c r="R179" s="44" t="s">
        <v>24190</v>
      </c>
      <c r="S179" s="32" t="s">
        <v>23516</v>
      </c>
      <c r="T179" s="34" t="str">
        <f t="shared" si="13"/>
        <v>Saving/Loan A/C</v>
      </c>
      <c r="U179" s="32" t="s">
        <v>23517</v>
      </c>
      <c r="V179" s="45">
        <v>1.42</v>
      </c>
      <c r="W179" s="35" t="s">
        <v>24191</v>
      </c>
      <c r="X179" s="62" t="str">
        <f t="shared" si="14"/>
        <v>Small/Marginal</v>
      </c>
      <c r="Y179" s="32" t="s">
        <v>204</v>
      </c>
      <c r="Z179" s="35"/>
      <c r="AA179" s="36">
        <v>0.5</v>
      </c>
      <c r="AB179" s="32" t="s">
        <v>3209</v>
      </c>
      <c r="AC179" s="32" t="s">
        <v>3380</v>
      </c>
      <c r="AD179" s="32" t="s">
        <v>3382</v>
      </c>
      <c r="AE179" s="31"/>
      <c r="AF179" s="31" t="s">
        <v>23586</v>
      </c>
      <c r="AG179" s="31"/>
      <c r="AH179" s="31" t="str">
        <f t="shared" si="12"/>
        <v>PTHLKA</v>
      </c>
      <c r="AI179" s="37" t="str">
        <f>IFERROR(IF(OR($C$5="",$Y179=""),"",INDEX('NFA LEVEL'!$D$2:$D$197,MATCH(CONCATENATE($C$5,"_",$Y179),'NFA LEVEL'!$A$2:$A$197))),"")</f>
        <v>PTHLKA</v>
      </c>
      <c r="AJ179" s="38">
        <f>IFERROR(ROUND((VLOOKUP(CONCATENATE($C$5,"_",$Y179),premium!$A$2:$I$200,6,FALSE))*AA179,0),"")</f>
        <v>20000</v>
      </c>
      <c r="AK179" s="38">
        <f>IFERROR(ROUND((VLOOKUP(CONCATENATE($C$5,"_",$Y179),premium!$A$2:$I$200,9,FALSE))*AA179,2),"")</f>
        <v>400</v>
      </c>
      <c r="AL179" s="35" t="s">
        <v>23520</v>
      </c>
      <c r="AM179" s="31"/>
      <c r="AN179" s="39"/>
      <c r="AO179" s="63" t="str">
        <f t="shared" si="15"/>
        <v>O.K.</v>
      </c>
      <c r="AP179" s="40" t="str">
        <f t="shared" si="16"/>
        <v>O.K</v>
      </c>
      <c r="AQ179" s="41" t="s">
        <v>48</v>
      </c>
      <c r="AR179" s="161"/>
      <c r="AS179" s="124" t="s">
        <v>4374</v>
      </c>
      <c r="AT179" s="129" t="s">
        <v>214</v>
      </c>
      <c r="AU179" s="129" t="s">
        <v>171</v>
      </c>
      <c r="AV179" s="129" t="s">
        <v>270</v>
      </c>
      <c r="AW179" s="129" t="s">
        <v>354</v>
      </c>
      <c r="AX179" s="129" t="s">
        <v>365</v>
      </c>
      <c r="AZ179" s="129" t="s">
        <v>3984</v>
      </c>
      <c r="BA179" s="130" t="s">
        <v>9005</v>
      </c>
      <c r="BB179" s="130" t="s">
        <v>9006</v>
      </c>
      <c r="BH179" s="131"/>
      <c r="BI179" s="131"/>
      <c r="BJ179" s="131"/>
      <c r="BK179" s="131"/>
      <c r="BM179" s="129" t="s">
        <v>2101</v>
      </c>
      <c r="BN179" s="129" t="s">
        <v>453</v>
      </c>
      <c r="BO179" s="129" t="s">
        <v>2112</v>
      </c>
      <c r="BP179" s="131" t="s">
        <v>4086</v>
      </c>
      <c r="BQ179" s="131" t="s">
        <v>17787</v>
      </c>
      <c r="BR179" s="131" t="s">
        <v>18515</v>
      </c>
      <c r="BT179" s="129" t="s">
        <v>1221</v>
      </c>
      <c r="BU179" s="129" t="s">
        <v>171</v>
      </c>
      <c r="BV179" s="129" t="s">
        <v>1223</v>
      </c>
      <c r="BW179" s="129" t="s">
        <v>1238</v>
      </c>
      <c r="BX179" s="131" t="s">
        <v>17757</v>
      </c>
      <c r="BY179" s="131" t="s">
        <v>18054</v>
      </c>
      <c r="BZ179" s="131" t="s">
        <v>18782</v>
      </c>
      <c r="CB179" s="129" t="s">
        <v>214</v>
      </c>
      <c r="CC179" s="129" t="s">
        <v>171</v>
      </c>
      <c r="CD179" s="129" t="s">
        <v>270</v>
      </c>
      <c r="CE179" s="129" t="s">
        <v>354</v>
      </c>
      <c r="CF179" s="129" t="s">
        <v>365</v>
      </c>
      <c r="CG179" s="131" t="s">
        <v>17913</v>
      </c>
      <c r="CH179" s="131" t="s">
        <v>9006</v>
      </c>
      <c r="CI179" s="124" t="s">
        <v>19162</v>
      </c>
    </row>
    <row r="180" spans="1:87" ht="25.5" x14ac:dyDescent="0.25">
      <c r="A180" s="30">
        <f t="shared" si="17"/>
        <v>163</v>
      </c>
      <c r="B180" s="31">
        <v>3247129</v>
      </c>
      <c r="C180" s="31" t="s">
        <v>23797</v>
      </c>
      <c r="D180" s="31"/>
      <c r="E180" s="31" t="s">
        <v>24192</v>
      </c>
      <c r="F180" s="31"/>
      <c r="G180" s="32" t="s">
        <v>23512</v>
      </c>
      <c r="H180" s="32" t="s">
        <v>23513</v>
      </c>
      <c r="I180" s="33">
        <v>9977573846</v>
      </c>
      <c r="J180" s="18" t="s">
        <v>24193</v>
      </c>
      <c r="K180" s="32"/>
      <c r="L180" s="18"/>
      <c r="M180" s="31" t="s">
        <v>23525</v>
      </c>
      <c r="N180" s="31" t="s">
        <v>23525</v>
      </c>
      <c r="O180" s="31"/>
      <c r="P180" s="32" t="s">
        <v>3206</v>
      </c>
      <c r="Q180" s="31"/>
      <c r="R180" s="44" t="s">
        <v>24194</v>
      </c>
      <c r="S180" s="32" t="s">
        <v>23516</v>
      </c>
      <c r="T180" s="34" t="str">
        <f t="shared" si="13"/>
        <v>Saving/Loan A/C</v>
      </c>
      <c r="U180" s="32" t="s">
        <v>23517</v>
      </c>
      <c r="V180" s="45">
        <v>0.8</v>
      </c>
      <c r="W180" s="35" t="s">
        <v>24195</v>
      </c>
      <c r="X180" s="62" t="str">
        <f t="shared" si="14"/>
        <v>Small/Marginal</v>
      </c>
      <c r="Y180" s="32" t="s">
        <v>204</v>
      </c>
      <c r="Z180" s="35"/>
      <c r="AA180" s="36">
        <v>0.5</v>
      </c>
      <c r="AB180" s="32" t="s">
        <v>3209</v>
      </c>
      <c r="AC180" s="32" t="s">
        <v>3380</v>
      </c>
      <c r="AD180" s="32" t="s">
        <v>3390</v>
      </c>
      <c r="AE180" s="31"/>
      <c r="AF180" s="31" t="s">
        <v>23525</v>
      </c>
      <c r="AG180" s="31"/>
      <c r="AH180" s="31" t="str">
        <f t="shared" si="12"/>
        <v>PTHLKA</v>
      </c>
      <c r="AI180" s="37" t="str">
        <f>IFERROR(IF(OR($C$5="",$Y180=""),"",INDEX('NFA LEVEL'!$D$2:$D$197,MATCH(CONCATENATE($C$5,"_",$Y180),'NFA LEVEL'!$A$2:$A$197))),"")</f>
        <v>PTHLKA</v>
      </c>
      <c r="AJ180" s="38">
        <f>IFERROR(ROUND((VLOOKUP(CONCATENATE($C$5,"_",$Y180),premium!$A$2:$I$200,6,FALSE))*AA180,0),"")</f>
        <v>20000</v>
      </c>
      <c r="AK180" s="38">
        <f>IFERROR(ROUND((VLOOKUP(CONCATENATE($C$5,"_",$Y180),premium!$A$2:$I$200,9,FALSE))*AA180,2),"")</f>
        <v>400</v>
      </c>
      <c r="AL180" s="35" t="s">
        <v>23520</v>
      </c>
      <c r="AM180" s="31"/>
      <c r="AN180" s="39"/>
      <c r="AO180" s="63" t="str">
        <f t="shared" si="15"/>
        <v>O.K.</v>
      </c>
      <c r="AP180" s="40" t="str">
        <f t="shared" si="16"/>
        <v>O.K</v>
      </c>
      <c r="AQ180" s="41" t="s">
        <v>48</v>
      </c>
      <c r="AR180" s="161"/>
      <c r="AS180" s="124" t="s">
        <v>4375</v>
      </c>
      <c r="AT180" s="129" t="s">
        <v>214</v>
      </c>
      <c r="AU180" s="129" t="s">
        <v>171</v>
      </c>
      <c r="AV180" s="129" t="s">
        <v>270</v>
      </c>
      <c r="AW180" s="129" t="s">
        <v>354</v>
      </c>
      <c r="AX180" s="129" t="s">
        <v>366</v>
      </c>
      <c r="AZ180" s="129" t="s">
        <v>3984</v>
      </c>
      <c r="BA180" s="130" t="s">
        <v>9007</v>
      </c>
      <c r="BB180" s="130" t="s">
        <v>9008</v>
      </c>
      <c r="BH180" s="131"/>
      <c r="BI180" s="131"/>
      <c r="BJ180" s="131"/>
      <c r="BK180" s="131"/>
      <c r="BM180" s="129" t="s">
        <v>2101</v>
      </c>
      <c r="BN180" s="129" t="s">
        <v>453</v>
      </c>
      <c r="BO180" s="129" t="s">
        <v>2320</v>
      </c>
      <c r="BP180" s="131" t="s">
        <v>4086</v>
      </c>
      <c r="BQ180" s="131" t="s">
        <v>17788</v>
      </c>
      <c r="BR180" s="131" t="s">
        <v>18516</v>
      </c>
      <c r="BT180" s="129" t="s">
        <v>1221</v>
      </c>
      <c r="BU180" s="129" t="s">
        <v>171</v>
      </c>
      <c r="BV180" s="129" t="s">
        <v>1224</v>
      </c>
      <c r="BW180" s="129" t="s">
        <v>1257</v>
      </c>
      <c r="BX180" s="131" t="s">
        <v>17758</v>
      </c>
      <c r="BY180" s="131" t="s">
        <v>18055</v>
      </c>
      <c r="BZ180" s="131" t="s">
        <v>18783</v>
      </c>
      <c r="CB180" s="129" t="s">
        <v>214</v>
      </c>
      <c r="CC180" s="129" t="s">
        <v>171</v>
      </c>
      <c r="CD180" s="129" t="s">
        <v>270</v>
      </c>
      <c r="CE180" s="129" t="s">
        <v>354</v>
      </c>
      <c r="CF180" s="129" t="s">
        <v>366</v>
      </c>
      <c r="CG180" s="131" t="s">
        <v>17913</v>
      </c>
      <c r="CH180" s="131" t="s">
        <v>9008</v>
      </c>
      <c r="CI180" s="124" t="s">
        <v>19163</v>
      </c>
    </row>
    <row r="181" spans="1:87" ht="25.5" x14ac:dyDescent="0.25">
      <c r="A181" s="30">
        <f t="shared" si="17"/>
        <v>164</v>
      </c>
      <c r="B181" s="31">
        <v>3249612</v>
      </c>
      <c r="C181" s="31" t="s">
        <v>24196</v>
      </c>
      <c r="D181" s="31"/>
      <c r="E181" s="31" t="s">
        <v>24151</v>
      </c>
      <c r="F181" s="31"/>
      <c r="G181" s="32" t="s">
        <v>23512</v>
      </c>
      <c r="H181" s="32" t="s">
        <v>23513</v>
      </c>
      <c r="I181" s="33">
        <v>9999999999</v>
      </c>
      <c r="J181" s="18" t="s">
        <v>24197</v>
      </c>
      <c r="K181" s="32"/>
      <c r="L181" s="18"/>
      <c r="M181" s="31" t="s">
        <v>23586</v>
      </c>
      <c r="N181" s="31" t="s">
        <v>23586</v>
      </c>
      <c r="O181" s="31"/>
      <c r="P181" s="32" t="s">
        <v>3206</v>
      </c>
      <c r="Q181" s="31"/>
      <c r="R181" s="44" t="s">
        <v>24198</v>
      </c>
      <c r="S181" s="32" t="s">
        <v>23516</v>
      </c>
      <c r="T181" s="34" t="str">
        <f t="shared" si="13"/>
        <v>Saving/Loan A/C</v>
      </c>
      <c r="U181" s="32" t="s">
        <v>23517</v>
      </c>
      <c r="V181" s="45">
        <v>1.53</v>
      </c>
      <c r="W181" s="35" t="s">
        <v>24199</v>
      </c>
      <c r="X181" s="62" t="str">
        <f t="shared" si="14"/>
        <v>Small/Marginal</v>
      </c>
      <c r="Y181" s="32" t="s">
        <v>204</v>
      </c>
      <c r="Z181" s="35"/>
      <c r="AA181" s="36">
        <v>0.5</v>
      </c>
      <c r="AB181" s="32" t="s">
        <v>3209</v>
      </c>
      <c r="AC181" s="32" t="s">
        <v>3380</v>
      </c>
      <c r="AD181" s="32" t="s">
        <v>3382</v>
      </c>
      <c r="AE181" s="31"/>
      <c r="AF181" s="31" t="s">
        <v>23586</v>
      </c>
      <c r="AG181" s="31"/>
      <c r="AH181" s="31" t="str">
        <f t="shared" si="12"/>
        <v>PTHLKA</v>
      </c>
      <c r="AI181" s="37" t="str">
        <f>IFERROR(IF(OR($C$5="",$Y181=""),"",INDEX('NFA LEVEL'!$D$2:$D$197,MATCH(CONCATENATE($C$5,"_",$Y181),'NFA LEVEL'!$A$2:$A$197))),"")</f>
        <v>PTHLKA</v>
      </c>
      <c r="AJ181" s="38">
        <f>IFERROR(ROUND((VLOOKUP(CONCATENATE($C$5,"_",$Y181),premium!$A$2:$I$200,6,FALSE))*AA181,0),"")</f>
        <v>20000</v>
      </c>
      <c r="AK181" s="38">
        <f>IFERROR(ROUND((VLOOKUP(CONCATENATE($C$5,"_",$Y181),premium!$A$2:$I$200,9,FALSE))*AA181,2),"")</f>
        <v>400</v>
      </c>
      <c r="AL181" s="35" t="s">
        <v>23520</v>
      </c>
      <c r="AM181" s="31"/>
      <c r="AN181" s="39"/>
      <c r="AO181" s="63" t="str">
        <f t="shared" si="15"/>
        <v>O.K.</v>
      </c>
      <c r="AP181" s="40" t="str">
        <f t="shared" si="16"/>
        <v>O.K</v>
      </c>
      <c r="AQ181" s="41" t="s">
        <v>48</v>
      </c>
      <c r="AR181" s="161"/>
      <c r="AS181" s="124" t="s">
        <v>4376</v>
      </c>
      <c r="AT181" s="129" t="s">
        <v>214</v>
      </c>
      <c r="AU181" s="129" t="s">
        <v>171</v>
      </c>
      <c r="AV181" s="129" t="s">
        <v>270</v>
      </c>
      <c r="AW181" s="129" t="s">
        <v>354</v>
      </c>
      <c r="AX181" s="129" t="s">
        <v>367</v>
      </c>
      <c r="AZ181" s="129" t="s">
        <v>3984</v>
      </c>
      <c r="BA181" s="130" t="s">
        <v>9009</v>
      </c>
      <c r="BB181" s="130" t="s">
        <v>9010</v>
      </c>
      <c r="BH181" s="131"/>
      <c r="BI181" s="131"/>
      <c r="BJ181" s="131"/>
      <c r="BK181" s="131"/>
      <c r="BM181" s="129" t="s">
        <v>2101</v>
      </c>
      <c r="BN181" s="129" t="s">
        <v>453</v>
      </c>
      <c r="BO181" s="129" t="s">
        <v>2130</v>
      </c>
      <c r="BP181" s="131" t="s">
        <v>4086</v>
      </c>
      <c r="BQ181" s="131" t="s">
        <v>17789</v>
      </c>
      <c r="BR181" s="131" t="s">
        <v>18517</v>
      </c>
      <c r="BT181" s="129" t="s">
        <v>1221</v>
      </c>
      <c r="BU181" s="129" t="s">
        <v>171</v>
      </c>
      <c r="BV181" s="129" t="s">
        <v>1225</v>
      </c>
      <c r="BW181" s="129" t="s">
        <v>1270</v>
      </c>
      <c r="BX181" s="131" t="s">
        <v>17759</v>
      </c>
      <c r="BY181" s="131" t="s">
        <v>18056</v>
      </c>
      <c r="BZ181" s="131" t="s">
        <v>18784</v>
      </c>
      <c r="CB181" s="129" t="s">
        <v>214</v>
      </c>
      <c r="CC181" s="129" t="s">
        <v>171</v>
      </c>
      <c r="CD181" s="129" t="s">
        <v>270</v>
      </c>
      <c r="CE181" s="129" t="s">
        <v>354</v>
      </c>
      <c r="CF181" s="129" t="s">
        <v>367</v>
      </c>
      <c r="CG181" s="131" t="s">
        <v>17913</v>
      </c>
      <c r="CH181" s="131" t="s">
        <v>9010</v>
      </c>
      <c r="CI181" s="124" t="s">
        <v>19164</v>
      </c>
    </row>
    <row r="182" spans="1:87" ht="25.5" x14ac:dyDescent="0.25">
      <c r="A182" s="30">
        <f t="shared" si="17"/>
        <v>165</v>
      </c>
      <c r="B182" s="31">
        <v>263213</v>
      </c>
      <c r="C182" s="31" t="s">
        <v>23674</v>
      </c>
      <c r="D182" s="31"/>
      <c r="E182" s="31" t="s">
        <v>23669</v>
      </c>
      <c r="F182" s="31"/>
      <c r="G182" s="32" t="s">
        <v>23512</v>
      </c>
      <c r="H182" s="32" t="s">
        <v>23513</v>
      </c>
      <c r="I182" s="33">
        <v>8462072156</v>
      </c>
      <c r="J182" s="18"/>
      <c r="K182" s="32"/>
      <c r="L182" s="18"/>
      <c r="M182" s="31" t="s">
        <v>23509</v>
      </c>
      <c r="N182" s="31" t="s">
        <v>23509</v>
      </c>
      <c r="O182" s="31"/>
      <c r="P182" s="32" t="s">
        <v>3206</v>
      </c>
      <c r="Q182" s="31"/>
      <c r="R182" s="44" t="s">
        <v>24200</v>
      </c>
      <c r="S182" s="32" t="s">
        <v>23516</v>
      </c>
      <c r="T182" s="34" t="str">
        <f t="shared" si="13"/>
        <v>Saving/Loan A/C</v>
      </c>
      <c r="U182" s="32" t="s">
        <v>23517</v>
      </c>
      <c r="V182" s="45">
        <v>2</v>
      </c>
      <c r="W182" s="35" t="s">
        <v>24201</v>
      </c>
      <c r="X182" s="62" t="str">
        <f t="shared" si="14"/>
        <v>Small/Marginal</v>
      </c>
      <c r="Y182" s="32" t="s">
        <v>204</v>
      </c>
      <c r="Z182" s="35"/>
      <c r="AA182" s="36">
        <v>1</v>
      </c>
      <c r="AB182" s="32" t="s">
        <v>3209</v>
      </c>
      <c r="AC182" s="32" t="s">
        <v>3380</v>
      </c>
      <c r="AD182" s="32" t="s">
        <v>3381</v>
      </c>
      <c r="AE182" s="31"/>
      <c r="AF182" s="31" t="s">
        <v>23558</v>
      </c>
      <c r="AG182" s="31"/>
      <c r="AH182" s="31" t="str">
        <f t="shared" si="12"/>
        <v>PTHLKA</v>
      </c>
      <c r="AI182" s="37" t="str">
        <f>IFERROR(IF(OR($C$5="",$Y182=""),"",INDEX('NFA LEVEL'!$D$2:$D$197,MATCH(CONCATENATE($C$5,"_",$Y182),'NFA LEVEL'!$A$2:$A$197))),"")</f>
        <v>PTHLKA</v>
      </c>
      <c r="AJ182" s="38">
        <f>IFERROR(ROUND((VLOOKUP(CONCATENATE($C$5,"_",$Y182),premium!$A$2:$I$200,6,FALSE))*AA182,0),"")</f>
        <v>40000</v>
      </c>
      <c r="AK182" s="38">
        <f>IFERROR(ROUND((VLOOKUP(CONCATENATE($C$5,"_",$Y182),premium!$A$2:$I$200,9,FALSE))*AA182,2),"")</f>
        <v>800</v>
      </c>
      <c r="AL182" s="35" t="s">
        <v>23520</v>
      </c>
      <c r="AM182" s="31"/>
      <c r="AN182" s="39"/>
      <c r="AO182" s="63" t="str">
        <f t="shared" si="15"/>
        <v>O.K.</v>
      </c>
      <c r="AP182" s="40" t="str">
        <f t="shared" si="16"/>
        <v>O.K</v>
      </c>
      <c r="AQ182" s="41" t="s">
        <v>48</v>
      </c>
      <c r="AR182" s="161"/>
      <c r="AS182" s="124" t="s">
        <v>4377</v>
      </c>
      <c r="AT182" s="129" t="s">
        <v>214</v>
      </c>
      <c r="AU182" s="129" t="s">
        <v>171</v>
      </c>
      <c r="AV182" s="129" t="s">
        <v>270</v>
      </c>
      <c r="AW182" s="129" t="s">
        <v>354</v>
      </c>
      <c r="AX182" s="129" t="s">
        <v>368</v>
      </c>
      <c r="AZ182" s="129" t="s">
        <v>3984</v>
      </c>
      <c r="BA182" s="130" t="s">
        <v>9011</v>
      </c>
      <c r="BB182" s="130" t="s">
        <v>9012</v>
      </c>
      <c r="BH182" s="131"/>
      <c r="BI182" s="131"/>
      <c r="BJ182" s="131"/>
      <c r="BK182" s="131"/>
      <c r="BM182" s="129" t="s">
        <v>2101</v>
      </c>
      <c r="BN182" s="129" t="s">
        <v>453</v>
      </c>
      <c r="BO182" s="129" t="s">
        <v>2395</v>
      </c>
      <c r="BP182" s="131" t="s">
        <v>4086</v>
      </c>
      <c r="BQ182" s="131" t="s">
        <v>17790</v>
      </c>
      <c r="BR182" s="131" t="s">
        <v>18518</v>
      </c>
      <c r="BT182" s="129" t="s">
        <v>1221</v>
      </c>
      <c r="BU182" s="129" t="s">
        <v>171</v>
      </c>
      <c r="BV182" s="129" t="s">
        <v>1226</v>
      </c>
      <c r="BW182" s="129" t="s">
        <v>1301</v>
      </c>
      <c r="BX182" s="131" t="s">
        <v>17760</v>
      </c>
      <c r="BY182" s="131" t="s">
        <v>18057</v>
      </c>
      <c r="BZ182" s="131" t="s">
        <v>18785</v>
      </c>
      <c r="CB182" s="129" t="s">
        <v>214</v>
      </c>
      <c r="CC182" s="129" t="s">
        <v>171</v>
      </c>
      <c r="CD182" s="129" t="s">
        <v>270</v>
      </c>
      <c r="CE182" s="129" t="s">
        <v>354</v>
      </c>
      <c r="CF182" s="129" t="s">
        <v>368</v>
      </c>
      <c r="CG182" s="131" t="s">
        <v>17913</v>
      </c>
      <c r="CH182" s="131" t="s">
        <v>9012</v>
      </c>
      <c r="CI182" s="124" t="s">
        <v>19165</v>
      </c>
    </row>
    <row r="183" spans="1:87" ht="25.5" x14ac:dyDescent="0.25">
      <c r="A183" s="30">
        <f t="shared" si="17"/>
        <v>166</v>
      </c>
      <c r="B183" s="31">
        <v>3058764</v>
      </c>
      <c r="C183" s="31" t="s">
        <v>24188</v>
      </c>
      <c r="D183" s="31"/>
      <c r="E183" s="31" t="s">
        <v>23984</v>
      </c>
      <c r="F183" s="31"/>
      <c r="G183" s="32" t="s">
        <v>23512</v>
      </c>
      <c r="H183" s="32" t="s">
        <v>23513</v>
      </c>
      <c r="I183" s="33">
        <v>8959692745</v>
      </c>
      <c r="J183" s="18"/>
      <c r="K183" s="32"/>
      <c r="L183" s="18"/>
      <c r="M183" s="31" t="s">
        <v>23525</v>
      </c>
      <c r="N183" s="31" t="s">
        <v>23525</v>
      </c>
      <c r="O183" s="31"/>
      <c r="P183" s="32" t="s">
        <v>3206</v>
      </c>
      <c r="Q183" s="31"/>
      <c r="R183" s="44" t="s">
        <v>24202</v>
      </c>
      <c r="S183" s="32" t="s">
        <v>23516</v>
      </c>
      <c r="T183" s="34" t="str">
        <f t="shared" si="13"/>
        <v>Saving/Loan A/C</v>
      </c>
      <c r="U183" s="32" t="s">
        <v>23517</v>
      </c>
      <c r="V183" s="45">
        <v>3.2</v>
      </c>
      <c r="W183" s="35" t="s">
        <v>24203</v>
      </c>
      <c r="X183" s="62" t="str">
        <f t="shared" si="14"/>
        <v>Others</v>
      </c>
      <c r="Y183" s="32" t="s">
        <v>204</v>
      </c>
      <c r="Z183" s="35"/>
      <c r="AA183" s="36">
        <v>2</v>
      </c>
      <c r="AB183" s="32" t="s">
        <v>3209</v>
      </c>
      <c r="AC183" s="32" t="s">
        <v>3380</v>
      </c>
      <c r="AD183" s="32" t="s">
        <v>3381</v>
      </c>
      <c r="AE183" s="31"/>
      <c r="AF183" s="31" t="s">
        <v>23558</v>
      </c>
      <c r="AG183" s="31"/>
      <c r="AH183" s="31" t="str">
        <f t="shared" si="12"/>
        <v>PTHLKA</v>
      </c>
      <c r="AI183" s="37" t="str">
        <f>IFERROR(IF(OR($C$5="",$Y183=""),"",INDEX('NFA LEVEL'!$D$2:$D$197,MATCH(CONCATENATE($C$5,"_",$Y183),'NFA LEVEL'!$A$2:$A$197))),"")</f>
        <v>PTHLKA</v>
      </c>
      <c r="AJ183" s="38">
        <f>IFERROR(ROUND((VLOOKUP(CONCATENATE($C$5,"_",$Y183),premium!$A$2:$I$200,6,FALSE))*AA183,0),"")</f>
        <v>80000</v>
      </c>
      <c r="AK183" s="38">
        <f>IFERROR(ROUND((VLOOKUP(CONCATENATE($C$5,"_",$Y183),premium!$A$2:$I$200,9,FALSE))*AA183,2),"")</f>
        <v>1600</v>
      </c>
      <c r="AL183" s="35" t="s">
        <v>23520</v>
      </c>
      <c r="AM183" s="31"/>
      <c r="AN183" s="39"/>
      <c r="AO183" s="63" t="str">
        <f t="shared" si="15"/>
        <v>O.K.</v>
      </c>
      <c r="AP183" s="40" t="str">
        <f t="shared" si="16"/>
        <v>O.K</v>
      </c>
      <c r="AQ183" s="41" t="s">
        <v>48</v>
      </c>
      <c r="AR183" s="161"/>
      <c r="AS183" s="124" t="s">
        <v>4378</v>
      </c>
      <c r="AT183" s="129" t="s">
        <v>214</v>
      </c>
      <c r="AU183" s="129" t="s">
        <v>171</v>
      </c>
      <c r="AV183" s="129" t="s">
        <v>270</v>
      </c>
      <c r="AW183" s="129" t="s">
        <v>354</v>
      </c>
      <c r="AX183" s="129" t="s">
        <v>369</v>
      </c>
      <c r="AZ183" s="129" t="s">
        <v>3984</v>
      </c>
      <c r="BA183" s="130" t="s">
        <v>9013</v>
      </c>
      <c r="BB183" s="130" t="s">
        <v>9014</v>
      </c>
      <c r="BH183" s="131"/>
      <c r="BI183" s="131"/>
      <c r="BJ183" s="131"/>
      <c r="BK183" s="131"/>
      <c r="BM183" s="129" t="s">
        <v>2101</v>
      </c>
      <c r="BN183" s="129" t="s">
        <v>412</v>
      </c>
      <c r="BO183" s="129" t="s">
        <v>2112</v>
      </c>
      <c r="BP183" s="131" t="s">
        <v>4087</v>
      </c>
      <c r="BQ183" s="131" t="s">
        <v>17791</v>
      </c>
      <c r="BR183" s="131" t="s">
        <v>18519</v>
      </c>
      <c r="BT183" s="129" t="s">
        <v>1221</v>
      </c>
      <c r="BU183" s="129" t="s">
        <v>171</v>
      </c>
      <c r="BV183" s="129" t="s">
        <v>1226</v>
      </c>
      <c r="BW183" s="129" t="s">
        <v>1340</v>
      </c>
      <c r="BX183" s="131" t="s">
        <v>17760</v>
      </c>
      <c r="BY183" s="131" t="s">
        <v>18058</v>
      </c>
      <c r="BZ183" s="131" t="s">
        <v>18786</v>
      </c>
      <c r="CB183" s="129" t="s">
        <v>214</v>
      </c>
      <c r="CC183" s="129" t="s">
        <v>171</v>
      </c>
      <c r="CD183" s="129" t="s">
        <v>270</v>
      </c>
      <c r="CE183" s="129" t="s">
        <v>354</v>
      </c>
      <c r="CF183" s="129" t="s">
        <v>369</v>
      </c>
      <c r="CG183" s="131" t="s">
        <v>17913</v>
      </c>
      <c r="CH183" s="131" t="s">
        <v>9014</v>
      </c>
      <c r="CI183" s="124" t="s">
        <v>19166</v>
      </c>
    </row>
    <row r="184" spans="1:87" ht="25.5" x14ac:dyDescent="0.25">
      <c r="A184" s="30">
        <f t="shared" si="17"/>
        <v>167</v>
      </c>
      <c r="B184" s="31">
        <v>3240948</v>
      </c>
      <c r="C184" s="31" t="s">
        <v>24204</v>
      </c>
      <c r="D184" s="31"/>
      <c r="E184" s="31" t="s">
        <v>24205</v>
      </c>
      <c r="F184" s="31"/>
      <c r="G184" s="32" t="s">
        <v>23529</v>
      </c>
      <c r="H184" s="32" t="s">
        <v>23513</v>
      </c>
      <c r="I184" s="33">
        <v>9999999999</v>
      </c>
      <c r="J184" s="18" t="s">
        <v>24206</v>
      </c>
      <c r="K184" s="32"/>
      <c r="L184" s="18"/>
      <c r="M184" s="31" t="s">
        <v>23586</v>
      </c>
      <c r="N184" s="31" t="s">
        <v>23586</v>
      </c>
      <c r="O184" s="31"/>
      <c r="P184" s="32" t="s">
        <v>3206</v>
      </c>
      <c r="Q184" s="31"/>
      <c r="R184" s="44" t="s">
        <v>24207</v>
      </c>
      <c r="S184" s="32" t="s">
        <v>23516</v>
      </c>
      <c r="T184" s="34" t="str">
        <f t="shared" si="13"/>
        <v>Saving/Loan A/C</v>
      </c>
      <c r="U184" s="32" t="s">
        <v>23517</v>
      </c>
      <c r="V184" s="45">
        <v>1.43</v>
      </c>
      <c r="W184" s="35" t="s">
        <v>24208</v>
      </c>
      <c r="X184" s="62" t="str">
        <f t="shared" si="14"/>
        <v>Small/Marginal</v>
      </c>
      <c r="Y184" s="32" t="s">
        <v>204</v>
      </c>
      <c r="Z184" s="35"/>
      <c r="AA184" s="36">
        <v>1</v>
      </c>
      <c r="AB184" s="32" t="s">
        <v>3209</v>
      </c>
      <c r="AC184" s="32" t="s">
        <v>3380</v>
      </c>
      <c r="AD184" s="32" t="s">
        <v>3381</v>
      </c>
      <c r="AE184" s="31"/>
      <c r="AF184" s="31" t="s">
        <v>23558</v>
      </c>
      <c r="AG184" s="31"/>
      <c r="AH184" s="31" t="str">
        <f t="shared" si="12"/>
        <v>PTHLKA</v>
      </c>
      <c r="AI184" s="37" t="str">
        <f>IFERROR(IF(OR($C$5="",$Y184=""),"",INDEX('NFA LEVEL'!$D$2:$D$197,MATCH(CONCATENATE($C$5,"_",$Y184),'NFA LEVEL'!$A$2:$A$197))),"")</f>
        <v>PTHLKA</v>
      </c>
      <c r="AJ184" s="38">
        <f>IFERROR(ROUND((VLOOKUP(CONCATENATE($C$5,"_",$Y184),premium!$A$2:$I$200,6,FALSE))*AA184,0),"")</f>
        <v>40000</v>
      </c>
      <c r="AK184" s="38">
        <f>IFERROR(ROUND((VLOOKUP(CONCATENATE($C$5,"_",$Y184),premium!$A$2:$I$200,9,FALSE))*AA184,2),"")</f>
        <v>800</v>
      </c>
      <c r="AL184" s="35" t="s">
        <v>23520</v>
      </c>
      <c r="AM184" s="31"/>
      <c r="AN184" s="39"/>
      <c r="AO184" s="63" t="str">
        <f t="shared" si="15"/>
        <v>O.K.</v>
      </c>
      <c r="AP184" s="40" t="str">
        <f t="shared" si="16"/>
        <v>O.K</v>
      </c>
      <c r="AQ184" s="41" t="s">
        <v>48</v>
      </c>
      <c r="AR184" s="161"/>
      <c r="AS184" s="124" t="s">
        <v>4379</v>
      </c>
      <c r="AT184" s="129" t="s">
        <v>214</v>
      </c>
      <c r="AU184" s="129" t="s">
        <v>171</v>
      </c>
      <c r="AV184" s="129" t="s">
        <v>271</v>
      </c>
      <c r="AW184" s="129" t="s">
        <v>370</v>
      </c>
      <c r="AX184" s="129" t="s">
        <v>371</v>
      </c>
      <c r="AZ184" s="129" t="s">
        <v>3984</v>
      </c>
      <c r="BA184" s="130" t="s">
        <v>9015</v>
      </c>
      <c r="BB184" s="130" t="s">
        <v>9016</v>
      </c>
      <c r="BH184" s="131"/>
      <c r="BI184" s="131"/>
      <c r="BJ184" s="131"/>
      <c r="BK184" s="131"/>
      <c r="BM184" s="129" t="s">
        <v>2101</v>
      </c>
      <c r="BN184" s="129" t="s">
        <v>412</v>
      </c>
      <c r="BO184" s="129" t="s">
        <v>2130</v>
      </c>
      <c r="BP184" s="131" t="s">
        <v>4087</v>
      </c>
      <c r="BQ184" s="131" t="s">
        <v>17792</v>
      </c>
      <c r="BR184" s="131" t="s">
        <v>18520</v>
      </c>
      <c r="BT184" s="129" t="s">
        <v>1221</v>
      </c>
      <c r="BU184" s="129" t="s">
        <v>171</v>
      </c>
      <c r="BV184" s="129" t="s">
        <v>1226</v>
      </c>
      <c r="BW184" s="129" t="s">
        <v>1359</v>
      </c>
      <c r="BX184" s="131" t="s">
        <v>17760</v>
      </c>
      <c r="BY184" s="131" t="s">
        <v>18059</v>
      </c>
      <c r="BZ184" s="131" t="s">
        <v>18787</v>
      </c>
      <c r="CB184" s="129" t="s">
        <v>214</v>
      </c>
      <c r="CC184" s="129" t="s">
        <v>171</v>
      </c>
      <c r="CD184" s="129" t="s">
        <v>271</v>
      </c>
      <c r="CE184" s="129" t="s">
        <v>370</v>
      </c>
      <c r="CF184" s="129" t="s">
        <v>371</v>
      </c>
      <c r="CG184" s="131" t="s">
        <v>17914</v>
      </c>
      <c r="CH184" s="131" t="s">
        <v>9016</v>
      </c>
      <c r="CI184" s="124" t="s">
        <v>19167</v>
      </c>
    </row>
    <row r="185" spans="1:87" ht="25.5" x14ac:dyDescent="0.25">
      <c r="A185" s="30">
        <f t="shared" si="17"/>
        <v>168</v>
      </c>
      <c r="B185" s="31">
        <v>999861244</v>
      </c>
      <c r="C185" s="31" t="s">
        <v>24209</v>
      </c>
      <c r="D185" s="31" t="s">
        <v>24210</v>
      </c>
      <c r="E185" s="31" t="s">
        <v>23880</v>
      </c>
      <c r="F185" s="31"/>
      <c r="G185" s="32" t="s">
        <v>23512</v>
      </c>
      <c r="H185" s="32" t="s">
        <v>23513</v>
      </c>
      <c r="I185" s="33">
        <v>9907558031</v>
      </c>
      <c r="J185" s="18" t="s">
        <v>24211</v>
      </c>
      <c r="K185" s="32"/>
      <c r="L185" s="18"/>
      <c r="M185" s="31" t="s">
        <v>23509</v>
      </c>
      <c r="N185" s="31" t="s">
        <v>23509</v>
      </c>
      <c r="O185" s="31"/>
      <c r="P185" s="32" t="s">
        <v>3206</v>
      </c>
      <c r="Q185" s="31"/>
      <c r="R185" s="44" t="s">
        <v>24212</v>
      </c>
      <c r="S185" s="32" t="s">
        <v>23516</v>
      </c>
      <c r="T185" s="34" t="str">
        <f t="shared" si="13"/>
        <v>Saving/Loan A/C</v>
      </c>
      <c r="U185" s="32" t="s">
        <v>23517</v>
      </c>
      <c r="V185" s="45">
        <v>3.04</v>
      </c>
      <c r="W185" s="35" t="s">
        <v>24213</v>
      </c>
      <c r="X185" s="62" t="str">
        <f t="shared" si="14"/>
        <v>Others</v>
      </c>
      <c r="Y185" s="32" t="s">
        <v>204</v>
      </c>
      <c r="Z185" s="35"/>
      <c r="AA185" s="36">
        <v>1.5</v>
      </c>
      <c r="AB185" s="32" t="s">
        <v>3209</v>
      </c>
      <c r="AC185" s="32" t="s">
        <v>3380</v>
      </c>
      <c r="AD185" s="32" t="s">
        <v>3390</v>
      </c>
      <c r="AE185" s="31"/>
      <c r="AF185" s="31" t="s">
        <v>23525</v>
      </c>
      <c r="AG185" s="31"/>
      <c r="AH185" s="31" t="str">
        <f t="shared" si="12"/>
        <v>PTHLKA</v>
      </c>
      <c r="AI185" s="37" t="str">
        <f>IFERROR(IF(OR($C$5="",$Y185=""),"",INDEX('NFA LEVEL'!$D$2:$D$197,MATCH(CONCATENATE($C$5,"_",$Y185),'NFA LEVEL'!$A$2:$A$197))),"")</f>
        <v>PTHLKA</v>
      </c>
      <c r="AJ185" s="38">
        <f>IFERROR(ROUND((VLOOKUP(CONCATENATE($C$5,"_",$Y185),premium!$A$2:$I$200,6,FALSE))*AA185,0),"")</f>
        <v>60000</v>
      </c>
      <c r="AK185" s="38">
        <f>IFERROR(ROUND((VLOOKUP(CONCATENATE($C$5,"_",$Y185),premium!$A$2:$I$200,9,FALSE))*AA185,2),"")</f>
        <v>1200</v>
      </c>
      <c r="AL185" s="35" t="s">
        <v>23520</v>
      </c>
      <c r="AM185" s="31"/>
      <c r="AN185" s="39"/>
      <c r="AO185" s="63" t="str">
        <f t="shared" si="15"/>
        <v>O.K.</v>
      </c>
      <c r="AP185" s="40" t="str">
        <f t="shared" si="16"/>
        <v>O.K</v>
      </c>
      <c r="AQ185" s="41" t="s">
        <v>48</v>
      </c>
      <c r="AR185" s="161"/>
      <c r="AS185" s="124" t="s">
        <v>4380</v>
      </c>
      <c r="AT185" s="129" t="s">
        <v>214</v>
      </c>
      <c r="AU185" s="129" t="s">
        <v>171</v>
      </c>
      <c r="AV185" s="129" t="s">
        <v>271</v>
      </c>
      <c r="AW185" s="129" t="s">
        <v>370</v>
      </c>
      <c r="AX185" s="129" t="s">
        <v>372</v>
      </c>
      <c r="AZ185" s="129" t="s">
        <v>3984</v>
      </c>
      <c r="BA185" s="130" t="s">
        <v>9017</v>
      </c>
      <c r="BB185" s="130" t="s">
        <v>9018</v>
      </c>
      <c r="BH185" s="131"/>
      <c r="BI185" s="131"/>
      <c r="BJ185" s="131"/>
      <c r="BK185" s="131"/>
      <c r="BM185" s="129" t="s">
        <v>2101</v>
      </c>
      <c r="BN185" s="129" t="s">
        <v>181</v>
      </c>
      <c r="BO185" s="129" t="s">
        <v>2134</v>
      </c>
      <c r="BP185" s="131" t="s">
        <v>4088</v>
      </c>
      <c r="BQ185" s="131" t="s">
        <v>17793</v>
      </c>
      <c r="BR185" s="131" t="s">
        <v>18521</v>
      </c>
      <c r="BT185" s="129" t="s">
        <v>1221</v>
      </c>
      <c r="BU185" s="129" t="s">
        <v>171</v>
      </c>
      <c r="BV185" s="129" t="s">
        <v>1227</v>
      </c>
      <c r="BW185" s="129" t="s">
        <v>1370</v>
      </c>
      <c r="BX185" s="131" t="s">
        <v>17761</v>
      </c>
      <c r="BY185" s="131" t="s">
        <v>18060</v>
      </c>
      <c r="BZ185" s="131" t="s">
        <v>18788</v>
      </c>
      <c r="CB185" s="129" t="s">
        <v>214</v>
      </c>
      <c r="CC185" s="129" t="s">
        <v>171</v>
      </c>
      <c r="CD185" s="129" t="s">
        <v>271</v>
      </c>
      <c r="CE185" s="129" t="s">
        <v>370</v>
      </c>
      <c r="CF185" s="129" t="s">
        <v>372</v>
      </c>
      <c r="CG185" s="131" t="s">
        <v>17914</v>
      </c>
      <c r="CH185" s="131" t="s">
        <v>9018</v>
      </c>
      <c r="CI185" s="124" t="s">
        <v>19168</v>
      </c>
    </row>
    <row r="186" spans="1:87" ht="25.5" x14ac:dyDescent="0.25">
      <c r="A186" s="30">
        <f t="shared" si="17"/>
        <v>169</v>
      </c>
      <c r="B186" s="31">
        <v>3207109</v>
      </c>
      <c r="C186" s="31" t="s">
        <v>24214</v>
      </c>
      <c r="D186" s="31" t="s">
        <v>24210</v>
      </c>
      <c r="E186" s="31" t="s">
        <v>24215</v>
      </c>
      <c r="F186" s="31"/>
      <c r="G186" s="32" t="s">
        <v>23529</v>
      </c>
      <c r="H186" s="32" t="s">
        <v>23513</v>
      </c>
      <c r="I186" s="33">
        <v>9907558031</v>
      </c>
      <c r="J186" s="18" t="s">
        <v>24216</v>
      </c>
      <c r="K186" s="32"/>
      <c r="L186" s="18"/>
      <c r="M186" s="31" t="s">
        <v>23509</v>
      </c>
      <c r="N186" s="31" t="s">
        <v>23509</v>
      </c>
      <c r="O186" s="31"/>
      <c r="P186" s="32" t="s">
        <v>3206</v>
      </c>
      <c r="Q186" s="31"/>
      <c r="R186" s="44" t="s">
        <v>24217</v>
      </c>
      <c r="S186" s="32" t="s">
        <v>23516</v>
      </c>
      <c r="T186" s="34" t="str">
        <f t="shared" si="13"/>
        <v>Saving/Loan A/C</v>
      </c>
      <c r="U186" s="32" t="s">
        <v>23517</v>
      </c>
      <c r="V186" s="45">
        <v>1.05</v>
      </c>
      <c r="W186" s="35" t="s">
        <v>24218</v>
      </c>
      <c r="X186" s="62" t="str">
        <f t="shared" si="14"/>
        <v>Small/Marginal</v>
      </c>
      <c r="Y186" s="32" t="s">
        <v>204</v>
      </c>
      <c r="Z186" s="35"/>
      <c r="AA186" s="36">
        <v>0.2</v>
      </c>
      <c r="AB186" s="32" t="s">
        <v>3209</v>
      </c>
      <c r="AC186" s="32" t="s">
        <v>3380</v>
      </c>
      <c r="AD186" s="32" t="s">
        <v>3383</v>
      </c>
      <c r="AE186" s="31"/>
      <c r="AF186" s="31" t="s">
        <v>23509</v>
      </c>
      <c r="AG186" s="31"/>
      <c r="AH186" s="31" t="str">
        <f t="shared" si="12"/>
        <v>PTHLKA</v>
      </c>
      <c r="AI186" s="37" t="str">
        <f>IFERROR(IF(OR($C$5="",$Y186=""),"",INDEX('NFA LEVEL'!$D$2:$D$197,MATCH(CONCATENATE($C$5,"_",$Y186),'NFA LEVEL'!$A$2:$A$197))),"")</f>
        <v>PTHLKA</v>
      </c>
      <c r="AJ186" s="38">
        <f>IFERROR(ROUND((VLOOKUP(CONCATENATE($C$5,"_",$Y186),premium!$A$2:$I$200,6,FALSE))*AA186,0),"")</f>
        <v>8000</v>
      </c>
      <c r="AK186" s="38">
        <f>IFERROR(ROUND((VLOOKUP(CONCATENATE($C$5,"_",$Y186),premium!$A$2:$I$200,9,FALSE))*AA186,2),"")</f>
        <v>160</v>
      </c>
      <c r="AL186" s="35" t="s">
        <v>23520</v>
      </c>
      <c r="AM186" s="31"/>
      <c r="AN186" s="39"/>
      <c r="AO186" s="63" t="str">
        <f t="shared" si="15"/>
        <v>O.K.</v>
      </c>
      <c r="AP186" s="40" t="str">
        <f t="shared" si="16"/>
        <v>O.K</v>
      </c>
      <c r="AQ186" s="41" t="s">
        <v>48</v>
      </c>
      <c r="AR186" s="161"/>
      <c r="AS186" s="124" t="s">
        <v>4381</v>
      </c>
      <c r="AT186" s="129" t="s">
        <v>214</v>
      </c>
      <c r="AU186" s="129" t="s">
        <v>171</v>
      </c>
      <c r="AV186" s="129" t="s">
        <v>271</v>
      </c>
      <c r="AW186" s="129" t="s">
        <v>370</v>
      </c>
      <c r="AX186" s="129" t="s">
        <v>373</v>
      </c>
      <c r="AZ186" s="129" t="s">
        <v>3984</v>
      </c>
      <c r="BA186" s="130" t="s">
        <v>9019</v>
      </c>
      <c r="BB186" s="130" t="s">
        <v>9020</v>
      </c>
      <c r="BH186" s="131"/>
      <c r="BI186" s="131"/>
      <c r="BJ186" s="131"/>
      <c r="BK186" s="131"/>
      <c r="BM186" s="129" t="s">
        <v>2101</v>
      </c>
      <c r="BN186" s="129" t="s">
        <v>181</v>
      </c>
      <c r="BO186" s="129" t="s">
        <v>2198</v>
      </c>
      <c r="BP186" s="131" t="s">
        <v>4088</v>
      </c>
      <c r="BQ186" s="131" t="s">
        <v>17794</v>
      </c>
      <c r="BR186" s="131" t="s">
        <v>18522</v>
      </c>
      <c r="BT186" s="129" t="s">
        <v>1221</v>
      </c>
      <c r="BU186" s="129" t="s">
        <v>171</v>
      </c>
      <c r="BV186" s="129" t="s">
        <v>1227</v>
      </c>
      <c r="BW186" s="129" t="s">
        <v>1410</v>
      </c>
      <c r="BX186" s="131" t="s">
        <v>17761</v>
      </c>
      <c r="BY186" s="131" t="s">
        <v>18061</v>
      </c>
      <c r="BZ186" s="131" t="s">
        <v>18789</v>
      </c>
      <c r="CB186" s="129" t="s">
        <v>214</v>
      </c>
      <c r="CC186" s="129" t="s">
        <v>171</v>
      </c>
      <c r="CD186" s="129" t="s">
        <v>271</v>
      </c>
      <c r="CE186" s="129" t="s">
        <v>370</v>
      </c>
      <c r="CF186" s="129" t="s">
        <v>373</v>
      </c>
      <c r="CG186" s="131" t="s">
        <v>17914</v>
      </c>
      <c r="CH186" s="131" t="s">
        <v>9020</v>
      </c>
      <c r="CI186" s="124" t="s">
        <v>19169</v>
      </c>
    </row>
    <row r="187" spans="1:87" ht="25.5" x14ac:dyDescent="0.25">
      <c r="A187" s="30">
        <f t="shared" si="17"/>
        <v>170</v>
      </c>
      <c r="B187" s="31">
        <v>2756396</v>
      </c>
      <c r="C187" s="31" t="s">
        <v>24219</v>
      </c>
      <c r="D187" s="31"/>
      <c r="E187" s="31" t="s">
        <v>24220</v>
      </c>
      <c r="F187" s="31"/>
      <c r="G187" s="32" t="s">
        <v>23512</v>
      </c>
      <c r="H187" s="32" t="s">
        <v>23556</v>
      </c>
      <c r="I187" s="33">
        <v>9999999999</v>
      </c>
      <c r="J187" s="18"/>
      <c r="K187" s="32"/>
      <c r="L187" s="18"/>
      <c r="M187" s="31" t="s">
        <v>23558</v>
      </c>
      <c r="N187" s="31" t="s">
        <v>23558</v>
      </c>
      <c r="O187" s="31"/>
      <c r="P187" s="32" t="s">
        <v>3206</v>
      </c>
      <c r="Q187" s="31"/>
      <c r="R187" s="44" t="s">
        <v>24221</v>
      </c>
      <c r="S187" s="32" t="s">
        <v>23516</v>
      </c>
      <c r="T187" s="34" t="str">
        <f t="shared" si="13"/>
        <v>Saving/Loan A/C</v>
      </c>
      <c r="U187" s="32" t="s">
        <v>23517</v>
      </c>
      <c r="V187" s="45">
        <v>1.1000000000000001</v>
      </c>
      <c r="W187" s="35" t="s">
        <v>24222</v>
      </c>
      <c r="X187" s="62" t="str">
        <f t="shared" si="14"/>
        <v>Small/Marginal</v>
      </c>
      <c r="Y187" s="32" t="s">
        <v>204</v>
      </c>
      <c r="Z187" s="35"/>
      <c r="AA187" s="36">
        <v>0.7</v>
      </c>
      <c r="AB187" s="32" t="s">
        <v>3209</v>
      </c>
      <c r="AC187" s="32" t="s">
        <v>3380</v>
      </c>
      <c r="AD187" s="32" t="s">
        <v>3381</v>
      </c>
      <c r="AE187" s="31"/>
      <c r="AF187" s="31" t="s">
        <v>23558</v>
      </c>
      <c r="AG187" s="31"/>
      <c r="AH187" s="31" t="str">
        <f t="shared" si="12"/>
        <v>PTHLKA</v>
      </c>
      <c r="AI187" s="37" t="str">
        <f>IFERROR(IF(OR($C$5="",$Y187=""),"",INDEX('NFA LEVEL'!$D$2:$D$197,MATCH(CONCATENATE($C$5,"_",$Y187),'NFA LEVEL'!$A$2:$A$197))),"")</f>
        <v>PTHLKA</v>
      </c>
      <c r="AJ187" s="38">
        <f>IFERROR(ROUND((VLOOKUP(CONCATENATE($C$5,"_",$Y187),premium!$A$2:$I$200,6,FALSE))*AA187,0),"")</f>
        <v>28000</v>
      </c>
      <c r="AK187" s="38">
        <f>IFERROR(ROUND((VLOOKUP(CONCATENATE($C$5,"_",$Y187),premium!$A$2:$I$200,9,FALSE))*AA187,2),"")</f>
        <v>560</v>
      </c>
      <c r="AL187" s="35" t="s">
        <v>23520</v>
      </c>
      <c r="AM187" s="31"/>
      <c r="AN187" s="39"/>
      <c r="AO187" s="63" t="str">
        <f t="shared" si="15"/>
        <v>O.K.</v>
      </c>
      <c r="AP187" s="40" t="str">
        <f t="shared" si="16"/>
        <v>O.K</v>
      </c>
      <c r="AQ187" s="41" t="s">
        <v>48</v>
      </c>
      <c r="AR187" s="161"/>
      <c r="AS187" s="124" t="s">
        <v>4382</v>
      </c>
      <c r="AT187" s="129" t="s">
        <v>214</v>
      </c>
      <c r="AU187" s="129" t="s">
        <v>171</v>
      </c>
      <c r="AV187" s="129" t="s">
        <v>271</v>
      </c>
      <c r="AW187" s="129" t="s">
        <v>370</v>
      </c>
      <c r="AX187" s="129" t="s">
        <v>374</v>
      </c>
      <c r="AZ187" s="129" t="s">
        <v>3984</v>
      </c>
      <c r="BA187" s="130" t="s">
        <v>9021</v>
      </c>
      <c r="BB187" s="130" t="s">
        <v>9022</v>
      </c>
      <c r="BH187" s="131"/>
      <c r="BI187" s="131"/>
      <c r="BJ187" s="131"/>
      <c r="BK187" s="131"/>
      <c r="BM187" s="129" t="s">
        <v>2101</v>
      </c>
      <c r="BN187" s="129" t="s">
        <v>181</v>
      </c>
      <c r="BO187" s="129" t="s">
        <v>2105</v>
      </c>
      <c r="BP187" s="131" t="s">
        <v>4088</v>
      </c>
      <c r="BQ187" s="131" t="s">
        <v>17795</v>
      </c>
      <c r="BR187" s="131" t="s">
        <v>18523</v>
      </c>
      <c r="BT187" s="129" t="s">
        <v>1221</v>
      </c>
      <c r="BU187" s="129" t="s">
        <v>204</v>
      </c>
      <c r="BV187" s="129" t="s">
        <v>1222</v>
      </c>
      <c r="BW187" s="129" t="s">
        <v>1229</v>
      </c>
      <c r="BX187" s="131" t="s">
        <v>17762</v>
      </c>
      <c r="BY187" s="131" t="s">
        <v>18062</v>
      </c>
      <c r="BZ187" s="131" t="s">
        <v>18790</v>
      </c>
      <c r="CB187" s="129" t="s">
        <v>214</v>
      </c>
      <c r="CC187" s="129" t="s">
        <v>171</v>
      </c>
      <c r="CD187" s="129" t="s">
        <v>271</v>
      </c>
      <c r="CE187" s="129" t="s">
        <v>370</v>
      </c>
      <c r="CF187" s="129" t="s">
        <v>374</v>
      </c>
      <c r="CG187" s="131" t="s">
        <v>17914</v>
      </c>
      <c r="CH187" s="131" t="s">
        <v>9022</v>
      </c>
      <c r="CI187" s="124" t="s">
        <v>19170</v>
      </c>
    </row>
    <row r="188" spans="1:87" ht="25.5" x14ac:dyDescent="0.25">
      <c r="A188" s="30">
        <f t="shared" si="17"/>
        <v>171</v>
      </c>
      <c r="B188" s="31">
        <v>3290717</v>
      </c>
      <c r="C188" s="31" t="s">
        <v>24223</v>
      </c>
      <c r="D188" s="31"/>
      <c r="E188" s="31" t="s">
        <v>23862</v>
      </c>
      <c r="F188" s="31"/>
      <c r="G188" s="32" t="s">
        <v>23512</v>
      </c>
      <c r="H188" s="32" t="s">
        <v>23513</v>
      </c>
      <c r="I188" s="33">
        <v>9999999999</v>
      </c>
      <c r="J188" s="18"/>
      <c r="K188" s="32"/>
      <c r="L188" s="18"/>
      <c r="M188" s="31" t="s">
        <v>23525</v>
      </c>
      <c r="N188" s="31" t="s">
        <v>23525</v>
      </c>
      <c r="O188" s="31"/>
      <c r="P188" s="32" t="s">
        <v>3206</v>
      </c>
      <c r="Q188" s="31"/>
      <c r="R188" s="44" t="s">
        <v>24224</v>
      </c>
      <c r="S188" s="32" t="s">
        <v>23516</v>
      </c>
      <c r="T188" s="34" t="str">
        <f t="shared" si="13"/>
        <v>Saving/Loan A/C</v>
      </c>
      <c r="U188" s="32" t="s">
        <v>23517</v>
      </c>
      <c r="V188" s="45">
        <v>1.32</v>
      </c>
      <c r="W188" s="35" t="s">
        <v>24225</v>
      </c>
      <c r="X188" s="62" t="str">
        <f t="shared" si="14"/>
        <v>Small/Marginal</v>
      </c>
      <c r="Y188" s="32" t="s">
        <v>204</v>
      </c>
      <c r="Z188" s="35"/>
      <c r="AA188" s="36">
        <v>0.5</v>
      </c>
      <c r="AB188" s="32" t="s">
        <v>3209</v>
      </c>
      <c r="AC188" s="32" t="s">
        <v>3380</v>
      </c>
      <c r="AD188" s="32" t="s">
        <v>3390</v>
      </c>
      <c r="AE188" s="31"/>
      <c r="AF188" s="31" t="s">
        <v>23525</v>
      </c>
      <c r="AG188" s="31"/>
      <c r="AH188" s="31" t="str">
        <f t="shared" si="12"/>
        <v>PTHLKA</v>
      </c>
      <c r="AI188" s="37" t="str">
        <f>IFERROR(IF(OR($C$5="",$Y188=""),"",INDEX('NFA LEVEL'!$D$2:$D$197,MATCH(CONCATENATE($C$5,"_",$Y188),'NFA LEVEL'!$A$2:$A$197))),"")</f>
        <v>PTHLKA</v>
      </c>
      <c r="AJ188" s="38">
        <f>IFERROR(ROUND((VLOOKUP(CONCATENATE($C$5,"_",$Y188),premium!$A$2:$I$200,6,FALSE))*AA188,0),"")</f>
        <v>20000</v>
      </c>
      <c r="AK188" s="38">
        <f>IFERROR(ROUND((VLOOKUP(CONCATENATE($C$5,"_",$Y188),premium!$A$2:$I$200,9,FALSE))*AA188,2),"")</f>
        <v>400</v>
      </c>
      <c r="AL188" s="35" t="s">
        <v>23520</v>
      </c>
      <c r="AM188" s="31"/>
      <c r="AN188" s="39"/>
      <c r="AO188" s="63" t="str">
        <f t="shared" si="15"/>
        <v>O.K.</v>
      </c>
      <c r="AP188" s="40" t="str">
        <f t="shared" si="16"/>
        <v>O.K</v>
      </c>
      <c r="AQ188" s="41" t="s">
        <v>48</v>
      </c>
      <c r="AR188" s="161"/>
      <c r="AS188" s="124" t="s">
        <v>4383</v>
      </c>
      <c r="AT188" s="129" t="s">
        <v>214</v>
      </c>
      <c r="AU188" s="129" t="s">
        <v>171</v>
      </c>
      <c r="AV188" s="129" t="s">
        <v>271</v>
      </c>
      <c r="AW188" s="129" t="s">
        <v>370</v>
      </c>
      <c r="AX188" s="129" t="s">
        <v>375</v>
      </c>
      <c r="AZ188" s="129" t="s">
        <v>3984</v>
      </c>
      <c r="BA188" s="130" t="s">
        <v>9023</v>
      </c>
      <c r="BB188" s="130" t="s">
        <v>9024</v>
      </c>
      <c r="BH188" s="131"/>
      <c r="BI188" s="131"/>
      <c r="BJ188" s="131"/>
      <c r="BK188" s="131"/>
      <c r="BM188" s="129" t="s">
        <v>2101</v>
      </c>
      <c r="BN188" s="129" t="s">
        <v>181</v>
      </c>
      <c r="BO188" s="129" t="s">
        <v>2320</v>
      </c>
      <c r="BP188" s="131" t="s">
        <v>4088</v>
      </c>
      <c r="BQ188" s="131" t="s">
        <v>17796</v>
      </c>
      <c r="BR188" s="131" t="s">
        <v>18524</v>
      </c>
      <c r="BT188" s="129" t="s">
        <v>1221</v>
      </c>
      <c r="BU188" s="129" t="s">
        <v>204</v>
      </c>
      <c r="BV188" s="129" t="s">
        <v>1222</v>
      </c>
      <c r="BW188" s="129" t="s">
        <v>1475</v>
      </c>
      <c r="BX188" s="131" t="s">
        <v>17762</v>
      </c>
      <c r="BY188" s="131" t="s">
        <v>18063</v>
      </c>
      <c r="BZ188" s="131" t="s">
        <v>18791</v>
      </c>
      <c r="CB188" s="129" t="s">
        <v>214</v>
      </c>
      <c r="CC188" s="129" t="s">
        <v>171</v>
      </c>
      <c r="CD188" s="129" t="s">
        <v>271</v>
      </c>
      <c r="CE188" s="129" t="s">
        <v>370</v>
      </c>
      <c r="CF188" s="129" t="s">
        <v>375</v>
      </c>
      <c r="CG188" s="131" t="s">
        <v>17914</v>
      </c>
      <c r="CH188" s="131" t="s">
        <v>9024</v>
      </c>
      <c r="CI188" s="124" t="s">
        <v>19171</v>
      </c>
    </row>
    <row r="189" spans="1:87" ht="25.5" x14ac:dyDescent="0.25">
      <c r="A189" s="30">
        <f t="shared" si="17"/>
        <v>172</v>
      </c>
      <c r="B189" s="31">
        <v>999861244</v>
      </c>
      <c r="C189" s="31" t="s">
        <v>24215</v>
      </c>
      <c r="D189" s="31"/>
      <c r="E189" s="31" t="s">
        <v>23880</v>
      </c>
      <c r="F189" s="31"/>
      <c r="G189" s="32" t="s">
        <v>23512</v>
      </c>
      <c r="H189" s="32" t="s">
        <v>23513</v>
      </c>
      <c r="I189" s="33">
        <v>9907558031</v>
      </c>
      <c r="J189" s="18" t="s">
        <v>24211</v>
      </c>
      <c r="K189" s="32"/>
      <c r="L189" s="18"/>
      <c r="M189" s="31" t="s">
        <v>23509</v>
      </c>
      <c r="N189" s="31" t="s">
        <v>23509</v>
      </c>
      <c r="O189" s="31"/>
      <c r="P189" s="32" t="s">
        <v>3206</v>
      </c>
      <c r="Q189" s="31"/>
      <c r="R189" s="44" t="s">
        <v>24226</v>
      </c>
      <c r="S189" s="32" t="s">
        <v>23516</v>
      </c>
      <c r="T189" s="34" t="str">
        <f t="shared" si="13"/>
        <v>Saving/Loan A/C</v>
      </c>
      <c r="U189" s="32" t="s">
        <v>23517</v>
      </c>
      <c r="V189" s="45">
        <v>2.4</v>
      </c>
      <c r="W189" s="35" t="s">
        <v>24227</v>
      </c>
      <c r="X189" s="62" t="str">
        <f t="shared" si="14"/>
        <v>Others</v>
      </c>
      <c r="Y189" s="32" t="s">
        <v>204</v>
      </c>
      <c r="Z189" s="35"/>
      <c r="AA189" s="36">
        <v>1</v>
      </c>
      <c r="AB189" s="32" t="s">
        <v>3209</v>
      </c>
      <c r="AC189" s="32" t="s">
        <v>3380</v>
      </c>
      <c r="AD189" s="32" t="s">
        <v>3383</v>
      </c>
      <c r="AE189" s="31"/>
      <c r="AF189" s="31" t="s">
        <v>23509</v>
      </c>
      <c r="AG189" s="31"/>
      <c r="AH189" s="31" t="str">
        <f t="shared" si="12"/>
        <v>PTHLKA</v>
      </c>
      <c r="AI189" s="37" t="str">
        <f>IFERROR(IF(OR($C$5="",$Y189=""),"",INDEX('NFA LEVEL'!$D$2:$D$197,MATCH(CONCATENATE($C$5,"_",$Y189),'NFA LEVEL'!$A$2:$A$197))),"")</f>
        <v>PTHLKA</v>
      </c>
      <c r="AJ189" s="38">
        <f>IFERROR(ROUND((VLOOKUP(CONCATENATE($C$5,"_",$Y189),premium!$A$2:$I$200,6,FALSE))*AA189,0),"")</f>
        <v>40000</v>
      </c>
      <c r="AK189" s="38">
        <f>IFERROR(ROUND((VLOOKUP(CONCATENATE($C$5,"_",$Y189),premium!$A$2:$I$200,9,FALSE))*AA189,2),"")</f>
        <v>800</v>
      </c>
      <c r="AL189" s="35" t="s">
        <v>23520</v>
      </c>
      <c r="AM189" s="31"/>
      <c r="AN189" s="39"/>
      <c r="AO189" s="63" t="str">
        <f t="shared" si="15"/>
        <v>O.K.</v>
      </c>
      <c r="AP189" s="40" t="str">
        <f t="shared" si="16"/>
        <v>O.K</v>
      </c>
      <c r="AQ189" s="41" t="s">
        <v>48</v>
      </c>
      <c r="AR189" s="161"/>
      <c r="AS189" s="124" t="s">
        <v>4384</v>
      </c>
      <c r="AT189" s="129" t="s">
        <v>214</v>
      </c>
      <c r="AU189" s="129" t="s">
        <v>171</v>
      </c>
      <c r="AV189" s="129" t="s">
        <v>271</v>
      </c>
      <c r="AW189" s="129" t="s">
        <v>370</v>
      </c>
      <c r="AX189" s="129" t="s">
        <v>376</v>
      </c>
      <c r="AZ189" s="129" t="s">
        <v>3984</v>
      </c>
      <c r="BA189" s="130" t="s">
        <v>9025</v>
      </c>
      <c r="BB189" s="130" t="s">
        <v>9026</v>
      </c>
      <c r="BH189" s="131"/>
      <c r="BI189" s="131"/>
      <c r="BJ189" s="131"/>
      <c r="BK189" s="131"/>
      <c r="BM189" s="129" t="s">
        <v>2101</v>
      </c>
      <c r="BN189" s="129" t="s">
        <v>181</v>
      </c>
      <c r="BO189" s="129" t="s">
        <v>2395</v>
      </c>
      <c r="BP189" s="131" t="s">
        <v>4088</v>
      </c>
      <c r="BQ189" s="131" t="s">
        <v>17797</v>
      </c>
      <c r="BR189" s="131" t="s">
        <v>18525</v>
      </c>
      <c r="BT189" s="129" t="s">
        <v>1221</v>
      </c>
      <c r="BU189" s="129" t="s">
        <v>204</v>
      </c>
      <c r="BV189" s="129" t="s">
        <v>1224</v>
      </c>
      <c r="BW189" s="129" t="s">
        <v>1257</v>
      </c>
      <c r="BX189" s="131" t="s">
        <v>17763</v>
      </c>
      <c r="BY189" s="131" t="s">
        <v>18064</v>
      </c>
      <c r="BZ189" s="131" t="s">
        <v>18792</v>
      </c>
      <c r="CB189" s="129" t="s">
        <v>214</v>
      </c>
      <c r="CC189" s="129" t="s">
        <v>171</v>
      </c>
      <c r="CD189" s="129" t="s">
        <v>271</v>
      </c>
      <c r="CE189" s="129" t="s">
        <v>370</v>
      </c>
      <c r="CF189" s="129" t="s">
        <v>376</v>
      </c>
      <c r="CG189" s="131" t="s">
        <v>17914</v>
      </c>
      <c r="CH189" s="131" t="s">
        <v>9026</v>
      </c>
      <c r="CI189" s="124" t="s">
        <v>19172</v>
      </c>
    </row>
    <row r="190" spans="1:87" ht="25.5" x14ac:dyDescent="0.25">
      <c r="A190" s="30">
        <f t="shared" si="17"/>
        <v>173</v>
      </c>
      <c r="B190" s="31">
        <v>3122615</v>
      </c>
      <c r="C190" s="31" t="s">
        <v>24228</v>
      </c>
      <c r="D190" s="31"/>
      <c r="E190" s="31" t="s">
        <v>24066</v>
      </c>
      <c r="F190" s="31"/>
      <c r="G190" s="32" t="s">
        <v>23512</v>
      </c>
      <c r="H190" s="32" t="s">
        <v>23556</v>
      </c>
      <c r="I190" s="33">
        <v>8120141887</v>
      </c>
      <c r="J190" s="18" t="s">
        <v>24229</v>
      </c>
      <c r="K190" s="32"/>
      <c r="L190" s="18"/>
      <c r="M190" s="31" t="s">
        <v>23525</v>
      </c>
      <c r="N190" s="31" t="s">
        <v>23525</v>
      </c>
      <c r="O190" s="31"/>
      <c r="P190" s="32" t="s">
        <v>3206</v>
      </c>
      <c r="Q190" s="31"/>
      <c r="R190" s="44" t="s">
        <v>24230</v>
      </c>
      <c r="S190" s="32" t="s">
        <v>23516</v>
      </c>
      <c r="T190" s="34" t="str">
        <f t="shared" si="13"/>
        <v>Saving/Loan A/C</v>
      </c>
      <c r="U190" s="32" t="s">
        <v>23517</v>
      </c>
      <c r="V190" s="45">
        <v>0.8</v>
      </c>
      <c r="W190" s="35" t="s">
        <v>24231</v>
      </c>
      <c r="X190" s="62" t="str">
        <f t="shared" si="14"/>
        <v>Small/Marginal</v>
      </c>
      <c r="Y190" s="32" t="s">
        <v>204</v>
      </c>
      <c r="Z190" s="35"/>
      <c r="AA190" s="36">
        <v>0.3</v>
      </c>
      <c r="AB190" s="32" t="s">
        <v>3209</v>
      </c>
      <c r="AC190" s="32" t="s">
        <v>3380</v>
      </c>
      <c r="AD190" s="32" t="s">
        <v>3390</v>
      </c>
      <c r="AE190" s="31"/>
      <c r="AF190" s="31" t="s">
        <v>23525</v>
      </c>
      <c r="AG190" s="31"/>
      <c r="AH190" s="31" t="str">
        <f t="shared" si="12"/>
        <v>PTHLKA</v>
      </c>
      <c r="AI190" s="37" t="str">
        <f>IFERROR(IF(OR($C$5="",$Y190=""),"",INDEX('NFA LEVEL'!$D$2:$D$197,MATCH(CONCATENATE($C$5,"_",$Y190),'NFA LEVEL'!$A$2:$A$197))),"")</f>
        <v>PTHLKA</v>
      </c>
      <c r="AJ190" s="38">
        <f>IFERROR(ROUND((VLOOKUP(CONCATENATE($C$5,"_",$Y190),premium!$A$2:$I$200,6,FALSE))*AA190,0),"")</f>
        <v>12000</v>
      </c>
      <c r="AK190" s="38">
        <f>IFERROR(ROUND((VLOOKUP(CONCATENATE($C$5,"_",$Y190),premium!$A$2:$I$200,9,FALSE))*AA190,2),"")</f>
        <v>240</v>
      </c>
      <c r="AL190" s="35" t="s">
        <v>23520</v>
      </c>
      <c r="AM190" s="31"/>
      <c r="AN190" s="39"/>
      <c r="AO190" s="63" t="str">
        <f t="shared" si="15"/>
        <v>O.K.</v>
      </c>
      <c r="AP190" s="40" t="str">
        <f t="shared" si="16"/>
        <v>O.K</v>
      </c>
      <c r="AQ190" s="41" t="s">
        <v>48</v>
      </c>
      <c r="AR190" s="161"/>
      <c r="AS190" s="124" t="s">
        <v>4385</v>
      </c>
      <c r="AT190" s="129" t="s">
        <v>214</v>
      </c>
      <c r="AU190" s="129" t="s">
        <v>171</v>
      </c>
      <c r="AV190" s="129" t="s">
        <v>271</v>
      </c>
      <c r="AW190" s="129" t="s">
        <v>370</v>
      </c>
      <c r="AX190" s="129" t="s">
        <v>377</v>
      </c>
      <c r="AZ190" s="129" t="s">
        <v>3984</v>
      </c>
      <c r="BA190" s="130" t="s">
        <v>9027</v>
      </c>
      <c r="BB190" s="130" t="s">
        <v>9028</v>
      </c>
      <c r="BH190" s="131"/>
      <c r="BI190" s="131"/>
      <c r="BJ190" s="131"/>
      <c r="BK190" s="131"/>
      <c r="BM190" s="129" t="s">
        <v>2101</v>
      </c>
      <c r="BN190" s="129" t="s">
        <v>204</v>
      </c>
      <c r="BO190" s="129" t="s">
        <v>2134</v>
      </c>
      <c r="BP190" s="131" t="s">
        <v>4089</v>
      </c>
      <c r="BQ190" s="131" t="s">
        <v>17798</v>
      </c>
      <c r="BR190" s="131" t="s">
        <v>18526</v>
      </c>
      <c r="BT190" s="129" t="s">
        <v>1221</v>
      </c>
      <c r="BU190" s="129" t="s">
        <v>204</v>
      </c>
      <c r="BV190" s="129" t="s">
        <v>1536</v>
      </c>
      <c r="BW190" s="129" t="s">
        <v>1537</v>
      </c>
      <c r="BX190" s="131" t="s">
        <v>17764</v>
      </c>
      <c r="BY190" s="131" t="s">
        <v>18065</v>
      </c>
      <c r="BZ190" s="131" t="s">
        <v>18793</v>
      </c>
      <c r="CB190" s="129" t="s">
        <v>214</v>
      </c>
      <c r="CC190" s="129" t="s">
        <v>171</v>
      </c>
      <c r="CD190" s="129" t="s">
        <v>271</v>
      </c>
      <c r="CE190" s="129" t="s">
        <v>370</v>
      </c>
      <c r="CF190" s="129" t="s">
        <v>377</v>
      </c>
      <c r="CG190" s="131" t="s">
        <v>17914</v>
      </c>
      <c r="CH190" s="131" t="s">
        <v>9028</v>
      </c>
      <c r="CI190" s="124" t="s">
        <v>19173</v>
      </c>
    </row>
    <row r="191" spans="1:87" ht="25.5" x14ac:dyDescent="0.25">
      <c r="A191" s="30">
        <f t="shared" si="17"/>
        <v>174</v>
      </c>
      <c r="B191" s="31">
        <v>3319091</v>
      </c>
      <c r="C191" s="31" t="s">
        <v>24233</v>
      </c>
      <c r="D191" s="31"/>
      <c r="E191" s="31" t="s">
        <v>23712</v>
      </c>
      <c r="F191" s="31"/>
      <c r="G191" s="32" t="s">
        <v>23512</v>
      </c>
      <c r="H191" s="32" t="s">
        <v>23556</v>
      </c>
      <c r="I191" s="33">
        <v>9999999999</v>
      </c>
      <c r="J191" s="18" t="s">
        <v>24234</v>
      </c>
      <c r="K191" s="32"/>
      <c r="L191" s="18"/>
      <c r="M191" s="31" t="s">
        <v>23586</v>
      </c>
      <c r="N191" s="31" t="s">
        <v>23586</v>
      </c>
      <c r="O191" s="31"/>
      <c r="P191" s="32" t="s">
        <v>3206</v>
      </c>
      <c r="Q191" s="31"/>
      <c r="R191" s="44" t="s">
        <v>24235</v>
      </c>
      <c r="S191" s="32" t="s">
        <v>23516</v>
      </c>
      <c r="T191" s="34" t="str">
        <f t="shared" si="13"/>
        <v>Saving/Loan A/C</v>
      </c>
      <c r="U191" s="32" t="s">
        <v>23517</v>
      </c>
      <c r="V191" s="45">
        <v>1.1399999999999999</v>
      </c>
      <c r="W191" s="35" t="s">
        <v>24111</v>
      </c>
      <c r="X191" s="62" t="str">
        <f t="shared" si="14"/>
        <v>Small/Marginal</v>
      </c>
      <c r="Y191" s="32" t="s">
        <v>204</v>
      </c>
      <c r="Z191" s="35"/>
      <c r="AA191" s="36">
        <v>0.5</v>
      </c>
      <c r="AB191" s="32" t="s">
        <v>3209</v>
      </c>
      <c r="AC191" s="32" t="s">
        <v>3380</v>
      </c>
      <c r="AD191" s="32" t="s">
        <v>3381</v>
      </c>
      <c r="AE191" s="31"/>
      <c r="AF191" s="31" t="s">
        <v>23558</v>
      </c>
      <c r="AG191" s="31"/>
      <c r="AH191" s="31" t="str">
        <f t="shared" si="12"/>
        <v>PTHLKA</v>
      </c>
      <c r="AI191" s="37" t="str">
        <f>IFERROR(IF(OR($C$5="",$Y191=""),"",INDEX('NFA LEVEL'!$D$2:$D$197,MATCH(CONCATENATE($C$5,"_",$Y191),'NFA LEVEL'!$A$2:$A$197))),"")</f>
        <v>PTHLKA</v>
      </c>
      <c r="AJ191" s="38">
        <f>IFERROR(ROUND((VLOOKUP(CONCATENATE($C$5,"_",$Y191),premium!$A$2:$I$200,6,FALSE))*AA191,0),"")</f>
        <v>20000</v>
      </c>
      <c r="AK191" s="38">
        <f>IFERROR(ROUND((VLOOKUP(CONCATENATE($C$5,"_",$Y191),premium!$A$2:$I$200,9,FALSE))*AA191,2),"")</f>
        <v>400</v>
      </c>
      <c r="AL191" s="35" t="s">
        <v>23520</v>
      </c>
      <c r="AM191" s="31"/>
      <c r="AN191" s="39"/>
      <c r="AO191" s="63" t="str">
        <f t="shared" si="15"/>
        <v>O.K.</v>
      </c>
      <c r="AP191" s="40" t="str">
        <f t="shared" si="16"/>
        <v>O.K</v>
      </c>
      <c r="AQ191" s="41" t="s">
        <v>48</v>
      </c>
      <c r="AR191" s="161"/>
      <c r="AS191" s="124" t="s">
        <v>4386</v>
      </c>
      <c r="AT191" s="129" t="s">
        <v>214</v>
      </c>
      <c r="AU191" s="129" t="s">
        <v>171</v>
      </c>
      <c r="AV191" s="129" t="s">
        <v>271</v>
      </c>
      <c r="AW191" s="129" t="s">
        <v>370</v>
      </c>
      <c r="AX191" s="129" t="s">
        <v>378</v>
      </c>
      <c r="AZ191" s="129" t="s">
        <v>3984</v>
      </c>
      <c r="BA191" s="130" t="s">
        <v>9029</v>
      </c>
      <c r="BB191" s="130" t="s">
        <v>9030</v>
      </c>
      <c r="BH191" s="131"/>
      <c r="BI191" s="131"/>
      <c r="BJ191" s="131"/>
      <c r="BK191" s="131"/>
      <c r="BM191" s="129" t="s">
        <v>2101</v>
      </c>
      <c r="BN191" s="129" t="s">
        <v>204</v>
      </c>
      <c r="BO191" s="129" t="s">
        <v>2102</v>
      </c>
      <c r="BP191" s="131" t="s">
        <v>4089</v>
      </c>
      <c r="BQ191" s="131" t="s">
        <v>17799</v>
      </c>
      <c r="BR191" s="131" t="s">
        <v>18527</v>
      </c>
      <c r="BT191" s="129" t="s">
        <v>1221</v>
      </c>
      <c r="BU191" s="129" t="s">
        <v>204</v>
      </c>
      <c r="BV191" s="129" t="s">
        <v>1536</v>
      </c>
      <c r="BW191" s="129" t="s">
        <v>1593</v>
      </c>
      <c r="BX191" s="131" t="s">
        <v>17764</v>
      </c>
      <c r="BY191" s="131" t="s">
        <v>18066</v>
      </c>
      <c r="BZ191" s="131" t="s">
        <v>18794</v>
      </c>
      <c r="CB191" s="129" t="s">
        <v>214</v>
      </c>
      <c r="CC191" s="129" t="s">
        <v>171</v>
      </c>
      <c r="CD191" s="129" t="s">
        <v>271</v>
      </c>
      <c r="CE191" s="129" t="s">
        <v>370</v>
      </c>
      <c r="CF191" s="129" t="s">
        <v>378</v>
      </c>
      <c r="CG191" s="131" t="s">
        <v>17914</v>
      </c>
      <c r="CH191" s="131" t="s">
        <v>9030</v>
      </c>
      <c r="CI191" s="124" t="s">
        <v>19174</v>
      </c>
    </row>
    <row r="192" spans="1:87" ht="25.5" x14ac:dyDescent="0.25">
      <c r="A192" s="30">
        <f t="shared" si="17"/>
        <v>175</v>
      </c>
      <c r="B192" s="31">
        <v>3290806</v>
      </c>
      <c r="C192" s="31" t="s">
        <v>24236</v>
      </c>
      <c r="D192" s="31"/>
      <c r="E192" s="31" t="s">
        <v>24237</v>
      </c>
      <c r="F192" s="31"/>
      <c r="G192" s="32" t="s">
        <v>23529</v>
      </c>
      <c r="H192" s="32" t="s">
        <v>23513</v>
      </c>
      <c r="I192" s="33">
        <v>9977241369</v>
      </c>
      <c r="J192" s="18" t="s">
        <v>24238</v>
      </c>
      <c r="K192" s="32"/>
      <c r="L192" s="18"/>
      <c r="M192" s="31" t="s">
        <v>23586</v>
      </c>
      <c r="N192" s="31" t="s">
        <v>23586</v>
      </c>
      <c r="O192" s="31"/>
      <c r="P192" s="32" t="s">
        <v>3206</v>
      </c>
      <c r="Q192" s="31"/>
      <c r="R192" s="44" t="s">
        <v>24239</v>
      </c>
      <c r="S192" s="32" t="s">
        <v>23516</v>
      </c>
      <c r="T192" s="34" t="str">
        <f t="shared" si="13"/>
        <v>Saving/Loan A/C</v>
      </c>
      <c r="U192" s="32" t="s">
        <v>23517</v>
      </c>
      <c r="V192" s="45">
        <v>1.21</v>
      </c>
      <c r="W192" s="35" t="s">
        <v>24240</v>
      </c>
      <c r="X192" s="62" t="str">
        <f t="shared" si="14"/>
        <v>Small/Marginal</v>
      </c>
      <c r="Y192" s="32" t="s">
        <v>204</v>
      </c>
      <c r="Z192" s="35"/>
      <c r="AA192" s="36">
        <v>0.5</v>
      </c>
      <c r="AB192" s="32" t="s">
        <v>3209</v>
      </c>
      <c r="AC192" s="32" t="s">
        <v>3380</v>
      </c>
      <c r="AD192" s="32" t="s">
        <v>3382</v>
      </c>
      <c r="AE192" s="31"/>
      <c r="AF192" s="31" t="s">
        <v>23586</v>
      </c>
      <c r="AG192" s="31"/>
      <c r="AH192" s="31" t="str">
        <f t="shared" si="12"/>
        <v>PTHLKA</v>
      </c>
      <c r="AI192" s="37" t="str">
        <f>IFERROR(IF(OR($C$5="",$Y192=""),"",INDEX('NFA LEVEL'!$D$2:$D$197,MATCH(CONCATENATE($C$5,"_",$Y192),'NFA LEVEL'!$A$2:$A$197))),"")</f>
        <v>PTHLKA</v>
      </c>
      <c r="AJ192" s="38">
        <f>IFERROR(ROUND((VLOOKUP(CONCATENATE($C$5,"_",$Y192),premium!$A$2:$I$200,6,FALSE))*AA192,0),"")</f>
        <v>20000</v>
      </c>
      <c r="AK192" s="38">
        <f>IFERROR(ROUND((VLOOKUP(CONCATENATE($C$5,"_",$Y192),premium!$A$2:$I$200,9,FALSE))*AA192,2),"")</f>
        <v>400</v>
      </c>
      <c r="AL192" s="35" t="s">
        <v>23520</v>
      </c>
      <c r="AM192" s="31"/>
      <c r="AN192" s="39"/>
      <c r="AO192" s="63" t="str">
        <f t="shared" si="15"/>
        <v>O.K.</v>
      </c>
      <c r="AP192" s="40" t="str">
        <f t="shared" si="16"/>
        <v>O.K</v>
      </c>
      <c r="AQ192" s="41" t="s">
        <v>48</v>
      </c>
      <c r="AR192" s="161"/>
      <c r="AS192" s="124" t="s">
        <v>4387</v>
      </c>
      <c r="AT192" s="129" t="s">
        <v>214</v>
      </c>
      <c r="AU192" s="129" t="s">
        <v>171</v>
      </c>
      <c r="AV192" s="129" t="s">
        <v>271</v>
      </c>
      <c r="AW192" s="129" t="s">
        <v>370</v>
      </c>
      <c r="AX192" s="129" t="s">
        <v>379</v>
      </c>
      <c r="AZ192" s="129" t="s">
        <v>3984</v>
      </c>
      <c r="BA192" s="130" t="s">
        <v>9031</v>
      </c>
      <c r="BB192" s="130" t="s">
        <v>9032</v>
      </c>
      <c r="BH192" s="131"/>
      <c r="BI192" s="131"/>
      <c r="BJ192" s="131"/>
      <c r="BK192" s="131"/>
      <c r="BM192" s="129" t="s">
        <v>2101</v>
      </c>
      <c r="BN192" s="129" t="s">
        <v>204</v>
      </c>
      <c r="BO192" s="129" t="s">
        <v>2105</v>
      </c>
      <c r="BP192" s="131" t="s">
        <v>4089</v>
      </c>
      <c r="BQ192" s="131" t="s">
        <v>17800</v>
      </c>
      <c r="BR192" s="131" t="s">
        <v>18528</v>
      </c>
      <c r="BT192" s="129" t="s">
        <v>1221</v>
      </c>
      <c r="BU192" s="129" t="s">
        <v>204</v>
      </c>
      <c r="BV192" s="129" t="s">
        <v>1536</v>
      </c>
      <c r="BW192" s="129" t="s">
        <v>1630</v>
      </c>
      <c r="BX192" s="131" t="s">
        <v>17764</v>
      </c>
      <c r="BY192" s="131" t="s">
        <v>18067</v>
      </c>
      <c r="BZ192" s="131" t="s">
        <v>18795</v>
      </c>
      <c r="CB192" s="129" t="s">
        <v>214</v>
      </c>
      <c r="CC192" s="129" t="s">
        <v>171</v>
      </c>
      <c r="CD192" s="129" t="s">
        <v>271</v>
      </c>
      <c r="CE192" s="129" t="s">
        <v>370</v>
      </c>
      <c r="CF192" s="129" t="s">
        <v>379</v>
      </c>
      <c r="CG192" s="131" t="s">
        <v>17914</v>
      </c>
      <c r="CH192" s="131" t="s">
        <v>9032</v>
      </c>
      <c r="CI192" s="124" t="s">
        <v>19175</v>
      </c>
    </row>
    <row r="193" spans="1:87" ht="25.5" x14ac:dyDescent="0.25">
      <c r="A193" s="30">
        <f t="shared" si="17"/>
        <v>176</v>
      </c>
      <c r="B193" s="31">
        <v>3286468</v>
      </c>
      <c r="C193" s="31" t="s">
        <v>24241</v>
      </c>
      <c r="D193" s="31"/>
      <c r="E193" s="31" t="s">
        <v>23845</v>
      </c>
      <c r="F193" s="31"/>
      <c r="G193" s="32" t="s">
        <v>23529</v>
      </c>
      <c r="H193" s="32" t="s">
        <v>23513</v>
      </c>
      <c r="I193" s="33">
        <v>9165462059</v>
      </c>
      <c r="J193" s="18" t="s">
        <v>24242</v>
      </c>
      <c r="K193" s="32"/>
      <c r="L193" s="18"/>
      <c r="M193" s="31" t="s">
        <v>23642</v>
      </c>
      <c r="N193" s="31" t="s">
        <v>23642</v>
      </c>
      <c r="O193" s="31"/>
      <c r="P193" s="32" t="s">
        <v>3206</v>
      </c>
      <c r="Q193" s="31"/>
      <c r="R193" s="44" t="s">
        <v>24243</v>
      </c>
      <c r="S193" s="32" t="s">
        <v>23516</v>
      </c>
      <c r="T193" s="34" t="str">
        <f t="shared" si="13"/>
        <v>Saving/Loan A/C</v>
      </c>
      <c r="U193" s="32" t="s">
        <v>23517</v>
      </c>
      <c r="V193" s="45">
        <v>1.2</v>
      </c>
      <c r="W193" s="35" t="s">
        <v>24244</v>
      </c>
      <c r="X193" s="62" t="str">
        <f t="shared" si="14"/>
        <v>Small/Marginal</v>
      </c>
      <c r="Y193" s="32" t="s">
        <v>204</v>
      </c>
      <c r="Z193" s="35"/>
      <c r="AA193" s="36">
        <v>0.5</v>
      </c>
      <c r="AB193" s="32" t="s">
        <v>3209</v>
      </c>
      <c r="AC193" s="32" t="s">
        <v>3380</v>
      </c>
      <c r="AD193" s="32" t="s">
        <v>3388</v>
      </c>
      <c r="AE193" s="31"/>
      <c r="AF193" s="31" t="s">
        <v>23642</v>
      </c>
      <c r="AG193" s="31"/>
      <c r="AH193" s="31" t="str">
        <f t="shared" si="12"/>
        <v>PTHLKA</v>
      </c>
      <c r="AI193" s="37" t="str">
        <f>IFERROR(IF(OR($C$5="",$Y193=""),"",INDEX('NFA LEVEL'!$D$2:$D$197,MATCH(CONCATENATE($C$5,"_",$Y193),'NFA LEVEL'!$A$2:$A$197))),"")</f>
        <v>PTHLKA</v>
      </c>
      <c r="AJ193" s="38">
        <f>IFERROR(ROUND((VLOOKUP(CONCATENATE($C$5,"_",$Y193),premium!$A$2:$I$200,6,FALSE))*AA193,0),"")</f>
        <v>20000</v>
      </c>
      <c r="AK193" s="38">
        <f>IFERROR(ROUND((VLOOKUP(CONCATENATE($C$5,"_",$Y193),premium!$A$2:$I$200,9,FALSE))*AA193,2),"")</f>
        <v>400</v>
      </c>
      <c r="AL193" s="35" t="s">
        <v>23520</v>
      </c>
      <c r="AM193" s="31"/>
      <c r="AN193" s="39"/>
      <c r="AO193" s="63" t="str">
        <f t="shared" si="15"/>
        <v>O.K.</v>
      </c>
      <c r="AP193" s="40" t="str">
        <f t="shared" si="16"/>
        <v>O.K</v>
      </c>
      <c r="AQ193" s="41" t="s">
        <v>48</v>
      </c>
      <c r="AR193" s="161"/>
      <c r="AS193" s="124" t="s">
        <v>4388</v>
      </c>
      <c r="AT193" s="129" t="s">
        <v>214</v>
      </c>
      <c r="AU193" s="129" t="s">
        <v>171</v>
      </c>
      <c r="AV193" s="129" t="s">
        <v>271</v>
      </c>
      <c r="AW193" s="129" t="s">
        <v>370</v>
      </c>
      <c r="AX193" s="129" t="s">
        <v>380</v>
      </c>
      <c r="AZ193" s="129" t="s">
        <v>3984</v>
      </c>
      <c r="BA193" s="130" t="s">
        <v>9033</v>
      </c>
      <c r="BB193" s="130" t="s">
        <v>9034</v>
      </c>
      <c r="BH193" s="131"/>
      <c r="BI193" s="131"/>
      <c r="BJ193" s="131"/>
      <c r="BK193" s="131"/>
      <c r="BM193" s="129" t="s">
        <v>2101</v>
      </c>
      <c r="BN193" s="129" t="s">
        <v>204</v>
      </c>
      <c r="BO193" s="129" t="s">
        <v>2112</v>
      </c>
      <c r="BP193" s="131" t="s">
        <v>4089</v>
      </c>
      <c r="BQ193" s="131" t="s">
        <v>17801</v>
      </c>
      <c r="BR193" s="131" t="s">
        <v>18529</v>
      </c>
      <c r="BT193" s="129" t="s">
        <v>1221</v>
      </c>
      <c r="BU193" s="129" t="s">
        <v>204</v>
      </c>
      <c r="BV193" s="129" t="s">
        <v>1536</v>
      </c>
      <c r="BW193" s="129" t="s">
        <v>1660</v>
      </c>
      <c r="BX193" s="131" t="s">
        <v>17764</v>
      </c>
      <c r="BY193" s="131" t="s">
        <v>18068</v>
      </c>
      <c r="BZ193" s="131" t="s">
        <v>18796</v>
      </c>
      <c r="CB193" s="129" t="s">
        <v>214</v>
      </c>
      <c r="CC193" s="129" t="s">
        <v>171</v>
      </c>
      <c r="CD193" s="129" t="s">
        <v>271</v>
      </c>
      <c r="CE193" s="129" t="s">
        <v>370</v>
      </c>
      <c r="CF193" s="129" t="s">
        <v>380</v>
      </c>
      <c r="CG193" s="131" t="s">
        <v>17914</v>
      </c>
      <c r="CH193" s="131" t="s">
        <v>9034</v>
      </c>
      <c r="CI193" s="124" t="s">
        <v>19176</v>
      </c>
    </row>
    <row r="194" spans="1:87" ht="25.5" x14ac:dyDescent="0.25">
      <c r="A194" s="30">
        <f t="shared" si="17"/>
        <v>177</v>
      </c>
      <c r="B194" s="31">
        <v>3335475</v>
      </c>
      <c r="C194" s="31" t="s">
        <v>24245</v>
      </c>
      <c r="D194" s="31"/>
      <c r="E194" s="31" t="s">
        <v>23817</v>
      </c>
      <c r="F194" s="31"/>
      <c r="G194" s="32" t="s">
        <v>23512</v>
      </c>
      <c r="H194" s="32" t="s">
        <v>23513</v>
      </c>
      <c r="I194" s="33">
        <v>9754118166</v>
      </c>
      <c r="J194" s="18"/>
      <c r="K194" s="32"/>
      <c r="L194" s="18"/>
      <c r="M194" s="31" t="s">
        <v>23573</v>
      </c>
      <c r="N194" s="31" t="s">
        <v>23573</v>
      </c>
      <c r="O194" s="31"/>
      <c r="P194" s="32" t="s">
        <v>3206</v>
      </c>
      <c r="Q194" s="31"/>
      <c r="R194" s="44" t="s">
        <v>24246</v>
      </c>
      <c r="S194" s="32" t="s">
        <v>23516</v>
      </c>
      <c r="T194" s="34" t="str">
        <f t="shared" si="13"/>
        <v>Saving/Loan A/C</v>
      </c>
      <c r="U194" s="32" t="s">
        <v>23517</v>
      </c>
      <c r="V194" s="45">
        <v>0.9</v>
      </c>
      <c r="W194" s="35" t="s">
        <v>24247</v>
      </c>
      <c r="X194" s="62" t="str">
        <f t="shared" si="14"/>
        <v>Small/Marginal</v>
      </c>
      <c r="Y194" s="32" t="s">
        <v>204</v>
      </c>
      <c r="Z194" s="35"/>
      <c r="AA194" s="36">
        <v>0.5</v>
      </c>
      <c r="AB194" s="32" t="s">
        <v>3209</v>
      </c>
      <c r="AC194" s="32" t="s">
        <v>3380</v>
      </c>
      <c r="AD194" s="32" t="s">
        <v>3391</v>
      </c>
      <c r="AE194" s="31"/>
      <c r="AF194" s="31" t="s">
        <v>23573</v>
      </c>
      <c r="AG194" s="31"/>
      <c r="AH194" s="31" t="str">
        <f t="shared" si="12"/>
        <v>PTHLKA</v>
      </c>
      <c r="AI194" s="37" t="str">
        <f>IFERROR(IF(OR($C$5="",$Y194=""),"",INDEX('NFA LEVEL'!$D$2:$D$197,MATCH(CONCATENATE($C$5,"_",$Y194),'NFA LEVEL'!$A$2:$A$197))),"")</f>
        <v>PTHLKA</v>
      </c>
      <c r="AJ194" s="38">
        <f>IFERROR(ROUND((VLOOKUP(CONCATENATE($C$5,"_",$Y194),premium!$A$2:$I$200,6,FALSE))*AA194,0),"")</f>
        <v>20000</v>
      </c>
      <c r="AK194" s="38">
        <f>IFERROR(ROUND((VLOOKUP(CONCATENATE($C$5,"_",$Y194),premium!$A$2:$I$200,9,FALSE))*AA194,2),"")</f>
        <v>400</v>
      </c>
      <c r="AL194" s="35" t="s">
        <v>23520</v>
      </c>
      <c r="AM194" s="31"/>
      <c r="AN194" s="39"/>
      <c r="AO194" s="63" t="str">
        <f t="shared" si="15"/>
        <v>O.K.</v>
      </c>
      <c r="AP194" s="40" t="str">
        <f t="shared" si="16"/>
        <v>O.K</v>
      </c>
      <c r="AQ194" s="41" t="s">
        <v>48</v>
      </c>
      <c r="AR194" s="161"/>
      <c r="AS194" s="124" t="s">
        <v>4389</v>
      </c>
      <c r="AT194" s="129" t="s">
        <v>214</v>
      </c>
      <c r="AU194" s="129" t="s">
        <v>171</v>
      </c>
      <c r="AV194" s="129" t="s">
        <v>271</v>
      </c>
      <c r="AW194" s="129" t="s">
        <v>370</v>
      </c>
      <c r="AX194" s="129" t="s">
        <v>381</v>
      </c>
      <c r="AZ194" s="129" t="s">
        <v>3984</v>
      </c>
      <c r="BA194" s="130" t="s">
        <v>9035</v>
      </c>
      <c r="BB194" s="130" t="s">
        <v>9036</v>
      </c>
      <c r="BH194" s="131"/>
      <c r="BI194" s="131"/>
      <c r="BJ194" s="131"/>
      <c r="BK194" s="131"/>
      <c r="BM194" s="129" t="s">
        <v>2101</v>
      </c>
      <c r="BN194" s="129" t="s">
        <v>204</v>
      </c>
      <c r="BO194" s="129" t="s">
        <v>2130</v>
      </c>
      <c r="BP194" s="131" t="s">
        <v>4089</v>
      </c>
      <c r="BQ194" s="131" t="s">
        <v>17802</v>
      </c>
      <c r="BR194" s="131" t="s">
        <v>18530</v>
      </c>
      <c r="BT194" s="129" t="s">
        <v>1221</v>
      </c>
      <c r="BU194" s="129" t="s">
        <v>204</v>
      </c>
      <c r="BV194" s="129" t="s">
        <v>1225</v>
      </c>
      <c r="BW194" s="129" t="s">
        <v>1270</v>
      </c>
      <c r="BX194" s="131" t="s">
        <v>17765</v>
      </c>
      <c r="BY194" s="131" t="s">
        <v>18069</v>
      </c>
      <c r="BZ194" s="131" t="s">
        <v>18797</v>
      </c>
      <c r="CB194" s="129" t="s">
        <v>214</v>
      </c>
      <c r="CC194" s="129" t="s">
        <v>171</v>
      </c>
      <c r="CD194" s="129" t="s">
        <v>271</v>
      </c>
      <c r="CE194" s="129" t="s">
        <v>370</v>
      </c>
      <c r="CF194" s="129" t="s">
        <v>381</v>
      </c>
      <c r="CG194" s="131" t="s">
        <v>17914</v>
      </c>
      <c r="CH194" s="131" t="s">
        <v>9036</v>
      </c>
      <c r="CI194" s="124" t="s">
        <v>19177</v>
      </c>
    </row>
    <row r="195" spans="1:87" ht="25.5" x14ac:dyDescent="0.25">
      <c r="A195" s="30">
        <f t="shared" si="17"/>
        <v>178</v>
      </c>
      <c r="B195" s="31">
        <v>3343835</v>
      </c>
      <c r="C195" s="31" t="s">
        <v>23621</v>
      </c>
      <c r="D195" s="31"/>
      <c r="E195" s="31" t="s">
        <v>24248</v>
      </c>
      <c r="F195" s="31"/>
      <c r="G195" s="32" t="s">
        <v>23512</v>
      </c>
      <c r="H195" s="32" t="s">
        <v>23513</v>
      </c>
      <c r="I195" s="33">
        <v>9009625967</v>
      </c>
      <c r="J195" s="18" t="s">
        <v>24249</v>
      </c>
      <c r="K195" s="32"/>
      <c r="L195" s="18"/>
      <c r="M195" s="31" t="s">
        <v>23573</v>
      </c>
      <c r="N195" s="31" t="s">
        <v>23573</v>
      </c>
      <c r="O195" s="31"/>
      <c r="P195" s="32" t="s">
        <v>3206</v>
      </c>
      <c r="Q195" s="31"/>
      <c r="R195" s="44" t="s">
        <v>24250</v>
      </c>
      <c r="S195" s="32" t="s">
        <v>23516</v>
      </c>
      <c r="T195" s="34" t="str">
        <f t="shared" si="13"/>
        <v>Saving/Loan A/C</v>
      </c>
      <c r="U195" s="32" t="s">
        <v>23517</v>
      </c>
      <c r="V195" s="45">
        <v>0.78</v>
      </c>
      <c r="W195" s="35" t="s">
        <v>24251</v>
      </c>
      <c r="X195" s="62" t="str">
        <f t="shared" si="14"/>
        <v>Small/Marginal</v>
      </c>
      <c r="Y195" s="32" t="s">
        <v>204</v>
      </c>
      <c r="Z195" s="35"/>
      <c r="AA195" s="36">
        <v>0.2</v>
      </c>
      <c r="AB195" s="32" t="s">
        <v>3209</v>
      </c>
      <c r="AC195" s="32" t="s">
        <v>3380</v>
      </c>
      <c r="AD195" s="32" t="s">
        <v>3391</v>
      </c>
      <c r="AE195" s="31"/>
      <c r="AF195" s="31" t="s">
        <v>23573</v>
      </c>
      <c r="AG195" s="31"/>
      <c r="AH195" s="31" t="str">
        <f t="shared" si="12"/>
        <v>PTHLKA</v>
      </c>
      <c r="AI195" s="37" t="str">
        <f>IFERROR(IF(OR($C$5="",$Y195=""),"",INDEX('NFA LEVEL'!$D$2:$D$197,MATCH(CONCATENATE($C$5,"_",$Y195),'NFA LEVEL'!$A$2:$A$197))),"")</f>
        <v>PTHLKA</v>
      </c>
      <c r="AJ195" s="38">
        <f>IFERROR(ROUND((VLOOKUP(CONCATENATE($C$5,"_",$Y195),premium!$A$2:$I$200,6,FALSE))*AA195,0),"")</f>
        <v>8000</v>
      </c>
      <c r="AK195" s="38">
        <f>IFERROR(ROUND((VLOOKUP(CONCATENATE($C$5,"_",$Y195),premium!$A$2:$I$200,9,FALSE))*AA195,2),"")</f>
        <v>160</v>
      </c>
      <c r="AL195" s="35" t="s">
        <v>23520</v>
      </c>
      <c r="AM195" s="31"/>
      <c r="AN195" s="39"/>
      <c r="AO195" s="63" t="str">
        <f t="shared" si="15"/>
        <v>O.K.</v>
      </c>
      <c r="AP195" s="40" t="str">
        <f t="shared" si="16"/>
        <v>O.K</v>
      </c>
      <c r="AQ195" s="41" t="s">
        <v>48</v>
      </c>
      <c r="AR195" s="161"/>
      <c r="AS195" s="124" t="s">
        <v>4390</v>
      </c>
      <c r="AT195" s="129" t="s">
        <v>214</v>
      </c>
      <c r="AU195" s="129" t="s">
        <v>171</v>
      </c>
      <c r="AV195" s="129" t="s">
        <v>271</v>
      </c>
      <c r="AW195" s="129" t="s">
        <v>370</v>
      </c>
      <c r="AX195" s="129" t="s">
        <v>382</v>
      </c>
      <c r="AZ195" s="129" t="s">
        <v>3984</v>
      </c>
      <c r="BA195" s="130" t="s">
        <v>9037</v>
      </c>
      <c r="BB195" s="130" t="s">
        <v>9038</v>
      </c>
      <c r="BH195" s="131"/>
      <c r="BI195" s="131"/>
      <c r="BJ195" s="131"/>
      <c r="BK195" s="131"/>
      <c r="BM195" s="129" t="s">
        <v>2538</v>
      </c>
      <c r="BN195" s="129" t="s">
        <v>204</v>
      </c>
      <c r="BO195" s="129" t="s">
        <v>2539</v>
      </c>
      <c r="BP195" s="131" t="s">
        <v>4090</v>
      </c>
      <c r="BQ195" s="131" t="s">
        <v>17803</v>
      </c>
      <c r="BR195" s="131" t="s">
        <v>18531</v>
      </c>
      <c r="BT195" s="129" t="s">
        <v>1221</v>
      </c>
      <c r="BU195" s="129" t="s">
        <v>204</v>
      </c>
      <c r="BV195" s="129" t="s">
        <v>1226</v>
      </c>
      <c r="BW195" s="129" t="s">
        <v>1301</v>
      </c>
      <c r="BX195" s="131" t="s">
        <v>17766</v>
      </c>
      <c r="BY195" s="131" t="s">
        <v>18070</v>
      </c>
      <c r="BZ195" s="131" t="s">
        <v>18798</v>
      </c>
      <c r="CB195" s="129" t="s">
        <v>214</v>
      </c>
      <c r="CC195" s="129" t="s">
        <v>171</v>
      </c>
      <c r="CD195" s="129" t="s">
        <v>271</v>
      </c>
      <c r="CE195" s="129" t="s">
        <v>370</v>
      </c>
      <c r="CF195" s="129" t="s">
        <v>382</v>
      </c>
      <c r="CG195" s="131" t="s">
        <v>17914</v>
      </c>
      <c r="CH195" s="131" t="s">
        <v>9038</v>
      </c>
      <c r="CI195" s="124" t="s">
        <v>19178</v>
      </c>
    </row>
    <row r="196" spans="1:87" ht="25.5" x14ac:dyDescent="0.25">
      <c r="A196" s="30">
        <f t="shared" si="17"/>
        <v>179</v>
      </c>
      <c r="B196" s="31">
        <v>2886905</v>
      </c>
      <c r="C196" s="31" t="s">
        <v>23695</v>
      </c>
      <c r="D196" s="31"/>
      <c r="E196" s="31" t="s">
        <v>23740</v>
      </c>
      <c r="F196" s="31"/>
      <c r="G196" s="32" t="s">
        <v>23512</v>
      </c>
      <c r="H196" s="32" t="s">
        <v>23513</v>
      </c>
      <c r="I196" s="33">
        <v>9999999999</v>
      </c>
      <c r="J196" s="18"/>
      <c r="K196" s="32"/>
      <c r="L196" s="18"/>
      <c r="M196" s="31" t="s">
        <v>23509</v>
      </c>
      <c r="N196" s="31" t="s">
        <v>23509</v>
      </c>
      <c r="O196" s="31"/>
      <c r="P196" s="32" t="s">
        <v>3206</v>
      </c>
      <c r="Q196" s="31"/>
      <c r="R196" s="44" t="s">
        <v>24252</v>
      </c>
      <c r="S196" s="32" t="s">
        <v>23516</v>
      </c>
      <c r="T196" s="34" t="str">
        <f t="shared" si="13"/>
        <v>Saving/Loan A/C</v>
      </c>
      <c r="U196" s="32" t="s">
        <v>23517</v>
      </c>
      <c r="V196" s="45">
        <v>1.01</v>
      </c>
      <c r="W196" s="35" t="s">
        <v>24253</v>
      </c>
      <c r="X196" s="62" t="str">
        <f t="shared" si="14"/>
        <v>Small/Marginal</v>
      </c>
      <c r="Y196" s="32" t="s">
        <v>204</v>
      </c>
      <c r="Z196" s="35"/>
      <c r="AA196" s="36">
        <v>0.4</v>
      </c>
      <c r="AB196" s="32" t="s">
        <v>3209</v>
      </c>
      <c r="AC196" s="32" t="s">
        <v>3380</v>
      </c>
      <c r="AD196" s="32" t="s">
        <v>3383</v>
      </c>
      <c r="AE196" s="31"/>
      <c r="AF196" s="31" t="s">
        <v>23509</v>
      </c>
      <c r="AG196" s="31"/>
      <c r="AH196" s="31" t="str">
        <f t="shared" si="12"/>
        <v>PTHLKA</v>
      </c>
      <c r="AI196" s="37" t="str">
        <f>IFERROR(IF(OR($C$5="",$Y196=""),"",INDEX('NFA LEVEL'!$D$2:$D$197,MATCH(CONCATENATE($C$5,"_",$Y196),'NFA LEVEL'!$A$2:$A$197))),"")</f>
        <v>PTHLKA</v>
      </c>
      <c r="AJ196" s="38">
        <f>IFERROR(ROUND((VLOOKUP(CONCATENATE($C$5,"_",$Y196),premium!$A$2:$I$200,6,FALSE))*AA196,0),"")</f>
        <v>16000</v>
      </c>
      <c r="AK196" s="38">
        <f>IFERROR(ROUND((VLOOKUP(CONCATENATE($C$5,"_",$Y196),premium!$A$2:$I$200,9,FALSE))*AA196,2),"")</f>
        <v>320</v>
      </c>
      <c r="AL196" s="35" t="s">
        <v>23520</v>
      </c>
      <c r="AM196" s="31"/>
      <c r="AN196" s="39"/>
      <c r="AO196" s="63" t="str">
        <f t="shared" si="15"/>
        <v>O.K.</v>
      </c>
      <c r="AP196" s="40" t="str">
        <f t="shared" si="16"/>
        <v>O.K</v>
      </c>
      <c r="AQ196" s="41" t="s">
        <v>48</v>
      </c>
      <c r="AR196" s="161"/>
      <c r="AS196" s="124" t="s">
        <v>4391</v>
      </c>
      <c r="AT196" s="129" t="s">
        <v>214</v>
      </c>
      <c r="AU196" s="129" t="s">
        <v>171</v>
      </c>
      <c r="AV196" s="129" t="s">
        <v>271</v>
      </c>
      <c r="AW196" s="129" t="s">
        <v>370</v>
      </c>
      <c r="AX196" s="129" t="s">
        <v>383</v>
      </c>
      <c r="AZ196" s="129" t="s">
        <v>3984</v>
      </c>
      <c r="BA196" s="130" t="s">
        <v>9039</v>
      </c>
      <c r="BB196" s="130" t="s">
        <v>9040</v>
      </c>
      <c r="BH196" s="131"/>
      <c r="BI196" s="131"/>
      <c r="BJ196" s="131"/>
      <c r="BK196" s="131"/>
      <c r="BM196" s="129" t="s">
        <v>2538</v>
      </c>
      <c r="BN196" s="129" t="s">
        <v>204</v>
      </c>
      <c r="BO196" s="129" t="s">
        <v>2631</v>
      </c>
      <c r="BP196" s="131" t="s">
        <v>4090</v>
      </c>
      <c r="BQ196" s="131" t="s">
        <v>17804</v>
      </c>
      <c r="BR196" s="131" t="s">
        <v>18532</v>
      </c>
      <c r="BT196" s="129" t="s">
        <v>1221</v>
      </c>
      <c r="BU196" s="129" t="s">
        <v>204</v>
      </c>
      <c r="BV196" s="129" t="s">
        <v>1226</v>
      </c>
      <c r="BW196" s="129" t="s">
        <v>1340</v>
      </c>
      <c r="BX196" s="131" t="s">
        <v>17766</v>
      </c>
      <c r="BY196" s="131" t="s">
        <v>18071</v>
      </c>
      <c r="BZ196" s="131" t="s">
        <v>18799</v>
      </c>
      <c r="CB196" s="129" t="s">
        <v>214</v>
      </c>
      <c r="CC196" s="129" t="s">
        <v>171</v>
      </c>
      <c r="CD196" s="129" t="s">
        <v>271</v>
      </c>
      <c r="CE196" s="129" t="s">
        <v>370</v>
      </c>
      <c r="CF196" s="129" t="s">
        <v>383</v>
      </c>
      <c r="CG196" s="131" t="s">
        <v>17914</v>
      </c>
      <c r="CH196" s="131" t="s">
        <v>9040</v>
      </c>
      <c r="CI196" s="124" t="s">
        <v>19179</v>
      </c>
    </row>
    <row r="197" spans="1:87" ht="25.5" x14ac:dyDescent="0.25">
      <c r="A197" s="30">
        <f t="shared" si="17"/>
        <v>180</v>
      </c>
      <c r="B197" s="31">
        <v>999883431</v>
      </c>
      <c r="C197" s="31" t="s">
        <v>24254</v>
      </c>
      <c r="D197" s="31"/>
      <c r="E197" s="31" t="s">
        <v>24255</v>
      </c>
      <c r="F197" s="31"/>
      <c r="G197" s="32" t="s">
        <v>23512</v>
      </c>
      <c r="H197" s="32" t="s">
        <v>23513</v>
      </c>
      <c r="I197" s="33">
        <v>9999999999</v>
      </c>
      <c r="J197" s="18" t="s">
        <v>24256</v>
      </c>
      <c r="K197" s="32"/>
      <c r="L197" s="18"/>
      <c r="M197" s="31" t="s">
        <v>23509</v>
      </c>
      <c r="N197" s="31" t="s">
        <v>23509</v>
      </c>
      <c r="O197" s="31"/>
      <c r="P197" s="32" t="s">
        <v>3206</v>
      </c>
      <c r="Q197" s="31"/>
      <c r="R197" s="44" t="s">
        <v>24257</v>
      </c>
      <c r="S197" s="32" t="s">
        <v>23516</v>
      </c>
      <c r="T197" s="34" t="str">
        <f t="shared" si="13"/>
        <v>Saving/Loan A/C</v>
      </c>
      <c r="U197" s="32" t="s">
        <v>23517</v>
      </c>
      <c r="V197" s="45">
        <v>3.63</v>
      </c>
      <c r="W197" s="35" t="s">
        <v>24258</v>
      </c>
      <c r="X197" s="62" t="str">
        <f t="shared" si="14"/>
        <v>Others</v>
      </c>
      <c r="Y197" s="32" t="s">
        <v>204</v>
      </c>
      <c r="Z197" s="35"/>
      <c r="AA197" s="36">
        <v>2</v>
      </c>
      <c r="AB197" s="32" t="s">
        <v>3209</v>
      </c>
      <c r="AC197" s="32" t="s">
        <v>3380</v>
      </c>
      <c r="AD197" s="32" t="s">
        <v>3383</v>
      </c>
      <c r="AE197" s="31"/>
      <c r="AF197" s="31" t="s">
        <v>23509</v>
      </c>
      <c r="AG197" s="31"/>
      <c r="AH197" s="31" t="str">
        <f t="shared" si="12"/>
        <v>PTHLKA</v>
      </c>
      <c r="AI197" s="37" t="str">
        <f>IFERROR(IF(OR($C$5="",$Y197=""),"",INDEX('NFA LEVEL'!$D$2:$D$197,MATCH(CONCATENATE($C$5,"_",$Y197),'NFA LEVEL'!$A$2:$A$197))),"")</f>
        <v>PTHLKA</v>
      </c>
      <c r="AJ197" s="38">
        <f>IFERROR(ROUND((VLOOKUP(CONCATENATE($C$5,"_",$Y197),premium!$A$2:$I$200,6,FALSE))*AA197,0),"")</f>
        <v>80000</v>
      </c>
      <c r="AK197" s="38">
        <f>IFERROR(ROUND((VLOOKUP(CONCATENATE($C$5,"_",$Y197),premium!$A$2:$I$200,9,FALSE))*AA197,2),"")</f>
        <v>1600</v>
      </c>
      <c r="AL197" s="35" t="s">
        <v>23520</v>
      </c>
      <c r="AM197" s="31"/>
      <c r="AN197" s="39"/>
      <c r="AO197" s="63" t="str">
        <f t="shared" si="15"/>
        <v>O.K.</v>
      </c>
      <c r="AP197" s="40" t="str">
        <f t="shared" si="16"/>
        <v>O.K</v>
      </c>
      <c r="AQ197" s="41" t="s">
        <v>48</v>
      </c>
      <c r="AR197" s="161"/>
      <c r="AS197" s="124" t="s">
        <v>4392</v>
      </c>
      <c r="AT197" s="129" t="s">
        <v>214</v>
      </c>
      <c r="AU197" s="129" t="s">
        <v>171</v>
      </c>
      <c r="AV197" s="129" t="s">
        <v>271</v>
      </c>
      <c r="AW197" s="129" t="s">
        <v>370</v>
      </c>
      <c r="AX197" s="129" t="s">
        <v>384</v>
      </c>
      <c r="AZ197" s="129" t="s">
        <v>3984</v>
      </c>
      <c r="BA197" s="130" t="s">
        <v>9041</v>
      </c>
      <c r="BB197" s="130" t="s">
        <v>9042</v>
      </c>
      <c r="BH197" s="131"/>
      <c r="BI197" s="131"/>
      <c r="BJ197" s="131"/>
      <c r="BK197" s="131"/>
      <c r="BM197" s="129" t="s">
        <v>2538</v>
      </c>
      <c r="BN197" s="129" t="s">
        <v>204</v>
      </c>
      <c r="BO197" s="129" t="s">
        <v>2672</v>
      </c>
      <c r="BP197" s="131" t="s">
        <v>4090</v>
      </c>
      <c r="BQ197" s="131" t="s">
        <v>17805</v>
      </c>
      <c r="BR197" s="131" t="s">
        <v>18533</v>
      </c>
      <c r="BT197" s="129" t="s">
        <v>1221</v>
      </c>
      <c r="BU197" s="129" t="s">
        <v>204</v>
      </c>
      <c r="BV197" s="129" t="s">
        <v>1226</v>
      </c>
      <c r="BW197" s="129" t="s">
        <v>1359</v>
      </c>
      <c r="BX197" s="131" t="s">
        <v>17766</v>
      </c>
      <c r="BY197" s="131" t="s">
        <v>18072</v>
      </c>
      <c r="BZ197" s="131" t="s">
        <v>18800</v>
      </c>
      <c r="CB197" s="129" t="s">
        <v>214</v>
      </c>
      <c r="CC197" s="129" t="s">
        <v>171</v>
      </c>
      <c r="CD197" s="129" t="s">
        <v>271</v>
      </c>
      <c r="CE197" s="129" t="s">
        <v>370</v>
      </c>
      <c r="CF197" s="129" t="s">
        <v>384</v>
      </c>
      <c r="CG197" s="131" t="s">
        <v>17914</v>
      </c>
      <c r="CH197" s="131" t="s">
        <v>9042</v>
      </c>
      <c r="CI197" s="124" t="s">
        <v>19180</v>
      </c>
    </row>
    <row r="198" spans="1:87" ht="25.5" x14ac:dyDescent="0.25">
      <c r="A198" s="30">
        <f t="shared" si="17"/>
        <v>181</v>
      </c>
      <c r="B198" s="31">
        <v>271077</v>
      </c>
      <c r="C198" s="31" t="s">
        <v>24259</v>
      </c>
      <c r="D198" s="31"/>
      <c r="E198" s="31" t="s">
        <v>24260</v>
      </c>
      <c r="F198" s="31"/>
      <c r="G198" s="32" t="s">
        <v>23512</v>
      </c>
      <c r="H198" s="32" t="s">
        <v>23513</v>
      </c>
      <c r="I198" s="33">
        <v>9999999999</v>
      </c>
      <c r="J198" s="18"/>
      <c r="K198" s="32"/>
      <c r="L198" s="18"/>
      <c r="M198" s="31" t="s">
        <v>23509</v>
      </c>
      <c r="N198" s="31" t="s">
        <v>23509</v>
      </c>
      <c r="O198" s="31"/>
      <c r="P198" s="32" t="s">
        <v>3206</v>
      </c>
      <c r="Q198" s="31"/>
      <c r="R198" s="44" t="s">
        <v>24261</v>
      </c>
      <c r="S198" s="32" t="s">
        <v>23516</v>
      </c>
      <c r="T198" s="34" t="str">
        <f t="shared" si="13"/>
        <v>Saving/Loan A/C</v>
      </c>
      <c r="U198" s="32" t="s">
        <v>23517</v>
      </c>
      <c r="V198" s="45">
        <v>3.02</v>
      </c>
      <c r="W198" s="35" t="s">
        <v>24262</v>
      </c>
      <c r="X198" s="62" t="str">
        <f t="shared" si="14"/>
        <v>Others</v>
      </c>
      <c r="Y198" s="32" t="s">
        <v>204</v>
      </c>
      <c r="Z198" s="35"/>
      <c r="AA198" s="36">
        <v>1.5</v>
      </c>
      <c r="AB198" s="32" t="s">
        <v>3209</v>
      </c>
      <c r="AC198" s="32" t="s">
        <v>3380</v>
      </c>
      <c r="AD198" s="32" t="s">
        <v>3383</v>
      </c>
      <c r="AE198" s="31"/>
      <c r="AF198" s="31" t="s">
        <v>23509</v>
      </c>
      <c r="AG198" s="31"/>
      <c r="AH198" s="31" t="str">
        <f t="shared" si="12"/>
        <v>PTHLKA</v>
      </c>
      <c r="AI198" s="37" t="str">
        <f>IFERROR(IF(OR($C$5="",$Y198=""),"",INDEX('NFA LEVEL'!$D$2:$D$197,MATCH(CONCATENATE($C$5,"_",$Y198),'NFA LEVEL'!$A$2:$A$197))),"")</f>
        <v>PTHLKA</v>
      </c>
      <c r="AJ198" s="38">
        <f>IFERROR(ROUND((VLOOKUP(CONCATENATE($C$5,"_",$Y198),premium!$A$2:$I$200,6,FALSE))*AA198,0),"")</f>
        <v>60000</v>
      </c>
      <c r="AK198" s="38">
        <f>IFERROR(ROUND((VLOOKUP(CONCATENATE($C$5,"_",$Y198),premium!$A$2:$I$200,9,FALSE))*AA198,2),"")</f>
        <v>1200</v>
      </c>
      <c r="AL198" s="35" t="s">
        <v>23520</v>
      </c>
      <c r="AM198" s="31"/>
      <c r="AN198" s="39"/>
      <c r="AO198" s="63" t="str">
        <f t="shared" si="15"/>
        <v>O.K.</v>
      </c>
      <c r="AP198" s="40" t="str">
        <f t="shared" si="16"/>
        <v>O.K</v>
      </c>
      <c r="AQ198" s="41" t="s">
        <v>48</v>
      </c>
      <c r="AR198" s="161"/>
      <c r="AS198" s="124" t="s">
        <v>4393</v>
      </c>
      <c r="AT198" s="129" t="s">
        <v>214</v>
      </c>
      <c r="AU198" s="129" t="s">
        <v>171</v>
      </c>
      <c r="AV198" s="129" t="s">
        <v>271</v>
      </c>
      <c r="AW198" s="129" t="s">
        <v>370</v>
      </c>
      <c r="AX198" s="129" t="s">
        <v>385</v>
      </c>
      <c r="AZ198" s="129" t="s">
        <v>3984</v>
      </c>
      <c r="BA198" s="130" t="s">
        <v>9043</v>
      </c>
      <c r="BB198" s="130" t="s">
        <v>9044</v>
      </c>
      <c r="BH198" s="131"/>
      <c r="BI198" s="131"/>
      <c r="BJ198" s="131"/>
      <c r="BK198" s="131"/>
      <c r="BM198" s="129" t="s">
        <v>2538</v>
      </c>
      <c r="BN198" s="129" t="s">
        <v>204</v>
      </c>
      <c r="BO198" s="129" t="s">
        <v>2747</v>
      </c>
      <c r="BP198" s="131" t="s">
        <v>4090</v>
      </c>
      <c r="BQ198" s="131" t="s">
        <v>17806</v>
      </c>
      <c r="BR198" s="131" t="s">
        <v>18534</v>
      </c>
      <c r="BT198" s="129" t="s">
        <v>1221</v>
      </c>
      <c r="BU198" s="129" t="s">
        <v>204</v>
      </c>
      <c r="BV198" s="129" t="s">
        <v>1227</v>
      </c>
      <c r="BW198" s="129" t="s">
        <v>1370</v>
      </c>
      <c r="BX198" s="131" t="s">
        <v>17767</v>
      </c>
      <c r="BY198" s="131" t="s">
        <v>18073</v>
      </c>
      <c r="BZ198" s="131" t="s">
        <v>18801</v>
      </c>
      <c r="CB198" s="129" t="s">
        <v>214</v>
      </c>
      <c r="CC198" s="129" t="s">
        <v>171</v>
      </c>
      <c r="CD198" s="129" t="s">
        <v>271</v>
      </c>
      <c r="CE198" s="129" t="s">
        <v>370</v>
      </c>
      <c r="CF198" s="129" t="s">
        <v>385</v>
      </c>
      <c r="CG198" s="131" t="s">
        <v>17914</v>
      </c>
      <c r="CH198" s="131" t="s">
        <v>9044</v>
      </c>
      <c r="CI198" s="124" t="s">
        <v>19181</v>
      </c>
    </row>
    <row r="199" spans="1:87" ht="25.5" x14ac:dyDescent="0.25">
      <c r="A199" s="30">
        <f t="shared" si="17"/>
        <v>182</v>
      </c>
      <c r="B199" s="31">
        <v>2623803</v>
      </c>
      <c r="C199" s="31" t="s">
        <v>24263</v>
      </c>
      <c r="D199" s="31"/>
      <c r="E199" s="31" t="s">
        <v>24264</v>
      </c>
      <c r="F199" s="31"/>
      <c r="G199" s="32" t="s">
        <v>23529</v>
      </c>
      <c r="H199" s="32" t="s">
        <v>23556</v>
      </c>
      <c r="I199" s="33">
        <v>9009344975</v>
      </c>
      <c r="J199" s="18" t="s">
        <v>24265</v>
      </c>
      <c r="K199" s="32"/>
      <c r="L199" s="18"/>
      <c r="M199" s="31" t="s">
        <v>23558</v>
      </c>
      <c r="N199" s="31" t="s">
        <v>23558</v>
      </c>
      <c r="O199" s="31"/>
      <c r="P199" s="32" t="s">
        <v>3206</v>
      </c>
      <c r="Q199" s="31"/>
      <c r="R199" s="44" t="s">
        <v>24266</v>
      </c>
      <c r="S199" s="32" t="s">
        <v>23516</v>
      </c>
      <c r="T199" s="34" t="str">
        <f t="shared" si="13"/>
        <v>Saving/Loan A/C</v>
      </c>
      <c r="U199" s="32" t="s">
        <v>23517</v>
      </c>
      <c r="V199" s="45">
        <v>0.8</v>
      </c>
      <c r="W199" s="35" t="s">
        <v>24150</v>
      </c>
      <c r="X199" s="62" t="str">
        <f t="shared" si="14"/>
        <v>Small/Marginal</v>
      </c>
      <c r="Y199" s="32" t="s">
        <v>204</v>
      </c>
      <c r="Z199" s="35"/>
      <c r="AA199" s="36">
        <v>0.3</v>
      </c>
      <c r="AB199" s="32" t="s">
        <v>3209</v>
      </c>
      <c r="AC199" s="32" t="s">
        <v>3380</v>
      </c>
      <c r="AD199" s="32" t="s">
        <v>3381</v>
      </c>
      <c r="AE199" s="31"/>
      <c r="AF199" s="31" t="s">
        <v>23558</v>
      </c>
      <c r="AG199" s="31"/>
      <c r="AH199" s="31" t="str">
        <f t="shared" si="12"/>
        <v>PTHLKA</v>
      </c>
      <c r="AI199" s="37" t="str">
        <f>IFERROR(IF(OR($C$5="",$Y199=""),"",INDEX('NFA LEVEL'!$D$2:$D$197,MATCH(CONCATENATE($C$5,"_",$Y199),'NFA LEVEL'!$A$2:$A$197))),"")</f>
        <v>PTHLKA</v>
      </c>
      <c r="AJ199" s="38">
        <f>IFERROR(ROUND((VLOOKUP(CONCATENATE($C$5,"_",$Y199),premium!$A$2:$I$200,6,FALSE))*AA199,0),"")</f>
        <v>12000</v>
      </c>
      <c r="AK199" s="38">
        <f>IFERROR(ROUND((VLOOKUP(CONCATENATE($C$5,"_",$Y199),premium!$A$2:$I$200,9,FALSE))*AA199,2),"")</f>
        <v>240</v>
      </c>
      <c r="AL199" s="35" t="s">
        <v>23520</v>
      </c>
      <c r="AM199" s="31"/>
      <c r="AN199" s="39"/>
      <c r="AO199" s="63" t="str">
        <f t="shared" si="15"/>
        <v>O.K.</v>
      </c>
      <c r="AP199" s="40" t="str">
        <f t="shared" si="16"/>
        <v>O.K</v>
      </c>
      <c r="AQ199" s="41" t="s">
        <v>48</v>
      </c>
      <c r="AR199" s="161"/>
      <c r="AS199" s="124" t="s">
        <v>4394</v>
      </c>
      <c r="AT199" s="129" t="s">
        <v>214</v>
      </c>
      <c r="AU199" s="129" t="s">
        <v>171</v>
      </c>
      <c r="AV199" s="129" t="s">
        <v>271</v>
      </c>
      <c r="AW199" s="129" t="s">
        <v>370</v>
      </c>
      <c r="AX199" s="129" t="s">
        <v>386</v>
      </c>
      <c r="AZ199" s="129" t="s">
        <v>3984</v>
      </c>
      <c r="BA199" s="130" t="s">
        <v>9045</v>
      </c>
      <c r="BB199" s="130" t="s">
        <v>9046</v>
      </c>
      <c r="BH199" s="131"/>
      <c r="BI199" s="131"/>
      <c r="BJ199" s="131"/>
      <c r="BK199" s="131"/>
      <c r="BM199" s="129" t="s">
        <v>2538</v>
      </c>
      <c r="BN199" s="129" t="s">
        <v>204</v>
      </c>
      <c r="BO199" s="129" t="s">
        <v>2822</v>
      </c>
      <c r="BP199" s="131" t="s">
        <v>4090</v>
      </c>
      <c r="BQ199" s="131" t="s">
        <v>17807</v>
      </c>
      <c r="BR199" s="131" t="s">
        <v>18535</v>
      </c>
      <c r="BT199" s="129" t="s">
        <v>1221</v>
      </c>
      <c r="BU199" s="129" t="s">
        <v>204</v>
      </c>
      <c r="BV199" s="129" t="s">
        <v>1227</v>
      </c>
      <c r="BW199" s="129" t="s">
        <v>1410</v>
      </c>
      <c r="BX199" s="131" t="s">
        <v>17767</v>
      </c>
      <c r="BY199" s="131" t="s">
        <v>18074</v>
      </c>
      <c r="BZ199" s="131" t="s">
        <v>18802</v>
      </c>
      <c r="CB199" s="129" t="s">
        <v>214</v>
      </c>
      <c r="CC199" s="129" t="s">
        <v>171</v>
      </c>
      <c r="CD199" s="129" t="s">
        <v>271</v>
      </c>
      <c r="CE199" s="129" t="s">
        <v>370</v>
      </c>
      <c r="CF199" s="129" t="s">
        <v>386</v>
      </c>
      <c r="CG199" s="131" t="s">
        <v>17914</v>
      </c>
      <c r="CH199" s="131" t="s">
        <v>9046</v>
      </c>
      <c r="CI199" s="124" t="s">
        <v>19182</v>
      </c>
    </row>
    <row r="200" spans="1:87" ht="25.5" x14ac:dyDescent="0.25">
      <c r="A200" s="30">
        <f t="shared" si="17"/>
        <v>183</v>
      </c>
      <c r="B200" s="31">
        <v>3353892</v>
      </c>
      <c r="C200" s="31" t="s">
        <v>24232</v>
      </c>
      <c r="D200" s="31"/>
      <c r="E200" s="31" t="s">
        <v>23818</v>
      </c>
      <c r="F200" s="31"/>
      <c r="G200" s="32" t="s">
        <v>23512</v>
      </c>
      <c r="H200" s="32" t="s">
        <v>23556</v>
      </c>
      <c r="I200" s="33">
        <v>9575260554</v>
      </c>
      <c r="J200" s="18" t="s">
        <v>24267</v>
      </c>
      <c r="K200" s="32"/>
      <c r="L200" s="18"/>
      <c r="M200" s="31" t="s">
        <v>23558</v>
      </c>
      <c r="N200" s="31" t="s">
        <v>23558</v>
      </c>
      <c r="O200" s="31"/>
      <c r="P200" s="32" t="s">
        <v>3206</v>
      </c>
      <c r="Q200" s="31"/>
      <c r="R200" s="44" t="s">
        <v>24268</v>
      </c>
      <c r="S200" s="32" t="s">
        <v>23516</v>
      </c>
      <c r="T200" s="34" t="str">
        <f t="shared" si="13"/>
        <v>Saving/Loan A/C</v>
      </c>
      <c r="U200" s="32" t="s">
        <v>23517</v>
      </c>
      <c r="V200" s="45">
        <v>1.96</v>
      </c>
      <c r="W200" s="35" t="s">
        <v>24269</v>
      </c>
      <c r="X200" s="62" t="str">
        <f t="shared" si="14"/>
        <v>Small/Marginal</v>
      </c>
      <c r="Y200" s="32" t="s">
        <v>204</v>
      </c>
      <c r="Z200" s="35"/>
      <c r="AA200" s="36">
        <v>1</v>
      </c>
      <c r="AB200" s="32" t="s">
        <v>3209</v>
      </c>
      <c r="AC200" s="32" t="s">
        <v>3380</v>
      </c>
      <c r="AD200" s="32" t="s">
        <v>3381</v>
      </c>
      <c r="AE200" s="31"/>
      <c r="AF200" s="31" t="s">
        <v>23558</v>
      </c>
      <c r="AG200" s="31"/>
      <c r="AH200" s="31" t="str">
        <f t="shared" si="12"/>
        <v>PTHLKA</v>
      </c>
      <c r="AI200" s="37" t="str">
        <f>IFERROR(IF(OR($C$5="",$Y200=""),"",INDEX('NFA LEVEL'!$D$2:$D$197,MATCH(CONCATENATE($C$5,"_",$Y200),'NFA LEVEL'!$A$2:$A$197))),"")</f>
        <v>PTHLKA</v>
      </c>
      <c r="AJ200" s="38">
        <f>IFERROR(ROUND((VLOOKUP(CONCATENATE($C$5,"_",$Y200),premium!$A$2:$I$200,6,FALSE))*AA200,0),"")</f>
        <v>40000</v>
      </c>
      <c r="AK200" s="38">
        <f>IFERROR(ROUND((VLOOKUP(CONCATENATE($C$5,"_",$Y200),premium!$A$2:$I$200,9,FALSE))*AA200,2),"")</f>
        <v>800</v>
      </c>
      <c r="AL200" s="35" t="s">
        <v>23520</v>
      </c>
      <c r="AM200" s="31"/>
      <c r="AN200" s="39"/>
      <c r="AO200" s="63" t="str">
        <f t="shared" si="15"/>
        <v>O.K.</v>
      </c>
      <c r="AP200" s="40" t="str">
        <f t="shared" si="16"/>
        <v>O.K</v>
      </c>
      <c r="AQ200" s="41" t="s">
        <v>48</v>
      </c>
      <c r="AR200" s="161"/>
      <c r="AS200" s="124" t="s">
        <v>4395</v>
      </c>
      <c r="AT200" s="129" t="s">
        <v>214</v>
      </c>
      <c r="AU200" s="129" t="s">
        <v>171</v>
      </c>
      <c r="AV200" s="129" t="s">
        <v>271</v>
      </c>
      <c r="AW200" s="129" t="s">
        <v>370</v>
      </c>
      <c r="AX200" s="129" t="s">
        <v>387</v>
      </c>
      <c r="AZ200" s="129" t="s">
        <v>3984</v>
      </c>
      <c r="BA200" s="130" t="s">
        <v>9047</v>
      </c>
      <c r="BB200" s="130" t="s">
        <v>9048</v>
      </c>
      <c r="BH200" s="131"/>
      <c r="BI200" s="131"/>
      <c r="BJ200" s="131"/>
      <c r="BK200" s="131"/>
      <c r="BM200" s="129" t="s">
        <v>2892</v>
      </c>
      <c r="BN200" s="129" t="s">
        <v>190</v>
      </c>
      <c r="BO200" s="129"/>
      <c r="BP200" s="131" t="s">
        <v>4099</v>
      </c>
      <c r="BQ200" s="131" t="s">
        <v>17808</v>
      </c>
      <c r="BR200" s="131" t="s">
        <v>18536</v>
      </c>
      <c r="BT200" s="129" t="s">
        <v>1221</v>
      </c>
      <c r="BU200" s="129" t="s">
        <v>204</v>
      </c>
      <c r="BV200" s="129" t="s">
        <v>1228</v>
      </c>
      <c r="BW200" s="129" t="s">
        <v>1783</v>
      </c>
      <c r="BX200" s="131" t="s">
        <v>17768</v>
      </c>
      <c r="BY200" s="131" t="s">
        <v>18075</v>
      </c>
      <c r="BZ200" s="131" t="s">
        <v>18803</v>
      </c>
      <c r="CB200" s="129" t="s">
        <v>214</v>
      </c>
      <c r="CC200" s="129" t="s">
        <v>171</v>
      </c>
      <c r="CD200" s="129" t="s">
        <v>271</v>
      </c>
      <c r="CE200" s="129" t="s">
        <v>370</v>
      </c>
      <c r="CF200" s="129" t="s">
        <v>387</v>
      </c>
      <c r="CG200" s="131" t="s">
        <v>17914</v>
      </c>
      <c r="CH200" s="131" t="s">
        <v>9048</v>
      </c>
      <c r="CI200" s="124" t="s">
        <v>19183</v>
      </c>
    </row>
    <row r="201" spans="1:87" ht="25.5" x14ac:dyDescent="0.25">
      <c r="A201" s="30">
        <f t="shared" si="17"/>
        <v>184</v>
      </c>
      <c r="B201" s="31">
        <v>3444063</v>
      </c>
      <c r="C201" s="31" t="s">
        <v>24270</v>
      </c>
      <c r="D201" s="31"/>
      <c r="E201" s="31" t="s">
        <v>24271</v>
      </c>
      <c r="F201" s="31"/>
      <c r="G201" s="32" t="s">
        <v>23512</v>
      </c>
      <c r="H201" s="32" t="s">
        <v>23513</v>
      </c>
      <c r="I201" s="33">
        <v>7354527816</v>
      </c>
      <c r="J201" s="18" t="s">
        <v>24272</v>
      </c>
      <c r="K201" s="32"/>
      <c r="L201" s="18"/>
      <c r="M201" s="31" t="s">
        <v>23586</v>
      </c>
      <c r="N201" s="31" t="s">
        <v>23586</v>
      </c>
      <c r="O201" s="31"/>
      <c r="P201" s="32" t="s">
        <v>3206</v>
      </c>
      <c r="Q201" s="31"/>
      <c r="R201" s="44" t="s">
        <v>24273</v>
      </c>
      <c r="S201" s="32" t="s">
        <v>23516</v>
      </c>
      <c r="T201" s="34" t="str">
        <f t="shared" si="13"/>
        <v>Saving/Loan A/C</v>
      </c>
      <c r="U201" s="32" t="s">
        <v>23517</v>
      </c>
      <c r="V201" s="45">
        <v>1.3</v>
      </c>
      <c r="W201" s="35" t="s">
        <v>24274</v>
      </c>
      <c r="X201" s="62" t="str">
        <f t="shared" si="14"/>
        <v>Small/Marginal</v>
      </c>
      <c r="Y201" s="32" t="s">
        <v>204</v>
      </c>
      <c r="Z201" s="35"/>
      <c r="AA201" s="36">
        <v>1.3</v>
      </c>
      <c r="AB201" s="32" t="s">
        <v>3209</v>
      </c>
      <c r="AC201" s="32" t="s">
        <v>3380</v>
      </c>
      <c r="AD201" s="32" t="s">
        <v>3382</v>
      </c>
      <c r="AE201" s="31"/>
      <c r="AF201" s="31" t="s">
        <v>23586</v>
      </c>
      <c r="AG201" s="31"/>
      <c r="AH201" s="31" t="str">
        <f t="shared" si="12"/>
        <v>PTHLKA</v>
      </c>
      <c r="AI201" s="37" t="str">
        <f>IFERROR(IF(OR($C$5="",$Y201=""),"",INDEX('NFA LEVEL'!$D$2:$D$197,MATCH(CONCATENATE($C$5,"_",$Y201),'NFA LEVEL'!$A$2:$A$197))),"")</f>
        <v>PTHLKA</v>
      </c>
      <c r="AJ201" s="38">
        <f>IFERROR(ROUND((VLOOKUP(CONCATENATE($C$5,"_",$Y201),premium!$A$2:$I$200,6,FALSE))*AA201,0),"")</f>
        <v>52000</v>
      </c>
      <c r="AK201" s="38">
        <f>IFERROR(ROUND((VLOOKUP(CONCATENATE($C$5,"_",$Y201),premium!$A$2:$I$200,9,FALSE))*AA201,2),"")</f>
        <v>1040</v>
      </c>
      <c r="AL201" s="35" t="s">
        <v>23520</v>
      </c>
      <c r="AM201" s="31"/>
      <c r="AN201" s="39"/>
      <c r="AO201" s="63" t="str">
        <f t="shared" si="15"/>
        <v>O.K.</v>
      </c>
      <c r="AP201" s="40" t="str">
        <f t="shared" si="16"/>
        <v>O.K</v>
      </c>
      <c r="AQ201" s="41" t="s">
        <v>48</v>
      </c>
      <c r="AR201" s="161"/>
      <c r="AS201" s="124" t="s">
        <v>4396</v>
      </c>
      <c r="AT201" s="129" t="s">
        <v>214</v>
      </c>
      <c r="AU201" s="129" t="s">
        <v>171</v>
      </c>
      <c r="AV201" s="129" t="s">
        <v>271</v>
      </c>
      <c r="AW201" s="129" t="s">
        <v>370</v>
      </c>
      <c r="AX201" s="129" t="s">
        <v>388</v>
      </c>
      <c r="AZ201" s="129" t="s">
        <v>3984</v>
      </c>
      <c r="BA201" s="130" t="s">
        <v>9049</v>
      </c>
      <c r="BB201" s="130" t="s">
        <v>9050</v>
      </c>
      <c r="BH201" s="131"/>
      <c r="BI201" s="131"/>
      <c r="BJ201" s="131"/>
      <c r="BK201" s="131"/>
      <c r="BM201" s="129" t="s">
        <v>2892</v>
      </c>
      <c r="BN201" s="129" t="s">
        <v>201</v>
      </c>
      <c r="BO201" s="129" t="s">
        <v>2893</v>
      </c>
      <c r="BP201" s="131" t="s">
        <v>4100</v>
      </c>
      <c r="BQ201" s="131" t="s">
        <v>17809</v>
      </c>
      <c r="BR201" s="131" t="s">
        <v>18537</v>
      </c>
      <c r="BT201" s="129" t="s">
        <v>1221</v>
      </c>
      <c r="BU201" s="129" t="s">
        <v>204</v>
      </c>
      <c r="BV201" s="129" t="s">
        <v>1228</v>
      </c>
      <c r="BW201" s="129" t="s">
        <v>1798</v>
      </c>
      <c r="BX201" s="131" t="s">
        <v>17768</v>
      </c>
      <c r="BY201" s="131" t="s">
        <v>18076</v>
      </c>
      <c r="BZ201" s="131" t="s">
        <v>18804</v>
      </c>
      <c r="CB201" s="129" t="s">
        <v>214</v>
      </c>
      <c r="CC201" s="129" t="s">
        <v>171</v>
      </c>
      <c r="CD201" s="129" t="s">
        <v>271</v>
      </c>
      <c r="CE201" s="129" t="s">
        <v>370</v>
      </c>
      <c r="CF201" s="129" t="s">
        <v>388</v>
      </c>
      <c r="CG201" s="131" t="s">
        <v>17914</v>
      </c>
      <c r="CH201" s="131" t="s">
        <v>9050</v>
      </c>
      <c r="CI201" s="124" t="s">
        <v>19184</v>
      </c>
    </row>
    <row r="202" spans="1:87" ht="25.5" x14ac:dyDescent="0.25">
      <c r="A202" s="30">
        <f t="shared" si="17"/>
        <v>185</v>
      </c>
      <c r="B202" s="31">
        <v>32823162</v>
      </c>
      <c r="C202" s="31" t="s">
        <v>24275</v>
      </c>
      <c r="D202" s="31"/>
      <c r="E202" s="31" t="s">
        <v>23601</v>
      </c>
      <c r="F202" s="31"/>
      <c r="G202" s="32" t="s">
        <v>23512</v>
      </c>
      <c r="H202" s="32" t="s">
        <v>23556</v>
      </c>
      <c r="I202" s="33">
        <v>9999999999</v>
      </c>
      <c r="J202" s="18" t="s">
        <v>24276</v>
      </c>
      <c r="K202" s="32"/>
      <c r="L202" s="18"/>
      <c r="M202" s="31" t="s">
        <v>23597</v>
      </c>
      <c r="N202" s="31" t="s">
        <v>23597</v>
      </c>
      <c r="O202" s="31"/>
      <c r="P202" s="32" t="s">
        <v>3206</v>
      </c>
      <c r="Q202" s="31"/>
      <c r="R202" s="44" t="s">
        <v>24277</v>
      </c>
      <c r="S202" s="32" t="s">
        <v>23516</v>
      </c>
      <c r="T202" s="34" t="str">
        <f t="shared" si="13"/>
        <v>Saving/Loan A/C</v>
      </c>
      <c r="U202" s="32" t="s">
        <v>23517</v>
      </c>
      <c r="V202" s="45">
        <v>1.1599999999999999</v>
      </c>
      <c r="W202" s="35" t="s">
        <v>24278</v>
      </c>
      <c r="X202" s="62" t="str">
        <f t="shared" si="14"/>
        <v>Small/Marginal</v>
      </c>
      <c r="Y202" s="32" t="s">
        <v>204</v>
      </c>
      <c r="Z202" s="35"/>
      <c r="AA202" s="36">
        <v>1.1000000000000001</v>
      </c>
      <c r="AB202" s="32" t="s">
        <v>3209</v>
      </c>
      <c r="AC202" s="32" t="s">
        <v>3380</v>
      </c>
      <c r="AD202" s="32" t="s">
        <v>3391</v>
      </c>
      <c r="AE202" s="31"/>
      <c r="AF202" s="31" t="s">
        <v>23573</v>
      </c>
      <c r="AG202" s="31"/>
      <c r="AH202" s="31" t="str">
        <f t="shared" si="12"/>
        <v>PTHLKA</v>
      </c>
      <c r="AI202" s="37" t="str">
        <f>IFERROR(IF(OR($C$5="",$Y202=""),"",INDEX('NFA LEVEL'!$D$2:$D$197,MATCH(CONCATENATE($C$5,"_",$Y202),'NFA LEVEL'!$A$2:$A$197))),"")</f>
        <v>PTHLKA</v>
      </c>
      <c r="AJ202" s="38">
        <f>IFERROR(ROUND((VLOOKUP(CONCATENATE($C$5,"_",$Y202),premium!$A$2:$I$200,6,FALSE))*AA202,0),"")</f>
        <v>44000</v>
      </c>
      <c r="AK202" s="38">
        <f>IFERROR(ROUND((VLOOKUP(CONCATENATE($C$5,"_",$Y202),premium!$A$2:$I$200,9,FALSE))*AA202,2),"")</f>
        <v>880</v>
      </c>
      <c r="AL202" s="35" t="s">
        <v>23520</v>
      </c>
      <c r="AM202" s="31"/>
      <c r="AN202" s="39"/>
      <c r="AO202" s="63" t="str">
        <f t="shared" si="15"/>
        <v>O.K.</v>
      </c>
      <c r="AP202" s="40" t="str">
        <f t="shared" si="16"/>
        <v>O.K</v>
      </c>
      <c r="AQ202" s="41" t="s">
        <v>48</v>
      </c>
      <c r="AR202" s="161"/>
      <c r="AS202" s="124" t="s">
        <v>4397</v>
      </c>
      <c r="AT202" s="129" t="s">
        <v>214</v>
      </c>
      <c r="AU202" s="129" t="s">
        <v>171</v>
      </c>
      <c r="AV202" s="129" t="s">
        <v>271</v>
      </c>
      <c r="AW202" s="129" t="s">
        <v>370</v>
      </c>
      <c r="AX202" s="129" t="s">
        <v>389</v>
      </c>
      <c r="AZ202" s="129" t="s">
        <v>3984</v>
      </c>
      <c r="BA202" s="130" t="s">
        <v>9051</v>
      </c>
      <c r="BB202" s="130" t="s">
        <v>9052</v>
      </c>
      <c r="BH202" s="131"/>
      <c r="BI202" s="131"/>
      <c r="BJ202" s="131"/>
      <c r="BK202" s="131"/>
      <c r="BM202" s="129" t="s">
        <v>2892</v>
      </c>
      <c r="BN202" s="129" t="s">
        <v>201</v>
      </c>
      <c r="BO202" s="129" t="s">
        <v>2894</v>
      </c>
      <c r="BP202" s="131" t="s">
        <v>4100</v>
      </c>
      <c r="BQ202" s="131" t="s">
        <v>17810</v>
      </c>
      <c r="BR202" s="131" t="s">
        <v>18538</v>
      </c>
      <c r="BT202" s="129" t="s">
        <v>1221</v>
      </c>
      <c r="BU202" s="129" t="s">
        <v>204</v>
      </c>
      <c r="BV202" s="129" t="s">
        <v>1228</v>
      </c>
      <c r="BW202" s="129" t="s">
        <v>1822</v>
      </c>
      <c r="BX202" s="131" t="s">
        <v>17768</v>
      </c>
      <c r="BY202" s="131" t="s">
        <v>18077</v>
      </c>
      <c r="BZ202" s="131" t="s">
        <v>18805</v>
      </c>
      <c r="CB202" s="129" t="s">
        <v>214</v>
      </c>
      <c r="CC202" s="129" t="s">
        <v>171</v>
      </c>
      <c r="CD202" s="129" t="s">
        <v>271</v>
      </c>
      <c r="CE202" s="129" t="s">
        <v>370</v>
      </c>
      <c r="CF202" s="129" t="s">
        <v>389</v>
      </c>
      <c r="CG202" s="131" t="s">
        <v>17914</v>
      </c>
      <c r="CH202" s="131" t="s">
        <v>9052</v>
      </c>
      <c r="CI202" s="124" t="s">
        <v>19185</v>
      </c>
    </row>
    <row r="203" spans="1:87" ht="25.5" x14ac:dyDescent="0.25">
      <c r="A203" s="30">
        <f t="shared" si="17"/>
        <v>186</v>
      </c>
      <c r="B203" s="31">
        <v>258060</v>
      </c>
      <c r="C203" s="31" t="s">
        <v>23725</v>
      </c>
      <c r="D203" s="31"/>
      <c r="E203" s="31" t="s">
        <v>23880</v>
      </c>
      <c r="F203" s="31"/>
      <c r="G203" s="32" t="s">
        <v>23512</v>
      </c>
      <c r="H203" s="32" t="s">
        <v>23513</v>
      </c>
      <c r="I203" s="33">
        <v>9827248513</v>
      </c>
      <c r="J203" s="18" t="s">
        <v>24279</v>
      </c>
      <c r="K203" s="32"/>
      <c r="L203" s="18"/>
      <c r="M203" s="31" t="s">
        <v>23509</v>
      </c>
      <c r="N203" s="31" t="s">
        <v>23509</v>
      </c>
      <c r="O203" s="31"/>
      <c r="P203" s="32" t="s">
        <v>3206</v>
      </c>
      <c r="Q203" s="31"/>
      <c r="R203" s="44" t="s">
        <v>24280</v>
      </c>
      <c r="S203" s="32" t="s">
        <v>23516</v>
      </c>
      <c r="T203" s="34" t="str">
        <f t="shared" si="13"/>
        <v>Saving/Loan A/C</v>
      </c>
      <c r="U203" s="32" t="s">
        <v>23517</v>
      </c>
      <c r="V203" s="45">
        <v>3.35</v>
      </c>
      <c r="W203" s="35" t="s">
        <v>24281</v>
      </c>
      <c r="X203" s="62" t="str">
        <f t="shared" si="14"/>
        <v>Others</v>
      </c>
      <c r="Y203" s="32" t="s">
        <v>204</v>
      </c>
      <c r="Z203" s="35"/>
      <c r="AA203" s="36">
        <v>2.35</v>
      </c>
      <c r="AB203" s="32" t="s">
        <v>3209</v>
      </c>
      <c r="AC203" s="32" t="s">
        <v>3380</v>
      </c>
      <c r="AD203" s="32" t="s">
        <v>3383</v>
      </c>
      <c r="AE203" s="31"/>
      <c r="AF203" s="31" t="s">
        <v>23509</v>
      </c>
      <c r="AG203" s="31"/>
      <c r="AH203" s="31" t="str">
        <f t="shared" si="12"/>
        <v>PTHLKA</v>
      </c>
      <c r="AI203" s="37" t="str">
        <f>IFERROR(IF(OR($C$5="",$Y203=""),"",INDEX('NFA LEVEL'!$D$2:$D$197,MATCH(CONCATENATE($C$5,"_",$Y203),'NFA LEVEL'!$A$2:$A$197))),"")</f>
        <v>PTHLKA</v>
      </c>
      <c r="AJ203" s="38">
        <f>IFERROR(ROUND((VLOOKUP(CONCATENATE($C$5,"_",$Y203),premium!$A$2:$I$200,6,FALSE))*AA203,0),"")</f>
        <v>94000</v>
      </c>
      <c r="AK203" s="38">
        <f>IFERROR(ROUND((VLOOKUP(CONCATENATE($C$5,"_",$Y203),premium!$A$2:$I$200,9,FALSE))*AA203,2),"")</f>
        <v>1880</v>
      </c>
      <c r="AL203" s="35" t="s">
        <v>23520</v>
      </c>
      <c r="AM203" s="31"/>
      <c r="AN203" s="39"/>
      <c r="AO203" s="63" t="str">
        <f t="shared" si="15"/>
        <v>O.K.</v>
      </c>
      <c r="AP203" s="40" t="str">
        <f t="shared" si="16"/>
        <v>O.K</v>
      </c>
      <c r="AQ203" s="41" t="s">
        <v>48</v>
      </c>
      <c r="AR203" s="161"/>
      <c r="AS203" s="124" t="s">
        <v>4398</v>
      </c>
      <c r="AT203" s="129" t="s">
        <v>214</v>
      </c>
      <c r="AU203" s="129" t="s">
        <v>171</v>
      </c>
      <c r="AV203" s="129" t="s">
        <v>271</v>
      </c>
      <c r="AW203" s="129" t="s">
        <v>370</v>
      </c>
      <c r="AX203" s="129" t="s">
        <v>390</v>
      </c>
      <c r="AZ203" s="129" t="s">
        <v>3984</v>
      </c>
      <c r="BA203" s="130" t="s">
        <v>9053</v>
      </c>
      <c r="BB203" s="130" t="s">
        <v>9054</v>
      </c>
      <c r="BH203" s="131"/>
      <c r="BI203" s="131"/>
      <c r="BJ203" s="131"/>
      <c r="BK203" s="131"/>
      <c r="BM203" s="129" t="s">
        <v>2892</v>
      </c>
      <c r="BN203" s="129" t="s">
        <v>201</v>
      </c>
      <c r="BO203" s="129" t="s">
        <v>2895</v>
      </c>
      <c r="BP203" s="131" t="s">
        <v>4100</v>
      </c>
      <c r="BQ203" s="131" t="s">
        <v>17811</v>
      </c>
      <c r="BR203" s="131" t="s">
        <v>18539</v>
      </c>
      <c r="BT203" s="129" t="s">
        <v>1221</v>
      </c>
      <c r="BU203" s="129" t="s">
        <v>204</v>
      </c>
      <c r="BV203" s="129" t="s">
        <v>1228</v>
      </c>
      <c r="BW203" s="129" t="s">
        <v>1838</v>
      </c>
      <c r="BX203" s="131" t="s">
        <v>17768</v>
      </c>
      <c r="BY203" s="131" t="s">
        <v>18078</v>
      </c>
      <c r="BZ203" s="131" t="s">
        <v>18806</v>
      </c>
      <c r="CB203" s="129" t="s">
        <v>214</v>
      </c>
      <c r="CC203" s="129" t="s">
        <v>171</v>
      </c>
      <c r="CD203" s="129" t="s">
        <v>271</v>
      </c>
      <c r="CE203" s="129" t="s">
        <v>370</v>
      </c>
      <c r="CF203" s="129" t="s">
        <v>390</v>
      </c>
      <c r="CG203" s="131" t="s">
        <v>17914</v>
      </c>
      <c r="CH203" s="131" t="s">
        <v>9054</v>
      </c>
      <c r="CI203" s="124" t="s">
        <v>19186</v>
      </c>
    </row>
    <row r="204" spans="1:87" ht="25.5" x14ac:dyDescent="0.25">
      <c r="A204" s="30">
        <f t="shared" si="17"/>
        <v>187</v>
      </c>
      <c r="B204" s="31">
        <v>2940438</v>
      </c>
      <c r="C204" s="31" t="s">
        <v>24282</v>
      </c>
      <c r="D204" s="31"/>
      <c r="E204" s="31" t="s">
        <v>23880</v>
      </c>
      <c r="F204" s="31"/>
      <c r="G204" s="32" t="s">
        <v>23512</v>
      </c>
      <c r="H204" s="32" t="s">
        <v>23513</v>
      </c>
      <c r="I204" s="33">
        <v>9826543344</v>
      </c>
      <c r="J204" s="18" t="s">
        <v>24283</v>
      </c>
      <c r="K204" s="32"/>
      <c r="L204" s="18"/>
      <c r="M204" s="31" t="s">
        <v>23509</v>
      </c>
      <c r="N204" s="31" t="s">
        <v>23509</v>
      </c>
      <c r="O204" s="31"/>
      <c r="P204" s="32" t="s">
        <v>3206</v>
      </c>
      <c r="Q204" s="31"/>
      <c r="R204" s="44" t="s">
        <v>24284</v>
      </c>
      <c r="S204" s="32" t="s">
        <v>23516</v>
      </c>
      <c r="T204" s="34" t="str">
        <f t="shared" si="13"/>
        <v>Saving/Loan A/C</v>
      </c>
      <c r="U204" s="32" t="s">
        <v>23517</v>
      </c>
      <c r="V204" s="45">
        <v>3.16</v>
      </c>
      <c r="W204" s="35" t="s">
        <v>24285</v>
      </c>
      <c r="X204" s="62" t="str">
        <f t="shared" si="14"/>
        <v>Others</v>
      </c>
      <c r="Y204" s="32" t="s">
        <v>204</v>
      </c>
      <c r="Z204" s="35"/>
      <c r="AA204" s="36">
        <v>1.5</v>
      </c>
      <c r="AB204" s="32" t="s">
        <v>3209</v>
      </c>
      <c r="AC204" s="32" t="s">
        <v>3380</v>
      </c>
      <c r="AD204" s="32" t="s">
        <v>3383</v>
      </c>
      <c r="AE204" s="31"/>
      <c r="AF204" s="31" t="s">
        <v>23509</v>
      </c>
      <c r="AG204" s="31"/>
      <c r="AH204" s="31" t="str">
        <f t="shared" si="12"/>
        <v>PTHLKA</v>
      </c>
      <c r="AI204" s="37" t="str">
        <f>IFERROR(IF(OR($C$5="",$Y204=""),"",INDEX('NFA LEVEL'!$D$2:$D$197,MATCH(CONCATENATE($C$5,"_",$Y204),'NFA LEVEL'!$A$2:$A$197))),"")</f>
        <v>PTHLKA</v>
      </c>
      <c r="AJ204" s="38">
        <f>IFERROR(ROUND((VLOOKUP(CONCATENATE($C$5,"_",$Y204),premium!$A$2:$I$200,6,FALSE))*AA204,0),"")</f>
        <v>60000</v>
      </c>
      <c r="AK204" s="38">
        <f>IFERROR(ROUND((VLOOKUP(CONCATENATE($C$5,"_",$Y204),premium!$A$2:$I$200,9,FALSE))*AA204,2),"")</f>
        <v>1200</v>
      </c>
      <c r="AL204" s="35" t="s">
        <v>23520</v>
      </c>
      <c r="AM204" s="31"/>
      <c r="AN204" s="39"/>
      <c r="AO204" s="63" t="str">
        <f t="shared" si="15"/>
        <v>O.K.</v>
      </c>
      <c r="AP204" s="40" t="str">
        <f t="shared" si="16"/>
        <v>O.K</v>
      </c>
      <c r="AQ204" s="41" t="s">
        <v>48</v>
      </c>
      <c r="AR204" s="161"/>
      <c r="AS204" s="124" t="s">
        <v>4399</v>
      </c>
      <c r="AT204" s="129" t="s">
        <v>214</v>
      </c>
      <c r="AU204" s="129" t="s">
        <v>171</v>
      </c>
      <c r="AV204" s="129" t="s">
        <v>271</v>
      </c>
      <c r="AW204" s="129" t="s">
        <v>370</v>
      </c>
      <c r="AX204" s="129" t="s">
        <v>391</v>
      </c>
      <c r="AZ204" s="129" t="s">
        <v>3984</v>
      </c>
      <c r="BA204" s="130" t="s">
        <v>9055</v>
      </c>
      <c r="BB204" s="130" t="s">
        <v>9056</v>
      </c>
      <c r="BH204" s="131"/>
      <c r="BI204" s="131"/>
      <c r="BJ204" s="131"/>
      <c r="BK204" s="131"/>
      <c r="BM204" s="129" t="s">
        <v>2892</v>
      </c>
      <c r="BN204" s="129" t="s">
        <v>201</v>
      </c>
      <c r="BO204" s="129" t="s">
        <v>2896</v>
      </c>
      <c r="BP204" s="131" t="s">
        <v>4100</v>
      </c>
      <c r="BQ204" s="131" t="s">
        <v>17812</v>
      </c>
      <c r="BR204" s="131" t="s">
        <v>18540</v>
      </c>
      <c r="BT204" s="129" t="s">
        <v>1884</v>
      </c>
      <c r="BU204" s="129" t="s">
        <v>190</v>
      </c>
      <c r="BV204" s="129"/>
      <c r="BW204" s="129"/>
      <c r="BX204" s="131" t="s">
        <v>17769</v>
      </c>
      <c r="BY204" s="131" t="s">
        <v>18079</v>
      </c>
      <c r="BZ204" s="131" t="s">
        <v>18807</v>
      </c>
      <c r="CB204" s="129" t="s">
        <v>214</v>
      </c>
      <c r="CC204" s="129" t="s">
        <v>171</v>
      </c>
      <c r="CD204" s="129" t="s">
        <v>271</v>
      </c>
      <c r="CE204" s="129" t="s">
        <v>370</v>
      </c>
      <c r="CF204" s="129" t="s">
        <v>391</v>
      </c>
      <c r="CG204" s="131" t="s">
        <v>17914</v>
      </c>
      <c r="CH204" s="131" t="s">
        <v>9056</v>
      </c>
      <c r="CI204" s="124" t="s">
        <v>19187</v>
      </c>
    </row>
    <row r="205" spans="1:87" ht="25.5" x14ac:dyDescent="0.25">
      <c r="A205" s="30">
        <f t="shared" si="17"/>
        <v>188</v>
      </c>
      <c r="B205" s="31">
        <v>3445810</v>
      </c>
      <c r="C205" s="31" t="s">
        <v>24286</v>
      </c>
      <c r="D205" s="31"/>
      <c r="E205" s="31" t="s">
        <v>24254</v>
      </c>
      <c r="F205" s="31"/>
      <c r="G205" s="32" t="s">
        <v>23529</v>
      </c>
      <c r="H205" s="32" t="s">
        <v>23513</v>
      </c>
      <c r="I205" s="33">
        <v>9999999999</v>
      </c>
      <c r="J205" s="18" t="s">
        <v>24287</v>
      </c>
      <c r="K205" s="32"/>
      <c r="L205" s="18"/>
      <c r="M205" s="31" t="s">
        <v>23586</v>
      </c>
      <c r="N205" s="31" t="s">
        <v>23586</v>
      </c>
      <c r="O205" s="31"/>
      <c r="P205" s="32" t="s">
        <v>3206</v>
      </c>
      <c r="Q205" s="31"/>
      <c r="R205" s="44" t="s">
        <v>24288</v>
      </c>
      <c r="S205" s="32" t="s">
        <v>23516</v>
      </c>
      <c r="T205" s="34" t="str">
        <f t="shared" si="13"/>
        <v>Saving/Loan A/C</v>
      </c>
      <c r="U205" s="32" t="s">
        <v>23517</v>
      </c>
      <c r="V205" s="45">
        <v>2.97</v>
      </c>
      <c r="W205" s="35" t="s">
        <v>24289</v>
      </c>
      <c r="X205" s="62" t="str">
        <f t="shared" si="14"/>
        <v>Others</v>
      </c>
      <c r="Y205" s="32" t="s">
        <v>204</v>
      </c>
      <c r="Z205" s="35"/>
      <c r="AA205" s="36">
        <v>1.2</v>
      </c>
      <c r="AB205" s="32" t="s">
        <v>3209</v>
      </c>
      <c r="AC205" s="32" t="s">
        <v>3380</v>
      </c>
      <c r="AD205" s="32" t="s">
        <v>3382</v>
      </c>
      <c r="AE205" s="31"/>
      <c r="AF205" s="31" t="s">
        <v>23586</v>
      </c>
      <c r="AG205" s="31"/>
      <c r="AH205" s="31" t="str">
        <f t="shared" si="12"/>
        <v>PTHLKA</v>
      </c>
      <c r="AI205" s="37" t="str">
        <f>IFERROR(IF(OR($C$5="",$Y205=""),"",INDEX('NFA LEVEL'!$D$2:$D$197,MATCH(CONCATENATE($C$5,"_",$Y205),'NFA LEVEL'!$A$2:$A$197))),"")</f>
        <v>PTHLKA</v>
      </c>
      <c r="AJ205" s="38">
        <f>IFERROR(ROUND((VLOOKUP(CONCATENATE($C$5,"_",$Y205),premium!$A$2:$I$200,6,FALSE))*AA205,0),"")</f>
        <v>48000</v>
      </c>
      <c r="AK205" s="38">
        <f>IFERROR(ROUND((VLOOKUP(CONCATENATE($C$5,"_",$Y205),premium!$A$2:$I$200,9,FALSE))*AA205,2),"")</f>
        <v>960</v>
      </c>
      <c r="AL205" s="35" t="s">
        <v>23520</v>
      </c>
      <c r="AM205" s="31"/>
      <c r="AN205" s="39"/>
      <c r="AO205" s="63" t="str">
        <f t="shared" si="15"/>
        <v>O.K.</v>
      </c>
      <c r="AP205" s="40" t="str">
        <f t="shared" si="16"/>
        <v>O.K</v>
      </c>
      <c r="AQ205" s="41" t="s">
        <v>48</v>
      </c>
      <c r="AR205" s="161"/>
      <c r="AS205" s="124" t="s">
        <v>4400</v>
      </c>
      <c r="AT205" s="129" t="s">
        <v>214</v>
      </c>
      <c r="AU205" s="129" t="s">
        <v>171</v>
      </c>
      <c r="AV205" s="129" t="s">
        <v>271</v>
      </c>
      <c r="AW205" s="129" t="s">
        <v>370</v>
      </c>
      <c r="AX205" s="129" t="s">
        <v>392</v>
      </c>
      <c r="AZ205" s="129" t="s">
        <v>3984</v>
      </c>
      <c r="BA205" s="130" t="s">
        <v>9057</v>
      </c>
      <c r="BB205" s="130" t="s">
        <v>9058</v>
      </c>
      <c r="BH205" s="131"/>
      <c r="BI205" s="131"/>
      <c r="BJ205" s="131"/>
      <c r="BK205" s="131"/>
      <c r="BM205" s="129" t="s">
        <v>2892</v>
      </c>
      <c r="BN205" s="129" t="s">
        <v>201</v>
      </c>
      <c r="BO205" s="129" t="s">
        <v>2897</v>
      </c>
      <c r="BP205" s="131" t="s">
        <v>4100</v>
      </c>
      <c r="BQ205" s="131" t="s">
        <v>17813</v>
      </c>
      <c r="BR205" s="131" t="s">
        <v>18541</v>
      </c>
      <c r="BT205" s="129" t="s">
        <v>1884</v>
      </c>
      <c r="BU205" s="129" t="s">
        <v>202</v>
      </c>
      <c r="BV205" s="129"/>
      <c r="BW205" s="129"/>
      <c r="BX205" s="131" t="s">
        <v>17770</v>
      </c>
      <c r="BY205" s="131" t="s">
        <v>18080</v>
      </c>
      <c r="BZ205" s="131" t="s">
        <v>18808</v>
      </c>
      <c r="CB205" s="129" t="s">
        <v>214</v>
      </c>
      <c r="CC205" s="129" t="s">
        <v>171</v>
      </c>
      <c r="CD205" s="129" t="s">
        <v>271</v>
      </c>
      <c r="CE205" s="129" t="s">
        <v>370</v>
      </c>
      <c r="CF205" s="129" t="s">
        <v>392</v>
      </c>
      <c r="CG205" s="131" t="s">
        <v>17914</v>
      </c>
      <c r="CH205" s="131" t="s">
        <v>9058</v>
      </c>
      <c r="CI205" s="124" t="s">
        <v>19188</v>
      </c>
    </row>
    <row r="206" spans="1:87" ht="25.5" x14ac:dyDescent="0.25">
      <c r="A206" s="30">
        <f t="shared" si="17"/>
        <v>189</v>
      </c>
      <c r="B206" s="31">
        <v>3464311</v>
      </c>
      <c r="C206" s="31" t="s">
        <v>24290</v>
      </c>
      <c r="D206" s="31"/>
      <c r="E206" s="31" t="s">
        <v>23600</v>
      </c>
      <c r="F206" s="31"/>
      <c r="G206" s="32" t="s">
        <v>23512</v>
      </c>
      <c r="H206" s="32" t="s">
        <v>23513</v>
      </c>
      <c r="I206" s="33">
        <v>9435199796</v>
      </c>
      <c r="J206" s="18" t="s">
        <v>24291</v>
      </c>
      <c r="K206" s="32"/>
      <c r="L206" s="18"/>
      <c r="M206" s="31" t="s">
        <v>23573</v>
      </c>
      <c r="N206" s="31" t="s">
        <v>23573</v>
      </c>
      <c r="O206" s="31"/>
      <c r="P206" s="32" t="s">
        <v>3206</v>
      </c>
      <c r="Q206" s="31"/>
      <c r="R206" s="44" t="s">
        <v>24292</v>
      </c>
      <c r="S206" s="32" t="s">
        <v>23516</v>
      </c>
      <c r="T206" s="34" t="str">
        <f t="shared" si="13"/>
        <v>Saving/Loan A/C</v>
      </c>
      <c r="U206" s="32" t="s">
        <v>23517</v>
      </c>
      <c r="V206" s="45">
        <v>2.93</v>
      </c>
      <c r="W206" s="35" t="s">
        <v>24293</v>
      </c>
      <c r="X206" s="62" t="str">
        <f t="shared" si="14"/>
        <v>Others</v>
      </c>
      <c r="Y206" s="32" t="s">
        <v>204</v>
      </c>
      <c r="Z206" s="35"/>
      <c r="AA206" s="36">
        <v>1.8</v>
      </c>
      <c r="AB206" s="32" t="s">
        <v>3209</v>
      </c>
      <c r="AC206" s="32" t="s">
        <v>3380</v>
      </c>
      <c r="AD206" s="32" t="s">
        <v>3390</v>
      </c>
      <c r="AE206" s="31"/>
      <c r="AF206" s="31" t="s">
        <v>23525</v>
      </c>
      <c r="AG206" s="31"/>
      <c r="AH206" s="31" t="str">
        <f t="shared" si="12"/>
        <v>PTHLKA</v>
      </c>
      <c r="AI206" s="37" t="str">
        <f>IFERROR(IF(OR($C$5="",$Y206=""),"",INDEX('NFA LEVEL'!$D$2:$D$197,MATCH(CONCATENATE($C$5,"_",$Y206),'NFA LEVEL'!$A$2:$A$197))),"")</f>
        <v>PTHLKA</v>
      </c>
      <c r="AJ206" s="38">
        <f>IFERROR(ROUND((VLOOKUP(CONCATENATE($C$5,"_",$Y206),premium!$A$2:$I$200,6,FALSE))*AA206,0),"")</f>
        <v>72000</v>
      </c>
      <c r="AK206" s="38">
        <f>IFERROR(ROUND((VLOOKUP(CONCATENATE($C$5,"_",$Y206),premium!$A$2:$I$200,9,FALSE))*AA206,2),"")</f>
        <v>1440</v>
      </c>
      <c r="AL206" s="35" t="s">
        <v>23520</v>
      </c>
      <c r="AM206" s="31"/>
      <c r="AN206" s="39"/>
      <c r="AO206" s="63" t="str">
        <f t="shared" si="15"/>
        <v>O.K.</v>
      </c>
      <c r="AP206" s="40" t="str">
        <f t="shared" si="16"/>
        <v>O.K</v>
      </c>
      <c r="AQ206" s="41" t="s">
        <v>48</v>
      </c>
      <c r="AR206" s="161"/>
      <c r="AS206" s="124" t="s">
        <v>4401</v>
      </c>
      <c r="AT206" s="129" t="s">
        <v>214</v>
      </c>
      <c r="AU206" s="129" t="s">
        <v>171</v>
      </c>
      <c r="AV206" s="129" t="s">
        <v>271</v>
      </c>
      <c r="AW206" s="129" t="s">
        <v>370</v>
      </c>
      <c r="AX206" s="129" t="s">
        <v>393</v>
      </c>
      <c r="AZ206" s="129" t="s">
        <v>3984</v>
      </c>
      <c r="BA206" s="130" t="s">
        <v>9059</v>
      </c>
      <c r="BB206" s="130" t="s">
        <v>9060</v>
      </c>
      <c r="BH206" s="131"/>
      <c r="BI206" s="131"/>
      <c r="BJ206" s="131"/>
      <c r="BK206" s="131"/>
      <c r="BM206" s="129" t="s">
        <v>2892</v>
      </c>
      <c r="BN206" s="129" t="s">
        <v>203</v>
      </c>
      <c r="BO206" s="129" t="s">
        <v>2893</v>
      </c>
      <c r="BP206" s="131" t="s">
        <v>4101</v>
      </c>
      <c r="BQ206" s="131" t="s">
        <v>17814</v>
      </c>
      <c r="BR206" s="131" t="s">
        <v>18542</v>
      </c>
      <c r="BT206" s="129" t="s">
        <v>1884</v>
      </c>
      <c r="BU206" s="129" t="s">
        <v>204</v>
      </c>
      <c r="BV206" s="129" t="s">
        <v>1885</v>
      </c>
      <c r="BW206" s="129" t="s">
        <v>1886</v>
      </c>
      <c r="BX206" s="131" t="s">
        <v>17771</v>
      </c>
      <c r="BY206" s="131" t="s">
        <v>18081</v>
      </c>
      <c r="BZ206" s="131" t="s">
        <v>18809</v>
      </c>
      <c r="CB206" s="129" t="s">
        <v>214</v>
      </c>
      <c r="CC206" s="129" t="s">
        <v>171</v>
      </c>
      <c r="CD206" s="129" t="s">
        <v>271</v>
      </c>
      <c r="CE206" s="129" t="s">
        <v>370</v>
      </c>
      <c r="CF206" s="129" t="s">
        <v>393</v>
      </c>
      <c r="CG206" s="131" t="s">
        <v>17914</v>
      </c>
      <c r="CH206" s="131" t="s">
        <v>9060</v>
      </c>
      <c r="CI206" s="124" t="s">
        <v>19189</v>
      </c>
    </row>
    <row r="207" spans="1:87" ht="25.5" x14ac:dyDescent="0.25">
      <c r="A207" s="30">
        <f t="shared" si="17"/>
        <v>190</v>
      </c>
      <c r="B207" s="31">
        <v>3257705</v>
      </c>
      <c r="C207" s="31" t="s">
        <v>23880</v>
      </c>
      <c r="D207" s="31"/>
      <c r="E207" s="31" t="s">
        <v>24294</v>
      </c>
      <c r="F207" s="31"/>
      <c r="G207" s="32" t="s">
        <v>23512</v>
      </c>
      <c r="H207" s="32" t="s">
        <v>23513</v>
      </c>
      <c r="I207" s="33">
        <v>9999999999</v>
      </c>
      <c r="J207" s="18" t="s">
        <v>24295</v>
      </c>
      <c r="K207" s="32"/>
      <c r="L207" s="18"/>
      <c r="M207" s="31" t="s">
        <v>23509</v>
      </c>
      <c r="N207" s="31" t="s">
        <v>23509</v>
      </c>
      <c r="O207" s="31"/>
      <c r="P207" s="32" t="s">
        <v>3206</v>
      </c>
      <c r="Q207" s="31"/>
      <c r="R207" s="44" t="s">
        <v>24296</v>
      </c>
      <c r="S207" s="32" t="s">
        <v>23516</v>
      </c>
      <c r="T207" s="34" t="str">
        <f t="shared" si="13"/>
        <v>Saving/Loan A/C</v>
      </c>
      <c r="U207" s="32" t="s">
        <v>23517</v>
      </c>
      <c r="V207" s="45">
        <v>1.98</v>
      </c>
      <c r="W207" s="35" t="s">
        <v>24297</v>
      </c>
      <c r="X207" s="62" t="str">
        <f t="shared" si="14"/>
        <v>Small/Marginal</v>
      </c>
      <c r="Y207" s="32" t="s">
        <v>204</v>
      </c>
      <c r="Z207" s="35"/>
      <c r="AA207" s="36">
        <v>0.8</v>
      </c>
      <c r="AB207" s="32" t="s">
        <v>3209</v>
      </c>
      <c r="AC207" s="32" t="s">
        <v>3380</v>
      </c>
      <c r="AD207" s="32" t="s">
        <v>3383</v>
      </c>
      <c r="AE207" s="31"/>
      <c r="AF207" s="31" t="s">
        <v>23509</v>
      </c>
      <c r="AG207" s="31"/>
      <c r="AH207" s="31" t="str">
        <f t="shared" si="12"/>
        <v>PTHLKA</v>
      </c>
      <c r="AI207" s="37" t="str">
        <f>IFERROR(IF(OR($C$5="",$Y207=""),"",INDEX('NFA LEVEL'!$D$2:$D$197,MATCH(CONCATENATE($C$5,"_",$Y207),'NFA LEVEL'!$A$2:$A$197))),"")</f>
        <v>PTHLKA</v>
      </c>
      <c r="AJ207" s="38">
        <f>IFERROR(ROUND((VLOOKUP(CONCATENATE($C$5,"_",$Y207),premium!$A$2:$I$200,6,FALSE))*AA207,0),"")</f>
        <v>32000</v>
      </c>
      <c r="AK207" s="38">
        <f>IFERROR(ROUND((VLOOKUP(CONCATENATE($C$5,"_",$Y207),premium!$A$2:$I$200,9,FALSE))*AA207,2),"")</f>
        <v>640</v>
      </c>
      <c r="AL207" s="35" t="s">
        <v>23520</v>
      </c>
      <c r="AM207" s="31"/>
      <c r="AN207" s="39"/>
      <c r="AO207" s="63" t="str">
        <f t="shared" si="15"/>
        <v>O.K.</v>
      </c>
      <c r="AP207" s="40" t="str">
        <f t="shared" si="16"/>
        <v>O.K</v>
      </c>
      <c r="AQ207" s="41" t="s">
        <v>48</v>
      </c>
      <c r="AR207" s="161"/>
      <c r="AS207" s="124" t="s">
        <v>4402</v>
      </c>
      <c r="AT207" s="129" t="s">
        <v>214</v>
      </c>
      <c r="AU207" s="129" t="s">
        <v>171</v>
      </c>
      <c r="AV207" s="129" t="s">
        <v>271</v>
      </c>
      <c r="AW207" s="129" t="s">
        <v>370</v>
      </c>
      <c r="AX207" s="129" t="s">
        <v>394</v>
      </c>
      <c r="AZ207" s="129" t="s">
        <v>3984</v>
      </c>
      <c r="BA207" s="130" t="s">
        <v>9061</v>
      </c>
      <c r="BB207" s="130" t="s">
        <v>9062</v>
      </c>
      <c r="BH207" s="131"/>
      <c r="BI207" s="131"/>
      <c r="BJ207" s="131"/>
      <c r="BK207" s="131"/>
      <c r="BM207" s="129" t="s">
        <v>2892</v>
      </c>
      <c r="BN207" s="129" t="s">
        <v>203</v>
      </c>
      <c r="BO207" s="129" t="s">
        <v>2896</v>
      </c>
      <c r="BP207" s="131" t="s">
        <v>4101</v>
      </c>
      <c r="BQ207" s="131" t="s">
        <v>17815</v>
      </c>
      <c r="BR207" s="131" t="s">
        <v>18543</v>
      </c>
      <c r="BT207" s="129" t="s">
        <v>1884</v>
      </c>
      <c r="BU207" s="129" t="s">
        <v>204</v>
      </c>
      <c r="BV207" s="129" t="s">
        <v>1885</v>
      </c>
      <c r="BW207" s="129" t="s">
        <v>1904</v>
      </c>
      <c r="BX207" s="131" t="s">
        <v>17771</v>
      </c>
      <c r="BY207" s="131" t="s">
        <v>18082</v>
      </c>
      <c r="BZ207" s="131" t="s">
        <v>18810</v>
      </c>
      <c r="CB207" s="129" t="s">
        <v>214</v>
      </c>
      <c r="CC207" s="129" t="s">
        <v>171</v>
      </c>
      <c r="CD207" s="129" t="s">
        <v>271</v>
      </c>
      <c r="CE207" s="129" t="s">
        <v>370</v>
      </c>
      <c r="CF207" s="129" t="s">
        <v>394</v>
      </c>
      <c r="CG207" s="131" t="s">
        <v>17914</v>
      </c>
      <c r="CH207" s="131" t="s">
        <v>9062</v>
      </c>
      <c r="CI207" s="124" t="s">
        <v>19190</v>
      </c>
    </row>
    <row r="208" spans="1:87" ht="25.5" x14ac:dyDescent="0.25">
      <c r="A208" s="30">
        <f t="shared" si="17"/>
        <v>191</v>
      </c>
      <c r="B208" s="31">
        <v>3280215</v>
      </c>
      <c r="C208" s="31" t="s">
        <v>24298</v>
      </c>
      <c r="D208" s="31"/>
      <c r="E208" s="31" t="s">
        <v>24299</v>
      </c>
      <c r="F208" s="31"/>
      <c r="G208" s="32" t="s">
        <v>23512</v>
      </c>
      <c r="H208" s="32" t="s">
        <v>23556</v>
      </c>
      <c r="I208" s="33">
        <v>9999999999</v>
      </c>
      <c r="J208" s="18" t="s">
        <v>24300</v>
      </c>
      <c r="K208" s="32"/>
      <c r="L208" s="18"/>
      <c r="M208" s="31" t="s">
        <v>24301</v>
      </c>
      <c r="N208" s="31" t="s">
        <v>24302</v>
      </c>
      <c r="O208" s="31"/>
      <c r="P208" s="32" t="s">
        <v>3206</v>
      </c>
      <c r="Q208" s="31"/>
      <c r="R208" s="44" t="s">
        <v>24303</v>
      </c>
      <c r="S208" s="32" t="s">
        <v>23516</v>
      </c>
      <c r="T208" s="34" t="str">
        <f t="shared" si="13"/>
        <v>Saving/Loan A/C</v>
      </c>
      <c r="U208" s="32" t="s">
        <v>23517</v>
      </c>
      <c r="V208" s="45">
        <v>1.3</v>
      </c>
      <c r="W208" s="35" t="s">
        <v>24304</v>
      </c>
      <c r="X208" s="62" t="str">
        <f t="shared" si="14"/>
        <v>Small/Marginal</v>
      </c>
      <c r="Y208" s="32" t="s">
        <v>204</v>
      </c>
      <c r="Z208" s="35"/>
      <c r="AA208" s="36">
        <v>0.25</v>
      </c>
      <c r="AB208" s="32" t="s">
        <v>3209</v>
      </c>
      <c r="AC208" s="32" t="s">
        <v>3359</v>
      </c>
      <c r="AD208" s="32" t="s">
        <v>3370</v>
      </c>
      <c r="AE208" s="31"/>
      <c r="AF208" s="31" t="s">
        <v>24301</v>
      </c>
      <c r="AG208" s="31"/>
      <c r="AH208" s="31" t="str">
        <f t="shared" si="12"/>
        <v>PTHLKA</v>
      </c>
      <c r="AI208" s="37" t="str">
        <f>IFERROR(IF(OR($C$5="",$Y208=""),"",INDEX('NFA LEVEL'!$D$2:$D$197,MATCH(CONCATENATE($C$5,"_",$Y208),'NFA LEVEL'!$A$2:$A$197))),"")</f>
        <v>PTHLKA</v>
      </c>
      <c r="AJ208" s="38">
        <f>IFERROR(ROUND((VLOOKUP(CONCATENATE($C$5,"_",$Y208),premium!$A$2:$I$200,6,FALSE))*AA208,0),"")</f>
        <v>10000</v>
      </c>
      <c r="AK208" s="38">
        <f>IFERROR(ROUND((VLOOKUP(CONCATENATE($C$5,"_",$Y208),premium!$A$2:$I$200,9,FALSE))*AA208,2),"")</f>
        <v>200</v>
      </c>
      <c r="AL208" s="35" t="s">
        <v>23520</v>
      </c>
      <c r="AM208" s="31"/>
      <c r="AN208" s="39"/>
      <c r="AO208" s="63" t="str">
        <f t="shared" si="15"/>
        <v>O.K.</v>
      </c>
      <c r="AP208" s="40" t="str">
        <f t="shared" si="16"/>
        <v>O.K</v>
      </c>
      <c r="AQ208" s="41" t="s">
        <v>48</v>
      </c>
      <c r="AR208" s="161"/>
      <c r="AS208" s="124" t="s">
        <v>4403</v>
      </c>
      <c r="AT208" s="129" t="s">
        <v>214</v>
      </c>
      <c r="AU208" s="129" t="s">
        <v>171</v>
      </c>
      <c r="AV208" s="129" t="s">
        <v>271</v>
      </c>
      <c r="AW208" s="129" t="s">
        <v>370</v>
      </c>
      <c r="AX208" s="129" t="s">
        <v>395</v>
      </c>
      <c r="AZ208" s="129" t="s">
        <v>3984</v>
      </c>
      <c r="BA208" s="130" t="s">
        <v>9063</v>
      </c>
      <c r="BB208" s="130" t="s">
        <v>9064</v>
      </c>
      <c r="BH208" s="131"/>
      <c r="BI208" s="131"/>
      <c r="BJ208" s="131"/>
      <c r="BK208" s="131"/>
      <c r="BM208" s="129" t="s">
        <v>2892</v>
      </c>
      <c r="BN208" s="129" t="s">
        <v>191</v>
      </c>
      <c r="BO208" s="129" t="s">
        <v>2893</v>
      </c>
      <c r="BP208" s="131" t="s">
        <v>4102</v>
      </c>
      <c r="BQ208" s="131" t="s">
        <v>17816</v>
      </c>
      <c r="BR208" s="131" t="s">
        <v>18544</v>
      </c>
      <c r="BT208" s="129" t="s">
        <v>1884</v>
      </c>
      <c r="BU208" s="129" t="s">
        <v>204</v>
      </c>
      <c r="BV208" s="129" t="s">
        <v>1922</v>
      </c>
      <c r="BW208" s="129" t="s">
        <v>1923</v>
      </c>
      <c r="BX208" s="131" t="s">
        <v>17772</v>
      </c>
      <c r="BY208" s="131" t="s">
        <v>18083</v>
      </c>
      <c r="BZ208" s="131" t="s">
        <v>18811</v>
      </c>
      <c r="CB208" s="129" t="s">
        <v>214</v>
      </c>
      <c r="CC208" s="129" t="s">
        <v>171</v>
      </c>
      <c r="CD208" s="129" t="s">
        <v>271</v>
      </c>
      <c r="CE208" s="129" t="s">
        <v>370</v>
      </c>
      <c r="CF208" s="129" t="s">
        <v>395</v>
      </c>
      <c r="CG208" s="131" t="s">
        <v>17914</v>
      </c>
      <c r="CH208" s="131" t="s">
        <v>9064</v>
      </c>
      <c r="CI208" s="124" t="s">
        <v>19191</v>
      </c>
    </row>
    <row r="209" spans="1:87" ht="25.5" x14ac:dyDescent="0.25">
      <c r="A209" s="30">
        <f t="shared" si="17"/>
        <v>192</v>
      </c>
      <c r="B209" s="31">
        <v>2235799</v>
      </c>
      <c r="C209" s="31" t="s">
        <v>23712</v>
      </c>
      <c r="D209" s="31" t="s">
        <v>24306</v>
      </c>
      <c r="E209" s="31" t="s">
        <v>24305</v>
      </c>
      <c r="F209" s="31"/>
      <c r="G209" s="32" t="s">
        <v>23512</v>
      </c>
      <c r="H209" s="32" t="s">
        <v>23513</v>
      </c>
      <c r="I209" s="33">
        <v>9926843697</v>
      </c>
      <c r="J209" s="18" t="s">
        <v>24307</v>
      </c>
      <c r="K209" s="32"/>
      <c r="L209" s="18"/>
      <c r="M209" s="31" t="s">
        <v>23509</v>
      </c>
      <c r="N209" s="31" t="s">
        <v>23509</v>
      </c>
      <c r="O209" s="31"/>
      <c r="P209" s="32" t="s">
        <v>3206</v>
      </c>
      <c r="Q209" s="31"/>
      <c r="R209" s="44" t="s">
        <v>24308</v>
      </c>
      <c r="S209" s="32" t="s">
        <v>23516</v>
      </c>
      <c r="T209" s="34" t="str">
        <f t="shared" si="13"/>
        <v>Saving/Loan A/C</v>
      </c>
      <c r="U209" s="32" t="s">
        <v>23517</v>
      </c>
      <c r="V209" s="45">
        <v>0.72</v>
      </c>
      <c r="W209" s="35" t="s">
        <v>24309</v>
      </c>
      <c r="X209" s="62" t="str">
        <f t="shared" si="14"/>
        <v>Small/Marginal</v>
      </c>
      <c r="Y209" s="32" t="s">
        <v>204</v>
      </c>
      <c r="Z209" s="35"/>
      <c r="AA209" s="36">
        <v>0.3</v>
      </c>
      <c r="AB209" s="32" t="s">
        <v>3209</v>
      </c>
      <c r="AC209" s="32" t="s">
        <v>3380</v>
      </c>
      <c r="AD209" s="32" t="s">
        <v>3388</v>
      </c>
      <c r="AE209" s="31"/>
      <c r="AF209" s="31" t="s">
        <v>23642</v>
      </c>
      <c r="AG209" s="31"/>
      <c r="AH209" s="31" t="str">
        <f t="shared" si="12"/>
        <v>PTHLKA</v>
      </c>
      <c r="AI209" s="37" t="str">
        <f>IFERROR(IF(OR($C$5="",$Y209=""),"",INDEX('NFA LEVEL'!$D$2:$D$197,MATCH(CONCATENATE($C$5,"_",$Y209),'NFA LEVEL'!$A$2:$A$197))),"")</f>
        <v>PTHLKA</v>
      </c>
      <c r="AJ209" s="38">
        <f>IFERROR(ROUND((VLOOKUP(CONCATENATE($C$5,"_",$Y209),premium!$A$2:$I$200,6,FALSE))*AA209,0),"")</f>
        <v>12000</v>
      </c>
      <c r="AK209" s="38">
        <f>IFERROR(ROUND((VLOOKUP(CONCATENATE($C$5,"_",$Y209),premium!$A$2:$I$200,9,FALSE))*AA209,2),"")</f>
        <v>240</v>
      </c>
      <c r="AL209" s="35" t="s">
        <v>23520</v>
      </c>
      <c r="AM209" s="31"/>
      <c r="AN209" s="39"/>
      <c r="AO209" s="63" t="str">
        <f t="shared" si="15"/>
        <v>O.K.</v>
      </c>
      <c r="AP209" s="40" t="str">
        <f t="shared" si="16"/>
        <v>O.K</v>
      </c>
      <c r="AQ209" s="41" t="s">
        <v>48</v>
      </c>
      <c r="AR209" s="161"/>
      <c r="AS209" s="124" t="s">
        <v>4404</v>
      </c>
      <c r="AT209" s="129" t="s">
        <v>214</v>
      </c>
      <c r="AU209" s="129" t="s">
        <v>171</v>
      </c>
      <c r="AV209" s="129" t="s">
        <v>271</v>
      </c>
      <c r="AW209" s="129" t="s">
        <v>370</v>
      </c>
      <c r="AX209" s="129" t="s">
        <v>396</v>
      </c>
      <c r="AZ209" s="129" t="s">
        <v>3984</v>
      </c>
      <c r="BA209" s="130" t="s">
        <v>9065</v>
      </c>
      <c r="BB209" s="130" t="s">
        <v>9066</v>
      </c>
      <c r="BH209" s="131"/>
      <c r="BI209" s="131"/>
      <c r="BJ209" s="131"/>
      <c r="BK209" s="131"/>
      <c r="BM209" s="129" t="s">
        <v>2892</v>
      </c>
      <c r="BN209" s="129" t="s">
        <v>191</v>
      </c>
      <c r="BO209" s="129" t="s">
        <v>2896</v>
      </c>
      <c r="BP209" s="131" t="s">
        <v>4102</v>
      </c>
      <c r="BQ209" s="131" t="s">
        <v>17817</v>
      </c>
      <c r="BR209" s="131" t="s">
        <v>18545</v>
      </c>
      <c r="BT209" s="129" t="s">
        <v>1884</v>
      </c>
      <c r="BU209" s="129" t="s">
        <v>204</v>
      </c>
      <c r="BV209" s="129" t="s">
        <v>1922</v>
      </c>
      <c r="BW209" s="129" t="s">
        <v>1942</v>
      </c>
      <c r="BX209" s="131" t="s">
        <v>17772</v>
      </c>
      <c r="BY209" s="131" t="s">
        <v>18084</v>
      </c>
      <c r="BZ209" s="131" t="s">
        <v>18812</v>
      </c>
      <c r="CB209" s="129" t="s">
        <v>214</v>
      </c>
      <c r="CC209" s="129" t="s">
        <v>171</v>
      </c>
      <c r="CD209" s="129" t="s">
        <v>271</v>
      </c>
      <c r="CE209" s="129" t="s">
        <v>370</v>
      </c>
      <c r="CF209" s="129" t="s">
        <v>396</v>
      </c>
      <c r="CG209" s="131" t="s">
        <v>17914</v>
      </c>
      <c r="CH209" s="131" t="s">
        <v>9066</v>
      </c>
      <c r="CI209" s="124" t="s">
        <v>19192</v>
      </c>
    </row>
    <row r="210" spans="1:87" ht="25.5" x14ac:dyDescent="0.25">
      <c r="A210" s="30">
        <f t="shared" si="17"/>
        <v>193</v>
      </c>
      <c r="B210" s="31">
        <v>3458953</v>
      </c>
      <c r="C210" s="31" t="s">
        <v>24310</v>
      </c>
      <c r="D210" s="31"/>
      <c r="E210" s="31" t="s">
        <v>24311</v>
      </c>
      <c r="F210" s="31"/>
      <c r="G210" s="32" t="s">
        <v>23529</v>
      </c>
      <c r="H210" s="32" t="s">
        <v>23513</v>
      </c>
      <c r="I210" s="33">
        <v>9999999999</v>
      </c>
      <c r="J210" s="18" t="s">
        <v>24312</v>
      </c>
      <c r="K210" s="32"/>
      <c r="L210" s="18"/>
      <c r="M210" s="31" t="s">
        <v>23509</v>
      </c>
      <c r="N210" s="31" t="s">
        <v>23509</v>
      </c>
      <c r="O210" s="31"/>
      <c r="P210" s="32" t="s">
        <v>3206</v>
      </c>
      <c r="Q210" s="31"/>
      <c r="R210" s="44" t="s">
        <v>24313</v>
      </c>
      <c r="S210" s="32" t="s">
        <v>23516</v>
      </c>
      <c r="T210" s="34" t="str">
        <f t="shared" si="13"/>
        <v>Saving/Loan A/C</v>
      </c>
      <c r="U210" s="32" t="s">
        <v>23517</v>
      </c>
      <c r="V210" s="45">
        <v>2.31</v>
      </c>
      <c r="W210" s="35" t="s">
        <v>24314</v>
      </c>
      <c r="X210" s="62" t="str">
        <f t="shared" si="14"/>
        <v>Others</v>
      </c>
      <c r="Y210" s="32" t="s">
        <v>204</v>
      </c>
      <c r="Z210" s="35"/>
      <c r="AA210" s="36">
        <v>1.2</v>
      </c>
      <c r="AB210" s="32" t="s">
        <v>3209</v>
      </c>
      <c r="AC210" s="32" t="s">
        <v>3380</v>
      </c>
      <c r="AD210" s="32" t="s">
        <v>3383</v>
      </c>
      <c r="AE210" s="31"/>
      <c r="AF210" s="31" t="s">
        <v>23509</v>
      </c>
      <c r="AG210" s="31"/>
      <c r="AH210" s="31" t="str">
        <f t="shared" ref="AH210:AH273" si="18">IF(OR($C$5="",$Y210=""),"",IFERROR(INDEX($AZ$18:$AZ$4489,MATCH(CONCATENATE($C$5,$Y210,$AB210,$AC210,$AD210,$AE210),$AS$18:$AS$4489,0)),""))</f>
        <v>PTHLKA</v>
      </c>
      <c r="AI210" s="37" t="str">
        <f>IFERROR(IF(OR($C$5="",$Y210=""),"",INDEX('NFA LEVEL'!$D$2:$D$197,MATCH(CONCATENATE($C$5,"_",$Y210),'NFA LEVEL'!$A$2:$A$197))),"")</f>
        <v>PTHLKA</v>
      </c>
      <c r="AJ210" s="38">
        <f>IFERROR(ROUND((VLOOKUP(CONCATENATE($C$5,"_",$Y210),premium!$A$2:$I$200,6,FALSE))*AA210,0),"")</f>
        <v>48000</v>
      </c>
      <c r="AK210" s="38">
        <f>IFERROR(ROUND((VLOOKUP(CONCATENATE($C$5,"_",$Y210),premium!$A$2:$I$200,9,FALSE))*AA210,2),"")</f>
        <v>960</v>
      </c>
      <c r="AL210" s="35" t="s">
        <v>23520</v>
      </c>
      <c r="AM210" s="31"/>
      <c r="AN210" s="39"/>
      <c r="AO210" s="63" t="str">
        <f t="shared" si="15"/>
        <v>O.K.</v>
      </c>
      <c r="AP210" s="40" t="str">
        <f t="shared" si="16"/>
        <v>O.K</v>
      </c>
      <c r="AQ210" s="41" t="s">
        <v>48</v>
      </c>
      <c r="AR210" s="161"/>
      <c r="AS210" s="124" t="s">
        <v>4405</v>
      </c>
      <c r="AT210" s="129" t="s">
        <v>214</v>
      </c>
      <c r="AU210" s="129" t="s">
        <v>171</v>
      </c>
      <c r="AV210" s="129" t="s">
        <v>271</v>
      </c>
      <c r="AW210" s="129" t="s">
        <v>370</v>
      </c>
      <c r="AX210" s="129" t="s">
        <v>397</v>
      </c>
      <c r="AZ210" s="129" t="s">
        <v>3984</v>
      </c>
      <c r="BA210" s="130" t="s">
        <v>9067</v>
      </c>
      <c r="BB210" s="130" t="s">
        <v>9068</v>
      </c>
      <c r="BH210" s="131"/>
      <c r="BI210" s="131"/>
      <c r="BJ210" s="131"/>
      <c r="BK210" s="131"/>
      <c r="BM210" s="129" t="s">
        <v>2892</v>
      </c>
      <c r="BN210" s="129" t="s">
        <v>171</v>
      </c>
      <c r="BO210" s="129" t="s">
        <v>2893</v>
      </c>
      <c r="BP210" s="131" t="s">
        <v>4103</v>
      </c>
      <c r="BQ210" s="131" t="s">
        <v>17818</v>
      </c>
      <c r="BR210" s="131" t="s">
        <v>18546</v>
      </c>
      <c r="BT210" s="129" t="s">
        <v>1884</v>
      </c>
      <c r="BU210" s="129" t="s">
        <v>204</v>
      </c>
      <c r="BV210" s="129" t="s">
        <v>1961</v>
      </c>
      <c r="BW210" s="129" t="s">
        <v>1962</v>
      </c>
      <c r="BX210" s="131" t="s">
        <v>17773</v>
      </c>
      <c r="BY210" s="131" t="s">
        <v>18085</v>
      </c>
      <c r="BZ210" s="131" t="s">
        <v>18813</v>
      </c>
      <c r="CB210" s="129" t="s">
        <v>214</v>
      </c>
      <c r="CC210" s="129" t="s">
        <v>171</v>
      </c>
      <c r="CD210" s="129" t="s">
        <v>271</v>
      </c>
      <c r="CE210" s="129" t="s">
        <v>370</v>
      </c>
      <c r="CF210" s="129" t="s">
        <v>397</v>
      </c>
      <c r="CG210" s="131" t="s">
        <v>17914</v>
      </c>
      <c r="CH210" s="131" t="s">
        <v>9068</v>
      </c>
      <c r="CI210" s="124" t="s">
        <v>19193</v>
      </c>
    </row>
    <row r="211" spans="1:87" ht="25.5" x14ac:dyDescent="0.25">
      <c r="A211" s="30">
        <f t="shared" si="17"/>
        <v>194</v>
      </c>
      <c r="B211" s="31">
        <v>3457943</v>
      </c>
      <c r="C211" s="31" t="s">
        <v>23892</v>
      </c>
      <c r="D211" s="31"/>
      <c r="E211" s="31" t="s">
        <v>23601</v>
      </c>
      <c r="F211" s="31"/>
      <c r="G211" s="32" t="s">
        <v>23512</v>
      </c>
      <c r="H211" s="32" t="s">
        <v>23513</v>
      </c>
      <c r="I211" s="33">
        <v>9999999999</v>
      </c>
      <c r="J211" s="18" t="s">
        <v>24315</v>
      </c>
      <c r="K211" s="32"/>
      <c r="L211" s="18"/>
      <c r="M211" s="31" t="s">
        <v>23586</v>
      </c>
      <c r="N211" s="31" t="s">
        <v>23586</v>
      </c>
      <c r="O211" s="31"/>
      <c r="P211" s="32" t="s">
        <v>3206</v>
      </c>
      <c r="Q211" s="31"/>
      <c r="R211" s="44" t="s">
        <v>24316</v>
      </c>
      <c r="S211" s="32" t="s">
        <v>23516</v>
      </c>
      <c r="T211" s="34" t="str">
        <f t="shared" ref="T211:T274" si="19">IF($S211="","",IF($S211="Loanee","Saving/Loan A/C","Saving Bank A/C"))</f>
        <v>Saving/Loan A/C</v>
      </c>
      <c r="U211" s="32" t="s">
        <v>23517</v>
      </c>
      <c r="V211" s="45">
        <v>2.77</v>
      </c>
      <c r="W211" s="35" t="s">
        <v>24317</v>
      </c>
      <c r="X211" s="62" t="str">
        <f t="shared" ref="X211:X274" si="20">IF($V211&gt;2,"Others",IF($V211="","","Small/Marginal"))</f>
        <v>Others</v>
      </c>
      <c r="Y211" s="32" t="s">
        <v>204</v>
      </c>
      <c r="Z211" s="35"/>
      <c r="AA211" s="36">
        <v>1.5</v>
      </c>
      <c r="AB211" s="32" t="s">
        <v>3209</v>
      </c>
      <c r="AC211" s="32" t="s">
        <v>3380</v>
      </c>
      <c r="AD211" s="32" t="s">
        <v>3382</v>
      </c>
      <c r="AE211" s="31"/>
      <c r="AF211" s="31" t="s">
        <v>23586</v>
      </c>
      <c r="AG211" s="31"/>
      <c r="AH211" s="31" t="str">
        <f t="shared" si="18"/>
        <v>PTHLKA</v>
      </c>
      <c r="AI211" s="37" t="str">
        <f>IFERROR(IF(OR($C$5="",$Y211=""),"",INDEX('NFA LEVEL'!$D$2:$D$197,MATCH(CONCATENATE($C$5,"_",$Y211),'NFA LEVEL'!$A$2:$A$197))),"")</f>
        <v>PTHLKA</v>
      </c>
      <c r="AJ211" s="38">
        <f>IFERROR(ROUND((VLOOKUP(CONCATENATE($C$5,"_",$Y211),premium!$A$2:$I$200,6,FALSE))*AA211,0),"")</f>
        <v>60000</v>
      </c>
      <c r="AK211" s="38">
        <f>IFERROR(ROUND((VLOOKUP(CONCATENATE($C$5,"_",$Y211),premium!$A$2:$I$200,9,FALSE))*AA211,2),"")</f>
        <v>1200</v>
      </c>
      <c r="AL211" s="35" t="s">
        <v>23520</v>
      </c>
      <c r="AM211" s="31"/>
      <c r="AN211" s="39"/>
      <c r="AO211" s="63" t="str">
        <f t="shared" ref="AO211:AO274" si="21">IF(COUNT(A211:AL211)=0,"",IF(AND($AH211="DISTR",$AB211="",$AC211="",$AD211="",$AE211=""),"O.K.",IF(AND($AH211="TEHSL",$AB211&lt;&gt;"",$AC211="",$AD211="",$AE211=""),"O.K.",IF(AND($AH211="RCRCLE",$AB211&lt;&gt;"",$AC211&lt;&gt;"",$AD211="",$AE211=""),"O.K.",IF(AND($AH211="PTHLKA",$AB211&lt;&gt;"",$AC211&lt;&gt;"",$AD211&lt;&gt;"",$AE211=""),"O.K.",IF(AND($AH211="VILLAGE",$AB211&lt;&gt;"",$AC211&lt;&gt;"",$AD211&lt;&gt;"",$AE211&lt;&gt;""),"O.K.","Choose Correct Hierarchy in Column AB, AC, AD"))))))</f>
        <v>O.K.</v>
      </c>
      <c r="AP211" s="40" t="str">
        <f t="shared" ref="AP211:AP274" si="22">IF(C211="","",IF(AND(C211&lt;&gt;"",E211&lt;&gt;"",G211&lt;&gt;"",H211&lt;&gt;"",I211&lt;&gt;"",T211&lt;&gt;"",R211&lt;&gt;"",X211&lt;&gt;"",S211&lt;&gt;"",Y211&lt;&gt;"",AA211&lt;&gt;"",AH211&lt;&gt;"",AJ211&lt;&gt;"",AK211&lt;&gt;"",N211&lt;&gt;"",AL211&lt;&gt;"",AF211&lt;&gt;"",W211&lt;&gt;"",M211&lt;&gt;"",V211&lt;&gt;"",U211&lt;&gt;"",P211&lt;&gt;"",AO211="O.K."),"O.K","COMPULSORY FIELDS ARE BLANK, KINDLY ENTER DATA IN COMPULSORY FIELD "))</f>
        <v>O.K</v>
      </c>
      <c r="AQ211" s="41" t="s">
        <v>48</v>
      </c>
      <c r="AR211" s="161"/>
      <c r="AS211" s="124" t="s">
        <v>4406</v>
      </c>
      <c r="AT211" s="129" t="s">
        <v>214</v>
      </c>
      <c r="AU211" s="129" t="s">
        <v>171</v>
      </c>
      <c r="AV211" s="129" t="s">
        <v>271</v>
      </c>
      <c r="AW211" s="129" t="s">
        <v>370</v>
      </c>
      <c r="AX211" s="129" t="s">
        <v>398</v>
      </c>
      <c r="AZ211" s="129" t="s">
        <v>3984</v>
      </c>
      <c r="BA211" s="130" t="s">
        <v>9069</v>
      </c>
      <c r="BB211" s="130" t="s">
        <v>9070</v>
      </c>
      <c r="BH211" s="131"/>
      <c r="BI211" s="131"/>
      <c r="BJ211" s="131"/>
      <c r="BK211" s="131"/>
      <c r="BM211" s="129" t="s">
        <v>2892</v>
      </c>
      <c r="BN211" s="129" t="s">
        <v>171</v>
      </c>
      <c r="BO211" s="129" t="s">
        <v>2894</v>
      </c>
      <c r="BP211" s="131" t="s">
        <v>4103</v>
      </c>
      <c r="BQ211" s="131" t="s">
        <v>17819</v>
      </c>
      <c r="BR211" s="131" t="s">
        <v>18547</v>
      </c>
      <c r="BT211" s="129" t="s">
        <v>1884</v>
      </c>
      <c r="BU211" s="129" t="s">
        <v>204</v>
      </c>
      <c r="BV211" s="129" t="s">
        <v>1961</v>
      </c>
      <c r="BW211" s="129" t="s">
        <v>1979</v>
      </c>
      <c r="BX211" s="131" t="s">
        <v>17773</v>
      </c>
      <c r="BY211" s="131" t="s">
        <v>18086</v>
      </c>
      <c r="BZ211" s="131" t="s">
        <v>18814</v>
      </c>
      <c r="CB211" s="129" t="s">
        <v>214</v>
      </c>
      <c r="CC211" s="129" t="s">
        <v>171</v>
      </c>
      <c r="CD211" s="129" t="s">
        <v>271</v>
      </c>
      <c r="CE211" s="129" t="s">
        <v>370</v>
      </c>
      <c r="CF211" s="129" t="s">
        <v>398</v>
      </c>
      <c r="CG211" s="131" t="s">
        <v>17914</v>
      </c>
      <c r="CH211" s="131" t="s">
        <v>9070</v>
      </c>
      <c r="CI211" s="124" t="s">
        <v>19194</v>
      </c>
    </row>
    <row r="212" spans="1:87" ht="25.5" x14ac:dyDescent="0.25">
      <c r="A212" s="30">
        <f t="shared" ref="A212:A275" si="23">IF(C212="","",A211+1)</f>
        <v>195</v>
      </c>
      <c r="B212" s="31">
        <v>3490728</v>
      </c>
      <c r="C212" s="31" t="s">
        <v>23984</v>
      </c>
      <c r="D212" s="31"/>
      <c r="E212" s="31" t="s">
        <v>24318</v>
      </c>
      <c r="F212" s="31"/>
      <c r="G212" s="32" t="s">
        <v>23512</v>
      </c>
      <c r="H212" s="32" t="s">
        <v>23513</v>
      </c>
      <c r="I212" s="33">
        <v>9999999999</v>
      </c>
      <c r="J212" s="18" t="s">
        <v>24319</v>
      </c>
      <c r="K212" s="32"/>
      <c r="L212" s="18"/>
      <c r="M212" s="31" t="s">
        <v>23586</v>
      </c>
      <c r="N212" s="31" t="s">
        <v>23586</v>
      </c>
      <c r="O212" s="31"/>
      <c r="P212" s="32" t="s">
        <v>3206</v>
      </c>
      <c r="Q212" s="31"/>
      <c r="R212" s="44" t="s">
        <v>24320</v>
      </c>
      <c r="S212" s="32" t="s">
        <v>23516</v>
      </c>
      <c r="T212" s="34" t="str">
        <f t="shared" si="19"/>
        <v>Saving/Loan A/C</v>
      </c>
      <c r="U212" s="32" t="s">
        <v>23517</v>
      </c>
      <c r="V212" s="45">
        <v>2.06</v>
      </c>
      <c r="W212" s="35" t="s">
        <v>24321</v>
      </c>
      <c r="X212" s="62" t="str">
        <f t="shared" si="20"/>
        <v>Others</v>
      </c>
      <c r="Y212" s="32" t="s">
        <v>204</v>
      </c>
      <c r="Z212" s="35"/>
      <c r="AA212" s="36">
        <v>1</v>
      </c>
      <c r="AB212" s="32" t="s">
        <v>3209</v>
      </c>
      <c r="AC212" s="32" t="s">
        <v>3380</v>
      </c>
      <c r="AD212" s="32" t="s">
        <v>3382</v>
      </c>
      <c r="AE212" s="31"/>
      <c r="AF212" s="31" t="s">
        <v>23586</v>
      </c>
      <c r="AG212" s="31"/>
      <c r="AH212" s="31" t="str">
        <f t="shared" si="18"/>
        <v>PTHLKA</v>
      </c>
      <c r="AI212" s="37" t="str">
        <f>IFERROR(IF(OR($C$5="",$Y212=""),"",INDEX('NFA LEVEL'!$D$2:$D$197,MATCH(CONCATENATE($C$5,"_",$Y212),'NFA LEVEL'!$A$2:$A$197))),"")</f>
        <v>PTHLKA</v>
      </c>
      <c r="AJ212" s="38">
        <f>IFERROR(ROUND((VLOOKUP(CONCATENATE($C$5,"_",$Y212),premium!$A$2:$I$200,6,FALSE))*AA212,0),"")</f>
        <v>40000</v>
      </c>
      <c r="AK212" s="38">
        <f>IFERROR(ROUND((VLOOKUP(CONCATENATE($C$5,"_",$Y212),premium!$A$2:$I$200,9,FALSE))*AA212,2),"")</f>
        <v>800</v>
      </c>
      <c r="AL212" s="35" t="s">
        <v>23520</v>
      </c>
      <c r="AM212" s="31"/>
      <c r="AN212" s="39"/>
      <c r="AO212" s="63" t="str">
        <f t="shared" si="21"/>
        <v>O.K.</v>
      </c>
      <c r="AP212" s="40" t="str">
        <f t="shared" si="22"/>
        <v>O.K</v>
      </c>
      <c r="AQ212" s="41" t="s">
        <v>48</v>
      </c>
      <c r="AR212" s="161"/>
      <c r="AS212" s="124" t="s">
        <v>4407</v>
      </c>
      <c r="AT212" s="129" t="s">
        <v>214</v>
      </c>
      <c r="AU212" s="129" t="s">
        <v>171</v>
      </c>
      <c r="AV212" s="129" t="s">
        <v>271</v>
      </c>
      <c r="AW212" s="129" t="s">
        <v>370</v>
      </c>
      <c r="AX212" s="129" t="s">
        <v>399</v>
      </c>
      <c r="AZ212" s="129" t="s">
        <v>3984</v>
      </c>
      <c r="BA212" s="130" t="s">
        <v>9071</v>
      </c>
      <c r="BB212" s="130" t="s">
        <v>9072</v>
      </c>
      <c r="BH212" s="131"/>
      <c r="BI212" s="131"/>
      <c r="BJ212" s="131"/>
      <c r="BK212" s="131"/>
      <c r="BM212" s="129" t="s">
        <v>2892</v>
      </c>
      <c r="BN212" s="129" t="s">
        <v>171</v>
      </c>
      <c r="BO212" s="129" t="s">
        <v>2895</v>
      </c>
      <c r="BP212" s="131" t="s">
        <v>4103</v>
      </c>
      <c r="BQ212" s="131" t="s">
        <v>17820</v>
      </c>
      <c r="BR212" s="131" t="s">
        <v>18548</v>
      </c>
      <c r="BT212" s="129" t="s">
        <v>1884</v>
      </c>
      <c r="BU212" s="129" t="s">
        <v>204</v>
      </c>
      <c r="BV212" s="129" t="s">
        <v>1998</v>
      </c>
      <c r="BW212" s="129" t="s">
        <v>1999</v>
      </c>
      <c r="BX212" s="131" t="s">
        <v>17774</v>
      </c>
      <c r="BY212" s="131" t="s">
        <v>18087</v>
      </c>
      <c r="BZ212" s="131" t="s">
        <v>18815</v>
      </c>
      <c r="CB212" s="129" t="s">
        <v>214</v>
      </c>
      <c r="CC212" s="129" t="s">
        <v>171</v>
      </c>
      <c r="CD212" s="129" t="s">
        <v>271</v>
      </c>
      <c r="CE212" s="129" t="s">
        <v>370</v>
      </c>
      <c r="CF212" s="129" t="s">
        <v>399</v>
      </c>
      <c r="CG212" s="131" t="s">
        <v>17914</v>
      </c>
      <c r="CH212" s="131" t="s">
        <v>9072</v>
      </c>
      <c r="CI212" s="124" t="s">
        <v>19195</v>
      </c>
    </row>
    <row r="213" spans="1:87" ht="25.5" x14ac:dyDescent="0.25">
      <c r="A213" s="30">
        <f t="shared" si="23"/>
        <v>196</v>
      </c>
      <c r="B213" s="31">
        <v>3472607</v>
      </c>
      <c r="C213" s="31" t="s">
        <v>24322</v>
      </c>
      <c r="D213" s="31"/>
      <c r="E213" s="31" t="s">
        <v>24323</v>
      </c>
      <c r="F213" s="31"/>
      <c r="G213" s="32" t="s">
        <v>23529</v>
      </c>
      <c r="H213" s="32" t="s">
        <v>23513</v>
      </c>
      <c r="I213" s="33">
        <v>9999999999</v>
      </c>
      <c r="J213" s="18" t="s">
        <v>24324</v>
      </c>
      <c r="K213" s="32"/>
      <c r="L213" s="18"/>
      <c r="M213" s="31" t="s">
        <v>23509</v>
      </c>
      <c r="N213" s="31" t="s">
        <v>23509</v>
      </c>
      <c r="O213" s="31"/>
      <c r="P213" s="32" t="s">
        <v>3206</v>
      </c>
      <c r="Q213" s="31"/>
      <c r="R213" s="44" t="s">
        <v>24325</v>
      </c>
      <c r="S213" s="32" t="s">
        <v>23516</v>
      </c>
      <c r="T213" s="34" t="str">
        <f t="shared" si="19"/>
        <v>Saving/Loan A/C</v>
      </c>
      <c r="U213" s="32" t="s">
        <v>23517</v>
      </c>
      <c r="V213" s="45">
        <v>1.65</v>
      </c>
      <c r="W213" s="35" t="s">
        <v>24326</v>
      </c>
      <c r="X213" s="62" t="str">
        <f t="shared" si="20"/>
        <v>Small/Marginal</v>
      </c>
      <c r="Y213" s="32" t="s">
        <v>204</v>
      </c>
      <c r="Z213" s="35"/>
      <c r="AA213" s="36">
        <v>0.7</v>
      </c>
      <c r="AB213" s="32" t="s">
        <v>3209</v>
      </c>
      <c r="AC213" s="32" t="s">
        <v>3380</v>
      </c>
      <c r="AD213" s="32" t="s">
        <v>3383</v>
      </c>
      <c r="AE213" s="31"/>
      <c r="AF213" s="31" t="s">
        <v>23509</v>
      </c>
      <c r="AG213" s="31"/>
      <c r="AH213" s="31" t="str">
        <f t="shared" si="18"/>
        <v>PTHLKA</v>
      </c>
      <c r="AI213" s="37" t="str">
        <f>IFERROR(IF(OR($C$5="",$Y213=""),"",INDEX('NFA LEVEL'!$D$2:$D$197,MATCH(CONCATENATE($C$5,"_",$Y213),'NFA LEVEL'!$A$2:$A$197))),"")</f>
        <v>PTHLKA</v>
      </c>
      <c r="AJ213" s="38">
        <f>IFERROR(ROUND((VLOOKUP(CONCATENATE($C$5,"_",$Y213),premium!$A$2:$I$200,6,FALSE))*AA213,0),"")</f>
        <v>28000</v>
      </c>
      <c r="AK213" s="38">
        <f>IFERROR(ROUND((VLOOKUP(CONCATENATE($C$5,"_",$Y213),premium!$A$2:$I$200,9,FALSE))*AA213,2),"")</f>
        <v>560</v>
      </c>
      <c r="AL213" s="35" t="s">
        <v>23520</v>
      </c>
      <c r="AM213" s="31"/>
      <c r="AN213" s="39"/>
      <c r="AO213" s="63" t="str">
        <f t="shared" si="21"/>
        <v>O.K.</v>
      </c>
      <c r="AP213" s="40" t="str">
        <f t="shared" si="22"/>
        <v>O.K</v>
      </c>
      <c r="AQ213" s="41" t="s">
        <v>48</v>
      </c>
      <c r="AR213" s="161"/>
      <c r="AS213" s="124" t="s">
        <v>4408</v>
      </c>
      <c r="AT213" s="129" t="s">
        <v>214</v>
      </c>
      <c r="AU213" s="129" t="s">
        <v>171</v>
      </c>
      <c r="AV213" s="129" t="s">
        <v>271</v>
      </c>
      <c r="AW213" s="129" t="s">
        <v>370</v>
      </c>
      <c r="AX213" s="129" t="s">
        <v>400</v>
      </c>
      <c r="AZ213" s="129" t="s">
        <v>3984</v>
      </c>
      <c r="BA213" s="130" t="s">
        <v>9073</v>
      </c>
      <c r="BB213" s="130" t="s">
        <v>9074</v>
      </c>
      <c r="BH213" s="131"/>
      <c r="BI213" s="131"/>
      <c r="BJ213" s="131"/>
      <c r="BK213" s="131"/>
      <c r="BM213" s="129" t="s">
        <v>2892</v>
      </c>
      <c r="BN213" s="129" t="s">
        <v>171</v>
      </c>
      <c r="BO213" s="129" t="s">
        <v>2896</v>
      </c>
      <c r="BP213" s="131" t="s">
        <v>4103</v>
      </c>
      <c r="BQ213" s="131" t="s">
        <v>17821</v>
      </c>
      <c r="BR213" s="131" t="s">
        <v>18549</v>
      </c>
      <c r="BT213" s="129" t="s">
        <v>1884</v>
      </c>
      <c r="BU213" s="129" t="s">
        <v>204</v>
      </c>
      <c r="BV213" s="129" t="s">
        <v>1998</v>
      </c>
      <c r="BW213" s="129" t="s">
        <v>2014</v>
      </c>
      <c r="BX213" s="131" t="s">
        <v>17774</v>
      </c>
      <c r="BY213" s="131" t="s">
        <v>18088</v>
      </c>
      <c r="BZ213" s="131" t="s">
        <v>18816</v>
      </c>
      <c r="CB213" s="129" t="s">
        <v>214</v>
      </c>
      <c r="CC213" s="129" t="s">
        <v>171</v>
      </c>
      <c r="CD213" s="129" t="s">
        <v>271</v>
      </c>
      <c r="CE213" s="129" t="s">
        <v>370</v>
      </c>
      <c r="CF213" s="129" t="s">
        <v>400</v>
      </c>
      <c r="CG213" s="131" t="s">
        <v>17914</v>
      </c>
      <c r="CH213" s="131" t="s">
        <v>9074</v>
      </c>
      <c r="CI213" s="124" t="s">
        <v>19196</v>
      </c>
    </row>
    <row r="214" spans="1:87" ht="25.5" x14ac:dyDescent="0.25">
      <c r="A214" s="30">
        <f t="shared" si="23"/>
        <v>197</v>
      </c>
      <c r="B214" s="31">
        <v>3482058</v>
      </c>
      <c r="C214" s="31" t="s">
        <v>23922</v>
      </c>
      <c r="D214" s="31"/>
      <c r="E214" s="31" t="s">
        <v>24327</v>
      </c>
      <c r="F214" s="31"/>
      <c r="G214" s="32" t="s">
        <v>23512</v>
      </c>
      <c r="H214" s="32" t="s">
        <v>23556</v>
      </c>
      <c r="I214" s="33">
        <v>9999999999</v>
      </c>
      <c r="J214" s="18" t="s">
        <v>24328</v>
      </c>
      <c r="K214" s="32"/>
      <c r="L214" s="18"/>
      <c r="M214" s="31" t="s">
        <v>23597</v>
      </c>
      <c r="N214" s="31" t="s">
        <v>23597</v>
      </c>
      <c r="O214" s="31"/>
      <c r="P214" s="32" t="s">
        <v>3206</v>
      </c>
      <c r="Q214" s="31"/>
      <c r="R214" s="44" t="s">
        <v>24329</v>
      </c>
      <c r="S214" s="32" t="s">
        <v>23516</v>
      </c>
      <c r="T214" s="34" t="str">
        <f t="shared" si="19"/>
        <v>Saving/Loan A/C</v>
      </c>
      <c r="U214" s="32" t="s">
        <v>23517</v>
      </c>
      <c r="V214" s="45">
        <v>1.25</v>
      </c>
      <c r="W214" s="35" t="s">
        <v>24330</v>
      </c>
      <c r="X214" s="62" t="str">
        <f t="shared" si="20"/>
        <v>Small/Marginal</v>
      </c>
      <c r="Y214" s="32" t="s">
        <v>204</v>
      </c>
      <c r="Z214" s="35"/>
      <c r="AA214" s="36">
        <v>0.9</v>
      </c>
      <c r="AB214" s="32" t="s">
        <v>3209</v>
      </c>
      <c r="AC214" s="32" t="s">
        <v>3380</v>
      </c>
      <c r="AD214" s="32" t="s">
        <v>3390</v>
      </c>
      <c r="AE214" s="31"/>
      <c r="AF214" s="31" t="s">
        <v>23525</v>
      </c>
      <c r="AG214" s="31"/>
      <c r="AH214" s="31" t="str">
        <f t="shared" si="18"/>
        <v>PTHLKA</v>
      </c>
      <c r="AI214" s="37" t="str">
        <f>IFERROR(IF(OR($C$5="",$Y214=""),"",INDEX('NFA LEVEL'!$D$2:$D$197,MATCH(CONCATENATE($C$5,"_",$Y214),'NFA LEVEL'!$A$2:$A$197))),"")</f>
        <v>PTHLKA</v>
      </c>
      <c r="AJ214" s="38">
        <f>IFERROR(ROUND((VLOOKUP(CONCATENATE($C$5,"_",$Y214),premium!$A$2:$I$200,6,FALSE))*AA214,0),"")</f>
        <v>36000</v>
      </c>
      <c r="AK214" s="38">
        <f>IFERROR(ROUND((VLOOKUP(CONCATENATE($C$5,"_",$Y214),premium!$A$2:$I$200,9,FALSE))*AA214,2),"")</f>
        <v>720</v>
      </c>
      <c r="AL214" s="35" t="s">
        <v>23520</v>
      </c>
      <c r="AM214" s="31"/>
      <c r="AN214" s="39"/>
      <c r="AO214" s="63" t="str">
        <f t="shared" si="21"/>
        <v>O.K.</v>
      </c>
      <c r="AP214" s="40" t="str">
        <f t="shared" si="22"/>
        <v>O.K</v>
      </c>
      <c r="AQ214" s="41" t="s">
        <v>48</v>
      </c>
      <c r="AR214" s="161"/>
      <c r="AS214" s="124" t="s">
        <v>4409</v>
      </c>
      <c r="AT214" s="129" t="s">
        <v>214</v>
      </c>
      <c r="AU214" s="129" t="s">
        <v>171</v>
      </c>
      <c r="AV214" s="129" t="s">
        <v>241</v>
      </c>
      <c r="AW214" s="129" t="s">
        <v>242</v>
      </c>
      <c r="AX214" s="129" t="s">
        <v>401</v>
      </c>
      <c r="AZ214" s="129" t="s">
        <v>3984</v>
      </c>
      <c r="BA214" s="130" t="s">
        <v>9075</v>
      </c>
      <c r="BB214" s="130" t="s">
        <v>9076</v>
      </c>
      <c r="BH214" s="124"/>
      <c r="BI214" s="124"/>
      <c r="BM214" s="129" t="s">
        <v>2892</v>
      </c>
      <c r="BN214" s="129" t="s">
        <v>171</v>
      </c>
      <c r="BO214" s="129" t="s">
        <v>2897</v>
      </c>
      <c r="BP214" s="131" t="s">
        <v>4103</v>
      </c>
      <c r="BQ214" s="131" t="s">
        <v>17822</v>
      </c>
      <c r="BR214" s="131" t="s">
        <v>18550</v>
      </c>
      <c r="BT214" s="129" t="s">
        <v>1884</v>
      </c>
      <c r="BU214" s="129" t="s">
        <v>204</v>
      </c>
      <c r="BV214" s="129" t="s">
        <v>2031</v>
      </c>
      <c r="BW214" s="129" t="s">
        <v>2032</v>
      </c>
      <c r="BX214" s="131" t="s">
        <v>17775</v>
      </c>
      <c r="BY214" s="131" t="s">
        <v>18089</v>
      </c>
      <c r="BZ214" s="131" t="s">
        <v>18817</v>
      </c>
      <c r="CB214" s="129" t="s">
        <v>214</v>
      </c>
      <c r="CC214" s="129" t="s">
        <v>171</v>
      </c>
      <c r="CD214" s="129" t="s">
        <v>241</v>
      </c>
      <c r="CE214" s="129" t="s">
        <v>242</v>
      </c>
      <c r="CF214" s="129" t="s">
        <v>401</v>
      </c>
      <c r="CG214" s="131" t="s">
        <v>17915</v>
      </c>
      <c r="CH214" s="131" t="s">
        <v>9076</v>
      </c>
      <c r="CI214" s="124" t="s">
        <v>19197</v>
      </c>
    </row>
    <row r="215" spans="1:87" ht="25.5" x14ac:dyDescent="0.25">
      <c r="A215" s="30">
        <f t="shared" si="23"/>
        <v>198</v>
      </c>
      <c r="B215" s="31">
        <v>3495437</v>
      </c>
      <c r="C215" s="31" t="s">
        <v>24331</v>
      </c>
      <c r="D215" s="31"/>
      <c r="E215" s="31" t="s">
        <v>24332</v>
      </c>
      <c r="F215" s="31"/>
      <c r="G215" s="32" t="s">
        <v>23512</v>
      </c>
      <c r="H215" s="32" t="s">
        <v>23513</v>
      </c>
      <c r="I215" s="33">
        <v>9999999999</v>
      </c>
      <c r="J215" s="18" t="s">
        <v>24333</v>
      </c>
      <c r="K215" s="32"/>
      <c r="L215" s="18"/>
      <c r="M215" s="31" t="s">
        <v>23509</v>
      </c>
      <c r="N215" s="31" t="s">
        <v>23509</v>
      </c>
      <c r="O215" s="31"/>
      <c r="P215" s="32" t="s">
        <v>3206</v>
      </c>
      <c r="Q215" s="31"/>
      <c r="R215" s="44" t="s">
        <v>24334</v>
      </c>
      <c r="S215" s="32" t="s">
        <v>23516</v>
      </c>
      <c r="T215" s="34" t="str">
        <f t="shared" si="19"/>
        <v>Saving/Loan A/C</v>
      </c>
      <c r="U215" s="32" t="s">
        <v>23517</v>
      </c>
      <c r="V215" s="45">
        <v>3.72</v>
      </c>
      <c r="W215" s="35" t="s">
        <v>24335</v>
      </c>
      <c r="X215" s="62" t="str">
        <f t="shared" si="20"/>
        <v>Others</v>
      </c>
      <c r="Y215" s="32" t="s">
        <v>204</v>
      </c>
      <c r="Z215" s="35"/>
      <c r="AA215" s="36">
        <v>3.7</v>
      </c>
      <c r="AB215" s="32" t="s">
        <v>3209</v>
      </c>
      <c r="AC215" s="32" t="s">
        <v>3380</v>
      </c>
      <c r="AD215" s="32" t="s">
        <v>3390</v>
      </c>
      <c r="AE215" s="31"/>
      <c r="AF215" s="31" t="s">
        <v>23525</v>
      </c>
      <c r="AG215" s="31"/>
      <c r="AH215" s="31" t="str">
        <f t="shared" si="18"/>
        <v>PTHLKA</v>
      </c>
      <c r="AI215" s="37" t="str">
        <f>IFERROR(IF(OR($C$5="",$Y215=""),"",INDEX('NFA LEVEL'!$D$2:$D$197,MATCH(CONCATENATE($C$5,"_",$Y215),'NFA LEVEL'!$A$2:$A$197))),"")</f>
        <v>PTHLKA</v>
      </c>
      <c r="AJ215" s="38">
        <f>IFERROR(ROUND((VLOOKUP(CONCATENATE($C$5,"_",$Y215),premium!$A$2:$I$200,6,FALSE))*AA215,0),"")</f>
        <v>148000</v>
      </c>
      <c r="AK215" s="38">
        <f>IFERROR(ROUND((VLOOKUP(CONCATENATE($C$5,"_",$Y215),premium!$A$2:$I$200,9,FALSE))*AA215,2),"")</f>
        <v>2960</v>
      </c>
      <c r="AL215" s="35" t="s">
        <v>23520</v>
      </c>
      <c r="AM215" s="31"/>
      <c r="AN215" s="39"/>
      <c r="AO215" s="63" t="str">
        <f t="shared" si="21"/>
        <v>O.K.</v>
      </c>
      <c r="AP215" s="40" t="str">
        <f t="shared" si="22"/>
        <v>O.K</v>
      </c>
      <c r="AQ215" s="41" t="s">
        <v>48</v>
      </c>
      <c r="AR215" s="161"/>
      <c r="AS215" s="124" t="s">
        <v>4410</v>
      </c>
      <c r="AT215" s="129" t="s">
        <v>214</v>
      </c>
      <c r="AU215" s="129" t="s">
        <v>171</v>
      </c>
      <c r="AV215" s="129" t="s">
        <v>241</v>
      </c>
      <c r="AW215" s="129" t="s">
        <v>242</v>
      </c>
      <c r="AX215" s="129" t="s">
        <v>402</v>
      </c>
      <c r="AZ215" s="129" t="s">
        <v>3984</v>
      </c>
      <c r="BA215" s="130" t="s">
        <v>9077</v>
      </c>
      <c r="BB215" s="130" t="s">
        <v>9078</v>
      </c>
      <c r="BH215" s="124"/>
      <c r="BI215" s="124"/>
      <c r="BM215" s="129" t="s">
        <v>2892</v>
      </c>
      <c r="BN215" s="129" t="s">
        <v>412</v>
      </c>
      <c r="BO215" s="129" t="s">
        <v>2896</v>
      </c>
      <c r="BP215" s="131" t="s">
        <v>4104</v>
      </c>
      <c r="BQ215" s="131" t="s">
        <v>17823</v>
      </c>
      <c r="BR215" s="131" t="s">
        <v>18551</v>
      </c>
      <c r="BT215" s="129" t="s">
        <v>1884</v>
      </c>
      <c r="BU215" s="129" t="s">
        <v>204</v>
      </c>
      <c r="BV215" s="129" t="s">
        <v>2031</v>
      </c>
      <c r="BW215" s="129" t="s">
        <v>2050</v>
      </c>
      <c r="BX215" s="131" t="s">
        <v>17775</v>
      </c>
      <c r="BY215" s="131" t="s">
        <v>18090</v>
      </c>
      <c r="BZ215" s="131" t="s">
        <v>18818</v>
      </c>
      <c r="CB215" s="129" t="s">
        <v>214</v>
      </c>
      <c r="CC215" s="129" t="s">
        <v>171</v>
      </c>
      <c r="CD215" s="129" t="s">
        <v>241</v>
      </c>
      <c r="CE215" s="129" t="s">
        <v>242</v>
      </c>
      <c r="CF215" s="129" t="s">
        <v>402</v>
      </c>
      <c r="CG215" s="131" t="s">
        <v>17915</v>
      </c>
      <c r="CH215" s="131" t="s">
        <v>9078</v>
      </c>
      <c r="CI215" s="124" t="s">
        <v>19198</v>
      </c>
    </row>
    <row r="216" spans="1:87" ht="25.5" x14ac:dyDescent="0.25">
      <c r="A216" s="30">
        <f t="shared" si="23"/>
        <v>199</v>
      </c>
      <c r="B216" s="31">
        <v>3495391</v>
      </c>
      <c r="C216" s="31" t="s">
        <v>24336</v>
      </c>
      <c r="D216" s="31"/>
      <c r="E216" s="31" t="s">
        <v>24332</v>
      </c>
      <c r="F216" s="31"/>
      <c r="G216" s="32" t="s">
        <v>23512</v>
      </c>
      <c r="H216" s="32" t="s">
        <v>23513</v>
      </c>
      <c r="I216" s="33">
        <v>9999999999</v>
      </c>
      <c r="J216" s="18" t="s">
        <v>24337</v>
      </c>
      <c r="K216" s="32"/>
      <c r="L216" s="18"/>
      <c r="M216" s="31" t="s">
        <v>23509</v>
      </c>
      <c r="N216" s="31" t="s">
        <v>23509</v>
      </c>
      <c r="O216" s="31"/>
      <c r="P216" s="32" t="s">
        <v>3206</v>
      </c>
      <c r="Q216" s="31"/>
      <c r="R216" s="44" t="s">
        <v>24338</v>
      </c>
      <c r="S216" s="32" t="s">
        <v>23516</v>
      </c>
      <c r="T216" s="34" t="str">
        <f t="shared" si="19"/>
        <v>Saving/Loan A/C</v>
      </c>
      <c r="U216" s="32" t="s">
        <v>23517</v>
      </c>
      <c r="V216" s="45">
        <v>3.92</v>
      </c>
      <c r="W216" s="35" t="s">
        <v>24339</v>
      </c>
      <c r="X216" s="62" t="str">
        <f t="shared" si="20"/>
        <v>Others</v>
      </c>
      <c r="Y216" s="32" t="s">
        <v>204</v>
      </c>
      <c r="Z216" s="35"/>
      <c r="AA216" s="36">
        <v>3.8</v>
      </c>
      <c r="AB216" s="32" t="s">
        <v>3209</v>
      </c>
      <c r="AC216" s="32" t="s">
        <v>3380</v>
      </c>
      <c r="AD216" s="32" t="s">
        <v>3390</v>
      </c>
      <c r="AE216" s="31"/>
      <c r="AF216" s="31" t="s">
        <v>23525</v>
      </c>
      <c r="AG216" s="31"/>
      <c r="AH216" s="31" t="str">
        <f t="shared" si="18"/>
        <v>PTHLKA</v>
      </c>
      <c r="AI216" s="37" t="str">
        <f>IFERROR(IF(OR($C$5="",$Y216=""),"",INDEX('NFA LEVEL'!$D$2:$D$197,MATCH(CONCATENATE($C$5,"_",$Y216),'NFA LEVEL'!$A$2:$A$197))),"")</f>
        <v>PTHLKA</v>
      </c>
      <c r="AJ216" s="38">
        <f>IFERROR(ROUND((VLOOKUP(CONCATENATE($C$5,"_",$Y216),premium!$A$2:$I$200,6,FALSE))*AA216,0),"")</f>
        <v>152000</v>
      </c>
      <c r="AK216" s="38">
        <f>IFERROR(ROUND((VLOOKUP(CONCATENATE($C$5,"_",$Y216),premium!$A$2:$I$200,9,FALSE))*AA216,2),"")</f>
        <v>3040</v>
      </c>
      <c r="AL216" s="35" t="s">
        <v>23520</v>
      </c>
      <c r="AM216" s="31"/>
      <c r="AN216" s="39"/>
      <c r="AO216" s="63" t="str">
        <f t="shared" si="21"/>
        <v>O.K.</v>
      </c>
      <c r="AP216" s="40" t="str">
        <f t="shared" si="22"/>
        <v>O.K</v>
      </c>
      <c r="AQ216" s="41" t="s">
        <v>48</v>
      </c>
      <c r="AR216" s="161"/>
      <c r="AS216" s="124" t="s">
        <v>4411</v>
      </c>
      <c r="AT216" s="129" t="s">
        <v>214</v>
      </c>
      <c r="AU216" s="129" t="s">
        <v>171</v>
      </c>
      <c r="AV216" s="129" t="s">
        <v>241</v>
      </c>
      <c r="AW216" s="129" t="s">
        <v>242</v>
      </c>
      <c r="AX216" s="129" t="s">
        <v>403</v>
      </c>
      <c r="AZ216" s="129" t="s">
        <v>3984</v>
      </c>
      <c r="BA216" s="130" t="s">
        <v>9079</v>
      </c>
      <c r="BB216" s="130" t="s">
        <v>9080</v>
      </c>
      <c r="BH216" s="124"/>
      <c r="BI216" s="124"/>
      <c r="BM216" s="129" t="s">
        <v>2892</v>
      </c>
      <c r="BN216" s="129" t="s">
        <v>412</v>
      </c>
      <c r="BO216" s="129" t="s">
        <v>2897</v>
      </c>
      <c r="BP216" s="131" t="s">
        <v>4104</v>
      </c>
      <c r="BQ216" s="131" t="s">
        <v>17824</v>
      </c>
      <c r="BR216" s="131" t="s">
        <v>18552</v>
      </c>
      <c r="BT216" s="129" t="s">
        <v>1884</v>
      </c>
      <c r="BU216" s="129" t="s">
        <v>204</v>
      </c>
      <c r="BV216" s="129" t="s">
        <v>2069</v>
      </c>
      <c r="BW216" s="129" t="s">
        <v>2070</v>
      </c>
      <c r="BX216" s="131" t="s">
        <v>17776</v>
      </c>
      <c r="BY216" s="131" t="s">
        <v>18091</v>
      </c>
      <c r="BZ216" s="131" t="s">
        <v>18819</v>
      </c>
      <c r="CB216" s="129" t="s">
        <v>214</v>
      </c>
      <c r="CC216" s="129" t="s">
        <v>171</v>
      </c>
      <c r="CD216" s="129" t="s">
        <v>241</v>
      </c>
      <c r="CE216" s="129" t="s">
        <v>242</v>
      </c>
      <c r="CF216" s="129" t="s">
        <v>403</v>
      </c>
      <c r="CG216" s="131" t="s">
        <v>17915</v>
      </c>
      <c r="CH216" s="131" t="s">
        <v>9080</v>
      </c>
      <c r="CI216" s="124" t="s">
        <v>19199</v>
      </c>
    </row>
    <row r="217" spans="1:87" ht="25.5" x14ac:dyDescent="0.25">
      <c r="A217" s="30">
        <f t="shared" si="23"/>
        <v>200</v>
      </c>
      <c r="B217" s="31">
        <v>3402997</v>
      </c>
      <c r="C217" s="31" t="s">
        <v>24340</v>
      </c>
      <c r="D217" s="31"/>
      <c r="E217" s="31" t="s">
        <v>23922</v>
      </c>
      <c r="F217" s="31"/>
      <c r="G217" s="32" t="s">
        <v>23529</v>
      </c>
      <c r="H217" s="32" t="s">
        <v>23556</v>
      </c>
      <c r="I217" s="33">
        <v>9999999999</v>
      </c>
      <c r="J217" s="18" t="s">
        <v>24341</v>
      </c>
      <c r="K217" s="32"/>
      <c r="L217" s="18"/>
      <c r="M217" s="31" t="s">
        <v>24177</v>
      </c>
      <c r="N217" s="31" t="s">
        <v>24177</v>
      </c>
      <c r="O217" s="31"/>
      <c r="P217" s="32" t="s">
        <v>3206</v>
      </c>
      <c r="Q217" s="31"/>
      <c r="R217" s="44" t="s">
        <v>24342</v>
      </c>
      <c r="S217" s="32" t="s">
        <v>23516</v>
      </c>
      <c r="T217" s="34" t="str">
        <f t="shared" si="19"/>
        <v>Saving/Loan A/C</v>
      </c>
      <c r="U217" s="32" t="s">
        <v>23517</v>
      </c>
      <c r="V217" s="45">
        <v>1.9</v>
      </c>
      <c r="W217" s="35" t="s">
        <v>24343</v>
      </c>
      <c r="X217" s="62" t="str">
        <f t="shared" si="20"/>
        <v>Small/Marginal</v>
      </c>
      <c r="Y217" s="32" t="s">
        <v>204</v>
      </c>
      <c r="Z217" s="35"/>
      <c r="AA217" s="36">
        <v>0.7</v>
      </c>
      <c r="AB217" s="32" t="s">
        <v>3209</v>
      </c>
      <c r="AC217" s="32" t="s">
        <v>3380</v>
      </c>
      <c r="AD217" s="32" t="s">
        <v>3383</v>
      </c>
      <c r="AE217" s="31"/>
      <c r="AF217" s="31" t="s">
        <v>23509</v>
      </c>
      <c r="AG217" s="31"/>
      <c r="AH217" s="31" t="str">
        <f t="shared" si="18"/>
        <v>PTHLKA</v>
      </c>
      <c r="AI217" s="37" t="str">
        <f>IFERROR(IF(OR($C$5="",$Y217=""),"",INDEX('NFA LEVEL'!$D$2:$D$197,MATCH(CONCATENATE($C$5,"_",$Y217),'NFA LEVEL'!$A$2:$A$197))),"")</f>
        <v>PTHLKA</v>
      </c>
      <c r="AJ217" s="38">
        <f>IFERROR(ROUND((VLOOKUP(CONCATENATE($C$5,"_",$Y217),premium!$A$2:$I$200,6,FALSE))*AA217,0),"")</f>
        <v>28000</v>
      </c>
      <c r="AK217" s="38">
        <f>IFERROR(ROUND((VLOOKUP(CONCATENATE($C$5,"_",$Y217),premium!$A$2:$I$200,9,FALSE))*AA217,2),"")</f>
        <v>560</v>
      </c>
      <c r="AL217" s="35" t="s">
        <v>23520</v>
      </c>
      <c r="AM217" s="31"/>
      <c r="AN217" s="39"/>
      <c r="AO217" s="63" t="str">
        <f t="shared" si="21"/>
        <v>O.K.</v>
      </c>
      <c r="AP217" s="40" t="str">
        <f t="shared" si="22"/>
        <v>O.K</v>
      </c>
      <c r="AQ217" s="41" t="s">
        <v>48</v>
      </c>
      <c r="AR217" s="161"/>
      <c r="AS217" s="124" t="s">
        <v>4412</v>
      </c>
      <c r="AT217" s="129" t="s">
        <v>214</v>
      </c>
      <c r="AU217" s="129" t="s">
        <v>171</v>
      </c>
      <c r="AV217" s="129" t="s">
        <v>241</v>
      </c>
      <c r="AW217" s="129" t="s">
        <v>242</v>
      </c>
      <c r="AX217" s="129" t="s">
        <v>404</v>
      </c>
      <c r="AZ217" s="129" t="s">
        <v>3984</v>
      </c>
      <c r="BA217" s="130" t="s">
        <v>9081</v>
      </c>
      <c r="BB217" s="130" t="s">
        <v>9082</v>
      </c>
      <c r="BH217" s="124"/>
      <c r="BI217" s="124"/>
      <c r="BM217" s="129" t="s">
        <v>2892</v>
      </c>
      <c r="BN217" s="129" t="s">
        <v>204</v>
      </c>
      <c r="BO217" s="129" t="s">
        <v>2893</v>
      </c>
      <c r="BP217" s="131" t="s">
        <v>4105</v>
      </c>
      <c r="BQ217" s="131" t="s">
        <v>17825</v>
      </c>
      <c r="BR217" s="131" t="s">
        <v>18553</v>
      </c>
      <c r="BT217" s="129" t="s">
        <v>1884</v>
      </c>
      <c r="BU217" s="129" t="s">
        <v>204</v>
      </c>
      <c r="BV217" s="129" t="s">
        <v>2069</v>
      </c>
      <c r="BW217" s="129" t="s">
        <v>2086</v>
      </c>
      <c r="BX217" s="131" t="s">
        <v>17776</v>
      </c>
      <c r="BY217" s="131" t="s">
        <v>18092</v>
      </c>
      <c r="BZ217" s="131" t="s">
        <v>18820</v>
      </c>
      <c r="CB217" s="129" t="s">
        <v>214</v>
      </c>
      <c r="CC217" s="129" t="s">
        <v>171</v>
      </c>
      <c r="CD217" s="129" t="s">
        <v>241</v>
      </c>
      <c r="CE217" s="129" t="s">
        <v>242</v>
      </c>
      <c r="CF217" s="129" t="s">
        <v>404</v>
      </c>
      <c r="CG217" s="131" t="s">
        <v>17915</v>
      </c>
      <c r="CH217" s="131" t="s">
        <v>9082</v>
      </c>
      <c r="CI217" s="124" t="s">
        <v>19200</v>
      </c>
    </row>
    <row r="218" spans="1:87" ht="25.5" x14ac:dyDescent="0.25">
      <c r="A218" s="30">
        <f t="shared" si="23"/>
        <v>201</v>
      </c>
      <c r="B218" s="31">
        <v>3476502</v>
      </c>
      <c r="C218" s="31" t="s">
        <v>23704</v>
      </c>
      <c r="D218" s="31"/>
      <c r="E218" s="31" t="s">
        <v>24344</v>
      </c>
      <c r="F218" s="31"/>
      <c r="G218" s="32" t="s">
        <v>23512</v>
      </c>
      <c r="H218" s="32" t="s">
        <v>23513</v>
      </c>
      <c r="I218" s="33">
        <v>7804812100</v>
      </c>
      <c r="J218" s="18" t="s">
        <v>24345</v>
      </c>
      <c r="K218" s="32"/>
      <c r="L218" s="18"/>
      <c r="M218" s="31" t="s">
        <v>24177</v>
      </c>
      <c r="N218" s="31" t="s">
        <v>24177</v>
      </c>
      <c r="O218" s="31"/>
      <c r="P218" s="32" t="s">
        <v>3206</v>
      </c>
      <c r="Q218" s="31"/>
      <c r="R218" s="44" t="s">
        <v>24346</v>
      </c>
      <c r="S218" s="32" t="s">
        <v>23516</v>
      </c>
      <c r="T218" s="34" t="str">
        <f t="shared" si="19"/>
        <v>Saving/Loan A/C</v>
      </c>
      <c r="U218" s="32" t="s">
        <v>23517</v>
      </c>
      <c r="V218" s="45">
        <v>0.7</v>
      </c>
      <c r="W218" s="35" t="s">
        <v>24347</v>
      </c>
      <c r="X218" s="62" t="str">
        <f t="shared" si="20"/>
        <v>Small/Marginal</v>
      </c>
      <c r="Y218" s="32" t="s">
        <v>204</v>
      </c>
      <c r="Z218" s="35"/>
      <c r="AA218" s="36">
        <v>0.7</v>
      </c>
      <c r="AB218" s="32" t="s">
        <v>3209</v>
      </c>
      <c r="AC218" s="32" t="s">
        <v>3380</v>
      </c>
      <c r="AD218" s="32" t="s">
        <v>3383</v>
      </c>
      <c r="AE218" s="31"/>
      <c r="AF218" s="31" t="s">
        <v>23509</v>
      </c>
      <c r="AG218" s="31"/>
      <c r="AH218" s="31" t="str">
        <f t="shared" si="18"/>
        <v>PTHLKA</v>
      </c>
      <c r="AI218" s="37" t="str">
        <f>IFERROR(IF(OR($C$5="",$Y218=""),"",INDEX('NFA LEVEL'!$D$2:$D$197,MATCH(CONCATENATE($C$5,"_",$Y218),'NFA LEVEL'!$A$2:$A$197))),"")</f>
        <v>PTHLKA</v>
      </c>
      <c r="AJ218" s="38">
        <f>IFERROR(ROUND((VLOOKUP(CONCATENATE($C$5,"_",$Y218),premium!$A$2:$I$200,6,FALSE))*AA218,0),"")</f>
        <v>28000</v>
      </c>
      <c r="AK218" s="38">
        <f>IFERROR(ROUND((VLOOKUP(CONCATENATE($C$5,"_",$Y218),premium!$A$2:$I$200,9,FALSE))*AA218,2),"")</f>
        <v>560</v>
      </c>
      <c r="AL218" s="35" t="s">
        <v>23520</v>
      </c>
      <c r="AM218" s="31"/>
      <c r="AN218" s="39"/>
      <c r="AO218" s="63" t="str">
        <f t="shared" si="21"/>
        <v>O.K.</v>
      </c>
      <c r="AP218" s="40" t="str">
        <f t="shared" si="22"/>
        <v>O.K</v>
      </c>
      <c r="AQ218" s="41" t="s">
        <v>48</v>
      </c>
      <c r="AR218" s="161"/>
      <c r="AS218" s="124" t="s">
        <v>4413</v>
      </c>
      <c r="AT218" s="129" t="s">
        <v>214</v>
      </c>
      <c r="AU218" s="129" t="s">
        <v>171</v>
      </c>
      <c r="AV218" s="129" t="s">
        <v>241</v>
      </c>
      <c r="AW218" s="129" t="s">
        <v>242</v>
      </c>
      <c r="AX218" s="129" t="s">
        <v>405</v>
      </c>
      <c r="AZ218" s="129" t="s">
        <v>3984</v>
      </c>
      <c r="BA218" s="130" t="s">
        <v>9083</v>
      </c>
      <c r="BB218" s="130" t="s">
        <v>9084</v>
      </c>
      <c r="BH218" s="124"/>
      <c r="BI218" s="124"/>
      <c r="BM218" s="129" t="s">
        <v>2892</v>
      </c>
      <c r="BN218" s="129" t="s">
        <v>204</v>
      </c>
      <c r="BO218" s="129" t="s">
        <v>2894</v>
      </c>
      <c r="BP218" s="131" t="s">
        <v>4105</v>
      </c>
      <c r="BQ218" s="131" t="s">
        <v>17826</v>
      </c>
      <c r="BR218" s="131" t="s">
        <v>18554</v>
      </c>
      <c r="BT218" s="129" t="s">
        <v>2101</v>
      </c>
      <c r="BU218" s="129" t="s">
        <v>190</v>
      </c>
      <c r="BV218" s="129"/>
      <c r="BW218" s="129"/>
      <c r="BX218" s="131" t="s">
        <v>17777</v>
      </c>
      <c r="BY218" s="131" t="s">
        <v>18093</v>
      </c>
      <c r="BZ218" s="131" t="s">
        <v>18821</v>
      </c>
      <c r="CB218" s="129" t="s">
        <v>214</v>
      </c>
      <c r="CC218" s="129" t="s">
        <v>171</v>
      </c>
      <c r="CD218" s="129" t="s">
        <v>241</v>
      </c>
      <c r="CE218" s="129" t="s">
        <v>242</v>
      </c>
      <c r="CF218" s="129" t="s">
        <v>405</v>
      </c>
      <c r="CG218" s="131" t="s">
        <v>17915</v>
      </c>
      <c r="CH218" s="131" t="s">
        <v>9084</v>
      </c>
      <c r="CI218" s="124" t="s">
        <v>19201</v>
      </c>
    </row>
    <row r="219" spans="1:87" ht="25.5" x14ac:dyDescent="0.25">
      <c r="A219" s="30">
        <f t="shared" si="23"/>
        <v>202</v>
      </c>
      <c r="B219" s="31">
        <v>3460004</v>
      </c>
      <c r="C219" s="31" t="s">
        <v>24348</v>
      </c>
      <c r="D219" s="31"/>
      <c r="E219" s="31" t="s">
        <v>24349</v>
      </c>
      <c r="F219" s="31"/>
      <c r="G219" s="32" t="s">
        <v>23512</v>
      </c>
      <c r="H219" s="32" t="s">
        <v>23556</v>
      </c>
      <c r="I219" s="33">
        <v>9999999999</v>
      </c>
      <c r="J219" s="18" t="s">
        <v>24350</v>
      </c>
      <c r="K219" s="32"/>
      <c r="L219" s="18"/>
      <c r="M219" s="31" t="s">
        <v>24351</v>
      </c>
      <c r="N219" s="31" t="s">
        <v>24351</v>
      </c>
      <c r="O219" s="31"/>
      <c r="P219" s="32" t="s">
        <v>3206</v>
      </c>
      <c r="Q219" s="31"/>
      <c r="R219" s="44" t="s">
        <v>24352</v>
      </c>
      <c r="S219" s="32" t="s">
        <v>23516</v>
      </c>
      <c r="T219" s="34" t="str">
        <f t="shared" si="19"/>
        <v>Saving/Loan A/C</v>
      </c>
      <c r="U219" s="32" t="s">
        <v>23517</v>
      </c>
      <c r="V219" s="45">
        <v>1.2</v>
      </c>
      <c r="W219" s="35" t="s">
        <v>24353</v>
      </c>
      <c r="X219" s="62" t="str">
        <f t="shared" si="20"/>
        <v>Small/Marginal</v>
      </c>
      <c r="Y219" s="32" t="s">
        <v>204</v>
      </c>
      <c r="Z219" s="35"/>
      <c r="AA219" s="36">
        <v>0.7</v>
      </c>
      <c r="AB219" s="32" t="s">
        <v>3209</v>
      </c>
      <c r="AC219" s="32" t="s">
        <v>3380</v>
      </c>
      <c r="AD219" s="32" t="s">
        <v>3381</v>
      </c>
      <c r="AE219" s="31"/>
      <c r="AF219" s="31" t="s">
        <v>23558</v>
      </c>
      <c r="AG219" s="31"/>
      <c r="AH219" s="31" t="str">
        <f t="shared" si="18"/>
        <v>PTHLKA</v>
      </c>
      <c r="AI219" s="37" t="str">
        <f>IFERROR(IF(OR($C$5="",$Y219=""),"",INDEX('NFA LEVEL'!$D$2:$D$197,MATCH(CONCATENATE($C$5,"_",$Y219),'NFA LEVEL'!$A$2:$A$197))),"")</f>
        <v>PTHLKA</v>
      </c>
      <c r="AJ219" s="38">
        <f>IFERROR(ROUND((VLOOKUP(CONCATENATE($C$5,"_",$Y219),premium!$A$2:$I$200,6,FALSE))*AA219,0),"")</f>
        <v>28000</v>
      </c>
      <c r="AK219" s="38">
        <f>IFERROR(ROUND((VLOOKUP(CONCATENATE($C$5,"_",$Y219),premium!$A$2:$I$200,9,FALSE))*AA219,2),"")</f>
        <v>560</v>
      </c>
      <c r="AL219" s="35" t="s">
        <v>23520</v>
      </c>
      <c r="AM219" s="31"/>
      <c r="AN219" s="39"/>
      <c r="AO219" s="63" t="str">
        <f t="shared" si="21"/>
        <v>O.K.</v>
      </c>
      <c r="AP219" s="40" t="str">
        <f t="shared" si="22"/>
        <v>O.K</v>
      </c>
      <c r="AQ219" s="41" t="s">
        <v>48</v>
      </c>
      <c r="AR219" s="161"/>
      <c r="AS219" s="124" t="s">
        <v>4414</v>
      </c>
      <c r="AT219" s="129" t="s">
        <v>214</v>
      </c>
      <c r="AU219" s="129" t="s">
        <v>171</v>
      </c>
      <c r="AV219" s="129" t="s">
        <v>241</v>
      </c>
      <c r="AW219" s="129" t="s">
        <v>242</v>
      </c>
      <c r="AX219" s="129" t="s">
        <v>406</v>
      </c>
      <c r="AZ219" s="129" t="s">
        <v>3984</v>
      </c>
      <c r="BA219" s="130" t="s">
        <v>9085</v>
      </c>
      <c r="BB219" s="130" t="s">
        <v>9086</v>
      </c>
      <c r="BH219" s="124"/>
      <c r="BI219" s="124"/>
      <c r="BM219" s="129" t="s">
        <v>2892</v>
      </c>
      <c r="BN219" s="129" t="s">
        <v>204</v>
      </c>
      <c r="BO219" s="129" t="s">
        <v>2895</v>
      </c>
      <c r="BP219" s="131" t="s">
        <v>4105</v>
      </c>
      <c r="BQ219" s="131" t="s">
        <v>17827</v>
      </c>
      <c r="BR219" s="131" t="s">
        <v>18555</v>
      </c>
      <c r="BT219" s="129" t="s">
        <v>2101</v>
      </c>
      <c r="BU219" s="129" t="s">
        <v>202</v>
      </c>
      <c r="BV219" s="129"/>
      <c r="BW219" s="129"/>
      <c r="BX219" s="131" t="s">
        <v>17778</v>
      </c>
      <c r="BY219" s="131" t="s">
        <v>18094</v>
      </c>
      <c r="BZ219" s="131" t="s">
        <v>18822</v>
      </c>
      <c r="CB219" s="129" t="s">
        <v>214</v>
      </c>
      <c r="CC219" s="129" t="s">
        <v>171</v>
      </c>
      <c r="CD219" s="129" t="s">
        <v>241</v>
      </c>
      <c r="CE219" s="129" t="s">
        <v>242</v>
      </c>
      <c r="CF219" s="129" t="s">
        <v>406</v>
      </c>
      <c r="CG219" s="131" t="s">
        <v>17915</v>
      </c>
      <c r="CH219" s="131" t="s">
        <v>9086</v>
      </c>
      <c r="CI219" s="124" t="s">
        <v>19202</v>
      </c>
    </row>
    <row r="220" spans="1:87" ht="25.5" x14ac:dyDescent="0.25">
      <c r="A220" s="30">
        <f t="shared" si="23"/>
        <v>203</v>
      </c>
      <c r="B220" s="31">
        <v>2328650</v>
      </c>
      <c r="C220" s="31" t="s">
        <v>24354</v>
      </c>
      <c r="D220" s="31"/>
      <c r="E220" s="31" t="s">
        <v>24355</v>
      </c>
      <c r="F220" s="31"/>
      <c r="G220" s="32" t="s">
        <v>23512</v>
      </c>
      <c r="H220" s="32" t="s">
        <v>23513</v>
      </c>
      <c r="I220" s="33">
        <v>9826721244</v>
      </c>
      <c r="J220" s="18" t="s">
        <v>24356</v>
      </c>
      <c r="K220" s="32"/>
      <c r="L220" s="18"/>
      <c r="M220" s="31" t="s">
        <v>23525</v>
      </c>
      <c r="N220" s="31" t="s">
        <v>23525</v>
      </c>
      <c r="O220" s="31"/>
      <c r="P220" s="32" t="s">
        <v>3206</v>
      </c>
      <c r="Q220" s="31"/>
      <c r="R220" s="44" t="s">
        <v>24357</v>
      </c>
      <c r="S220" s="32" t="s">
        <v>23516</v>
      </c>
      <c r="T220" s="34" t="str">
        <f t="shared" si="19"/>
        <v>Saving/Loan A/C</v>
      </c>
      <c r="U220" s="32" t="s">
        <v>23517</v>
      </c>
      <c r="V220" s="45">
        <v>0.62</v>
      </c>
      <c r="W220" s="35" t="s">
        <v>24358</v>
      </c>
      <c r="X220" s="62" t="str">
        <f t="shared" si="20"/>
        <v>Small/Marginal</v>
      </c>
      <c r="Y220" s="32" t="s">
        <v>204</v>
      </c>
      <c r="Z220" s="35"/>
      <c r="AA220" s="36">
        <v>0.4</v>
      </c>
      <c r="AB220" s="32" t="s">
        <v>3209</v>
      </c>
      <c r="AC220" s="32" t="s">
        <v>3380</v>
      </c>
      <c r="AD220" s="32" t="s">
        <v>3390</v>
      </c>
      <c r="AE220" s="31"/>
      <c r="AF220" s="31" t="s">
        <v>23525</v>
      </c>
      <c r="AG220" s="31"/>
      <c r="AH220" s="31" t="str">
        <f t="shared" si="18"/>
        <v>PTHLKA</v>
      </c>
      <c r="AI220" s="37" t="str">
        <f>IFERROR(IF(OR($C$5="",$Y220=""),"",INDEX('NFA LEVEL'!$D$2:$D$197,MATCH(CONCATENATE($C$5,"_",$Y220),'NFA LEVEL'!$A$2:$A$197))),"")</f>
        <v>PTHLKA</v>
      </c>
      <c r="AJ220" s="38">
        <f>IFERROR(ROUND((VLOOKUP(CONCATENATE($C$5,"_",$Y220),premium!$A$2:$I$200,6,FALSE))*AA220,0),"")</f>
        <v>16000</v>
      </c>
      <c r="AK220" s="38">
        <f>IFERROR(ROUND((VLOOKUP(CONCATENATE($C$5,"_",$Y220),premium!$A$2:$I$200,9,FALSE))*AA220,2),"")</f>
        <v>320</v>
      </c>
      <c r="AL220" s="35" t="s">
        <v>23520</v>
      </c>
      <c r="AM220" s="31"/>
      <c r="AN220" s="39"/>
      <c r="AO220" s="63" t="str">
        <f t="shared" si="21"/>
        <v>O.K.</v>
      </c>
      <c r="AP220" s="40" t="str">
        <f t="shared" si="22"/>
        <v>O.K</v>
      </c>
      <c r="AQ220" s="41" t="s">
        <v>48</v>
      </c>
      <c r="AR220" s="161"/>
      <c r="AS220" s="124" t="s">
        <v>4415</v>
      </c>
      <c r="AT220" s="129" t="s">
        <v>214</v>
      </c>
      <c r="AU220" s="129" t="s">
        <v>171</v>
      </c>
      <c r="AV220" s="129" t="s">
        <v>241</v>
      </c>
      <c r="AW220" s="129" t="s">
        <v>242</v>
      </c>
      <c r="AX220" s="129" t="s">
        <v>407</v>
      </c>
      <c r="AZ220" s="129" t="s">
        <v>3984</v>
      </c>
      <c r="BA220" s="130" t="s">
        <v>9087</v>
      </c>
      <c r="BB220" s="130" t="s">
        <v>9088</v>
      </c>
      <c r="BH220" s="124"/>
      <c r="BI220" s="124"/>
      <c r="BM220" s="129" t="s">
        <v>2892</v>
      </c>
      <c r="BN220" s="129" t="s">
        <v>204</v>
      </c>
      <c r="BO220" s="129" t="s">
        <v>2896</v>
      </c>
      <c r="BP220" s="131" t="s">
        <v>4105</v>
      </c>
      <c r="BQ220" s="131" t="s">
        <v>17828</v>
      </c>
      <c r="BR220" s="131" t="s">
        <v>18556</v>
      </c>
      <c r="BT220" s="129" t="s">
        <v>2101</v>
      </c>
      <c r="BU220" s="129" t="s">
        <v>171</v>
      </c>
      <c r="BV220" s="129" t="s">
        <v>2102</v>
      </c>
      <c r="BW220" s="129" t="s">
        <v>2103</v>
      </c>
      <c r="BX220" s="131" t="s">
        <v>17779</v>
      </c>
      <c r="BY220" s="131" t="s">
        <v>18095</v>
      </c>
      <c r="BZ220" s="131" t="s">
        <v>18823</v>
      </c>
      <c r="CB220" s="129" t="s">
        <v>214</v>
      </c>
      <c r="CC220" s="129" t="s">
        <v>171</v>
      </c>
      <c r="CD220" s="129" t="s">
        <v>241</v>
      </c>
      <c r="CE220" s="129" t="s">
        <v>242</v>
      </c>
      <c r="CF220" s="129" t="s">
        <v>407</v>
      </c>
      <c r="CG220" s="131" t="s">
        <v>17915</v>
      </c>
      <c r="CH220" s="131" t="s">
        <v>9088</v>
      </c>
      <c r="CI220" s="124" t="s">
        <v>19203</v>
      </c>
    </row>
    <row r="221" spans="1:87" ht="25.5" x14ac:dyDescent="0.25">
      <c r="A221" s="30">
        <f t="shared" si="23"/>
        <v>204</v>
      </c>
      <c r="B221" s="31">
        <v>3498083</v>
      </c>
      <c r="C221" s="31" t="s">
        <v>24359</v>
      </c>
      <c r="D221" s="31"/>
      <c r="E221" s="31" t="s">
        <v>23708</v>
      </c>
      <c r="F221" s="31"/>
      <c r="G221" s="32" t="s">
        <v>23529</v>
      </c>
      <c r="H221" s="32" t="s">
        <v>23513</v>
      </c>
      <c r="I221" s="33">
        <v>9999999999</v>
      </c>
      <c r="J221" s="18" t="s">
        <v>24360</v>
      </c>
      <c r="K221" s="32"/>
      <c r="L221" s="18"/>
      <c r="M221" s="31" t="s">
        <v>23509</v>
      </c>
      <c r="N221" s="31" t="s">
        <v>23509</v>
      </c>
      <c r="O221" s="31"/>
      <c r="P221" s="32" t="s">
        <v>3206</v>
      </c>
      <c r="Q221" s="31"/>
      <c r="R221" s="44" t="s">
        <v>24361</v>
      </c>
      <c r="S221" s="32" t="s">
        <v>23516</v>
      </c>
      <c r="T221" s="34" t="str">
        <f t="shared" si="19"/>
        <v>Saving/Loan A/C</v>
      </c>
      <c r="U221" s="32" t="s">
        <v>23517</v>
      </c>
      <c r="V221" s="45">
        <v>0.8</v>
      </c>
      <c r="W221" s="35" t="s">
        <v>24362</v>
      </c>
      <c r="X221" s="62" t="str">
        <f t="shared" si="20"/>
        <v>Small/Marginal</v>
      </c>
      <c r="Y221" s="32" t="s">
        <v>204</v>
      </c>
      <c r="Z221" s="35"/>
      <c r="AA221" s="36">
        <v>0.4</v>
      </c>
      <c r="AB221" s="32" t="s">
        <v>3209</v>
      </c>
      <c r="AC221" s="32" t="s">
        <v>3380</v>
      </c>
      <c r="AD221" s="32" t="s">
        <v>3383</v>
      </c>
      <c r="AE221" s="31"/>
      <c r="AF221" s="31" t="s">
        <v>23509</v>
      </c>
      <c r="AG221" s="31"/>
      <c r="AH221" s="31" t="str">
        <f t="shared" si="18"/>
        <v>PTHLKA</v>
      </c>
      <c r="AI221" s="37" t="str">
        <f>IFERROR(IF(OR($C$5="",$Y221=""),"",INDEX('NFA LEVEL'!$D$2:$D$197,MATCH(CONCATENATE($C$5,"_",$Y221),'NFA LEVEL'!$A$2:$A$197))),"")</f>
        <v>PTHLKA</v>
      </c>
      <c r="AJ221" s="38">
        <f>IFERROR(ROUND((VLOOKUP(CONCATENATE($C$5,"_",$Y221),premium!$A$2:$I$200,6,FALSE))*AA221,0),"")</f>
        <v>16000</v>
      </c>
      <c r="AK221" s="38">
        <f>IFERROR(ROUND((VLOOKUP(CONCATENATE($C$5,"_",$Y221),premium!$A$2:$I$200,9,FALSE))*AA221,2),"")</f>
        <v>320</v>
      </c>
      <c r="AL221" s="35" t="s">
        <v>23520</v>
      </c>
      <c r="AM221" s="31"/>
      <c r="AN221" s="39"/>
      <c r="AO221" s="63" t="str">
        <f t="shared" si="21"/>
        <v>O.K.</v>
      </c>
      <c r="AP221" s="40" t="str">
        <f t="shared" si="22"/>
        <v>O.K</v>
      </c>
      <c r="AQ221" s="41" t="s">
        <v>48</v>
      </c>
      <c r="AR221" s="161"/>
      <c r="AS221" s="124" t="s">
        <v>4416</v>
      </c>
      <c r="AT221" s="129" t="s">
        <v>214</v>
      </c>
      <c r="AU221" s="129" t="s">
        <v>171</v>
      </c>
      <c r="AV221" s="129" t="s">
        <v>241</v>
      </c>
      <c r="AW221" s="129" t="s">
        <v>242</v>
      </c>
      <c r="AX221" s="129" t="s">
        <v>408</v>
      </c>
      <c r="AZ221" s="129" t="s">
        <v>3984</v>
      </c>
      <c r="BA221" s="130" t="s">
        <v>9089</v>
      </c>
      <c r="BB221" s="130" t="s">
        <v>9090</v>
      </c>
      <c r="BH221" s="124"/>
      <c r="BI221" s="124"/>
      <c r="BM221" s="129" t="s">
        <v>2892</v>
      </c>
      <c r="BN221" s="129" t="s">
        <v>204</v>
      </c>
      <c r="BO221" s="129" t="s">
        <v>2897</v>
      </c>
      <c r="BP221" s="131" t="s">
        <v>4105</v>
      </c>
      <c r="BQ221" s="131" t="s">
        <v>17829</v>
      </c>
      <c r="BR221" s="131" t="s">
        <v>18557</v>
      </c>
      <c r="BT221" s="129" t="s">
        <v>2101</v>
      </c>
      <c r="BU221" s="129" t="s">
        <v>171</v>
      </c>
      <c r="BV221" s="129" t="s">
        <v>2105</v>
      </c>
      <c r="BW221" s="129" t="s">
        <v>2106</v>
      </c>
      <c r="BX221" s="131" t="s">
        <v>17780</v>
      </c>
      <c r="BY221" s="131" t="s">
        <v>18096</v>
      </c>
      <c r="BZ221" s="131" t="s">
        <v>18824</v>
      </c>
      <c r="CB221" s="129" t="s">
        <v>214</v>
      </c>
      <c r="CC221" s="129" t="s">
        <v>171</v>
      </c>
      <c r="CD221" s="129" t="s">
        <v>241</v>
      </c>
      <c r="CE221" s="129" t="s">
        <v>242</v>
      </c>
      <c r="CF221" s="129" t="s">
        <v>408</v>
      </c>
      <c r="CG221" s="131" t="s">
        <v>17915</v>
      </c>
      <c r="CH221" s="131" t="s">
        <v>9090</v>
      </c>
      <c r="CI221" s="124" t="s">
        <v>19204</v>
      </c>
    </row>
    <row r="222" spans="1:87" ht="25.5" x14ac:dyDescent="0.25">
      <c r="A222" s="30">
        <f t="shared" si="23"/>
        <v>205</v>
      </c>
      <c r="B222" s="31">
        <v>2606298</v>
      </c>
      <c r="C222" s="31" t="s">
        <v>24363</v>
      </c>
      <c r="D222" s="31"/>
      <c r="E222" s="31" t="s">
        <v>24364</v>
      </c>
      <c r="F222" s="31"/>
      <c r="G222" s="32" t="s">
        <v>23512</v>
      </c>
      <c r="H222" s="32" t="s">
        <v>23513</v>
      </c>
      <c r="I222" s="33">
        <v>9999999999</v>
      </c>
      <c r="J222" s="18" t="s">
        <v>24365</v>
      </c>
      <c r="K222" s="32"/>
      <c r="L222" s="18"/>
      <c r="M222" s="31" t="s">
        <v>24177</v>
      </c>
      <c r="N222" s="31" t="s">
        <v>24177</v>
      </c>
      <c r="O222" s="31"/>
      <c r="P222" s="32" t="s">
        <v>3206</v>
      </c>
      <c r="Q222" s="31"/>
      <c r="R222" s="44" t="s">
        <v>24366</v>
      </c>
      <c r="S222" s="32" t="s">
        <v>23516</v>
      </c>
      <c r="T222" s="34" t="str">
        <f t="shared" si="19"/>
        <v>Saving/Loan A/C</v>
      </c>
      <c r="U222" s="32" t="s">
        <v>23517</v>
      </c>
      <c r="V222" s="45">
        <v>2.4700000000000002</v>
      </c>
      <c r="W222" s="35" t="s">
        <v>24367</v>
      </c>
      <c r="X222" s="62" t="str">
        <f t="shared" si="20"/>
        <v>Others</v>
      </c>
      <c r="Y222" s="32" t="s">
        <v>204</v>
      </c>
      <c r="Z222" s="35"/>
      <c r="AA222" s="36">
        <v>2.1</v>
      </c>
      <c r="AB222" s="32" t="s">
        <v>3209</v>
      </c>
      <c r="AC222" s="32" t="s">
        <v>3380</v>
      </c>
      <c r="AD222" s="32" t="s">
        <v>3383</v>
      </c>
      <c r="AE222" s="31"/>
      <c r="AF222" s="31" t="s">
        <v>23509</v>
      </c>
      <c r="AG222" s="31"/>
      <c r="AH222" s="31" t="str">
        <f t="shared" si="18"/>
        <v>PTHLKA</v>
      </c>
      <c r="AI222" s="37" t="str">
        <f>IFERROR(IF(OR($C$5="",$Y222=""),"",INDEX('NFA LEVEL'!$D$2:$D$197,MATCH(CONCATENATE($C$5,"_",$Y222),'NFA LEVEL'!$A$2:$A$197))),"")</f>
        <v>PTHLKA</v>
      </c>
      <c r="AJ222" s="38">
        <f>IFERROR(ROUND((VLOOKUP(CONCATENATE($C$5,"_",$Y222),premium!$A$2:$I$200,6,FALSE))*AA222,0),"")</f>
        <v>84000</v>
      </c>
      <c r="AK222" s="38">
        <f>IFERROR(ROUND((VLOOKUP(CONCATENATE($C$5,"_",$Y222),premium!$A$2:$I$200,9,FALSE))*AA222,2),"")</f>
        <v>1680</v>
      </c>
      <c r="AL222" s="35" t="s">
        <v>23520</v>
      </c>
      <c r="AM222" s="31"/>
      <c r="AN222" s="39"/>
      <c r="AO222" s="63" t="str">
        <f t="shared" si="21"/>
        <v>O.K.</v>
      </c>
      <c r="AP222" s="40" t="str">
        <f t="shared" si="22"/>
        <v>O.K</v>
      </c>
      <c r="AQ222" s="41" t="s">
        <v>48</v>
      </c>
      <c r="AR222" s="161"/>
      <c r="AS222" s="124" t="s">
        <v>4417</v>
      </c>
      <c r="AT222" s="129" t="s">
        <v>214</v>
      </c>
      <c r="AU222" s="129" t="s">
        <v>171</v>
      </c>
      <c r="AV222" s="129" t="s">
        <v>241</v>
      </c>
      <c r="AW222" s="129" t="s">
        <v>242</v>
      </c>
      <c r="AX222" s="129" t="s">
        <v>409</v>
      </c>
      <c r="AZ222" s="129" t="s">
        <v>3984</v>
      </c>
      <c r="BA222" s="130" t="s">
        <v>9091</v>
      </c>
      <c r="BB222" s="130" t="s">
        <v>9092</v>
      </c>
      <c r="BH222" s="124"/>
      <c r="BI222" s="124"/>
      <c r="BM222" s="129" t="s">
        <v>3206</v>
      </c>
      <c r="BN222" s="129" t="s">
        <v>190</v>
      </c>
      <c r="BO222" s="129"/>
      <c r="BP222" s="131" t="s">
        <v>4110</v>
      </c>
      <c r="BQ222" s="131" t="s">
        <v>17830</v>
      </c>
      <c r="BR222" s="131" t="s">
        <v>18558</v>
      </c>
      <c r="BT222" s="129" t="s">
        <v>2101</v>
      </c>
      <c r="BU222" s="129" t="s">
        <v>171</v>
      </c>
      <c r="BV222" s="129" t="s">
        <v>2105</v>
      </c>
      <c r="BW222" s="129" t="s">
        <v>2108</v>
      </c>
      <c r="BX222" s="131" t="s">
        <v>17780</v>
      </c>
      <c r="BY222" s="131" t="s">
        <v>18097</v>
      </c>
      <c r="BZ222" s="131" t="s">
        <v>18825</v>
      </c>
      <c r="CB222" s="129" t="s">
        <v>214</v>
      </c>
      <c r="CC222" s="129" t="s">
        <v>171</v>
      </c>
      <c r="CD222" s="129" t="s">
        <v>241</v>
      </c>
      <c r="CE222" s="129" t="s">
        <v>242</v>
      </c>
      <c r="CF222" s="129" t="s">
        <v>409</v>
      </c>
      <c r="CG222" s="131" t="s">
        <v>17915</v>
      </c>
      <c r="CH222" s="131" t="s">
        <v>9092</v>
      </c>
      <c r="CI222" s="124" t="s">
        <v>19205</v>
      </c>
    </row>
    <row r="223" spans="1:87" ht="25.5" x14ac:dyDescent="0.25">
      <c r="A223" s="30">
        <f t="shared" si="23"/>
        <v>206</v>
      </c>
      <c r="B223" s="31">
        <v>999872129</v>
      </c>
      <c r="C223" s="31" t="s">
        <v>24368</v>
      </c>
      <c r="D223" s="31"/>
      <c r="E223" s="31" t="s">
        <v>24369</v>
      </c>
      <c r="F223" s="31"/>
      <c r="G223" s="32" t="s">
        <v>23512</v>
      </c>
      <c r="H223" s="32" t="s">
        <v>23513</v>
      </c>
      <c r="I223" s="33">
        <v>9999999999</v>
      </c>
      <c r="J223" s="18" t="s">
        <v>24370</v>
      </c>
      <c r="K223" s="32"/>
      <c r="L223" s="18"/>
      <c r="M223" s="31" t="s">
        <v>23509</v>
      </c>
      <c r="N223" s="31" t="s">
        <v>23509</v>
      </c>
      <c r="O223" s="31"/>
      <c r="P223" s="32" t="s">
        <v>3206</v>
      </c>
      <c r="Q223" s="31"/>
      <c r="R223" s="44" t="s">
        <v>24371</v>
      </c>
      <c r="S223" s="32" t="s">
        <v>23516</v>
      </c>
      <c r="T223" s="34" t="str">
        <f t="shared" si="19"/>
        <v>Saving/Loan A/C</v>
      </c>
      <c r="U223" s="32" t="s">
        <v>23517</v>
      </c>
      <c r="V223" s="45">
        <v>0.81</v>
      </c>
      <c r="W223" s="35" t="s">
        <v>24372</v>
      </c>
      <c r="X223" s="62" t="str">
        <f t="shared" si="20"/>
        <v>Small/Marginal</v>
      </c>
      <c r="Y223" s="32" t="s">
        <v>204</v>
      </c>
      <c r="Z223" s="35"/>
      <c r="AA223" s="36">
        <v>0.4</v>
      </c>
      <c r="AB223" s="32" t="s">
        <v>3209</v>
      </c>
      <c r="AC223" s="32" t="s">
        <v>3380</v>
      </c>
      <c r="AD223" s="32" t="s">
        <v>3388</v>
      </c>
      <c r="AE223" s="31"/>
      <c r="AF223" s="31" t="s">
        <v>23642</v>
      </c>
      <c r="AG223" s="31"/>
      <c r="AH223" s="31" t="str">
        <f t="shared" si="18"/>
        <v>PTHLKA</v>
      </c>
      <c r="AI223" s="37" t="str">
        <f>IFERROR(IF(OR($C$5="",$Y223=""),"",INDEX('NFA LEVEL'!$D$2:$D$197,MATCH(CONCATENATE($C$5,"_",$Y223),'NFA LEVEL'!$A$2:$A$197))),"")</f>
        <v>PTHLKA</v>
      </c>
      <c r="AJ223" s="38">
        <f>IFERROR(ROUND((VLOOKUP(CONCATENATE($C$5,"_",$Y223),premium!$A$2:$I$200,6,FALSE))*AA223,0),"")</f>
        <v>16000</v>
      </c>
      <c r="AK223" s="38">
        <f>IFERROR(ROUND((VLOOKUP(CONCATENATE($C$5,"_",$Y223),premium!$A$2:$I$200,9,FALSE))*AA223,2),"")</f>
        <v>320</v>
      </c>
      <c r="AL223" s="35" t="s">
        <v>23520</v>
      </c>
      <c r="AM223" s="31"/>
      <c r="AN223" s="39"/>
      <c r="AO223" s="63" t="str">
        <f t="shared" si="21"/>
        <v>O.K.</v>
      </c>
      <c r="AP223" s="40" t="str">
        <f t="shared" si="22"/>
        <v>O.K</v>
      </c>
      <c r="AQ223" s="41" t="s">
        <v>48</v>
      </c>
      <c r="AR223" s="161"/>
      <c r="AS223" s="124" t="s">
        <v>4418</v>
      </c>
      <c r="AT223" s="129" t="s">
        <v>214</v>
      </c>
      <c r="AU223" s="129" t="s">
        <v>171</v>
      </c>
      <c r="AV223" s="129" t="s">
        <v>241</v>
      </c>
      <c r="AW223" s="129" t="s">
        <v>242</v>
      </c>
      <c r="AX223" s="129" t="s">
        <v>410</v>
      </c>
      <c r="AZ223" s="129" t="s">
        <v>3984</v>
      </c>
      <c r="BA223" s="130" t="s">
        <v>9093</v>
      </c>
      <c r="BB223" s="130" t="s">
        <v>9094</v>
      </c>
      <c r="BH223" s="124"/>
      <c r="BI223" s="124"/>
      <c r="BM223" s="129" t="s">
        <v>3206</v>
      </c>
      <c r="BN223" s="129" t="s">
        <v>201</v>
      </c>
      <c r="BO223" s="129" t="s">
        <v>3207</v>
      </c>
      <c r="BP223" s="131" t="s">
        <v>4111</v>
      </c>
      <c r="BQ223" s="131" t="s">
        <v>17831</v>
      </c>
      <c r="BR223" s="131" t="s">
        <v>18559</v>
      </c>
      <c r="BT223" s="129" t="s">
        <v>2101</v>
      </c>
      <c r="BU223" s="129" t="s">
        <v>171</v>
      </c>
      <c r="BV223" s="129" t="s">
        <v>2112</v>
      </c>
      <c r="BW223" s="129" t="s">
        <v>2113</v>
      </c>
      <c r="BX223" s="131" t="s">
        <v>17781</v>
      </c>
      <c r="BY223" s="131" t="s">
        <v>18098</v>
      </c>
      <c r="BZ223" s="131" t="s">
        <v>18826</v>
      </c>
      <c r="CB223" s="129" t="s">
        <v>214</v>
      </c>
      <c r="CC223" s="129" t="s">
        <v>171</v>
      </c>
      <c r="CD223" s="129" t="s">
        <v>241</v>
      </c>
      <c r="CE223" s="129" t="s">
        <v>242</v>
      </c>
      <c r="CF223" s="129" t="s">
        <v>410</v>
      </c>
      <c r="CG223" s="131" t="s">
        <v>17915</v>
      </c>
      <c r="CH223" s="131" t="s">
        <v>9094</v>
      </c>
      <c r="CI223" s="124" t="s">
        <v>19206</v>
      </c>
    </row>
    <row r="224" spans="1:87" ht="25.5" x14ac:dyDescent="0.25">
      <c r="A224" s="30">
        <f t="shared" si="23"/>
        <v>207</v>
      </c>
      <c r="B224" s="31">
        <v>3251698</v>
      </c>
      <c r="C224" s="31" t="s">
        <v>23653</v>
      </c>
      <c r="D224" s="31"/>
      <c r="E224" s="31" t="s">
        <v>24373</v>
      </c>
      <c r="F224" s="31"/>
      <c r="G224" s="32" t="s">
        <v>23512</v>
      </c>
      <c r="H224" s="32" t="s">
        <v>23513</v>
      </c>
      <c r="I224" s="33">
        <v>7697558574</v>
      </c>
      <c r="J224" s="18"/>
      <c r="K224" s="32"/>
      <c r="L224" s="18"/>
      <c r="M224" s="31" t="s">
        <v>23586</v>
      </c>
      <c r="N224" s="31" t="s">
        <v>23586</v>
      </c>
      <c r="O224" s="31"/>
      <c r="P224" s="32" t="s">
        <v>3206</v>
      </c>
      <c r="Q224" s="31"/>
      <c r="R224" s="44" t="s">
        <v>24374</v>
      </c>
      <c r="S224" s="32" t="s">
        <v>23516</v>
      </c>
      <c r="T224" s="34" t="str">
        <f t="shared" si="19"/>
        <v>Saving/Loan A/C</v>
      </c>
      <c r="U224" s="32" t="s">
        <v>23517</v>
      </c>
      <c r="V224" s="45">
        <v>6.84</v>
      </c>
      <c r="W224" s="35" t="s">
        <v>24375</v>
      </c>
      <c r="X224" s="62" t="str">
        <f t="shared" si="20"/>
        <v>Others</v>
      </c>
      <c r="Y224" s="32" t="s">
        <v>204</v>
      </c>
      <c r="Z224" s="35"/>
      <c r="AA224" s="36">
        <v>6</v>
      </c>
      <c r="AB224" s="32" t="s">
        <v>3209</v>
      </c>
      <c r="AC224" s="32" t="s">
        <v>3380</v>
      </c>
      <c r="AD224" s="32" t="s">
        <v>3381</v>
      </c>
      <c r="AE224" s="31"/>
      <c r="AF224" s="31" t="s">
        <v>23558</v>
      </c>
      <c r="AG224" s="31"/>
      <c r="AH224" s="31" t="str">
        <f t="shared" si="18"/>
        <v>PTHLKA</v>
      </c>
      <c r="AI224" s="37" t="str">
        <f>IFERROR(IF(OR($C$5="",$Y224=""),"",INDEX('NFA LEVEL'!$D$2:$D$197,MATCH(CONCATENATE($C$5,"_",$Y224),'NFA LEVEL'!$A$2:$A$197))),"")</f>
        <v>PTHLKA</v>
      </c>
      <c r="AJ224" s="38">
        <f>IFERROR(ROUND((VLOOKUP(CONCATENATE($C$5,"_",$Y224),premium!$A$2:$I$200,6,FALSE))*AA224,0),"")</f>
        <v>240000</v>
      </c>
      <c r="AK224" s="38">
        <f>IFERROR(ROUND((VLOOKUP(CONCATENATE($C$5,"_",$Y224),premium!$A$2:$I$200,9,FALSE))*AA224,2),"")</f>
        <v>4800</v>
      </c>
      <c r="AL224" s="35" t="s">
        <v>23520</v>
      </c>
      <c r="AM224" s="31"/>
      <c r="AN224" s="39"/>
      <c r="AO224" s="63" t="str">
        <f t="shared" si="21"/>
        <v>O.K.</v>
      </c>
      <c r="AP224" s="40" t="str">
        <f t="shared" si="22"/>
        <v>O.K</v>
      </c>
      <c r="AQ224" s="41" t="s">
        <v>48</v>
      </c>
      <c r="AR224" s="161"/>
      <c r="AS224" s="124" t="s">
        <v>4419</v>
      </c>
      <c r="AT224" s="129" t="s">
        <v>214</v>
      </c>
      <c r="AU224" s="129" t="s">
        <v>171</v>
      </c>
      <c r="AV224" s="129" t="s">
        <v>241</v>
      </c>
      <c r="AW224" s="129" t="s">
        <v>242</v>
      </c>
      <c r="AX224" s="129" t="s">
        <v>411</v>
      </c>
      <c r="AZ224" s="129" t="s">
        <v>3984</v>
      </c>
      <c r="BA224" s="130" t="s">
        <v>9095</v>
      </c>
      <c r="BB224" s="130" t="s">
        <v>9096</v>
      </c>
      <c r="BH224" s="124"/>
      <c r="BI224" s="124"/>
      <c r="BM224" s="129" t="s">
        <v>3206</v>
      </c>
      <c r="BN224" s="129" t="s">
        <v>201</v>
      </c>
      <c r="BO224" s="129" t="s">
        <v>3208</v>
      </c>
      <c r="BP224" s="131" t="s">
        <v>4111</v>
      </c>
      <c r="BQ224" s="131" t="s">
        <v>17832</v>
      </c>
      <c r="BR224" s="131" t="s">
        <v>18560</v>
      </c>
      <c r="BT224" s="129" t="s">
        <v>2101</v>
      </c>
      <c r="BU224" s="129" t="s">
        <v>171</v>
      </c>
      <c r="BV224" s="129" t="s">
        <v>2112</v>
      </c>
      <c r="BW224" s="129" t="s">
        <v>2115</v>
      </c>
      <c r="BX224" s="131" t="s">
        <v>17781</v>
      </c>
      <c r="BY224" s="131" t="s">
        <v>18099</v>
      </c>
      <c r="BZ224" s="131" t="s">
        <v>18827</v>
      </c>
      <c r="CB224" s="129" t="s">
        <v>214</v>
      </c>
      <c r="CC224" s="129" t="s">
        <v>171</v>
      </c>
      <c r="CD224" s="129" t="s">
        <v>241</v>
      </c>
      <c r="CE224" s="129" t="s">
        <v>242</v>
      </c>
      <c r="CF224" s="129" t="s">
        <v>411</v>
      </c>
      <c r="CG224" s="131" t="s">
        <v>17915</v>
      </c>
      <c r="CH224" s="131" t="s">
        <v>9096</v>
      </c>
      <c r="CI224" s="124" t="s">
        <v>19207</v>
      </c>
    </row>
    <row r="225" spans="1:87" ht="25.5" x14ac:dyDescent="0.25">
      <c r="A225" s="30">
        <f t="shared" si="23"/>
        <v>208</v>
      </c>
      <c r="B225" s="31">
        <v>2475961</v>
      </c>
      <c r="C225" s="31" t="s">
        <v>24376</v>
      </c>
      <c r="D225" s="31"/>
      <c r="E225" s="31" t="s">
        <v>24377</v>
      </c>
      <c r="F225" s="31"/>
      <c r="G225" s="32" t="s">
        <v>23512</v>
      </c>
      <c r="H225" s="32" t="s">
        <v>23513</v>
      </c>
      <c r="I225" s="33">
        <v>9131332488</v>
      </c>
      <c r="J225" s="18" t="s">
        <v>24378</v>
      </c>
      <c r="K225" s="32"/>
      <c r="L225" s="18"/>
      <c r="M225" s="31" t="s">
        <v>23586</v>
      </c>
      <c r="N225" s="31" t="s">
        <v>23586</v>
      </c>
      <c r="O225" s="31"/>
      <c r="P225" s="32" t="s">
        <v>3206</v>
      </c>
      <c r="Q225" s="31"/>
      <c r="R225" s="44" t="s">
        <v>24379</v>
      </c>
      <c r="S225" s="32" t="s">
        <v>23516</v>
      </c>
      <c r="T225" s="34" t="str">
        <f t="shared" si="19"/>
        <v>Saving/Loan A/C</v>
      </c>
      <c r="U225" s="32" t="s">
        <v>23517</v>
      </c>
      <c r="V225" s="45">
        <v>1.18</v>
      </c>
      <c r="W225" s="35" t="s">
        <v>24380</v>
      </c>
      <c r="X225" s="62" t="str">
        <f t="shared" si="20"/>
        <v>Small/Marginal</v>
      </c>
      <c r="Y225" s="32" t="s">
        <v>204</v>
      </c>
      <c r="Z225" s="35"/>
      <c r="AA225" s="36">
        <v>0.6</v>
      </c>
      <c r="AB225" s="32" t="s">
        <v>3209</v>
      </c>
      <c r="AC225" s="32" t="s">
        <v>3380</v>
      </c>
      <c r="AD225" s="32" t="s">
        <v>3382</v>
      </c>
      <c r="AE225" s="31"/>
      <c r="AF225" s="31" t="s">
        <v>23586</v>
      </c>
      <c r="AG225" s="31"/>
      <c r="AH225" s="31" t="str">
        <f t="shared" si="18"/>
        <v>PTHLKA</v>
      </c>
      <c r="AI225" s="37" t="str">
        <f>IFERROR(IF(OR($C$5="",$Y225=""),"",INDEX('NFA LEVEL'!$D$2:$D$197,MATCH(CONCATENATE($C$5,"_",$Y225),'NFA LEVEL'!$A$2:$A$197))),"")</f>
        <v>PTHLKA</v>
      </c>
      <c r="AJ225" s="38">
        <f>IFERROR(ROUND((VLOOKUP(CONCATENATE($C$5,"_",$Y225),premium!$A$2:$I$200,6,FALSE))*AA225,0),"")</f>
        <v>24000</v>
      </c>
      <c r="AK225" s="38">
        <f>IFERROR(ROUND((VLOOKUP(CONCATENATE($C$5,"_",$Y225),premium!$A$2:$I$200,9,FALSE))*AA225,2),"")</f>
        <v>480</v>
      </c>
      <c r="AL225" s="35" t="s">
        <v>23520</v>
      </c>
      <c r="AM225" s="31"/>
      <c r="AN225" s="39"/>
      <c r="AO225" s="63" t="str">
        <f t="shared" si="21"/>
        <v>O.K.</v>
      </c>
      <c r="AP225" s="40" t="str">
        <f t="shared" si="22"/>
        <v>O.K</v>
      </c>
      <c r="AQ225" s="41" t="s">
        <v>48</v>
      </c>
      <c r="AR225" s="161"/>
      <c r="AS225" s="124" t="s">
        <v>4420</v>
      </c>
      <c r="AT225" s="129" t="s">
        <v>214</v>
      </c>
      <c r="AU225" s="129" t="s">
        <v>412</v>
      </c>
      <c r="AV225" s="129" t="s">
        <v>269</v>
      </c>
      <c r="AW225" s="129" t="s">
        <v>288</v>
      </c>
      <c r="AX225" s="129" t="s">
        <v>289</v>
      </c>
      <c r="AZ225" s="129" t="s">
        <v>3984</v>
      </c>
      <c r="BA225" s="130" t="s">
        <v>9097</v>
      </c>
      <c r="BB225" s="130" t="s">
        <v>9098</v>
      </c>
      <c r="BH225" s="124"/>
      <c r="BI225" s="124"/>
      <c r="BM225" s="129" t="s">
        <v>3206</v>
      </c>
      <c r="BN225" s="129" t="s">
        <v>201</v>
      </c>
      <c r="BO225" s="129" t="s">
        <v>3209</v>
      </c>
      <c r="BP225" s="131" t="s">
        <v>4111</v>
      </c>
      <c r="BQ225" s="131" t="s">
        <v>17833</v>
      </c>
      <c r="BR225" s="131" t="s">
        <v>18561</v>
      </c>
      <c r="BT225" s="129" t="s">
        <v>2101</v>
      </c>
      <c r="BU225" s="129" t="s">
        <v>171</v>
      </c>
      <c r="BV225" s="129" t="s">
        <v>2112</v>
      </c>
      <c r="BW225" s="129" t="s">
        <v>2125</v>
      </c>
      <c r="BX225" s="131" t="s">
        <v>17781</v>
      </c>
      <c r="BY225" s="131" t="s">
        <v>18100</v>
      </c>
      <c r="BZ225" s="131" t="s">
        <v>18828</v>
      </c>
      <c r="CB225" s="129" t="s">
        <v>214</v>
      </c>
      <c r="CC225" s="129" t="s">
        <v>412</v>
      </c>
      <c r="CD225" s="129" t="s">
        <v>269</v>
      </c>
      <c r="CE225" s="129" t="s">
        <v>288</v>
      </c>
      <c r="CF225" s="129" t="s">
        <v>289</v>
      </c>
      <c r="CG225" s="131" t="s">
        <v>17916</v>
      </c>
      <c r="CH225" s="131" t="s">
        <v>9098</v>
      </c>
      <c r="CI225" s="124" t="s">
        <v>19208</v>
      </c>
    </row>
    <row r="226" spans="1:87" ht="25.5" x14ac:dyDescent="0.25">
      <c r="A226" s="30">
        <f t="shared" si="23"/>
        <v>209</v>
      </c>
      <c r="B226" s="31">
        <v>3294810</v>
      </c>
      <c r="C226" s="31" t="s">
        <v>24381</v>
      </c>
      <c r="D226" s="31"/>
      <c r="E226" s="31" t="s">
        <v>24382</v>
      </c>
      <c r="F226" s="31"/>
      <c r="G226" s="32" t="s">
        <v>23512</v>
      </c>
      <c r="H226" s="32" t="s">
        <v>23556</v>
      </c>
      <c r="I226" s="33">
        <v>9753207229</v>
      </c>
      <c r="J226" s="18" t="s">
        <v>24383</v>
      </c>
      <c r="K226" s="32"/>
      <c r="L226" s="18"/>
      <c r="M226" s="31" t="s">
        <v>23525</v>
      </c>
      <c r="N226" s="31" t="s">
        <v>23525</v>
      </c>
      <c r="O226" s="31"/>
      <c r="P226" s="32" t="s">
        <v>3206</v>
      </c>
      <c r="Q226" s="31"/>
      <c r="R226" s="44" t="s">
        <v>24384</v>
      </c>
      <c r="S226" s="32" t="s">
        <v>23516</v>
      </c>
      <c r="T226" s="34" t="str">
        <f t="shared" si="19"/>
        <v>Saving/Loan A/C</v>
      </c>
      <c r="U226" s="32" t="s">
        <v>23517</v>
      </c>
      <c r="V226" s="45">
        <v>1.2</v>
      </c>
      <c r="W226" s="35" t="s">
        <v>24385</v>
      </c>
      <c r="X226" s="62" t="str">
        <f t="shared" si="20"/>
        <v>Small/Marginal</v>
      </c>
      <c r="Y226" s="32" t="s">
        <v>204</v>
      </c>
      <c r="Z226" s="35"/>
      <c r="AA226" s="36">
        <v>0.8</v>
      </c>
      <c r="AB226" s="32" t="s">
        <v>3209</v>
      </c>
      <c r="AC226" s="32" t="s">
        <v>3380</v>
      </c>
      <c r="AD226" s="32" t="s">
        <v>3390</v>
      </c>
      <c r="AE226" s="31"/>
      <c r="AF226" s="31" t="s">
        <v>23525</v>
      </c>
      <c r="AG226" s="31"/>
      <c r="AH226" s="31" t="str">
        <f t="shared" si="18"/>
        <v>PTHLKA</v>
      </c>
      <c r="AI226" s="37" t="str">
        <f>IFERROR(IF(OR($C$5="",$Y226=""),"",INDEX('NFA LEVEL'!$D$2:$D$197,MATCH(CONCATENATE($C$5,"_",$Y226),'NFA LEVEL'!$A$2:$A$197))),"")</f>
        <v>PTHLKA</v>
      </c>
      <c r="AJ226" s="38">
        <f>IFERROR(ROUND((VLOOKUP(CONCATENATE($C$5,"_",$Y226),premium!$A$2:$I$200,6,FALSE))*AA226,0),"")</f>
        <v>32000</v>
      </c>
      <c r="AK226" s="38">
        <f>IFERROR(ROUND((VLOOKUP(CONCATENATE($C$5,"_",$Y226),premium!$A$2:$I$200,9,FALSE))*AA226,2),"")</f>
        <v>640</v>
      </c>
      <c r="AL226" s="35" t="s">
        <v>23520</v>
      </c>
      <c r="AM226" s="31"/>
      <c r="AN226" s="39"/>
      <c r="AO226" s="63" t="str">
        <f t="shared" si="21"/>
        <v>O.K.</v>
      </c>
      <c r="AP226" s="40" t="str">
        <f t="shared" si="22"/>
        <v>O.K</v>
      </c>
      <c r="AQ226" s="41" t="s">
        <v>48</v>
      </c>
      <c r="AR226" s="161"/>
      <c r="AS226" s="124" t="s">
        <v>4421</v>
      </c>
      <c r="AT226" s="129" t="s">
        <v>214</v>
      </c>
      <c r="AU226" s="129" t="s">
        <v>412</v>
      </c>
      <c r="AV226" s="129" t="s">
        <v>269</v>
      </c>
      <c r="AW226" s="129" t="s">
        <v>288</v>
      </c>
      <c r="AX226" s="129" t="s">
        <v>293</v>
      </c>
      <c r="AZ226" s="129" t="s">
        <v>3984</v>
      </c>
      <c r="BA226" s="130" t="s">
        <v>9099</v>
      </c>
      <c r="BB226" s="130" t="s">
        <v>9100</v>
      </c>
      <c r="BH226" s="124"/>
      <c r="BI226" s="124"/>
      <c r="BM226" s="129" t="s">
        <v>3206</v>
      </c>
      <c r="BN226" s="129" t="s">
        <v>201</v>
      </c>
      <c r="BO226" s="129" t="s">
        <v>3210</v>
      </c>
      <c r="BP226" s="131" t="s">
        <v>4111</v>
      </c>
      <c r="BQ226" s="131" t="s">
        <v>17834</v>
      </c>
      <c r="BR226" s="131" t="s">
        <v>18562</v>
      </c>
      <c r="BT226" s="129" t="s">
        <v>2101</v>
      </c>
      <c r="BU226" s="129" t="s">
        <v>171</v>
      </c>
      <c r="BV226" s="129" t="s">
        <v>2130</v>
      </c>
      <c r="BW226" s="129" t="s">
        <v>2131</v>
      </c>
      <c r="BX226" s="131" t="s">
        <v>17782</v>
      </c>
      <c r="BY226" s="131" t="s">
        <v>18101</v>
      </c>
      <c r="BZ226" s="131" t="s">
        <v>18829</v>
      </c>
      <c r="CB226" s="129" t="s">
        <v>214</v>
      </c>
      <c r="CC226" s="129" t="s">
        <v>412</v>
      </c>
      <c r="CD226" s="129" t="s">
        <v>269</v>
      </c>
      <c r="CE226" s="129" t="s">
        <v>288</v>
      </c>
      <c r="CF226" s="129" t="s">
        <v>293</v>
      </c>
      <c r="CG226" s="131" t="s">
        <v>17916</v>
      </c>
      <c r="CH226" s="131" t="s">
        <v>9100</v>
      </c>
      <c r="CI226" s="124" t="s">
        <v>19209</v>
      </c>
    </row>
    <row r="227" spans="1:87" ht="25.5" x14ac:dyDescent="0.25">
      <c r="A227" s="30">
        <f t="shared" si="23"/>
        <v>210</v>
      </c>
      <c r="B227" s="31">
        <v>3536250</v>
      </c>
      <c r="C227" s="31" t="s">
        <v>24386</v>
      </c>
      <c r="D227" s="31"/>
      <c r="E227" s="31" t="s">
        <v>24387</v>
      </c>
      <c r="F227" s="31"/>
      <c r="G227" s="32" t="s">
        <v>23512</v>
      </c>
      <c r="H227" s="32" t="s">
        <v>23513</v>
      </c>
      <c r="I227" s="33">
        <v>9999999999</v>
      </c>
      <c r="J227" s="18"/>
      <c r="K227" s="32"/>
      <c r="L227" s="18"/>
      <c r="M227" s="31" t="s">
        <v>23586</v>
      </c>
      <c r="N227" s="31" t="s">
        <v>23586</v>
      </c>
      <c r="O227" s="31"/>
      <c r="P227" s="32" t="s">
        <v>3206</v>
      </c>
      <c r="Q227" s="31"/>
      <c r="R227" s="44" t="s">
        <v>24388</v>
      </c>
      <c r="S227" s="32" t="s">
        <v>23516</v>
      </c>
      <c r="T227" s="34" t="str">
        <f t="shared" si="19"/>
        <v>Saving/Loan A/C</v>
      </c>
      <c r="U227" s="32" t="s">
        <v>23517</v>
      </c>
      <c r="V227" s="45">
        <v>0.8</v>
      </c>
      <c r="W227" s="35" t="s">
        <v>24389</v>
      </c>
      <c r="X227" s="62" t="str">
        <f t="shared" si="20"/>
        <v>Small/Marginal</v>
      </c>
      <c r="Y227" s="32" t="s">
        <v>204</v>
      </c>
      <c r="Z227" s="35"/>
      <c r="AA227" s="36">
        <v>0.4</v>
      </c>
      <c r="AB227" s="32" t="s">
        <v>3209</v>
      </c>
      <c r="AC227" s="32" t="s">
        <v>3380</v>
      </c>
      <c r="AD227" s="32" t="s">
        <v>3382</v>
      </c>
      <c r="AE227" s="31"/>
      <c r="AF227" s="31" t="s">
        <v>23586</v>
      </c>
      <c r="AG227" s="31"/>
      <c r="AH227" s="31" t="str">
        <f t="shared" si="18"/>
        <v>PTHLKA</v>
      </c>
      <c r="AI227" s="37" t="str">
        <f>IFERROR(IF(OR($C$5="",$Y227=""),"",INDEX('NFA LEVEL'!$D$2:$D$197,MATCH(CONCATENATE($C$5,"_",$Y227),'NFA LEVEL'!$A$2:$A$197))),"")</f>
        <v>PTHLKA</v>
      </c>
      <c r="AJ227" s="38">
        <f>IFERROR(ROUND((VLOOKUP(CONCATENATE($C$5,"_",$Y227),premium!$A$2:$I$200,6,FALSE))*AA227,0),"")</f>
        <v>16000</v>
      </c>
      <c r="AK227" s="38">
        <f>IFERROR(ROUND((VLOOKUP(CONCATENATE($C$5,"_",$Y227),premium!$A$2:$I$200,9,FALSE))*AA227,2),"")</f>
        <v>320</v>
      </c>
      <c r="AL227" s="35" t="s">
        <v>23520</v>
      </c>
      <c r="AM227" s="31"/>
      <c r="AN227" s="39"/>
      <c r="AO227" s="63" t="str">
        <f t="shared" si="21"/>
        <v>O.K.</v>
      </c>
      <c r="AP227" s="40" t="str">
        <f t="shared" si="22"/>
        <v>O.K</v>
      </c>
      <c r="AQ227" s="41" t="s">
        <v>48</v>
      </c>
      <c r="AR227" s="161"/>
      <c r="AS227" s="124" t="s">
        <v>4422</v>
      </c>
      <c r="AT227" s="129" t="s">
        <v>214</v>
      </c>
      <c r="AU227" s="129" t="s">
        <v>412</v>
      </c>
      <c r="AV227" s="129" t="s">
        <v>269</v>
      </c>
      <c r="AW227" s="129" t="s">
        <v>288</v>
      </c>
      <c r="AX227" s="129" t="s">
        <v>294</v>
      </c>
      <c r="AZ227" s="129" t="s">
        <v>3984</v>
      </c>
      <c r="BA227" s="130" t="s">
        <v>9101</v>
      </c>
      <c r="BB227" s="130" t="s">
        <v>9102</v>
      </c>
      <c r="BH227" s="124"/>
      <c r="BI227" s="124"/>
      <c r="BM227" s="129" t="s">
        <v>3206</v>
      </c>
      <c r="BN227" s="129" t="s">
        <v>201</v>
      </c>
      <c r="BO227" s="129" t="s">
        <v>3211</v>
      </c>
      <c r="BP227" s="131" t="s">
        <v>4111</v>
      </c>
      <c r="BQ227" s="131" t="s">
        <v>17835</v>
      </c>
      <c r="BR227" s="131" t="s">
        <v>18563</v>
      </c>
      <c r="BT227" s="129" t="s">
        <v>2101</v>
      </c>
      <c r="BU227" s="129" t="s">
        <v>453</v>
      </c>
      <c r="BV227" s="129" t="s">
        <v>2134</v>
      </c>
      <c r="BW227" s="129" t="s">
        <v>2135</v>
      </c>
      <c r="BX227" s="131" t="s">
        <v>17783</v>
      </c>
      <c r="BY227" s="131" t="s">
        <v>18102</v>
      </c>
      <c r="BZ227" s="131" t="s">
        <v>18830</v>
      </c>
      <c r="CB227" s="129" t="s">
        <v>214</v>
      </c>
      <c r="CC227" s="129" t="s">
        <v>412</v>
      </c>
      <c r="CD227" s="129" t="s">
        <v>269</v>
      </c>
      <c r="CE227" s="129" t="s">
        <v>288</v>
      </c>
      <c r="CF227" s="129" t="s">
        <v>294</v>
      </c>
      <c r="CG227" s="131" t="s">
        <v>17916</v>
      </c>
      <c r="CH227" s="131" t="s">
        <v>9102</v>
      </c>
      <c r="CI227" s="124" t="s">
        <v>19210</v>
      </c>
    </row>
    <row r="228" spans="1:87" ht="25.5" x14ac:dyDescent="0.25">
      <c r="A228" s="30">
        <f t="shared" si="23"/>
        <v>211</v>
      </c>
      <c r="B228" s="31">
        <v>3536275</v>
      </c>
      <c r="C228" s="31" t="s">
        <v>24390</v>
      </c>
      <c r="D228" s="31"/>
      <c r="E228" s="31" t="s">
        <v>24391</v>
      </c>
      <c r="F228" s="31"/>
      <c r="G228" s="32" t="s">
        <v>23512</v>
      </c>
      <c r="H228" s="32" t="s">
        <v>23513</v>
      </c>
      <c r="I228" s="33">
        <v>9999999999</v>
      </c>
      <c r="J228" s="18" t="s">
        <v>24392</v>
      </c>
      <c r="K228" s="32"/>
      <c r="L228" s="18"/>
      <c r="M228" s="31" t="s">
        <v>23586</v>
      </c>
      <c r="N228" s="31" t="s">
        <v>23586</v>
      </c>
      <c r="O228" s="31"/>
      <c r="P228" s="32" t="s">
        <v>3206</v>
      </c>
      <c r="Q228" s="31"/>
      <c r="R228" s="44" t="s">
        <v>24393</v>
      </c>
      <c r="S228" s="32" t="s">
        <v>23516</v>
      </c>
      <c r="T228" s="34" t="str">
        <f t="shared" si="19"/>
        <v>Saving/Loan A/C</v>
      </c>
      <c r="U228" s="32" t="s">
        <v>23517</v>
      </c>
      <c r="V228" s="45">
        <v>1.31</v>
      </c>
      <c r="W228" s="35" t="s">
        <v>24394</v>
      </c>
      <c r="X228" s="62" t="str">
        <f t="shared" si="20"/>
        <v>Small/Marginal</v>
      </c>
      <c r="Y228" s="32" t="s">
        <v>204</v>
      </c>
      <c r="Z228" s="35"/>
      <c r="AA228" s="36">
        <v>0.8</v>
      </c>
      <c r="AB228" s="32" t="s">
        <v>3209</v>
      </c>
      <c r="AC228" s="32" t="s">
        <v>3380</v>
      </c>
      <c r="AD228" s="32" t="s">
        <v>3381</v>
      </c>
      <c r="AE228" s="31"/>
      <c r="AF228" s="31" t="s">
        <v>23558</v>
      </c>
      <c r="AG228" s="31"/>
      <c r="AH228" s="31" t="str">
        <f t="shared" si="18"/>
        <v>PTHLKA</v>
      </c>
      <c r="AI228" s="37" t="str">
        <f>IFERROR(IF(OR($C$5="",$Y228=""),"",INDEX('NFA LEVEL'!$D$2:$D$197,MATCH(CONCATENATE($C$5,"_",$Y228),'NFA LEVEL'!$A$2:$A$197))),"")</f>
        <v>PTHLKA</v>
      </c>
      <c r="AJ228" s="38">
        <f>IFERROR(ROUND((VLOOKUP(CONCATENATE($C$5,"_",$Y228),premium!$A$2:$I$200,6,FALSE))*AA228,0),"")</f>
        <v>32000</v>
      </c>
      <c r="AK228" s="38">
        <f>IFERROR(ROUND((VLOOKUP(CONCATENATE($C$5,"_",$Y228),premium!$A$2:$I$200,9,FALSE))*AA228,2),"")</f>
        <v>640</v>
      </c>
      <c r="AL228" s="35" t="s">
        <v>23520</v>
      </c>
      <c r="AM228" s="31"/>
      <c r="AN228" s="39"/>
      <c r="AO228" s="63" t="str">
        <f t="shared" si="21"/>
        <v>O.K.</v>
      </c>
      <c r="AP228" s="40" t="str">
        <f t="shared" si="22"/>
        <v>O.K</v>
      </c>
      <c r="AQ228" s="41" t="s">
        <v>48</v>
      </c>
      <c r="AR228" s="161"/>
      <c r="AS228" s="124" t="s">
        <v>4423</v>
      </c>
      <c r="AT228" s="129" t="s">
        <v>214</v>
      </c>
      <c r="AU228" s="129" t="s">
        <v>412</v>
      </c>
      <c r="AV228" s="129" t="s">
        <v>269</v>
      </c>
      <c r="AW228" s="129" t="s">
        <v>288</v>
      </c>
      <c r="AX228" s="129" t="s">
        <v>295</v>
      </c>
      <c r="AZ228" s="129" t="s">
        <v>3984</v>
      </c>
      <c r="BA228" s="130" t="s">
        <v>9103</v>
      </c>
      <c r="BB228" s="130" t="s">
        <v>9104</v>
      </c>
      <c r="BH228" s="124"/>
      <c r="BI228" s="124"/>
      <c r="BM228" s="129" t="s">
        <v>3206</v>
      </c>
      <c r="BN228" s="129" t="s">
        <v>202</v>
      </c>
      <c r="BO228" s="129"/>
      <c r="BP228" s="131" t="s">
        <v>4112</v>
      </c>
      <c r="BQ228" s="131" t="s">
        <v>17836</v>
      </c>
      <c r="BR228" s="131" t="s">
        <v>18564</v>
      </c>
      <c r="BT228" s="129" t="s">
        <v>2101</v>
      </c>
      <c r="BU228" s="129" t="s">
        <v>453</v>
      </c>
      <c r="BV228" s="129" t="s">
        <v>2134</v>
      </c>
      <c r="BW228" s="129" t="s">
        <v>2157</v>
      </c>
      <c r="BX228" s="131" t="s">
        <v>17783</v>
      </c>
      <c r="BY228" s="131" t="s">
        <v>18103</v>
      </c>
      <c r="BZ228" s="131" t="s">
        <v>18831</v>
      </c>
      <c r="CB228" s="129" t="s">
        <v>214</v>
      </c>
      <c r="CC228" s="129" t="s">
        <v>412</v>
      </c>
      <c r="CD228" s="129" t="s">
        <v>269</v>
      </c>
      <c r="CE228" s="129" t="s">
        <v>288</v>
      </c>
      <c r="CF228" s="129" t="s">
        <v>295</v>
      </c>
      <c r="CG228" s="131" t="s">
        <v>17916</v>
      </c>
      <c r="CH228" s="131" t="s">
        <v>9104</v>
      </c>
      <c r="CI228" s="124" t="s">
        <v>19211</v>
      </c>
    </row>
    <row r="229" spans="1:87" ht="25.5" x14ac:dyDescent="0.25">
      <c r="A229" s="30">
        <f t="shared" si="23"/>
        <v>212</v>
      </c>
      <c r="B229" s="31">
        <v>3662789</v>
      </c>
      <c r="C229" s="31" t="s">
        <v>24264</v>
      </c>
      <c r="D229" s="31"/>
      <c r="E229" s="31" t="s">
        <v>23621</v>
      </c>
      <c r="F229" s="31"/>
      <c r="G229" s="32" t="s">
        <v>23512</v>
      </c>
      <c r="H229" s="32" t="s">
        <v>23513</v>
      </c>
      <c r="I229" s="33">
        <v>9907013402</v>
      </c>
      <c r="J229" s="18" t="s">
        <v>24395</v>
      </c>
      <c r="K229" s="32"/>
      <c r="L229" s="18"/>
      <c r="M229" s="31" t="s">
        <v>23509</v>
      </c>
      <c r="N229" s="31" t="s">
        <v>23509</v>
      </c>
      <c r="O229" s="31"/>
      <c r="P229" s="32" t="s">
        <v>3206</v>
      </c>
      <c r="Q229" s="31"/>
      <c r="R229" s="44" t="s">
        <v>24396</v>
      </c>
      <c r="S229" s="32" t="s">
        <v>23516</v>
      </c>
      <c r="T229" s="34" t="str">
        <f t="shared" si="19"/>
        <v>Saving/Loan A/C</v>
      </c>
      <c r="U229" s="32" t="s">
        <v>23517</v>
      </c>
      <c r="V229" s="45">
        <v>2.68</v>
      </c>
      <c r="W229" s="35" t="s">
        <v>24397</v>
      </c>
      <c r="X229" s="62" t="str">
        <f t="shared" si="20"/>
        <v>Others</v>
      </c>
      <c r="Y229" s="32" t="s">
        <v>204</v>
      </c>
      <c r="Z229" s="35"/>
      <c r="AA229" s="36">
        <v>1.4</v>
      </c>
      <c r="AB229" s="32" t="s">
        <v>3209</v>
      </c>
      <c r="AC229" s="32" t="s">
        <v>3380</v>
      </c>
      <c r="AD229" s="32" t="s">
        <v>3390</v>
      </c>
      <c r="AE229" s="31"/>
      <c r="AF229" s="31" t="s">
        <v>23525</v>
      </c>
      <c r="AG229" s="31"/>
      <c r="AH229" s="31" t="str">
        <f t="shared" si="18"/>
        <v>PTHLKA</v>
      </c>
      <c r="AI229" s="37" t="str">
        <f>IFERROR(IF(OR($C$5="",$Y229=""),"",INDEX('NFA LEVEL'!$D$2:$D$197,MATCH(CONCATENATE($C$5,"_",$Y229),'NFA LEVEL'!$A$2:$A$197))),"")</f>
        <v>PTHLKA</v>
      </c>
      <c r="AJ229" s="38">
        <f>IFERROR(ROUND((VLOOKUP(CONCATENATE($C$5,"_",$Y229),premium!$A$2:$I$200,6,FALSE))*AA229,0),"")</f>
        <v>56000</v>
      </c>
      <c r="AK229" s="38">
        <f>IFERROR(ROUND((VLOOKUP(CONCATENATE($C$5,"_",$Y229),premium!$A$2:$I$200,9,FALSE))*AA229,2),"")</f>
        <v>1120</v>
      </c>
      <c r="AL229" s="35" t="s">
        <v>23520</v>
      </c>
      <c r="AM229" s="31"/>
      <c r="AN229" s="39"/>
      <c r="AO229" s="63" t="str">
        <f t="shared" si="21"/>
        <v>O.K.</v>
      </c>
      <c r="AP229" s="40" t="str">
        <f t="shared" si="22"/>
        <v>O.K</v>
      </c>
      <c r="AQ229" s="41" t="s">
        <v>48</v>
      </c>
      <c r="AR229" s="161"/>
      <c r="AS229" s="124" t="s">
        <v>4424</v>
      </c>
      <c r="AT229" s="129" t="s">
        <v>214</v>
      </c>
      <c r="AU229" s="129" t="s">
        <v>412</v>
      </c>
      <c r="AV229" s="129" t="s">
        <v>271</v>
      </c>
      <c r="AW229" s="129" t="s">
        <v>370</v>
      </c>
      <c r="AX229" s="129" t="s">
        <v>371</v>
      </c>
      <c r="AZ229" s="129" t="s">
        <v>3984</v>
      </c>
      <c r="BA229" s="130" t="s">
        <v>9105</v>
      </c>
      <c r="BB229" s="130" t="s">
        <v>9106</v>
      </c>
      <c r="BH229" s="124"/>
      <c r="BI229" s="124"/>
      <c r="BM229" s="129" t="s">
        <v>3206</v>
      </c>
      <c r="BN229" s="129" t="s">
        <v>203</v>
      </c>
      <c r="BO229" s="129" t="s">
        <v>3209</v>
      </c>
      <c r="BP229" s="131" t="s">
        <v>4113</v>
      </c>
      <c r="BQ229" s="131" t="s">
        <v>17837</v>
      </c>
      <c r="BR229" s="131" t="s">
        <v>18565</v>
      </c>
      <c r="BT229" s="129" t="s">
        <v>2101</v>
      </c>
      <c r="BU229" s="129" t="s">
        <v>453</v>
      </c>
      <c r="BV229" s="129" t="s">
        <v>2134</v>
      </c>
      <c r="BW229" s="129" t="s">
        <v>2177</v>
      </c>
      <c r="BX229" s="131" t="s">
        <v>17783</v>
      </c>
      <c r="BY229" s="131" t="s">
        <v>18104</v>
      </c>
      <c r="BZ229" s="131" t="s">
        <v>18832</v>
      </c>
      <c r="CB229" s="129" t="s">
        <v>214</v>
      </c>
      <c r="CC229" s="129" t="s">
        <v>412</v>
      </c>
      <c r="CD229" s="129" t="s">
        <v>271</v>
      </c>
      <c r="CE229" s="129" t="s">
        <v>370</v>
      </c>
      <c r="CF229" s="129" t="s">
        <v>371</v>
      </c>
      <c r="CG229" s="131" t="s">
        <v>17917</v>
      </c>
      <c r="CH229" s="131" t="s">
        <v>9106</v>
      </c>
      <c r="CI229" s="124" t="s">
        <v>19212</v>
      </c>
    </row>
    <row r="230" spans="1:87" ht="25.5" x14ac:dyDescent="0.25">
      <c r="A230" s="30">
        <f t="shared" si="23"/>
        <v>213</v>
      </c>
      <c r="B230" s="31">
        <v>3407801</v>
      </c>
      <c r="C230" s="31" t="s">
        <v>24398</v>
      </c>
      <c r="D230" s="31"/>
      <c r="E230" s="31" t="s">
        <v>23897</v>
      </c>
      <c r="F230" s="31"/>
      <c r="G230" s="32" t="s">
        <v>23512</v>
      </c>
      <c r="H230" s="32" t="s">
        <v>23513</v>
      </c>
      <c r="I230" s="33">
        <v>8103815581</v>
      </c>
      <c r="J230" s="18" t="s">
        <v>24399</v>
      </c>
      <c r="K230" s="32"/>
      <c r="L230" s="18"/>
      <c r="M230" s="31" t="s">
        <v>23586</v>
      </c>
      <c r="N230" s="31" t="s">
        <v>23586</v>
      </c>
      <c r="O230" s="31"/>
      <c r="P230" s="32" t="s">
        <v>3206</v>
      </c>
      <c r="Q230" s="31"/>
      <c r="R230" s="44" t="s">
        <v>24400</v>
      </c>
      <c r="S230" s="32" t="s">
        <v>23516</v>
      </c>
      <c r="T230" s="34" t="str">
        <f t="shared" si="19"/>
        <v>Saving/Loan A/C</v>
      </c>
      <c r="U230" s="32" t="s">
        <v>23517</v>
      </c>
      <c r="V230" s="45">
        <v>1.92</v>
      </c>
      <c r="W230" s="35" t="s">
        <v>24401</v>
      </c>
      <c r="X230" s="62" t="str">
        <f t="shared" si="20"/>
        <v>Small/Marginal</v>
      </c>
      <c r="Y230" s="32" t="s">
        <v>204</v>
      </c>
      <c r="Z230" s="35"/>
      <c r="AA230" s="36">
        <v>0.9</v>
      </c>
      <c r="AB230" s="32" t="s">
        <v>3209</v>
      </c>
      <c r="AC230" s="32" t="s">
        <v>3380</v>
      </c>
      <c r="AD230" s="32" t="s">
        <v>3382</v>
      </c>
      <c r="AE230" s="31"/>
      <c r="AF230" s="31" t="s">
        <v>23586</v>
      </c>
      <c r="AG230" s="31"/>
      <c r="AH230" s="31" t="str">
        <f t="shared" si="18"/>
        <v>PTHLKA</v>
      </c>
      <c r="AI230" s="37" t="str">
        <f>IFERROR(IF(OR($C$5="",$Y230=""),"",INDEX('NFA LEVEL'!$D$2:$D$197,MATCH(CONCATENATE($C$5,"_",$Y230),'NFA LEVEL'!$A$2:$A$197))),"")</f>
        <v>PTHLKA</v>
      </c>
      <c r="AJ230" s="38">
        <f>IFERROR(ROUND((VLOOKUP(CONCATENATE($C$5,"_",$Y230),premium!$A$2:$I$200,6,FALSE))*AA230,0),"")</f>
        <v>36000</v>
      </c>
      <c r="AK230" s="38">
        <f>IFERROR(ROUND((VLOOKUP(CONCATENATE($C$5,"_",$Y230),premium!$A$2:$I$200,9,FALSE))*AA230,2),"")</f>
        <v>720</v>
      </c>
      <c r="AL230" s="35" t="s">
        <v>23520</v>
      </c>
      <c r="AM230" s="31"/>
      <c r="AN230" s="39"/>
      <c r="AO230" s="63" t="str">
        <f t="shared" si="21"/>
        <v>O.K.</v>
      </c>
      <c r="AP230" s="40" t="str">
        <f t="shared" si="22"/>
        <v>O.K</v>
      </c>
      <c r="AQ230" s="41" t="s">
        <v>48</v>
      </c>
      <c r="AR230" s="161"/>
      <c r="AS230" s="124" t="s">
        <v>4425</v>
      </c>
      <c r="AT230" s="129" t="s">
        <v>214</v>
      </c>
      <c r="AU230" s="129" t="s">
        <v>412</v>
      </c>
      <c r="AV230" s="129" t="s">
        <v>271</v>
      </c>
      <c r="AW230" s="129" t="s">
        <v>370</v>
      </c>
      <c r="AX230" s="129" t="s">
        <v>372</v>
      </c>
      <c r="AZ230" s="129" t="s">
        <v>3984</v>
      </c>
      <c r="BA230" s="130" t="s">
        <v>9107</v>
      </c>
      <c r="BB230" s="130" t="s">
        <v>9108</v>
      </c>
      <c r="BH230" s="124"/>
      <c r="BI230" s="124"/>
      <c r="BM230" s="129" t="s">
        <v>3206</v>
      </c>
      <c r="BN230" s="129" t="s">
        <v>203</v>
      </c>
      <c r="BO230" s="129" t="s">
        <v>3210</v>
      </c>
      <c r="BP230" s="131" t="s">
        <v>4113</v>
      </c>
      <c r="BQ230" s="131" t="s">
        <v>17838</v>
      </c>
      <c r="BR230" s="131" t="s">
        <v>18566</v>
      </c>
      <c r="BT230" s="129" t="s">
        <v>2101</v>
      </c>
      <c r="BU230" s="129" t="s">
        <v>453</v>
      </c>
      <c r="BV230" s="129" t="s">
        <v>2198</v>
      </c>
      <c r="BW230" s="129" t="s">
        <v>2199</v>
      </c>
      <c r="BX230" s="131" t="s">
        <v>17784</v>
      </c>
      <c r="BY230" s="131" t="s">
        <v>18105</v>
      </c>
      <c r="BZ230" s="131" t="s">
        <v>18833</v>
      </c>
      <c r="CB230" s="129" t="s">
        <v>214</v>
      </c>
      <c r="CC230" s="129" t="s">
        <v>412</v>
      </c>
      <c r="CD230" s="129" t="s">
        <v>271</v>
      </c>
      <c r="CE230" s="129" t="s">
        <v>370</v>
      </c>
      <c r="CF230" s="129" t="s">
        <v>372</v>
      </c>
      <c r="CG230" s="131" t="s">
        <v>17917</v>
      </c>
      <c r="CH230" s="131" t="s">
        <v>9108</v>
      </c>
      <c r="CI230" s="124" t="s">
        <v>19213</v>
      </c>
    </row>
    <row r="231" spans="1:87" ht="25.5" x14ac:dyDescent="0.25">
      <c r="A231" s="30">
        <f t="shared" si="23"/>
        <v>214</v>
      </c>
      <c r="B231" s="31">
        <v>3662783</v>
      </c>
      <c r="C231" s="31" t="s">
        <v>24402</v>
      </c>
      <c r="D231" s="31"/>
      <c r="E231" s="31" t="s">
        <v>23892</v>
      </c>
      <c r="F231" s="31"/>
      <c r="G231" s="32" t="s">
        <v>23512</v>
      </c>
      <c r="H231" s="32" t="s">
        <v>23513</v>
      </c>
      <c r="I231" s="33">
        <v>8305116428</v>
      </c>
      <c r="J231" s="18" t="s">
        <v>24403</v>
      </c>
      <c r="K231" s="32"/>
      <c r="L231" s="18"/>
      <c r="M231" s="31" t="s">
        <v>23597</v>
      </c>
      <c r="N231" s="31" t="s">
        <v>23597</v>
      </c>
      <c r="O231" s="31"/>
      <c r="P231" s="32" t="s">
        <v>3206</v>
      </c>
      <c r="Q231" s="31"/>
      <c r="R231" s="44" t="s">
        <v>24404</v>
      </c>
      <c r="S231" s="32" t="s">
        <v>23516</v>
      </c>
      <c r="T231" s="34" t="str">
        <f t="shared" si="19"/>
        <v>Saving/Loan A/C</v>
      </c>
      <c r="U231" s="32" t="s">
        <v>23517</v>
      </c>
      <c r="V231" s="45">
        <v>1.75</v>
      </c>
      <c r="W231" s="35" t="s">
        <v>24405</v>
      </c>
      <c r="X231" s="62" t="str">
        <f t="shared" si="20"/>
        <v>Small/Marginal</v>
      </c>
      <c r="Y231" s="32" t="s">
        <v>204</v>
      </c>
      <c r="Z231" s="35"/>
      <c r="AA231" s="36">
        <v>1.7</v>
      </c>
      <c r="AB231" s="32" t="s">
        <v>3209</v>
      </c>
      <c r="AC231" s="32" t="s">
        <v>3380</v>
      </c>
      <c r="AD231" s="32" t="s">
        <v>3388</v>
      </c>
      <c r="AE231" s="31"/>
      <c r="AF231" s="31" t="s">
        <v>23642</v>
      </c>
      <c r="AG231" s="31"/>
      <c r="AH231" s="31" t="str">
        <f t="shared" si="18"/>
        <v>PTHLKA</v>
      </c>
      <c r="AI231" s="37" t="str">
        <f>IFERROR(IF(OR($C$5="",$Y231=""),"",INDEX('NFA LEVEL'!$D$2:$D$197,MATCH(CONCATENATE($C$5,"_",$Y231),'NFA LEVEL'!$A$2:$A$197))),"")</f>
        <v>PTHLKA</v>
      </c>
      <c r="AJ231" s="38">
        <f>IFERROR(ROUND((VLOOKUP(CONCATENATE($C$5,"_",$Y231),premium!$A$2:$I$200,6,FALSE))*AA231,0),"")</f>
        <v>68000</v>
      </c>
      <c r="AK231" s="38">
        <f>IFERROR(ROUND((VLOOKUP(CONCATENATE($C$5,"_",$Y231),premium!$A$2:$I$200,9,FALSE))*AA231,2),"")</f>
        <v>1360</v>
      </c>
      <c r="AL231" s="35" t="s">
        <v>23520</v>
      </c>
      <c r="AM231" s="31"/>
      <c r="AN231" s="39"/>
      <c r="AO231" s="63" t="str">
        <f t="shared" si="21"/>
        <v>O.K.</v>
      </c>
      <c r="AP231" s="40" t="str">
        <f t="shared" si="22"/>
        <v>O.K</v>
      </c>
      <c r="AQ231" s="41" t="s">
        <v>48</v>
      </c>
      <c r="AR231" s="161"/>
      <c r="AS231" s="124" t="s">
        <v>4426</v>
      </c>
      <c r="AT231" s="129" t="s">
        <v>214</v>
      </c>
      <c r="AU231" s="129" t="s">
        <v>412</v>
      </c>
      <c r="AV231" s="129" t="s">
        <v>271</v>
      </c>
      <c r="AW231" s="129" t="s">
        <v>370</v>
      </c>
      <c r="AX231" s="129" t="s">
        <v>373</v>
      </c>
      <c r="AZ231" s="129" t="s">
        <v>3984</v>
      </c>
      <c r="BA231" s="130" t="s">
        <v>9109</v>
      </c>
      <c r="BB231" s="130" t="s">
        <v>9110</v>
      </c>
      <c r="BH231" s="124"/>
      <c r="BI231" s="124"/>
      <c r="BM231" s="129" t="s">
        <v>3206</v>
      </c>
      <c r="BN231" s="129" t="s">
        <v>191</v>
      </c>
      <c r="BO231" s="129" t="s">
        <v>3208</v>
      </c>
      <c r="BP231" s="131" t="s">
        <v>4114</v>
      </c>
      <c r="BQ231" s="131" t="s">
        <v>17839</v>
      </c>
      <c r="BR231" s="131" t="s">
        <v>18567</v>
      </c>
      <c r="BT231" s="129" t="s">
        <v>2101</v>
      </c>
      <c r="BU231" s="129" t="s">
        <v>453</v>
      </c>
      <c r="BV231" s="129" t="s">
        <v>2198</v>
      </c>
      <c r="BW231" s="129" t="s">
        <v>2222</v>
      </c>
      <c r="BX231" s="131" t="s">
        <v>17784</v>
      </c>
      <c r="BY231" s="131" t="s">
        <v>18106</v>
      </c>
      <c r="BZ231" s="131" t="s">
        <v>18834</v>
      </c>
      <c r="CB231" s="129" t="s">
        <v>214</v>
      </c>
      <c r="CC231" s="129" t="s">
        <v>412</v>
      </c>
      <c r="CD231" s="129" t="s">
        <v>271</v>
      </c>
      <c r="CE231" s="129" t="s">
        <v>370</v>
      </c>
      <c r="CF231" s="129" t="s">
        <v>373</v>
      </c>
      <c r="CG231" s="131" t="s">
        <v>17917</v>
      </c>
      <c r="CH231" s="131" t="s">
        <v>9110</v>
      </c>
      <c r="CI231" s="124" t="s">
        <v>19214</v>
      </c>
    </row>
    <row r="232" spans="1:87" ht="25.5" x14ac:dyDescent="0.25">
      <c r="A232" s="30">
        <f t="shared" si="23"/>
        <v>215</v>
      </c>
      <c r="B232" s="31">
        <v>2137158</v>
      </c>
      <c r="C232" s="31" t="s">
        <v>24406</v>
      </c>
      <c r="D232" s="31"/>
      <c r="E232" s="31" t="s">
        <v>23818</v>
      </c>
      <c r="F232" s="31"/>
      <c r="G232" s="32" t="s">
        <v>23529</v>
      </c>
      <c r="H232" s="32" t="s">
        <v>23513</v>
      </c>
      <c r="I232" s="33">
        <v>9754580724</v>
      </c>
      <c r="J232" s="18" t="s">
        <v>24407</v>
      </c>
      <c r="K232" s="32"/>
      <c r="L232" s="18"/>
      <c r="M232" s="31" t="s">
        <v>23525</v>
      </c>
      <c r="N232" s="31" t="s">
        <v>23525</v>
      </c>
      <c r="O232" s="31"/>
      <c r="P232" s="32" t="s">
        <v>3206</v>
      </c>
      <c r="Q232" s="31"/>
      <c r="R232" s="44" t="s">
        <v>24408</v>
      </c>
      <c r="S232" s="32" t="s">
        <v>23516</v>
      </c>
      <c r="T232" s="34" t="str">
        <f t="shared" si="19"/>
        <v>Saving/Loan A/C</v>
      </c>
      <c r="U232" s="32" t="s">
        <v>23517</v>
      </c>
      <c r="V232" s="45">
        <v>1.59</v>
      </c>
      <c r="W232" s="35" t="s">
        <v>24409</v>
      </c>
      <c r="X232" s="62" t="str">
        <f t="shared" si="20"/>
        <v>Small/Marginal</v>
      </c>
      <c r="Y232" s="32" t="s">
        <v>204</v>
      </c>
      <c r="Z232" s="35"/>
      <c r="AA232" s="36">
        <v>1.55</v>
      </c>
      <c r="AB232" s="32" t="s">
        <v>3209</v>
      </c>
      <c r="AC232" s="32" t="s">
        <v>3380</v>
      </c>
      <c r="AD232" s="32" t="s">
        <v>3390</v>
      </c>
      <c r="AE232" s="31"/>
      <c r="AF232" s="31" t="s">
        <v>23525</v>
      </c>
      <c r="AG232" s="31"/>
      <c r="AH232" s="31" t="str">
        <f t="shared" si="18"/>
        <v>PTHLKA</v>
      </c>
      <c r="AI232" s="37" t="str">
        <f>IFERROR(IF(OR($C$5="",$Y232=""),"",INDEX('NFA LEVEL'!$D$2:$D$197,MATCH(CONCATENATE($C$5,"_",$Y232),'NFA LEVEL'!$A$2:$A$197))),"")</f>
        <v>PTHLKA</v>
      </c>
      <c r="AJ232" s="38">
        <f>IFERROR(ROUND((VLOOKUP(CONCATENATE($C$5,"_",$Y232),premium!$A$2:$I$200,6,FALSE))*AA232,0),"")</f>
        <v>62000</v>
      </c>
      <c r="AK232" s="38">
        <f>IFERROR(ROUND((VLOOKUP(CONCATENATE($C$5,"_",$Y232),premium!$A$2:$I$200,9,FALSE))*AA232,2),"")</f>
        <v>1240</v>
      </c>
      <c r="AL232" s="35" t="s">
        <v>23520</v>
      </c>
      <c r="AM232" s="31"/>
      <c r="AN232" s="39"/>
      <c r="AO232" s="63" t="str">
        <f t="shared" si="21"/>
        <v>O.K.</v>
      </c>
      <c r="AP232" s="40" t="str">
        <f t="shared" si="22"/>
        <v>O.K</v>
      </c>
      <c r="AQ232" s="41" t="s">
        <v>48</v>
      </c>
      <c r="AR232" s="161"/>
      <c r="AS232" s="124" t="s">
        <v>4427</v>
      </c>
      <c r="AT232" s="129" t="s">
        <v>214</v>
      </c>
      <c r="AU232" s="129" t="s">
        <v>412</v>
      </c>
      <c r="AV232" s="129" t="s">
        <v>271</v>
      </c>
      <c r="AW232" s="129" t="s">
        <v>370</v>
      </c>
      <c r="AX232" s="129" t="s">
        <v>375</v>
      </c>
      <c r="AZ232" s="129" t="s">
        <v>3984</v>
      </c>
      <c r="BA232" s="130" t="s">
        <v>9111</v>
      </c>
      <c r="BB232" s="130" t="s">
        <v>9112</v>
      </c>
      <c r="BH232" s="124"/>
      <c r="BI232" s="124"/>
      <c r="BM232" s="129" t="s">
        <v>3206</v>
      </c>
      <c r="BN232" s="129" t="s">
        <v>191</v>
      </c>
      <c r="BO232" s="129" t="s">
        <v>3209</v>
      </c>
      <c r="BP232" s="131" t="s">
        <v>4114</v>
      </c>
      <c r="BQ232" s="131" t="s">
        <v>17840</v>
      </c>
      <c r="BR232" s="131" t="s">
        <v>18568</v>
      </c>
      <c r="BT232" s="129" t="s">
        <v>2101</v>
      </c>
      <c r="BU232" s="129" t="s">
        <v>453</v>
      </c>
      <c r="BV232" s="129" t="s">
        <v>2198</v>
      </c>
      <c r="BW232" s="129" t="s">
        <v>2241</v>
      </c>
      <c r="BX232" s="131" t="s">
        <v>17784</v>
      </c>
      <c r="BY232" s="131" t="s">
        <v>18107</v>
      </c>
      <c r="BZ232" s="131" t="s">
        <v>18835</v>
      </c>
      <c r="CB232" s="129" t="s">
        <v>214</v>
      </c>
      <c r="CC232" s="129" t="s">
        <v>412</v>
      </c>
      <c r="CD232" s="129" t="s">
        <v>271</v>
      </c>
      <c r="CE232" s="129" t="s">
        <v>370</v>
      </c>
      <c r="CF232" s="129" t="s">
        <v>375</v>
      </c>
      <c r="CG232" s="131" t="s">
        <v>17917</v>
      </c>
      <c r="CH232" s="131" t="s">
        <v>9112</v>
      </c>
      <c r="CI232" s="124" t="s">
        <v>19215</v>
      </c>
    </row>
    <row r="233" spans="1:87" ht="25.5" x14ac:dyDescent="0.25">
      <c r="A233" s="30">
        <f t="shared" si="23"/>
        <v>216</v>
      </c>
      <c r="B233" s="31">
        <v>4000341</v>
      </c>
      <c r="C233" s="31" t="s">
        <v>23590</v>
      </c>
      <c r="D233" s="31"/>
      <c r="E233" s="31" t="s">
        <v>23767</v>
      </c>
      <c r="F233" s="31"/>
      <c r="G233" s="32" t="s">
        <v>23512</v>
      </c>
      <c r="H233" s="32" t="s">
        <v>23513</v>
      </c>
      <c r="I233" s="33">
        <v>9826745339</v>
      </c>
      <c r="J233" s="18" t="s">
        <v>24410</v>
      </c>
      <c r="K233" s="32"/>
      <c r="L233" s="18"/>
      <c r="M233" s="31" t="s">
        <v>23586</v>
      </c>
      <c r="N233" s="31" t="s">
        <v>23586</v>
      </c>
      <c r="O233" s="31"/>
      <c r="P233" s="32" t="s">
        <v>3206</v>
      </c>
      <c r="Q233" s="31"/>
      <c r="R233" s="44" t="s">
        <v>24411</v>
      </c>
      <c r="S233" s="32" t="s">
        <v>23516</v>
      </c>
      <c r="T233" s="34" t="str">
        <f t="shared" si="19"/>
        <v>Saving/Loan A/C</v>
      </c>
      <c r="U233" s="32" t="s">
        <v>23517</v>
      </c>
      <c r="V233" s="45">
        <v>0.82</v>
      </c>
      <c r="W233" s="35" t="s">
        <v>24412</v>
      </c>
      <c r="X233" s="62" t="str">
        <f t="shared" si="20"/>
        <v>Small/Marginal</v>
      </c>
      <c r="Y233" s="32" t="s">
        <v>204</v>
      </c>
      <c r="Z233" s="35"/>
      <c r="AA233" s="36">
        <v>0.4</v>
      </c>
      <c r="AB233" s="32" t="s">
        <v>3209</v>
      </c>
      <c r="AC233" s="32" t="s">
        <v>3380</v>
      </c>
      <c r="AD233" s="32" t="s">
        <v>3382</v>
      </c>
      <c r="AE233" s="31"/>
      <c r="AF233" s="31" t="s">
        <v>23586</v>
      </c>
      <c r="AG233" s="31"/>
      <c r="AH233" s="31" t="str">
        <f t="shared" si="18"/>
        <v>PTHLKA</v>
      </c>
      <c r="AI233" s="37" t="str">
        <f>IFERROR(IF(OR($C$5="",$Y233=""),"",INDEX('NFA LEVEL'!$D$2:$D$197,MATCH(CONCATENATE($C$5,"_",$Y233),'NFA LEVEL'!$A$2:$A$197))),"")</f>
        <v>PTHLKA</v>
      </c>
      <c r="AJ233" s="38">
        <f>IFERROR(ROUND((VLOOKUP(CONCATENATE($C$5,"_",$Y233),premium!$A$2:$I$200,6,FALSE))*AA233,0),"")</f>
        <v>16000</v>
      </c>
      <c r="AK233" s="38">
        <f>IFERROR(ROUND((VLOOKUP(CONCATENATE($C$5,"_",$Y233),premium!$A$2:$I$200,9,FALSE))*AA233,2),"")</f>
        <v>320</v>
      </c>
      <c r="AL233" s="35" t="s">
        <v>23520</v>
      </c>
      <c r="AM233" s="31"/>
      <c r="AN233" s="39"/>
      <c r="AO233" s="63" t="str">
        <f t="shared" si="21"/>
        <v>O.K.</v>
      </c>
      <c r="AP233" s="40" t="str">
        <f t="shared" si="22"/>
        <v>O.K</v>
      </c>
      <c r="AQ233" s="41" t="s">
        <v>48</v>
      </c>
      <c r="AR233" s="161"/>
      <c r="AS233" s="124" t="s">
        <v>4428</v>
      </c>
      <c r="AT233" s="129" t="s">
        <v>214</v>
      </c>
      <c r="AU233" s="129" t="s">
        <v>412</v>
      </c>
      <c r="AV233" s="129" t="s">
        <v>271</v>
      </c>
      <c r="AW233" s="129" t="s">
        <v>370</v>
      </c>
      <c r="AX233" s="129" t="s">
        <v>413</v>
      </c>
      <c r="AZ233" s="129" t="s">
        <v>3984</v>
      </c>
      <c r="BA233" s="130" t="s">
        <v>9113</v>
      </c>
      <c r="BB233" s="130" t="s">
        <v>9114</v>
      </c>
      <c r="BH233" s="124"/>
      <c r="BI233" s="124"/>
      <c r="BM233" s="129" t="s">
        <v>3206</v>
      </c>
      <c r="BN233" s="129" t="s">
        <v>191</v>
      </c>
      <c r="BO233" s="129" t="s">
        <v>3210</v>
      </c>
      <c r="BP233" s="131" t="s">
        <v>4114</v>
      </c>
      <c r="BQ233" s="131" t="s">
        <v>17841</v>
      </c>
      <c r="BR233" s="131" t="s">
        <v>18569</v>
      </c>
      <c r="BT233" s="129" t="s">
        <v>2101</v>
      </c>
      <c r="BU233" s="129" t="s">
        <v>453</v>
      </c>
      <c r="BV233" s="129" t="s">
        <v>2102</v>
      </c>
      <c r="BW233" s="129" t="s">
        <v>2259</v>
      </c>
      <c r="BX233" s="131" t="s">
        <v>17785</v>
      </c>
      <c r="BY233" s="131" t="s">
        <v>18108</v>
      </c>
      <c r="BZ233" s="131" t="s">
        <v>18836</v>
      </c>
      <c r="CB233" s="129" t="s">
        <v>214</v>
      </c>
      <c r="CC233" s="129" t="s">
        <v>412</v>
      </c>
      <c r="CD233" s="129" t="s">
        <v>271</v>
      </c>
      <c r="CE233" s="129" t="s">
        <v>370</v>
      </c>
      <c r="CF233" s="129" t="s">
        <v>413</v>
      </c>
      <c r="CG233" s="131" t="s">
        <v>17917</v>
      </c>
      <c r="CH233" s="131" t="s">
        <v>9114</v>
      </c>
      <c r="CI233" s="124" t="s">
        <v>19216</v>
      </c>
    </row>
    <row r="234" spans="1:87" ht="25.5" x14ac:dyDescent="0.25">
      <c r="A234" s="30">
        <f t="shared" si="23"/>
        <v>217</v>
      </c>
      <c r="B234" s="31">
        <v>3738525</v>
      </c>
      <c r="C234" s="31" t="s">
        <v>24413</v>
      </c>
      <c r="D234" s="31"/>
      <c r="E234" s="31" t="s">
        <v>23590</v>
      </c>
      <c r="F234" s="31"/>
      <c r="G234" s="32" t="s">
        <v>23512</v>
      </c>
      <c r="H234" s="32" t="s">
        <v>23513</v>
      </c>
      <c r="I234" s="33">
        <v>7440505286</v>
      </c>
      <c r="J234" s="18" t="s">
        <v>24414</v>
      </c>
      <c r="K234" s="32"/>
      <c r="L234" s="18"/>
      <c r="M234" s="31" t="s">
        <v>23586</v>
      </c>
      <c r="N234" s="31" t="s">
        <v>23586</v>
      </c>
      <c r="O234" s="31"/>
      <c r="P234" s="32" t="s">
        <v>3206</v>
      </c>
      <c r="Q234" s="31"/>
      <c r="R234" s="44" t="s">
        <v>24415</v>
      </c>
      <c r="S234" s="32" t="s">
        <v>23516</v>
      </c>
      <c r="T234" s="34" t="str">
        <f t="shared" si="19"/>
        <v>Saving/Loan A/C</v>
      </c>
      <c r="U234" s="32" t="s">
        <v>23517</v>
      </c>
      <c r="V234" s="45">
        <v>3.05</v>
      </c>
      <c r="W234" s="35" t="s">
        <v>24416</v>
      </c>
      <c r="X234" s="62" t="str">
        <f t="shared" si="20"/>
        <v>Others</v>
      </c>
      <c r="Y234" s="32" t="s">
        <v>204</v>
      </c>
      <c r="Z234" s="35"/>
      <c r="AA234" s="36">
        <v>1</v>
      </c>
      <c r="AB234" s="32" t="s">
        <v>3209</v>
      </c>
      <c r="AC234" s="32" t="s">
        <v>3380</v>
      </c>
      <c r="AD234" s="32" t="s">
        <v>3382</v>
      </c>
      <c r="AE234" s="31"/>
      <c r="AF234" s="31" t="s">
        <v>23586</v>
      </c>
      <c r="AG234" s="31"/>
      <c r="AH234" s="31" t="str">
        <f t="shared" si="18"/>
        <v>PTHLKA</v>
      </c>
      <c r="AI234" s="37" t="str">
        <f>IFERROR(IF(OR($C$5="",$Y234=""),"",INDEX('NFA LEVEL'!$D$2:$D$197,MATCH(CONCATENATE($C$5,"_",$Y234),'NFA LEVEL'!$A$2:$A$197))),"")</f>
        <v>PTHLKA</v>
      </c>
      <c r="AJ234" s="38">
        <f>IFERROR(ROUND((VLOOKUP(CONCATENATE($C$5,"_",$Y234),premium!$A$2:$I$200,6,FALSE))*AA234,0),"")</f>
        <v>40000</v>
      </c>
      <c r="AK234" s="38">
        <f>IFERROR(ROUND((VLOOKUP(CONCATENATE($C$5,"_",$Y234),premium!$A$2:$I$200,9,FALSE))*AA234,2),"")</f>
        <v>800</v>
      </c>
      <c r="AL234" s="35" t="s">
        <v>23520</v>
      </c>
      <c r="AM234" s="31"/>
      <c r="AN234" s="39"/>
      <c r="AO234" s="63" t="str">
        <f t="shared" si="21"/>
        <v>O.K.</v>
      </c>
      <c r="AP234" s="40" t="str">
        <f t="shared" si="22"/>
        <v>O.K</v>
      </c>
      <c r="AQ234" s="41" t="s">
        <v>48</v>
      </c>
      <c r="AR234" s="161"/>
      <c r="AS234" s="124" t="s">
        <v>4429</v>
      </c>
      <c r="AT234" s="129" t="s">
        <v>214</v>
      </c>
      <c r="AU234" s="129" t="s">
        <v>412</v>
      </c>
      <c r="AV234" s="129" t="s">
        <v>271</v>
      </c>
      <c r="AW234" s="129" t="s">
        <v>370</v>
      </c>
      <c r="AX234" s="129" t="s">
        <v>414</v>
      </c>
      <c r="AZ234" s="129" t="s">
        <v>3984</v>
      </c>
      <c r="BA234" s="130" t="s">
        <v>9115</v>
      </c>
      <c r="BB234" s="130" t="s">
        <v>9116</v>
      </c>
      <c r="BH234" s="124"/>
      <c r="BI234" s="124"/>
      <c r="BM234" s="129" t="s">
        <v>3206</v>
      </c>
      <c r="BN234" s="129" t="s">
        <v>205</v>
      </c>
      <c r="BO234" s="129" t="s">
        <v>3209</v>
      </c>
      <c r="BP234" s="131" t="s">
        <v>4115</v>
      </c>
      <c r="BQ234" s="131" t="s">
        <v>17842</v>
      </c>
      <c r="BR234" s="131" t="s">
        <v>18570</v>
      </c>
      <c r="BT234" s="129" t="s">
        <v>2101</v>
      </c>
      <c r="BU234" s="129" t="s">
        <v>453</v>
      </c>
      <c r="BV234" s="129" t="s">
        <v>2102</v>
      </c>
      <c r="BW234" s="129" t="s">
        <v>2103</v>
      </c>
      <c r="BX234" s="131" t="s">
        <v>17785</v>
      </c>
      <c r="BY234" s="131" t="s">
        <v>18109</v>
      </c>
      <c r="BZ234" s="131" t="s">
        <v>18837</v>
      </c>
      <c r="CB234" s="129" t="s">
        <v>214</v>
      </c>
      <c r="CC234" s="129" t="s">
        <v>412</v>
      </c>
      <c r="CD234" s="129" t="s">
        <v>271</v>
      </c>
      <c r="CE234" s="129" t="s">
        <v>370</v>
      </c>
      <c r="CF234" s="129" t="s">
        <v>414</v>
      </c>
      <c r="CG234" s="131" t="s">
        <v>17917</v>
      </c>
      <c r="CH234" s="131" t="s">
        <v>9116</v>
      </c>
      <c r="CI234" s="124" t="s">
        <v>19217</v>
      </c>
    </row>
    <row r="235" spans="1:87" ht="25.5" x14ac:dyDescent="0.25">
      <c r="A235" s="30">
        <f t="shared" si="23"/>
        <v>218</v>
      </c>
      <c r="B235" s="31">
        <v>4011237</v>
      </c>
      <c r="C235" s="31" t="s">
        <v>23704</v>
      </c>
      <c r="D235" s="31"/>
      <c r="E235" s="31" t="s">
        <v>23793</v>
      </c>
      <c r="F235" s="31"/>
      <c r="G235" s="32" t="s">
        <v>23512</v>
      </c>
      <c r="H235" s="32" t="s">
        <v>23513</v>
      </c>
      <c r="I235" s="33">
        <v>7697937051</v>
      </c>
      <c r="J235" s="18" t="s">
        <v>24417</v>
      </c>
      <c r="K235" s="32"/>
      <c r="L235" s="18"/>
      <c r="M235" s="31" t="s">
        <v>23586</v>
      </c>
      <c r="N235" s="31" t="s">
        <v>23586</v>
      </c>
      <c r="O235" s="31"/>
      <c r="P235" s="32" t="s">
        <v>3206</v>
      </c>
      <c r="Q235" s="31"/>
      <c r="R235" s="44" t="s">
        <v>24418</v>
      </c>
      <c r="S235" s="32" t="s">
        <v>23516</v>
      </c>
      <c r="T235" s="34" t="str">
        <f t="shared" si="19"/>
        <v>Saving/Loan A/C</v>
      </c>
      <c r="U235" s="32" t="s">
        <v>23517</v>
      </c>
      <c r="V235" s="45">
        <v>1.82</v>
      </c>
      <c r="W235" s="35" t="s">
        <v>24419</v>
      </c>
      <c r="X235" s="62" t="str">
        <f t="shared" si="20"/>
        <v>Small/Marginal</v>
      </c>
      <c r="Y235" s="32" t="s">
        <v>204</v>
      </c>
      <c r="Z235" s="35"/>
      <c r="AA235" s="36">
        <v>1</v>
      </c>
      <c r="AB235" s="32" t="s">
        <v>3209</v>
      </c>
      <c r="AC235" s="32" t="s">
        <v>3380</v>
      </c>
      <c r="AD235" s="32" t="s">
        <v>3382</v>
      </c>
      <c r="AE235" s="31"/>
      <c r="AF235" s="31" t="s">
        <v>23586</v>
      </c>
      <c r="AG235" s="31"/>
      <c r="AH235" s="31" t="str">
        <f t="shared" si="18"/>
        <v>PTHLKA</v>
      </c>
      <c r="AI235" s="37" t="str">
        <f>IFERROR(IF(OR($C$5="",$Y235=""),"",INDEX('NFA LEVEL'!$D$2:$D$197,MATCH(CONCATENATE($C$5,"_",$Y235),'NFA LEVEL'!$A$2:$A$197))),"")</f>
        <v>PTHLKA</v>
      </c>
      <c r="AJ235" s="38">
        <f>IFERROR(ROUND((VLOOKUP(CONCATENATE($C$5,"_",$Y235),premium!$A$2:$I$200,6,FALSE))*AA235,0),"")</f>
        <v>40000</v>
      </c>
      <c r="AK235" s="38">
        <f>IFERROR(ROUND((VLOOKUP(CONCATENATE($C$5,"_",$Y235),premium!$A$2:$I$200,9,FALSE))*AA235,2),"")</f>
        <v>800</v>
      </c>
      <c r="AL235" s="35" t="s">
        <v>23520</v>
      </c>
      <c r="AM235" s="31"/>
      <c r="AN235" s="39"/>
      <c r="AO235" s="63" t="str">
        <f t="shared" si="21"/>
        <v>O.K.</v>
      </c>
      <c r="AP235" s="40" t="str">
        <f t="shared" si="22"/>
        <v>O.K</v>
      </c>
      <c r="AQ235" s="41" t="s">
        <v>48</v>
      </c>
      <c r="AR235" s="161"/>
      <c r="AS235" s="124" t="s">
        <v>4430</v>
      </c>
      <c r="AT235" s="129" t="s">
        <v>214</v>
      </c>
      <c r="AU235" s="129" t="s">
        <v>412</v>
      </c>
      <c r="AV235" s="129" t="s">
        <v>271</v>
      </c>
      <c r="AW235" s="129" t="s">
        <v>370</v>
      </c>
      <c r="AX235" s="129" t="s">
        <v>415</v>
      </c>
      <c r="AZ235" s="129" t="s">
        <v>3984</v>
      </c>
      <c r="BA235" s="130" t="s">
        <v>9117</v>
      </c>
      <c r="BB235" s="130" t="s">
        <v>9118</v>
      </c>
      <c r="BH235" s="124"/>
      <c r="BI235" s="124"/>
      <c r="BM235" s="129" t="s">
        <v>3206</v>
      </c>
      <c r="BN235" s="129" t="s">
        <v>204</v>
      </c>
      <c r="BO235" s="129" t="s">
        <v>3207</v>
      </c>
      <c r="BP235" s="131" t="s">
        <v>4116</v>
      </c>
      <c r="BQ235" s="131" t="s">
        <v>17843</v>
      </c>
      <c r="BR235" s="131" t="s">
        <v>18571</v>
      </c>
      <c r="BT235" s="129" t="s">
        <v>2101</v>
      </c>
      <c r="BU235" s="129" t="s">
        <v>453</v>
      </c>
      <c r="BV235" s="129" t="s">
        <v>2105</v>
      </c>
      <c r="BW235" s="129" t="s">
        <v>2106</v>
      </c>
      <c r="BX235" s="131" t="s">
        <v>17786</v>
      </c>
      <c r="BY235" s="131" t="s">
        <v>18110</v>
      </c>
      <c r="BZ235" s="131" t="s">
        <v>18838</v>
      </c>
      <c r="CB235" s="129" t="s">
        <v>214</v>
      </c>
      <c r="CC235" s="129" t="s">
        <v>412</v>
      </c>
      <c r="CD235" s="129" t="s">
        <v>271</v>
      </c>
      <c r="CE235" s="129" t="s">
        <v>370</v>
      </c>
      <c r="CF235" s="129" t="s">
        <v>415</v>
      </c>
      <c r="CG235" s="131" t="s">
        <v>17917</v>
      </c>
      <c r="CH235" s="131" t="s">
        <v>9118</v>
      </c>
      <c r="CI235" s="124" t="s">
        <v>19218</v>
      </c>
    </row>
    <row r="236" spans="1:87" ht="25.5" x14ac:dyDescent="0.25">
      <c r="A236" s="30">
        <f t="shared" si="23"/>
        <v>219</v>
      </c>
      <c r="B236" s="31">
        <v>999902677</v>
      </c>
      <c r="C236" s="31" t="s">
        <v>24215</v>
      </c>
      <c r="D236" s="31"/>
      <c r="E236" s="31" t="s">
        <v>23679</v>
      </c>
      <c r="F236" s="31"/>
      <c r="G236" s="32" t="s">
        <v>23512</v>
      </c>
      <c r="H236" s="32" t="s">
        <v>23513</v>
      </c>
      <c r="I236" s="33">
        <v>9827066549</v>
      </c>
      <c r="J236" s="18" t="s">
        <v>24420</v>
      </c>
      <c r="K236" s="32"/>
      <c r="L236" s="18"/>
      <c r="M236" s="31" t="s">
        <v>23509</v>
      </c>
      <c r="N236" s="31" t="s">
        <v>23509</v>
      </c>
      <c r="O236" s="31"/>
      <c r="P236" s="32" t="s">
        <v>3206</v>
      </c>
      <c r="Q236" s="31"/>
      <c r="R236" s="44" t="s">
        <v>24421</v>
      </c>
      <c r="S236" s="32" t="s">
        <v>23516</v>
      </c>
      <c r="T236" s="34" t="str">
        <f t="shared" si="19"/>
        <v>Saving/Loan A/C</v>
      </c>
      <c r="U236" s="32" t="s">
        <v>23517</v>
      </c>
      <c r="V236" s="45">
        <v>1.76</v>
      </c>
      <c r="W236" s="35" t="s">
        <v>24422</v>
      </c>
      <c r="X236" s="62" t="str">
        <f t="shared" si="20"/>
        <v>Small/Marginal</v>
      </c>
      <c r="Y236" s="32" t="s">
        <v>204</v>
      </c>
      <c r="Z236" s="35"/>
      <c r="AA236" s="36">
        <v>0.7</v>
      </c>
      <c r="AB236" s="32" t="s">
        <v>3209</v>
      </c>
      <c r="AC236" s="32" t="s">
        <v>3380</v>
      </c>
      <c r="AD236" s="32" t="s">
        <v>3383</v>
      </c>
      <c r="AE236" s="31"/>
      <c r="AF236" s="31" t="s">
        <v>23509</v>
      </c>
      <c r="AG236" s="31"/>
      <c r="AH236" s="31" t="str">
        <f t="shared" si="18"/>
        <v>PTHLKA</v>
      </c>
      <c r="AI236" s="37" t="str">
        <f>IFERROR(IF(OR($C$5="",$Y236=""),"",INDEX('NFA LEVEL'!$D$2:$D$197,MATCH(CONCATENATE($C$5,"_",$Y236),'NFA LEVEL'!$A$2:$A$197))),"")</f>
        <v>PTHLKA</v>
      </c>
      <c r="AJ236" s="38">
        <f>IFERROR(ROUND((VLOOKUP(CONCATENATE($C$5,"_",$Y236),premium!$A$2:$I$200,6,FALSE))*AA236,0),"")</f>
        <v>28000</v>
      </c>
      <c r="AK236" s="38">
        <f>IFERROR(ROUND((VLOOKUP(CONCATENATE($C$5,"_",$Y236),premium!$A$2:$I$200,9,FALSE))*AA236,2),"")</f>
        <v>560</v>
      </c>
      <c r="AL236" s="35" t="s">
        <v>23520</v>
      </c>
      <c r="AM236" s="31"/>
      <c r="AN236" s="39"/>
      <c r="AO236" s="63" t="str">
        <f t="shared" si="21"/>
        <v>O.K.</v>
      </c>
      <c r="AP236" s="40" t="str">
        <f t="shared" si="22"/>
        <v>O.K</v>
      </c>
      <c r="AQ236" s="41" t="s">
        <v>48</v>
      </c>
      <c r="AR236" s="161"/>
      <c r="AS236" s="124" t="s">
        <v>4431</v>
      </c>
      <c r="AT236" s="129" t="s">
        <v>214</v>
      </c>
      <c r="AU236" s="129" t="s">
        <v>412</v>
      </c>
      <c r="AV236" s="129" t="s">
        <v>271</v>
      </c>
      <c r="AW236" s="129" t="s">
        <v>370</v>
      </c>
      <c r="AX236" s="129" t="s">
        <v>416</v>
      </c>
      <c r="AZ236" s="129" t="s">
        <v>3984</v>
      </c>
      <c r="BA236" s="130" t="s">
        <v>9119</v>
      </c>
      <c r="BB236" s="130" t="s">
        <v>9120</v>
      </c>
      <c r="BH236" s="124"/>
      <c r="BI236" s="124"/>
      <c r="BM236" s="129" t="s">
        <v>3206</v>
      </c>
      <c r="BN236" s="129" t="s">
        <v>204</v>
      </c>
      <c r="BO236" s="129" t="s">
        <v>3208</v>
      </c>
      <c r="BP236" s="131" t="s">
        <v>4116</v>
      </c>
      <c r="BQ236" s="131" t="s">
        <v>17844</v>
      </c>
      <c r="BR236" s="131" t="s">
        <v>18572</v>
      </c>
      <c r="BT236" s="129" t="s">
        <v>2101</v>
      </c>
      <c r="BU236" s="129" t="s">
        <v>453</v>
      </c>
      <c r="BV236" s="129" t="s">
        <v>2105</v>
      </c>
      <c r="BW236" s="129" t="s">
        <v>2108</v>
      </c>
      <c r="BX236" s="131" t="s">
        <v>17786</v>
      </c>
      <c r="BY236" s="131" t="s">
        <v>18111</v>
      </c>
      <c r="BZ236" s="131" t="s">
        <v>18839</v>
      </c>
      <c r="CB236" s="129" t="s">
        <v>214</v>
      </c>
      <c r="CC236" s="129" t="s">
        <v>412</v>
      </c>
      <c r="CD236" s="129" t="s">
        <v>271</v>
      </c>
      <c r="CE236" s="129" t="s">
        <v>370</v>
      </c>
      <c r="CF236" s="129" t="s">
        <v>416</v>
      </c>
      <c r="CG236" s="131" t="s">
        <v>17917</v>
      </c>
      <c r="CH236" s="131" t="s">
        <v>9120</v>
      </c>
      <c r="CI236" s="124" t="s">
        <v>19219</v>
      </c>
    </row>
    <row r="237" spans="1:87" ht="25.5" x14ac:dyDescent="0.25">
      <c r="A237" s="30">
        <f t="shared" si="23"/>
        <v>220</v>
      </c>
      <c r="B237" s="31">
        <v>4061608</v>
      </c>
      <c r="C237" s="31" t="s">
        <v>23553</v>
      </c>
      <c r="D237" s="31"/>
      <c r="E237" s="31" t="s">
        <v>23679</v>
      </c>
      <c r="F237" s="31"/>
      <c r="G237" s="32" t="s">
        <v>23512</v>
      </c>
      <c r="H237" s="32" t="s">
        <v>23513</v>
      </c>
      <c r="I237" s="33">
        <v>9993109366</v>
      </c>
      <c r="J237" s="18" t="s">
        <v>24423</v>
      </c>
      <c r="K237" s="32"/>
      <c r="L237" s="18"/>
      <c r="M237" s="31" t="s">
        <v>23509</v>
      </c>
      <c r="N237" s="31" t="s">
        <v>23509</v>
      </c>
      <c r="O237" s="31"/>
      <c r="P237" s="32" t="s">
        <v>3206</v>
      </c>
      <c r="Q237" s="31"/>
      <c r="R237" s="44" t="s">
        <v>24424</v>
      </c>
      <c r="S237" s="32" t="s">
        <v>23516</v>
      </c>
      <c r="T237" s="34" t="str">
        <f t="shared" si="19"/>
        <v>Saving/Loan A/C</v>
      </c>
      <c r="U237" s="32" t="s">
        <v>23517</v>
      </c>
      <c r="V237" s="45">
        <v>1.76</v>
      </c>
      <c r="W237" s="35" t="s">
        <v>24425</v>
      </c>
      <c r="X237" s="62" t="str">
        <f t="shared" si="20"/>
        <v>Small/Marginal</v>
      </c>
      <c r="Y237" s="32" t="s">
        <v>204</v>
      </c>
      <c r="Z237" s="35"/>
      <c r="AA237" s="36">
        <v>0.7</v>
      </c>
      <c r="AB237" s="32" t="s">
        <v>3209</v>
      </c>
      <c r="AC237" s="32" t="s">
        <v>3380</v>
      </c>
      <c r="AD237" s="32" t="s">
        <v>3383</v>
      </c>
      <c r="AE237" s="31"/>
      <c r="AF237" s="31" t="s">
        <v>23509</v>
      </c>
      <c r="AG237" s="31"/>
      <c r="AH237" s="31" t="str">
        <f t="shared" si="18"/>
        <v>PTHLKA</v>
      </c>
      <c r="AI237" s="37" t="str">
        <f>IFERROR(IF(OR($C$5="",$Y237=""),"",INDEX('NFA LEVEL'!$D$2:$D$197,MATCH(CONCATENATE($C$5,"_",$Y237),'NFA LEVEL'!$A$2:$A$197))),"")</f>
        <v>PTHLKA</v>
      </c>
      <c r="AJ237" s="38">
        <f>IFERROR(ROUND((VLOOKUP(CONCATENATE($C$5,"_",$Y237),premium!$A$2:$I$200,6,FALSE))*AA237,0),"")</f>
        <v>28000</v>
      </c>
      <c r="AK237" s="38">
        <f>IFERROR(ROUND((VLOOKUP(CONCATENATE($C$5,"_",$Y237),premium!$A$2:$I$200,9,FALSE))*AA237,2),"")</f>
        <v>560</v>
      </c>
      <c r="AL237" s="35" t="s">
        <v>23520</v>
      </c>
      <c r="AM237" s="31"/>
      <c r="AN237" s="39"/>
      <c r="AO237" s="63" t="str">
        <f t="shared" si="21"/>
        <v>O.K.</v>
      </c>
      <c r="AP237" s="40" t="str">
        <f t="shared" si="22"/>
        <v>O.K</v>
      </c>
      <c r="AQ237" s="41" t="s">
        <v>48</v>
      </c>
      <c r="AR237" s="161"/>
      <c r="AS237" s="124" t="s">
        <v>4432</v>
      </c>
      <c r="AT237" s="129" t="s">
        <v>214</v>
      </c>
      <c r="AU237" s="129" t="s">
        <v>412</v>
      </c>
      <c r="AV237" s="129" t="s">
        <v>271</v>
      </c>
      <c r="AW237" s="129" t="s">
        <v>370</v>
      </c>
      <c r="AX237" s="129" t="s">
        <v>417</v>
      </c>
      <c r="AZ237" s="129" t="s">
        <v>3984</v>
      </c>
      <c r="BA237" s="130" t="s">
        <v>9121</v>
      </c>
      <c r="BB237" s="130" t="s">
        <v>9122</v>
      </c>
      <c r="BH237" s="124"/>
      <c r="BI237" s="124"/>
      <c r="BM237" s="129" t="s">
        <v>3206</v>
      </c>
      <c r="BN237" s="129" t="s">
        <v>204</v>
      </c>
      <c r="BO237" s="129" t="s">
        <v>3209</v>
      </c>
      <c r="BP237" s="131" t="s">
        <v>4116</v>
      </c>
      <c r="BQ237" s="131" t="s">
        <v>17845</v>
      </c>
      <c r="BR237" s="131" t="s">
        <v>18573</v>
      </c>
      <c r="BT237" s="129" t="s">
        <v>2101</v>
      </c>
      <c r="BU237" s="129" t="s">
        <v>453</v>
      </c>
      <c r="BV237" s="129" t="s">
        <v>2112</v>
      </c>
      <c r="BW237" s="129" t="s">
        <v>2113</v>
      </c>
      <c r="BX237" s="131" t="s">
        <v>17787</v>
      </c>
      <c r="BY237" s="131" t="s">
        <v>18112</v>
      </c>
      <c r="BZ237" s="131" t="s">
        <v>18840</v>
      </c>
      <c r="CB237" s="129" t="s">
        <v>214</v>
      </c>
      <c r="CC237" s="129" t="s">
        <v>412</v>
      </c>
      <c r="CD237" s="129" t="s">
        <v>271</v>
      </c>
      <c r="CE237" s="129" t="s">
        <v>370</v>
      </c>
      <c r="CF237" s="129" t="s">
        <v>417</v>
      </c>
      <c r="CG237" s="131" t="s">
        <v>17917</v>
      </c>
      <c r="CH237" s="131" t="s">
        <v>9122</v>
      </c>
      <c r="CI237" s="124" t="s">
        <v>19220</v>
      </c>
    </row>
    <row r="238" spans="1:87" ht="25.5" x14ac:dyDescent="0.25">
      <c r="A238" s="30">
        <f t="shared" si="23"/>
        <v>221</v>
      </c>
      <c r="B238" s="31">
        <v>2446232</v>
      </c>
      <c r="C238" s="31" t="s">
        <v>23663</v>
      </c>
      <c r="D238" s="31"/>
      <c r="E238" s="31" t="s">
        <v>23716</v>
      </c>
      <c r="F238" s="31"/>
      <c r="G238" s="32" t="s">
        <v>23512</v>
      </c>
      <c r="H238" s="32" t="s">
        <v>23513</v>
      </c>
      <c r="I238" s="33">
        <v>7697033685</v>
      </c>
      <c r="J238" s="18" t="s">
        <v>24426</v>
      </c>
      <c r="K238" s="32"/>
      <c r="L238" s="18"/>
      <c r="M238" s="31" t="s">
        <v>23509</v>
      </c>
      <c r="N238" s="31" t="s">
        <v>23509</v>
      </c>
      <c r="O238" s="31"/>
      <c r="P238" s="32" t="s">
        <v>3206</v>
      </c>
      <c r="Q238" s="31"/>
      <c r="R238" s="44" t="s">
        <v>24427</v>
      </c>
      <c r="S238" s="32" t="s">
        <v>23516</v>
      </c>
      <c r="T238" s="34" t="str">
        <f t="shared" si="19"/>
        <v>Saving/Loan A/C</v>
      </c>
      <c r="U238" s="32" t="s">
        <v>23517</v>
      </c>
      <c r="V238" s="45">
        <v>1.64</v>
      </c>
      <c r="W238" s="35" t="s">
        <v>24428</v>
      </c>
      <c r="X238" s="62" t="str">
        <f t="shared" si="20"/>
        <v>Small/Marginal</v>
      </c>
      <c r="Y238" s="32" t="s">
        <v>204</v>
      </c>
      <c r="Z238" s="35"/>
      <c r="AA238" s="36">
        <v>0.4</v>
      </c>
      <c r="AB238" s="32" t="s">
        <v>3209</v>
      </c>
      <c r="AC238" s="32" t="s">
        <v>3380</v>
      </c>
      <c r="AD238" s="32" t="s">
        <v>3388</v>
      </c>
      <c r="AE238" s="31"/>
      <c r="AF238" s="31" t="s">
        <v>23642</v>
      </c>
      <c r="AG238" s="31"/>
      <c r="AH238" s="31" t="str">
        <f t="shared" si="18"/>
        <v>PTHLKA</v>
      </c>
      <c r="AI238" s="37" t="str">
        <f>IFERROR(IF(OR($C$5="",$Y238=""),"",INDEX('NFA LEVEL'!$D$2:$D$197,MATCH(CONCATENATE($C$5,"_",$Y238),'NFA LEVEL'!$A$2:$A$197))),"")</f>
        <v>PTHLKA</v>
      </c>
      <c r="AJ238" s="38">
        <f>IFERROR(ROUND((VLOOKUP(CONCATENATE($C$5,"_",$Y238),premium!$A$2:$I$200,6,FALSE))*AA238,0),"")</f>
        <v>16000</v>
      </c>
      <c r="AK238" s="38">
        <f>IFERROR(ROUND((VLOOKUP(CONCATENATE($C$5,"_",$Y238),premium!$A$2:$I$200,9,FALSE))*AA238,2),"")</f>
        <v>320</v>
      </c>
      <c r="AL238" s="35" t="s">
        <v>23520</v>
      </c>
      <c r="AM238" s="31"/>
      <c r="AN238" s="39"/>
      <c r="AO238" s="63" t="str">
        <f t="shared" si="21"/>
        <v>O.K.</v>
      </c>
      <c r="AP238" s="40" t="str">
        <f t="shared" si="22"/>
        <v>O.K</v>
      </c>
      <c r="AQ238" s="41" t="s">
        <v>48</v>
      </c>
      <c r="AR238" s="161"/>
      <c r="AS238" s="124" t="s">
        <v>4433</v>
      </c>
      <c r="AT238" s="129" t="s">
        <v>214</v>
      </c>
      <c r="AU238" s="129" t="s">
        <v>412</v>
      </c>
      <c r="AV238" s="129" t="s">
        <v>271</v>
      </c>
      <c r="AW238" s="129" t="s">
        <v>370</v>
      </c>
      <c r="AX238" s="129" t="s">
        <v>393</v>
      </c>
      <c r="AZ238" s="129" t="s">
        <v>3984</v>
      </c>
      <c r="BA238" s="130" t="s">
        <v>9123</v>
      </c>
      <c r="BB238" s="130" t="s">
        <v>9124</v>
      </c>
      <c r="BH238" s="124"/>
      <c r="BI238" s="124"/>
      <c r="BM238" s="129" t="s">
        <v>3206</v>
      </c>
      <c r="BN238" s="129" t="s">
        <v>204</v>
      </c>
      <c r="BO238" s="129" t="s">
        <v>3210</v>
      </c>
      <c r="BP238" s="131" t="s">
        <v>4116</v>
      </c>
      <c r="BQ238" s="131" t="s">
        <v>17846</v>
      </c>
      <c r="BR238" s="131" t="s">
        <v>18574</v>
      </c>
      <c r="BT238" s="129" t="s">
        <v>2101</v>
      </c>
      <c r="BU238" s="129" t="s">
        <v>453</v>
      </c>
      <c r="BV238" s="129" t="s">
        <v>2112</v>
      </c>
      <c r="BW238" s="129" t="s">
        <v>2115</v>
      </c>
      <c r="BX238" s="131" t="s">
        <v>17787</v>
      </c>
      <c r="BY238" s="131" t="s">
        <v>18113</v>
      </c>
      <c r="BZ238" s="131" t="s">
        <v>18841</v>
      </c>
      <c r="CB238" s="129" t="s">
        <v>214</v>
      </c>
      <c r="CC238" s="129" t="s">
        <v>412</v>
      </c>
      <c r="CD238" s="129" t="s">
        <v>271</v>
      </c>
      <c r="CE238" s="129" t="s">
        <v>370</v>
      </c>
      <c r="CF238" s="129" t="s">
        <v>393</v>
      </c>
      <c r="CG238" s="131" t="s">
        <v>17917</v>
      </c>
      <c r="CH238" s="131" t="s">
        <v>9124</v>
      </c>
      <c r="CI238" s="124" t="s">
        <v>19221</v>
      </c>
    </row>
    <row r="239" spans="1:87" ht="25.5" x14ac:dyDescent="0.25">
      <c r="A239" s="30">
        <f t="shared" si="23"/>
        <v>222</v>
      </c>
      <c r="B239" s="31">
        <v>4010547</v>
      </c>
      <c r="C239" s="31" t="s">
        <v>24429</v>
      </c>
      <c r="D239" s="31"/>
      <c r="E239" s="31" t="s">
        <v>24430</v>
      </c>
      <c r="F239" s="31"/>
      <c r="G239" s="32" t="s">
        <v>23512</v>
      </c>
      <c r="H239" s="32" t="s">
        <v>23556</v>
      </c>
      <c r="I239" s="33">
        <v>9575046630</v>
      </c>
      <c r="J239" s="18" t="s">
        <v>24431</v>
      </c>
      <c r="K239" s="32"/>
      <c r="L239" s="18"/>
      <c r="M239" s="31" t="s">
        <v>23525</v>
      </c>
      <c r="N239" s="31" t="s">
        <v>23525</v>
      </c>
      <c r="O239" s="31"/>
      <c r="P239" s="32" t="s">
        <v>3206</v>
      </c>
      <c r="Q239" s="31"/>
      <c r="R239" s="44" t="s">
        <v>24432</v>
      </c>
      <c r="S239" s="32" t="s">
        <v>23516</v>
      </c>
      <c r="T239" s="34" t="str">
        <f t="shared" si="19"/>
        <v>Saving/Loan A/C</v>
      </c>
      <c r="U239" s="32" t="s">
        <v>23517</v>
      </c>
      <c r="V239" s="45">
        <v>1.2</v>
      </c>
      <c r="W239" s="35" t="s">
        <v>24433</v>
      </c>
      <c r="X239" s="62" t="str">
        <f t="shared" si="20"/>
        <v>Small/Marginal</v>
      </c>
      <c r="Y239" s="32" t="s">
        <v>204</v>
      </c>
      <c r="Z239" s="35"/>
      <c r="AA239" s="36">
        <v>0.4</v>
      </c>
      <c r="AB239" s="32" t="s">
        <v>3209</v>
      </c>
      <c r="AC239" s="32" t="s">
        <v>3359</v>
      </c>
      <c r="AD239" s="32" t="s">
        <v>3370</v>
      </c>
      <c r="AE239" s="31"/>
      <c r="AF239" s="31" t="s">
        <v>24301</v>
      </c>
      <c r="AG239" s="31"/>
      <c r="AH239" s="31" t="str">
        <f t="shared" si="18"/>
        <v>PTHLKA</v>
      </c>
      <c r="AI239" s="37" t="str">
        <f>IFERROR(IF(OR($C$5="",$Y239=""),"",INDEX('NFA LEVEL'!$D$2:$D$197,MATCH(CONCATENATE($C$5,"_",$Y239),'NFA LEVEL'!$A$2:$A$197))),"")</f>
        <v>PTHLKA</v>
      </c>
      <c r="AJ239" s="38">
        <f>IFERROR(ROUND((VLOOKUP(CONCATENATE($C$5,"_",$Y239),premium!$A$2:$I$200,6,FALSE))*AA239,0),"")</f>
        <v>16000</v>
      </c>
      <c r="AK239" s="38">
        <f>IFERROR(ROUND((VLOOKUP(CONCATENATE($C$5,"_",$Y239),premium!$A$2:$I$200,9,FALSE))*AA239,2),"")</f>
        <v>320</v>
      </c>
      <c r="AL239" s="35" t="s">
        <v>23520</v>
      </c>
      <c r="AM239" s="31"/>
      <c r="AN239" s="39"/>
      <c r="AO239" s="63" t="str">
        <f t="shared" si="21"/>
        <v>O.K.</v>
      </c>
      <c r="AP239" s="40" t="str">
        <f t="shared" si="22"/>
        <v>O.K</v>
      </c>
      <c r="AQ239" s="41" t="s">
        <v>48</v>
      </c>
      <c r="AR239" s="161"/>
      <c r="AS239" s="124" t="s">
        <v>4434</v>
      </c>
      <c r="AT239" s="129" t="s">
        <v>214</v>
      </c>
      <c r="AU239" s="129" t="s">
        <v>412</v>
      </c>
      <c r="AV239" s="129" t="s">
        <v>271</v>
      </c>
      <c r="AW239" s="129" t="s">
        <v>370</v>
      </c>
      <c r="AX239" s="129" t="s">
        <v>394</v>
      </c>
      <c r="AZ239" s="129" t="s">
        <v>3984</v>
      </c>
      <c r="BA239" s="130" t="s">
        <v>9125</v>
      </c>
      <c r="BB239" s="130" t="s">
        <v>9126</v>
      </c>
      <c r="BH239" s="124"/>
      <c r="BI239" s="124"/>
      <c r="BM239" s="129" t="s">
        <v>3206</v>
      </c>
      <c r="BN239" s="129" t="s">
        <v>204</v>
      </c>
      <c r="BO239" s="129" t="s">
        <v>3211</v>
      </c>
      <c r="BP239" s="131" t="s">
        <v>4116</v>
      </c>
      <c r="BQ239" s="131" t="s">
        <v>17847</v>
      </c>
      <c r="BR239" s="131" t="s">
        <v>18575</v>
      </c>
      <c r="BT239" s="129" t="s">
        <v>2101</v>
      </c>
      <c r="BU239" s="129" t="s">
        <v>453</v>
      </c>
      <c r="BV239" s="129" t="s">
        <v>2112</v>
      </c>
      <c r="BW239" s="129" t="s">
        <v>2125</v>
      </c>
      <c r="BX239" s="131" t="s">
        <v>17787</v>
      </c>
      <c r="BY239" s="131" t="s">
        <v>18114</v>
      </c>
      <c r="BZ239" s="131" t="s">
        <v>18842</v>
      </c>
      <c r="CB239" s="129" t="s">
        <v>214</v>
      </c>
      <c r="CC239" s="129" t="s">
        <v>412</v>
      </c>
      <c r="CD239" s="129" t="s">
        <v>271</v>
      </c>
      <c r="CE239" s="129" t="s">
        <v>370</v>
      </c>
      <c r="CF239" s="129" t="s">
        <v>394</v>
      </c>
      <c r="CG239" s="131" t="s">
        <v>17917</v>
      </c>
      <c r="CH239" s="131" t="s">
        <v>9126</v>
      </c>
      <c r="CI239" s="124" t="s">
        <v>19222</v>
      </c>
    </row>
    <row r="240" spans="1:87" ht="15" x14ac:dyDescent="0.25">
      <c r="A240" s="30" t="str">
        <f t="shared" si="23"/>
        <v/>
      </c>
      <c r="B240" s="31"/>
      <c r="C240" s="31"/>
      <c r="D240" s="31"/>
      <c r="E240" s="31"/>
      <c r="F240" s="31"/>
      <c r="G240" s="32"/>
      <c r="H240" s="32"/>
      <c r="I240" s="33"/>
      <c r="J240" s="18"/>
      <c r="K240" s="32"/>
      <c r="L240" s="18"/>
      <c r="M240" s="31"/>
      <c r="N240" s="31"/>
      <c r="O240" s="31"/>
      <c r="P240" s="32"/>
      <c r="Q240" s="31"/>
      <c r="R240" s="44"/>
      <c r="S240" s="32"/>
      <c r="T240" s="34" t="str">
        <f t="shared" si="19"/>
        <v/>
      </c>
      <c r="U240" s="32"/>
      <c r="V240" s="45"/>
      <c r="W240" s="35"/>
      <c r="X240" s="62" t="str">
        <f t="shared" si="20"/>
        <v/>
      </c>
      <c r="Y240" s="32"/>
      <c r="Z240" s="35"/>
      <c r="AA240" s="36"/>
      <c r="AB240" s="32"/>
      <c r="AC240" s="32"/>
      <c r="AD240" s="32"/>
      <c r="AE240" s="31"/>
      <c r="AF240" s="31"/>
      <c r="AG240" s="31"/>
      <c r="AH240" s="31" t="str">
        <f t="shared" si="18"/>
        <v/>
      </c>
      <c r="AI240" s="37" t="str">
        <f>IFERROR(IF(OR($C$5="",$Y240=""),"",INDEX('NFA LEVEL'!$D$2:$D$197,MATCH(CONCATENATE($C$5,"_",$Y240),'NFA LEVEL'!$A$2:$A$197))),"")</f>
        <v/>
      </c>
      <c r="AJ240" s="38" t="str">
        <f>IFERROR(ROUND((VLOOKUP(CONCATENATE($C$5,"_",$Y240),premium!$A$2:$I$200,6,FALSE))*AA240,0),"")</f>
        <v/>
      </c>
      <c r="AK240" s="38" t="str">
        <f>IFERROR(ROUND((VLOOKUP(CONCATENATE($C$5,"_",$Y240),premium!$A$2:$I$200,9,FALSE))*AA240,2),"")</f>
        <v/>
      </c>
      <c r="AL240" s="35"/>
      <c r="AM240" s="31"/>
      <c r="AN240" s="39"/>
      <c r="AO240" s="63" t="str">
        <f t="shared" si="21"/>
        <v/>
      </c>
      <c r="AP240" s="40" t="str">
        <f t="shared" si="22"/>
        <v/>
      </c>
      <c r="AQ240" s="41" t="s">
        <v>48</v>
      </c>
      <c r="AR240" s="161"/>
      <c r="AS240" s="124" t="s">
        <v>4435</v>
      </c>
      <c r="AT240" s="129" t="s">
        <v>214</v>
      </c>
      <c r="AU240" s="129" t="s">
        <v>412</v>
      </c>
      <c r="AV240" s="129" t="s">
        <v>241</v>
      </c>
      <c r="AW240" s="129" t="s">
        <v>242</v>
      </c>
      <c r="AX240" s="129" t="s">
        <v>402</v>
      </c>
      <c r="AZ240" s="129" t="s">
        <v>3984</v>
      </c>
      <c r="BA240" s="130" t="s">
        <v>9127</v>
      </c>
      <c r="BB240" s="130" t="s">
        <v>9128</v>
      </c>
      <c r="BH240" s="124"/>
      <c r="BI240" s="124"/>
      <c r="BM240" s="129" t="s">
        <v>3642</v>
      </c>
      <c r="BN240" s="129" t="s">
        <v>190</v>
      </c>
      <c r="BO240" s="129"/>
      <c r="BP240" s="131" t="s">
        <v>4117</v>
      </c>
      <c r="BQ240" s="131" t="s">
        <v>17848</v>
      </c>
      <c r="BR240" s="131" t="s">
        <v>18576</v>
      </c>
      <c r="BT240" s="129" t="s">
        <v>2101</v>
      </c>
      <c r="BU240" s="129" t="s">
        <v>453</v>
      </c>
      <c r="BV240" s="129" t="s">
        <v>2320</v>
      </c>
      <c r="BW240" s="129" t="s">
        <v>2321</v>
      </c>
      <c r="BX240" s="131" t="s">
        <v>17788</v>
      </c>
      <c r="BY240" s="131" t="s">
        <v>18115</v>
      </c>
      <c r="BZ240" s="131" t="s">
        <v>18843</v>
      </c>
      <c r="CB240" s="129" t="s">
        <v>214</v>
      </c>
      <c r="CC240" s="129" t="s">
        <v>412</v>
      </c>
      <c r="CD240" s="129" t="s">
        <v>241</v>
      </c>
      <c r="CE240" s="129" t="s">
        <v>242</v>
      </c>
      <c r="CF240" s="129" t="s">
        <v>402</v>
      </c>
      <c r="CG240" s="131" t="s">
        <v>17918</v>
      </c>
      <c r="CH240" s="131" t="s">
        <v>9128</v>
      </c>
      <c r="CI240" s="124" t="s">
        <v>19223</v>
      </c>
    </row>
    <row r="241" spans="1:87" ht="15" x14ac:dyDescent="0.25">
      <c r="A241" s="30" t="str">
        <f t="shared" si="23"/>
        <v/>
      </c>
      <c r="B241" s="31"/>
      <c r="C241" s="31"/>
      <c r="D241" s="31"/>
      <c r="E241" s="31"/>
      <c r="F241" s="31"/>
      <c r="G241" s="32"/>
      <c r="H241" s="32"/>
      <c r="I241" s="33"/>
      <c r="J241" s="18"/>
      <c r="K241" s="32"/>
      <c r="L241" s="18"/>
      <c r="M241" s="31"/>
      <c r="N241" s="31"/>
      <c r="O241" s="31"/>
      <c r="P241" s="32"/>
      <c r="Q241" s="31"/>
      <c r="R241" s="44"/>
      <c r="S241" s="32"/>
      <c r="T241" s="34" t="str">
        <f t="shared" si="19"/>
        <v/>
      </c>
      <c r="U241" s="32"/>
      <c r="V241" s="45"/>
      <c r="W241" s="35"/>
      <c r="X241" s="62" t="str">
        <f t="shared" si="20"/>
        <v/>
      </c>
      <c r="Y241" s="32"/>
      <c r="Z241" s="35"/>
      <c r="AA241" s="36"/>
      <c r="AB241" s="32"/>
      <c r="AC241" s="32"/>
      <c r="AD241" s="32"/>
      <c r="AE241" s="31"/>
      <c r="AF241" s="31"/>
      <c r="AG241" s="31"/>
      <c r="AH241" s="31" t="str">
        <f t="shared" si="18"/>
        <v/>
      </c>
      <c r="AI241" s="37" t="str">
        <f>IFERROR(IF(OR($C$5="",$Y241=""),"",INDEX('NFA LEVEL'!$D$2:$D$197,MATCH(CONCATENATE($C$5,"_",$Y241),'NFA LEVEL'!$A$2:$A$197))),"")</f>
        <v/>
      </c>
      <c r="AJ241" s="38" t="str">
        <f>IFERROR(ROUND((VLOOKUP(CONCATENATE($C$5,"_",$Y241),premium!$A$2:$I$200,6,FALSE))*AA241,0),"")</f>
        <v/>
      </c>
      <c r="AK241" s="38" t="str">
        <f>IFERROR(ROUND((VLOOKUP(CONCATENATE($C$5,"_",$Y241),premium!$A$2:$I$200,9,FALSE))*AA241,2),"")</f>
        <v/>
      </c>
      <c r="AL241" s="35"/>
      <c r="AM241" s="31"/>
      <c r="AN241" s="39"/>
      <c r="AO241" s="63" t="str">
        <f t="shared" si="21"/>
        <v/>
      </c>
      <c r="AP241" s="40" t="str">
        <f t="shared" si="22"/>
        <v/>
      </c>
      <c r="AQ241" s="41" t="s">
        <v>48</v>
      </c>
      <c r="AR241" s="161"/>
      <c r="AS241" s="124" t="s">
        <v>4436</v>
      </c>
      <c r="AT241" s="129" t="s">
        <v>214</v>
      </c>
      <c r="AU241" s="129" t="s">
        <v>412</v>
      </c>
      <c r="AV241" s="129" t="s">
        <v>241</v>
      </c>
      <c r="AW241" s="129" t="s">
        <v>242</v>
      </c>
      <c r="AX241" s="129" t="s">
        <v>418</v>
      </c>
      <c r="AZ241" s="129" t="s">
        <v>3984</v>
      </c>
      <c r="BA241" s="130" t="s">
        <v>9129</v>
      </c>
      <c r="BB241" s="130" t="s">
        <v>9130</v>
      </c>
      <c r="BH241" s="124"/>
      <c r="BI241" s="124"/>
      <c r="BM241" s="129" t="s">
        <v>3642</v>
      </c>
      <c r="BN241" s="129" t="s">
        <v>201</v>
      </c>
      <c r="BO241" s="129" t="s">
        <v>3643</v>
      </c>
      <c r="BP241" s="131" t="s">
        <v>4118</v>
      </c>
      <c r="BQ241" s="131" t="s">
        <v>17849</v>
      </c>
      <c r="BR241" s="131" t="s">
        <v>18577</v>
      </c>
      <c r="BT241" s="129" t="s">
        <v>2101</v>
      </c>
      <c r="BU241" s="129" t="s">
        <v>453</v>
      </c>
      <c r="BV241" s="129" t="s">
        <v>2320</v>
      </c>
      <c r="BW241" s="129" t="s">
        <v>2338</v>
      </c>
      <c r="BX241" s="131" t="s">
        <v>17788</v>
      </c>
      <c r="BY241" s="131" t="s">
        <v>18116</v>
      </c>
      <c r="BZ241" s="131" t="s">
        <v>18844</v>
      </c>
      <c r="CB241" s="129" t="s">
        <v>214</v>
      </c>
      <c r="CC241" s="129" t="s">
        <v>412</v>
      </c>
      <c r="CD241" s="129" t="s">
        <v>241</v>
      </c>
      <c r="CE241" s="129" t="s">
        <v>242</v>
      </c>
      <c r="CF241" s="129" t="s">
        <v>418</v>
      </c>
      <c r="CG241" s="131" t="s">
        <v>17918</v>
      </c>
      <c r="CH241" s="131" t="s">
        <v>9130</v>
      </c>
      <c r="CI241" s="124" t="s">
        <v>19224</v>
      </c>
    </row>
    <row r="242" spans="1:87" ht="15" x14ac:dyDescent="0.25">
      <c r="A242" s="30" t="str">
        <f t="shared" si="23"/>
        <v/>
      </c>
      <c r="B242" s="31"/>
      <c r="C242" s="31"/>
      <c r="D242" s="31"/>
      <c r="E242" s="31"/>
      <c r="F242" s="31"/>
      <c r="G242" s="32"/>
      <c r="H242" s="32"/>
      <c r="I242" s="33"/>
      <c r="J242" s="18"/>
      <c r="K242" s="32"/>
      <c r="L242" s="18"/>
      <c r="M242" s="31"/>
      <c r="N242" s="31"/>
      <c r="O242" s="31"/>
      <c r="P242" s="32"/>
      <c r="Q242" s="31"/>
      <c r="R242" s="44"/>
      <c r="S242" s="32"/>
      <c r="T242" s="34" t="str">
        <f t="shared" si="19"/>
        <v/>
      </c>
      <c r="U242" s="32"/>
      <c r="V242" s="45"/>
      <c r="W242" s="35"/>
      <c r="X242" s="62" t="str">
        <f t="shared" si="20"/>
        <v/>
      </c>
      <c r="Y242" s="32"/>
      <c r="Z242" s="35"/>
      <c r="AA242" s="36"/>
      <c r="AB242" s="32"/>
      <c r="AC242" s="32"/>
      <c r="AD242" s="32"/>
      <c r="AE242" s="31"/>
      <c r="AF242" s="31"/>
      <c r="AG242" s="31"/>
      <c r="AH242" s="31" t="str">
        <f t="shared" si="18"/>
        <v/>
      </c>
      <c r="AI242" s="37" t="str">
        <f>IFERROR(IF(OR($C$5="",$Y242=""),"",INDEX('NFA LEVEL'!$D$2:$D$197,MATCH(CONCATENATE($C$5,"_",$Y242),'NFA LEVEL'!$A$2:$A$197))),"")</f>
        <v/>
      </c>
      <c r="AJ242" s="38" t="str">
        <f>IFERROR(ROUND((VLOOKUP(CONCATENATE($C$5,"_",$Y242),premium!$A$2:$I$200,6,FALSE))*AA242,0),"")</f>
        <v/>
      </c>
      <c r="AK242" s="38" t="str">
        <f>IFERROR(ROUND((VLOOKUP(CONCATENATE($C$5,"_",$Y242),premium!$A$2:$I$200,9,FALSE))*AA242,2),"")</f>
        <v/>
      </c>
      <c r="AL242" s="35"/>
      <c r="AM242" s="31"/>
      <c r="AN242" s="39"/>
      <c r="AO242" s="63" t="str">
        <f t="shared" si="21"/>
        <v/>
      </c>
      <c r="AP242" s="40" t="str">
        <f t="shared" si="22"/>
        <v/>
      </c>
      <c r="AQ242" s="41" t="s">
        <v>48</v>
      </c>
      <c r="AR242" s="161"/>
      <c r="AS242" s="124" t="s">
        <v>4437</v>
      </c>
      <c r="AT242" s="129" t="s">
        <v>214</v>
      </c>
      <c r="AU242" s="129" t="s">
        <v>412</v>
      </c>
      <c r="AV242" s="129" t="s">
        <v>241</v>
      </c>
      <c r="AW242" s="129" t="s">
        <v>242</v>
      </c>
      <c r="AX242" s="129" t="s">
        <v>419</v>
      </c>
      <c r="AZ242" s="129" t="s">
        <v>3984</v>
      </c>
      <c r="BA242" s="130" t="s">
        <v>9131</v>
      </c>
      <c r="BB242" s="130" t="s">
        <v>9132</v>
      </c>
      <c r="BH242" s="124"/>
      <c r="BI242" s="124"/>
      <c r="BM242" s="129" t="s">
        <v>3642</v>
      </c>
      <c r="BN242" s="129" t="s">
        <v>201</v>
      </c>
      <c r="BO242" s="129" t="s">
        <v>3644</v>
      </c>
      <c r="BP242" s="131" t="s">
        <v>4118</v>
      </c>
      <c r="BQ242" s="131" t="s">
        <v>17850</v>
      </c>
      <c r="BR242" s="131" t="s">
        <v>18578</v>
      </c>
      <c r="BT242" s="129" t="s">
        <v>2101</v>
      </c>
      <c r="BU242" s="129" t="s">
        <v>453</v>
      </c>
      <c r="BV242" s="129" t="s">
        <v>2320</v>
      </c>
      <c r="BW242" s="129" t="s">
        <v>2355</v>
      </c>
      <c r="BX242" s="131" t="s">
        <v>17788</v>
      </c>
      <c r="BY242" s="131" t="s">
        <v>18117</v>
      </c>
      <c r="BZ242" s="131" t="s">
        <v>18845</v>
      </c>
      <c r="CB242" s="129" t="s">
        <v>214</v>
      </c>
      <c r="CC242" s="129" t="s">
        <v>412</v>
      </c>
      <c r="CD242" s="129" t="s">
        <v>241</v>
      </c>
      <c r="CE242" s="129" t="s">
        <v>242</v>
      </c>
      <c r="CF242" s="129" t="s">
        <v>419</v>
      </c>
      <c r="CG242" s="131" t="s">
        <v>17918</v>
      </c>
      <c r="CH242" s="131" t="s">
        <v>9132</v>
      </c>
      <c r="CI242" s="124" t="s">
        <v>19225</v>
      </c>
    </row>
    <row r="243" spans="1:87" ht="15" x14ac:dyDescent="0.25">
      <c r="A243" s="30" t="str">
        <f t="shared" si="23"/>
        <v/>
      </c>
      <c r="B243" s="31"/>
      <c r="C243" s="31"/>
      <c r="D243" s="31"/>
      <c r="E243" s="31"/>
      <c r="F243" s="31"/>
      <c r="G243" s="32"/>
      <c r="H243" s="32"/>
      <c r="I243" s="33"/>
      <c r="J243" s="18"/>
      <c r="K243" s="32"/>
      <c r="L243" s="18"/>
      <c r="M243" s="31"/>
      <c r="N243" s="31"/>
      <c r="O243" s="31"/>
      <c r="P243" s="32"/>
      <c r="Q243" s="31"/>
      <c r="R243" s="44"/>
      <c r="S243" s="32"/>
      <c r="T243" s="34" t="str">
        <f t="shared" si="19"/>
        <v/>
      </c>
      <c r="U243" s="32"/>
      <c r="V243" s="45"/>
      <c r="W243" s="35"/>
      <c r="X243" s="62" t="str">
        <f t="shared" si="20"/>
        <v/>
      </c>
      <c r="Y243" s="32"/>
      <c r="Z243" s="35"/>
      <c r="AA243" s="36"/>
      <c r="AB243" s="32"/>
      <c r="AC243" s="32"/>
      <c r="AD243" s="32"/>
      <c r="AE243" s="31"/>
      <c r="AF243" s="31"/>
      <c r="AG243" s="31"/>
      <c r="AH243" s="31" t="str">
        <f t="shared" si="18"/>
        <v/>
      </c>
      <c r="AI243" s="37" t="str">
        <f>IFERROR(IF(OR($C$5="",$Y243=""),"",INDEX('NFA LEVEL'!$D$2:$D$197,MATCH(CONCATENATE($C$5,"_",$Y243),'NFA LEVEL'!$A$2:$A$197))),"")</f>
        <v/>
      </c>
      <c r="AJ243" s="38" t="str">
        <f>IFERROR(ROUND((VLOOKUP(CONCATENATE($C$5,"_",$Y243),premium!$A$2:$I$200,6,FALSE))*AA243,0),"")</f>
        <v/>
      </c>
      <c r="AK243" s="38" t="str">
        <f>IFERROR(ROUND((VLOOKUP(CONCATENATE($C$5,"_",$Y243),premium!$A$2:$I$200,9,FALSE))*AA243,2),"")</f>
        <v/>
      </c>
      <c r="AL243" s="35"/>
      <c r="AM243" s="31"/>
      <c r="AN243" s="39"/>
      <c r="AO243" s="63" t="str">
        <f t="shared" si="21"/>
        <v/>
      </c>
      <c r="AP243" s="40" t="str">
        <f t="shared" si="22"/>
        <v/>
      </c>
      <c r="AQ243" s="41" t="s">
        <v>48</v>
      </c>
      <c r="AR243" s="161"/>
      <c r="AS243" s="124" t="s">
        <v>4438</v>
      </c>
      <c r="AT243" s="129" t="s">
        <v>214</v>
      </c>
      <c r="AU243" s="129" t="s">
        <v>412</v>
      </c>
      <c r="AV243" s="129" t="s">
        <v>241</v>
      </c>
      <c r="AW243" s="129" t="s">
        <v>242</v>
      </c>
      <c r="AX243" s="129" t="s">
        <v>420</v>
      </c>
      <c r="AZ243" s="129" t="s">
        <v>3984</v>
      </c>
      <c r="BA243" s="130" t="s">
        <v>9133</v>
      </c>
      <c r="BB243" s="130" t="s">
        <v>9134</v>
      </c>
      <c r="BH243" s="124"/>
      <c r="BI243" s="124"/>
      <c r="BM243" s="129" t="s">
        <v>3642</v>
      </c>
      <c r="BN243" s="129" t="s">
        <v>201</v>
      </c>
      <c r="BO243" s="129" t="s">
        <v>3645</v>
      </c>
      <c r="BP243" s="131" t="s">
        <v>4118</v>
      </c>
      <c r="BQ243" s="131" t="s">
        <v>17851</v>
      </c>
      <c r="BR243" s="131" t="s">
        <v>18579</v>
      </c>
      <c r="BT243" s="129" t="s">
        <v>2101</v>
      </c>
      <c r="BU243" s="129" t="s">
        <v>453</v>
      </c>
      <c r="BV243" s="129" t="s">
        <v>2130</v>
      </c>
      <c r="BW243" s="129" t="s">
        <v>2366</v>
      </c>
      <c r="BX243" s="131" t="s">
        <v>17789</v>
      </c>
      <c r="BY243" s="131" t="s">
        <v>18118</v>
      </c>
      <c r="BZ243" s="131" t="s">
        <v>18846</v>
      </c>
      <c r="CB243" s="129" t="s">
        <v>214</v>
      </c>
      <c r="CC243" s="129" t="s">
        <v>412</v>
      </c>
      <c r="CD243" s="129" t="s">
        <v>241</v>
      </c>
      <c r="CE243" s="129" t="s">
        <v>242</v>
      </c>
      <c r="CF243" s="129" t="s">
        <v>420</v>
      </c>
      <c r="CG243" s="131" t="s">
        <v>17918</v>
      </c>
      <c r="CH243" s="131" t="s">
        <v>9134</v>
      </c>
      <c r="CI243" s="124" t="s">
        <v>19226</v>
      </c>
    </row>
    <row r="244" spans="1:87" ht="15" x14ac:dyDescent="0.25">
      <c r="A244" s="30" t="str">
        <f t="shared" si="23"/>
        <v/>
      </c>
      <c r="B244" s="31"/>
      <c r="C244" s="31"/>
      <c r="D244" s="31"/>
      <c r="E244" s="31"/>
      <c r="F244" s="31"/>
      <c r="G244" s="32"/>
      <c r="H244" s="32"/>
      <c r="I244" s="33"/>
      <c r="J244" s="18"/>
      <c r="K244" s="32"/>
      <c r="L244" s="18"/>
      <c r="M244" s="31"/>
      <c r="N244" s="31"/>
      <c r="O244" s="31"/>
      <c r="P244" s="32"/>
      <c r="Q244" s="31"/>
      <c r="R244" s="44"/>
      <c r="S244" s="32"/>
      <c r="T244" s="34" t="str">
        <f t="shared" si="19"/>
        <v/>
      </c>
      <c r="U244" s="32"/>
      <c r="V244" s="45"/>
      <c r="W244" s="35"/>
      <c r="X244" s="62" t="str">
        <f t="shared" si="20"/>
        <v/>
      </c>
      <c r="Y244" s="32"/>
      <c r="Z244" s="35"/>
      <c r="AA244" s="36"/>
      <c r="AB244" s="32"/>
      <c r="AC244" s="32"/>
      <c r="AD244" s="32"/>
      <c r="AE244" s="31"/>
      <c r="AF244" s="31"/>
      <c r="AG244" s="31"/>
      <c r="AH244" s="31" t="str">
        <f t="shared" si="18"/>
        <v/>
      </c>
      <c r="AI244" s="37" t="str">
        <f>IFERROR(IF(OR($C$5="",$Y244=""),"",INDEX('NFA LEVEL'!$D$2:$D$197,MATCH(CONCATENATE($C$5,"_",$Y244),'NFA LEVEL'!$A$2:$A$197))),"")</f>
        <v/>
      </c>
      <c r="AJ244" s="38" t="str">
        <f>IFERROR(ROUND((VLOOKUP(CONCATENATE($C$5,"_",$Y244),premium!$A$2:$I$200,6,FALSE))*AA244,0),"")</f>
        <v/>
      </c>
      <c r="AK244" s="38" t="str">
        <f>IFERROR(ROUND((VLOOKUP(CONCATENATE($C$5,"_",$Y244),premium!$A$2:$I$200,9,FALSE))*AA244,2),"")</f>
        <v/>
      </c>
      <c r="AL244" s="35"/>
      <c r="AM244" s="31"/>
      <c r="AN244" s="39"/>
      <c r="AO244" s="63" t="str">
        <f t="shared" si="21"/>
        <v/>
      </c>
      <c r="AP244" s="40" t="str">
        <f t="shared" si="22"/>
        <v/>
      </c>
      <c r="AQ244" s="41" t="s">
        <v>48</v>
      </c>
      <c r="AR244" s="161"/>
      <c r="AS244" s="124" t="s">
        <v>4439</v>
      </c>
      <c r="AT244" s="129" t="s">
        <v>214</v>
      </c>
      <c r="AU244" s="129" t="s">
        <v>204</v>
      </c>
      <c r="AV244" s="129" t="s">
        <v>215</v>
      </c>
      <c r="AW244" s="129" t="s">
        <v>216</v>
      </c>
      <c r="AX244" s="129" t="s">
        <v>281</v>
      </c>
      <c r="AZ244" s="129" t="s">
        <v>3984</v>
      </c>
      <c r="BA244" s="130" t="s">
        <v>9135</v>
      </c>
      <c r="BB244" s="130" t="s">
        <v>9136</v>
      </c>
      <c r="BH244" s="124"/>
      <c r="BI244" s="124"/>
      <c r="BM244" s="129" t="s">
        <v>3642</v>
      </c>
      <c r="BN244" s="129" t="s">
        <v>201</v>
      </c>
      <c r="BO244" s="129" t="s">
        <v>3646</v>
      </c>
      <c r="BP244" s="131" t="s">
        <v>4118</v>
      </c>
      <c r="BQ244" s="131" t="s">
        <v>17852</v>
      </c>
      <c r="BR244" s="131" t="s">
        <v>18580</v>
      </c>
      <c r="BT244" s="129" t="s">
        <v>2101</v>
      </c>
      <c r="BU244" s="129" t="s">
        <v>453</v>
      </c>
      <c r="BV244" s="129" t="s">
        <v>2130</v>
      </c>
      <c r="BW244" s="129" t="s">
        <v>2369</v>
      </c>
      <c r="BX244" s="131" t="s">
        <v>17789</v>
      </c>
      <c r="BY244" s="131" t="s">
        <v>18119</v>
      </c>
      <c r="BZ244" s="131" t="s">
        <v>18847</v>
      </c>
      <c r="CB244" s="129" t="s">
        <v>214</v>
      </c>
      <c r="CC244" s="129" t="s">
        <v>204</v>
      </c>
      <c r="CD244" s="129" t="s">
        <v>215</v>
      </c>
      <c r="CE244" s="129" t="s">
        <v>216</v>
      </c>
      <c r="CF244" s="129" t="s">
        <v>281</v>
      </c>
      <c r="CG244" s="131" t="s">
        <v>17919</v>
      </c>
      <c r="CH244" s="131" t="s">
        <v>9136</v>
      </c>
      <c r="CI244" s="124" t="s">
        <v>19227</v>
      </c>
    </row>
    <row r="245" spans="1:87" ht="15" x14ac:dyDescent="0.25">
      <c r="A245" s="30" t="str">
        <f t="shared" si="23"/>
        <v/>
      </c>
      <c r="B245" s="31"/>
      <c r="C245" s="31"/>
      <c r="D245" s="31"/>
      <c r="E245" s="31"/>
      <c r="F245" s="31"/>
      <c r="G245" s="32"/>
      <c r="H245" s="32"/>
      <c r="I245" s="33"/>
      <c r="J245" s="18"/>
      <c r="K245" s="32"/>
      <c r="L245" s="18"/>
      <c r="M245" s="31"/>
      <c r="N245" s="31"/>
      <c r="O245" s="31"/>
      <c r="P245" s="32"/>
      <c r="Q245" s="31"/>
      <c r="R245" s="44"/>
      <c r="S245" s="32"/>
      <c r="T245" s="34" t="str">
        <f t="shared" si="19"/>
        <v/>
      </c>
      <c r="U245" s="32"/>
      <c r="V245" s="45"/>
      <c r="W245" s="35"/>
      <c r="X245" s="62" t="str">
        <f t="shared" si="20"/>
        <v/>
      </c>
      <c r="Y245" s="32"/>
      <c r="Z245" s="35"/>
      <c r="AA245" s="36"/>
      <c r="AB245" s="32"/>
      <c r="AC245" s="32"/>
      <c r="AD245" s="32"/>
      <c r="AE245" s="31"/>
      <c r="AF245" s="31"/>
      <c r="AG245" s="31"/>
      <c r="AH245" s="31" t="str">
        <f t="shared" si="18"/>
        <v/>
      </c>
      <c r="AI245" s="37" t="str">
        <f>IFERROR(IF(OR($C$5="",$Y245=""),"",INDEX('NFA LEVEL'!$D$2:$D$197,MATCH(CONCATENATE($C$5,"_",$Y245),'NFA LEVEL'!$A$2:$A$197))),"")</f>
        <v/>
      </c>
      <c r="AJ245" s="38" t="str">
        <f>IFERROR(ROUND((VLOOKUP(CONCATENATE($C$5,"_",$Y245),premium!$A$2:$I$200,6,FALSE))*AA245,0),"")</f>
        <v/>
      </c>
      <c r="AK245" s="38" t="str">
        <f>IFERROR(ROUND((VLOOKUP(CONCATENATE($C$5,"_",$Y245),premium!$A$2:$I$200,9,FALSE))*AA245,2),"")</f>
        <v/>
      </c>
      <c r="AL245" s="35"/>
      <c r="AM245" s="31"/>
      <c r="AN245" s="39"/>
      <c r="AO245" s="63" t="str">
        <f t="shared" si="21"/>
        <v/>
      </c>
      <c r="AP245" s="40" t="str">
        <f t="shared" si="22"/>
        <v/>
      </c>
      <c r="AQ245" s="41" t="s">
        <v>48</v>
      </c>
      <c r="AR245" s="161"/>
      <c r="AS245" s="124" t="s">
        <v>4440</v>
      </c>
      <c r="AT245" s="129" t="s">
        <v>214</v>
      </c>
      <c r="AU245" s="129" t="s">
        <v>204</v>
      </c>
      <c r="AV245" s="129" t="s">
        <v>215</v>
      </c>
      <c r="AW245" s="129" t="s">
        <v>216</v>
      </c>
      <c r="AX245" s="129" t="s">
        <v>282</v>
      </c>
      <c r="AZ245" s="129" t="s">
        <v>3984</v>
      </c>
      <c r="BA245" s="130" t="s">
        <v>9137</v>
      </c>
      <c r="BB245" s="130" t="s">
        <v>9138</v>
      </c>
      <c r="BH245" s="124"/>
      <c r="BI245" s="124"/>
      <c r="BM245" s="129" t="s">
        <v>3642</v>
      </c>
      <c r="BN245" s="129" t="s">
        <v>201</v>
      </c>
      <c r="BO245" s="129" t="s">
        <v>3647</v>
      </c>
      <c r="BP245" s="131" t="s">
        <v>4118</v>
      </c>
      <c r="BQ245" s="131" t="s">
        <v>17853</v>
      </c>
      <c r="BR245" s="131" t="s">
        <v>18581</v>
      </c>
      <c r="BT245" s="129" t="s">
        <v>2101</v>
      </c>
      <c r="BU245" s="129" t="s">
        <v>453</v>
      </c>
      <c r="BV245" s="129" t="s">
        <v>2130</v>
      </c>
      <c r="BW245" s="129" t="s">
        <v>2387</v>
      </c>
      <c r="BX245" s="131" t="s">
        <v>17789</v>
      </c>
      <c r="BY245" s="131" t="s">
        <v>18120</v>
      </c>
      <c r="BZ245" s="131" t="s">
        <v>18848</v>
      </c>
      <c r="CB245" s="129" t="s">
        <v>214</v>
      </c>
      <c r="CC245" s="129" t="s">
        <v>204</v>
      </c>
      <c r="CD245" s="129" t="s">
        <v>215</v>
      </c>
      <c r="CE245" s="129" t="s">
        <v>216</v>
      </c>
      <c r="CF245" s="129" t="s">
        <v>282</v>
      </c>
      <c r="CG245" s="131" t="s">
        <v>17919</v>
      </c>
      <c r="CH245" s="131" t="s">
        <v>9138</v>
      </c>
      <c r="CI245" s="124" t="s">
        <v>19228</v>
      </c>
    </row>
    <row r="246" spans="1:87" ht="15" x14ac:dyDescent="0.25">
      <c r="A246" s="30" t="str">
        <f t="shared" si="23"/>
        <v/>
      </c>
      <c r="B246" s="31"/>
      <c r="C246" s="31"/>
      <c r="D246" s="31"/>
      <c r="E246" s="31"/>
      <c r="F246" s="31"/>
      <c r="G246" s="32"/>
      <c r="H246" s="32"/>
      <c r="I246" s="33"/>
      <c r="J246" s="18"/>
      <c r="K246" s="32"/>
      <c r="L246" s="18"/>
      <c r="M246" s="31"/>
      <c r="N246" s="31"/>
      <c r="O246" s="31"/>
      <c r="P246" s="32"/>
      <c r="Q246" s="31"/>
      <c r="R246" s="44"/>
      <c r="S246" s="32"/>
      <c r="T246" s="34" t="str">
        <f t="shared" si="19"/>
        <v/>
      </c>
      <c r="U246" s="32"/>
      <c r="V246" s="45"/>
      <c r="W246" s="35"/>
      <c r="X246" s="62" t="str">
        <f t="shared" si="20"/>
        <v/>
      </c>
      <c r="Y246" s="32"/>
      <c r="Z246" s="35"/>
      <c r="AA246" s="36"/>
      <c r="AB246" s="32"/>
      <c r="AC246" s="32"/>
      <c r="AD246" s="32"/>
      <c r="AE246" s="31"/>
      <c r="AF246" s="31"/>
      <c r="AG246" s="31"/>
      <c r="AH246" s="31" t="str">
        <f t="shared" si="18"/>
        <v/>
      </c>
      <c r="AI246" s="37" t="str">
        <f>IFERROR(IF(OR($C$5="",$Y246=""),"",INDEX('NFA LEVEL'!$D$2:$D$197,MATCH(CONCATENATE($C$5,"_",$Y246),'NFA LEVEL'!$A$2:$A$197))),"")</f>
        <v/>
      </c>
      <c r="AJ246" s="38" t="str">
        <f>IFERROR(ROUND((VLOOKUP(CONCATENATE($C$5,"_",$Y246),premium!$A$2:$I$200,6,FALSE))*AA246,0),"")</f>
        <v/>
      </c>
      <c r="AK246" s="38" t="str">
        <f>IFERROR(ROUND((VLOOKUP(CONCATENATE($C$5,"_",$Y246),premium!$A$2:$I$200,9,FALSE))*AA246,2),"")</f>
        <v/>
      </c>
      <c r="AL246" s="35"/>
      <c r="AM246" s="31"/>
      <c r="AN246" s="39"/>
      <c r="AO246" s="63" t="str">
        <f t="shared" si="21"/>
        <v/>
      </c>
      <c r="AP246" s="40" t="str">
        <f t="shared" si="22"/>
        <v/>
      </c>
      <c r="AQ246" s="41" t="s">
        <v>48</v>
      </c>
      <c r="AR246" s="161"/>
      <c r="AS246" s="124" t="s">
        <v>4441</v>
      </c>
      <c r="AT246" s="129" t="s">
        <v>214</v>
      </c>
      <c r="AU246" s="129" t="s">
        <v>204</v>
      </c>
      <c r="AV246" s="129" t="s">
        <v>215</v>
      </c>
      <c r="AW246" s="129" t="s">
        <v>216</v>
      </c>
      <c r="AX246" s="129" t="s">
        <v>284</v>
      </c>
      <c r="AZ246" s="129" t="s">
        <v>3984</v>
      </c>
      <c r="BA246" s="130" t="s">
        <v>9139</v>
      </c>
      <c r="BB246" s="130" t="s">
        <v>9140</v>
      </c>
      <c r="BH246" s="124"/>
      <c r="BI246" s="124"/>
      <c r="BM246" s="129" t="s">
        <v>3642</v>
      </c>
      <c r="BN246" s="129" t="s">
        <v>201</v>
      </c>
      <c r="BO246" s="129" t="s">
        <v>3648</v>
      </c>
      <c r="BP246" s="131" t="s">
        <v>4118</v>
      </c>
      <c r="BQ246" s="131" t="s">
        <v>17854</v>
      </c>
      <c r="BR246" s="131" t="s">
        <v>18582</v>
      </c>
      <c r="BT246" s="129" t="s">
        <v>2101</v>
      </c>
      <c r="BU246" s="129" t="s">
        <v>453</v>
      </c>
      <c r="BV246" s="129" t="s">
        <v>2395</v>
      </c>
      <c r="BW246" s="129" t="s">
        <v>2396</v>
      </c>
      <c r="BX246" s="131" t="s">
        <v>17790</v>
      </c>
      <c r="BY246" s="131" t="s">
        <v>18121</v>
      </c>
      <c r="BZ246" s="131" t="s">
        <v>18849</v>
      </c>
      <c r="CB246" s="129" t="s">
        <v>214</v>
      </c>
      <c r="CC246" s="129" t="s">
        <v>204</v>
      </c>
      <c r="CD246" s="129" t="s">
        <v>215</v>
      </c>
      <c r="CE246" s="129" t="s">
        <v>216</v>
      </c>
      <c r="CF246" s="129" t="s">
        <v>284</v>
      </c>
      <c r="CG246" s="131" t="s">
        <v>17919</v>
      </c>
      <c r="CH246" s="131" t="s">
        <v>9140</v>
      </c>
      <c r="CI246" s="124" t="s">
        <v>19229</v>
      </c>
    </row>
    <row r="247" spans="1:87" ht="15" x14ac:dyDescent="0.25">
      <c r="A247" s="30" t="str">
        <f t="shared" si="23"/>
        <v/>
      </c>
      <c r="B247" s="31"/>
      <c r="C247" s="31"/>
      <c r="D247" s="31"/>
      <c r="E247" s="31"/>
      <c r="F247" s="31"/>
      <c r="G247" s="32"/>
      <c r="H247" s="32"/>
      <c r="I247" s="33"/>
      <c r="J247" s="18"/>
      <c r="K247" s="32"/>
      <c r="L247" s="18"/>
      <c r="M247" s="31"/>
      <c r="N247" s="31"/>
      <c r="O247" s="31"/>
      <c r="P247" s="32"/>
      <c r="Q247" s="31"/>
      <c r="R247" s="44"/>
      <c r="S247" s="32"/>
      <c r="T247" s="34" t="str">
        <f t="shared" si="19"/>
        <v/>
      </c>
      <c r="U247" s="32"/>
      <c r="V247" s="45"/>
      <c r="W247" s="35"/>
      <c r="X247" s="62" t="str">
        <f t="shared" si="20"/>
        <v/>
      </c>
      <c r="Y247" s="32"/>
      <c r="Z247" s="35"/>
      <c r="AA247" s="36"/>
      <c r="AB247" s="32"/>
      <c r="AC247" s="32"/>
      <c r="AD247" s="32"/>
      <c r="AE247" s="31"/>
      <c r="AF247" s="31"/>
      <c r="AG247" s="31"/>
      <c r="AH247" s="31" t="str">
        <f t="shared" si="18"/>
        <v/>
      </c>
      <c r="AI247" s="37" t="str">
        <f>IFERROR(IF(OR($C$5="",$Y247=""),"",INDEX('NFA LEVEL'!$D$2:$D$197,MATCH(CONCATENATE($C$5,"_",$Y247),'NFA LEVEL'!$A$2:$A$197))),"")</f>
        <v/>
      </c>
      <c r="AJ247" s="38" t="str">
        <f>IFERROR(ROUND((VLOOKUP(CONCATENATE($C$5,"_",$Y247),premium!$A$2:$I$200,6,FALSE))*AA247,0),"")</f>
        <v/>
      </c>
      <c r="AK247" s="38" t="str">
        <f>IFERROR(ROUND((VLOOKUP(CONCATENATE($C$5,"_",$Y247),premium!$A$2:$I$200,9,FALSE))*AA247,2),"")</f>
        <v/>
      </c>
      <c r="AL247" s="35"/>
      <c r="AM247" s="31"/>
      <c r="AN247" s="39"/>
      <c r="AO247" s="63" t="str">
        <f t="shared" si="21"/>
        <v/>
      </c>
      <c r="AP247" s="40" t="str">
        <f t="shared" si="22"/>
        <v/>
      </c>
      <c r="AQ247" s="41" t="s">
        <v>48</v>
      </c>
      <c r="AR247" s="161"/>
      <c r="AS247" s="124" t="s">
        <v>4442</v>
      </c>
      <c r="AT247" s="129" t="s">
        <v>214</v>
      </c>
      <c r="AU247" s="129" t="s">
        <v>204</v>
      </c>
      <c r="AV247" s="129" t="s">
        <v>215</v>
      </c>
      <c r="AW247" s="129" t="s">
        <v>216</v>
      </c>
      <c r="AX247" s="129" t="s">
        <v>285</v>
      </c>
      <c r="AZ247" s="129" t="s">
        <v>3984</v>
      </c>
      <c r="BA247" s="130" t="s">
        <v>9141</v>
      </c>
      <c r="BB247" s="130" t="s">
        <v>9142</v>
      </c>
      <c r="BH247" s="124"/>
      <c r="BI247" s="124"/>
      <c r="BM247" s="129" t="s">
        <v>3642</v>
      </c>
      <c r="BN247" s="129" t="s">
        <v>201</v>
      </c>
      <c r="BO247" s="129" t="s">
        <v>3649</v>
      </c>
      <c r="BP247" s="131" t="s">
        <v>4118</v>
      </c>
      <c r="BQ247" s="131" t="s">
        <v>17855</v>
      </c>
      <c r="BR247" s="131" t="s">
        <v>18583</v>
      </c>
      <c r="BT247" s="129" t="s">
        <v>2101</v>
      </c>
      <c r="BU247" s="129" t="s">
        <v>453</v>
      </c>
      <c r="BV247" s="129" t="s">
        <v>2395</v>
      </c>
      <c r="BW247" s="129" t="s">
        <v>2415</v>
      </c>
      <c r="BX247" s="131" t="s">
        <v>17790</v>
      </c>
      <c r="BY247" s="131" t="s">
        <v>18122</v>
      </c>
      <c r="BZ247" s="131" t="s">
        <v>18850</v>
      </c>
      <c r="CB247" s="129" t="s">
        <v>214</v>
      </c>
      <c r="CC247" s="129" t="s">
        <v>204</v>
      </c>
      <c r="CD247" s="129" t="s">
        <v>215</v>
      </c>
      <c r="CE247" s="129" t="s">
        <v>216</v>
      </c>
      <c r="CF247" s="129" t="s">
        <v>285</v>
      </c>
      <c r="CG247" s="131" t="s">
        <v>17919</v>
      </c>
      <c r="CH247" s="131" t="s">
        <v>9142</v>
      </c>
      <c r="CI247" s="124" t="s">
        <v>19230</v>
      </c>
    </row>
    <row r="248" spans="1:87" ht="15" x14ac:dyDescent="0.25">
      <c r="A248" s="30" t="str">
        <f t="shared" si="23"/>
        <v/>
      </c>
      <c r="B248" s="31"/>
      <c r="C248" s="31"/>
      <c r="D248" s="31"/>
      <c r="E248" s="31"/>
      <c r="F248" s="31"/>
      <c r="G248" s="32"/>
      <c r="H248" s="32"/>
      <c r="I248" s="33"/>
      <c r="J248" s="18"/>
      <c r="K248" s="32"/>
      <c r="L248" s="18"/>
      <c r="M248" s="31"/>
      <c r="N248" s="31"/>
      <c r="O248" s="31"/>
      <c r="P248" s="32"/>
      <c r="Q248" s="31"/>
      <c r="R248" s="44"/>
      <c r="S248" s="32"/>
      <c r="T248" s="34" t="str">
        <f t="shared" si="19"/>
        <v/>
      </c>
      <c r="U248" s="32"/>
      <c r="V248" s="45"/>
      <c r="W248" s="35"/>
      <c r="X248" s="62" t="str">
        <f t="shared" si="20"/>
        <v/>
      </c>
      <c r="Y248" s="32"/>
      <c r="Z248" s="35"/>
      <c r="AA248" s="36"/>
      <c r="AB248" s="32"/>
      <c r="AC248" s="32"/>
      <c r="AD248" s="32"/>
      <c r="AE248" s="31"/>
      <c r="AF248" s="31"/>
      <c r="AG248" s="31"/>
      <c r="AH248" s="31" t="str">
        <f t="shared" si="18"/>
        <v/>
      </c>
      <c r="AI248" s="37" t="str">
        <f>IFERROR(IF(OR($C$5="",$Y248=""),"",INDEX('NFA LEVEL'!$D$2:$D$197,MATCH(CONCATENATE($C$5,"_",$Y248),'NFA LEVEL'!$A$2:$A$197))),"")</f>
        <v/>
      </c>
      <c r="AJ248" s="38" t="str">
        <f>IFERROR(ROUND((VLOOKUP(CONCATENATE($C$5,"_",$Y248),premium!$A$2:$I$200,6,FALSE))*AA248,0),"")</f>
        <v/>
      </c>
      <c r="AK248" s="38" t="str">
        <f>IFERROR(ROUND((VLOOKUP(CONCATENATE($C$5,"_",$Y248),premium!$A$2:$I$200,9,FALSE))*AA248,2),"")</f>
        <v/>
      </c>
      <c r="AL248" s="35"/>
      <c r="AM248" s="31"/>
      <c r="AN248" s="39"/>
      <c r="AO248" s="63" t="str">
        <f t="shared" si="21"/>
        <v/>
      </c>
      <c r="AP248" s="40" t="str">
        <f t="shared" si="22"/>
        <v/>
      </c>
      <c r="AQ248" s="41" t="s">
        <v>48</v>
      </c>
      <c r="AR248" s="161"/>
      <c r="AS248" s="124" t="s">
        <v>4443</v>
      </c>
      <c r="AT248" s="129" t="s">
        <v>214</v>
      </c>
      <c r="AU248" s="129" t="s">
        <v>204</v>
      </c>
      <c r="AV248" s="129" t="s">
        <v>215</v>
      </c>
      <c r="AW248" s="129" t="s">
        <v>216</v>
      </c>
      <c r="AX248" s="129" t="s">
        <v>421</v>
      </c>
      <c r="AZ248" s="129" t="s">
        <v>3984</v>
      </c>
      <c r="BA248" s="130" t="s">
        <v>9143</v>
      </c>
      <c r="BB248" s="130" t="s">
        <v>9144</v>
      </c>
      <c r="BH248" s="124"/>
      <c r="BI248" s="124"/>
      <c r="BM248" s="129" t="s">
        <v>3642</v>
      </c>
      <c r="BN248" s="129" t="s">
        <v>201</v>
      </c>
      <c r="BO248" s="129" t="s">
        <v>3650</v>
      </c>
      <c r="BP248" s="131" t="s">
        <v>4118</v>
      </c>
      <c r="BQ248" s="131" t="s">
        <v>17856</v>
      </c>
      <c r="BR248" s="131" t="s">
        <v>18584</v>
      </c>
      <c r="BT248" s="129" t="s">
        <v>2101</v>
      </c>
      <c r="BU248" s="129" t="s">
        <v>453</v>
      </c>
      <c r="BV248" s="129" t="s">
        <v>2395</v>
      </c>
      <c r="BW248" s="129" t="s">
        <v>2439</v>
      </c>
      <c r="BX248" s="131" t="s">
        <v>17790</v>
      </c>
      <c r="BY248" s="131" t="s">
        <v>18123</v>
      </c>
      <c r="BZ248" s="131" t="s">
        <v>18851</v>
      </c>
      <c r="CB248" s="129" t="s">
        <v>214</v>
      </c>
      <c r="CC248" s="129" t="s">
        <v>204</v>
      </c>
      <c r="CD248" s="129" t="s">
        <v>215</v>
      </c>
      <c r="CE248" s="129" t="s">
        <v>216</v>
      </c>
      <c r="CF248" s="129" t="s">
        <v>421</v>
      </c>
      <c r="CG248" s="131" t="s">
        <v>17919</v>
      </c>
      <c r="CH248" s="131" t="s">
        <v>9144</v>
      </c>
      <c r="CI248" s="124" t="s">
        <v>19231</v>
      </c>
    </row>
    <row r="249" spans="1:87" ht="15" x14ac:dyDescent="0.25">
      <c r="A249" s="30" t="str">
        <f t="shared" si="23"/>
        <v/>
      </c>
      <c r="B249" s="31"/>
      <c r="C249" s="31"/>
      <c r="D249" s="31"/>
      <c r="E249" s="31"/>
      <c r="F249" s="31"/>
      <c r="G249" s="32"/>
      <c r="H249" s="32"/>
      <c r="I249" s="33"/>
      <c r="J249" s="18"/>
      <c r="K249" s="32"/>
      <c r="L249" s="18"/>
      <c r="M249" s="31"/>
      <c r="N249" s="31"/>
      <c r="O249" s="31"/>
      <c r="P249" s="32"/>
      <c r="Q249" s="31"/>
      <c r="R249" s="44"/>
      <c r="S249" s="32"/>
      <c r="T249" s="34" t="str">
        <f t="shared" si="19"/>
        <v/>
      </c>
      <c r="U249" s="32"/>
      <c r="V249" s="45"/>
      <c r="W249" s="35"/>
      <c r="X249" s="62" t="str">
        <f t="shared" si="20"/>
        <v/>
      </c>
      <c r="Y249" s="32"/>
      <c r="Z249" s="35"/>
      <c r="AA249" s="36"/>
      <c r="AB249" s="32"/>
      <c r="AC249" s="32"/>
      <c r="AD249" s="32"/>
      <c r="AE249" s="31"/>
      <c r="AF249" s="31"/>
      <c r="AG249" s="31"/>
      <c r="AH249" s="31" t="str">
        <f t="shared" si="18"/>
        <v/>
      </c>
      <c r="AI249" s="37" t="str">
        <f>IFERROR(IF(OR($C$5="",$Y249=""),"",INDEX('NFA LEVEL'!$D$2:$D$197,MATCH(CONCATENATE($C$5,"_",$Y249),'NFA LEVEL'!$A$2:$A$197))),"")</f>
        <v/>
      </c>
      <c r="AJ249" s="38" t="str">
        <f>IFERROR(ROUND((VLOOKUP(CONCATENATE($C$5,"_",$Y249),premium!$A$2:$I$200,6,FALSE))*AA249,0),"")</f>
        <v/>
      </c>
      <c r="AK249" s="38" t="str">
        <f>IFERROR(ROUND((VLOOKUP(CONCATENATE($C$5,"_",$Y249),premium!$A$2:$I$200,9,FALSE))*AA249,2),"")</f>
        <v/>
      </c>
      <c r="AL249" s="35"/>
      <c r="AM249" s="31"/>
      <c r="AN249" s="39"/>
      <c r="AO249" s="63" t="str">
        <f t="shared" si="21"/>
        <v/>
      </c>
      <c r="AP249" s="40" t="str">
        <f t="shared" si="22"/>
        <v/>
      </c>
      <c r="AQ249" s="41" t="s">
        <v>48</v>
      </c>
      <c r="AR249" s="161"/>
      <c r="AS249" s="124" t="s">
        <v>4444</v>
      </c>
      <c r="AT249" s="129" t="s">
        <v>214</v>
      </c>
      <c r="AU249" s="129" t="s">
        <v>204</v>
      </c>
      <c r="AV249" s="129" t="s">
        <v>215</v>
      </c>
      <c r="AW249" s="129" t="s">
        <v>216</v>
      </c>
      <c r="AX249" s="129" t="s">
        <v>218</v>
      </c>
      <c r="AZ249" s="129" t="s">
        <v>3984</v>
      </c>
      <c r="BA249" s="130" t="s">
        <v>9145</v>
      </c>
      <c r="BB249" s="130" t="s">
        <v>9146</v>
      </c>
      <c r="BH249" s="124"/>
      <c r="BI249" s="124"/>
      <c r="BM249" s="129" t="s">
        <v>3642</v>
      </c>
      <c r="BN249" s="129" t="s">
        <v>201</v>
      </c>
      <c r="BO249" s="129" t="s">
        <v>3651</v>
      </c>
      <c r="BP249" s="131" t="s">
        <v>4118</v>
      </c>
      <c r="BQ249" s="131" t="s">
        <v>17857</v>
      </c>
      <c r="BR249" s="131" t="s">
        <v>18585</v>
      </c>
      <c r="BT249" s="129" t="s">
        <v>2101</v>
      </c>
      <c r="BU249" s="129" t="s">
        <v>412</v>
      </c>
      <c r="BV249" s="129" t="s">
        <v>2112</v>
      </c>
      <c r="BW249" s="129" t="s">
        <v>2115</v>
      </c>
      <c r="BX249" s="131" t="s">
        <v>17791</v>
      </c>
      <c r="BY249" s="131" t="s">
        <v>18124</v>
      </c>
      <c r="BZ249" s="131" t="s">
        <v>18852</v>
      </c>
      <c r="CB249" s="129" t="s">
        <v>214</v>
      </c>
      <c r="CC249" s="129" t="s">
        <v>204</v>
      </c>
      <c r="CD249" s="129" t="s">
        <v>215</v>
      </c>
      <c r="CE249" s="129" t="s">
        <v>216</v>
      </c>
      <c r="CF249" s="129" t="s">
        <v>218</v>
      </c>
      <c r="CG249" s="131" t="s">
        <v>17919</v>
      </c>
      <c r="CH249" s="131" t="s">
        <v>9146</v>
      </c>
      <c r="CI249" s="124" t="s">
        <v>19232</v>
      </c>
    </row>
    <row r="250" spans="1:87" ht="15" x14ac:dyDescent="0.25">
      <c r="A250" s="30" t="str">
        <f t="shared" si="23"/>
        <v/>
      </c>
      <c r="B250" s="31"/>
      <c r="C250" s="31"/>
      <c r="D250" s="31"/>
      <c r="E250" s="31"/>
      <c r="F250" s="31"/>
      <c r="G250" s="32"/>
      <c r="H250" s="32"/>
      <c r="I250" s="33"/>
      <c r="J250" s="18"/>
      <c r="K250" s="32"/>
      <c r="L250" s="18"/>
      <c r="M250" s="31"/>
      <c r="N250" s="31"/>
      <c r="O250" s="31"/>
      <c r="P250" s="32"/>
      <c r="Q250" s="31"/>
      <c r="R250" s="44"/>
      <c r="S250" s="32"/>
      <c r="T250" s="34" t="str">
        <f t="shared" si="19"/>
        <v/>
      </c>
      <c r="U250" s="32"/>
      <c r="V250" s="45"/>
      <c r="W250" s="35"/>
      <c r="X250" s="62" t="str">
        <f t="shared" si="20"/>
        <v/>
      </c>
      <c r="Y250" s="32"/>
      <c r="Z250" s="35"/>
      <c r="AA250" s="36"/>
      <c r="AB250" s="32"/>
      <c r="AC250" s="32"/>
      <c r="AD250" s="32"/>
      <c r="AE250" s="31"/>
      <c r="AF250" s="31"/>
      <c r="AG250" s="31"/>
      <c r="AH250" s="31" t="str">
        <f t="shared" si="18"/>
        <v/>
      </c>
      <c r="AI250" s="37" t="str">
        <f>IFERROR(IF(OR($C$5="",$Y250=""),"",INDEX('NFA LEVEL'!$D$2:$D$197,MATCH(CONCATENATE($C$5,"_",$Y250),'NFA LEVEL'!$A$2:$A$197))),"")</f>
        <v/>
      </c>
      <c r="AJ250" s="38" t="str">
        <f>IFERROR(ROUND((VLOOKUP(CONCATENATE($C$5,"_",$Y250),premium!$A$2:$I$200,6,FALSE))*AA250,0),"")</f>
        <v/>
      </c>
      <c r="AK250" s="38" t="str">
        <f>IFERROR(ROUND((VLOOKUP(CONCATENATE($C$5,"_",$Y250),premium!$A$2:$I$200,9,FALSE))*AA250,2),"")</f>
        <v/>
      </c>
      <c r="AL250" s="35"/>
      <c r="AM250" s="31"/>
      <c r="AN250" s="39"/>
      <c r="AO250" s="63" t="str">
        <f t="shared" si="21"/>
        <v/>
      </c>
      <c r="AP250" s="40" t="str">
        <f t="shared" si="22"/>
        <v/>
      </c>
      <c r="AQ250" s="41" t="s">
        <v>48</v>
      </c>
      <c r="AR250" s="161"/>
      <c r="AS250" s="124" t="s">
        <v>4445</v>
      </c>
      <c r="AT250" s="129" t="s">
        <v>214</v>
      </c>
      <c r="AU250" s="129" t="s">
        <v>204</v>
      </c>
      <c r="AV250" s="129" t="s">
        <v>269</v>
      </c>
      <c r="AW250" s="129" t="s">
        <v>288</v>
      </c>
      <c r="AX250" s="129" t="s">
        <v>295</v>
      </c>
      <c r="AZ250" s="129" t="s">
        <v>3984</v>
      </c>
      <c r="BA250" s="130" t="s">
        <v>9147</v>
      </c>
      <c r="BB250" s="130" t="s">
        <v>9148</v>
      </c>
      <c r="BH250" s="124"/>
      <c r="BI250" s="124"/>
      <c r="BM250" s="129" t="s">
        <v>3642</v>
      </c>
      <c r="BN250" s="129" t="s">
        <v>201</v>
      </c>
      <c r="BO250" s="129" t="s">
        <v>3652</v>
      </c>
      <c r="BP250" s="131" t="s">
        <v>4118</v>
      </c>
      <c r="BQ250" s="131" t="s">
        <v>17858</v>
      </c>
      <c r="BR250" s="131" t="s">
        <v>18586</v>
      </c>
      <c r="BT250" s="129" t="s">
        <v>2101</v>
      </c>
      <c r="BU250" s="129" t="s">
        <v>412</v>
      </c>
      <c r="BV250" s="129" t="s">
        <v>2130</v>
      </c>
      <c r="BW250" s="129" t="s">
        <v>2366</v>
      </c>
      <c r="BX250" s="131" t="s">
        <v>17792</v>
      </c>
      <c r="BY250" s="131" t="s">
        <v>18125</v>
      </c>
      <c r="BZ250" s="131" t="s">
        <v>18853</v>
      </c>
      <c r="CB250" s="129" t="s">
        <v>214</v>
      </c>
      <c r="CC250" s="129" t="s">
        <v>204</v>
      </c>
      <c r="CD250" s="129" t="s">
        <v>269</v>
      </c>
      <c r="CE250" s="129" t="s">
        <v>288</v>
      </c>
      <c r="CF250" s="129" t="s">
        <v>295</v>
      </c>
      <c r="CG250" s="131" t="s">
        <v>17920</v>
      </c>
      <c r="CH250" s="131" t="s">
        <v>9148</v>
      </c>
      <c r="CI250" s="124" t="s">
        <v>19233</v>
      </c>
    </row>
    <row r="251" spans="1:87" ht="15" x14ac:dyDescent="0.25">
      <c r="A251" s="30" t="str">
        <f t="shared" si="23"/>
        <v/>
      </c>
      <c r="B251" s="31"/>
      <c r="C251" s="31"/>
      <c r="D251" s="31"/>
      <c r="E251" s="31"/>
      <c r="F251" s="31"/>
      <c r="G251" s="32"/>
      <c r="H251" s="32"/>
      <c r="I251" s="33"/>
      <c r="J251" s="18"/>
      <c r="K251" s="32"/>
      <c r="L251" s="18"/>
      <c r="M251" s="31"/>
      <c r="N251" s="31"/>
      <c r="O251" s="31"/>
      <c r="P251" s="32"/>
      <c r="Q251" s="31"/>
      <c r="R251" s="44"/>
      <c r="S251" s="32"/>
      <c r="T251" s="34" t="str">
        <f t="shared" si="19"/>
        <v/>
      </c>
      <c r="U251" s="32"/>
      <c r="V251" s="45"/>
      <c r="W251" s="35"/>
      <c r="X251" s="62" t="str">
        <f t="shared" si="20"/>
        <v/>
      </c>
      <c r="Y251" s="32"/>
      <c r="Z251" s="35"/>
      <c r="AA251" s="36"/>
      <c r="AB251" s="32"/>
      <c r="AC251" s="32"/>
      <c r="AD251" s="32"/>
      <c r="AE251" s="31"/>
      <c r="AF251" s="31"/>
      <c r="AG251" s="31"/>
      <c r="AH251" s="31" t="str">
        <f t="shared" si="18"/>
        <v/>
      </c>
      <c r="AI251" s="37" t="str">
        <f>IFERROR(IF(OR($C$5="",$Y251=""),"",INDEX('NFA LEVEL'!$D$2:$D$197,MATCH(CONCATENATE($C$5,"_",$Y251),'NFA LEVEL'!$A$2:$A$197))),"")</f>
        <v/>
      </c>
      <c r="AJ251" s="38" t="str">
        <f>IFERROR(ROUND((VLOOKUP(CONCATENATE($C$5,"_",$Y251),premium!$A$2:$I$200,6,FALSE))*AA251,0),"")</f>
        <v/>
      </c>
      <c r="AK251" s="38" t="str">
        <f>IFERROR(ROUND((VLOOKUP(CONCATENATE($C$5,"_",$Y251),premium!$A$2:$I$200,9,FALSE))*AA251,2),"")</f>
        <v/>
      </c>
      <c r="AL251" s="35"/>
      <c r="AM251" s="31"/>
      <c r="AN251" s="39"/>
      <c r="AO251" s="63" t="str">
        <f t="shared" si="21"/>
        <v/>
      </c>
      <c r="AP251" s="40" t="str">
        <f t="shared" si="22"/>
        <v/>
      </c>
      <c r="AQ251" s="41" t="s">
        <v>48</v>
      </c>
      <c r="AR251" s="161"/>
      <c r="AS251" s="124" t="s">
        <v>4446</v>
      </c>
      <c r="AT251" s="129" t="s">
        <v>214</v>
      </c>
      <c r="AU251" s="129" t="s">
        <v>204</v>
      </c>
      <c r="AV251" s="129" t="s">
        <v>269</v>
      </c>
      <c r="AW251" s="129" t="s">
        <v>288</v>
      </c>
      <c r="AX251" s="129" t="s">
        <v>296</v>
      </c>
      <c r="AZ251" s="129" t="s">
        <v>3984</v>
      </c>
      <c r="BA251" s="130" t="s">
        <v>9149</v>
      </c>
      <c r="BB251" s="130" t="s">
        <v>9150</v>
      </c>
      <c r="BH251" s="124"/>
      <c r="BI251" s="124"/>
      <c r="BM251" s="129" t="s">
        <v>3642</v>
      </c>
      <c r="BN251" s="129" t="s">
        <v>202</v>
      </c>
      <c r="BO251" s="129"/>
      <c r="BP251" s="131" t="s">
        <v>4119</v>
      </c>
      <c r="BQ251" s="131" t="s">
        <v>17859</v>
      </c>
      <c r="BR251" s="131" t="s">
        <v>18587</v>
      </c>
      <c r="BT251" s="129" t="s">
        <v>2101</v>
      </c>
      <c r="BU251" s="129" t="s">
        <v>181</v>
      </c>
      <c r="BV251" s="129" t="s">
        <v>2134</v>
      </c>
      <c r="BW251" s="129" t="s">
        <v>2135</v>
      </c>
      <c r="BX251" s="131" t="s">
        <v>17793</v>
      </c>
      <c r="BY251" s="131" t="s">
        <v>18126</v>
      </c>
      <c r="BZ251" s="131" t="s">
        <v>18854</v>
      </c>
      <c r="CB251" s="129" t="s">
        <v>214</v>
      </c>
      <c r="CC251" s="129" t="s">
        <v>204</v>
      </c>
      <c r="CD251" s="129" t="s">
        <v>269</v>
      </c>
      <c r="CE251" s="129" t="s">
        <v>288</v>
      </c>
      <c r="CF251" s="129" t="s">
        <v>296</v>
      </c>
      <c r="CG251" s="131" t="s">
        <v>17920</v>
      </c>
      <c r="CH251" s="131" t="s">
        <v>9150</v>
      </c>
      <c r="CI251" s="124" t="s">
        <v>19234</v>
      </c>
    </row>
    <row r="252" spans="1:87" ht="15" x14ac:dyDescent="0.25">
      <c r="A252" s="30" t="str">
        <f t="shared" si="23"/>
        <v/>
      </c>
      <c r="B252" s="31"/>
      <c r="C252" s="31"/>
      <c r="D252" s="31"/>
      <c r="E252" s="31"/>
      <c r="F252" s="31"/>
      <c r="G252" s="32"/>
      <c r="H252" s="32"/>
      <c r="I252" s="33"/>
      <c r="J252" s="18"/>
      <c r="K252" s="32"/>
      <c r="L252" s="18"/>
      <c r="M252" s="31"/>
      <c r="N252" s="31"/>
      <c r="O252" s="31"/>
      <c r="P252" s="32"/>
      <c r="Q252" s="31"/>
      <c r="R252" s="44"/>
      <c r="S252" s="32"/>
      <c r="T252" s="34" t="str">
        <f t="shared" si="19"/>
        <v/>
      </c>
      <c r="U252" s="32"/>
      <c r="V252" s="45"/>
      <c r="W252" s="35"/>
      <c r="X252" s="62" t="str">
        <f t="shared" si="20"/>
        <v/>
      </c>
      <c r="Y252" s="32"/>
      <c r="Z252" s="35"/>
      <c r="AA252" s="36"/>
      <c r="AB252" s="32"/>
      <c r="AC252" s="32"/>
      <c r="AD252" s="32"/>
      <c r="AE252" s="31"/>
      <c r="AF252" s="31"/>
      <c r="AG252" s="31"/>
      <c r="AH252" s="31" t="str">
        <f t="shared" si="18"/>
        <v/>
      </c>
      <c r="AI252" s="37" t="str">
        <f>IFERROR(IF(OR($C$5="",$Y252=""),"",INDEX('NFA LEVEL'!$D$2:$D$197,MATCH(CONCATENATE($C$5,"_",$Y252),'NFA LEVEL'!$A$2:$A$197))),"")</f>
        <v/>
      </c>
      <c r="AJ252" s="38" t="str">
        <f>IFERROR(ROUND((VLOOKUP(CONCATENATE($C$5,"_",$Y252),premium!$A$2:$I$200,6,FALSE))*AA252,0),"")</f>
        <v/>
      </c>
      <c r="AK252" s="38" t="str">
        <f>IFERROR(ROUND((VLOOKUP(CONCATENATE($C$5,"_",$Y252),premium!$A$2:$I$200,9,FALSE))*AA252,2),"")</f>
        <v/>
      </c>
      <c r="AL252" s="35"/>
      <c r="AM252" s="31"/>
      <c r="AN252" s="39"/>
      <c r="AO252" s="63" t="str">
        <f t="shared" si="21"/>
        <v/>
      </c>
      <c r="AP252" s="40" t="str">
        <f t="shared" si="22"/>
        <v/>
      </c>
      <c r="AQ252" s="41" t="s">
        <v>48</v>
      </c>
      <c r="AR252" s="161"/>
      <c r="AS252" s="124" t="s">
        <v>4447</v>
      </c>
      <c r="AT252" s="129" t="s">
        <v>214</v>
      </c>
      <c r="AU252" s="129" t="s">
        <v>204</v>
      </c>
      <c r="AV252" s="129" t="s">
        <v>269</v>
      </c>
      <c r="AW252" s="129" t="s">
        <v>288</v>
      </c>
      <c r="AX252" s="129" t="s">
        <v>297</v>
      </c>
      <c r="AZ252" s="129" t="s">
        <v>3984</v>
      </c>
      <c r="BA252" s="130" t="s">
        <v>9151</v>
      </c>
      <c r="BB252" s="130" t="s">
        <v>9152</v>
      </c>
      <c r="BH252" s="124"/>
      <c r="BI252" s="124"/>
      <c r="BM252" s="129" t="s">
        <v>3642</v>
      </c>
      <c r="BN252" s="129" t="s">
        <v>203</v>
      </c>
      <c r="BO252" s="129" t="s">
        <v>3644</v>
      </c>
      <c r="BP252" s="131" t="s">
        <v>4120</v>
      </c>
      <c r="BQ252" s="131" t="s">
        <v>17860</v>
      </c>
      <c r="BR252" s="131" t="s">
        <v>18588</v>
      </c>
      <c r="BT252" s="129" t="s">
        <v>2101</v>
      </c>
      <c r="BU252" s="129" t="s">
        <v>181</v>
      </c>
      <c r="BV252" s="129" t="s">
        <v>2134</v>
      </c>
      <c r="BW252" s="129" t="s">
        <v>2177</v>
      </c>
      <c r="BX252" s="131" t="s">
        <v>17793</v>
      </c>
      <c r="BY252" s="131" t="s">
        <v>18127</v>
      </c>
      <c r="BZ252" s="131" t="s">
        <v>18855</v>
      </c>
      <c r="CB252" s="129" t="s">
        <v>214</v>
      </c>
      <c r="CC252" s="129" t="s">
        <v>204</v>
      </c>
      <c r="CD252" s="129" t="s">
        <v>269</v>
      </c>
      <c r="CE252" s="129" t="s">
        <v>288</v>
      </c>
      <c r="CF252" s="129" t="s">
        <v>297</v>
      </c>
      <c r="CG252" s="131" t="s">
        <v>17920</v>
      </c>
      <c r="CH252" s="131" t="s">
        <v>9152</v>
      </c>
      <c r="CI252" s="124" t="s">
        <v>19235</v>
      </c>
    </row>
    <row r="253" spans="1:87" ht="15" x14ac:dyDescent="0.25">
      <c r="A253" s="30" t="str">
        <f t="shared" si="23"/>
        <v/>
      </c>
      <c r="B253" s="31"/>
      <c r="C253" s="31"/>
      <c r="D253" s="31"/>
      <c r="E253" s="31"/>
      <c r="F253" s="31"/>
      <c r="G253" s="32"/>
      <c r="H253" s="32"/>
      <c r="I253" s="33"/>
      <c r="J253" s="18"/>
      <c r="K253" s="32"/>
      <c r="L253" s="18"/>
      <c r="M253" s="31"/>
      <c r="N253" s="31"/>
      <c r="O253" s="31"/>
      <c r="P253" s="32"/>
      <c r="Q253" s="31"/>
      <c r="R253" s="44"/>
      <c r="S253" s="32"/>
      <c r="T253" s="34" t="str">
        <f t="shared" si="19"/>
        <v/>
      </c>
      <c r="U253" s="32"/>
      <c r="V253" s="45"/>
      <c r="W253" s="35"/>
      <c r="X253" s="62" t="str">
        <f t="shared" si="20"/>
        <v/>
      </c>
      <c r="Y253" s="32"/>
      <c r="Z253" s="35"/>
      <c r="AA253" s="36"/>
      <c r="AB253" s="32"/>
      <c r="AC253" s="32"/>
      <c r="AD253" s="32"/>
      <c r="AE253" s="31"/>
      <c r="AF253" s="31"/>
      <c r="AG253" s="31"/>
      <c r="AH253" s="31" t="str">
        <f t="shared" si="18"/>
        <v/>
      </c>
      <c r="AI253" s="37" t="str">
        <f>IFERROR(IF(OR($C$5="",$Y253=""),"",INDEX('NFA LEVEL'!$D$2:$D$197,MATCH(CONCATENATE($C$5,"_",$Y253),'NFA LEVEL'!$A$2:$A$197))),"")</f>
        <v/>
      </c>
      <c r="AJ253" s="38" t="str">
        <f>IFERROR(ROUND((VLOOKUP(CONCATENATE($C$5,"_",$Y253),premium!$A$2:$I$200,6,FALSE))*AA253,0),"")</f>
        <v/>
      </c>
      <c r="AK253" s="38" t="str">
        <f>IFERROR(ROUND((VLOOKUP(CONCATENATE($C$5,"_",$Y253),premium!$A$2:$I$200,9,FALSE))*AA253,2),"")</f>
        <v/>
      </c>
      <c r="AL253" s="35"/>
      <c r="AM253" s="31"/>
      <c r="AN253" s="39"/>
      <c r="AO253" s="63" t="str">
        <f t="shared" si="21"/>
        <v/>
      </c>
      <c r="AP253" s="40" t="str">
        <f t="shared" si="22"/>
        <v/>
      </c>
      <c r="AQ253" s="41" t="s">
        <v>48</v>
      </c>
      <c r="AR253" s="161"/>
      <c r="AS253" s="124" t="s">
        <v>4448</v>
      </c>
      <c r="AT253" s="129" t="s">
        <v>214</v>
      </c>
      <c r="AU253" s="129" t="s">
        <v>204</v>
      </c>
      <c r="AV253" s="129" t="s">
        <v>269</v>
      </c>
      <c r="AW253" s="129" t="s">
        <v>288</v>
      </c>
      <c r="AX253" s="129" t="s">
        <v>298</v>
      </c>
      <c r="AZ253" s="129" t="s">
        <v>3984</v>
      </c>
      <c r="BA253" s="130" t="s">
        <v>9153</v>
      </c>
      <c r="BB253" s="130" t="s">
        <v>9154</v>
      </c>
      <c r="BH253" s="124"/>
      <c r="BI253" s="124"/>
      <c r="BM253" s="129" t="s">
        <v>3642</v>
      </c>
      <c r="BN253" s="129" t="s">
        <v>203</v>
      </c>
      <c r="BO253" s="129" t="s">
        <v>3645</v>
      </c>
      <c r="BP253" s="131" t="s">
        <v>4120</v>
      </c>
      <c r="BQ253" s="131" t="s">
        <v>17861</v>
      </c>
      <c r="BR253" s="131" t="s">
        <v>18589</v>
      </c>
      <c r="BT253" s="129" t="s">
        <v>2101</v>
      </c>
      <c r="BU253" s="129" t="s">
        <v>181</v>
      </c>
      <c r="BV253" s="129" t="s">
        <v>2198</v>
      </c>
      <c r="BW253" s="129" t="s">
        <v>2199</v>
      </c>
      <c r="BX253" s="131" t="s">
        <v>17794</v>
      </c>
      <c r="BY253" s="131" t="s">
        <v>18128</v>
      </c>
      <c r="BZ253" s="131" t="s">
        <v>18856</v>
      </c>
      <c r="CB253" s="129" t="s">
        <v>214</v>
      </c>
      <c r="CC253" s="129" t="s">
        <v>204</v>
      </c>
      <c r="CD253" s="129" t="s">
        <v>269</v>
      </c>
      <c r="CE253" s="129" t="s">
        <v>288</v>
      </c>
      <c r="CF253" s="129" t="s">
        <v>298</v>
      </c>
      <c r="CG253" s="131" t="s">
        <v>17920</v>
      </c>
      <c r="CH253" s="131" t="s">
        <v>9154</v>
      </c>
      <c r="CI253" s="124" t="s">
        <v>19236</v>
      </c>
    </row>
    <row r="254" spans="1:87" ht="15" x14ac:dyDescent="0.25">
      <c r="A254" s="30" t="str">
        <f t="shared" si="23"/>
        <v/>
      </c>
      <c r="B254" s="31"/>
      <c r="C254" s="31"/>
      <c r="D254" s="31"/>
      <c r="E254" s="31"/>
      <c r="F254" s="31"/>
      <c r="G254" s="32"/>
      <c r="H254" s="32"/>
      <c r="I254" s="33"/>
      <c r="J254" s="18"/>
      <c r="K254" s="32"/>
      <c r="L254" s="18"/>
      <c r="M254" s="31"/>
      <c r="N254" s="31"/>
      <c r="O254" s="31"/>
      <c r="P254" s="32"/>
      <c r="Q254" s="31"/>
      <c r="R254" s="44"/>
      <c r="S254" s="32"/>
      <c r="T254" s="34" t="str">
        <f t="shared" si="19"/>
        <v/>
      </c>
      <c r="U254" s="32"/>
      <c r="V254" s="45"/>
      <c r="W254" s="35"/>
      <c r="X254" s="62" t="str">
        <f t="shared" si="20"/>
        <v/>
      </c>
      <c r="Y254" s="32"/>
      <c r="Z254" s="35"/>
      <c r="AA254" s="36"/>
      <c r="AB254" s="32"/>
      <c r="AC254" s="32"/>
      <c r="AD254" s="32"/>
      <c r="AE254" s="31"/>
      <c r="AF254" s="31"/>
      <c r="AG254" s="31"/>
      <c r="AH254" s="31" t="str">
        <f t="shared" si="18"/>
        <v/>
      </c>
      <c r="AI254" s="37" t="str">
        <f>IFERROR(IF(OR($C$5="",$Y254=""),"",INDEX('NFA LEVEL'!$D$2:$D$197,MATCH(CONCATENATE($C$5,"_",$Y254),'NFA LEVEL'!$A$2:$A$197))),"")</f>
        <v/>
      </c>
      <c r="AJ254" s="38" t="str">
        <f>IFERROR(ROUND((VLOOKUP(CONCATENATE($C$5,"_",$Y254),premium!$A$2:$I$200,6,FALSE))*AA254,0),"")</f>
        <v/>
      </c>
      <c r="AK254" s="38" t="str">
        <f>IFERROR(ROUND((VLOOKUP(CONCATENATE($C$5,"_",$Y254),premium!$A$2:$I$200,9,FALSE))*AA254,2),"")</f>
        <v/>
      </c>
      <c r="AL254" s="35"/>
      <c r="AM254" s="31"/>
      <c r="AN254" s="39"/>
      <c r="AO254" s="63" t="str">
        <f t="shared" si="21"/>
        <v/>
      </c>
      <c r="AP254" s="40" t="str">
        <f t="shared" si="22"/>
        <v/>
      </c>
      <c r="AQ254" s="41" t="s">
        <v>48</v>
      </c>
      <c r="AR254" s="161"/>
      <c r="AS254" s="124" t="s">
        <v>4449</v>
      </c>
      <c r="AT254" s="129" t="s">
        <v>214</v>
      </c>
      <c r="AU254" s="129" t="s">
        <v>204</v>
      </c>
      <c r="AV254" s="129" t="s">
        <v>269</v>
      </c>
      <c r="AW254" s="129" t="s">
        <v>288</v>
      </c>
      <c r="AX254" s="129" t="s">
        <v>422</v>
      </c>
      <c r="AZ254" s="129" t="s">
        <v>3984</v>
      </c>
      <c r="BA254" s="130" t="s">
        <v>9155</v>
      </c>
      <c r="BB254" s="130" t="s">
        <v>9156</v>
      </c>
      <c r="BH254" s="124"/>
      <c r="BI254" s="124"/>
      <c r="BM254" s="129" t="s">
        <v>3642</v>
      </c>
      <c r="BN254" s="129" t="s">
        <v>203</v>
      </c>
      <c r="BO254" s="129" t="s">
        <v>3647</v>
      </c>
      <c r="BP254" s="131" t="s">
        <v>4120</v>
      </c>
      <c r="BQ254" s="131" t="s">
        <v>17862</v>
      </c>
      <c r="BR254" s="131" t="s">
        <v>18590</v>
      </c>
      <c r="BT254" s="129" t="s">
        <v>2101</v>
      </c>
      <c r="BU254" s="129" t="s">
        <v>181</v>
      </c>
      <c r="BV254" s="129" t="s">
        <v>2198</v>
      </c>
      <c r="BW254" s="129" t="s">
        <v>2241</v>
      </c>
      <c r="BX254" s="131" t="s">
        <v>17794</v>
      </c>
      <c r="BY254" s="131" t="s">
        <v>18129</v>
      </c>
      <c r="BZ254" s="131" t="s">
        <v>18857</v>
      </c>
      <c r="CB254" s="129" t="s">
        <v>214</v>
      </c>
      <c r="CC254" s="129" t="s">
        <v>204</v>
      </c>
      <c r="CD254" s="129" t="s">
        <v>269</v>
      </c>
      <c r="CE254" s="129" t="s">
        <v>288</v>
      </c>
      <c r="CF254" s="129" t="s">
        <v>422</v>
      </c>
      <c r="CG254" s="131" t="s">
        <v>17920</v>
      </c>
      <c r="CH254" s="131" t="s">
        <v>9156</v>
      </c>
      <c r="CI254" s="124" t="s">
        <v>19237</v>
      </c>
    </row>
    <row r="255" spans="1:87" ht="15" x14ac:dyDescent="0.25">
      <c r="A255" s="30" t="str">
        <f t="shared" si="23"/>
        <v/>
      </c>
      <c r="B255" s="31"/>
      <c r="C255" s="31"/>
      <c r="D255" s="31"/>
      <c r="E255" s="31"/>
      <c r="F255" s="31"/>
      <c r="G255" s="32"/>
      <c r="H255" s="32"/>
      <c r="I255" s="33"/>
      <c r="J255" s="18"/>
      <c r="K255" s="32"/>
      <c r="L255" s="18"/>
      <c r="M255" s="31"/>
      <c r="N255" s="31"/>
      <c r="O255" s="31"/>
      <c r="P255" s="32"/>
      <c r="Q255" s="31"/>
      <c r="R255" s="44"/>
      <c r="S255" s="32"/>
      <c r="T255" s="34" t="str">
        <f t="shared" si="19"/>
        <v/>
      </c>
      <c r="U255" s="32"/>
      <c r="V255" s="45"/>
      <c r="W255" s="35"/>
      <c r="X255" s="62" t="str">
        <f t="shared" si="20"/>
        <v/>
      </c>
      <c r="Y255" s="32"/>
      <c r="Z255" s="35"/>
      <c r="AA255" s="36"/>
      <c r="AB255" s="32"/>
      <c r="AC255" s="32"/>
      <c r="AD255" s="32"/>
      <c r="AE255" s="31"/>
      <c r="AF255" s="31"/>
      <c r="AG255" s="31"/>
      <c r="AH255" s="31" t="str">
        <f t="shared" si="18"/>
        <v/>
      </c>
      <c r="AI255" s="37" t="str">
        <f>IFERROR(IF(OR($C$5="",$Y255=""),"",INDEX('NFA LEVEL'!$D$2:$D$197,MATCH(CONCATENATE($C$5,"_",$Y255),'NFA LEVEL'!$A$2:$A$197))),"")</f>
        <v/>
      </c>
      <c r="AJ255" s="38" t="str">
        <f>IFERROR(ROUND((VLOOKUP(CONCATENATE($C$5,"_",$Y255),premium!$A$2:$I$200,6,FALSE))*AA255,0),"")</f>
        <v/>
      </c>
      <c r="AK255" s="38" t="str">
        <f>IFERROR(ROUND((VLOOKUP(CONCATENATE($C$5,"_",$Y255),premium!$A$2:$I$200,9,FALSE))*AA255,2),"")</f>
        <v/>
      </c>
      <c r="AL255" s="35"/>
      <c r="AM255" s="31"/>
      <c r="AN255" s="39"/>
      <c r="AO255" s="63" t="str">
        <f t="shared" si="21"/>
        <v/>
      </c>
      <c r="AP255" s="40" t="str">
        <f t="shared" si="22"/>
        <v/>
      </c>
      <c r="AQ255" s="41" t="s">
        <v>48</v>
      </c>
      <c r="AR255" s="161"/>
      <c r="AS255" s="124" t="s">
        <v>4450</v>
      </c>
      <c r="AT255" s="129" t="s">
        <v>214</v>
      </c>
      <c r="AU255" s="129" t="s">
        <v>204</v>
      </c>
      <c r="AV255" s="129" t="s">
        <v>270</v>
      </c>
      <c r="AW255" s="129" t="s">
        <v>316</v>
      </c>
      <c r="AX255" s="129" t="s">
        <v>317</v>
      </c>
      <c r="AZ255" s="129" t="s">
        <v>3984</v>
      </c>
      <c r="BA255" s="130" t="s">
        <v>9157</v>
      </c>
      <c r="BB255" s="130" t="s">
        <v>9158</v>
      </c>
      <c r="BH255" s="124"/>
      <c r="BI255" s="124"/>
      <c r="BM255" s="129" t="s">
        <v>3642</v>
      </c>
      <c r="BN255" s="129" t="s">
        <v>203</v>
      </c>
      <c r="BO255" s="129" t="s">
        <v>3648</v>
      </c>
      <c r="BP255" s="131" t="s">
        <v>4120</v>
      </c>
      <c r="BQ255" s="131" t="s">
        <v>17863</v>
      </c>
      <c r="BR255" s="131" t="s">
        <v>18591</v>
      </c>
      <c r="BT255" s="129" t="s">
        <v>2101</v>
      </c>
      <c r="BU255" s="129" t="s">
        <v>181</v>
      </c>
      <c r="BV255" s="129" t="s">
        <v>2105</v>
      </c>
      <c r="BW255" s="129" t="s">
        <v>2106</v>
      </c>
      <c r="BX255" s="131" t="s">
        <v>17795</v>
      </c>
      <c r="BY255" s="131" t="s">
        <v>18130</v>
      </c>
      <c r="BZ255" s="131" t="s">
        <v>18858</v>
      </c>
      <c r="CB255" s="129" t="s">
        <v>214</v>
      </c>
      <c r="CC255" s="129" t="s">
        <v>204</v>
      </c>
      <c r="CD255" s="129" t="s">
        <v>270</v>
      </c>
      <c r="CE255" s="129" t="s">
        <v>316</v>
      </c>
      <c r="CF255" s="129" t="s">
        <v>317</v>
      </c>
      <c r="CG255" s="131" t="s">
        <v>17921</v>
      </c>
      <c r="CH255" s="131" t="s">
        <v>9158</v>
      </c>
      <c r="CI255" s="124" t="s">
        <v>19238</v>
      </c>
    </row>
    <row r="256" spans="1:87" ht="15" x14ac:dyDescent="0.25">
      <c r="A256" s="30" t="str">
        <f t="shared" si="23"/>
        <v/>
      </c>
      <c r="B256" s="31"/>
      <c r="C256" s="31"/>
      <c r="D256" s="31"/>
      <c r="E256" s="31"/>
      <c r="F256" s="31"/>
      <c r="G256" s="32"/>
      <c r="H256" s="32"/>
      <c r="I256" s="33"/>
      <c r="J256" s="18"/>
      <c r="K256" s="32"/>
      <c r="L256" s="18"/>
      <c r="M256" s="31"/>
      <c r="N256" s="31"/>
      <c r="O256" s="31"/>
      <c r="P256" s="32"/>
      <c r="Q256" s="31"/>
      <c r="R256" s="44"/>
      <c r="S256" s="32"/>
      <c r="T256" s="34" t="str">
        <f t="shared" si="19"/>
        <v/>
      </c>
      <c r="U256" s="32"/>
      <c r="V256" s="45"/>
      <c r="W256" s="35"/>
      <c r="X256" s="62" t="str">
        <f t="shared" si="20"/>
        <v/>
      </c>
      <c r="Y256" s="32"/>
      <c r="Z256" s="35"/>
      <c r="AA256" s="36"/>
      <c r="AB256" s="32"/>
      <c r="AC256" s="32"/>
      <c r="AD256" s="32"/>
      <c r="AE256" s="31"/>
      <c r="AF256" s="31"/>
      <c r="AG256" s="31"/>
      <c r="AH256" s="31" t="str">
        <f t="shared" si="18"/>
        <v/>
      </c>
      <c r="AI256" s="37" t="str">
        <f>IFERROR(IF(OR($C$5="",$Y256=""),"",INDEX('NFA LEVEL'!$D$2:$D$197,MATCH(CONCATENATE($C$5,"_",$Y256),'NFA LEVEL'!$A$2:$A$197))),"")</f>
        <v/>
      </c>
      <c r="AJ256" s="38" t="str">
        <f>IFERROR(ROUND((VLOOKUP(CONCATENATE($C$5,"_",$Y256),premium!$A$2:$I$200,6,FALSE))*AA256,0),"")</f>
        <v/>
      </c>
      <c r="AK256" s="38" t="str">
        <f>IFERROR(ROUND((VLOOKUP(CONCATENATE($C$5,"_",$Y256),premium!$A$2:$I$200,9,FALSE))*AA256,2),"")</f>
        <v/>
      </c>
      <c r="AL256" s="35"/>
      <c r="AM256" s="31"/>
      <c r="AN256" s="39"/>
      <c r="AO256" s="63" t="str">
        <f t="shared" si="21"/>
        <v/>
      </c>
      <c r="AP256" s="40" t="str">
        <f t="shared" si="22"/>
        <v/>
      </c>
      <c r="AQ256" s="41" t="s">
        <v>48</v>
      </c>
      <c r="AR256" s="161"/>
      <c r="AS256" s="124" t="s">
        <v>4451</v>
      </c>
      <c r="AT256" s="129" t="s">
        <v>214</v>
      </c>
      <c r="AU256" s="129" t="s">
        <v>204</v>
      </c>
      <c r="AV256" s="129" t="s">
        <v>270</v>
      </c>
      <c r="AW256" s="129" t="s">
        <v>316</v>
      </c>
      <c r="AX256" s="129" t="s">
        <v>318</v>
      </c>
      <c r="AZ256" s="129" t="s">
        <v>3984</v>
      </c>
      <c r="BA256" s="130" t="s">
        <v>9159</v>
      </c>
      <c r="BB256" s="130" t="s">
        <v>9160</v>
      </c>
      <c r="BH256" s="124"/>
      <c r="BI256" s="124"/>
      <c r="BM256" s="129" t="s">
        <v>3642</v>
      </c>
      <c r="BN256" s="129" t="s">
        <v>203</v>
      </c>
      <c r="BO256" s="129" t="s">
        <v>3649</v>
      </c>
      <c r="BP256" s="131" t="s">
        <v>4120</v>
      </c>
      <c r="BQ256" s="131" t="s">
        <v>17864</v>
      </c>
      <c r="BR256" s="131" t="s">
        <v>18592</v>
      </c>
      <c r="BT256" s="129" t="s">
        <v>2101</v>
      </c>
      <c r="BU256" s="129" t="s">
        <v>181</v>
      </c>
      <c r="BV256" s="129" t="s">
        <v>2105</v>
      </c>
      <c r="BW256" s="129" t="s">
        <v>2108</v>
      </c>
      <c r="BX256" s="131" t="s">
        <v>17795</v>
      </c>
      <c r="BY256" s="131" t="s">
        <v>18131</v>
      </c>
      <c r="BZ256" s="131" t="s">
        <v>18859</v>
      </c>
      <c r="CB256" s="129" t="s">
        <v>214</v>
      </c>
      <c r="CC256" s="129" t="s">
        <v>204</v>
      </c>
      <c r="CD256" s="129" t="s">
        <v>270</v>
      </c>
      <c r="CE256" s="129" t="s">
        <v>316</v>
      </c>
      <c r="CF256" s="129" t="s">
        <v>318</v>
      </c>
      <c r="CG256" s="131" t="s">
        <v>17921</v>
      </c>
      <c r="CH256" s="131" t="s">
        <v>9160</v>
      </c>
      <c r="CI256" s="124" t="s">
        <v>19239</v>
      </c>
    </row>
    <row r="257" spans="1:87" ht="15" x14ac:dyDescent="0.25">
      <c r="A257" s="30" t="str">
        <f t="shared" si="23"/>
        <v/>
      </c>
      <c r="B257" s="31"/>
      <c r="C257" s="31"/>
      <c r="D257" s="31"/>
      <c r="E257" s="31"/>
      <c r="F257" s="31"/>
      <c r="G257" s="32"/>
      <c r="H257" s="32"/>
      <c r="I257" s="33"/>
      <c r="J257" s="18"/>
      <c r="K257" s="32"/>
      <c r="L257" s="18"/>
      <c r="M257" s="31"/>
      <c r="N257" s="31"/>
      <c r="O257" s="31"/>
      <c r="P257" s="32"/>
      <c r="Q257" s="31"/>
      <c r="R257" s="44"/>
      <c r="S257" s="32"/>
      <c r="T257" s="34" t="str">
        <f t="shared" si="19"/>
        <v/>
      </c>
      <c r="U257" s="32"/>
      <c r="V257" s="45"/>
      <c r="W257" s="35"/>
      <c r="X257" s="62" t="str">
        <f t="shared" si="20"/>
        <v/>
      </c>
      <c r="Y257" s="32"/>
      <c r="Z257" s="35"/>
      <c r="AA257" s="36"/>
      <c r="AB257" s="32"/>
      <c r="AC257" s="32"/>
      <c r="AD257" s="32"/>
      <c r="AE257" s="31"/>
      <c r="AF257" s="31"/>
      <c r="AG257" s="31"/>
      <c r="AH257" s="31" t="str">
        <f t="shared" si="18"/>
        <v/>
      </c>
      <c r="AI257" s="37" t="str">
        <f>IFERROR(IF(OR($C$5="",$Y257=""),"",INDEX('NFA LEVEL'!$D$2:$D$197,MATCH(CONCATENATE($C$5,"_",$Y257),'NFA LEVEL'!$A$2:$A$197))),"")</f>
        <v/>
      </c>
      <c r="AJ257" s="38" t="str">
        <f>IFERROR(ROUND((VLOOKUP(CONCATENATE($C$5,"_",$Y257),premium!$A$2:$I$200,6,FALSE))*AA257,0),"")</f>
        <v/>
      </c>
      <c r="AK257" s="38" t="str">
        <f>IFERROR(ROUND((VLOOKUP(CONCATENATE($C$5,"_",$Y257),premium!$A$2:$I$200,9,FALSE))*AA257,2),"")</f>
        <v/>
      </c>
      <c r="AL257" s="35"/>
      <c r="AM257" s="31"/>
      <c r="AN257" s="39"/>
      <c r="AO257" s="63" t="str">
        <f t="shared" si="21"/>
        <v/>
      </c>
      <c r="AP257" s="40" t="str">
        <f t="shared" si="22"/>
        <v/>
      </c>
      <c r="AQ257" s="41" t="s">
        <v>48</v>
      </c>
      <c r="AR257" s="161"/>
      <c r="AS257" s="124" t="s">
        <v>4452</v>
      </c>
      <c r="AT257" s="129" t="s">
        <v>214</v>
      </c>
      <c r="AU257" s="129" t="s">
        <v>204</v>
      </c>
      <c r="AV257" s="129" t="s">
        <v>270</v>
      </c>
      <c r="AW257" s="129" t="s">
        <v>316</v>
      </c>
      <c r="AX257" s="129" t="s">
        <v>319</v>
      </c>
      <c r="AZ257" s="129" t="s">
        <v>3984</v>
      </c>
      <c r="BA257" s="130" t="s">
        <v>9161</v>
      </c>
      <c r="BB257" s="130" t="s">
        <v>9162</v>
      </c>
      <c r="BH257" s="124"/>
      <c r="BI257" s="124"/>
      <c r="BM257" s="129" t="s">
        <v>3642</v>
      </c>
      <c r="BN257" s="129" t="s">
        <v>203</v>
      </c>
      <c r="BO257" s="129" t="s">
        <v>3651</v>
      </c>
      <c r="BP257" s="131" t="s">
        <v>4120</v>
      </c>
      <c r="BQ257" s="131" t="s">
        <v>17865</v>
      </c>
      <c r="BR257" s="131" t="s">
        <v>18593</v>
      </c>
      <c r="BT257" s="129" t="s">
        <v>2101</v>
      </c>
      <c r="BU257" s="129" t="s">
        <v>181</v>
      </c>
      <c r="BV257" s="129" t="s">
        <v>2320</v>
      </c>
      <c r="BW257" s="129" t="s">
        <v>2321</v>
      </c>
      <c r="BX257" s="131" t="s">
        <v>17796</v>
      </c>
      <c r="BY257" s="131" t="s">
        <v>18132</v>
      </c>
      <c r="BZ257" s="131" t="s">
        <v>18860</v>
      </c>
      <c r="CB257" s="129" t="s">
        <v>214</v>
      </c>
      <c r="CC257" s="129" t="s">
        <v>204</v>
      </c>
      <c r="CD257" s="129" t="s">
        <v>270</v>
      </c>
      <c r="CE257" s="129" t="s">
        <v>316</v>
      </c>
      <c r="CF257" s="129" t="s">
        <v>319</v>
      </c>
      <c r="CG257" s="131" t="s">
        <v>17921</v>
      </c>
      <c r="CH257" s="131" t="s">
        <v>9162</v>
      </c>
      <c r="CI257" s="124" t="s">
        <v>19240</v>
      </c>
    </row>
    <row r="258" spans="1:87" ht="15" x14ac:dyDescent="0.25">
      <c r="A258" s="30" t="str">
        <f t="shared" si="23"/>
        <v/>
      </c>
      <c r="B258" s="31"/>
      <c r="C258" s="31"/>
      <c r="D258" s="31"/>
      <c r="E258" s="31"/>
      <c r="F258" s="31"/>
      <c r="G258" s="32"/>
      <c r="H258" s="32"/>
      <c r="I258" s="33"/>
      <c r="J258" s="18"/>
      <c r="K258" s="32"/>
      <c r="L258" s="18"/>
      <c r="M258" s="31"/>
      <c r="N258" s="31"/>
      <c r="O258" s="31"/>
      <c r="P258" s="32"/>
      <c r="Q258" s="31"/>
      <c r="R258" s="44"/>
      <c r="S258" s="32"/>
      <c r="T258" s="34" t="str">
        <f t="shared" si="19"/>
        <v/>
      </c>
      <c r="U258" s="32"/>
      <c r="V258" s="45"/>
      <c r="W258" s="35"/>
      <c r="X258" s="62" t="str">
        <f t="shared" si="20"/>
        <v/>
      </c>
      <c r="Y258" s="32"/>
      <c r="Z258" s="35"/>
      <c r="AA258" s="36"/>
      <c r="AB258" s="32"/>
      <c r="AC258" s="32"/>
      <c r="AD258" s="32"/>
      <c r="AE258" s="31"/>
      <c r="AF258" s="31"/>
      <c r="AG258" s="31"/>
      <c r="AH258" s="31" t="str">
        <f t="shared" si="18"/>
        <v/>
      </c>
      <c r="AI258" s="37" t="str">
        <f>IFERROR(IF(OR($C$5="",$Y258=""),"",INDEX('NFA LEVEL'!$D$2:$D$197,MATCH(CONCATENATE($C$5,"_",$Y258),'NFA LEVEL'!$A$2:$A$197))),"")</f>
        <v/>
      </c>
      <c r="AJ258" s="38" t="str">
        <f>IFERROR(ROUND((VLOOKUP(CONCATENATE($C$5,"_",$Y258),premium!$A$2:$I$200,6,FALSE))*AA258,0),"")</f>
        <v/>
      </c>
      <c r="AK258" s="38" t="str">
        <f>IFERROR(ROUND((VLOOKUP(CONCATENATE($C$5,"_",$Y258),premium!$A$2:$I$200,9,FALSE))*AA258,2),"")</f>
        <v/>
      </c>
      <c r="AL258" s="35"/>
      <c r="AM258" s="31"/>
      <c r="AN258" s="39"/>
      <c r="AO258" s="63" t="str">
        <f t="shared" si="21"/>
        <v/>
      </c>
      <c r="AP258" s="40" t="str">
        <f t="shared" si="22"/>
        <v/>
      </c>
      <c r="AQ258" s="41" t="s">
        <v>48</v>
      </c>
      <c r="AR258" s="161"/>
      <c r="AS258" s="124" t="s">
        <v>4453</v>
      </c>
      <c r="AT258" s="129" t="s">
        <v>214</v>
      </c>
      <c r="AU258" s="129" t="s">
        <v>204</v>
      </c>
      <c r="AV258" s="129" t="s">
        <v>270</v>
      </c>
      <c r="AW258" s="129" t="s">
        <v>316</v>
      </c>
      <c r="AX258" s="129" t="s">
        <v>324</v>
      </c>
      <c r="AZ258" s="129" t="s">
        <v>3984</v>
      </c>
      <c r="BA258" s="130" t="s">
        <v>9163</v>
      </c>
      <c r="BB258" s="130" t="s">
        <v>9164</v>
      </c>
      <c r="BH258" s="124"/>
      <c r="BI258" s="124"/>
      <c r="BM258" s="129" t="s">
        <v>3642</v>
      </c>
      <c r="BN258" s="129" t="s">
        <v>203</v>
      </c>
      <c r="BO258" s="129" t="s">
        <v>3652</v>
      </c>
      <c r="BP258" s="131" t="s">
        <v>4120</v>
      </c>
      <c r="BQ258" s="131" t="s">
        <v>17866</v>
      </c>
      <c r="BR258" s="131" t="s">
        <v>18594</v>
      </c>
      <c r="BT258" s="129" t="s">
        <v>2101</v>
      </c>
      <c r="BU258" s="129" t="s">
        <v>181</v>
      </c>
      <c r="BV258" s="129" t="s">
        <v>2320</v>
      </c>
      <c r="BW258" s="129" t="s">
        <v>2338</v>
      </c>
      <c r="BX258" s="131" t="s">
        <v>17796</v>
      </c>
      <c r="BY258" s="131" t="s">
        <v>18133</v>
      </c>
      <c r="BZ258" s="131" t="s">
        <v>18861</v>
      </c>
      <c r="CB258" s="129" t="s">
        <v>214</v>
      </c>
      <c r="CC258" s="129" t="s">
        <v>204</v>
      </c>
      <c r="CD258" s="129" t="s">
        <v>270</v>
      </c>
      <c r="CE258" s="129" t="s">
        <v>316</v>
      </c>
      <c r="CF258" s="129" t="s">
        <v>324</v>
      </c>
      <c r="CG258" s="131" t="s">
        <v>17921</v>
      </c>
      <c r="CH258" s="131" t="s">
        <v>9164</v>
      </c>
      <c r="CI258" s="124" t="s">
        <v>19241</v>
      </c>
    </row>
    <row r="259" spans="1:87" ht="15" x14ac:dyDescent="0.25">
      <c r="A259" s="30" t="str">
        <f t="shared" si="23"/>
        <v/>
      </c>
      <c r="B259" s="31"/>
      <c r="C259" s="31"/>
      <c r="D259" s="31"/>
      <c r="E259" s="31"/>
      <c r="F259" s="31"/>
      <c r="G259" s="32"/>
      <c r="H259" s="32"/>
      <c r="I259" s="33"/>
      <c r="J259" s="18"/>
      <c r="K259" s="32"/>
      <c r="L259" s="18"/>
      <c r="M259" s="31"/>
      <c r="N259" s="31"/>
      <c r="O259" s="31"/>
      <c r="P259" s="32"/>
      <c r="Q259" s="31"/>
      <c r="R259" s="44"/>
      <c r="S259" s="32"/>
      <c r="T259" s="34" t="str">
        <f t="shared" si="19"/>
        <v/>
      </c>
      <c r="U259" s="32"/>
      <c r="V259" s="45"/>
      <c r="W259" s="35"/>
      <c r="X259" s="62" t="str">
        <f t="shared" si="20"/>
        <v/>
      </c>
      <c r="Y259" s="32"/>
      <c r="Z259" s="35"/>
      <c r="AA259" s="36"/>
      <c r="AB259" s="32"/>
      <c r="AC259" s="32"/>
      <c r="AD259" s="32"/>
      <c r="AE259" s="31"/>
      <c r="AF259" s="31"/>
      <c r="AG259" s="31"/>
      <c r="AH259" s="31" t="str">
        <f t="shared" si="18"/>
        <v/>
      </c>
      <c r="AI259" s="37" t="str">
        <f>IFERROR(IF(OR($C$5="",$Y259=""),"",INDEX('NFA LEVEL'!$D$2:$D$197,MATCH(CONCATENATE($C$5,"_",$Y259),'NFA LEVEL'!$A$2:$A$197))),"")</f>
        <v/>
      </c>
      <c r="AJ259" s="38" t="str">
        <f>IFERROR(ROUND((VLOOKUP(CONCATENATE($C$5,"_",$Y259),premium!$A$2:$I$200,6,FALSE))*AA259,0),"")</f>
        <v/>
      </c>
      <c r="AK259" s="38" t="str">
        <f>IFERROR(ROUND((VLOOKUP(CONCATENATE($C$5,"_",$Y259),premium!$A$2:$I$200,9,FALSE))*AA259,2),"")</f>
        <v/>
      </c>
      <c r="AL259" s="35"/>
      <c r="AM259" s="31"/>
      <c r="AN259" s="39"/>
      <c r="AO259" s="63" t="str">
        <f t="shared" si="21"/>
        <v/>
      </c>
      <c r="AP259" s="40" t="str">
        <f t="shared" si="22"/>
        <v/>
      </c>
      <c r="AQ259" s="41" t="s">
        <v>48</v>
      </c>
      <c r="AR259" s="161"/>
      <c r="AS259" s="124" t="s">
        <v>4454</v>
      </c>
      <c r="AT259" s="129" t="s">
        <v>214</v>
      </c>
      <c r="AU259" s="129" t="s">
        <v>204</v>
      </c>
      <c r="AV259" s="129" t="s">
        <v>270</v>
      </c>
      <c r="AW259" s="129" t="s">
        <v>316</v>
      </c>
      <c r="AX259" s="129" t="s">
        <v>326</v>
      </c>
      <c r="AZ259" s="129" t="s">
        <v>3984</v>
      </c>
      <c r="BA259" s="130" t="s">
        <v>9165</v>
      </c>
      <c r="BB259" s="130" t="s">
        <v>9166</v>
      </c>
      <c r="BH259" s="124"/>
      <c r="BI259" s="124"/>
      <c r="BM259" s="129" t="s">
        <v>3642</v>
      </c>
      <c r="BN259" s="129" t="s">
        <v>191</v>
      </c>
      <c r="BO259" s="129" t="s">
        <v>3644</v>
      </c>
      <c r="BP259" s="131" t="s">
        <v>4121</v>
      </c>
      <c r="BQ259" s="131" t="s">
        <v>17867</v>
      </c>
      <c r="BR259" s="131" t="s">
        <v>18595</v>
      </c>
      <c r="BT259" s="129" t="s">
        <v>2101</v>
      </c>
      <c r="BU259" s="129" t="s">
        <v>181</v>
      </c>
      <c r="BV259" s="129" t="s">
        <v>2395</v>
      </c>
      <c r="BW259" s="129" t="s">
        <v>2396</v>
      </c>
      <c r="BX259" s="131" t="s">
        <v>17797</v>
      </c>
      <c r="BY259" s="131" t="s">
        <v>18134</v>
      </c>
      <c r="BZ259" s="131" t="s">
        <v>18862</v>
      </c>
      <c r="CB259" s="129" t="s">
        <v>214</v>
      </c>
      <c r="CC259" s="129" t="s">
        <v>204</v>
      </c>
      <c r="CD259" s="129" t="s">
        <v>270</v>
      </c>
      <c r="CE259" s="129" t="s">
        <v>316</v>
      </c>
      <c r="CF259" s="129" t="s">
        <v>326</v>
      </c>
      <c r="CG259" s="131" t="s">
        <v>17921</v>
      </c>
      <c r="CH259" s="131" t="s">
        <v>9166</v>
      </c>
      <c r="CI259" s="124" t="s">
        <v>19242</v>
      </c>
    </row>
    <row r="260" spans="1:87" ht="15" x14ac:dyDescent="0.25">
      <c r="A260" s="30" t="str">
        <f t="shared" si="23"/>
        <v/>
      </c>
      <c r="B260" s="31"/>
      <c r="C260" s="31"/>
      <c r="D260" s="31"/>
      <c r="E260" s="31"/>
      <c r="F260" s="31"/>
      <c r="G260" s="32"/>
      <c r="H260" s="32"/>
      <c r="I260" s="33"/>
      <c r="J260" s="18"/>
      <c r="K260" s="32"/>
      <c r="L260" s="18"/>
      <c r="M260" s="31"/>
      <c r="N260" s="31"/>
      <c r="O260" s="31"/>
      <c r="P260" s="32"/>
      <c r="Q260" s="31"/>
      <c r="R260" s="44"/>
      <c r="S260" s="32"/>
      <c r="T260" s="34" t="str">
        <f t="shared" si="19"/>
        <v/>
      </c>
      <c r="U260" s="32"/>
      <c r="V260" s="45"/>
      <c r="W260" s="35"/>
      <c r="X260" s="62" t="str">
        <f t="shared" si="20"/>
        <v/>
      </c>
      <c r="Y260" s="32"/>
      <c r="Z260" s="35"/>
      <c r="AA260" s="36"/>
      <c r="AB260" s="32"/>
      <c r="AC260" s="32"/>
      <c r="AD260" s="32"/>
      <c r="AE260" s="31"/>
      <c r="AF260" s="31"/>
      <c r="AG260" s="31"/>
      <c r="AH260" s="31" t="str">
        <f t="shared" si="18"/>
        <v/>
      </c>
      <c r="AI260" s="37" t="str">
        <f>IFERROR(IF(OR($C$5="",$Y260=""),"",INDEX('NFA LEVEL'!$D$2:$D$197,MATCH(CONCATENATE($C$5,"_",$Y260),'NFA LEVEL'!$A$2:$A$197))),"")</f>
        <v/>
      </c>
      <c r="AJ260" s="38" t="str">
        <f>IFERROR(ROUND((VLOOKUP(CONCATENATE($C$5,"_",$Y260),premium!$A$2:$I$200,6,FALSE))*AA260,0),"")</f>
        <v/>
      </c>
      <c r="AK260" s="38" t="str">
        <f>IFERROR(ROUND((VLOOKUP(CONCATENATE($C$5,"_",$Y260),premium!$A$2:$I$200,9,FALSE))*AA260,2),"")</f>
        <v/>
      </c>
      <c r="AL260" s="35"/>
      <c r="AM260" s="31"/>
      <c r="AN260" s="39"/>
      <c r="AO260" s="63" t="str">
        <f t="shared" si="21"/>
        <v/>
      </c>
      <c r="AP260" s="40" t="str">
        <f t="shared" si="22"/>
        <v/>
      </c>
      <c r="AQ260" s="41" t="s">
        <v>48</v>
      </c>
      <c r="AR260" s="161"/>
      <c r="AS260" s="124" t="s">
        <v>4455</v>
      </c>
      <c r="AT260" s="129" t="s">
        <v>214</v>
      </c>
      <c r="AU260" s="129" t="s">
        <v>204</v>
      </c>
      <c r="AV260" s="129" t="s">
        <v>270</v>
      </c>
      <c r="AW260" s="129" t="s">
        <v>316</v>
      </c>
      <c r="AX260" s="129" t="s">
        <v>423</v>
      </c>
      <c r="AZ260" s="129" t="s">
        <v>3984</v>
      </c>
      <c r="BA260" s="130" t="s">
        <v>9167</v>
      </c>
      <c r="BB260" s="130" t="s">
        <v>9168</v>
      </c>
      <c r="BH260" s="124"/>
      <c r="BI260" s="124"/>
      <c r="BM260" s="129" t="s">
        <v>3642</v>
      </c>
      <c r="BN260" s="129" t="s">
        <v>191</v>
      </c>
      <c r="BO260" s="129" t="s">
        <v>3645</v>
      </c>
      <c r="BP260" s="131" t="s">
        <v>4121</v>
      </c>
      <c r="BQ260" s="131" t="s">
        <v>17868</v>
      </c>
      <c r="BR260" s="131" t="s">
        <v>18596</v>
      </c>
      <c r="BT260" s="129" t="s">
        <v>2101</v>
      </c>
      <c r="BU260" s="129" t="s">
        <v>181</v>
      </c>
      <c r="BV260" s="129" t="s">
        <v>2395</v>
      </c>
      <c r="BW260" s="129" t="s">
        <v>2415</v>
      </c>
      <c r="BX260" s="131" t="s">
        <v>17797</v>
      </c>
      <c r="BY260" s="131" t="s">
        <v>18135</v>
      </c>
      <c r="BZ260" s="131" t="s">
        <v>18863</v>
      </c>
      <c r="CB260" s="129" t="s">
        <v>214</v>
      </c>
      <c r="CC260" s="129" t="s">
        <v>204</v>
      </c>
      <c r="CD260" s="129" t="s">
        <v>270</v>
      </c>
      <c r="CE260" s="129" t="s">
        <v>316</v>
      </c>
      <c r="CF260" s="129" t="s">
        <v>423</v>
      </c>
      <c r="CG260" s="131" t="s">
        <v>17921</v>
      </c>
      <c r="CH260" s="131" t="s">
        <v>9168</v>
      </c>
      <c r="CI260" s="124" t="s">
        <v>19243</v>
      </c>
    </row>
    <row r="261" spans="1:87" ht="15" x14ac:dyDescent="0.25">
      <c r="A261" s="30" t="str">
        <f t="shared" si="23"/>
        <v/>
      </c>
      <c r="B261" s="31"/>
      <c r="C261" s="31"/>
      <c r="D261" s="31"/>
      <c r="E261" s="31"/>
      <c r="F261" s="31"/>
      <c r="G261" s="32"/>
      <c r="H261" s="32"/>
      <c r="I261" s="33"/>
      <c r="J261" s="18"/>
      <c r="K261" s="32"/>
      <c r="L261" s="18"/>
      <c r="M261" s="31"/>
      <c r="N261" s="31"/>
      <c r="O261" s="31"/>
      <c r="P261" s="32"/>
      <c r="Q261" s="31"/>
      <c r="R261" s="44"/>
      <c r="S261" s="32"/>
      <c r="T261" s="34" t="str">
        <f t="shared" si="19"/>
        <v/>
      </c>
      <c r="U261" s="32"/>
      <c r="V261" s="45"/>
      <c r="W261" s="35"/>
      <c r="X261" s="62" t="str">
        <f t="shared" si="20"/>
        <v/>
      </c>
      <c r="Y261" s="32"/>
      <c r="Z261" s="35"/>
      <c r="AA261" s="36"/>
      <c r="AB261" s="32"/>
      <c r="AC261" s="32"/>
      <c r="AD261" s="32"/>
      <c r="AE261" s="31"/>
      <c r="AF261" s="31"/>
      <c r="AG261" s="31"/>
      <c r="AH261" s="31" t="str">
        <f t="shared" si="18"/>
        <v/>
      </c>
      <c r="AI261" s="37" t="str">
        <f>IFERROR(IF(OR($C$5="",$Y261=""),"",INDEX('NFA LEVEL'!$D$2:$D$197,MATCH(CONCATENATE($C$5,"_",$Y261),'NFA LEVEL'!$A$2:$A$197))),"")</f>
        <v/>
      </c>
      <c r="AJ261" s="38" t="str">
        <f>IFERROR(ROUND((VLOOKUP(CONCATENATE($C$5,"_",$Y261),premium!$A$2:$I$200,6,FALSE))*AA261,0),"")</f>
        <v/>
      </c>
      <c r="AK261" s="38" t="str">
        <f>IFERROR(ROUND((VLOOKUP(CONCATENATE($C$5,"_",$Y261),premium!$A$2:$I$200,9,FALSE))*AA261,2),"")</f>
        <v/>
      </c>
      <c r="AL261" s="35"/>
      <c r="AM261" s="31"/>
      <c r="AN261" s="39"/>
      <c r="AO261" s="63" t="str">
        <f t="shared" si="21"/>
        <v/>
      </c>
      <c r="AP261" s="40" t="str">
        <f t="shared" si="22"/>
        <v/>
      </c>
      <c r="AQ261" s="41" t="s">
        <v>48</v>
      </c>
      <c r="AR261" s="161"/>
      <c r="AS261" s="124" t="s">
        <v>4456</v>
      </c>
      <c r="AT261" s="129" t="s">
        <v>214</v>
      </c>
      <c r="AU261" s="129" t="s">
        <v>204</v>
      </c>
      <c r="AV261" s="129" t="s">
        <v>270</v>
      </c>
      <c r="AW261" s="129" t="s">
        <v>316</v>
      </c>
      <c r="AX261" s="129" t="s">
        <v>329</v>
      </c>
      <c r="AZ261" s="129" t="s">
        <v>3984</v>
      </c>
      <c r="BA261" s="130" t="s">
        <v>9169</v>
      </c>
      <c r="BB261" s="130" t="s">
        <v>9170</v>
      </c>
      <c r="BH261" s="124"/>
      <c r="BI261" s="124"/>
      <c r="BM261" s="129" t="s">
        <v>3642</v>
      </c>
      <c r="BN261" s="129" t="s">
        <v>191</v>
      </c>
      <c r="BO261" s="129" t="s">
        <v>3646</v>
      </c>
      <c r="BP261" s="131" t="s">
        <v>4121</v>
      </c>
      <c r="BQ261" s="131" t="s">
        <v>17869</v>
      </c>
      <c r="BR261" s="131" t="s">
        <v>18597</v>
      </c>
      <c r="BT261" s="129" t="s">
        <v>2101</v>
      </c>
      <c r="BU261" s="129" t="s">
        <v>181</v>
      </c>
      <c r="BV261" s="129" t="s">
        <v>2395</v>
      </c>
      <c r="BW261" s="129" t="s">
        <v>2439</v>
      </c>
      <c r="BX261" s="131" t="s">
        <v>17797</v>
      </c>
      <c r="BY261" s="131" t="s">
        <v>18136</v>
      </c>
      <c r="BZ261" s="131" t="s">
        <v>18864</v>
      </c>
      <c r="CB261" s="129" t="s">
        <v>214</v>
      </c>
      <c r="CC261" s="129" t="s">
        <v>204</v>
      </c>
      <c r="CD261" s="129" t="s">
        <v>270</v>
      </c>
      <c r="CE261" s="129" t="s">
        <v>316</v>
      </c>
      <c r="CF261" s="129" t="s">
        <v>329</v>
      </c>
      <c r="CG261" s="131" t="s">
        <v>17921</v>
      </c>
      <c r="CH261" s="131" t="s">
        <v>9170</v>
      </c>
      <c r="CI261" s="124" t="s">
        <v>19244</v>
      </c>
    </row>
    <row r="262" spans="1:87" ht="15" x14ac:dyDescent="0.25">
      <c r="A262" s="30" t="str">
        <f t="shared" si="23"/>
        <v/>
      </c>
      <c r="B262" s="31"/>
      <c r="C262" s="31"/>
      <c r="D262" s="31"/>
      <c r="E262" s="31"/>
      <c r="F262" s="31"/>
      <c r="G262" s="32"/>
      <c r="H262" s="32"/>
      <c r="I262" s="33"/>
      <c r="J262" s="18"/>
      <c r="K262" s="32"/>
      <c r="L262" s="18"/>
      <c r="M262" s="31"/>
      <c r="N262" s="31"/>
      <c r="O262" s="31"/>
      <c r="P262" s="32"/>
      <c r="Q262" s="31"/>
      <c r="R262" s="44"/>
      <c r="S262" s="32"/>
      <c r="T262" s="34" t="str">
        <f t="shared" si="19"/>
        <v/>
      </c>
      <c r="U262" s="32"/>
      <c r="V262" s="45"/>
      <c r="W262" s="35"/>
      <c r="X262" s="62" t="str">
        <f t="shared" si="20"/>
        <v/>
      </c>
      <c r="Y262" s="32"/>
      <c r="Z262" s="35"/>
      <c r="AA262" s="36"/>
      <c r="AB262" s="32"/>
      <c r="AC262" s="32"/>
      <c r="AD262" s="32"/>
      <c r="AE262" s="31"/>
      <c r="AF262" s="31"/>
      <c r="AG262" s="31"/>
      <c r="AH262" s="31" t="str">
        <f t="shared" si="18"/>
        <v/>
      </c>
      <c r="AI262" s="37" t="str">
        <f>IFERROR(IF(OR($C$5="",$Y262=""),"",INDEX('NFA LEVEL'!$D$2:$D$197,MATCH(CONCATENATE($C$5,"_",$Y262),'NFA LEVEL'!$A$2:$A$197))),"")</f>
        <v/>
      </c>
      <c r="AJ262" s="38" t="str">
        <f>IFERROR(ROUND((VLOOKUP(CONCATENATE($C$5,"_",$Y262),premium!$A$2:$I$200,6,FALSE))*AA262,0),"")</f>
        <v/>
      </c>
      <c r="AK262" s="38" t="str">
        <f>IFERROR(ROUND((VLOOKUP(CONCATENATE($C$5,"_",$Y262),premium!$A$2:$I$200,9,FALSE))*AA262,2),"")</f>
        <v/>
      </c>
      <c r="AL262" s="35"/>
      <c r="AM262" s="31"/>
      <c r="AN262" s="39"/>
      <c r="AO262" s="63" t="str">
        <f t="shared" si="21"/>
        <v/>
      </c>
      <c r="AP262" s="40" t="str">
        <f t="shared" si="22"/>
        <v/>
      </c>
      <c r="AQ262" s="41" t="s">
        <v>48</v>
      </c>
      <c r="AR262" s="161"/>
      <c r="AS262" s="124" t="s">
        <v>4457</v>
      </c>
      <c r="AT262" s="129" t="s">
        <v>214</v>
      </c>
      <c r="AU262" s="129" t="s">
        <v>204</v>
      </c>
      <c r="AV262" s="129" t="s">
        <v>270</v>
      </c>
      <c r="AW262" s="129" t="s">
        <v>316</v>
      </c>
      <c r="AX262" s="129" t="s">
        <v>330</v>
      </c>
      <c r="AZ262" s="129" t="s">
        <v>3984</v>
      </c>
      <c r="BA262" s="130" t="s">
        <v>9171</v>
      </c>
      <c r="BB262" s="130" t="s">
        <v>9172</v>
      </c>
      <c r="BH262" s="124"/>
      <c r="BI262" s="124"/>
      <c r="BM262" s="129" t="s">
        <v>3642</v>
      </c>
      <c r="BN262" s="129" t="s">
        <v>191</v>
      </c>
      <c r="BO262" s="129" t="s">
        <v>3647</v>
      </c>
      <c r="BP262" s="131" t="s">
        <v>4121</v>
      </c>
      <c r="BQ262" s="131" t="s">
        <v>17870</v>
      </c>
      <c r="BR262" s="131" t="s">
        <v>18598</v>
      </c>
      <c r="BT262" s="129" t="s">
        <v>2101</v>
      </c>
      <c r="BU262" s="129" t="s">
        <v>204</v>
      </c>
      <c r="BV262" s="129" t="s">
        <v>2134</v>
      </c>
      <c r="BW262" s="129" t="s">
        <v>2157</v>
      </c>
      <c r="BX262" s="131" t="s">
        <v>17798</v>
      </c>
      <c r="BY262" s="131" t="s">
        <v>18137</v>
      </c>
      <c r="BZ262" s="131" t="s">
        <v>18865</v>
      </c>
      <c r="CB262" s="129" t="s">
        <v>214</v>
      </c>
      <c r="CC262" s="129" t="s">
        <v>204</v>
      </c>
      <c r="CD262" s="129" t="s">
        <v>270</v>
      </c>
      <c r="CE262" s="129" t="s">
        <v>316</v>
      </c>
      <c r="CF262" s="129" t="s">
        <v>330</v>
      </c>
      <c r="CG262" s="131" t="s">
        <v>17921</v>
      </c>
      <c r="CH262" s="131" t="s">
        <v>9172</v>
      </c>
      <c r="CI262" s="124" t="s">
        <v>19245</v>
      </c>
    </row>
    <row r="263" spans="1:87" ht="15" x14ac:dyDescent="0.25">
      <c r="A263" s="30" t="str">
        <f t="shared" si="23"/>
        <v/>
      </c>
      <c r="B263" s="31"/>
      <c r="C263" s="31"/>
      <c r="D263" s="31"/>
      <c r="E263" s="31"/>
      <c r="F263" s="31"/>
      <c r="G263" s="32"/>
      <c r="H263" s="32"/>
      <c r="I263" s="33"/>
      <c r="J263" s="18"/>
      <c r="K263" s="32"/>
      <c r="L263" s="18"/>
      <c r="M263" s="31"/>
      <c r="N263" s="31"/>
      <c r="O263" s="31"/>
      <c r="P263" s="32"/>
      <c r="Q263" s="31"/>
      <c r="R263" s="44"/>
      <c r="S263" s="32"/>
      <c r="T263" s="34" t="str">
        <f t="shared" si="19"/>
        <v/>
      </c>
      <c r="U263" s="32"/>
      <c r="V263" s="45"/>
      <c r="W263" s="35"/>
      <c r="X263" s="62" t="str">
        <f t="shared" si="20"/>
        <v/>
      </c>
      <c r="Y263" s="32"/>
      <c r="Z263" s="35"/>
      <c r="AA263" s="36"/>
      <c r="AB263" s="32"/>
      <c r="AC263" s="32"/>
      <c r="AD263" s="32"/>
      <c r="AE263" s="31"/>
      <c r="AF263" s="31"/>
      <c r="AG263" s="31"/>
      <c r="AH263" s="31" t="str">
        <f t="shared" si="18"/>
        <v/>
      </c>
      <c r="AI263" s="37" t="str">
        <f>IFERROR(IF(OR($C$5="",$Y263=""),"",INDEX('NFA LEVEL'!$D$2:$D$197,MATCH(CONCATENATE($C$5,"_",$Y263),'NFA LEVEL'!$A$2:$A$197))),"")</f>
        <v/>
      </c>
      <c r="AJ263" s="38" t="str">
        <f>IFERROR(ROUND((VLOOKUP(CONCATENATE($C$5,"_",$Y263),premium!$A$2:$I$200,6,FALSE))*AA263,0),"")</f>
        <v/>
      </c>
      <c r="AK263" s="38" t="str">
        <f>IFERROR(ROUND((VLOOKUP(CONCATENATE($C$5,"_",$Y263),premium!$A$2:$I$200,9,FALSE))*AA263,2),"")</f>
        <v/>
      </c>
      <c r="AL263" s="35"/>
      <c r="AM263" s="31"/>
      <c r="AN263" s="39"/>
      <c r="AO263" s="63" t="str">
        <f t="shared" si="21"/>
        <v/>
      </c>
      <c r="AP263" s="40" t="str">
        <f t="shared" si="22"/>
        <v/>
      </c>
      <c r="AQ263" s="41" t="s">
        <v>48</v>
      </c>
      <c r="AR263" s="161"/>
      <c r="AS263" s="124" t="s">
        <v>4458</v>
      </c>
      <c r="AT263" s="129" t="s">
        <v>214</v>
      </c>
      <c r="AU263" s="129" t="s">
        <v>204</v>
      </c>
      <c r="AV263" s="129" t="s">
        <v>270</v>
      </c>
      <c r="AW263" s="129" t="s">
        <v>316</v>
      </c>
      <c r="AX263" s="129" t="s">
        <v>332</v>
      </c>
      <c r="AZ263" s="129" t="s">
        <v>3984</v>
      </c>
      <c r="BA263" s="130" t="s">
        <v>9173</v>
      </c>
      <c r="BB263" s="130" t="s">
        <v>9174</v>
      </c>
      <c r="BH263" s="124"/>
      <c r="BI263" s="124"/>
      <c r="BM263" s="129" t="s">
        <v>3642</v>
      </c>
      <c r="BN263" s="129" t="s">
        <v>191</v>
      </c>
      <c r="BO263" s="129" t="s">
        <v>3648</v>
      </c>
      <c r="BP263" s="131" t="s">
        <v>4121</v>
      </c>
      <c r="BQ263" s="131" t="s">
        <v>17871</v>
      </c>
      <c r="BR263" s="131" t="s">
        <v>18599</v>
      </c>
      <c r="BT263" s="129" t="s">
        <v>2101</v>
      </c>
      <c r="BU263" s="129" t="s">
        <v>204</v>
      </c>
      <c r="BV263" s="129" t="s">
        <v>2134</v>
      </c>
      <c r="BW263" s="129" t="s">
        <v>2177</v>
      </c>
      <c r="BX263" s="131" t="s">
        <v>17798</v>
      </c>
      <c r="BY263" s="131" t="s">
        <v>18138</v>
      </c>
      <c r="BZ263" s="131" t="s">
        <v>18866</v>
      </c>
      <c r="CB263" s="129" t="s">
        <v>214</v>
      </c>
      <c r="CC263" s="129" t="s">
        <v>204</v>
      </c>
      <c r="CD263" s="129" t="s">
        <v>270</v>
      </c>
      <c r="CE263" s="129" t="s">
        <v>316</v>
      </c>
      <c r="CF263" s="129" t="s">
        <v>332</v>
      </c>
      <c r="CG263" s="131" t="s">
        <v>17921</v>
      </c>
      <c r="CH263" s="131" t="s">
        <v>9174</v>
      </c>
      <c r="CI263" s="124" t="s">
        <v>19246</v>
      </c>
    </row>
    <row r="264" spans="1:87" ht="15" x14ac:dyDescent="0.25">
      <c r="A264" s="30" t="str">
        <f t="shared" si="23"/>
        <v/>
      </c>
      <c r="B264" s="31"/>
      <c r="C264" s="31"/>
      <c r="D264" s="31"/>
      <c r="E264" s="31"/>
      <c r="F264" s="31"/>
      <c r="G264" s="32"/>
      <c r="H264" s="32"/>
      <c r="I264" s="33"/>
      <c r="J264" s="18"/>
      <c r="K264" s="32"/>
      <c r="L264" s="18"/>
      <c r="M264" s="31"/>
      <c r="N264" s="31"/>
      <c r="O264" s="31"/>
      <c r="P264" s="32"/>
      <c r="Q264" s="31"/>
      <c r="R264" s="44"/>
      <c r="S264" s="32"/>
      <c r="T264" s="34" t="str">
        <f t="shared" si="19"/>
        <v/>
      </c>
      <c r="U264" s="32"/>
      <c r="V264" s="45"/>
      <c r="W264" s="35"/>
      <c r="X264" s="62" t="str">
        <f t="shared" si="20"/>
        <v/>
      </c>
      <c r="Y264" s="32"/>
      <c r="Z264" s="35"/>
      <c r="AA264" s="36"/>
      <c r="AB264" s="32"/>
      <c r="AC264" s="32"/>
      <c r="AD264" s="32"/>
      <c r="AE264" s="31"/>
      <c r="AF264" s="31"/>
      <c r="AG264" s="31"/>
      <c r="AH264" s="31" t="str">
        <f t="shared" si="18"/>
        <v/>
      </c>
      <c r="AI264" s="37" t="str">
        <f>IFERROR(IF(OR($C$5="",$Y264=""),"",INDEX('NFA LEVEL'!$D$2:$D$197,MATCH(CONCATENATE($C$5,"_",$Y264),'NFA LEVEL'!$A$2:$A$197))),"")</f>
        <v/>
      </c>
      <c r="AJ264" s="38" t="str">
        <f>IFERROR(ROUND((VLOOKUP(CONCATENATE($C$5,"_",$Y264),premium!$A$2:$I$200,6,FALSE))*AA264,0),"")</f>
        <v/>
      </c>
      <c r="AK264" s="38" t="str">
        <f>IFERROR(ROUND((VLOOKUP(CONCATENATE($C$5,"_",$Y264),premium!$A$2:$I$200,9,FALSE))*AA264,2),"")</f>
        <v/>
      </c>
      <c r="AL264" s="35"/>
      <c r="AM264" s="31"/>
      <c r="AN264" s="39"/>
      <c r="AO264" s="63" t="str">
        <f t="shared" si="21"/>
        <v/>
      </c>
      <c r="AP264" s="40" t="str">
        <f t="shared" si="22"/>
        <v/>
      </c>
      <c r="AQ264" s="41" t="s">
        <v>48</v>
      </c>
      <c r="AR264" s="161"/>
      <c r="AS264" s="124" t="s">
        <v>4459</v>
      </c>
      <c r="AT264" s="129" t="s">
        <v>214</v>
      </c>
      <c r="AU264" s="129" t="s">
        <v>204</v>
      </c>
      <c r="AV264" s="129" t="s">
        <v>270</v>
      </c>
      <c r="AW264" s="129" t="s">
        <v>316</v>
      </c>
      <c r="AX264" s="129" t="s">
        <v>336</v>
      </c>
      <c r="AZ264" s="129" t="s">
        <v>3984</v>
      </c>
      <c r="BA264" s="130" t="s">
        <v>9175</v>
      </c>
      <c r="BB264" s="130" t="s">
        <v>9176</v>
      </c>
      <c r="BH264" s="124"/>
      <c r="BI264" s="124"/>
      <c r="BM264" s="129" t="s">
        <v>3642</v>
      </c>
      <c r="BN264" s="129" t="s">
        <v>191</v>
      </c>
      <c r="BO264" s="129" t="s">
        <v>3649</v>
      </c>
      <c r="BP264" s="131" t="s">
        <v>4121</v>
      </c>
      <c r="BQ264" s="131" t="s">
        <v>17872</v>
      </c>
      <c r="BR264" s="131" t="s">
        <v>18600</v>
      </c>
      <c r="BT264" s="129" t="s">
        <v>2101</v>
      </c>
      <c r="BU264" s="129" t="s">
        <v>204</v>
      </c>
      <c r="BV264" s="129" t="s">
        <v>2102</v>
      </c>
      <c r="BW264" s="129" t="s">
        <v>2259</v>
      </c>
      <c r="BX264" s="131" t="s">
        <v>17799</v>
      </c>
      <c r="BY264" s="131" t="s">
        <v>18139</v>
      </c>
      <c r="BZ264" s="131" t="s">
        <v>18867</v>
      </c>
      <c r="CB264" s="129" t="s">
        <v>214</v>
      </c>
      <c r="CC264" s="129" t="s">
        <v>204</v>
      </c>
      <c r="CD264" s="129" t="s">
        <v>270</v>
      </c>
      <c r="CE264" s="129" t="s">
        <v>316</v>
      </c>
      <c r="CF264" s="129" t="s">
        <v>336</v>
      </c>
      <c r="CG264" s="131" t="s">
        <v>17921</v>
      </c>
      <c r="CH264" s="131" t="s">
        <v>9176</v>
      </c>
      <c r="CI264" s="124" t="s">
        <v>19247</v>
      </c>
    </row>
    <row r="265" spans="1:87" ht="15" x14ac:dyDescent="0.25">
      <c r="A265" s="30" t="str">
        <f t="shared" si="23"/>
        <v/>
      </c>
      <c r="B265" s="31"/>
      <c r="C265" s="31"/>
      <c r="D265" s="31"/>
      <c r="E265" s="31"/>
      <c r="F265" s="31"/>
      <c r="G265" s="32"/>
      <c r="H265" s="32"/>
      <c r="I265" s="33"/>
      <c r="J265" s="18"/>
      <c r="K265" s="32"/>
      <c r="L265" s="18"/>
      <c r="M265" s="31"/>
      <c r="N265" s="31"/>
      <c r="O265" s="31"/>
      <c r="P265" s="32"/>
      <c r="Q265" s="31"/>
      <c r="R265" s="44"/>
      <c r="S265" s="32"/>
      <c r="T265" s="34" t="str">
        <f t="shared" si="19"/>
        <v/>
      </c>
      <c r="U265" s="32"/>
      <c r="V265" s="45"/>
      <c r="W265" s="35"/>
      <c r="X265" s="62" t="str">
        <f t="shared" si="20"/>
        <v/>
      </c>
      <c r="Y265" s="32"/>
      <c r="Z265" s="35"/>
      <c r="AA265" s="36"/>
      <c r="AB265" s="32"/>
      <c r="AC265" s="32"/>
      <c r="AD265" s="32"/>
      <c r="AE265" s="31"/>
      <c r="AF265" s="31"/>
      <c r="AG265" s="31"/>
      <c r="AH265" s="31" t="str">
        <f t="shared" si="18"/>
        <v/>
      </c>
      <c r="AI265" s="37" t="str">
        <f>IFERROR(IF(OR($C$5="",$Y265=""),"",INDEX('NFA LEVEL'!$D$2:$D$197,MATCH(CONCATENATE($C$5,"_",$Y265),'NFA LEVEL'!$A$2:$A$197))),"")</f>
        <v/>
      </c>
      <c r="AJ265" s="38" t="str">
        <f>IFERROR(ROUND((VLOOKUP(CONCATENATE($C$5,"_",$Y265),premium!$A$2:$I$200,6,FALSE))*AA265,0),"")</f>
        <v/>
      </c>
      <c r="AK265" s="38" t="str">
        <f>IFERROR(ROUND((VLOOKUP(CONCATENATE($C$5,"_",$Y265),premium!$A$2:$I$200,9,FALSE))*AA265,2),"")</f>
        <v/>
      </c>
      <c r="AL265" s="35"/>
      <c r="AM265" s="31"/>
      <c r="AN265" s="39"/>
      <c r="AO265" s="63" t="str">
        <f t="shared" si="21"/>
        <v/>
      </c>
      <c r="AP265" s="40" t="str">
        <f t="shared" si="22"/>
        <v/>
      </c>
      <c r="AQ265" s="41" t="s">
        <v>48</v>
      </c>
      <c r="AR265" s="161"/>
      <c r="AS265" s="124" t="s">
        <v>4460</v>
      </c>
      <c r="AT265" s="129" t="s">
        <v>214</v>
      </c>
      <c r="AU265" s="129" t="s">
        <v>204</v>
      </c>
      <c r="AV265" s="129" t="s">
        <v>270</v>
      </c>
      <c r="AW265" s="129" t="s">
        <v>316</v>
      </c>
      <c r="AX265" s="129" t="s">
        <v>338</v>
      </c>
      <c r="AZ265" s="129" t="s">
        <v>3984</v>
      </c>
      <c r="BA265" s="130" t="s">
        <v>9177</v>
      </c>
      <c r="BB265" s="130" t="s">
        <v>9178</v>
      </c>
      <c r="BH265" s="124"/>
      <c r="BI265" s="124"/>
      <c r="BM265" s="129" t="s">
        <v>3642</v>
      </c>
      <c r="BN265" s="129" t="s">
        <v>191</v>
      </c>
      <c r="BO265" s="129" t="s">
        <v>3650</v>
      </c>
      <c r="BP265" s="131" t="s">
        <v>4121</v>
      </c>
      <c r="BQ265" s="131" t="s">
        <v>17873</v>
      </c>
      <c r="BR265" s="131" t="s">
        <v>18601</v>
      </c>
      <c r="BT265" s="129" t="s">
        <v>2101</v>
      </c>
      <c r="BU265" s="129" t="s">
        <v>204</v>
      </c>
      <c r="BV265" s="129" t="s">
        <v>2102</v>
      </c>
      <c r="BW265" s="129" t="s">
        <v>2103</v>
      </c>
      <c r="BX265" s="131" t="s">
        <v>17799</v>
      </c>
      <c r="BY265" s="131" t="s">
        <v>18140</v>
      </c>
      <c r="BZ265" s="131" t="s">
        <v>18868</v>
      </c>
      <c r="CB265" s="129" t="s">
        <v>214</v>
      </c>
      <c r="CC265" s="129" t="s">
        <v>204</v>
      </c>
      <c r="CD265" s="129" t="s">
        <v>270</v>
      </c>
      <c r="CE265" s="129" t="s">
        <v>316</v>
      </c>
      <c r="CF265" s="129" t="s">
        <v>338</v>
      </c>
      <c r="CG265" s="131" t="s">
        <v>17921</v>
      </c>
      <c r="CH265" s="131" t="s">
        <v>9178</v>
      </c>
      <c r="CI265" s="124" t="s">
        <v>19248</v>
      </c>
    </row>
    <row r="266" spans="1:87" ht="15" x14ac:dyDescent="0.25">
      <c r="A266" s="30" t="str">
        <f t="shared" si="23"/>
        <v/>
      </c>
      <c r="B266" s="31"/>
      <c r="C266" s="31"/>
      <c r="D266" s="31"/>
      <c r="E266" s="31"/>
      <c r="F266" s="31"/>
      <c r="G266" s="32"/>
      <c r="H266" s="32"/>
      <c r="I266" s="33"/>
      <c r="J266" s="18"/>
      <c r="K266" s="32"/>
      <c r="L266" s="18"/>
      <c r="M266" s="31"/>
      <c r="N266" s="31"/>
      <c r="O266" s="31"/>
      <c r="P266" s="32"/>
      <c r="Q266" s="31"/>
      <c r="R266" s="44"/>
      <c r="S266" s="32"/>
      <c r="T266" s="34" t="str">
        <f t="shared" si="19"/>
        <v/>
      </c>
      <c r="U266" s="32"/>
      <c r="V266" s="45"/>
      <c r="W266" s="35"/>
      <c r="X266" s="62" t="str">
        <f t="shared" si="20"/>
        <v/>
      </c>
      <c r="Y266" s="32"/>
      <c r="Z266" s="35"/>
      <c r="AA266" s="36"/>
      <c r="AB266" s="32"/>
      <c r="AC266" s="32"/>
      <c r="AD266" s="32"/>
      <c r="AE266" s="31"/>
      <c r="AF266" s="31"/>
      <c r="AG266" s="31"/>
      <c r="AH266" s="31" t="str">
        <f t="shared" si="18"/>
        <v/>
      </c>
      <c r="AI266" s="37" t="str">
        <f>IFERROR(IF(OR($C$5="",$Y266=""),"",INDEX('NFA LEVEL'!$D$2:$D$197,MATCH(CONCATENATE($C$5,"_",$Y266),'NFA LEVEL'!$A$2:$A$197))),"")</f>
        <v/>
      </c>
      <c r="AJ266" s="38" t="str">
        <f>IFERROR(ROUND((VLOOKUP(CONCATENATE($C$5,"_",$Y266),premium!$A$2:$I$200,6,FALSE))*AA266,0),"")</f>
        <v/>
      </c>
      <c r="AK266" s="38" t="str">
        <f>IFERROR(ROUND((VLOOKUP(CONCATENATE($C$5,"_",$Y266),premium!$A$2:$I$200,9,FALSE))*AA266,2),"")</f>
        <v/>
      </c>
      <c r="AL266" s="35"/>
      <c r="AM266" s="31"/>
      <c r="AN266" s="39"/>
      <c r="AO266" s="63" t="str">
        <f t="shared" si="21"/>
        <v/>
      </c>
      <c r="AP266" s="40" t="str">
        <f t="shared" si="22"/>
        <v/>
      </c>
      <c r="AQ266" s="41" t="s">
        <v>48</v>
      </c>
      <c r="AR266" s="161"/>
      <c r="AS266" s="124" t="s">
        <v>4461</v>
      </c>
      <c r="AT266" s="129" t="s">
        <v>214</v>
      </c>
      <c r="AU266" s="129" t="s">
        <v>204</v>
      </c>
      <c r="AV266" s="129" t="s">
        <v>270</v>
      </c>
      <c r="AW266" s="129" t="s">
        <v>316</v>
      </c>
      <c r="AX266" s="129" t="s">
        <v>340</v>
      </c>
      <c r="AZ266" s="129" t="s">
        <v>3984</v>
      </c>
      <c r="BA266" s="130" t="s">
        <v>9179</v>
      </c>
      <c r="BB266" s="130" t="s">
        <v>9180</v>
      </c>
      <c r="BH266" s="124"/>
      <c r="BI266" s="124"/>
      <c r="BM266" s="129" t="s">
        <v>3642</v>
      </c>
      <c r="BN266" s="129" t="s">
        <v>191</v>
      </c>
      <c r="BO266" s="129" t="s">
        <v>3651</v>
      </c>
      <c r="BP266" s="131" t="s">
        <v>4121</v>
      </c>
      <c r="BQ266" s="131" t="s">
        <v>17874</v>
      </c>
      <c r="BR266" s="131" t="s">
        <v>18602</v>
      </c>
      <c r="BT266" s="129" t="s">
        <v>2101</v>
      </c>
      <c r="BU266" s="129" t="s">
        <v>204</v>
      </c>
      <c r="BV266" s="129" t="s">
        <v>2105</v>
      </c>
      <c r="BW266" s="129" t="s">
        <v>2106</v>
      </c>
      <c r="BX266" s="131" t="s">
        <v>17800</v>
      </c>
      <c r="BY266" s="131" t="s">
        <v>18141</v>
      </c>
      <c r="BZ266" s="131" t="s">
        <v>18869</v>
      </c>
      <c r="CB266" s="129" t="s">
        <v>214</v>
      </c>
      <c r="CC266" s="129" t="s">
        <v>204</v>
      </c>
      <c r="CD266" s="129" t="s">
        <v>270</v>
      </c>
      <c r="CE266" s="129" t="s">
        <v>316</v>
      </c>
      <c r="CF266" s="129" t="s">
        <v>340</v>
      </c>
      <c r="CG266" s="131" t="s">
        <v>17921</v>
      </c>
      <c r="CH266" s="131" t="s">
        <v>9180</v>
      </c>
      <c r="CI266" s="124" t="s">
        <v>19249</v>
      </c>
    </row>
    <row r="267" spans="1:87" ht="15" x14ac:dyDescent="0.25">
      <c r="A267" s="30" t="str">
        <f t="shared" si="23"/>
        <v/>
      </c>
      <c r="B267" s="31"/>
      <c r="C267" s="31"/>
      <c r="D267" s="31"/>
      <c r="E267" s="31"/>
      <c r="F267" s="31"/>
      <c r="G267" s="32"/>
      <c r="H267" s="32"/>
      <c r="I267" s="33"/>
      <c r="J267" s="18"/>
      <c r="K267" s="32"/>
      <c r="L267" s="18"/>
      <c r="M267" s="31"/>
      <c r="N267" s="31"/>
      <c r="O267" s="31"/>
      <c r="P267" s="32"/>
      <c r="Q267" s="31"/>
      <c r="R267" s="44"/>
      <c r="S267" s="32"/>
      <c r="T267" s="34" t="str">
        <f t="shared" si="19"/>
        <v/>
      </c>
      <c r="U267" s="32"/>
      <c r="V267" s="45"/>
      <c r="W267" s="35"/>
      <c r="X267" s="62" t="str">
        <f t="shared" si="20"/>
        <v/>
      </c>
      <c r="Y267" s="32"/>
      <c r="Z267" s="35"/>
      <c r="AA267" s="36"/>
      <c r="AB267" s="32"/>
      <c r="AC267" s="32"/>
      <c r="AD267" s="32"/>
      <c r="AE267" s="31"/>
      <c r="AF267" s="31"/>
      <c r="AG267" s="31"/>
      <c r="AH267" s="31" t="str">
        <f t="shared" si="18"/>
        <v/>
      </c>
      <c r="AI267" s="37" t="str">
        <f>IFERROR(IF(OR($C$5="",$Y267=""),"",INDEX('NFA LEVEL'!$D$2:$D$197,MATCH(CONCATENATE($C$5,"_",$Y267),'NFA LEVEL'!$A$2:$A$197))),"")</f>
        <v/>
      </c>
      <c r="AJ267" s="38" t="str">
        <f>IFERROR(ROUND((VLOOKUP(CONCATENATE($C$5,"_",$Y267),premium!$A$2:$I$200,6,FALSE))*AA267,0),"")</f>
        <v/>
      </c>
      <c r="AK267" s="38" t="str">
        <f>IFERROR(ROUND((VLOOKUP(CONCATENATE($C$5,"_",$Y267),premium!$A$2:$I$200,9,FALSE))*AA267,2),"")</f>
        <v/>
      </c>
      <c r="AL267" s="35"/>
      <c r="AM267" s="31"/>
      <c r="AN267" s="39"/>
      <c r="AO267" s="63" t="str">
        <f t="shared" si="21"/>
        <v/>
      </c>
      <c r="AP267" s="40" t="str">
        <f t="shared" si="22"/>
        <v/>
      </c>
      <c r="AQ267" s="41" t="s">
        <v>48</v>
      </c>
      <c r="AR267" s="161"/>
      <c r="AS267" s="124" t="s">
        <v>4462</v>
      </c>
      <c r="AT267" s="129" t="s">
        <v>214</v>
      </c>
      <c r="AU267" s="129" t="s">
        <v>204</v>
      </c>
      <c r="AV267" s="129" t="s">
        <v>270</v>
      </c>
      <c r="AW267" s="129" t="s">
        <v>316</v>
      </c>
      <c r="AX267" s="129" t="s">
        <v>346</v>
      </c>
      <c r="AZ267" s="129" t="s">
        <v>3984</v>
      </c>
      <c r="BA267" s="130" t="s">
        <v>9181</v>
      </c>
      <c r="BB267" s="130" t="s">
        <v>9182</v>
      </c>
      <c r="BH267" s="124"/>
      <c r="BI267" s="124"/>
      <c r="BM267" s="129" t="s">
        <v>3642</v>
      </c>
      <c r="BN267" s="129" t="s">
        <v>191</v>
      </c>
      <c r="BO267" s="129" t="s">
        <v>3652</v>
      </c>
      <c r="BP267" s="131" t="s">
        <v>4121</v>
      </c>
      <c r="BQ267" s="131" t="s">
        <v>17875</v>
      </c>
      <c r="BR267" s="131" t="s">
        <v>18603</v>
      </c>
      <c r="BT267" s="129" t="s">
        <v>2101</v>
      </c>
      <c r="BU267" s="129" t="s">
        <v>204</v>
      </c>
      <c r="BV267" s="129" t="s">
        <v>2112</v>
      </c>
      <c r="BW267" s="129" t="s">
        <v>2113</v>
      </c>
      <c r="BX267" s="131" t="s">
        <v>17801</v>
      </c>
      <c r="BY267" s="131" t="s">
        <v>18142</v>
      </c>
      <c r="BZ267" s="131" t="s">
        <v>18870</v>
      </c>
      <c r="CB267" s="129" t="s">
        <v>214</v>
      </c>
      <c r="CC267" s="129" t="s">
        <v>204</v>
      </c>
      <c r="CD267" s="129" t="s">
        <v>270</v>
      </c>
      <c r="CE267" s="129" t="s">
        <v>316</v>
      </c>
      <c r="CF267" s="129" t="s">
        <v>346</v>
      </c>
      <c r="CG267" s="131" t="s">
        <v>17921</v>
      </c>
      <c r="CH267" s="131" t="s">
        <v>9182</v>
      </c>
      <c r="CI267" s="124" t="s">
        <v>19250</v>
      </c>
    </row>
    <row r="268" spans="1:87" ht="15" x14ac:dyDescent="0.25">
      <c r="A268" s="30" t="str">
        <f t="shared" si="23"/>
        <v/>
      </c>
      <c r="B268" s="31"/>
      <c r="C268" s="31"/>
      <c r="D268" s="31"/>
      <c r="E268" s="31"/>
      <c r="F268" s="31"/>
      <c r="G268" s="32"/>
      <c r="H268" s="32"/>
      <c r="I268" s="33"/>
      <c r="J268" s="18"/>
      <c r="K268" s="32"/>
      <c r="L268" s="18"/>
      <c r="M268" s="31"/>
      <c r="N268" s="31"/>
      <c r="O268" s="31"/>
      <c r="P268" s="32"/>
      <c r="Q268" s="31"/>
      <c r="R268" s="44"/>
      <c r="S268" s="32"/>
      <c r="T268" s="34" t="str">
        <f t="shared" si="19"/>
        <v/>
      </c>
      <c r="U268" s="32"/>
      <c r="V268" s="45"/>
      <c r="W268" s="35"/>
      <c r="X268" s="62" t="str">
        <f t="shared" si="20"/>
        <v/>
      </c>
      <c r="Y268" s="32"/>
      <c r="Z268" s="35"/>
      <c r="AA268" s="36"/>
      <c r="AB268" s="32"/>
      <c r="AC268" s="32"/>
      <c r="AD268" s="32"/>
      <c r="AE268" s="31"/>
      <c r="AF268" s="31"/>
      <c r="AG268" s="31"/>
      <c r="AH268" s="31" t="str">
        <f t="shared" si="18"/>
        <v/>
      </c>
      <c r="AI268" s="37" t="str">
        <f>IFERROR(IF(OR($C$5="",$Y268=""),"",INDEX('NFA LEVEL'!$D$2:$D$197,MATCH(CONCATENATE($C$5,"_",$Y268),'NFA LEVEL'!$A$2:$A$197))),"")</f>
        <v/>
      </c>
      <c r="AJ268" s="38" t="str">
        <f>IFERROR(ROUND((VLOOKUP(CONCATENATE($C$5,"_",$Y268),premium!$A$2:$I$200,6,FALSE))*AA268,0),"")</f>
        <v/>
      </c>
      <c r="AK268" s="38" t="str">
        <f>IFERROR(ROUND((VLOOKUP(CONCATENATE($C$5,"_",$Y268),premium!$A$2:$I$200,9,FALSE))*AA268,2),"")</f>
        <v/>
      </c>
      <c r="AL268" s="35"/>
      <c r="AM268" s="31"/>
      <c r="AN268" s="39"/>
      <c r="AO268" s="63" t="str">
        <f t="shared" si="21"/>
        <v/>
      </c>
      <c r="AP268" s="40" t="str">
        <f t="shared" si="22"/>
        <v/>
      </c>
      <c r="AQ268" s="41" t="s">
        <v>48</v>
      </c>
      <c r="AR268" s="161"/>
      <c r="AS268" s="124" t="s">
        <v>4463</v>
      </c>
      <c r="AT268" s="129" t="s">
        <v>214</v>
      </c>
      <c r="AU268" s="129" t="s">
        <v>204</v>
      </c>
      <c r="AV268" s="129" t="s">
        <v>270</v>
      </c>
      <c r="AW268" s="129" t="s">
        <v>316</v>
      </c>
      <c r="AX268" s="129" t="s">
        <v>347</v>
      </c>
      <c r="AZ268" s="129" t="s">
        <v>3984</v>
      </c>
      <c r="BA268" s="130" t="s">
        <v>9183</v>
      </c>
      <c r="BB268" s="130" t="s">
        <v>9184</v>
      </c>
      <c r="BH268" s="124"/>
      <c r="BI268" s="124"/>
      <c r="BM268" s="129" t="s">
        <v>3642</v>
      </c>
      <c r="BN268" s="129" t="s">
        <v>171</v>
      </c>
      <c r="BO268" s="129" t="s">
        <v>3643</v>
      </c>
      <c r="BP268" s="131" t="s">
        <v>4122</v>
      </c>
      <c r="BQ268" s="131" t="s">
        <v>17876</v>
      </c>
      <c r="BR268" s="131" t="s">
        <v>18604</v>
      </c>
      <c r="BT268" s="129" t="s">
        <v>2101</v>
      </c>
      <c r="BU268" s="129" t="s">
        <v>204</v>
      </c>
      <c r="BV268" s="129" t="s">
        <v>2112</v>
      </c>
      <c r="BW268" s="129" t="s">
        <v>2115</v>
      </c>
      <c r="BX268" s="131" t="s">
        <v>17801</v>
      </c>
      <c r="BY268" s="131" t="s">
        <v>18143</v>
      </c>
      <c r="BZ268" s="131" t="s">
        <v>18871</v>
      </c>
      <c r="CB268" s="129" t="s">
        <v>214</v>
      </c>
      <c r="CC268" s="129" t="s">
        <v>204</v>
      </c>
      <c r="CD268" s="129" t="s">
        <v>270</v>
      </c>
      <c r="CE268" s="129" t="s">
        <v>316</v>
      </c>
      <c r="CF268" s="129" t="s">
        <v>347</v>
      </c>
      <c r="CG268" s="131" t="s">
        <v>17921</v>
      </c>
      <c r="CH268" s="131" t="s">
        <v>9184</v>
      </c>
      <c r="CI268" s="124" t="s">
        <v>19251</v>
      </c>
    </row>
    <row r="269" spans="1:87" ht="15" x14ac:dyDescent="0.25">
      <c r="A269" s="30" t="str">
        <f t="shared" si="23"/>
        <v/>
      </c>
      <c r="B269" s="31"/>
      <c r="C269" s="31"/>
      <c r="D269" s="31"/>
      <c r="E269" s="31"/>
      <c r="F269" s="31"/>
      <c r="G269" s="32"/>
      <c r="H269" s="32"/>
      <c r="I269" s="33"/>
      <c r="J269" s="18"/>
      <c r="K269" s="32"/>
      <c r="L269" s="18"/>
      <c r="M269" s="31"/>
      <c r="N269" s="31"/>
      <c r="O269" s="31"/>
      <c r="P269" s="32"/>
      <c r="Q269" s="31"/>
      <c r="R269" s="44"/>
      <c r="S269" s="32"/>
      <c r="T269" s="34" t="str">
        <f t="shared" si="19"/>
        <v/>
      </c>
      <c r="U269" s="32"/>
      <c r="V269" s="45"/>
      <c r="W269" s="35"/>
      <c r="X269" s="62" t="str">
        <f t="shared" si="20"/>
        <v/>
      </c>
      <c r="Y269" s="32"/>
      <c r="Z269" s="35"/>
      <c r="AA269" s="36"/>
      <c r="AB269" s="32"/>
      <c r="AC269" s="32"/>
      <c r="AD269" s="32"/>
      <c r="AE269" s="31"/>
      <c r="AF269" s="31"/>
      <c r="AG269" s="31"/>
      <c r="AH269" s="31" t="str">
        <f t="shared" si="18"/>
        <v/>
      </c>
      <c r="AI269" s="37" t="str">
        <f>IFERROR(IF(OR($C$5="",$Y269=""),"",INDEX('NFA LEVEL'!$D$2:$D$197,MATCH(CONCATENATE($C$5,"_",$Y269),'NFA LEVEL'!$A$2:$A$197))),"")</f>
        <v/>
      </c>
      <c r="AJ269" s="38" t="str">
        <f>IFERROR(ROUND((VLOOKUP(CONCATENATE($C$5,"_",$Y269),premium!$A$2:$I$200,6,FALSE))*AA269,0),"")</f>
        <v/>
      </c>
      <c r="AK269" s="38" t="str">
        <f>IFERROR(ROUND((VLOOKUP(CONCATENATE($C$5,"_",$Y269),premium!$A$2:$I$200,9,FALSE))*AA269,2),"")</f>
        <v/>
      </c>
      <c r="AL269" s="35"/>
      <c r="AM269" s="31"/>
      <c r="AN269" s="39"/>
      <c r="AO269" s="63" t="str">
        <f t="shared" si="21"/>
        <v/>
      </c>
      <c r="AP269" s="40" t="str">
        <f t="shared" si="22"/>
        <v/>
      </c>
      <c r="AQ269" s="41" t="s">
        <v>48</v>
      </c>
      <c r="AR269" s="161"/>
      <c r="AS269" s="124" t="s">
        <v>4464</v>
      </c>
      <c r="AT269" s="129" t="s">
        <v>214</v>
      </c>
      <c r="AU269" s="129" t="s">
        <v>204</v>
      </c>
      <c r="AV269" s="129" t="s">
        <v>270</v>
      </c>
      <c r="AW269" s="129" t="s">
        <v>316</v>
      </c>
      <c r="AX269" s="129" t="s">
        <v>348</v>
      </c>
      <c r="AZ269" s="129" t="s">
        <v>3984</v>
      </c>
      <c r="BA269" s="130" t="s">
        <v>9185</v>
      </c>
      <c r="BB269" s="130" t="s">
        <v>9186</v>
      </c>
      <c r="BH269" s="124"/>
      <c r="BI269" s="124"/>
      <c r="BM269" s="129" t="s">
        <v>3642</v>
      </c>
      <c r="BN269" s="129" t="s">
        <v>171</v>
      </c>
      <c r="BO269" s="129" t="s">
        <v>3644</v>
      </c>
      <c r="BP269" s="131" t="s">
        <v>4122</v>
      </c>
      <c r="BQ269" s="131" t="s">
        <v>17877</v>
      </c>
      <c r="BR269" s="131" t="s">
        <v>18605</v>
      </c>
      <c r="BT269" s="129" t="s">
        <v>2101</v>
      </c>
      <c r="BU269" s="129" t="s">
        <v>204</v>
      </c>
      <c r="BV269" s="129" t="s">
        <v>2112</v>
      </c>
      <c r="BW269" s="129" t="s">
        <v>2125</v>
      </c>
      <c r="BX269" s="131" t="s">
        <v>17801</v>
      </c>
      <c r="BY269" s="131" t="s">
        <v>18144</v>
      </c>
      <c r="BZ269" s="131" t="s">
        <v>18872</v>
      </c>
      <c r="CB269" s="129" t="s">
        <v>214</v>
      </c>
      <c r="CC269" s="129" t="s">
        <v>204</v>
      </c>
      <c r="CD269" s="129" t="s">
        <v>270</v>
      </c>
      <c r="CE269" s="129" t="s">
        <v>316</v>
      </c>
      <c r="CF269" s="129" t="s">
        <v>348</v>
      </c>
      <c r="CG269" s="131" t="s">
        <v>17921</v>
      </c>
      <c r="CH269" s="131" t="s">
        <v>9186</v>
      </c>
      <c r="CI269" s="124" t="s">
        <v>19252</v>
      </c>
    </row>
    <row r="270" spans="1:87" ht="15" x14ac:dyDescent="0.25">
      <c r="A270" s="30" t="str">
        <f t="shared" si="23"/>
        <v/>
      </c>
      <c r="B270" s="31"/>
      <c r="C270" s="31"/>
      <c r="D270" s="31"/>
      <c r="E270" s="31"/>
      <c r="F270" s="31"/>
      <c r="G270" s="32"/>
      <c r="H270" s="32"/>
      <c r="I270" s="33"/>
      <c r="J270" s="18"/>
      <c r="K270" s="32"/>
      <c r="L270" s="18"/>
      <c r="M270" s="31"/>
      <c r="N270" s="31"/>
      <c r="O270" s="31"/>
      <c r="P270" s="32"/>
      <c r="Q270" s="31"/>
      <c r="R270" s="44"/>
      <c r="S270" s="32"/>
      <c r="T270" s="34" t="str">
        <f t="shared" si="19"/>
        <v/>
      </c>
      <c r="U270" s="32"/>
      <c r="V270" s="45"/>
      <c r="W270" s="35"/>
      <c r="X270" s="62" t="str">
        <f t="shared" si="20"/>
        <v/>
      </c>
      <c r="Y270" s="32"/>
      <c r="Z270" s="35"/>
      <c r="AA270" s="36"/>
      <c r="AB270" s="32"/>
      <c r="AC270" s="32"/>
      <c r="AD270" s="32"/>
      <c r="AE270" s="31"/>
      <c r="AF270" s="31"/>
      <c r="AG270" s="31"/>
      <c r="AH270" s="31" t="str">
        <f t="shared" si="18"/>
        <v/>
      </c>
      <c r="AI270" s="37" t="str">
        <f>IFERROR(IF(OR($C$5="",$Y270=""),"",INDEX('NFA LEVEL'!$D$2:$D$197,MATCH(CONCATENATE($C$5,"_",$Y270),'NFA LEVEL'!$A$2:$A$197))),"")</f>
        <v/>
      </c>
      <c r="AJ270" s="38" t="str">
        <f>IFERROR(ROUND((VLOOKUP(CONCATENATE($C$5,"_",$Y270),premium!$A$2:$I$200,6,FALSE))*AA270,0),"")</f>
        <v/>
      </c>
      <c r="AK270" s="38" t="str">
        <f>IFERROR(ROUND((VLOOKUP(CONCATENATE($C$5,"_",$Y270),premium!$A$2:$I$200,9,FALSE))*AA270,2),"")</f>
        <v/>
      </c>
      <c r="AL270" s="35"/>
      <c r="AM270" s="31"/>
      <c r="AN270" s="39"/>
      <c r="AO270" s="63" t="str">
        <f t="shared" si="21"/>
        <v/>
      </c>
      <c r="AP270" s="40" t="str">
        <f t="shared" si="22"/>
        <v/>
      </c>
      <c r="AQ270" s="41" t="s">
        <v>48</v>
      </c>
      <c r="AR270" s="161"/>
      <c r="AS270" s="124" t="s">
        <v>4465</v>
      </c>
      <c r="AT270" s="129" t="s">
        <v>214</v>
      </c>
      <c r="AU270" s="129" t="s">
        <v>204</v>
      </c>
      <c r="AV270" s="129" t="s">
        <v>270</v>
      </c>
      <c r="AW270" s="129" t="s">
        <v>316</v>
      </c>
      <c r="AX270" s="129" t="s">
        <v>349</v>
      </c>
      <c r="AZ270" s="129" t="s">
        <v>3984</v>
      </c>
      <c r="BA270" s="130" t="s">
        <v>9187</v>
      </c>
      <c r="BB270" s="130" t="s">
        <v>9188</v>
      </c>
      <c r="BH270" s="124"/>
      <c r="BI270" s="124"/>
      <c r="BM270" s="129" t="s">
        <v>3642</v>
      </c>
      <c r="BN270" s="129" t="s">
        <v>171</v>
      </c>
      <c r="BO270" s="129" t="s">
        <v>3645</v>
      </c>
      <c r="BP270" s="131" t="s">
        <v>4122</v>
      </c>
      <c r="BQ270" s="131" t="s">
        <v>17878</v>
      </c>
      <c r="BR270" s="131" t="s">
        <v>18606</v>
      </c>
      <c r="BT270" s="129" t="s">
        <v>2101</v>
      </c>
      <c r="BU270" s="129" t="s">
        <v>204</v>
      </c>
      <c r="BV270" s="129" t="s">
        <v>2130</v>
      </c>
      <c r="BW270" s="129" t="s">
        <v>2480</v>
      </c>
      <c r="BX270" s="131" t="s">
        <v>17802</v>
      </c>
      <c r="BY270" s="131" t="s">
        <v>18145</v>
      </c>
      <c r="BZ270" s="131" t="s">
        <v>18873</v>
      </c>
      <c r="CB270" s="129" t="s">
        <v>214</v>
      </c>
      <c r="CC270" s="129" t="s">
        <v>204</v>
      </c>
      <c r="CD270" s="129" t="s">
        <v>270</v>
      </c>
      <c r="CE270" s="129" t="s">
        <v>316</v>
      </c>
      <c r="CF270" s="129" t="s">
        <v>349</v>
      </c>
      <c r="CG270" s="131" t="s">
        <v>17921</v>
      </c>
      <c r="CH270" s="131" t="s">
        <v>9188</v>
      </c>
      <c r="CI270" s="124" t="s">
        <v>19253</v>
      </c>
    </row>
    <row r="271" spans="1:87" ht="15" x14ac:dyDescent="0.25">
      <c r="A271" s="30" t="str">
        <f t="shared" si="23"/>
        <v/>
      </c>
      <c r="B271" s="31"/>
      <c r="C271" s="31"/>
      <c r="D271" s="31"/>
      <c r="E271" s="31"/>
      <c r="F271" s="31"/>
      <c r="G271" s="32"/>
      <c r="H271" s="32"/>
      <c r="I271" s="33"/>
      <c r="J271" s="18"/>
      <c r="K271" s="32"/>
      <c r="L271" s="18"/>
      <c r="M271" s="31"/>
      <c r="N271" s="31"/>
      <c r="O271" s="31"/>
      <c r="P271" s="32"/>
      <c r="Q271" s="31"/>
      <c r="R271" s="44"/>
      <c r="S271" s="32"/>
      <c r="T271" s="34" t="str">
        <f t="shared" si="19"/>
        <v/>
      </c>
      <c r="U271" s="32"/>
      <c r="V271" s="45"/>
      <c r="W271" s="35"/>
      <c r="X271" s="62" t="str">
        <f t="shared" si="20"/>
        <v/>
      </c>
      <c r="Y271" s="32"/>
      <c r="Z271" s="35"/>
      <c r="AA271" s="36"/>
      <c r="AB271" s="32"/>
      <c r="AC271" s="32"/>
      <c r="AD271" s="32"/>
      <c r="AE271" s="31"/>
      <c r="AF271" s="31"/>
      <c r="AG271" s="31"/>
      <c r="AH271" s="31" t="str">
        <f t="shared" si="18"/>
        <v/>
      </c>
      <c r="AI271" s="37" t="str">
        <f>IFERROR(IF(OR($C$5="",$Y271=""),"",INDEX('NFA LEVEL'!$D$2:$D$197,MATCH(CONCATENATE($C$5,"_",$Y271),'NFA LEVEL'!$A$2:$A$197))),"")</f>
        <v/>
      </c>
      <c r="AJ271" s="38" t="str">
        <f>IFERROR(ROUND((VLOOKUP(CONCATENATE($C$5,"_",$Y271),premium!$A$2:$I$200,6,FALSE))*AA271,0),"")</f>
        <v/>
      </c>
      <c r="AK271" s="38" t="str">
        <f>IFERROR(ROUND((VLOOKUP(CONCATENATE($C$5,"_",$Y271),premium!$A$2:$I$200,9,FALSE))*AA271,2),"")</f>
        <v/>
      </c>
      <c r="AL271" s="35"/>
      <c r="AM271" s="31"/>
      <c r="AN271" s="39"/>
      <c r="AO271" s="63" t="str">
        <f t="shared" si="21"/>
        <v/>
      </c>
      <c r="AP271" s="40" t="str">
        <f t="shared" si="22"/>
        <v/>
      </c>
      <c r="AQ271" s="41" t="s">
        <v>48</v>
      </c>
      <c r="AR271" s="161"/>
      <c r="AS271" s="124" t="s">
        <v>4466</v>
      </c>
      <c r="AT271" s="129" t="s">
        <v>214</v>
      </c>
      <c r="AU271" s="129" t="s">
        <v>204</v>
      </c>
      <c r="AV271" s="129" t="s">
        <v>270</v>
      </c>
      <c r="AW271" s="129" t="s">
        <v>316</v>
      </c>
      <c r="AX271" s="129" t="s">
        <v>350</v>
      </c>
      <c r="AZ271" s="129" t="s">
        <v>3984</v>
      </c>
      <c r="BA271" s="130" t="s">
        <v>9189</v>
      </c>
      <c r="BB271" s="130" t="s">
        <v>9190</v>
      </c>
      <c r="BH271" s="124"/>
      <c r="BI271" s="124"/>
      <c r="BM271" s="129" t="s">
        <v>3642</v>
      </c>
      <c r="BN271" s="129" t="s">
        <v>171</v>
      </c>
      <c r="BO271" s="129" t="s">
        <v>3646</v>
      </c>
      <c r="BP271" s="131" t="s">
        <v>4122</v>
      </c>
      <c r="BQ271" s="131" t="s">
        <v>17879</v>
      </c>
      <c r="BR271" s="131" t="s">
        <v>18607</v>
      </c>
      <c r="BT271" s="129" t="s">
        <v>2101</v>
      </c>
      <c r="BU271" s="129" t="s">
        <v>204</v>
      </c>
      <c r="BV271" s="129" t="s">
        <v>2130</v>
      </c>
      <c r="BW271" s="129" t="s">
        <v>2366</v>
      </c>
      <c r="BX271" s="131" t="s">
        <v>17802</v>
      </c>
      <c r="BY271" s="131" t="s">
        <v>18146</v>
      </c>
      <c r="BZ271" s="131" t="s">
        <v>18874</v>
      </c>
      <c r="CB271" s="129" t="s">
        <v>214</v>
      </c>
      <c r="CC271" s="129" t="s">
        <v>204</v>
      </c>
      <c r="CD271" s="129" t="s">
        <v>270</v>
      </c>
      <c r="CE271" s="129" t="s">
        <v>316</v>
      </c>
      <c r="CF271" s="129" t="s">
        <v>350</v>
      </c>
      <c r="CG271" s="131" t="s">
        <v>17921</v>
      </c>
      <c r="CH271" s="131" t="s">
        <v>9190</v>
      </c>
      <c r="CI271" s="124" t="s">
        <v>19254</v>
      </c>
    </row>
    <row r="272" spans="1:87" ht="15" x14ac:dyDescent="0.25">
      <c r="A272" s="30" t="str">
        <f t="shared" si="23"/>
        <v/>
      </c>
      <c r="B272" s="31"/>
      <c r="C272" s="31"/>
      <c r="D272" s="31"/>
      <c r="E272" s="31"/>
      <c r="F272" s="31"/>
      <c r="G272" s="32"/>
      <c r="H272" s="32"/>
      <c r="I272" s="33"/>
      <c r="J272" s="18"/>
      <c r="K272" s="32"/>
      <c r="L272" s="18"/>
      <c r="M272" s="31"/>
      <c r="N272" s="31"/>
      <c r="O272" s="31"/>
      <c r="P272" s="32"/>
      <c r="Q272" s="31"/>
      <c r="R272" s="44"/>
      <c r="S272" s="32"/>
      <c r="T272" s="34" t="str">
        <f t="shared" si="19"/>
        <v/>
      </c>
      <c r="U272" s="32"/>
      <c r="V272" s="45"/>
      <c r="W272" s="35"/>
      <c r="X272" s="62" t="str">
        <f t="shared" si="20"/>
        <v/>
      </c>
      <c r="Y272" s="32"/>
      <c r="Z272" s="35"/>
      <c r="AA272" s="36"/>
      <c r="AB272" s="32"/>
      <c r="AC272" s="32"/>
      <c r="AD272" s="32"/>
      <c r="AE272" s="31"/>
      <c r="AF272" s="31"/>
      <c r="AG272" s="31"/>
      <c r="AH272" s="31" t="str">
        <f t="shared" si="18"/>
        <v/>
      </c>
      <c r="AI272" s="37" t="str">
        <f>IFERROR(IF(OR($C$5="",$Y272=""),"",INDEX('NFA LEVEL'!$D$2:$D$197,MATCH(CONCATENATE($C$5,"_",$Y272),'NFA LEVEL'!$A$2:$A$197))),"")</f>
        <v/>
      </c>
      <c r="AJ272" s="38" t="str">
        <f>IFERROR(ROUND((VLOOKUP(CONCATENATE($C$5,"_",$Y272),premium!$A$2:$I$200,6,FALSE))*AA272,0),"")</f>
        <v/>
      </c>
      <c r="AK272" s="38" t="str">
        <f>IFERROR(ROUND((VLOOKUP(CONCATENATE($C$5,"_",$Y272),premium!$A$2:$I$200,9,FALSE))*AA272,2),"")</f>
        <v/>
      </c>
      <c r="AL272" s="35"/>
      <c r="AM272" s="31"/>
      <c r="AN272" s="39"/>
      <c r="AO272" s="63" t="str">
        <f t="shared" si="21"/>
        <v/>
      </c>
      <c r="AP272" s="40" t="str">
        <f t="shared" si="22"/>
        <v/>
      </c>
      <c r="AQ272" s="41" t="s">
        <v>48</v>
      </c>
      <c r="AR272" s="161"/>
      <c r="AS272" s="124" t="s">
        <v>4467</v>
      </c>
      <c r="AT272" s="129" t="s">
        <v>214</v>
      </c>
      <c r="AU272" s="129" t="s">
        <v>204</v>
      </c>
      <c r="AV272" s="129" t="s">
        <v>270</v>
      </c>
      <c r="AW272" s="129" t="s">
        <v>316</v>
      </c>
      <c r="AX272" s="129" t="s">
        <v>351</v>
      </c>
      <c r="AZ272" s="129" t="s">
        <v>3984</v>
      </c>
      <c r="BA272" s="130" t="s">
        <v>9191</v>
      </c>
      <c r="BB272" s="130" t="s">
        <v>9192</v>
      </c>
      <c r="BH272" s="124"/>
      <c r="BI272" s="124"/>
      <c r="BM272" s="129" t="s">
        <v>3642</v>
      </c>
      <c r="BN272" s="129" t="s">
        <v>171</v>
      </c>
      <c r="BO272" s="129" t="s">
        <v>3647</v>
      </c>
      <c r="BP272" s="131" t="s">
        <v>4122</v>
      </c>
      <c r="BQ272" s="131" t="s">
        <v>17880</v>
      </c>
      <c r="BR272" s="131" t="s">
        <v>18608</v>
      </c>
      <c r="BT272" s="129" t="s">
        <v>2101</v>
      </c>
      <c r="BU272" s="129" t="s">
        <v>204</v>
      </c>
      <c r="BV272" s="129" t="s">
        <v>2130</v>
      </c>
      <c r="BW272" s="129" t="s">
        <v>2369</v>
      </c>
      <c r="BX272" s="131" t="s">
        <v>17802</v>
      </c>
      <c r="BY272" s="131" t="s">
        <v>18147</v>
      </c>
      <c r="BZ272" s="131" t="s">
        <v>18875</v>
      </c>
      <c r="CB272" s="129" t="s">
        <v>214</v>
      </c>
      <c r="CC272" s="129" t="s">
        <v>204</v>
      </c>
      <c r="CD272" s="129" t="s">
        <v>270</v>
      </c>
      <c r="CE272" s="129" t="s">
        <v>316</v>
      </c>
      <c r="CF272" s="129" t="s">
        <v>351</v>
      </c>
      <c r="CG272" s="131" t="s">
        <v>17921</v>
      </c>
      <c r="CH272" s="131" t="s">
        <v>9192</v>
      </c>
      <c r="CI272" s="124" t="s">
        <v>19255</v>
      </c>
    </row>
    <row r="273" spans="1:87" ht="15" x14ac:dyDescent="0.25">
      <c r="A273" s="30" t="str">
        <f t="shared" si="23"/>
        <v/>
      </c>
      <c r="B273" s="31"/>
      <c r="C273" s="31"/>
      <c r="D273" s="31"/>
      <c r="E273" s="31"/>
      <c r="F273" s="31"/>
      <c r="G273" s="32"/>
      <c r="H273" s="32"/>
      <c r="I273" s="33"/>
      <c r="J273" s="18"/>
      <c r="K273" s="32"/>
      <c r="L273" s="18"/>
      <c r="M273" s="31"/>
      <c r="N273" s="31"/>
      <c r="O273" s="31"/>
      <c r="P273" s="32"/>
      <c r="Q273" s="31"/>
      <c r="R273" s="44"/>
      <c r="S273" s="32"/>
      <c r="T273" s="34" t="str">
        <f t="shared" si="19"/>
        <v/>
      </c>
      <c r="U273" s="32"/>
      <c r="V273" s="45"/>
      <c r="W273" s="35"/>
      <c r="X273" s="62" t="str">
        <f t="shared" si="20"/>
        <v/>
      </c>
      <c r="Y273" s="32"/>
      <c r="Z273" s="35"/>
      <c r="AA273" s="36"/>
      <c r="AB273" s="32"/>
      <c r="AC273" s="32"/>
      <c r="AD273" s="32"/>
      <c r="AE273" s="31"/>
      <c r="AF273" s="31"/>
      <c r="AG273" s="31"/>
      <c r="AH273" s="31" t="str">
        <f t="shared" si="18"/>
        <v/>
      </c>
      <c r="AI273" s="37" t="str">
        <f>IFERROR(IF(OR($C$5="",$Y273=""),"",INDEX('NFA LEVEL'!$D$2:$D$197,MATCH(CONCATENATE($C$5,"_",$Y273),'NFA LEVEL'!$A$2:$A$197))),"")</f>
        <v/>
      </c>
      <c r="AJ273" s="38" t="str">
        <f>IFERROR(ROUND((VLOOKUP(CONCATENATE($C$5,"_",$Y273),premium!$A$2:$I$200,6,FALSE))*AA273,0),"")</f>
        <v/>
      </c>
      <c r="AK273" s="38" t="str">
        <f>IFERROR(ROUND((VLOOKUP(CONCATENATE($C$5,"_",$Y273),premium!$A$2:$I$200,9,FALSE))*AA273,2),"")</f>
        <v/>
      </c>
      <c r="AL273" s="35"/>
      <c r="AM273" s="31"/>
      <c r="AN273" s="39"/>
      <c r="AO273" s="63" t="str">
        <f t="shared" si="21"/>
        <v/>
      </c>
      <c r="AP273" s="40" t="str">
        <f t="shared" si="22"/>
        <v/>
      </c>
      <c r="AQ273" s="41" t="s">
        <v>48</v>
      </c>
      <c r="AR273" s="161"/>
      <c r="AS273" s="124" t="s">
        <v>4468</v>
      </c>
      <c r="AT273" s="129" t="s">
        <v>214</v>
      </c>
      <c r="AU273" s="129" t="s">
        <v>204</v>
      </c>
      <c r="AV273" s="129" t="s">
        <v>270</v>
      </c>
      <c r="AW273" s="129" t="s">
        <v>316</v>
      </c>
      <c r="AX273" s="129" t="s">
        <v>352</v>
      </c>
      <c r="AZ273" s="129" t="s">
        <v>3984</v>
      </c>
      <c r="BA273" s="130" t="s">
        <v>9193</v>
      </c>
      <c r="BB273" s="130" t="s">
        <v>9194</v>
      </c>
      <c r="BH273" s="124"/>
      <c r="BI273" s="124"/>
      <c r="BM273" s="129" t="s">
        <v>3642</v>
      </c>
      <c r="BN273" s="129" t="s">
        <v>171</v>
      </c>
      <c r="BO273" s="129" t="s">
        <v>3648</v>
      </c>
      <c r="BP273" s="131" t="s">
        <v>4122</v>
      </c>
      <c r="BQ273" s="131" t="s">
        <v>17881</v>
      </c>
      <c r="BR273" s="131" t="s">
        <v>18609</v>
      </c>
      <c r="BT273" s="129" t="s">
        <v>2101</v>
      </c>
      <c r="BU273" s="129" t="s">
        <v>204</v>
      </c>
      <c r="BV273" s="129" t="s">
        <v>2130</v>
      </c>
      <c r="BW273" s="129" t="s">
        <v>2387</v>
      </c>
      <c r="BX273" s="131" t="s">
        <v>17802</v>
      </c>
      <c r="BY273" s="131" t="s">
        <v>18148</v>
      </c>
      <c r="BZ273" s="131" t="s">
        <v>18876</v>
      </c>
      <c r="CB273" s="129" t="s">
        <v>214</v>
      </c>
      <c r="CC273" s="129" t="s">
        <v>204</v>
      </c>
      <c r="CD273" s="129" t="s">
        <v>270</v>
      </c>
      <c r="CE273" s="129" t="s">
        <v>316</v>
      </c>
      <c r="CF273" s="129" t="s">
        <v>352</v>
      </c>
      <c r="CG273" s="131" t="s">
        <v>17921</v>
      </c>
      <c r="CH273" s="131" t="s">
        <v>9194</v>
      </c>
      <c r="CI273" s="124" t="s">
        <v>19256</v>
      </c>
    </row>
    <row r="274" spans="1:87" ht="15" x14ac:dyDescent="0.25">
      <c r="A274" s="30" t="str">
        <f t="shared" si="23"/>
        <v/>
      </c>
      <c r="B274" s="31"/>
      <c r="C274" s="31"/>
      <c r="D274" s="31"/>
      <c r="E274" s="31"/>
      <c r="F274" s="31"/>
      <c r="G274" s="32"/>
      <c r="H274" s="32"/>
      <c r="I274" s="33"/>
      <c r="J274" s="18"/>
      <c r="K274" s="32"/>
      <c r="L274" s="18"/>
      <c r="M274" s="31"/>
      <c r="N274" s="31"/>
      <c r="O274" s="31"/>
      <c r="P274" s="32"/>
      <c r="Q274" s="31"/>
      <c r="R274" s="44"/>
      <c r="S274" s="32"/>
      <c r="T274" s="34" t="str">
        <f t="shared" si="19"/>
        <v/>
      </c>
      <c r="U274" s="32"/>
      <c r="V274" s="45"/>
      <c r="W274" s="35"/>
      <c r="X274" s="62" t="str">
        <f t="shared" si="20"/>
        <v/>
      </c>
      <c r="Y274" s="32"/>
      <c r="Z274" s="35"/>
      <c r="AA274" s="36"/>
      <c r="AB274" s="32"/>
      <c r="AC274" s="32"/>
      <c r="AD274" s="32"/>
      <c r="AE274" s="31"/>
      <c r="AF274" s="31"/>
      <c r="AG274" s="31"/>
      <c r="AH274" s="31" t="str">
        <f t="shared" ref="AH274:AH337" si="24">IF(OR($C$5="",$Y274=""),"",IFERROR(INDEX($AZ$18:$AZ$4489,MATCH(CONCATENATE($C$5,$Y274,$AB274,$AC274,$AD274,$AE274),$AS$18:$AS$4489,0)),""))</f>
        <v/>
      </c>
      <c r="AI274" s="37" t="str">
        <f>IFERROR(IF(OR($C$5="",$Y274=""),"",INDEX('NFA LEVEL'!$D$2:$D$197,MATCH(CONCATENATE($C$5,"_",$Y274),'NFA LEVEL'!$A$2:$A$197))),"")</f>
        <v/>
      </c>
      <c r="AJ274" s="38" t="str">
        <f>IFERROR(ROUND((VLOOKUP(CONCATENATE($C$5,"_",$Y274),premium!$A$2:$I$200,6,FALSE))*AA274,0),"")</f>
        <v/>
      </c>
      <c r="AK274" s="38" t="str">
        <f>IFERROR(ROUND((VLOOKUP(CONCATENATE($C$5,"_",$Y274),premium!$A$2:$I$200,9,FALSE))*AA274,2),"")</f>
        <v/>
      </c>
      <c r="AL274" s="35"/>
      <c r="AM274" s="31"/>
      <c r="AN274" s="39"/>
      <c r="AO274" s="63" t="str">
        <f t="shared" si="21"/>
        <v/>
      </c>
      <c r="AP274" s="40" t="str">
        <f t="shared" si="22"/>
        <v/>
      </c>
      <c r="AQ274" s="41" t="s">
        <v>48</v>
      </c>
      <c r="AR274" s="161"/>
      <c r="AS274" s="124" t="s">
        <v>4469</v>
      </c>
      <c r="AT274" s="129" t="s">
        <v>214</v>
      </c>
      <c r="AU274" s="129" t="s">
        <v>204</v>
      </c>
      <c r="AV274" s="129" t="s">
        <v>270</v>
      </c>
      <c r="AW274" s="129" t="s">
        <v>316</v>
      </c>
      <c r="AX274" s="129" t="s">
        <v>353</v>
      </c>
      <c r="AZ274" s="129" t="s">
        <v>3984</v>
      </c>
      <c r="BA274" s="130" t="s">
        <v>9195</v>
      </c>
      <c r="BB274" s="130" t="s">
        <v>9196</v>
      </c>
      <c r="BH274" s="124"/>
      <c r="BI274" s="124"/>
      <c r="BM274" s="129" t="s">
        <v>3642</v>
      </c>
      <c r="BN274" s="129" t="s">
        <v>171</v>
      </c>
      <c r="BO274" s="129" t="s">
        <v>3649</v>
      </c>
      <c r="BP274" s="131" t="s">
        <v>4122</v>
      </c>
      <c r="BQ274" s="131" t="s">
        <v>17882</v>
      </c>
      <c r="BR274" s="131" t="s">
        <v>18610</v>
      </c>
      <c r="BT274" s="129" t="s">
        <v>2101</v>
      </c>
      <c r="BU274" s="129" t="s">
        <v>204</v>
      </c>
      <c r="BV274" s="129" t="s">
        <v>2130</v>
      </c>
      <c r="BW274" s="129" t="s">
        <v>2131</v>
      </c>
      <c r="BX274" s="131" t="s">
        <v>17802</v>
      </c>
      <c r="BY274" s="131" t="s">
        <v>18149</v>
      </c>
      <c r="BZ274" s="131" t="s">
        <v>18877</v>
      </c>
      <c r="CB274" s="129" t="s">
        <v>214</v>
      </c>
      <c r="CC274" s="129" t="s">
        <v>204</v>
      </c>
      <c r="CD274" s="129" t="s">
        <v>270</v>
      </c>
      <c r="CE274" s="129" t="s">
        <v>316</v>
      </c>
      <c r="CF274" s="129" t="s">
        <v>353</v>
      </c>
      <c r="CG274" s="131" t="s">
        <v>17921</v>
      </c>
      <c r="CH274" s="131" t="s">
        <v>9196</v>
      </c>
      <c r="CI274" s="124" t="s">
        <v>19257</v>
      </c>
    </row>
    <row r="275" spans="1:87" ht="15" x14ac:dyDescent="0.25">
      <c r="A275" s="30" t="str">
        <f t="shared" si="23"/>
        <v/>
      </c>
      <c r="B275" s="31"/>
      <c r="C275" s="31"/>
      <c r="D275" s="31"/>
      <c r="E275" s="31"/>
      <c r="F275" s="31"/>
      <c r="G275" s="32"/>
      <c r="H275" s="32"/>
      <c r="I275" s="33"/>
      <c r="J275" s="18"/>
      <c r="K275" s="32"/>
      <c r="L275" s="18"/>
      <c r="M275" s="31"/>
      <c r="N275" s="31"/>
      <c r="O275" s="31"/>
      <c r="P275" s="32"/>
      <c r="Q275" s="31"/>
      <c r="R275" s="44"/>
      <c r="S275" s="32"/>
      <c r="T275" s="34" t="str">
        <f t="shared" ref="T275:T338" si="25">IF($S275="","",IF($S275="Loanee","Saving/Loan A/C","Saving Bank A/C"))</f>
        <v/>
      </c>
      <c r="U275" s="32"/>
      <c r="V275" s="45"/>
      <c r="W275" s="35"/>
      <c r="X275" s="62" t="str">
        <f t="shared" ref="X275:X338" si="26">IF($V275&gt;2,"Others",IF($V275="","","Small/Marginal"))</f>
        <v/>
      </c>
      <c r="Y275" s="32"/>
      <c r="Z275" s="35"/>
      <c r="AA275" s="36"/>
      <c r="AB275" s="32"/>
      <c r="AC275" s="32"/>
      <c r="AD275" s="32"/>
      <c r="AE275" s="31"/>
      <c r="AF275" s="31"/>
      <c r="AG275" s="31"/>
      <c r="AH275" s="31" t="str">
        <f t="shared" si="24"/>
        <v/>
      </c>
      <c r="AI275" s="37" t="str">
        <f>IFERROR(IF(OR($C$5="",$Y275=""),"",INDEX('NFA LEVEL'!$D$2:$D$197,MATCH(CONCATENATE($C$5,"_",$Y275),'NFA LEVEL'!$A$2:$A$197))),"")</f>
        <v/>
      </c>
      <c r="AJ275" s="38" t="str">
        <f>IFERROR(ROUND((VLOOKUP(CONCATENATE($C$5,"_",$Y275),premium!$A$2:$I$200,6,FALSE))*AA275,0),"")</f>
        <v/>
      </c>
      <c r="AK275" s="38" t="str">
        <f>IFERROR(ROUND((VLOOKUP(CONCATENATE($C$5,"_",$Y275),premium!$A$2:$I$200,9,FALSE))*AA275,2),"")</f>
        <v/>
      </c>
      <c r="AL275" s="35"/>
      <c r="AM275" s="31"/>
      <c r="AN275" s="39"/>
      <c r="AO275" s="63" t="str">
        <f t="shared" ref="AO275:AO338" si="27">IF(COUNT(A275:AL275)=0,"",IF(AND($AH275="DISTR",$AB275="",$AC275="",$AD275="",$AE275=""),"O.K.",IF(AND($AH275="TEHSL",$AB275&lt;&gt;"",$AC275="",$AD275="",$AE275=""),"O.K.",IF(AND($AH275="RCRCLE",$AB275&lt;&gt;"",$AC275&lt;&gt;"",$AD275="",$AE275=""),"O.K.",IF(AND($AH275="PTHLKA",$AB275&lt;&gt;"",$AC275&lt;&gt;"",$AD275&lt;&gt;"",$AE275=""),"O.K.",IF(AND($AH275="VILLAGE",$AB275&lt;&gt;"",$AC275&lt;&gt;"",$AD275&lt;&gt;"",$AE275&lt;&gt;""),"O.K.","Choose Correct Hierarchy in Column AB, AC, AD"))))))</f>
        <v/>
      </c>
      <c r="AP275" s="40" t="str">
        <f t="shared" ref="AP275:AP338" si="28">IF(C275="","",IF(AND(C275&lt;&gt;"",E275&lt;&gt;"",G275&lt;&gt;"",H275&lt;&gt;"",I275&lt;&gt;"",T275&lt;&gt;"",R275&lt;&gt;"",X275&lt;&gt;"",S275&lt;&gt;"",Y275&lt;&gt;"",AA275&lt;&gt;"",AH275&lt;&gt;"",AJ275&lt;&gt;"",AK275&lt;&gt;"",N275&lt;&gt;"",AL275&lt;&gt;"",AF275&lt;&gt;"",W275&lt;&gt;"",M275&lt;&gt;"",V275&lt;&gt;"",U275&lt;&gt;"",P275&lt;&gt;"",AO275="O.K."),"O.K","COMPULSORY FIELDS ARE BLANK, KINDLY ENTER DATA IN COMPULSORY FIELD "))</f>
        <v/>
      </c>
      <c r="AQ275" s="41" t="s">
        <v>48</v>
      </c>
      <c r="AR275" s="161"/>
      <c r="AS275" s="124" t="s">
        <v>4470</v>
      </c>
      <c r="AT275" s="129" t="s">
        <v>214</v>
      </c>
      <c r="AU275" s="129" t="s">
        <v>204</v>
      </c>
      <c r="AV275" s="129" t="s">
        <v>270</v>
      </c>
      <c r="AW275" s="129" t="s">
        <v>354</v>
      </c>
      <c r="AX275" s="129" t="s">
        <v>424</v>
      </c>
      <c r="AZ275" s="129" t="s">
        <v>3984</v>
      </c>
      <c r="BA275" s="130" t="s">
        <v>9197</v>
      </c>
      <c r="BB275" s="130" t="s">
        <v>9198</v>
      </c>
      <c r="BH275" s="124"/>
      <c r="BI275" s="124"/>
      <c r="BM275" s="129" t="s">
        <v>3642</v>
      </c>
      <c r="BN275" s="129" t="s">
        <v>171</v>
      </c>
      <c r="BO275" s="129" t="s">
        <v>3650</v>
      </c>
      <c r="BP275" s="131" t="s">
        <v>4122</v>
      </c>
      <c r="BQ275" s="131" t="s">
        <v>17883</v>
      </c>
      <c r="BR275" s="131" t="s">
        <v>18611</v>
      </c>
      <c r="BT275" s="129" t="s">
        <v>2538</v>
      </c>
      <c r="BU275" s="129" t="s">
        <v>204</v>
      </c>
      <c r="BV275" s="129" t="s">
        <v>2539</v>
      </c>
      <c r="BW275" s="129" t="s">
        <v>2540</v>
      </c>
      <c r="BX275" s="131" t="s">
        <v>17803</v>
      </c>
      <c r="BY275" s="131" t="s">
        <v>18150</v>
      </c>
      <c r="BZ275" s="131" t="s">
        <v>18878</v>
      </c>
      <c r="CB275" s="129" t="s">
        <v>214</v>
      </c>
      <c r="CC275" s="129" t="s">
        <v>204</v>
      </c>
      <c r="CD275" s="129" t="s">
        <v>270</v>
      </c>
      <c r="CE275" s="129" t="s">
        <v>354</v>
      </c>
      <c r="CF275" s="129" t="s">
        <v>424</v>
      </c>
      <c r="CG275" s="131" t="s">
        <v>17922</v>
      </c>
      <c r="CH275" s="131" t="s">
        <v>9198</v>
      </c>
      <c r="CI275" s="124" t="s">
        <v>19258</v>
      </c>
    </row>
    <row r="276" spans="1:87" ht="15" x14ac:dyDescent="0.25">
      <c r="A276" s="30" t="str">
        <f t="shared" ref="A276:A339" si="29">IF(C276="","",A275+1)</f>
        <v/>
      </c>
      <c r="B276" s="31"/>
      <c r="C276" s="31"/>
      <c r="D276" s="31"/>
      <c r="E276" s="31"/>
      <c r="F276" s="31"/>
      <c r="G276" s="32"/>
      <c r="H276" s="32"/>
      <c r="I276" s="33"/>
      <c r="J276" s="18"/>
      <c r="K276" s="32"/>
      <c r="L276" s="18"/>
      <c r="M276" s="31"/>
      <c r="N276" s="31"/>
      <c r="O276" s="31"/>
      <c r="P276" s="32"/>
      <c r="Q276" s="31"/>
      <c r="R276" s="44"/>
      <c r="S276" s="32"/>
      <c r="T276" s="34" t="str">
        <f t="shared" si="25"/>
        <v/>
      </c>
      <c r="U276" s="32"/>
      <c r="V276" s="45"/>
      <c r="W276" s="35"/>
      <c r="X276" s="62" t="str">
        <f t="shared" si="26"/>
        <v/>
      </c>
      <c r="Y276" s="32"/>
      <c r="Z276" s="35"/>
      <c r="AA276" s="36"/>
      <c r="AB276" s="32"/>
      <c r="AC276" s="32"/>
      <c r="AD276" s="32"/>
      <c r="AE276" s="31"/>
      <c r="AF276" s="31"/>
      <c r="AG276" s="31"/>
      <c r="AH276" s="31" t="str">
        <f t="shared" si="24"/>
        <v/>
      </c>
      <c r="AI276" s="37" t="str">
        <f>IFERROR(IF(OR($C$5="",$Y276=""),"",INDEX('NFA LEVEL'!$D$2:$D$197,MATCH(CONCATENATE($C$5,"_",$Y276),'NFA LEVEL'!$A$2:$A$197))),"")</f>
        <v/>
      </c>
      <c r="AJ276" s="38" t="str">
        <f>IFERROR(ROUND((VLOOKUP(CONCATENATE($C$5,"_",$Y276),premium!$A$2:$I$200,6,FALSE))*AA276,0),"")</f>
        <v/>
      </c>
      <c r="AK276" s="38" t="str">
        <f>IFERROR(ROUND((VLOOKUP(CONCATENATE($C$5,"_",$Y276),premium!$A$2:$I$200,9,FALSE))*AA276,2),"")</f>
        <v/>
      </c>
      <c r="AL276" s="35"/>
      <c r="AM276" s="31"/>
      <c r="AN276" s="39"/>
      <c r="AO276" s="63" t="str">
        <f t="shared" si="27"/>
        <v/>
      </c>
      <c r="AP276" s="40" t="str">
        <f t="shared" si="28"/>
        <v/>
      </c>
      <c r="AQ276" s="41" t="s">
        <v>48</v>
      </c>
      <c r="AR276" s="161"/>
      <c r="AS276" s="124" t="s">
        <v>4471</v>
      </c>
      <c r="AT276" s="129" t="s">
        <v>214</v>
      </c>
      <c r="AU276" s="129" t="s">
        <v>204</v>
      </c>
      <c r="AV276" s="129" t="s">
        <v>270</v>
      </c>
      <c r="AW276" s="129" t="s">
        <v>354</v>
      </c>
      <c r="AX276" s="129" t="s">
        <v>365</v>
      </c>
      <c r="AZ276" s="129" t="s">
        <v>3984</v>
      </c>
      <c r="BA276" s="130" t="s">
        <v>9199</v>
      </c>
      <c r="BB276" s="130" t="s">
        <v>9200</v>
      </c>
      <c r="BH276" s="124"/>
      <c r="BI276" s="124"/>
      <c r="BM276" s="129" t="s">
        <v>3642</v>
      </c>
      <c r="BN276" s="129" t="s">
        <v>171</v>
      </c>
      <c r="BO276" s="129" t="s">
        <v>3652</v>
      </c>
      <c r="BP276" s="131" t="s">
        <v>4122</v>
      </c>
      <c r="BQ276" s="131" t="s">
        <v>17884</v>
      </c>
      <c r="BR276" s="131" t="s">
        <v>18612</v>
      </c>
      <c r="BT276" s="129" t="s">
        <v>2538</v>
      </c>
      <c r="BU276" s="129" t="s">
        <v>204</v>
      </c>
      <c r="BV276" s="129" t="s">
        <v>2539</v>
      </c>
      <c r="BW276" s="129" t="s">
        <v>2576</v>
      </c>
      <c r="BX276" s="131" t="s">
        <v>17803</v>
      </c>
      <c r="BY276" s="131" t="s">
        <v>18151</v>
      </c>
      <c r="BZ276" s="131" t="s">
        <v>18879</v>
      </c>
      <c r="CB276" s="129" t="s">
        <v>214</v>
      </c>
      <c r="CC276" s="129" t="s">
        <v>204</v>
      </c>
      <c r="CD276" s="129" t="s">
        <v>270</v>
      </c>
      <c r="CE276" s="129" t="s">
        <v>354</v>
      </c>
      <c r="CF276" s="129" t="s">
        <v>365</v>
      </c>
      <c r="CG276" s="131" t="s">
        <v>17922</v>
      </c>
      <c r="CH276" s="131" t="s">
        <v>9200</v>
      </c>
      <c r="CI276" s="124" t="s">
        <v>19259</v>
      </c>
    </row>
    <row r="277" spans="1:87" ht="15" x14ac:dyDescent="0.25">
      <c r="A277" s="30" t="str">
        <f t="shared" si="29"/>
        <v/>
      </c>
      <c r="B277" s="31"/>
      <c r="C277" s="31"/>
      <c r="D277" s="31"/>
      <c r="E277" s="31"/>
      <c r="F277" s="31"/>
      <c r="G277" s="32"/>
      <c r="H277" s="32"/>
      <c r="I277" s="33"/>
      <c r="J277" s="18"/>
      <c r="K277" s="32"/>
      <c r="L277" s="18"/>
      <c r="M277" s="31"/>
      <c r="N277" s="31"/>
      <c r="O277" s="31"/>
      <c r="P277" s="32"/>
      <c r="Q277" s="31"/>
      <c r="R277" s="44"/>
      <c r="S277" s="32"/>
      <c r="T277" s="34" t="str">
        <f t="shared" si="25"/>
        <v/>
      </c>
      <c r="U277" s="32"/>
      <c r="V277" s="45"/>
      <c r="W277" s="35"/>
      <c r="X277" s="62" t="str">
        <f t="shared" si="26"/>
        <v/>
      </c>
      <c r="Y277" s="32"/>
      <c r="Z277" s="35"/>
      <c r="AA277" s="36"/>
      <c r="AB277" s="32"/>
      <c r="AC277" s="32"/>
      <c r="AD277" s="32"/>
      <c r="AE277" s="31"/>
      <c r="AF277" s="31"/>
      <c r="AG277" s="31"/>
      <c r="AH277" s="31" t="str">
        <f t="shared" si="24"/>
        <v/>
      </c>
      <c r="AI277" s="37" t="str">
        <f>IFERROR(IF(OR($C$5="",$Y277=""),"",INDEX('NFA LEVEL'!$D$2:$D$197,MATCH(CONCATENATE($C$5,"_",$Y277),'NFA LEVEL'!$A$2:$A$197))),"")</f>
        <v/>
      </c>
      <c r="AJ277" s="38" t="str">
        <f>IFERROR(ROUND((VLOOKUP(CONCATENATE($C$5,"_",$Y277),premium!$A$2:$I$200,6,FALSE))*AA277,0),"")</f>
        <v/>
      </c>
      <c r="AK277" s="38" t="str">
        <f>IFERROR(ROUND((VLOOKUP(CONCATENATE($C$5,"_",$Y277),premium!$A$2:$I$200,9,FALSE))*AA277,2),"")</f>
        <v/>
      </c>
      <c r="AL277" s="35"/>
      <c r="AM277" s="31"/>
      <c r="AN277" s="39"/>
      <c r="AO277" s="63" t="str">
        <f t="shared" si="27"/>
        <v/>
      </c>
      <c r="AP277" s="40" t="str">
        <f t="shared" si="28"/>
        <v/>
      </c>
      <c r="AQ277" s="41" t="s">
        <v>48</v>
      </c>
      <c r="AR277" s="161"/>
      <c r="AS277" s="124" t="s">
        <v>4472</v>
      </c>
      <c r="AT277" s="129" t="s">
        <v>214</v>
      </c>
      <c r="AU277" s="129" t="s">
        <v>204</v>
      </c>
      <c r="AV277" s="129" t="s">
        <v>270</v>
      </c>
      <c r="AW277" s="129" t="s">
        <v>354</v>
      </c>
      <c r="AX277" s="129" t="s">
        <v>425</v>
      </c>
      <c r="AZ277" s="129" t="s">
        <v>3984</v>
      </c>
      <c r="BA277" s="130" t="s">
        <v>9201</v>
      </c>
      <c r="BB277" s="130" t="s">
        <v>9202</v>
      </c>
      <c r="BH277" s="124"/>
      <c r="BI277" s="124"/>
      <c r="BM277" s="129" t="s">
        <v>3642</v>
      </c>
      <c r="BN277" s="129" t="s">
        <v>204</v>
      </c>
      <c r="BO277" s="129" t="s">
        <v>3643</v>
      </c>
      <c r="BP277" s="131" t="s">
        <v>4123</v>
      </c>
      <c r="BQ277" s="131" t="s">
        <v>17885</v>
      </c>
      <c r="BR277" s="131" t="s">
        <v>18613</v>
      </c>
      <c r="BT277" s="129" t="s">
        <v>2538</v>
      </c>
      <c r="BU277" s="129" t="s">
        <v>204</v>
      </c>
      <c r="BV277" s="129" t="s">
        <v>2539</v>
      </c>
      <c r="BW277" s="129" t="s">
        <v>2601</v>
      </c>
      <c r="BX277" s="131" t="s">
        <v>17803</v>
      </c>
      <c r="BY277" s="131" t="s">
        <v>18152</v>
      </c>
      <c r="BZ277" s="131" t="s">
        <v>18880</v>
      </c>
      <c r="CB277" s="129" t="s">
        <v>214</v>
      </c>
      <c r="CC277" s="129" t="s">
        <v>204</v>
      </c>
      <c r="CD277" s="129" t="s">
        <v>270</v>
      </c>
      <c r="CE277" s="129" t="s">
        <v>354</v>
      </c>
      <c r="CF277" s="129" t="s">
        <v>425</v>
      </c>
      <c r="CG277" s="131" t="s">
        <v>17922</v>
      </c>
      <c r="CH277" s="131" t="s">
        <v>9202</v>
      </c>
      <c r="CI277" s="124" t="s">
        <v>19260</v>
      </c>
    </row>
    <row r="278" spans="1:87" ht="15" x14ac:dyDescent="0.25">
      <c r="A278" s="30" t="str">
        <f t="shared" si="29"/>
        <v/>
      </c>
      <c r="B278" s="31"/>
      <c r="C278" s="31"/>
      <c r="D278" s="31"/>
      <c r="E278" s="31"/>
      <c r="F278" s="31"/>
      <c r="G278" s="32"/>
      <c r="H278" s="32"/>
      <c r="I278" s="33"/>
      <c r="J278" s="18"/>
      <c r="K278" s="32"/>
      <c r="L278" s="18"/>
      <c r="M278" s="31"/>
      <c r="N278" s="31"/>
      <c r="O278" s="31"/>
      <c r="P278" s="32"/>
      <c r="Q278" s="31"/>
      <c r="R278" s="44"/>
      <c r="S278" s="32"/>
      <c r="T278" s="34" t="str">
        <f t="shared" si="25"/>
        <v/>
      </c>
      <c r="U278" s="32"/>
      <c r="V278" s="45"/>
      <c r="W278" s="35"/>
      <c r="X278" s="62" t="str">
        <f t="shared" si="26"/>
        <v/>
      </c>
      <c r="Y278" s="32"/>
      <c r="Z278" s="35"/>
      <c r="AA278" s="36"/>
      <c r="AB278" s="32"/>
      <c r="AC278" s="32"/>
      <c r="AD278" s="32"/>
      <c r="AE278" s="31"/>
      <c r="AF278" s="31"/>
      <c r="AG278" s="31"/>
      <c r="AH278" s="31" t="str">
        <f t="shared" si="24"/>
        <v/>
      </c>
      <c r="AI278" s="37" t="str">
        <f>IFERROR(IF(OR($C$5="",$Y278=""),"",INDEX('NFA LEVEL'!$D$2:$D$197,MATCH(CONCATENATE($C$5,"_",$Y278),'NFA LEVEL'!$A$2:$A$197))),"")</f>
        <v/>
      </c>
      <c r="AJ278" s="38" t="str">
        <f>IFERROR(ROUND((VLOOKUP(CONCATENATE($C$5,"_",$Y278),premium!$A$2:$I$200,6,FALSE))*AA278,0),"")</f>
        <v/>
      </c>
      <c r="AK278" s="38" t="str">
        <f>IFERROR(ROUND((VLOOKUP(CONCATENATE($C$5,"_",$Y278),premium!$A$2:$I$200,9,FALSE))*AA278,2),"")</f>
        <v/>
      </c>
      <c r="AL278" s="35"/>
      <c r="AM278" s="31"/>
      <c r="AN278" s="39"/>
      <c r="AO278" s="63" t="str">
        <f t="shared" si="27"/>
        <v/>
      </c>
      <c r="AP278" s="40" t="str">
        <f t="shared" si="28"/>
        <v/>
      </c>
      <c r="AQ278" s="41" t="s">
        <v>48</v>
      </c>
      <c r="AR278" s="161"/>
      <c r="AS278" s="124" t="s">
        <v>4473</v>
      </c>
      <c r="AT278" s="129" t="s">
        <v>214</v>
      </c>
      <c r="AU278" s="129" t="s">
        <v>204</v>
      </c>
      <c r="AV278" s="129" t="s">
        <v>270</v>
      </c>
      <c r="AW278" s="129" t="s">
        <v>354</v>
      </c>
      <c r="AX278" s="129" t="s">
        <v>426</v>
      </c>
      <c r="AZ278" s="129" t="s">
        <v>3984</v>
      </c>
      <c r="BA278" s="130" t="s">
        <v>9203</v>
      </c>
      <c r="BB278" s="130" t="s">
        <v>9204</v>
      </c>
      <c r="BH278" s="124"/>
      <c r="BI278" s="124"/>
      <c r="BM278" s="129" t="s">
        <v>3642</v>
      </c>
      <c r="BN278" s="129" t="s">
        <v>204</v>
      </c>
      <c r="BO278" s="129" t="s">
        <v>3644</v>
      </c>
      <c r="BP278" s="131" t="s">
        <v>4123</v>
      </c>
      <c r="BQ278" s="131" t="s">
        <v>17886</v>
      </c>
      <c r="BR278" s="131" t="s">
        <v>18614</v>
      </c>
      <c r="BT278" s="129" t="s">
        <v>2538</v>
      </c>
      <c r="BU278" s="129" t="s">
        <v>204</v>
      </c>
      <c r="BV278" s="129" t="s">
        <v>2631</v>
      </c>
      <c r="BW278" s="129" t="s">
        <v>2632</v>
      </c>
      <c r="BX278" s="131" t="s">
        <v>17804</v>
      </c>
      <c r="BY278" s="131" t="s">
        <v>18153</v>
      </c>
      <c r="BZ278" s="131" t="s">
        <v>18881</v>
      </c>
      <c r="CB278" s="129" t="s">
        <v>214</v>
      </c>
      <c r="CC278" s="129" t="s">
        <v>204</v>
      </c>
      <c r="CD278" s="129" t="s">
        <v>270</v>
      </c>
      <c r="CE278" s="129" t="s">
        <v>354</v>
      </c>
      <c r="CF278" s="129" t="s">
        <v>426</v>
      </c>
      <c r="CG278" s="131" t="s">
        <v>17922</v>
      </c>
      <c r="CH278" s="131" t="s">
        <v>9204</v>
      </c>
      <c r="CI278" s="124" t="s">
        <v>19261</v>
      </c>
    </row>
    <row r="279" spans="1:87" ht="15" x14ac:dyDescent="0.25">
      <c r="A279" s="30" t="str">
        <f t="shared" si="29"/>
        <v/>
      </c>
      <c r="B279" s="31"/>
      <c r="C279" s="31"/>
      <c r="D279" s="31"/>
      <c r="E279" s="31"/>
      <c r="F279" s="31"/>
      <c r="G279" s="32"/>
      <c r="H279" s="32"/>
      <c r="I279" s="33"/>
      <c r="J279" s="18"/>
      <c r="K279" s="32"/>
      <c r="L279" s="18"/>
      <c r="M279" s="31"/>
      <c r="N279" s="31"/>
      <c r="O279" s="31"/>
      <c r="P279" s="32"/>
      <c r="Q279" s="31"/>
      <c r="R279" s="44"/>
      <c r="S279" s="32"/>
      <c r="T279" s="34" t="str">
        <f t="shared" si="25"/>
        <v/>
      </c>
      <c r="U279" s="32"/>
      <c r="V279" s="45"/>
      <c r="W279" s="35"/>
      <c r="X279" s="62" t="str">
        <f t="shared" si="26"/>
        <v/>
      </c>
      <c r="Y279" s="32"/>
      <c r="Z279" s="35"/>
      <c r="AA279" s="36"/>
      <c r="AB279" s="32"/>
      <c r="AC279" s="32"/>
      <c r="AD279" s="32"/>
      <c r="AE279" s="31"/>
      <c r="AF279" s="31"/>
      <c r="AG279" s="31"/>
      <c r="AH279" s="31" t="str">
        <f t="shared" si="24"/>
        <v/>
      </c>
      <c r="AI279" s="37" t="str">
        <f>IFERROR(IF(OR($C$5="",$Y279=""),"",INDEX('NFA LEVEL'!$D$2:$D$197,MATCH(CONCATENATE($C$5,"_",$Y279),'NFA LEVEL'!$A$2:$A$197))),"")</f>
        <v/>
      </c>
      <c r="AJ279" s="38" t="str">
        <f>IFERROR(ROUND((VLOOKUP(CONCATENATE($C$5,"_",$Y279),premium!$A$2:$I$200,6,FALSE))*AA279,0),"")</f>
        <v/>
      </c>
      <c r="AK279" s="38" t="str">
        <f>IFERROR(ROUND((VLOOKUP(CONCATENATE($C$5,"_",$Y279),premium!$A$2:$I$200,9,FALSE))*AA279,2),"")</f>
        <v/>
      </c>
      <c r="AL279" s="35"/>
      <c r="AM279" s="31"/>
      <c r="AN279" s="39"/>
      <c r="AO279" s="63" t="str">
        <f t="shared" si="27"/>
        <v/>
      </c>
      <c r="AP279" s="40" t="str">
        <f t="shared" si="28"/>
        <v/>
      </c>
      <c r="AQ279" s="41" t="s">
        <v>48</v>
      </c>
      <c r="AR279" s="161"/>
      <c r="AS279" s="124" t="s">
        <v>4474</v>
      </c>
      <c r="AT279" s="129" t="s">
        <v>214</v>
      </c>
      <c r="AU279" s="129" t="s">
        <v>204</v>
      </c>
      <c r="AV279" s="129" t="s">
        <v>270</v>
      </c>
      <c r="AW279" s="129" t="s">
        <v>354</v>
      </c>
      <c r="AX279" s="129" t="s">
        <v>427</v>
      </c>
      <c r="AZ279" s="129" t="s">
        <v>3984</v>
      </c>
      <c r="BA279" s="130" t="s">
        <v>9205</v>
      </c>
      <c r="BB279" s="130" t="s">
        <v>9206</v>
      </c>
      <c r="BH279" s="124"/>
      <c r="BI279" s="124"/>
      <c r="BM279" s="129" t="s">
        <v>3642</v>
      </c>
      <c r="BN279" s="129" t="s">
        <v>204</v>
      </c>
      <c r="BO279" s="129" t="s">
        <v>3645</v>
      </c>
      <c r="BP279" s="131" t="s">
        <v>4123</v>
      </c>
      <c r="BQ279" s="131" t="s">
        <v>17887</v>
      </c>
      <c r="BR279" s="131" t="s">
        <v>18615</v>
      </c>
      <c r="BT279" s="129" t="s">
        <v>2538</v>
      </c>
      <c r="BU279" s="129" t="s">
        <v>204</v>
      </c>
      <c r="BV279" s="129" t="s">
        <v>2631</v>
      </c>
      <c r="BW279" s="129" t="s">
        <v>2655</v>
      </c>
      <c r="BX279" s="131" t="s">
        <v>17804</v>
      </c>
      <c r="BY279" s="131" t="s">
        <v>18154</v>
      </c>
      <c r="BZ279" s="131" t="s">
        <v>18882</v>
      </c>
      <c r="CB279" s="129" t="s">
        <v>214</v>
      </c>
      <c r="CC279" s="129" t="s">
        <v>204</v>
      </c>
      <c r="CD279" s="129" t="s">
        <v>270</v>
      </c>
      <c r="CE279" s="129" t="s">
        <v>354</v>
      </c>
      <c r="CF279" s="129" t="s">
        <v>427</v>
      </c>
      <c r="CG279" s="131" t="s">
        <v>17922</v>
      </c>
      <c r="CH279" s="131" t="s">
        <v>9206</v>
      </c>
      <c r="CI279" s="124" t="s">
        <v>19262</v>
      </c>
    </row>
    <row r="280" spans="1:87" ht="15" x14ac:dyDescent="0.25">
      <c r="A280" s="30" t="str">
        <f t="shared" si="29"/>
        <v/>
      </c>
      <c r="B280" s="31"/>
      <c r="C280" s="31"/>
      <c r="D280" s="31"/>
      <c r="E280" s="31"/>
      <c r="F280" s="31"/>
      <c r="G280" s="32"/>
      <c r="H280" s="32"/>
      <c r="I280" s="33"/>
      <c r="J280" s="18"/>
      <c r="K280" s="32"/>
      <c r="L280" s="18"/>
      <c r="M280" s="31"/>
      <c r="N280" s="31"/>
      <c r="O280" s="31"/>
      <c r="P280" s="32"/>
      <c r="Q280" s="31"/>
      <c r="R280" s="44"/>
      <c r="S280" s="32"/>
      <c r="T280" s="34" t="str">
        <f t="shared" si="25"/>
        <v/>
      </c>
      <c r="U280" s="32"/>
      <c r="V280" s="45"/>
      <c r="W280" s="35"/>
      <c r="X280" s="62" t="str">
        <f t="shared" si="26"/>
        <v/>
      </c>
      <c r="Y280" s="32"/>
      <c r="Z280" s="35"/>
      <c r="AA280" s="36"/>
      <c r="AB280" s="32"/>
      <c r="AC280" s="32"/>
      <c r="AD280" s="32"/>
      <c r="AE280" s="31"/>
      <c r="AF280" s="31"/>
      <c r="AG280" s="31"/>
      <c r="AH280" s="31" t="str">
        <f t="shared" si="24"/>
        <v/>
      </c>
      <c r="AI280" s="37" t="str">
        <f>IFERROR(IF(OR($C$5="",$Y280=""),"",INDEX('NFA LEVEL'!$D$2:$D$197,MATCH(CONCATENATE($C$5,"_",$Y280),'NFA LEVEL'!$A$2:$A$197))),"")</f>
        <v/>
      </c>
      <c r="AJ280" s="38" t="str">
        <f>IFERROR(ROUND((VLOOKUP(CONCATENATE($C$5,"_",$Y280),premium!$A$2:$I$200,6,FALSE))*AA280,0),"")</f>
        <v/>
      </c>
      <c r="AK280" s="38" t="str">
        <f>IFERROR(ROUND((VLOOKUP(CONCATENATE($C$5,"_",$Y280),premium!$A$2:$I$200,9,FALSE))*AA280,2),"")</f>
        <v/>
      </c>
      <c r="AL280" s="35"/>
      <c r="AM280" s="31"/>
      <c r="AN280" s="39"/>
      <c r="AO280" s="63" t="str">
        <f t="shared" si="27"/>
        <v/>
      </c>
      <c r="AP280" s="40" t="str">
        <f t="shared" si="28"/>
        <v/>
      </c>
      <c r="AQ280" s="41" t="s">
        <v>48</v>
      </c>
      <c r="AR280" s="161"/>
      <c r="AS280" s="124" t="s">
        <v>4475</v>
      </c>
      <c r="AT280" s="129" t="s">
        <v>214</v>
      </c>
      <c r="AU280" s="129" t="s">
        <v>204</v>
      </c>
      <c r="AV280" s="129" t="s">
        <v>270</v>
      </c>
      <c r="AW280" s="129" t="s">
        <v>354</v>
      </c>
      <c r="AX280" s="129" t="s">
        <v>428</v>
      </c>
      <c r="AZ280" s="129" t="s">
        <v>3984</v>
      </c>
      <c r="BA280" s="130" t="s">
        <v>9207</v>
      </c>
      <c r="BB280" s="130" t="s">
        <v>9208</v>
      </c>
      <c r="BH280" s="124"/>
      <c r="BI280" s="124"/>
      <c r="BM280" s="129" t="s">
        <v>3642</v>
      </c>
      <c r="BN280" s="129" t="s">
        <v>204</v>
      </c>
      <c r="BO280" s="129" t="s">
        <v>3646</v>
      </c>
      <c r="BP280" s="131" t="s">
        <v>4123</v>
      </c>
      <c r="BQ280" s="131" t="s">
        <v>17888</v>
      </c>
      <c r="BR280" s="131" t="s">
        <v>18616</v>
      </c>
      <c r="BT280" s="129" t="s">
        <v>2538</v>
      </c>
      <c r="BU280" s="129" t="s">
        <v>204</v>
      </c>
      <c r="BV280" s="129" t="s">
        <v>2672</v>
      </c>
      <c r="BW280" s="129" t="s">
        <v>2673</v>
      </c>
      <c r="BX280" s="131" t="s">
        <v>17805</v>
      </c>
      <c r="BY280" s="131" t="s">
        <v>18155</v>
      </c>
      <c r="BZ280" s="131" t="s">
        <v>18883</v>
      </c>
      <c r="CB280" s="129" t="s">
        <v>214</v>
      </c>
      <c r="CC280" s="129" t="s">
        <v>204</v>
      </c>
      <c r="CD280" s="129" t="s">
        <v>270</v>
      </c>
      <c r="CE280" s="129" t="s">
        <v>354</v>
      </c>
      <c r="CF280" s="129" t="s">
        <v>428</v>
      </c>
      <c r="CG280" s="131" t="s">
        <v>17922</v>
      </c>
      <c r="CH280" s="131" t="s">
        <v>9208</v>
      </c>
      <c r="CI280" s="124" t="s">
        <v>19263</v>
      </c>
    </row>
    <row r="281" spans="1:87" ht="15" x14ac:dyDescent="0.25">
      <c r="A281" s="30" t="str">
        <f t="shared" si="29"/>
        <v/>
      </c>
      <c r="B281" s="31"/>
      <c r="C281" s="31"/>
      <c r="D281" s="31"/>
      <c r="E281" s="31"/>
      <c r="F281" s="31"/>
      <c r="G281" s="32"/>
      <c r="H281" s="32"/>
      <c r="I281" s="33"/>
      <c r="J281" s="18"/>
      <c r="K281" s="32"/>
      <c r="L281" s="18"/>
      <c r="M281" s="31"/>
      <c r="N281" s="31"/>
      <c r="O281" s="31"/>
      <c r="P281" s="32"/>
      <c r="Q281" s="31"/>
      <c r="R281" s="44"/>
      <c r="S281" s="32"/>
      <c r="T281" s="34" t="str">
        <f t="shared" si="25"/>
        <v/>
      </c>
      <c r="U281" s="32"/>
      <c r="V281" s="45"/>
      <c r="W281" s="35"/>
      <c r="X281" s="62" t="str">
        <f t="shared" si="26"/>
        <v/>
      </c>
      <c r="Y281" s="32"/>
      <c r="Z281" s="35"/>
      <c r="AA281" s="36"/>
      <c r="AB281" s="32"/>
      <c r="AC281" s="32"/>
      <c r="AD281" s="32"/>
      <c r="AE281" s="31"/>
      <c r="AF281" s="31"/>
      <c r="AG281" s="31"/>
      <c r="AH281" s="31" t="str">
        <f t="shared" si="24"/>
        <v/>
      </c>
      <c r="AI281" s="37" t="str">
        <f>IFERROR(IF(OR($C$5="",$Y281=""),"",INDEX('NFA LEVEL'!$D$2:$D$197,MATCH(CONCATENATE($C$5,"_",$Y281),'NFA LEVEL'!$A$2:$A$197))),"")</f>
        <v/>
      </c>
      <c r="AJ281" s="38" t="str">
        <f>IFERROR(ROUND((VLOOKUP(CONCATENATE($C$5,"_",$Y281),premium!$A$2:$I$200,6,FALSE))*AA281,0),"")</f>
        <v/>
      </c>
      <c r="AK281" s="38" t="str">
        <f>IFERROR(ROUND((VLOOKUP(CONCATENATE($C$5,"_",$Y281),premium!$A$2:$I$200,9,FALSE))*AA281,2),"")</f>
        <v/>
      </c>
      <c r="AL281" s="35"/>
      <c r="AM281" s="31"/>
      <c r="AN281" s="39"/>
      <c r="AO281" s="63" t="str">
        <f t="shared" si="27"/>
        <v/>
      </c>
      <c r="AP281" s="40" t="str">
        <f t="shared" si="28"/>
        <v/>
      </c>
      <c r="AQ281" s="41" t="s">
        <v>48</v>
      </c>
      <c r="AR281" s="161"/>
      <c r="AS281" s="124" t="s">
        <v>4476</v>
      </c>
      <c r="AT281" s="129" t="s">
        <v>214</v>
      </c>
      <c r="AU281" s="129" t="s">
        <v>204</v>
      </c>
      <c r="AV281" s="129" t="s">
        <v>270</v>
      </c>
      <c r="AW281" s="129" t="s">
        <v>354</v>
      </c>
      <c r="AX281" s="129" t="s">
        <v>429</v>
      </c>
      <c r="AZ281" s="129" t="s">
        <v>3984</v>
      </c>
      <c r="BA281" s="130" t="s">
        <v>9209</v>
      </c>
      <c r="BB281" s="130" t="s">
        <v>9210</v>
      </c>
      <c r="BH281" s="124"/>
      <c r="BI281" s="124"/>
      <c r="BM281" s="129" t="s">
        <v>3642</v>
      </c>
      <c r="BN281" s="129" t="s">
        <v>204</v>
      </c>
      <c r="BO281" s="129" t="s">
        <v>3647</v>
      </c>
      <c r="BP281" s="131" t="s">
        <v>4123</v>
      </c>
      <c r="BQ281" s="131" t="s">
        <v>17889</v>
      </c>
      <c r="BR281" s="131" t="s">
        <v>18617</v>
      </c>
      <c r="BT281" s="129" t="s">
        <v>2538</v>
      </c>
      <c r="BU281" s="129" t="s">
        <v>204</v>
      </c>
      <c r="BV281" s="129" t="s">
        <v>2672</v>
      </c>
      <c r="BW281" s="129" t="s">
        <v>2694</v>
      </c>
      <c r="BX281" s="131" t="s">
        <v>17805</v>
      </c>
      <c r="BY281" s="131" t="s">
        <v>18156</v>
      </c>
      <c r="BZ281" s="131" t="s">
        <v>18884</v>
      </c>
      <c r="CB281" s="129" t="s">
        <v>214</v>
      </c>
      <c r="CC281" s="129" t="s">
        <v>204</v>
      </c>
      <c r="CD281" s="129" t="s">
        <v>270</v>
      </c>
      <c r="CE281" s="129" t="s">
        <v>354</v>
      </c>
      <c r="CF281" s="129" t="s">
        <v>429</v>
      </c>
      <c r="CG281" s="131" t="s">
        <v>17922</v>
      </c>
      <c r="CH281" s="131" t="s">
        <v>9210</v>
      </c>
      <c r="CI281" s="124" t="s">
        <v>19264</v>
      </c>
    </row>
    <row r="282" spans="1:87" ht="15" x14ac:dyDescent="0.25">
      <c r="A282" s="30" t="str">
        <f t="shared" si="29"/>
        <v/>
      </c>
      <c r="B282" s="31"/>
      <c r="C282" s="31"/>
      <c r="D282" s="31"/>
      <c r="E282" s="31"/>
      <c r="F282" s="31"/>
      <c r="G282" s="32"/>
      <c r="H282" s="32"/>
      <c r="I282" s="33"/>
      <c r="J282" s="18"/>
      <c r="K282" s="32"/>
      <c r="L282" s="18"/>
      <c r="M282" s="31"/>
      <c r="N282" s="31"/>
      <c r="O282" s="31"/>
      <c r="P282" s="32"/>
      <c r="Q282" s="31"/>
      <c r="R282" s="44"/>
      <c r="S282" s="32"/>
      <c r="T282" s="34" t="str">
        <f t="shared" si="25"/>
        <v/>
      </c>
      <c r="U282" s="32"/>
      <c r="V282" s="45"/>
      <c r="W282" s="35"/>
      <c r="X282" s="62" t="str">
        <f t="shared" si="26"/>
        <v/>
      </c>
      <c r="Y282" s="32"/>
      <c r="Z282" s="35"/>
      <c r="AA282" s="36"/>
      <c r="AB282" s="32"/>
      <c r="AC282" s="32"/>
      <c r="AD282" s="32"/>
      <c r="AE282" s="31"/>
      <c r="AF282" s="31"/>
      <c r="AG282" s="31"/>
      <c r="AH282" s="31" t="str">
        <f t="shared" si="24"/>
        <v/>
      </c>
      <c r="AI282" s="37" t="str">
        <f>IFERROR(IF(OR($C$5="",$Y282=""),"",INDEX('NFA LEVEL'!$D$2:$D$197,MATCH(CONCATENATE($C$5,"_",$Y282),'NFA LEVEL'!$A$2:$A$197))),"")</f>
        <v/>
      </c>
      <c r="AJ282" s="38" t="str">
        <f>IFERROR(ROUND((VLOOKUP(CONCATENATE($C$5,"_",$Y282),premium!$A$2:$I$200,6,FALSE))*AA282,0),"")</f>
        <v/>
      </c>
      <c r="AK282" s="38" t="str">
        <f>IFERROR(ROUND((VLOOKUP(CONCATENATE($C$5,"_",$Y282),premium!$A$2:$I$200,9,FALSE))*AA282,2),"")</f>
        <v/>
      </c>
      <c r="AL282" s="35"/>
      <c r="AM282" s="31"/>
      <c r="AN282" s="39"/>
      <c r="AO282" s="63" t="str">
        <f t="shared" si="27"/>
        <v/>
      </c>
      <c r="AP282" s="40" t="str">
        <f t="shared" si="28"/>
        <v/>
      </c>
      <c r="AQ282" s="41" t="s">
        <v>48</v>
      </c>
      <c r="AR282" s="161"/>
      <c r="AS282" s="124" t="s">
        <v>4477</v>
      </c>
      <c r="AT282" s="129" t="s">
        <v>214</v>
      </c>
      <c r="AU282" s="129" t="s">
        <v>204</v>
      </c>
      <c r="AV282" s="129" t="s">
        <v>270</v>
      </c>
      <c r="AW282" s="129" t="s">
        <v>354</v>
      </c>
      <c r="AX282" s="129" t="s">
        <v>430</v>
      </c>
      <c r="AZ282" s="129" t="s">
        <v>3984</v>
      </c>
      <c r="BA282" s="130" t="s">
        <v>9211</v>
      </c>
      <c r="BB282" s="130" t="s">
        <v>9212</v>
      </c>
      <c r="BH282" s="124"/>
      <c r="BI282" s="124"/>
      <c r="BM282" s="129" t="s">
        <v>3642</v>
      </c>
      <c r="BN282" s="129" t="s">
        <v>204</v>
      </c>
      <c r="BO282" s="129" t="s">
        <v>3648</v>
      </c>
      <c r="BP282" s="131" t="s">
        <v>4123</v>
      </c>
      <c r="BQ282" s="131" t="s">
        <v>17890</v>
      </c>
      <c r="BR282" s="131" t="s">
        <v>18618</v>
      </c>
      <c r="BT282" s="129" t="s">
        <v>2538</v>
      </c>
      <c r="BU282" s="129" t="s">
        <v>204</v>
      </c>
      <c r="BV282" s="129" t="s">
        <v>2672</v>
      </c>
      <c r="BW282" s="129" t="s">
        <v>2705</v>
      </c>
      <c r="BX282" s="131" t="s">
        <v>17805</v>
      </c>
      <c r="BY282" s="131" t="s">
        <v>18157</v>
      </c>
      <c r="BZ282" s="131" t="s">
        <v>18885</v>
      </c>
      <c r="CB282" s="129" t="s">
        <v>214</v>
      </c>
      <c r="CC282" s="129" t="s">
        <v>204</v>
      </c>
      <c r="CD282" s="129" t="s">
        <v>270</v>
      </c>
      <c r="CE282" s="129" t="s">
        <v>354</v>
      </c>
      <c r="CF282" s="129" t="s">
        <v>430</v>
      </c>
      <c r="CG282" s="131" t="s">
        <v>17922</v>
      </c>
      <c r="CH282" s="131" t="s">
        <v>9212</v>
      </c>
      <c r="CI282" s="124" t="s">
        <v>19265</v>
      </c>
    </row>
    <row r="283" spans="1:87" ht="15" x14ac:dyDescent="0.25">
      <c r="A283" s="30" t="str">
        <f t="shared" si="29"/>
        <v/>
      </c>
      <c r="B283" s="31"/>
      <c r="C283" s="31"/>
      <c r="D283" s="31"/>
      <c r="E283" s="31"/>
      <c r="F283" s="31"/>
      <c r="G283" s="32"/>
      <c r="H283" s="32"/>
      <c r="I283" s="33"/>
      <c r="J283" s="18"/>
      <c r="K283" s="32"/>
      <c r="L283" s="18"/>
      <c r="M283" s="31"/>
      <c r="N283" s="31"/>
      <c r="O283" s="31"/>
      <c r="P283" s="32"/>
      <c r="Q283" s="31"/>
      <c r="R283" s="44"/>
      <c r="S283" s="32"/>
      <c r="T283" s="34" t="str">
        <f t="shared" si="25"/>
        <v/>
      </c>
      <c r="U283" s="32"/>
      <c r="V283" s="45"/>
      <c r="W283" s="35"/>
      <c r="X283" s="62" t="str">
        <f t="shared" si="26"/>
        <v/>
      </c>
      <c r="Y283" s="32"/>
      <c r="Z283" s="35"/>
      <c r="AA283" s="36"/>
      <c r="AB283" s="32"/>
      <c r="AC283" s="32"/>
      <c r="AD283" s="32"/>
      <c r="AE283" s="31"/>
      <c r="AF283" s="31"/>
      <c r="AG283" s="31"/>
      <c r="AH283" s="31" t="str">
        <f t="shared" si="24"/>
        <v/>
      </c>
      <c r="AI283" s="37" t="str">
        <f>IFERROR(IF(OR($C$5="",$Y283=""),"",INDEX('NFA LEVEL'!$D$2:$D$197,MATCH(CONCATENATE($C$5,"_",$Y283),'NFA LEVEL'!$A$2:$A$197))),"")</f>
        <v/>
      </c>
      <c r="AJ283" s="38" t="str">
        <f>IFERROR(ROUND((VLOOKUP(CONCATENATE($C$5,"_",$Y283),premium!$A$2:$I$200,6,FALSE))*AA283,0),"")</f>
        <v/>
      </c>
      <c r="AK283" s="38" t="str">
        <f>IFERROR(ROUND((VLOOKUP(CONCATENATE($C$5,"_",$Y283),premium!$A$2:$I$200,9,FALSE))*AA283,2),"")</f>
        <v/>
      </c>
      <c r="AL283" s="35"/>
      <c r="AM283" s="31"/>
      <c r="AN283" s="39"/>
      <c r="AO283" s="63" t="str">
        <f t="shared" si="27"/>
        <v/>
      </c>
      <c r="AP283" s="40" t="str">
        <f t="shared" si="28"/>
        <v/>
      </c>
      <c r="AQ283" s="41" t="s">
        <v>48</v>
      </c>
      <c r="AR283" s="161"/>
      <c r="AS283" s="124" t="s">
        <v>4478</v>
      </c>
      <c r="AT283" s="129" t="s">
        <v>214</v>
      </c>
      <c r="AU283" s="129" t="s">
        <v>204</v>
      </c>
      <c r="AV283" s="129" t="s">
        <v>270</v>
      </c>
      <c r="AW283" s="129" t="s">
        <v>354</v>
      </c>
      <c r="AX283" s="129" t="s">
        <v>431</v>
      </c>
      <c r="AZ283" s="129" t="s">
        <v>3984</v>
      </c>
      <c r="BA283" s="130" t="s">
        <v>9213</v>
      </c>
      <c r="BB283" s="130" t="s">
        <v>9214</v>
      </c>
      <c r="BH283" s="124"/>
      <c r="BI283" s="124"/>
      <c r="BM283" s="129" t="s">
        <v>3642</v>
      </c>
      <c r="BN283" s="129" t="s">
        <v>204</v>
      </c>
      <c r="BO283" s="129" t="s">
        <v>3649</v>
      </c>
      <c r="BP283" s="131" t="s">
        <v>4123</v>
      </c>
      <c r="BQ283" s="131" t="s">
        <v>17891</v>
      </c>
      <c r="BR283" s="131" t="s">
        <v>18619</v>
      </c>
      <c r="BT283" s="129" t="s">
        <v>2538</v>
      </c>
      <c r="BU283" s="129" t="s">
        <v>204</v>
      </c>
      <c r="BV283" s="129" t="s">
        <v>2672</v>
      </c>
      <c r="BW283" s="129" t="s">
        <v>2716</v>
      </c>
      <c r="BX283" s="131" t="s">
        <v>17805</v>
      </c>
      <c r="BY283" s="131" t="s">
        <v>18158</v>
      </c>
      <c r="BZ283" s="131" t="s">
        <v>18886</v>
      </c>
      <c r="CB283" s="129" t="s">
        <v>214</v>
      </c>
      <c r="CC283" s="129" t="s">
        <v>204</v>
      </c>
      <c r="CD283" s="129" t="s">
        <v>270</v>
      </c>
      <c r="CE283" s="129" t="s">
        <v>354</v>
      </c>
      <c r="CF283" s="129" t="s">
        <v>431</v>
      </c>
      <c r="CG283" s="131" t="s">
        <v>17922</v>
      </c>
      <c r="CH283" s="131" t="s">
        <v>9214</v>
      </c>
      <c r="CI283" s="124" t="s">
        <v>19266</v>
      </c>
    </row>
    <row r="284" spans="1:87" ht="15" x14ac:dyDescent="0.25">
      <c r="A284" s="30" t="str">
        <f t="shared" si="29"/>
        <v/>
      </c>
      <c r="B284" s="31"/>
      <c r="C284" s="31"/>
      <c r="D284" s="31"/>
      <c r="E284" s="31"/>
      <c r="F284" s="31"/>
      <c r="G284" s="32"/>
      <c r="H284" s="32"/>
      <c r="I284" s="33"/>
      <c r="J284" s="18"/>
      <c r="K284" s="32"/>
      <c r="L284" s="18"/>
      <c r="M284" s="31"/>
      <c r="N284" s="31"/>
      <c r="O284" s="31"/>
      <c r="P284" s="32"/>
      <c r="Q284" s="31"/>
      <c r="R284" s="44"/>
      <c r="S284" s="32"/>
      <c r="T284" s="34" t="str">
        <f t="shared" si="25"/>
        <v/>
      </c>
      <c r="U284" s="32"/>
      <c r="V284" s="45"/>
      <c r="W284" s="35"/>
      <c r="X284" s="62" t="str">
        <f t="shared" si="26"/>
        <v/>
      </c>
      <c r="Y284" s="32"/>
      <c r="Z284" s="35"/>
      <c r="AA284" s="36"/>
      <c r="AB284" s="32"/>
      <c r="AC284" s="32"/>
      <c r="AD284" s="32"/>
      <c r="AE284" s="31"/>
      <c r="AF284" s="31"/>
      <c r="AG284" s="31"/>
      <c r="AH284" s="31" t="str">
        <f t="shared" si="24"/>
        <v/>
      </c>
      <c r="AI284" s="37" t="str">
        <f>IFERROR(IF(OR($C$5="",$Y284=""),"",INDEX('NFA LEVEL'!$D$2:$D$197,MATCH(CONCATENATE($C$5,"_",$Y284),'NFA LEVEL'!$A$2:$A$197))),"")</f>
        <v/>
      </c>
      <c r="AJ284" s="38" t="str">
        <f>IFERROR(ROUND((VLOOKUP(CONCATENATE($C$5,"_",$Y284),premium!$A$2:$I$200,6,FALSE))*AA284,0),"")</f>
        <v/>
      </c>
      <c r="AK284" s="38" t="str">
        <f>IFERROR(ROUND((VLOOKUP(CONCATENATE($C$5,"_",$Y284),premium!$A$2:$I$200,9,FALSE))*AA284,2),"")</f>
        <v/>
      </c>
      <c r="AL284" s="35"/>
      <c r="AM284" s="31"/>
      <c r="AN284" s="39"/>
      <c r="AO284" s="63" t="str">
        <f t="shared" si="27"/>
        <v/>
      </c>
      <c r="AP284" s="40" t="str">
        <f t="shared" si="28"/>
        <v/>
      </c>
      <c r="AQ284" s="41" t="s">
        <v>48</v>
      </c>
      <c r="AR284" s="161"/>
      <c r="AS284" s="124" t="s">
        <v>4479</v>
      </c>
      <c r="AT284" s="129" t="s">
        <v>214</v>
      </c>
      <c r="AU284" s="129" t="s">
        <v>204</v>
      </c>
      <c r="AV284" s="129" t="s">
        <v>270</v>
      </c>
      <c r="AW284" s="129" t="s">
        <v>354</v>
      </c>
      <c r="AX284" s="129" t="s">
        <v>432</v>
      </c>
      <c r="AZ284" s="129" t="s">
        <v>3984</v>
      </c>
      <c r="BA284" s="130" t="s">
        <v>9215</v>
      </c>
      <c r="BB284" s="130" t="s">
        <v>9216</v>
      </c>
      <c r="BH284" s="124"/>
      <c r="BI284" s="124"/>
      <c r="BM284" s="129" t="s">
        <v>3642</v>
      </c>
      <c r="BN284" s="129" t="s">
        <v>204</v>
      </c>
      <c r="BO284" s="129" t="s">
        <v>3650</v>
      </c>
      <c r="BP284" s="131" t="s">
        <v>4123</v>
      </c>
      <c r="BQ284" s="131" t="s">
        <v>17892</v>
      </c>
      <c r="BR284" s="131" t="s">
        <v>18620</v>
      </c>
      <c r="BT284" s="129" t="s">
        <v>2538</v>
      </c>
      <c r="BU284" s="129" t="s">
        <v>204</v>
      </c>
      <c r="BV284" s="129" t="s">
        <v>2672</v>
      </c>
      <c r="BW284" s="129" t="s">
        <v>2729</v>
      </c>
      <c r="BX284" s="131" t="s">
        <v>17805</v>
      </c>
      <c r="BY284" s="131" t="s">
        <v>18159</v>
      </c>
      <c r="BZ284" s="131" t="s">
        <v>18887</v>
      </c>
      <c r="CB284" s="129" t="s">
        <v>214</v>
      </c>
      <c r="CC284" s="129" t="s">
        <v>204</v>
      </c>
      <c r="CD284" s="129" t="s">
        <v>270</v>
      </c>
      <c r="CE284" s="129" t="s">
        <v>354</v>
      </c>
      <c r="CF284" s="129" t="s">
        <v>432</v>
      </c>
      <c r="CG284" s="131" t="s">
        <v>17922</v>
      </c>
      <c r="CH284" s="131" t="s">
        <v>9216</v>
      </c>
      <c r="CI284" s="124" t="s">
        <v>19267</v>
      </c>
    </row>
    <row r="285" spans="1:87" ht="15" x14ac:dyDescent="0.25">
      <c r="A285" s="30" t="str">
        <f t="shared" si="29"/>
        <v/>
      </c>
      <c r="B285" s="31"/>
      <c r="C285" s="31"/>
      <c r="D285" s="31"/>
      <c r="E285" s="31"/>
      <c r="F285" s="31"/>
      <c r="G285" s="32"/>
      <c r="H285" s="32"/>
      <c r="I285" s="33"/>
      <c r="J285" s="18"/>
      <c r="K285" s="32"/>
      <c r="L285" s="18"/>
      <c r="M285" s="31"/>
      <c r="N285" s="31"/>
      <c r="O285" s="31"/>
      <c r="P285" s="32"/>
      <c r="Q285" s="31"/>
      <c r="R285" s="44"/>
      <c r="S285" s="32"/>
      <c r="T285" s="34" t="str">
        <f t="shared" si="25"/>
        <v/>
      </c>
      <c r="U285" s="32"/>
      <c r="V285" s="45"/>
      <c r="W285" s="35"/>
      <c r="X285" s="62" t="str">
        <f t="shared" si="26"/>
        <v/>
      </c>
      <c r="Y285" s="32"/>
      <c r="Z285" s="35"/>
      <c r="AA285" s="36"/>
      <c r="AB285" s="32"/>
      <c r="AC285" s="32"/>
      <c r="AD285" s="32"/>
      <c r="AE285" s="31"/>
      <c r="AF285" s="31"/>
      <c r="AG285" s="31"/>
      <c r="AH285" s="31" t="str">
        <f t="shared" si="24"/>
        <v/>
      </c>
      <c r="AI285" s="37" t="str">
        <f>IFERROR(IF(OR($C$5="",$Y285=""),"",INDEX('NFA LEVEL'!$D$2:$D$197,MATCH(CONCATENATE($C$5,"_",$Y285),'NFA LEVEL'!$A$2:$A$197))),"")</f>
        <v/>
      </c>
      <c r="AJ285" s="38" t="str">
        <f>IFERROR(ROUND((VLOOKUP(CONCATENATE($C$5,"_",$Y285),premium!$A$2:$I$200,6,FALSE))*AA285,0),"")</f>
        <v/>
      </c>
      <c r="AK285" s="38" t="str">
        <f>IFERROR(ROUND((VLOOKUP(CONCATENATE($C$5,"_",$Y285),premium!$A$2:$I$200,9,FALSE))*AA285,2),"")</f>
        <v/>
      </c>
      <c r="AL285" s="35"/>
      <c r="AM285" s="31"/>
      <c r="AN285" s="39"/>
      <c r="AO285" s="63" t="str">
        <f t="shared" si="27"/>
        <v/>
      </c>
      <c r="AP285" s="40" t="str">
        <f t="shared" si="28"/>
        <v/>
      </c>
      <c r="AQ285" s="41" t="s">
        <v>48</v>
      </c>
      <c r="AR285" s="161"/>
      <c r="AS285" s="124" t="s">
        <v>4480</v>
      </c>
      <c r="AT285" s="129" t="s">
        <v>214</v>
      </c>
      <c r="AU285" s="129" t="s">
        <v>204</v>
      </c>
      <c r="AV285" s="129" t="s">
        <v>270</v>
      </c>
      <c r="AW285" s="129" t="s">
        <v>354</v>
      </c>
      <c r="AX285" s="129" t="s">
        <v>366</v>
      </c>
      <c r="AZ285" s="129" t="s">
        <v>3984</v>
      </c>
      <c r="BA285" s="130" t="s">
        <v>9217</v>
      </c>
      <c r="BB285" s="130" t="s">
        <v>9218</v>
      </c>
      <c r="BH285" s="124"/>
      <c r="BI285" s="124"/>
      <c r="BM285" s="129" t="s">
        <v>3642</v>
      </c>
      <c r="BN285" s="129" t="s">
        <v>204</v>
      </c>
      <c r="BO285" s="129" t="s">
        <v>3652</v>
      </c>
      <c r="BP285" s="131" t="s">
        <v>4123</v>
      </c>
      <c r="BQ285" s="131" t="s">
        <v>17893</v>
      </c>
      <c r="BR285" s="131" t="s">
        <v>18621</v>
      </c>
      <c r="BT285" s="129" t="s">
        <v>2538</v>
      </c>
      <c r="BU285" s="129" t="s">
        <v>204</v>
      </c>
      <c r="BV285" s="129" t="s">
        <v>2747</v>
      </c>
      <c r="BW285" s="129" t="s">
        <v>2748</v>
      </c>
      <c r="BX285" s="131" t="s">
        <v>17806</v>
      </c>
      <c r="BY285" s="131" t="s">
        <v>18160</v>
      </c>
      <c r="BZ285" s="131" t="s">
        <v>18888</v>
      </c>
      <c r="CB285" s="129" t="s">
        <v>214</v>
      </c>
      <c r="CC285" s="129" t="s">
        <v>204</v>
      </c>
      <c r="CD285" s="129" t="s">
        <v>270</v>
      </c>
      <c r="CE285" s="129" t="s">
        <v>354</v>
      </c>
      <c r="CF285" s="129" t="s">
        <v>366</v>
      </c>
      <c r="CG285" s="131" t="s">
        <v>17922</v>
      </c>
      <c r="CH285" s="131" t="s">
        <v>9218</v>
      </c>
      <c r="CI285" s="124" t="s">
        <v>19268</v>
      </c>
    </row>
    <row r="286" spans="1:87" ht="15" x14ac:dyDescent="0.25">
      <c r="A286" s="30" t="str">
        <f t="shared" si="29"/>
        <v/>
      </c>
      <c r="B286" s="31"/>
      <c r="C286" s="31"/>
      <c r="D286" s="31"/>
      <c r="E286" s="31"/>
      <c r="F286" s="31"/>
      <c r="G286" s="32"/>
      <c r="H286" s="32"/>
      <c r="I286" s="33"/>
      <c r="J286" s="18"/>
      <c r="K286" s="32"/>
      <c r="L286" s="18"/>
      <c r="M286" s="31"/>
      <c r="N286" s="31"/>
      <c r="O286" s="31"/>
      <c r="P286" s="32"/>
      <c r="Q286" s="31"/>
      <c r="R286" s="44"/>
      <c r="S286" s="32"/>
      <c r="T286" s="34" t="str">
        <f t="shared" si="25"/>
        <v/>
      </c>
      <c r="U286" s="32"/>
      <c r="V286" s="45"/>
      <c r="W286" s="35"/>
      <c r="X286" s="62" t="str">
        <f t="shared" si="26"/>
        <v/>
      </c>
      <c r="Y286" s="32"/>
      <c r="Z286" s="35"/>
      <c r="AA286" s="36"/>
      <c r="AB286" s="32"/>
      <c r="AC286" s="32"/>
      <c r="AD286" s="32"/>
      <c r="AE286" s="31"/>
      <c r="AF286" s="31"/>
      <c r="AG286" s="31"/>
      <c r="AH286" s="31" t="str">
        <f t="shared" si="24"/>
        <v/>
      </c>
      <c r="AI286" s="37" t="str">
        <f>IFERROR(IF(OR($C$5="",$Y286=""),"",INDEX('NFA LEVEL'!$D$2:$D$197,MATCH(CONCATENATE($C$5,"_",$Y286),'NFA LEVEL'!$A$2:$A$197))),"")</f>
        <v/>
      </c>
      <c r="AJ286" s="38" t="str">
        <f>IFERROR(ROUND((VLOOKUP(CONCATENATE($C$5,"_",$Y286),premium!$A$2:$I$200,6,FALSE))*AA286,0),"")</f>
        <v/>
      </c>
      <c r="AK286" s="38" t="str">
        <f>IFERROR(ROUND((VLOOKUP(CONCATENATE($C$5,"_",$Y286),premium!$A$2:$I$200,9,FALSE))*AA286,2),"")</f>
        <v/>
      </c>
      <c r="AL286" s="35"/>
      <c r="AM286" s="31"/>
      <c r="AN286" s="39"/>
      <c r="AO286" s="63" t="str">
        <f t="shared" si="27"/>
        <v/>
      </c>
      <c r="AP286" s="40" t="str">
        <f t="shared" si="28"/>
        <v/>
      </c>
      <c r="AQ286" s="41" t="s">
        <v>48</v>
      </c>
      <c r="AR286" s="161"/>
      <c r="AS286" s="124" t="s">
        <v>4481</v>
      </c>
      <c r="AT286" s="129" t="s">
        <v>214</v>
      </c>
      <c r="AU286" s="129" t="s">
        <v>204</v>
      </c>
      <c r="AV286" s="129" t="s">
        <v>270</v>
      </c>
      <c r="AW286" s="129" t="s">
        <v>354</v>
      </c>
      <c r="AX286" s="129" t="s">
        <v>367</v>
      </c>
      <c r="AZ286" s="129" t="s">
        <v>3984</v>
      </c>
      <c r="BA286" s="130" t="s">
        <v>9219</v>
      </c>
      <c r="BB286" s="130" t="s">
        <v>9220</v>
      </c>
      <c r="BH286" s="124"/>
      <c r="BI286" s="124"/>
      <c r="BL286" s="131"/>
      <c r="BM286" s="131"/>
      <c r="BN286" s="131"/>
      <c r="BO286" s="131"/>
      <c r="BP286" s="131"/>
      <c r="BQ286" s="131"/>
      <c r="BR286" s="131"/>
      <c r="BT286" s="129" t="s">
        <v>2538</v>
      </c>
      <c r="BU286" s="129" t="s">
        <v>204</v>
      </c>
      <c r="BV286" s="129" t="s">
        <v>2747</v>
      </c>
      <c r="BW286" s="129" t="s">
        <v>2773</v>
      </c>
      <c r="BX286" s="131" t="s">
        <v>17806</v>
      </c>
      <c r="BY286" s="131" t="s">
        <v>18161</v>
      </c>
      <c r="BZ286" s="131" t="s">
        <v>18889</v>
      </c>
      <c r="CB286" s="129" t="s">
        <v>214</v>
      </c>
      <c r="CC286" s="129" t="s">
        <v>204</v>
      </c>
      <c r="CD286" s="129" t="s">
        <v>270</v>
      </c>
      <c r="CE286" s="129" t="s">
        <v>354</v>
      </c>
      <c r="CF286" s="129" t="s">
        <v>367</v>
      </c>
      <c r="CG286" s="131" t="s">
        <v>17922</v>
      </c>
      <c r="CH286" s="131" t="s">
        <v>9220</v>
      </c>
      <c r="CI286" s="124" t="s">
        <v>19269</v>
      </c>
    </row>
    <row r="287" spans="1:87" ht="15" x14ac:dyDescent="0.25">
      <c r="A287" s="30" t="str">
        <f t="shared" si="29"/>
        <v/>
      </c>
      <c r="B287" s="31"/>
      <c r="C287" s="31"/>
      <c r="D287" s="31"/>
      <c r="E287" s="31"/>
      <c r="F287" s="31"/>
      <c r="G287" s="32"/>
      <c r="H287" s="32"/>
      <c r="I287" s="33"/>
      <c r="J287" s="18"/>
      <c r="K287" s="32"/>
      <c r="L287" s="18"/>
      <c r="M287" s="31"/>
      <c r="N287" s="31"/>
      <c r="O287" s="31"/>
      <c r="P287" s="32"/>
      <c r="Q287" s="31"/>
      <c r="R287" s="44"/>
      <c r="S287" s="32"/>
      <c r="T287" s="34" t="str">
        <f t="shared" si="25"/>
        <v/>
      </c>
      <c r="U287" s="32"/>
      <c r="V287" s="45"/>
      <c r="W287" s="35"/>
      <c r="X287" s="62" t="str">
        <f t="shared" si="26"/>
        <v/>
      </c>
      <c r="Y287" s="32"/>
      <c r="Z287" s="35"/>
      <c r="AA287" s="36"/>
      <c r="AB287" s="32"/>
      <c r="AC287" s="32"/>
      <c r="AD287" s="32"/>
      <c r="AE287" s="31"/>
      <c r="AF287" s="31"/>
      <c r="AG287" s="31"/>
      <c r="AH287" s="31" t="str">
        <f t="shared" si="24"/>
        <v/>
      </c>
      <c r="AI287" s="37" t="str">
        <f>IFERROR(IF(OR($C$5="",$Y287=""),"",INDEX('NFA LEVEL'!$D$2:$D$197,MATCH(CONCATENATE($C$5,"_",$Y287),'NFA LEVEL'!$A$2:$A$197))),"")</f>
        <v/>
      </c>
      <c r="AJ287" s="38" t="str">
        <f>IFERROR(ROUND((VLOOKUP(CONCATENATE($C$5,"_",$Y287),premium!$A$2:$I$200,6,FALSE))*AA287,0),"")</f>
        <v/>
      </c>
      <c r="AK287" s="38" t="str">
        <f>IFERROR(ROUND((VLOOKUP(CONCATENATE($C$5,"_",$Y287),premium!$A$2:$I$200,9,FALSE))*AA287,2),"")</f>
        <v/>
      </c>
      <c r="AL287" s="35"/>
      <c r="AM287" s="31"/>
      <c r="AN287" s="39"/>
      <c r="AO287" s="63" t="str">
        <f t="shared" si="27"/>
        <v/>
      </c>
      <c r="AP287" s="40" t="str">
        <f t="shared" si="28"/>
        <v/>
      </c>
      <c r="AQ287" s="41" t="s">
        <v>48</v>
      </c>
      <c r="AR287" s="161"/>
      <c r="AS287" s="124" t="s">
        <v>4482</v>
      </c>
      <c r="AT287" s="129" t="s">
        <v>214</v>
      </c>
      <c r="AU287" s="129" t="s">
        <v>204</v>
      </c>
      <c r="AV287" s="129" t="s">
        <v>270</v>
      </c>
      <c r="AW287" s="129" t="s">
        <v>354</v>
      </c>
      <c r="AX287" s="129" t="s">
        <v>433</v>
      </c>
      <c r="AZ287" s="129" t="s">
        <v>3984</v>
      </c>
      <c r="BA287" s="130" t="s">
        <v>9221</v>
      </c>
      <c r="BB287" s="130" t="s">
        <v>9222</v>
      </c>
      <c r="BH287" s="124"/>
      <c r="BI287" s="124"/>
      <c r="BL287" s="131"/>
      <c r="BM287" s="131"/>
      <c r="BN287" s="131"/>
      <c r="BO287" s="131"/>
      <c r="BP287" s="131"/>
      <c r="BQ287" s="131"/>
      <c r="BR287" s="131"/>
      <c r="BT287" s="129" t="s">
        <v>2538</v>
      </c>
      <c r="BU287" s="129" t="s">
        <v>204</v>
      </c>
      <c r="BV287" s="129" t="s">
        <v>2747</v>
      </c>
      <c r="BW287" s="129" t="s">
        <v>2799</v>
      </c>
      <c r="BX287" s="131" t="s">
        <v>17806</v>
      </c>
      <c r="BY287" s="131" t="s">
        <v>18162</v>
      </c>
      <c r="BZ287" s="131" t="s">
        <v>18890</v>
      </c>
      <c r="CB287" s="129" t="s">
        <v>214</v>
      </c>
      <c r="CC287" s="129" t="s">
        <v>204</v>
      </c>
      <c r="CD287" s="129" t="s">
        <v>270</v>
      </c>
      <c r="CE287" s="129" t="s">
        <v>354</v>
      </c>
      <c r="CF287" s="129" t="s">
        <v>433</v>
      </c>
      <c r="CG287" s="131" t="s">
        <v>17922</v>
      </c>
      <c r="CH287" s="131" t="s">
        <v>9222</v>
      </c>
      <c r="CI287" s="124" t="s">
        <v>19270</v>
      </c>
    </row>
    <row r="288" spans="1:87" ht="15" x14ac:dyDescent="0.25">
      <c r="A288" s="30" t="str">
        <f t="shared" si="29"/>
        <v/>
      </c>
      <c r="B288" s="31"/>
      <c r="C288" s="31"/>
      <c r="D288" s="31"/>
      <c r="E288" s="31"/>
      <c r="F288" s="31"/>
      <c r="G288" s="32"/>
      <c r="H288" s="32"/>
      <c r="I288" s="33"/>
      <c r="J288" s="18"/>
      <c r="K288" s="32"/>
      <c r="L288" s="18"/>
      <c r="M288" s="31"/>
      <c r="N288" s="31"/>
      <c r="O288" s="31"/>
      <c r="P288" s="32"/>
      <c r="Q288" s="31"/>
      <c r="R288" s="44"/>
      <c r="S288" s="32"/>
      <c r="T288" s="34" t="str">
        <f t="shared" si="25"/>
        <v/>
      </c>
      <c r="U288" s="32"/>
      <c r="V288" s="45"/>
      <c r="W288" s="35"/>
      <c r="X288" s="62" t="str">
        <f t="shared" si="26"/>
        <v/>
      </c>
      <c r="Y288" s="32"/>
      <c r="Z288" s="35"/>
      <c r="AA288" s="36"/>
      <c r="AB288" s="32"/>
      <c r="AC288" s="32"/>
      <c r="AD288" s="32"/>
      <c r="AE288" s="31"/>
      <c r="AF288" s="31"/>
      <c r="AG288" s="31"/>
      <c r="AH288" s="31" t="str">
        <f t="shared" si="24"/>
        <v/>
      </c>
      <c r="AI288" s="37" t="str">
        <f>IFERROR(IF(OR($C$5="",$Y288=""),"",INDEX('NFA LEVEL'!$D$2:$D$197,MATCH(CONCATENATE($C$5,"_",$Y288),'NFA LEVEL'!$A$2:$A$197))),"")</f>
        <v/>
      </c>
      <c r="AJ288" s="38" t="str">
        <f>IFERROR(ROUND((VLOOKUP(CONCATENATE($C$5,"_",$Y288),premium!$A$2:$I$200,6,FALSE))*AA288,0),"")</f>
        <v/>
      </c>
      <c r="AK288" s="38" t="str">
        <f>IFERROR(ROUND((VLOOKUP(CONCATENATE($C$5,"_",$Y288),premium!$A$2:$I$200,9,FALSE))*AA288,2),"")</f>
        <v/>
      </c>
      <c r="AL288" s="35"/>
      <c r="AM288" s="31"/>
      <c r="AN288" s="39"/>
      <c r="AO288" s="63" t="str">
        <f t="shared" si="27"/>
        <v/>
      </c>
      <c r="AP288" s="40" t="str">
        <f t="shared" si="28"/>
        <v/>
      </c>
      <c r="AQ288" s="41" t="s">
        <v>48</v>
      </c>
      <c r="AR288" s="161"/>
      <c r="AS288" s="124" t="s">
        <v>4483</v>
      </c>
      <c r="AT288" s="129" t="s">
        <v>214</v>
      </c>
      <c r="AU288" s="129" t="s">
        <v>204</v>
      </c>
      <c r="AV288" s="129" t="s">
        <v>270</v>
      </c>
      <c r="AW288" s="129" t="s">
        <v>354</v>
      </c>
      <c r="AX288" s="129" t="s">
        <v>434</v>
      </c>
      <c r="AZ288" s="129" t="s">
        <v>3984</v>
      </c>
      <c r="BA288" s="130" t="s">
        <v>9223</v>
      </c>
      <c r="BB288" s="130" t="s">
        <v>9224</v>
      </c>
      <c r="BH288" s="124"/>
      <c r="BI288" s="124"/>
      <c r="BL288" s="131"/>
      <c r="BM288" s="131"/>
      <c r="BN288" s="131"/>
      <c r="BO288" s="131"/>
      <c r="BP288" s="131"/>
      <c r="BQ288" s="131"/>
      <c r="BR288" s="131"/>
      <c r="BT288" s="129" t="s">
        <v>2538</v>
      </c>
      <c r="BU288" s="129" t="s">
        <v>204</v>
      </c>
      <c r="BV288" s="129" t="s">
        <v>2822</v>
      </c>
      <c r="BW288" s="129" t="s">
        <v>2823</v>
      </c>
      <c r="BX288" s="131" t="s">
        <v>17807</v>
      </c>
      <c r="BY288" s="131" t="s">
        <v>18163</v>
      </c>
      <c r="BZ288" s="131" t="s">
        <v>18891</v>
      </c>
      <c r="CB288" s="129" t="s">
        <v>214</v>
      </c>
      <c r="CC288" s="129" t="s">
        <v>204</v>
      </c>
      <c r="CD288" s="129" t="s">
        <v>270</v>
      </c>
      <c r="CE288" s="129" t="s">
        <v>354</v>
      </c>
      <c r="CF288" s="129" t="s">
        <v>434</v>
      </c>
      <c r="CG288" s="131" t="s">
        <v>17922</v>
      </c>
      <c r="CH288" s="131" t="s">
        <v>9224</v>
      </c>
      <c r="CI288" s="124" t="s">
        <v>19271</v>
      </c>
    </row>
    <row r="289" spans="1:87" ht="15" x14ac:dyDescent="0.25">
      <c r="A289" s="30" t="str">
        <f t="shared" si="29"/>
        <v/>
      </c>
      <c r="B289" s="31"/>
      <c r="C289" s="31"/>
      <c r="D289" s="31"/>
      <c r="E289" s="31"/>
      <c r="F289" s="31"/>
      <c r="G289" s="32"/>
      <c r="H289" s="32"/>
      <c r="I289" s="33"/>
      <c r="J289" s="18"/>
      <c r="K289" s="32"/>
      <c r="L289" s="18"/>
      <c r="M289" s="31"/>
      <c r="N289" s="31"/>
      <c r="O289" s="31"/>
      <c r="P289" s="32"/>
      <c r="Q289" s="31"/>
      <c r="R289" s="44"/>
      <c r="S289" s="32"/>
      <c r="T289" s="34" t="str">
        <f t="shared" si="25"/>
        <v/>
      </c>
      <c r="U289" s="32"/>
      <c r="V289" s="45"/>
      <c r="W289" s="35"/>
      <c r="X289" s="62" t="str">
        <f t="shared" si="26"/>
        <v/>
      </c>
      <c r="Y289" s="32"/>
      <c r="Z289" s="35"/>
      <c r="AA289" s="36"/>
      <c r="AB289" s="32"/>
      <c r="AC289" s="32"/>
      <c r="AD289" s="32"/>
      <c r="AE289" s="31"/>
      <c r="AF289" s="31"/>
      <c r="AG289" s="31"/>
      <c r="AH289" s="31" t="str">
        <f t="shared" si="24"/>
        <v/>
      </c>
      <c r="AI289" s="37" t="str">
        <f>IFERROR(IF(OR($C$5="",$Y289=""),"",INDEX('NFA LEVEL'!$D$2:$D$197,MATCH(CONCATENATE($C$5,"_",$Y289),'NFA LEVEL'!$A$2:$A$197))),"")</f>
        <v/>
      </c>
      <c r="AJ289" s="38" t="str">
        <f>IFERROR(ROUND((VLOOKUP(CONCATENATE($C$5,"_",$Y289),premium!$A$2:$I$200,6,FALSE))*AA289,0),"")</f>
        <v/>
      </c>
      <c r="AK289" s="38" t="str">
        <f>IFERROR(ROUND((VLOOKUP(CONCATENATE($C$5,"_",$Y289),premium!$A$2:$I$200,9,FALSE))*AA289,2),"")</f>
        <v/>
      </c>
      <c r="AL289" s="35"/>
      <c r="AM289" s="31"/>
      <c r="AN289" s="39"/>
      <c r="AO289" s="63" t="str">
        <f t="shared" si="27"/>
        <v/>
      </c>
      <c r="AP289" s="40" t="str">
        <f t="shared" si="28"/>
        <v/>
      </c>
      <c r="AQ289" s="41" t="s">
        <v>48</v>
      </c>
      <c r="AR289" s="161"/>
      <c r="AS289" s="124" t="s">
        <v>4484</v>
      </c>
      <c r="AT289" s="129" t="s">
        <v>214</v>
      </c>
      <c r="AU289" s="129" t="s">
        <v>204</v>
      </c>
      <c r="AV289" s="129" t="s">
        <v>270</v>
      </c>
      <c r="AW289" s="129" t="s">
        <v>354</v>
      </c>
      <c r="AX289" s="129" t="s">
        <v>435</v>
      </c>
      <c r="AZ289" s="129" t="s">
        <v>3984</v>
      </c>
      <c r="BA289" s="130" t="s">
        <v>9225</v>
      </c>
      <c r="BB289" s="130" t="s">
        <v>9226</v>
      </c>
      <c r="BH289" s="124"/>
      <c r="BI289" s="124"/>
      <c r="BL289" s="131"/>
      <c r="BM289" s="131"/>
      <c r="BN289" s="131"/>
      <c r="BO289" s="131"/>
      <c r="BP289" s="131"/>
      <c r="BQ289" s="131"/>
      <c r="BR289" s="131"/>
      <c r="BT289" s="129" t="s">
        <v>2538</v>
      </c>
      <c r="BU289" s="129" t="s">
        <v>204</v>
      </c>
      <c r="BV289" s="129" t="s">
        <v>2822</v>
      </c>
      <c r="BW289" s="129" t="s">
        <v>2845</v>
      </c>
      <c r="BX289" s="131" t="s">
        <v>17807</v>
      </c>
      <c r="BY289" s="131" t="s">
        <v>18164</v>
      </c>
      <c r="BZ289" s="131" t="s">
        <v>18892</v>
      </c>
      <c r="CB289" s="129" t="s">
        <v>214</v>
      </c>
      <c r="CC289" s="129" t="s">
        <v>204</v>
      </c>
      <c r="CD289" s="129" t="s">
        <v>270</v>
      </c>
      <c r="CE289" s="129" t="s">
        <v>354</v>
      </c>
      <c r="CF289" s="129" t="s">
        <v>435</v>
      </c>
      <c r="CG289" s="131" t="s">
        <v>17922</v>
      </c>
      <c r="CH289" s="131" t="s">
        <v>9226</v>
      </c>
      <c r="CI289" s="124" t="s">
        <v>19272</v>
      </c>
    </row>
    <row r="290" spans="1:87" ht="15" x14ac:dyDescent="0.25">
      <c r="A290" s="30" t="str">
        <f t="shared" si="29"/>
        <v/>
      </c>
      <c r="B290" s="31"/>
      <c r="C290" s="31"/>
      <c r="D290" s="31"/>
      <c r="E290" s="31"/>
      <c r="F290" s="31"/>
      <c r="G290" s="32"/>
      <c r="H290" s="32"/>
      <c r="I290" s="33"/>
      <c r="J290" s="18"/>
      <c r="K290" s="32"/>
      <c r="L290" s="18"/>
      <c r="M290" s="31"/>
      <c r="N290" s="31"/>
      <c r="O290" s="31"/>
      <c r="P290" s="32"/>
      <c r="Q290" s="31"/>
      <c r="R290" s="44"/>
      <c r="S290" s="32"/>
      <c r="T290" s="34" t="str">
        <f t="shared" si="25"/>
        <v/>
      </c>
      <c r="U290" s="32"/>
      <c r="V290" s="45"/>
      <c r="W290" s="35"/>
      <c r="X290" s="62" t="str">
        <f t="shared" si="26"/>
        <v/>
      </c>
      <c r="Y290" s="32"/>
      <c r="Z290" s="35"/>
      <c r="AA290" s="36"/>
      <c r="AB290" s="32"/>
      <c r="AC290" s="32"/>
      <c r="AD290" s="32"/>
      <c r="AE290" s="31"/>
      <c r="AF290" s="31"/>
      <c r="AG290" s="31"/>
      <c r="AH290" s="31" t="str">
        <f t="shared" si="24"/>
        <v/>
      </c>
      <c r="AI290" s="37" t="str">
        <f>IFERROR(IF(OR($C$5="",$Y290=""),"",INDEX('NFA LEVEL'!$D$2:$D$197,MATCH(CONCATENATE($C$5,"_",$Y290),'NFA LEVEL'!$A$2:$A$197))),"")</f>
        <v/>
      </c>
      <c r="AJ290" s="38" t="str">
        <f>IFERROR(ROUND((VLOOKUP(CONCATENATE($C$5,"_",$Y290),premium!$A$2:$I$200,6,FALSE))*AA290,0),"")</f>
        <v/>
      </c>
      <c r="AK290" s="38" t="str">
        <f>IFERROR(ROUND((VLOOKUP(CONCATENATE($C$5,"_",$Y290),premium!$A$2:$I$200,9,FALSE))*AA290,2),"")</f>
        <v/>
      </c>
      <c r="AL290" s="35"/>
      <c r="AM290" s="31"/>
      <c r="AN290" s="39"/>
      <c r="AO290" s="63" t="str">
        <f t="shared" si="27"/>
        <v/>
      </c>
      <c r="AP290" s="40" t="str">
        <f t="shared" si="28"/>
        <v/>
      </c>
      <c r="AQ290" s="41" t="s">
        <v>48</v>
      </c>
      <c r="AR290" s="161"/>
      <c r="AS290" s="124" t="s">
        <v>4485</v>
      </c>
      <c r="AT290" s="129" t="s">
        <v>214</v>
      </c>
      <c r="AU290" s="129" t="s">
        <v>204</v>
      </c>
      <c r="AV290" s="129" t="s">
        <v>270</v>
      </c>
      <c r="AW290" s="129" t="s">
        <v>354</v>
      </c>
      <c r="AX290" s="129" t="s">
        <v>436</v>
      </c>
      <c r="AZ290" s="129" t="s">
        <v>3984</v>
      </c>
      <c r="BA290" s="130" t="s">
        <v>9227</v>
      </c>
      <c r="BB290" s="130" t="s">
        <v>9228</v>
      </c>
      <c r="BH290" s="124"/>
      <c r="BI290" s="124"/>
      <c r="BL290" s="131"/>
      <c r="BM290" s="131"/>
      <c r="BN290" s="131"/>
      <c r="BO290" s="131"/>
      <c r="BP290" s="131"/>
      <c r="BQ290" s="131"/>
      <c r="BR290" s="131"/>
      <c r="BT290" s="129" t="s">
        <v>2538</v>
      </c>
      <c r="BU290" s="129" t="s">
        <v>204</v>
      </c>
      <c r="BV290" s="129" t="s">
        <v>2822</v>
      </c>
      <c r="BW290" s="129" t="s">
        <v>2865</v>
      </c>
      <c r="BX290" s="131" t="s">
        <v>17807</v>
      </c>
      <c r="BY290" s="131" t="s">
        <v>18165</v>
      </c>
      <c r="BZ290" s="131" t="s">
        <v>18893</v>
      </c>
      <c r="CB290" s="129" t="s">
        <v>214</v>
      </c>
      <c r="CC290" s="129" t="s">
        <v>204</v>
      </c>
      <c r="CD290" s="129" t="s">
        <v>270</v>
      </c>
      <c r="CE290" s="129" t="s">
        <v>354</v>
      </c>
      <c r="CF290" s="129" t="s">
        <v>436</v>
      </c>
      <c r="CG290" s="131" t="s">
        <v>17922</v>
      </c>
      <c r="CH290" s="131" t="s">
        <v>9228</v>
      </c>
      <c r="CI290" s="124" t="s">
        <v>19273</v>
      </c>
    </row>
    <row r="291" spans="1:87" ht="15" x14ac:dyDescent="0.25">
      <c r="A291" s="30" t="str">
        <f t="shared" si="29"/>
        <v/>
      </c>
      <c r="B291" s="31"/>
      <c r="C291" s="31"/>
      <c r="D291" s="31"/>
      <c r="E291" s="31"/>
      <c r="F291" s="31"/>
      <c r="G291" s="32"/>
      <c r="H291" s="32"/>
      <c r="I291" s="33"/>
      <c r="J291" s="18"/>
      <c r="K291" s="32"/>
      <c r="L291" s="18"/>
      <c r="M291" s="31"/>
      <c r="N291" s="31"/>
      <c r="O291" s="31"/>
      <c r="P291" s="32"/>
      <c r="Q291" s="31"/>
      <c r="R291" s="44"/>
      <c r="S291" s="32"/>
      <c r="T291" s="34" t="str">
        <f t="shared" si="25"/>
        <v/>
      </c>
      <c r="U291" s="32"/>
      <c r="V291" s="45"/>
      <c r="W291" s="35"/>
      <c r="X291" s="62" t="str">
        <f t="shared" si="26"/>
        <v/>
      </c>
      <c r="Y291" s="32"/>
      <c r="Z291" s="35"/>
      <c r="AA291" s="36"/>
      <c r="AB291" s="32"/>
      <c r="AC291" s="32"/>
      <c r="AD291" s="32"/>
      <c r="AE291" s="31"/>
      <c r="AF291" s="31"/>
      <c r="AG291" s="31"/>
      <c r="AH291" s="31" t="str">
        <f t="shared" si="24"/>
        <v/>
      </c>
      <c r="AI291" s="37" t="str">
        <f>IFERROR(IF(OR($C$5="",$Y291=""),"",INDEX('NFA LEVEL'!$D$2:$D$197,MATCH(CONCATENATE($C$5,"_",$Y291),'NFA LEVEL'!$A$2:$A$197))),"")</f>
        <v/>
      </c>
      <c r="AJ291" s="38" t="str">
        <f>IFERROR(ROUND((VLOOKUP(CONCATENATE($C$5,"_",$Y291),premium!$A$2:$I$200,6,FALSE))*AA291,0),"")</f>
        <v/>
      </c>
      <c r="AK291" s="38" t="str">
        <f>IFERROR(ROUND((VLOOKUP(CONCATENATE($C$5,"_",$Y291),premium!$A$2:$I$200,9,FALSE))*AA291,2),"")</f>
        <v/>
      </c>
      <c r="AL291" s="35"/>
      <c r="AM291" s="31"/>
      <c r="AN291" s="39"/>
      <c r="AO291" s="63" t="str">
        <f t="shared" si="27"/>
        <v/>
      </c>
      <c r="AP291" s="40" t="str">
        <f t="shared" si="28"/>
        <v/>
      </c>
      <c r="AQ291" s="41" t="s">
        <v>48</v>
      </c>
      <c r="AR291" s="161"/>
      <c r="AS291" s="124" t="s">
        <v>4486</v>
      </c>
      <c r="AT291" s="129" t="s">
        <v>214</v>
      </c>
      <c r="AU291" s="129" t="s">
        <v>204</v>
      </c>
      <c r="AV291" s="129" t="s">
        <v>270</v>
      </c>
      <c r="AW291" s="129" t="s">
        <v>354</v>
      </c>
      <c r="AX291" s="129" t="s">
        <v>437</v>
      </c>
      <c r="AZ291" s="129" t="s">
        <v>3984</v>
      </c>
      <c r="BA291" s="130" t="s">
        <v>9229</v>
      </c>
      <c r="BB291" s="130" t="s">
        <v>9230</v>
      </c>
      <c r="BH291" s="124"/>
      <c r="BI291" s="124"/>
      <c r="BL291" s="131"/>
      <c r="BM291" s="131"/>
      <c r="BN291" s="131"/>
      <c r="BO291" s="131"/>
      <c r="BP291" s="131"/>
      <c r="BQ291" s="131"/>
      <c r="BR291" s="131"/>
      <c r="BT291" s="129" t="s">
        <v>2892</v>
      </c>
      <c r="BU291" s="129" t="s">
        <v>190</v>
      </c>
      <c r="BV291" s="129"/>
      <c r="BW291" s="129"/>
      <c r="BX291" s="131" t="s">
        <v>17808</v>
      </c>
      <c r="BY291" s="131" t="s">
        <v>18166</v>
      </c>
      <c r="BZ291" s="131" t="s">
        <v>18894</v>
      </c>
      <c r="CB291" s="129" t="s">
        <v>214</v>
      </c>
      <c r="CC291" s="129" t="s">
        <v>204</v>
      </c>
      <c r="CD291" s="129" t="s">
        <v>270</v>
      </c>
      <c r="CE291" s="129" t="s">
        <v>354</v>
      </c>
      <c r="CF291" s="129" t="s">
        <v>437</v>
      </c>
      <c r="CG291" s="131" t="s">
        <v>17922</v>
      </c>
      <c r="CH291" s="131" t="s">
        <v>9230</v>
      </c>
      <c r="CI291" s="124" t="s">
        <v>19274</v>
      </c>
    </row>
    <row r="292" spans="1:87" ht="15" x14ac:dyDescent="0.25">
      <c r="A292" s="30" t="str">
        <f t="shared" si="29"/>
        <v/>
      </c>
      <c r="B292" s="31"/>
      <c r="C292" s="31"/>
      <c r="D292" s="31"/>
      <c r="E292" s="31"/>
      <c r="F292" s="31"/>
      <c r="G292" s="32"/>
      <c r="H292" s="32"/>
      <c r="I292" s="33"/>
      <c r="J292" s="18"/>
      <c r="K292" s="32"/>
      <c r="L292" s="18"/>
      <c r="M292" s="31"/>
      <c r="N292" s="31"/>
      <c r="O292" s="31"/>
      <c r="P292" s="32"/>
      <c r="Q292" s="31"/>
      <c r="R292" s="44"/>
      <c r="S292" s="32"/>
      <c r="T292" s="34" t="str">
        <f t="shared" si="25"/>
        <v/>
      </c>
      <c r="U292" s="32"/>
      <c r="V292" s="45"/>
      <c r="W292" s="35"/>
      <c r="X292" s="62" t="str">
        <f t="shared" si="26"/>
        <v/>
      </c>
      <c r="Y292" s="32"/>
      <c r="Z292" s="35"/>
      <c r="AA292" s="36"/>
      <c r="AB292" s="32"/>
      <c r="AC292" s="32"/>
      <c r="AD292" s="32"/>
      <c r="AE292" s="31"/>
      <c r="AF292" s="31"/>
      <c r="AG292" s="31"/>
      <c r="AH292" s="31" t="str">
        <f t="shared" si="24"/>
        <v/>
      </c>
      <c r="AI292" s="37" t="str">
        <f>IFERROR(IF(OR($C$5="",$Y292=""),"",INDEX('NFA LEVEL'!$D$2:$D$197,MATCH(CONCATENATE($C$5,"_",$Y292),'NFA LEVEL'!$A$2:$A$197))),"")</f>
        <v/>
      </c>
      <c r="AJ292" s="38" t="str">
        <f>IFERROR(ROUND((VLOOKUP(CONCATENATE($C$5,"_",$Y292),premium!$A$2:$I$200,6,FALSE))*AA292,0),"")</f>
        <v/>
      </c>
      <c r="AK292" s="38" t="str">
        <f>IFERROR(ROUND((VLOOKUP(CONCATENATE($C$5,"_",$Y292),premium!$A$2:$I$200,9,FALSE))*AA292,2),"")</f>
        <v/>
      </c>
      <c r="AL292" s="35"/>
      <c r="AM292" s="31"/>
      <c r="AN292" s="39"/>
      <c r="AO292" s="63" t="str">
        <f t="shared" si="27"/>
        <v/>
      </c>
      <c r="AP292" s="40" t="str">
        <f t="shared" si="28"/>
        <v/>
      </c>
      <c r="AQ292" s="41" t="s">
        <v>48</v>
      </c>
      <c r="AR292" s="161"/>
      <c r="AS292" s="124" t="s">
        <v>4487</v>
      </c>
      <c r="AT292" s="129" t="s">
        <v>214</v>
      </c>
      <c r="AU292" s="129" t="s">
        <v>204</v>
      </c>
      <c r="AV292" s="129" t="s">
        <v>270</v>
      </c>
      <c r="AW292" s="129" t="s">
        <v>354</v>
      </c>
      <c r="AX292" s="129" t="s">
        <v>438</v>
      </c>
      <c r="AZ292" s="129" t="s">
        <v>3984</v>
      </c>
      <c r="BA292" s="130" t="s">
        <v>9231</v>
      </c>
      <c r="BB292" s="130" t="s">
        <v>9232</v>
      </c>
      <c r="BH292" s="124"/>
      <c r="BI292" s="124"/>
      <c r="BL292" s="131"/>
      <c r="BM292" s="131"/>
      <c r="BN292" s="131"/>
      <c r="BO292" s="131"/>
      <c r="BP292" s="131"/>
      <c r="BQ292" s="131"/>
      <c r="BR292" s="131"/>
      <c r="BT292" s="129" t="s">
        <v>2892</v>
      </c>
      <c r="BU292" s="129" t="s">
        <v>201</v>
      </c>
      <c r="BV292" s="129" t="s">
        <v>2893</v>
      </c>
      <c r="BW292" s="129"/>
      <c r="BX292" s="131" t="s">
        <v>17809</v>
      </c>
      <c r="BY292" s="131" t="s">
        <v>18167</v>
      </c>
      <c r="BZ292" s="131" t="s">
        <v>18895</v>
      </c>
      <c r="CB292" s="129" t="s">
        <v>214</v>
      </c>
      <c r="CC292" s="129" t="s">
        <v>204</v>
      </c>
      <c r="CD292" s="129" t="s">
        <v>270</v>
      </c>
      <c r="CE292" s="129" t="s">
        <v>354</v>
      </c>
      <c r="CF292" s="129" t="s">
        <v>438</v>
      </c>
      <c r="CG292" s="131" t="s">
        <v>17922</v>
      </c>
      <c r="CH292" s="131" t="s">
        <v>9232</v>
      </c>
      <c r="CI292" s="124" t="s">
        <v>19275</v>
      </c>
    </row>
    <row r="293" spans="1:87" ht="15" x14ac:dyDescent="0.25">
      <c r="A293" s="30" t="str">
        <f t="shared" si="29"/>
        <v/>
      </c>
      <c r="B293" s="31"/>
      <c r="C293" s="31"/>
      <c r="D293" s="31"/>
      <c r="E293" s="31"/>
      <c r="F293" s="31"/>
      <c r="G293" s="32"/>
      <c r="H293" s="32"/>
      <c r="I293" s="33"/>
      <c r="J293" s="18"/>
      <c r="K293" s="32"/>
      <c r="L293" s="18"/>
      <c r="M293" s="31"/>
      <c r="N293" s="31"/>
      <c r="O293" s="31"/>
      <c r="P293" s="32"/>
      <c r="Q293" s="31"/>
      <c r="R293" s="44"/>
      <c r="S293" s="32"/>
      <c r="T293" s="34" t="str">
        <f t="shared" si="25"/>
        <v/>
      </c>
      <c r="U293" s="32"/>
      <c r="V293" s="45"/>
      <c r="W293" s="35"/>
      <c r="X293" s="62" t="str">
        <f t="shared" si="26"/>
        <v/>
      </c>
      <c r="Y293" s="32"/>
      <c r="Z293" s="35"/>
      <c r="AA293" s="36"/>
      <c r="AB293" s="32"/>
      <c r="AC293" s="32"/>
      <c r="AD293" s="32"/>
      <c r="AE293" s="31"/>
      <c r="AF293" s="31"/>
      <c r="AG293" s="31"/>
      <c r="AH293" s="31" t="str">
        <f t="shared" si="24"/>
        <v/>
      </c>
      <c r="AI293" s="37" t="str">
        <f>IFERROR(IF(OR($C$5="",$Y293=""),"",INDEX('NFA LEVEL'!$D$2:$D$197,MATCH(CONCATENATE($C$5,"_",$Y293),'NFA LEVEL'!$A$2:$A$197))),"")</f>
        <v/>
      </c>
      <c r="AJ293" s="38" t="str">
        <f>IFERROR(ROUND((VLOOKUP(CONCATENATE($C$5,"_",$Y293),premium!$A$2:$I$200,6,FALSE))*AA293,0),"")</f>
        <v/>
      </c>
      <c r="AK293" s="38" t="str">
        <f>IFERROR(ROUND((VLOOKUP(CONCATENATE($C$5,"_",$Y293),premium!$A$2:$I$200,9,FALSE))*AA293,2),"")</f>
        <v/>
      </c>
      <c r="AL293" s="35"/>
      <c r="AM293" s="31"/>
      <c r="AN293" s="39"/>
      <c r="AO293" s="63" t="str">
        <f t="shared" si="27"/>
        <v/>
      </c>
      <c r="AP293" s="40" t="str">
        <f t="shared" si="28"/>
        <v/>
      </c>
      <c r="AQ293" s="41" t="s">
        <v>48</v>
      </c>
      <c r="AR293" s="161"/>
      <c r="AS293" s="124" t="s">
        <v>4488</v>
      </c>
      <c r="AT293" s="129" t="s">
        <v>214</v>
      </c>
      <c r="AU293" s="129" t="s">
        <v>204</v>
      </c>
      <c r="AV293" s="129" t="s">
        <v>270</v>
      </c>
      <c r="AW293" s="129" t="s">
        <v>354</v>
      </c>
      <c r="AX293" s="129" t="s">
        <v>439</v>
      </c>
      <c r="AZ293" s="129" t="s">
        <v>3984</v>
      </c>
      <c r="BA293" s="130" t="s">
        <v>9233</v>
      </c>
      <c r="BB293" s="130" t="s">
        <v>9234</v>
      </c>
      <c r="BH293" s="124"/>
      <c r="BI293" s="124"/>
      <c r="BL293" s="131"/>
      <c r="BM293" s="131"/>
      <c r="BN293" s="131"/>
      <c r="BO293" s="131"/>
      <c r="BP293" s="131"/>
      <c r="BQ293" s="131"/>
      <c r="BR293" s="131"/>
      <c r="BT293" s="129" t="s">
        <v>2892</v>
      </c>
      <c r="BU293" s="129" t="s">
        <v>201</v>
      </c>
      <c r="BV293" s="129" t="s">
        <v>2894</v>
      </c>
      <c r="BW293" s="129"/>
      <c r="BX293" s="131" t="s">
        <v>17810</v>
      </c>
      <c r="BY293" s="131" t="s">
        <v>18168</v>
      </c>
      <c r="BZ293" s="131" t="s">
        <v>18896</v>
      </c>
      <c r="CB293" s="129" t="s">
        <v>214</v>
      </c>
      <c r="CC293" s="129" t="s">
        <v>204</v>
      </c>
      <c r="CD293" s="129" t="s">
        <v>270</v>
      </c>
      <c r="CE293" s="129" t="s">
        <v>354</v>
      </c>
      <c r="CF293" s="129" t="s">
        <v>439</v>
      </c>
      <c r="CG293" s="131" t="s">
        <v>17922</v>
      </c>
      <c r="CH293" s="131" t="s">
        <v>9234</v>
      </c>
      <c r="CI293" s="124" t="s">
        <v>19276</v>
      </c>
    </row>
    <row r="294" spans="1:87" ht="15" x14ac:dyDescent="0.25">
      <c r="A294" s="30" t="str">
        <f t="shared" si="29"/>
        <v/>
      </c>
      <c r="B294" s="31"/>
      <c r="C294" s="31"/>
      <c r="D294" s="31"/>
      <c r="E294" s="31"/>
      <c r="F294" s="31"/>
      <c r="G294" s="32"/>
      <c r="H294" s="32"/>
      <c r="I294" s="33"/>
      <c r="J294" s="18"/>
      <c r="K294" s="32"/>
      <c r="L294" s="18"/>
      <c r="M294" s="31"/>
      <c r="N294" s="31"/>
      <c r="O294" s="31"/>
      <c r="P294" s="32"/>
      <c r="Q294" s="31"/>
      <c r="R294" s="44"/>
      <c r="S294" s="32"/>
      <c r="T294" s="34" t="str">
        <f t="shared" si="25"/>
        <v/>
      </c>
      <c r="U294" s="32"/>
      <c r="V294" s="45"/>
      <c r="W294" s="35"/>
      <c r="X294" s="62" t="str">
        <f t="shared" si="26"/>
        <v/>
      </c>
      <c r="Y294" s="32"/>
      <c r="Z294" s="35"/>
      <c r="AA294" s="36"/>
      <c r="AB294" s="32"/>
      <c r="AC294" s="32"/>
      <c r="AD294" s="32"/>
      <c r="AE294" s="31"/>
      <c r="AF294" s="31"/>
      <c r="AG294" s="31"/>
      <c r="AH294" s="31" t="str">
        <f t="shared" si="24"/>
        <v/>
      </c>
      <c r="AI294" s="37" t="str">
        <f>IFERROR(IF(OR($C$5="",$Y294=""),"",INDEX('NFA LEVEL'!$D$2:$D$197,MATCH(CONCATENATE($C$5,"_",$Y294),'NFA LEVEL'!$A$2:$A$197))),"")</f>
        <v/>
      </c>
      <c r="AJ294" s="38" t="str">
        <f>IFERROR(ROUND((VLOOKUP(CONCATENATE($C$5,"_",$Y294),premium!$A$2:$I$200,6,FALSE))*AA294,0),"")</f>
        <v/>
      </c>
      <c r="AK294" s="38" t="str">
        <f>IFERROR(ROUND((VLOOKUP(CONCATENATE($C$5,"_",$Y294),premium!$A$2:$I$200,9,FALSE))*AA294,2),"")</f>
        <v/>
      </c>
      <c r="AL294" s="35"/>
      <c r="AM294" s="31"/>
      <c r="AN294" s="39"/>
      <c r="AO294" s="63" t="str">
        <f t="shared" si="27"/>
        <v/>
      </c>
      <c r="AP294" s="40" t="str">
        <f t="shared" si="28"/>
        <v/>
      </c>
      <c r="AQ294" s="41" t="s">
        <v>48</v>
      </c>
      <c r="AR294" s="161"/>
      <c r="AS294" s="124" t="s">
        <v>4489</v>
      </c>
      <c r="AT294" s="129" t="s">
        <v>214</v>
      </c>
      <c r="AU294" s="129" t="s">
        <v>204</v>
      </c>
      <c r="AV294" s="129" t="s">
        <v>270</v>
      </c>
      <c r="AW294" s="129" t="s">
        <v>354</v>
      </c>
      <c r="AX294" s="129" t="s">
        <v>440</v>
      </c>
      <c r="AZ294" s="129" t="s">
        <v>3984</v>
      </c>
      <c r="BA294" s="130" t="s">
        <v>9235</v>
      </c>
      <c r="BB294" s="130" t="s">
        <v>9236</v>
      </c>
      <c r="BH294" s="124"/>
      <c r="BI294" s="124"/>
      <c r="BL294" s="131"/>
      <c r="BM294" s="131"/>
      <c r="BN294" s="131"/>
      <c r="BO294" s="131"/>
      <c r="BP294" s="131"/>
      <c r="BQ294" s="131"/>
      <c r="BR294" s="131"/>
      <c r="BT294" s="129" t="s">
        <v>2892</v>
      </c>
      <c r="BU294" s="129" t="s">
        <v>201</v>
      </c>
      <c r="BV294" s="129" t="s">
        <v>2895</v>
      </c>
      <c r="BW294" s="129"/>
      <c r="BX294" s="131" t="s">
        <v>17811</v>
      </c>
      <c r="BY294" s="131" t="s">
        <v>18169</v>
      </c>
      <c r="BZ294" s="131" t="s">
        <v>18897</v>
      </c>
      <c r="CB294" s="129" t="s">
        <v>214</v>
      </c>
      <c r="CC294" s="129" t="s">
        <v>204</v>
      </c>
      <c r="CD294" s="129" t="s">
        <v>270</v>
      </c>
      <c r="CE294" s="129" t="s">
        <v>354</v>
      </c>
      <c r="CF294" s="129" t="s">
        <v>440</v>
      </c>
      <c r="CG294" s="131" t="s">
        <v>17922</v>
      </c>
      <c r="CH294" s="131" t="s">
        <v>9236</v>
      </c>
      <c r="CI294" s="124" t="s">
        <v>19277</v>
      </c>
    </row>
    <row r="295" spans="1:87" ht="15" x14ac:dyDescent="0.25">
      <c r="A295" s="30" t="str">
        <f t="shared" si="29"/>
        <v/>
      </c>
      <c r="B295" s="31"/>
      <c r="C295" s="31"/>
      <c r="D295" s="31"/>
      <c r="E295" s="31"/>
      <c r="F295" s="31"/>
      <c r="G295" s="32"/>
      <c r="H295" s="32"/>
      <c r="I295" s="33"/>
      <c r="J295" s="18"/>
      <c r="K295" s="32"/>
      <c r="L295" s="18"/>
      <c r="M295" s="31"/>
      <c r="N295" s="31"/>
      <c r="O295" s="31"/>
      <c r="P295" s="32"/>
      <c r="Q295" s="31"/>
      <c r="R295" s="44"/>
      <c r="S295" s="32"/>
      <c r="T295" s="34" t="str">
        <f t="shared" si="25"/>
        <v/>
      </c>
      <c r="U295" s="32"/>
      <c r="V295" s="45"/>
      <c r="W295" s="35"/>
      <c r="X295" s="62" t="str">
        <f t="shared" si="26"/>
        <v/>
      </c>
      <c r="Y295" s="32"/>
      <c r="Z295" s="35"/>
      <c r="AA295" s="36"/>
      <c r="AB295" s="32"/>
      <c r="AC295" s="32"/>
      <c r="AD295" s="32"/>
      <c r="AE295" s="31"/>
      <c r="AF295" s="31"/>
      <c r="AG295" s="31"/>
      <c r="AH295" s="31" t="str">
        <f t="shared" si="24"/>
        <v/>
      </c>
      <c r="AI295" s="37" t="str">
        <f>IFERROR(IF(OR($C$5="",$Y295=""),"",INDEX('NFA LEVEL'!$D$2:$D$197,MATCH(CONCATENATE($C$5,"_",$Y295),'NFA LEVEL'!$A$2:$A$197))),"")</f>
        <v/>
      </c>
      <c r="AJ295" s="38" t="str">
        <f>IFERROR(ROUND((VLOOKUP(CONCATENATE($C$5,"_",$Y295),premium!$A$2:$I$200,6,FALSE))*AA295,0),"")</f>
        <v/>
      </c>
      <c r="AK295" s="38" t="str">
        <f>IFERROR(ROUND((VLOOKUP(CONCATENATE($C$5,"_",$Y295),premium!$A$2:$I$200,9,FALSE))*AA295,2),"")</f>
        <v/>
      </c>
      <c r="AL295" s="35"/>
      <c r="AM295" s="31"/>
      <c r="AN295" s="39"/>
      <c r="AO295" s="63" t="str">
        <f t="shared" si="27"/>
        <v/>
      </c>
      <c r="AP295" s="40" t="str">
        <f t="shared" si="28"/>
        <v/>
      </c>
      <c r="AQ295" s="41" t="s">
        <v>48</v>
      </c>
      <c r="AR295" s="161"/>
      <c r="AS295" s="124" t="s">
        <v>4490</v>
      </c>
      <c r="AT295" s="129" t="s">
        <v>214</v>
      </c>
      <c r="AU295" s="129" t="s">
        <v>204</v>
      </c>
      <c r="AV295" s="129" t="s">
        <v>270</v>
      </c>
      <c r="AW295" s="129" t="s">
        <v>354</v>
      </c>
      <c r="AX295" s="129" t="s">
        <v>441</v>
      </c>
      <c r="AZ295" s="129" t="s">
        <v>3984</v>
      </c>
      <c r="BA295" s="130" t="s">
        <v>9237</v>
      </c>
      <c r="BB295" s="130" t="s">
        <v>9238</v>
      </c>
      <c r="BH295" s="124"/>
      <c r="BI295" s="124"/>
      <c r="BL295" s="131"/>
      <c r="BM295" s="131"/>
      <c r="BN295" s="131"/>
      <c r="BO295" s="131"/>
      <c r="BP295" s="131"/>
      <c r="BQ295" s="131"/>
      <c r="BR295" s="131"/>
      <c r="BT295" s="129" t="s">
        <v>2892</v>
      </c>
      <c r="BU295" s="129" t="s">
        <v>201</v>
      </c>
      <c r="BV295" s="129" t="s">
        <v>2896</v>
      </c>
      <c r="BW295" s="129"/>
      <c r="BX295" s="131" t="s">
        <v>17812</v>
      </c>
      <c r="BY295" s="131" t="s">
        <v>18170</v>
      </c>
      <c r="BZ295" s="131" t="s">
        <v>18898</v>
      </c>
      <c r="CB295" s="129" t="s">
        <v>214</v>
      </c>
      <c r="CC295" s="129" t="s">
        <v>204</v>
      </c>
      <c r="CD295" s="129" t="s">
        <v>270</v>
      </c>
      <c r="CE295" s="129" t="s">
        <v>354</v>
      </c>
      <c r="CF295" s="129" t="s">
        <v>441</v>
      </c>
      <c r="CG295" s="131" t="s">
        <v>17922</v>
      </c>
      <c r="CH295" s="131" t="s">
        <v>9238</v>
      </c>
      <c r="CI295" s="124" t="s">
        <v>19278</v>
      </c>
    </row>
    <row r="296" spans="1:87" ht="15" x14ac:dyDescent="0.25">
      <c r="A296" s="30" t="str">
        <f t="shared" si="29"/>
        <v/>
      </c>
      <c r="B296" s="31"/>
      <c r="C296" s="31"/>
      <c r="D296" s="31"/>
      <c r="E296" s="31"/>
      <c r="F296" s="31"/>
      <c r="G296" s="32"/>
      <c r="H296" s="32"/>
      <c r="I296" s="33"/>
      <c r="J296" s="18"/>
      <c r="K296" s="32"/>
      <c r="L296" s="18"/>
      <c r="M296" s="31"/>
      <c r="N296" s="31"/>
      <c r="O296" s="31"/>
      <c r="P296" s="32"/>
      <c r="Q296" s="31"/>
      <c r="R296" s="44"/>
      <c r="S296" s="32"/>
      <c r="T296" s="34" t="str">
        <f t="shared" si="25"/>
        <v/>
      </c>
      <c r="U296" s="32"/>
      <c r="V296" s="45"/>
      <c r="W296" s="35"/>
      <c r="X296" s="62" t="str">
        <f t="shared" si="26"/>
        <v/>
      </c>
      <c r="Y296" s="32"/>
      <c r="Z296" s="35"/>
      <c r="AA296" s="36"/>
      <c r="AB296" s="32"/>
      <c r="AC296" s="32"/>
      <c r="AD296" s="32"/>
      <c r="AE296" s="31"/>
      <c r="AF296" s="31"/>
      <c r="AG296" s="31"/>
      <c r="AH296" s="31" t="str">
        <f t="shared" si="24"/>
        <v/>
      </c>
      <c r="AI296" s="37" t="str">
        <f>IFERROR(IF(OR($C$5="",$Y296=""),"",INDEX('NFA LEVEL'!$D$2:$D$197,MATCH(CONCATENATE($C$5,"_",$Y296),'NFA LEVEL'!$A$2:$A$197))),"")</f>
        <v/>
      </c>
      <c r="AJ296" s="38" t="str">
        <f>IFERROR(ROUND((VLOOKUP(CONCATENATE($C$5,"_",$Y296),premium!$A$2:$I$200,6,FALSE))*AA296,0),"")</f>
        <v/>
      </c>
      <c r="AK296" s="38" t="str">
        <f>IFERROR(ROUND((VLOOKUP(CONCATENATE($C$5,"_",$Y296),premium!$A$2:$I$200,9,FALSE))*AA296,2),"")</f>
        <v/>
      </c>
      <c r="AL296" s="35"/>
      <c r="AM296" s="31"/>
      <c r="AN296" s="39"/>
      <c r="AO296" s="63" t="str">
        <f t="shared" si="27"/>
        <v/>
      </c>
      <c r="AP296" s="40" t="str">
        <f t="shared" si="28"/>
        <v/>
      </c>
      <c r="AQ296" s="41" t="s">
        <v>48</v>
      </c>
      <c r="AR296" s="161"/>
      <c r="AS296" s="124" t="s">
        <v>4491</v>
      </c>
      <c r="AT296" s="129" t="s">
        <v>214</v>
      </c>
      <c r="AU296" s="129" t="s">
        <v>204</v>
      </c>
      <c r="AV296" s="129" t="s">
        <v>270</v>
      </c>
      <c r="AW296" s="129" t="s">
        <v>354</v>
      </c>
      <c r="AX296" s="129" t="s">
        <v>442</v>
      </c>
      <c r="AZ296" s="129" t="s">
        <v>3984</v>
      </c>
      <c r="BA296" s="130" t="s">
        <v>9239</v>
      </c>
      <c r="BB296" s="130" t="s">
        <v>9240</v>
      </c>
      <c r="BH296" s="124"/>
      <c r="BI296" s="124"/>
      <c r="BL296" s="131"/>
      <c r="BM296" s="131"/>
      <c r="BN296" s="131"/>
      <c r="BO296" s="131"/>
      <c r="BP296" s="131"/>
      <c r="BQ296" s="131"/>
      <c r="BR296" s="131"/>
      <c r="BT296" s="129" t="s">
        <v>2892</v>
      </c>
      <c r="BU296" s="129" t="s">
        <v>201</v>
      </c>
      <c r="BV296" s="129" t="s">
        <v>2897</v>
      </c>
      <c r="BW296" s="129"/>
      <c r="BX296" s="131" t="s">
        <v>17813</v>
      </c>
      <c r="BY296" s="131" t="s">
        <v>18171</v>
      </c>
      <c r="BZ296" s="131" t="s">
        <v>18899</v>
      </c>
      <c r="CB296" s="129" t="s">
        <v>214</v>
      </c>
      <c r="CC296" s="129" t="s">
        <v>204</v>
      </c>
      <c r="CD296" s="129" t="s">
        <v>270</v>
      </c>
      <c r="CE296" s="129" t="s">
        <v>354</v>
      </c>
      <c r="CF296" s="129" t="s">
        <v>442</v>
      </c>
      <c r="CG296" s="131" t="s">
        <v>17922</v>
      </c>
      <c r="CH296" s="131" t="s">
        <v>9240</v>
      </c>
      <c r="CI296" s="124" t="s">
        <v>19279</v>
      </c>
    </row>
    <row r="297" spans="1:87" ht="15" x14ac:dyDescent="0.25">
      <c r="A297" s="30" t="str">
        <f t="shared" si="29"/>
        <v/>
      </c>
      <c r="B297" s="31"/>
      <c r="C297" s="31"/>
      <c r="D297" s="31"/>
      <c r="E297" s="31"/>
      <c r="F297" s="31"/>
      <c r="G297" s="32"/>
      <c r="H297" s="32"/>
      <c r="I297" s="33"/>
      <c r="J297" s="18"/>
      <c r="K297" s="32"/>
      <c r="L297" s="18"/>
      <c r="M297" s="31"/>
      <c r="N297" s="31"/>
      <c r="O297" s="31"/>
      <c r="P297" s="32"/>
      <c r="Q297" s="31"/>
      <c r="R297" s="44"/>
      <c r="S297" s="32"/>
      <c r="T297" s="34" t="str">
        <f t="shared" si="25"/>
        <v/>
      </c>
      <c r="U297" s="32"/>
      <c r="V297" s="45"/>
      <c r="W297" s="35"/>
      <c r="X297" s="62" t="str">
        <f t="shared" si="26"/>
        <v/>
      </c>
      <c r="Y297" s="32"/>
      <c r="Z297" s="35"/>
      <c r="AA297" s="36"/>
      <c r="AB297" s="32"/>
      <c r="AC297" s="32"/>
      <c r="AD297" s="32"/>
      <c r="AE297" s="31"/>
      <c r="AF297" s="31"/>
      <c r="AG297" s="31"/>
      <c r="AH297" s="31" t="str">
        <f t="shared" si="24"/>
        <v/>
      </c>
      <c r="AI297" s="37" t="str">
        <f>IFERROR(IF(OR($C$5="",$Y297=""),"",INDEX('NFA LEVEL'!$D$2:$D$197,MATCH(CONCATENATE($C$5,"_",$Y297),'NFA LEVEL'!$A$2:$A$197))),"")</f>
        <v/>
      </c>
      <c r="AJ297" s="38" t="str">
        <f>IFERROR(ROUND((VLOOKUP(CONCATENATE($C$5,"_",$Y297),premium!$A$2:$I$200,6,FALSE))*AA297,0),"")</f>
        <v/>
      </c>
      <c r="AK297" s="38" t="str">
        <f>IFERROR(ROUND((VLOOKUP(CONCATENATE($C$5,"_",$Y297),premium!$A$2:$I$200,9,FALSE))*AA297,2),"")</f>
        <v/>
      </c>
      <c r="AL297" s="35"/>
      <c r="AM297" s="31"/>
      <c r="AN297" s="39"/>
      <c r="AO297" s="63" t="str">
        <f t="shared" si="27"/>
        <v/>
      </c>
      <c r="AP297" s="40" t="str">
        <f t="shared" si="28"/>
        <v/>
      </c>
      <c r="AQ297" s="41" t="s">
        <v>48</v>
      </c>
      <c r="AR297" s="161"/>
      <c r="AS297" s="124" t="s">
        <v>4492</v>
      </c>
      <c r="AT297" s="129" t="s">
        <v>214</v>
      </c>
      <c r="AU297" s="129" t="s">
        <v>204</v>
      </c>
      <c r="AV297" s="129" t="s">
        <v>270</v>
      </c>
      <c r="AW297" s="129" t="s">
        <v>354</v>
      </c>
      <c r="AX297" s="129" t="s">
        <v>443</v>
      </c>
      <c r="AZ297" s="129" t="s">
        <v>3984</v>
      </c>
      <c r="BA297" s="130" t="s">
        <v>9241</v>
      </c>
      <c r="BB297" s="130" t="s">
        <v>9242</v>
      </c>
      <c r="BH297" s="124"/>
      <c r="BI297" s="124"/>
      <c r="BL297" s="131"/>
      <c r="BM297" s="131"/>
      <c r="BN297" s="131"/>
      <c r="BO297" s="131"/>
      <c r="BP297" s="131"/>
      <c r="BQ297" s="131"/>
      <c r="BR297" s="131"/>
      <c r="BT297" s="129" t="s">
        <v>2892</v>
      </c>
      <c r="BU297" s="129" t="s">
        <v>203</v>
      </c>
      <c r="BV297" s="129" t="s">
        <v>2893</v>
      </c>
      <c r="BW297" s="129"/>
      <c r="BX297" s="131" t="s">
        <v>17814</v>
      </c>
      <c r="BY297" s="131" t="s">
        <v>18172</v>
      </c>
      <c r="BZ297" s="131" t="s">
        <v>18900</v>
      </c>
      <c r="CB297" s="129" t="s">
        <v>214</v>
      </c>
      <c r="CC297" s="129" t="s">
        <v>204</v>
      </c>
      <c r="CD297" s="129" t="s">
        <v>270</v>
      </c>
      <c r="CE297" s="129" t="s">
        <v>354</v>
      </c>
      <c r="CF297" s="129" t="s">
        <v>443</v>
      </c>
      <c r="CG297" s="131" t="s">
        <v>17922</v>
      </c>
      <c r="CH297" s="131" t="s">
        <v>9242</v>
      </c>
      <c r="CI297" s="124" t="s">
        <v>19280</v>
      </c>
    </row>
    <row r="298" spans="1:87" ht="15" x14ac:dyDescent="0.25">
      <c r="A298" s="30" t="str">
        <f t="shared" si="29"/>
        <v/>
      </c>
      <c r="B298" s="31"/>
      <c r="C298" s="31"/>
      <c r="D298" s="31"/>
      <c r="E298" s="31"/>
      <c r="F298" s="31"/>
      <c r="G298" s="32"/>
      <c r="H298" s="32"/>
      <c r="I298" s="33"/>
      <c r="J298" s="18"/>
      <c r="K298" s="32"/>
      <c r="L298" s="18"/>
      <c r="M298" s="31"/>
      <c r="N298" s="31"/>
      <c r="O298" s="31"/>
      <c r="P298" s="32"/>
      <c r="Q298" s="31"/>
      <c r="R298" s="44"/>
      <c r="S298" s="32"/>
      <c r="T298" s="34" t="str">
        <f t="shared" si="25"/>
        <v/>
      </c>
      <c r="U298" s="32"/>
      <c r="V298" s="45"/>
      <c r="W298" s="35"/>
      <c r="X298" s="62" t="str">
        <f t="shared" si="26"/>
        <v/>
      </c>
      <c r="Y298" s="32"/>
      <c r="Z298" s="35"/>
      <c r="AA298" s="36"/>
      <c r="AB298" s="32"/>
      <c r="AC298" s="32"/>
      <c r="AD298" s="32"/>
      <c r="AE298" s="31"/>
      <c r="AF298" s="31"/>
      <c r="AG298" s="31"/>
      <c r="AH298" s="31" t="str">
        <f t="shared" si="24"/>
        <v/>
      </c>
      <c r="AI298" s="37" t="str">
        <f>IFERROR(IF(OR($C$5="",$Y298=""),"",INDEX('NFA LEVEL'!$D$2:$D$197,MATCH(CONCATENATE($C$5,"_",$Y298),'NFA LEVEL'!$A$2:$A$197))),"")</f>
        <v/>
      </c>
      <c r="AJ298" s="38" t="str">
        <f>IFERROR(ROUND((VLOOKUP(CONCATENATE($C$5,"_",$Y298),premium!$A$2:$I$200,6,FALSE))*AA298,0),"")</f>
        <v/>
      </c>
      <c r="AK298" s="38" t="str">
        <f>IFERROR(ROUND((VLOOKUP(CONCATENATE($C$5,"_",$Y298),premium!$A$2:$I$200,9,FALSE))*AA298,2),"")</f>
        <v/>
      </c>
      <c r="AL298" s="35"/>
      <c r="AM298" s="31"/>
      <c r="AN298" s="39"/>
      <c r="AO298" s="63" t="str">
        <f t="shared" si="27"/>
        <v/>
      </c>
      <c r="AP298" s="40" t="str">
        <f t="shared" si="28"/>
        <v/>
      </c>
      <c r="AQ298" s="41" t="s">
        <v>48</v>
      </c>
      <c r="AR298" s="161"/>
      <c r="AS298" s="124" t="s">
        <v>4493</v>
      </c>
      <c r="AT298" s="129" t="s">
        <v>214</v>
      </c>
      <c r="AU298" s="129" t="s">
        <v>204</v>
      </c>
      <c r="AV298" s="129" t="s">
        <v>270</v>
      </c>
      <c r="AW298" s="129" t="s">
        <v>354</v>
      </c>
      <c r="AX298" s="129" t="s">
        <v>444</v>
      </c>
      <c r="AZ298" s="129" t="s">
        <v>3984</v>
      </c>
      <c r="BA298" s="130" t="s">
        <v>9243</v>
      </c>
      <c r="BB298" s="130" t="s">
        <v>9244</v>
      </c>
      <c r="BH298" s="124"/>
      <c r="BI298" s="124"/>
      <c r="BL298" s="131"/>
      <c r="BM298" s="131"/>
      <c r="BN298" s="131"/>
      <c r="BO298" s="131"/>
      <c r="BP298" s="131"/>
      <c r="BQ298" s="131"/>
      <c r="BR298" s="131"/>
      <c r="BT298" s="129" t="s">
        <v>2892</v>
      </c>
      <c r="BU298" s="129" t="s">
        <v>203</v>
      </c>
      <c r="BV298" s="129" t="s">
        <v>2896</v>
      </c>
      <c r="BW298" s="129"/>
      <c r="BX298" s="131" t="s">
        <v>17815</v>
      </c>
      <c r="BY298" s="131" t="s">
        <v>18173</v>
      </c>
      <c r="BZ298" s="131" t="s">
        <v>18901</v>
      </c>
      <c r="CB298" s="129" t="s">
        <v>214</v>
      </c>
      <c r="CC298" s="129" t="s">
        <v>204</v>
      </c>
      <c r="CD298" s="129" t="s">
        <v>270</v>
      </c>
      <c r="CE298" s="129" t="s">
        <v>354</v>
      </c>
      <c r="CF298" s="129" t="s">
        <v>444</v>
      </c>
      <c r="CG298" s="131" t="s">
        <v>17922</v>
      </c>
      <c r="CH298" s="131" t="s">
        <v>9244</v>
      </c>
      <c r="CI298" s="124" t="s">
        <v>19281</v>
      </c>
    </row>
    <row r="299" spans="1:87" ht="15" x14ac:dyDescent="0.25">
      <c r="A299" s="30" t="str">
        <f t="shared" si="29"/>
        <v/>
      </c>
      <c r="B299" s="31"/>
      <c r="C299" s="31"/>
      <c r="D299" s="31"/>
      <c r="E299" s="31"/>
      <c r="F299" s="31"/>
      <c r="G299" s="32"/>
      <c r="H299" s="32"/>
      <c r="I299" s="33"/>
      <c r="J299" s="18"/>
      <c r="K299" s="32"/>
      <c r="L299" s="18"/>
      <c r="M299" s="31"/>
      <c r="N299" s="31"/>
      <c r="O299" s="31"/>
      <c r="P299" s="32"/>
      <c r="Q299" s="31"/>
      <c r="R299" s="44"/>
      <c r="S299" s="32"/>
      <c r="T299" s="34" t="str">
        <f t="shared" si="25"/>
        <v/>
      </c>
      <c r="U299" s="32"/>
      <c r="V299" s="45"/>
      <c r="W299" s="35"/>
      <c r="X299" s="62" t="str">
        <f t="shared" si="26"/>
        <v/>
      </c>
      <c r="Y299" s="32"/>
      <c r="Z299" s="35"/>
      <c r="AA299" s="36"/>
      <c r="AB299" s="32"/>
      <c r="AC299" s="32"/>
      <c r="AD299" s="32"/>
      <c r="AE299" s="31"/>
      <c r="AF299" s="31"/>
      <c r="AG299" s="31"/>
      <c r="AH299" s="31" t="str">
        <f t="shared" si="24"/>
        <v/>
      </c>
      <c r="AI299" s="37" t="str">
        <f>IFERROR(IF(OR($C$5="",$Y299=""),"",INDEX('NFA LEVEL'!$D$2:$D$197,MATCH(CONCATENATE($C$5,"_",$Y299),'NFA LEVEL'!$A$2:$A$197))),"")</f>
        <v/>
      </c>
      <c r="AJ299" s="38" t="str">
        <f>IFERROR(ROUND((VLOOKUP(CONCATENATE($C$5,"_",$Y299),premium!$A$2:$I$200,6,FALSE))*AA299,0),"")</f>
        <v/>
      </c>
      <c r="AK299" s="38" t="str">
        <f>IFERROR(ROUND((VLOOKUP(CONCATENATE($C$5,"_",$Y299),premium!$A$2:$I$200,9,FALSE))*AA299,2),"")</f>
        <v/>
      </c>
      <c r="AL299" s="35"/>
      <c r="AM299" s="31"/>
      <c r="AN299" s="39"/>
      <c r="AO299" s="63" t="str">
        <f t="shared" si="27"/>
        <v/>
      </c>
      <c r="AP299" s="40" t="str">
        <f t="shared" si="28"/>
        <v/>
      </c>
      <c r="AQ299" s="41" t="s">
        <v>48</v>
      </c>
      <c r="AR299" s="161"/>
      <c r="AS299" s="124" t="s">
        <v>4494</v>
      </c>
      <c r="AT299" s="129" t="s">
        <v>214</v>
      </c>
      <c r="AU299" s="129" t="s">
        <v>204</v>
      </c>
      <c r="AV299" s="129" t="s">
        <v>270</v>
      </c>
      <c r="AW299" s="129" t="s">
        <v>354</v>
      </c>
      <c r="AX299" s="129" t="s">
        <v>445</v>
      </c>
      <c r="AZ299" s="129" t="s">
        <v>3984</v>
      </c>
      <c r="BA299" s="130" t="s">
        <v>9245</v>
      </c>
      <c r="BB299" s="130" t="s">
        <v>9246</v>
      </c>
      <c r="BH299" s="124"/>
      <c r="BI299" s="124"/>
      <c r="BL299" s="131"/>
      <c r="BM299" s="131"/>
      <c r="BN299" s="131"/>
      <c r="BO299" s="131"/>
      <c r="BP299" s="131"/>
      <c r="BQ299" s="131"/>
      <c r="BR299" s="131"/>
      <c r="BT299" s="129" t="s">
        <v>2892</v>
      </c>
      <c r="BU299" s="129" t="s">
        <v>191</v>
      </c>
      <c r="BV299" s="129" t="s">
        <v>2893</v>
      </c>
      <c r="BW299" s="129"/>
      <c r="BX299" s="131" t="s">
        <v>17816</v>
      </c>
      <c r="BY299" s="131" t="s">
        <v>18174</v>
      </c>
      <c r="BZ299" s="131" t="s">
        <v>18902</v>
      </c>
      <c r="CB299" s="129" t="s">
        <v>214</v>
      </c>
      <c r="CC299" s="129" t="s">
        <v>204</v>
      </c>
      <c r="CD299" s="129" t="s">
        <v>270</v>
      </c>
      <c r="CE299" s="129" t="s">
        <v>354</v>
      </c>
      <c r="CF299" s="129" t="s">
        <v>445</v>
      </c>
      <c r="CG299" s="131" t="s">
        <v>17922</v>
      </c>
      <c r="CH299" s="131" t="s">
        <v>9246</v>
      </c>
      <c r="CI299" s="124" t="s">
        <v>19282</v>
      </c>
    </row>
    <row r="300" spans="1:87" ht="15" x14ac:dyDescent="0.25">
      <c r="A300" s="30" t="str">
        <f t="shared" si="29"/>
        <v/>
      </c>
      <c r="B300" s="31"/>
      <c r="C300" s="31"/>
      <c r="D300" s="31"/>
      <c r="E300" s="31"/>
      <c r="F300" s="31"/>
      <c r="G300" s="32"/>
      <c r="H300" s="32"/>
      <c r="I300" s="33"/>
      <c r="J300" s="18"/>
      <c r="K300" s="32"/>
      <c r="L300" s="18"/>
      <c r="M300" s="31"/>
      <c r="N300" s="31"/>
      <c r="O300" s="31"/>
      <c r="P300" s="32"/>
      <c r="Q300" s="31"/>
      <c r="R300" s="44"/>
      <c r="S300" s="32"/>
      <c r="T300" s="34" t="str">
        <f t="shared" si="25"/>
        <v/>
      </c>
      <c r="U300" s="32"/>
      <c r="V300" s="45"/>
      <c r="W300" s="35"/>
      <c r="X300" s="62" t="str">
        <f t="shared" si="26"/>
        <v/>
      </c>
      <c r="Y300" s="32"/>
      <c r="Z300" s="35"/>
      <c r="AA300" s="36"/>
      <c r="AB300" s="32"/>
      <c r="AC300" s="32"/>
      <c r="AD300" s="32"/>
      <c r="AE300" s="31"/>
      <c r="AF300" s="31"/>
      <c r="AG300" s="31"/>
      <c r="AH300" s="31" t="str">
        <f t="shared" si="24"/>
        <v/>
      </c>
      <c r="AI300" s="37" t="str">
        <f>IFERROR(IF(OR($C$5="",$Y300=""),"",INDEX('NFA LEVEL'!$D$2:$D$197,MATCH(CONCATENATE($C$5,"_",$Y300),'NFA LEVEL'!$A$2:$A$197))),"")</f>
        <v/>
      </c>
      <c r="AJ300" s="38" t="str">
        <f>IFERROR(ROUND((VLOOKUP(CONCATENATE($C$5,"_",$Y300),premium!$A$2:$I$200,6,FALSE))*AA300,0),"")</f>
        <v/>
      </c>
      <c r="AK300" s="38" t="str">
        <f>IFERROR(ROUND((VLOOKUP(CONCATENATE($C$5,"_",$Y300),premium!$A$2:$I$200,9,FALSE))*AA300,2),"")</f>
        <v/>
      </c>
      <c r="AL300" s="35"/>
      <c r="AM300" s="31"/>
      <c r="AN300" s="39"/>
      <c r="AO300" s="63" t="str">
        <f t="shared" si="27"/>
        <v/>
      </c>
      <c r="AP300" s="40" t="str">
        <f t="shared" si="28"/>
        <v/>
      </c>
      <c r="AQ300" s="41" t="s">
        <v>48</v>
      </c>
      <c r="AR300" s="161"/>
      <c r="AS300" s="124" t="s">
        <v>4495</v>
      </c>
      <c r="AT300" s="129" t="s">
        <v>214</v>
      </c>
      <c r="AU300" s="129" t="s">
        <v>204</v>
      </c>
      <c r="AV300" s="129" t="s">
        <v>270</v>
      </c>
      <c r="AW300" s="129" t="s">
        <v>354</v>
      </c>
      <c r="AX300" s="129" t="s">
        <v>446</v>
      </c>
      <c r="AZ300" s="129" t="s">
        <v>3984</v>
      </c>
      <c r="BA300" s="130" t="s">
        <v>9247</v>
      </c>
      <c r="BB300" s="130" t="s">
        <v>9248</v>
      </c>
      <c r="BH300" s="124"/>
      <c r="BI300" s="124"/>
      <c r="BL300" s="131"/>
      <c r="BM300" s="131"/>
      <c r="BN300" s="131"/>
      <c r="BO300" s="131"/>
      <c r="BP300" s="131"/>
      <c r="BQ300" s="131"/>
      <c r="BR300" s="131"/>
      <c r="BT300" s="129" t="s">
        <v>2892</v>
      </c>
      <c r="BU300" s="129" t="s">
        <v>191</v>
      </c>
      <c r="BV300" s="129" t="s">
        <v>2896</v>
      </c>
      <c r="BW300" s="129"/>
      <c r="BX300" s="131" t="s">
        <v>17817</v>
      </c>
      <c r="BY300" s="131" t="s">
        <v>18175</v>
      </c>
      <c r="BZ300" s="131" t="s">
        <v>18903</v>
      </c>
      <c r="CB300" s="129" t="s">
        <v>214</v>
      </c>
      <c r="CC300" s="129" t="s">
        <v>204</v>
      </c>
      <c r="CD300" s="129" t="s">
        <v>270</v>
      </c>
      <c r="CE300" s="129" t="s">
        <v>354</v>
      </c>
      <c r="CF300" s="129" t="s">
        <v>446</v>
      </c>
      <c r="CG300" s="131" t="s">
        <v>17922</v>
      </c>
      <c r="CH300" s="131" t="s">
        <v>9248</v>
      </c>
      <c r="CI300" s="124" t="s">
        <v>19283</v>
      </c>
    </row>
    <row r="301" spans="1:87" ht="15" x14ac:dyDescent="0.25">
      <c r="A301" s="30" t="str">
        <f t="shared" si="29"/>
        <v/>
      </c>
      <c r="B301" s="31"/>
      <c r="C301" s="31"/>
      <c r="D301" s="31"/>
      <c r="E301" s="31"/>
      <c r="F301" s="31"/>
      <c r="G301" s="32"/>
      <c r="H301" s="32"/>
      <c r="I301" s="33"/>
      <c r="J301" s="18"/>
      <c r="K301" s="32"/>
      <c r="L301" s="18"/>
      <c r="M301" s="31"/>
      <c r="N301" s="31"/>
      <c r="O301" s="31"/>
      <c r="P301" s="32"/>
      <c r="Q301" s="31"/>
      <c r="R301" s="44"/>
      <c r="S301" s="32"/>
      <c r="T301" s="34" t="str">
        <f t="shared" si="25"/>
        <v/>
      </c>
      <c r="U301" s="32"/>
      <c r="V301" s="45"/>
      <c r="W301" s="35"/>
      <c r="X301" s="62" t="str">
        <f t="shared" si="26"/>
        <v/>
      </c>
      <c r="Y301" s="32"/>
      <c r="Z301" s="35"/>
      <c r="AA301" s="36"/>
      <c r="AB301" s="32"/>
      <c r="AC301" s="32"/>
      <c r="AD301" s="32"/>
      <c r="AE301" s="31"/>
      <c r="AF301" s="31"/>
      <c r="AG301" s="31"/>
      <c r="AH301" s="31" t="str">
        <f t="shared" si="24"/>
        <v/>
      </c>
      <c r="AI301" s="37" t="str">
        <f>IFERROR(IF(OR($C$5="",$Y301=""),"",INDEX('NFA LEVEL'!$D$2:$D$197,MATCH(CONCATENATE($C$5,"_",$Y301),'NFA LEVEL'!$A$2:$A$197))),"")</f>
        <v/>
      </c>
      <c r="AJ301" s="38" t="str">
        <f>IFERROR(ROUND((VLOOKUP(CONCATENATE($C$5,"_",$Y301),premium!$A$2:$I$200,6,FALSE))*AA301,0),"")</f>
        <v/>
      </c>
      <c r="AK301" s="38" t="str">
        <f>IFERROR(ROUND((VLOOKUP(CONCATENATE($C$5,"_",$Y301),premium!$A$2:$I$200,9,FALSE))*AA301,2),"")</f>
        <v/>
      </c>
      <c r="AL301" s="35"/>
      <c r="AM301" s="31"/>
      <c r="AN301" s="39"/>
      <c r="AO301" s="63" t="str">
        <f t="shared" si="27"/>
        <v/>
      </c>
      <c r="AP301" s="40" t="str">
        <f t="shared" si="28"/>
        <v/>
      </c>
      <c r="AQ301" s="41" t="s">
        <v>48</v>
      </c>
      <c r="AR301" s="161"/>
      <c r="AS301" s="124" t="s">
        <v>4496</v>
      </c>
      <c r="AT301" s="129" t="s">
        <v>214</v>
      </c>
      <c r="AU301" s="129" t="s">
        <v>204</v>
      </c>
      <c r="AV301" s="129" t="s">
        <v>270</v>
      </c>
      <c r="AW301" s="129" t="s">
        <v>354</v>
      </c>
      <c r="AX301" s="129" t="s">
        <v>447</v>
      </c>
      <c r="AZ301" s="129" t="s">
        <v>3984</v>
      </c>
      <c r="BA301" s="130" t="s">
        <v>9249</v>
      </c>
      <c r="BB301" s="130" t="s">
        <v>9250</v>
      </c>
      <c r="BH301" s="124"/>
      <c r="BI301" s="124"/>
      <c r="BL301" s="131"/>
      <c r="BM301" s="131"/>
      <c r="BN301" s="131"/>
      <c r="BO301" s="131"/>
      <c r="BP301" s="131"/>
      <c r="BQ301" s="131"/>
      <c r="BR301" s="131"/>
      <c r="BT301" s="129" t="s">
        <v>2892</v>
      </c>
      <c r="BU301" s="129" t="s">
        <v>171</v>
      </c>
      <c r="BV301" s="129" t="s">
        <v>2893</v>
      </c>
      <c r="BW301" s="129" t="s">
        <v>2898</v>
      </c>
      <c r="BX301" s="131" t="s">
        <v>17818</v>
      </c>
      <c r="BY301" s="131" t="s">
        <v>18176</v>
      </c>
      <c r="BZ301" s="131" t="s">
        <v>18904</v>
      </c>
      <c r="CB301" s="129" t="s">
        <v>214</v>
      </c>
      <c r="CC301" s="129" t="s">
        <v>204</v>
      </c>
      <c r="CD301" s="129" t="s">
        <v>270</v>
      </c>
      <c r="CE301" s="129" t="s">
        <v>354</v>
      </c>
      <c r="CF301" s="129" t="s">
        <v>447</v>
      </c>
      <c r="CG301" s="131" t="s">
        <v>17922</v>
      </c>
      <c r="CH301" s="131" t="s">
        <v>9250</v>
      </c>
      <c r="CI301" s="124" t="s">
        <v>19284</v>
      </c>
    </row>
    <row r="302" spans="1:87" ht="15" x14ac:dyDescent="0.25">
      <c r="A302" s="30" t="str">
        <f t="shared" si="29"/>
        <v/>
      </c>
      <c r="B302" s="31"/>
      <c r="C302" s="31"/>
      <c r="D302" s="31"/>
      <c r="E302" s="31"/>
      <c r="F302" s="31"/>
      <c r="G302" s="32"/>
      <c r="H302" s="32"/>
      <c r="I302" s="33"/>
      <c r="J302" s="18"/>
      <c r="K302" s="32"/>
      <c r="L302" s="18"/>
      <c r="M302" s="31"/>
      <c r="N302" s="31"/>
      <c r="O302" s="31"/>
      <c r="P302" s="32"/>
      <c r="Q302" s="31"/>
      <c r="R302" s="44"/>
      <c r="S302" s="32"/>
      <c r="T302" s="34" t="str">
        <f t="shared" si="25"/>
        <v/>
      </c>
      <c r="U302" s="32"/>
      <c r="V302" s="45"/>
      <c r="W302" s="35"/>
      <c r="X302" s="62" t="str">
        <f t="shared" si="26"/>
        <v/>
      </c>
      <c r="Y302" s="32"/>
      <c r="Z302" s="35"/>
      <c r="AA302" s="36"/>
      <c r="AB302" s="32"/>
      <c r="AC302" s="32"/>
      <c r="AD302" s="32"/>
      <c r="AE302" s="31"/>
      <c r="AF302" s="31"/>
      <c r="AG302" s="31"/>
      <c r="AH302" s="31" t="str">
        <f t="shared" si="24"/>
        <v/>
      </c>
      <c r="AI302" s="37" t="str">
        <f>IFERROR(IF(OR($C$5="",$Y302=""),"",INDEX('NFA LEVEL'!$D$2:$D$197,MATCH(CONCATENATE($C$5,"_",$Y302),'NFA LEVEL'!$A$2:$A$197))),"")</f>
        <v/>
      </c>
      <c r="AJ302" s="38" t="str">
        <f>IFERROR(ROUND((VLOOKUP(CONCATENATE($C$5,"_",$Y302),premium!$A$2:$I$200,6,FALSE))*AA302,0),"")</f>
        <v/>
      </c>
      <c r="AK302" s="38" t="str">
        <f>IFERROR(ROUND((VLOOKUP(CONCATENATE($C$5,"_",$Y302),premium!$A$2:$I$200,9,FALSE))*AA302,2),"")</f>
        <v/>
      </c>
      <c r="AL302" s="35"/>
      <c r="AM302" s="31"/>
      <c r="AN302" s="39"/>
      <c r="AO302" s="63" t="str">
        <f t="shared" si="27"/>
        <v/>
      </c>
      <c r="AP302" s="40" t="str">
        <f t="shared" si="28"/>
        <v/>
      </c>
      <c r="AQ302" s="41" t="s">
        <v>48</v>
      </c>
      <c r="AR302" s="161"/>
      <c r="AS302" s="124" t="s">
        <v>4497</v>
      </c>
      <c r="AT302" s="129" t="s">
        <v>214</v>
      </c>
      <c r="AU302" s="129" t="s">
        <v>204</v>
      </c>
      <c r="AV302" s="129" t="s">
        <v>270</v>
      </c>
      <c r="AW302" s="129" t="s">
        <v>354</v>
      </c>
      <c r="AX302" s="129" t="s">
        <v>448</v>
      </c>
      <c r="AZ302" s="129" t="s">
        <v>3984</v>
      </c>
      <c r="BA302" s="130" t="s">
        <v>9251</v>
      </c>
      <c r="BB302" s="130" t="s">
        <v>9252</v>
      </c>
      <c r="BH302" s="124"/>
      <c r="BI302" s="124"/>
      <c r="BL302" s="131"/>
      <c r="BM302" s="131"/>
      <c r="BN302" s="131"/>
      <c r="BO302" s="131"/>
      <c r="BP302" s="131"/>
      <c r="BQ302" s="131"/>
      <c r="BR302" s="131"/>
      <c r="BT302" s="129" t="s">
        <v>2892</v>
      </c>
      <c r="BU302" s="129" t="s">
        <v>171</v>
      </c>
      <c r="BV302" s="129" t="s">
        <v>2893</v>
      </c>
      <c r="BW302" s="129" t="s">
        <v>2957</v>
      </c>
      <c r="BX302" s="131" t="s">
        <v>17818</v>
      </c>
      <c r="BY302" s="131" t="s">
        <v>18177</v>
      </c>
      <c r="BZ302" s="131" t="s">
        <v>18905</v>
      </c>
      <c r="CB302" s="129" t="s">
        <v>214</v>
      </c>
      <c r="CC302" s="129" t="s">
        <v>204</v>
      </c>
      <c r="CD302" s="129" t="s">
        <v>270</v>
      </c>
      <c r="CE302" s="129" t="s">
        <v>354</v>
      </c>
      <c r="CF302" s="129" t="s">
        <v>448</v>
      </c>
      <c r="CG302" s="131" t="s">
        <v>17922</v>
      </c>
      <c r="CH302" s="131" t="s">
        <v>9252</v>
      </c>
      <c r="CI302" s="124" t="s">
        <v>19285</v>
      </c>
    </row>
    <row r="303" spans="1:87" ht="15" x14ac:dyDescent="0.25">
      <c r="A303" s="30" t="str">
        <f t="shared" si="29"/>
        <v/>
      </c>
      <c r="B303" s="31"/>
      <c r="C303" s="31"/>
      <c r="D303" s="31"/>
      <c r="E303" s="31"/>
      <c r="F303" s="31"/>
      <c r="G303" s="32"/>
      <c r="H303" s="32"/>
      <c r="I303" s="33"/>
      <c r="J303" s="18"/>
      <c r="K303" s="32"/>
      <c r="L303" s="18"/>
      <c r="M303" s="31"/>
      <c r="N303" s="31"/>
      <c r="O303" s="31"/>
      <c r="P303" s="32"/>
      <c r="Q303" s="31"/>
      <c r="R303" s="44"/>
      <c r="S303" s="32"/>
      <c r="T303" s="34" t="str">
        <f t="shared" si="25"/>
        <v/>
      </c>
      <c r="U303" s="32"/>
      <c r="V303" s="45"/>
      <c r="W303" s="35"/>
      <c r="X303" s="62" t="str">
        <f t="shared" si="26"/>
        <v/>
      </c>
      <c r="Y303" s="32"/>
      <c r="Z303" s="35"/>
      <c r="AA303" s="36"/>
      <c r="AB303" s="32"/>
      <c r="AC303" s="32"/>
      <c r="AD303" s="32"/>
      <c r="AE303" s="31"/>
      <c r="AF303" s="31"/>
      <c r="AG303" s="31"/>
      <c r="AH303" s="31" t="str">
        <f t="shared" si="24"/>
        <v/>
      </c>
      <c r="AI303" s="37" t="str">
        <f>IFERROR(IF(OR($C$5="",$Y303=""),"",INDEX('NFA LEVEL'!$D$2:$D$197,MATCH(CONCATENATE($C$5,"_",$Y303),'NFA LEVEL'!$A$2:$A$197))),"")</f>
        <v/>
      </c>
      <c r="AJ303" s="38" t="str">
        <f>IFERROR(ROUND((VLOOKUP(CONCATENATE($C$5,"_",$Y303),premium!$A$2:$I$200,6,FALSE))*AA303,0),"")</f>
        <v/>
      </c>
      <c r="AK303" s="38" t="str">
        <f>IFERROR(ROUND((VLOOKUP(CONCATENATE($C$5,"_",$Y303),premium!$A$2:$I$200,9,FALSE))*AA303,2),"")</f>
        <v/>
      </c>
      <c r="AL303" s="35"/>
      <c r="AM303" s="31"/>
      <c r="AN303" s="39"/>
      <c r="AO303" s="63" t="str">
        <f t="shared" si="27"/>
        <v/>
      </c>
      <c r="AP303" s="40" t="str">
        <f t="shared" si="28"/>
        <v/>
      </c>
      <c r="AQ303" s="41" t="s">
        <v>48</v>
      </c>
      <c r="AR303" s="161"/>
      <c r="AS303" s="124" t="s">
        <v>4498</v>
      </c>
      <c r="AT303" s="129" t="s">
        <v>214</v>
      </c>
      <c r="AU303" s="129" t="s">
        <v>204</v>
      </c>
      <c r="AV303" s="129" t="s">
        <v>271</v>
      </c>
      <c r="AW303" s="129" t="s">
        <v>370</v>
      </c>
      <c r="AX303" s="129" t="s">
        <v>381</v>
      </c>
      <c r="AZ303" s="129" t="s">
        <v>3984</v>
      </c>
      <c r="BA303" s="130" t="s">
        <v>9253</v>
      </c>
      <c r="BB303" s="130" t="s">
        <v>9254</v>
      </c>
      <c r="BH303" s="124"/>
      <c r="BI303" s="124"/>
      <c r="BL303" s="131"/>
      <c r="BM303" s="131"/>
      <c r="BN303" s="131"/>
      <c r="BO303" s="131"/>
      <c r="BP303" s="131"/>
      <c r="BQ303" s="131"/>
      <c r="BR303" s="131"/>
      <c r="BT303" s="129" t="s">
        <v>2892</v>
      </c>
      <c r="BU303" s="129" t="s">
        <v>171</v>
      </c>
      <c r="BV303" s="129" t="s">
        <v>2894</v>
      </c>
      <c r="BW303" s="129" t="s">
        <v>2994</v>
      </c>
      <c r="BX303" s="131" t="s">
        <v>17819</v>
      </c>
      <c r="BY303" s="131" t="s">
        <v>18178</v>
      </c>
      <c r="BZ303" s="131" t="s">
        <v>18906</v>
      </c>
      <c r="CB303" s="129" t="s">
        <v>214</v>
      </c>
      <c r="CC303" s="129" t="s">
        <v>204</v>
      </c>
      <c r="CD303" s="129" t="s">
        <v>271</v>
      </c>
      <c r="CE303" s="129" t="s">
        <v>370</v>
      </c>
      <c r="CF303" s="129" t="s">
        <v>381</v>
      </c>
      <c r="CG303" s="131" t="s">
        <v>17923</v>
      </c>
      <c r="CH303" s="131" t="s">
        <v>9254</v>
      </c>
      <c r="CI303" s="124" t="s">
        <v>19286</v>
      </c>
    </row>
    <row r="304" spans="1:87" ht="15" x14ac:dyDescent="0.25">
      <c r="A304" s="30" t="str">
        <f t="shared" si="29"/>
        <v/>
      </c>
      <c r="B304" s="31"/>
      <c r="C304" s="31"/>
      <c r="D304" s="31"/>
      <c r="E304" s="31"/>
      <c r="F304" s="31"/>
      <c r="G304" s="32"/>
      <c r="H304" s="32"/>
      <c r="I304" s="33"/>
      <c r="J304" s="18"/>
      <c r="K304" s="32"/>
      <c r="L304" s="18"/>
      <c r="M304" s="31"/>
      <c r="N304" s="31"/>
      <c r="O304" s="31"/>
      <c r="P304" s="32"/>
      <c r="Q304" s="31"/>
      <c r="R304" s="44"/>
      <c r="S304" s="32"/>
      <c r="T304" s="34" t="str">
        <f t="shared" si="25"/>
        <v/>
      </c>
      <c r="U304" s="32"/>
      <c r="V304" s="45"/>
      <c r="W304" s="35"/>
      <c r="X304" s="62" t="str">
        <f t="shared" si="26"/>
        <v/>
      </c>
      <c r="Y304" s="32"/>
      <c r="Z304" s="35"/>
      <c r="AA304" s="36"/>
      <c r="AB304" s="32"/>
      <c r="AC304" s="32"/>
      <c r="AD304" s="32"/>
      <c r="AE304" s="31"/>
      <c r="AF304" s="31"/>
      <c r="AG304" s="31"/>
      <c r="AH304" s="31" t="str">
        <f t="shared" si="24"/>
        <v/>
      </c>
      <c r="AI304" s="37" t="str">
        <f>IFERROR(IF(OR($C$5="",$Y304=""),"",INDEX('NFA LEVEL'!$D$2:$D$197,MATCH(CONCATENATE($C$5,"_",$Y304),'NFA LEVEL'!$A$2:$A$197))),"")</f>
        <v/>
      </c>
      <c r="AJ304" s="38" t="str">
        <f>IFERROR(ROUND((VLOOKUP(CONCATENATE($C$5,"_",$Y304),premium!$A$2:$I$200,6,FALSE))*AA304,0),"")</f>
        <v/>
      </c>
      <c r="AK304" s="38" t="str">
        <f>IFERROR(ROUND((VLOOKUP(CONCATENATE($C$5,"_",$Y304),premium!$A$2:$I$200,9,FALSE))*AA304,2),"")</f>
        <v/>
      </c>
      <c r="AL304" s="35"/>
      <c r="AM304" s="31"/>
      <c r="AN304" s="39"/>
      <c r="AO304" s="63" t="str">
        <f t="shared" si="27"/>
        <v/>
      </c>
      <c r="AP304" s="40" t="str">
        <f t="shared" si="28"/>
        <v/>
      </c>
      <c r="AQ304" s="41" t="s">
        <v>48</v>
      </c>
      <c r="AR304" s="161"/>
      <c r="AS304" s="124" t="s">
        <v>4499</v>
      </c>
      <c r="AT304" s="129" t="s">
        <v>214</v>
      </c>
      <c r="AU304" s="129" t="s">
        <v>204</v>
      </c>
      <c r="AV304" s="129" t="s">
        <v>241</v>
      </c>
      <c r="AW304" s="129" t="s">
        <v>242</v>
      </c>
      <c r="AX304" s="129" t="s">
        <v>449</v>
      </c>
      <c r="AZ304" s="129" t="s">
        <v>3984</v>
      </c>
      <c r="BA304" s="130" t="s">
        <v>9255</v>
      </c>
      <c r="BB304" s="130" t="s">
        <v>9256</v>
      </c>
      <c r="BH304" s="124"/>
      <c r="BI304" s="124"/>
      <c r="BL304" s="131"/>
      <c r="BM304" s="131"/>
      <c r="BN304" s="131"/>
      <c r="BO304" s="131"/>
      <c r="BP304" s="131"/>
      <c r="BQ304" s="131"/>
      <c r="BR304" s="131"/>
      <c r="BT304" s="129" t="s">
        <v>2892</v>
      </c>
      <c r="BU304" s="129" t="s">
        <v>171</v>
      </c>
      <c r="BV304" s="129" t="s">
        <v>2895</v>
      </c>
      <c r="BW304" s="129" t="s">
        <v>3020</v>
      </c>
      <c r="BX304" s="131" t="s">
        <v>17820</v>
      </c>
      <c r="BY304" s="131" t="s">
        <v>18179</v>
      </c>
      <c r="BZ304" s="131" t="s">
        <v>18907</v>
      </c>
      <c r="CB304" s="129" t="s">
        <v>214</v>
      </c>
      <c r="CC304" s="129" t="s">
        <v>204</v>
      </c>
      <c r="CD304" s="129" t="s">
        <v>241</v>
      </c>
      <c r="CE304" s="129" t="s">
        <v>242</v>
      </c>
      <c r="CF304" s="129" t="s">
        <v>449</v>
      </c>
      <c r="CG304" s="131" t="s">
        <v>17924</v>
      </c>
      <c r="CH304" s="131" t="s">
        <v>9256</v>
      </c>
      <c r="CI304" s="124" t="s">
        <v>19287</v>
      </c>
    </row>
    <row r="305" spans="1:87" ht="15" x14ac:dyDescent="0.25">
      <c r="A305" s="30" t="str">
        <f t="shared" si="29"/>
        <v/>
      </c>
      <c r="B305" s="31"/>
      <c r="C305" s="31"/>
      <c r="D305" s="31"/>
      <c r="E305" s="31"/>
      <c r="F305" s="31"/>
      <c r="G305" s="32"/>
      <c r="H305" s="32"/>
      <c r="I305" s="33"/>
      <c r="J305" s="18"/>
      <c r="K305" s="32"/>
      <c r="L305" s="18"/>
      <c r="M305" s="31"/>
      <c r="N305" s="31"/>
      <c r="O305" s="31"/>
      <c r="P305" s="32"/>
      <c r="Q305" s="31"/>
      <c r="R305" s="44"/>
      <c r="S305" s="32"/>
      <c r="T305" s="34" t="str">
        <f t="shared" si="25"/>
        <v/>
      </c>
      <c r="U305" s="32"/>
      <c r="V305" s="45"/>
      <c r="W305" s="35"/>
      <c r="X305" s="62" t="str">
        <f t="shared" si="26"/>
        <v/>
      </c>
      <c r="Y305" s="32"/>
      <c r="Z305" s="35"/>
      <c r="AA305" s="36"/>
      <c r="AB305" s="32"/>
      <c r="AC305" s="32"/>
      <c r="AD305" s="32"/>
      <c r="AE305" s="31"/>
      <c r="AF305" s="31"/>
      <c r="AG305" s="31"/>
      <c r="AH305" s="31" t="str">
        <f t="shared" si="24"/>
        <v/>
      </c>
      <c r="AI305" s="37" t="str">
        <f>IFERROR(IF(OR($C$5="",$Y305=""),"",INDEX('NFA LEVEL'!$D$2:$D$197,MATCH(CONCATENATE($C$5,"_",$Y305),'NFA LEVEL'!$A$2:$A$197))),"")</f>
        <v/>
      </c>
      <c r="AJ305" s="38" t="str">
        <f>IFERROR(ROUND((VLOOKUP(CONCATENATE($C$5,"_",$Y305),premium!$A$2:$I$200,6,FALSE))*AA305,0),"")</f>
        <v/>
      </c>
      <c r="AK305" s="38" t="str">
        <f>IFERROR(ROUND((VLOOKUP(CONCATENATE($C$5,"_",$Y305),premium!$A$2:$I$200,9,FALSE))*AA305,2),"")</f>
        <v/>
      </c>
      <c r="AL305" s="35"/>
      <c r="AM305" s="31"/>
      <c r="AN305" s="39"/>
      <c r="AO305" s="63" t="str">
        <f t="shared" si="27"/>
        <v/>
      </c>
      <c r="AP305" s="40" t="str">
        <f t="shared" si="28"/>
        <v/>
      </c>
      <c r="AQ305" s="41" t="s">
        <v>48</v>
      </c>
      <c r="AR305" s="161"/>
      <c r="AS305" s="124" t="s">
        <v>4500</v>
      </c>
      <c r="AT305" s="129" t="s">
        <v>214</v>
      </c>
      <c r="AU305" s="129" t="s">
        <v>204</v>
      </c>
      <c r="AV305" s="129" t="s">
        <v>241</v>
      </c>
      <c r="AW305" s="129" t="s">
        <v>242</v>
      </c>
      <c r="AX305" s="129" t="s">
        <v>450</v>
      </c>
      <c r="AZ305" s="129" t="s">
        <v>3984</v>
      </c>
      <c r="BA305" s="130" t="s">
        <v>9257</v>
      </c>
      <c r="BB305" s="130" t="s">
        <v>9258</v>
      </c>
      <c r="BH305" s="124"/>
      <c r="BI305" s="124"/>
      <c r="BL305" s="131"/>
      <c r="BM305" s="131"/>
      <c r="BN305" s="131"/>
      <c r="BO305" s="131"/>
      <c r="BP305" s="131"/>
      <c r="BQ305" s="131"/>
      <c r="BR305" s="131"/>
      <c r="BT305" s="129" t="s">
        <v>2892</v>
      </c>
      <c r="BU305" s="129" t="s">
        <v>171</v>
      </c>
      <c r="BV305" s="129" t="s">
        <v>2895</v>
      </c>
      <c r="BW305" s="129" t="s">
        <v>3045</v>
      </c>
      <c r="BX305" s="131" t="s">
        <v>17820</v>
      </c>
      <c r="BY305" s="131" t="s">
        <v>18180</v>
      </c>
      <c r="BZ305" s="131" t="s">
        <v>18908</v>
      </c>
      <c r="CB305" s="129" t="s">
        <v>214</v>
      </c>
      <c r="CC305" s="129" t="s">
        <v>204</v>
      </c>
      <c r="CD305" s="129" t="s">
        <v>241</v>
      </c>
      <c r="CE305" s="129" t="s">
        <v>242</v>
      </c>
      <c r="CF305" s="129" t="s">
        <v>450</v>
      </c>
      <c r="CG305" s="131" t="s">
        <v>17924</v>
      </c>
      <c r="CH305" s="131" t="s">
        <v>9258</v>
      </c>
      <c r="CI305" s="124" t="s">
        <v>19288</v>
      </c>
    </row>
    <row r="306" spans="1:87" ht="15" x14ac:dyDescent="0.25">
      <c r="A306" s="30" t="str">
        <f t="shared" si="29"/>
        <v/>
      </c>
      <c r="B306" s="31"/>
      <c r="C306" s="31"/>
      <c r="D306" s="31"/>
      <c r="E306" s="31"/>
      <c r="F306" s="31"/>
      <c r="G306" s="32"/>
      <c r="H306" s="32"/>
      <c r="I306" s="33"/>
      <c r="J306" s="18"/>
      <c r="K306" s="32"/>
      <c r="L306" s="18"/>
      <c r="M306" s="31"/>
      <c r="N306" s="31"/>
      <c r="O306" s="31"/>
      <c r="P306" s="32"/>
      <c r="Q306" s="31"/>
      <c r="R306" s="44"/>
      <c r="S306" s="32"/>
      <c r="T306" s="34" t="str">
        <f t="shared" si="25"/>
        <v/>
      </c>
      <c r="U306" s="32"/>
      <c r="V306" s="45"/>
      <c r="W306" s="35"/>
      <c r="X306" s="62" t="str">
        <f t="shared" si="26"/>
        <v/>
      </c>
      <c r="Y306" s="32"/>
      <c r="Z306" s="35"/>
      <c r="AA306" s="36"/>
      <c r="AB306" s="32"/>
      <c r="AC306" s="32"/>
      <c r="AD306" s="32"/>
      <c r="AE306" s="31"/>
      <c r="AF306" s="31"/>
      <c r="AG306" s="31"/>
      <c r="AH306" s="31" t="str">
        <f t="shared" si="24"/>
        <v/>
      </c>
      <c r="AI306" s="37" t="str">
        <f>IFERROR(IF(OR($C$5="",$Y306=""),"",INDEX('NFA LEVEL'!$D$2:$D$197,MATCH(CONCATENATE($C$5,"_",$Y306),'NFA LEVEL'!$A$2:$A$197))),"")</f>
        <v/>
      </c>
      <c r="AJ306" s="38" t="str">
        <f>IFERROR(ROUND((VLOOKUP(CONCATENATE($C$5,"_",$Y306),premium!$A$2:$I$200,6,FALSE))*AA306,0),"")</f>
        <v/>
      </c>
      <c r="AK306" s="38" t="str">
        <f>IFERROR(ROUND((VLOOKUP(CONCATENATE($C$5,"_",$Y306),premium!$A$2:$I$200,9,FALSE))*AA306,2),"")</f>
        <v/>
      </c>
      <c r="AL306" s="35"/>
      <c r="AM306" s="31"/>
      <c r="AN306" s="39"/>
      <c r="AO306" s="63" t="str">
        <f t="shared" si="27"/>
        <v/>
      </c>
      <c r="AP306" s="40" t="str">
        <f t="shared" si="28"/>
        <v/>
      </c>
      <c r="AQ306" s="41" t="s">
        <v>48</v>
      </c>
      <c r="AR306" s="161"/>
      <c r="AS306" s="124" t="s">
        <v>4501</v>
      </c>
      <c r="AT306" s="129" t="s">
        <v>454</v>
      </c>
      <c r="AU306" s="129" t="s">
        <v>190</v>
      </c>
      <c r="AV306" s="129"/>
      <c r="AW306" s="129"/>
      <c r="AX306" s="129"/>
      <c r="AZ306" s="129" t="s">
        <v>3985</v>
      </c>
      <c r="BA306" s="130" t="s">
        <v>9259</v>
      </c>
      <c r="BB306" s="130" t="s">
        <v>9260</v>
      </c>
      <c r="BH306" s="124"/>
      <c r="BI306" s="124"/>
      <c r="BL306" s="131"/>
      <c r="BM306" s="131"/>
      <c r="BN306" s="131"/>
      <c r="BO306" s="131"/>
      <c r="BP306" s="131"/>
      <c r="BQ306" s="131"/>
      <c r="BR306" s="131"/>
      <c r="BT306" s="129" t="s">
        <v>2892</v>
      </c>
      <c r="BU306" s="129" t="s">
        <v>171</v>
      </c>
      <c r="BV306" s="129" t="s">
        <v>2896</v>
      </c>
      <c r="BW306" s="129" t="s">
        <v>3050</v>
      </c>
      <c r="BX306" s="131" t="s">
        <v>17821</v>
      </c>
      <c r="BY306" s="131" t="s">
        <v>18181</v>
      </c>
      <c r="BZ306" s="131" t="s">
        <v>18909</v>
      </c>
      <c r="CB306" s="129" t="s">
        <v>454</v>
      </c>
      <c r="CC306" s="129" t="s">
        <v>190</v>
      </c>
      <c r="CD306" s="129"/>
      <c r="CE306" s="129"/>
      <c r="CF306" s="129"/>
      <c r="CG306" s="131" t="s">
        <v>17925</v>
      </c>
      <c r="CH306" s="131" t="s">
        <v>9260</v>
      </c>
      <c r="CI306" s="124" t="s">
        <v>19289</v>
      </c>
    </row>
    <row r="307" spans="1:87" ht="15" x14ac:dyDescent="0.25">
      <c r="A307" s="30" t="str">
        <f t="shared" si="29"/>
        <v/>
      </c>
      <c r="B307" s="31"/>
      <c r="C307" s="31"/>
      <c r="D307" s="31"/>
      <c r="E307" s="31"/>
      <c r="F307" s="31"/>
      <c r="G307" s="32"/>
      <c r="H307" s="32"/>
      <c r="I307" s="33"/>
      <c r="J307" s="18"/>
      <c r="K307" s="32"/>
      <c r="L307" s="18"/>
      <c r="M307" s="31"/>
      <c r="N307" s="31"/>
      <c r="O307" s="31"/>
      <c r="P307" s="32"/>
      <c r="Q307" s="31"/>
      <c r="R307" s="44"/>
      <c r="S307" s="32"/>
      <c r="T307" s="34" t="str">
        <f t="shared" si="25"/>
        <v/>
      </c>
      <c r="U307" s="32"/>
      <c r="V307" s="45"/>
      <c r="W307" s="35"/>
      <c r="X307" s="62" t="str">
        <f t="shared" si="26"/>
        <v/>
      </c>
      <c r="Y307" s="32"/>
      <c r="Z307" s="35"/>
      <c r="AA307" s="36"/>
      <c r="AB307" s="32"/>
      <c r="AC307" s="32"/>
      <c r="AD307" s="32"/>
      <c r="AE307" s="31"/>
      <c r="AF307" s="31"/>
      <c r="AG307" s="31"/>
      <c r="AH307" s="31" t="str">
        <f t="shared" si="24"/>
        <v/>
      </c>
      <c r="AI307" s="37" t="str">
        <f>IFERROR(IF(OR($C$5="",$Y307=""),"",INDEX('NFA LEVEL'!$D$2:$D$197,MATCH(CONCATENATE($C$5,"_",$Y307),'NFA LEVEL'!$A$2:$A$197))),"")</f>
        <v/>
      </c>
      <c r="AJ307" s="38" t="str">
        <f>IFERROR(ROUND((VLOOKUP(CONCATENATE($C$5,"_",$Y307),premium!$A$2:$I$200,6,FALSE))*AA307,0),"")</f>
        <v/>
      </c>
      <c r="AK307" s="38" t="str">
        <f>IFERROR(ROUND((VLOOKUP(CONCATENATE($C$5,"_",$Y307),premium!$A$2:$I$200,9,FALSE))*AA307,2),"")</f>
        <v/>
      </c>
      <c r="AL307" s="35"/>
      <c r="AM307" s="31"/>
      <c r="AN307" s="39"/>
      <c r="AO307" s="63" t="str">
        <f t="shared" si="27"/>
        <v/>
      </c>
      <c r="AP307" s="40" t="str">
        <f t="shared" si="28"/>
        <v/>
      </c>
      <c r="AQ307" s="41" t="s">
        <v>48</v>
      </c>
      <c r="AR307" s="161"/>
      <c r="AS307" s="124" t="s">
        <v>4502</v>
      </c>
      <c r="AT307" s="129" t="s">
        <v>454</v>
      </c>
      <c r="AU307" s="129" t="s">
        <v>201</v>
      </c>
      <c r="AV307" s="129" t="s">
        <v>455</v>
      </c>
      <c r="AW307" s="129"/>
      <c r="AX307" s="129"/>
      <c r="AZ307" s="129" t="s">
        <v>3986</v>
      </c>
      <c r="BA307" s="130" t="s">
        <v>9261</v>
      </c>
      <c r="BB307" s="130" t="s">
        <v>9262</v>
      </c>
      <c r="BH307" s="124"/>
      <c r="BI307" s="124"/>
      <c r="BL307" s="131"/>
      <c r="BM307" s="131"/>
      <c r="BN307" s="131"/>
      <c r="BO307" s="131"/>
      <c r="BP307" s="131"/>
      <c r="BQ307" s="131"/>
      <c r="BR307" s="131"/>
      <c r="BT307" s="129" t="s">
        <v>2892</v>
      </c>
      <c r="BU307" s="129" t="s">
        <v>171</v>
      </c>
      <c r="BV307" s="129" t="s">
        <v>2897</v>
      </c>
      <c r="BW307" s="129" t="s">
        <v>3081</v>
      </c>
      <c r="BX307" s="131" t="s">
        <v>17822</v>
      </c>
      <c r="BY307" s="131" t="s">
        <v>18182</v>
      </c>
      <c r="BZ307" s="131" t="s">
        <v>18910</v>
      </c>
      <c r="CB307" s="129" t="s">
        <v>454</v>
      </c>
      <c r="CC307" s="129" t="s">
        <v>201</v>
      </c>
      <c r="CD307" s="129" t="s">
        <v>455</v>
      </c>
      <c r="CE307" s="129"/>
      <c r="CF307" s="129"/>
      <c r="CG307" s="131" t="s">
        <v>17926</v>
      </c>
      <c r="CH307" s="131" t="s">
        <v>9262</v>
      </c>
      <c r="CI307" s="124" t="s">
        <v>19290</v>
      </c>
    </row>
    <row r="308" spans="1:87" ht="15" x14ac:dyDescent="0.25">
      <c r="A308" s="30" t="str">
        <f t="shared" si="29"/>
        <v/>
      </c>
      <c r="B308" s="31"/>
      <c r="C308" s="31"/>
      <c r="D308" s="31"/>
      <c r="E308" s="31"/>
      <c r="F308" s="31"/>
      <c r="G308" s="32"/>
      <c r="H308" s="32"/>
      <c r="I308" s="33"/>
      <c r="J308" s="18"/>
      <c r="K308" s="32"/>
      <c r="L308" s="18"/>
      <c r="M308" s="31"/>
      <c r="N308" s="31"/>
      <c r="O308" s="31"/>
      <c r="P308" s="32"/>
      <c r="Q308" s="31"/>
      <c r="R308" s="44"/>
      <c r="S308" s="32"/>
      <c r="T308" s="34" t="str">
        <f t="shared" si="25"/>
        <v/>
      </c>
      <c r="U308" s="32"/>
      <c r="V308" s="45"/>
      <c r="W308" s="35"/>
      <c r="X308" s="62" t="str">
        <f t="shared" si="26"/>
        <v/>
      </c>
      <c r="Y308" s="32"/>
      <c r="Z308" s="35"/>
      <c r="AA308" s="36"/>
      <c r="AB308" s="32"/>
      <c r="AC308" s="32"/>
      <c r="AD308" s="32"/>
      <c r="AE308" s="31"/>
      <c r="AF308" s="31"/>
      <c r="AG308" s="31"/>
      <c r="AH308" s="31" t="str">
        <f t="shared" si="24"/>
        <v/>
      </c>
      <c r="AI308" s="37" t="str">
        <f>IFERROR(IF(OR($C$5="",$Y308=""),"",INDEX('NFA LEVEL'!$D$2:$D$197,MATCH(CONCATENATE($C$5,"_",$Y308),'NFA LEVEL'!$A$2:$A$197))),"")</f>
        <v/>
      </c>
      <c r="AJ308" s="38" t="str">
        <f>IFERROR(ROUND((VLOOKUP(CONCATENATE($C$5,"_",$Y308),premium!$A$2:$I$200,6,FALSE))*AA308,0),"")</f>
        <v/>
      </c>
      <c r="AK308" s="38" t="str">
        <f>IFERROR(ROUND((VLOOKUP(CONCATENATE($C$5,"_",$Y308),premium!$A$2:$I$200,9,FALSE))*AA308,2),"")</f>
        <v/>
      </c>
      <c r="AL308" s="35"/>
      <c r="AM308" s="31"/>
      <c r="AN308" s="39"/>
      <c r="AO308" s="63" t="str">
        <f t="shared" si="27"/>
        <v/>
      </c>
      <c r="AP308" s="40" t="str">
        <f t="shared" si="28"/>
        <v/>
      </c>
      <c r="AQ308" s="41" t="s">
        <v>48</v>
      </c>
      <c r="AR308" s="161"/>
      <c r="AS308" s="124" t="s">
        <v>4503</v>
      </c>
      <c r="AT308" s="129" t="s">
        <v>454</v>
      </c>
      <c r="AU308" s="129" t="s">
        <v>201</v>
      </c>
      <c r="AV308" s="129" t="s">
        <v>456</v>
      </c>
      <c r="AW308" s="129"/>
      <c r="AX308" s="129"/>
      <c r="AZ308" s="129" t="s">
        <v>3986</v>
      </c>
      <c r="BA308" s="130" t="s">
        <v>9263</v>
      </c>
      <c r="BB308" s="130" t="s">
        <v>9264</v>
      </c>
      <c r="BH308" s="124"/>
      <c r="BI308" s="124"/>
      <c r="BL308" s="131"/>
      <c r="BM308" s="131"/>
      <c r="BN308" s="131"/>
      <c r="BO308" s="131"/>
      <c r="BP308" s="131"/>
      <c r="BQ308" s="131"/>
      <c r="BR308" s="131"/>
      <c r="BT308" s="129" t="s">
        <v>2892</v>
      </c>
      <c r="BU308" s="129" t="s">
        <v>412</v>
      </c>
      <c r="BV308" s="129" t="s">
        <v>2896</v>
      </c>
      <c r="BW308" s="129" t="s">
        <v>3050</v>
      </c>
      <c r="BX308" s="131" t="s">
        <v>17823</v>
      </c>
      <c r="BY308" s="131" t="s">
        <v>18183</v>
      </c>
      <c r="BZ308" s="131" t="s">
        <v>18911</v>
      </c>
      <c r="CB308" s="129" t="s">
        <v>454</v>
      </c>
      <c r="CC308" s="129" t="s">
        <v>201</v>
      </c>
      <c r="CD308" s="129" t="s">
        <v>456</v>
      </c>
      <c r="CE308" s="129"/>
      <c r="CF308" s="129"/>
      <c r="CG308" s="131" t="s">
        <v>17927</v>
      </c>
      <c r="CH308" s="131" t="s">
        <v>9264</v>
      </c>
      <c r="CI308" s="124" t="s">
        <v>19291</v>
      </c>
    </row>
    <row r="309" spans="1:87" ht="15" x14ac:dyDescent="0.25">
      <c r="A309" s="30" t="str">
        <f t="shared" si="29"/>
        <v/>
      </c>
      <c r="B309" s="31"/>
      <c r="C309" s="31"/>
      <c r="D309" s="31"/>
      <c r="E309" s="31"/>
      <c r="F309" s="31"/>
      <c r="G309" s="32"/>
      <c r="H309" s="32"/>
      <c r="I309" s="33"/>
      <c r="J309" s="18"/>
      <c r="K309" s="32"/>
      <c r="L309" s="18"/>
      <c r="M309" s="31"/>
      <c r="N309" s="31"/>
      <c r="O309" s="31"/>
      <c r="P309" s="32"/>
      <c r="Q309" s="31"/>
      <c r="R309" s="44"/>
      <c r="S309" s="32"/>
      <c r="T309" s="34" t="str">
        <f t="shared" si="25"/>
        <v/>
      </c>
      <c r="U309" s="32"/>
      <c r="V309" s="45"/>
      <c r="W309" s="35"/>
      <c r="X309" s="62" t="str">
        <f t="shared" si="26"/>
        <v/>
      </c>
      <c r="Y309" s="32"/>
      <c r="Z309" s="35"/>
      <c r="AA309" s="36"/>
      <c r="AB309" s="32"/>
      <c r="AC309" s="32"/>
      <c r="AD309" s="32"/>
      <c r="AE309" s="31"/>
      <c r="AF309" s="31"/>
      <c r="AG309" s="31"/>
      <c r="AH309" s="31" t="str">
        <f t="shared" si="24"/>
        <v/>
      </c>
      <c r="AI309" s="37" t="str">
        <f>IFERROR(IF(OR($C$5="",$Y309=""),"",INDEX('NFA LEVEL'!$D$2:$D$197,MATCH(CONCATENATE($C$5,"_",$Y309),'NFA LEVEL'!$A$2:$A$197))),"")</f>
        <v/>
      </c>
      <c r="AJ309" s="38" t="str">
        <f>IFERROR(ROUND((VLOOKUP(CONCATENATE($C$5,"_",$Y309),premium!$A$2:$I$200,6,FALSE))*AA309,0),"")</f>
        <v/>
      </c>
      <c r="AK309" s="38" t="str">
        <f>IFERROR(ROUND((VLOOKUP(CONCATENATE($C$5,"_",$Y309),premium!$A$2:$I$200,9,FALSE))*AA309,2),"")</f>
        <v/>
      </c>
      <c r="AL309" s="35"/>
      <c r="AM309" s="31"/>
      <c r="AN309" s="39"/>
      <c r="AO309" s="63" t="str">
        <f t="shared" si="27"/>
        <v/>
      </c>
      <c r="AP309" s="40" t="str">
        <f t="shared" si="28"/>
        <v/>
      </c>
      <c r="AQ309" s="41" t="s">
        <v>48</v>
      </c>
      <c r="AR309" s="161"/>
      <c r="AS309" s="124" t="s">
        <v>4504</v>
      </c>
      <c r="AT309" s="129" t="s">
        <v>454</v>
      </c>
      <c r="AU309" s="129" t="s">
        <v>201</v>
      </c>
      <c r="AV309" s="129" t="s">
        <v>457</v>
      </c>
      <c r="AW309" s="129"/>
      <c r="AX309" s="129"/>
      <c r="AZ309" s="129" t="s">
        <v>3986</v>
      </c>
      <c r="BA309" s="130" t="s">
        <v>9265</v>
      </c>
      <c r="BB309" s="130" t="s">
        <v>9266</v>
      </c>
      <c r="BH309" s="124"/>
      <c r="BI309" s="124"/>
      <c r="BL309" s="131"/>
      <c r="BM309" s="131"/>
      <c r="BN309" s="131"/>
      <c r="BO309" s="131"/>
      <c r="BP309" s="131"/>
      <c r="BQ309" s="131"/>
      <c r="BR309" s="131"/>
      <c r="BT309" s="129" t="s">
        <v>2892</v>
      </c>
      <c r="BU309" s="129" t="s">
        <v>412</v>
      </c>
      <c r="BV309" s="129" t="s">
        <v>2897</v>
      </c>
      <c r="BW309" s="129" t="s">
        <v>3081</v>
      </c>
      <c r="BX309" s="131" t="s">
        <v>17824</v>
      </c>
      <c r="BY309" s="131" t="s">
        <v>18184</v>
      </c>
      <c r="BZ309" s="131" t="s">
        <v>18912</v>
      </c>
      <c r="CB309" s="129" t="s">
        <v>454</v>
      </c>
      <c r="CC309" s="129" t="s">
        <v>201</v>
      </c>
      <c r="CD309" s="129" t="s">
        <v>457</v>
      </c>
      <c r="CE309" s="129"/>
      <c r="CF309" s="129"/>
      <c r="CG309" s="131" t="s">
        <v>17928</v>
      </c>
      <c r="CH309" s="131" t="s">
        <v>9266</v>
      </c>
      <c r="CI309" s="124" t="s">
        <v>19292</v>
      </c>
    </row>
    <row r="310" spans="1:87" ht="15" x14ac:dyDescent="0.25">
      <c r="A310" s="30" t="str">
        <f t="shared" si="29"/>
        <v/>
      </c>
      <c r="B310" s="31"/>
      <c r="C310" s="31"/>
      <c r="D310" s="31"/>
      <c r="E310" s="31"/>
      <c r="F310" s="31"/>
      <c r="G310" s="32"/>
      <c r="H310" s="32"/>
      <c r="I310" s="33"/>
      <c r="J310" s="18"/>
      <c r="K310" s="32"/>
      <c r="L310" s="18"/>
      <c r="M310" s="31"/>
      <c r="N310" s="31"/>
      <c r="O310" s="31"/>
      <c r="P310" s="32"/>
      <c r="Q310" s="31"/>
      <c r="R310" s="44"/>
      <c r="S310" s="32"/>
      <c r="T310" s="34" t="str">
        <f t="shared" si="25"/>
        <v/>
      </c>
      <c r="U310" s="32"/>
      <c r="V310" s="45"/>
      <c r="W310" s="35"/>
      <c r="X310" s="62" t="str">
        <f t="shared" si="26"/>
        <v/>
      </c>
      <c r="Y310" s="32"/>
      <c r="Z310" s="35"/>
      <c r="AA310" s="36"/>
      <c r="AB310" s="32"/>
      <c r="AC310" s="32"/>
      <c r="AD310" s="32"/>
      <c r="AE310" s="31"/>
      <c r="AF310" s="31"/>
      <c r="AG310" s="31"/>
      <c r="AH310" s="31" t="str">
        <f t="shared" si="24"/>
        <v/>
      </c>
      <c r="AI310" s="37" t="str">
        <f>IFERROR(IF(OR($C$5="",$Y310=""),"",INDEX('NFA LEVEL'!$D$2:$D$197,MATCH(CONCATENATE($C$5,"_",$Y310),'NFA LEVEL'!$A$2:$A$197))),"")</f>
        <v/>
      </c>
      <c r="AJ310" s="38" t="str">
        <f>IFERROR(ROUND((VLOOKUP(CONCATENATE($C$5,"_",$Y310),premium!$A$2:$I$200,6,FALSE))*AA310,0),"")</f>
        <v/>
      </c>
      <c r="AK310" s="38" t="str">
        <f>IFERROR(ROUND((VLOOKUP(CONCATENATE($C$5,"_",$Y310),premium!$A$2:$I$200,9,FALSE))*AA310,2),"")</f>
        <v/>
      </c>
      <c r="AL310" s="35"/>
      <c r="AM310" s="31"/>
      <c r="AN310" s="39"/>
      <c r="AO310" s="63" t="str">
        <f t="shared" si="27"/>
        <v/>
      </c>
      <c r="AP310" s="40" t="str">
        <f t="shared" si="28"/>
        <v/>
      </c>
      <c r="AQ310" s="41" t="s">
        <v>48</v>
      </c>
      <c r="AR310" s="161"/>
      <c r="AS310" s="124" t="s">
        <v>4505</v>
      </c>
      <c r="AT310" s="129" t="s">
        <v>454</v>
      </c>
      <c r="AU310" s="129" t="s">
        <v>201</v>
      </c>
      <c r="AV310" s="129" t="s">
        <v>458</v>
      </c>
      <c r="AW310" s="129"/>
      <c r="AX310" s="129"/>
      <c r="AZ310" s="129" t="s">
        <v>3986</v>
      </c>
      <c r="BA310" s="130" t="s">
        <v>9267</v>
      </c>
      <c r="BB310" s="130" t="s">
        <v>9268</v>
      </c>
      <c r="BH310" s="124"/>
      <c r="BI310" s="124"/>
      <c r="BL310" s="131"/>
      <c r="BM310" s="131"/>
      <c r="BN310" s="131"/>
      <c r="BO310" s="131"/>
      <c r="BP310" s="131"/>
      <c r="BQ310" s="131"/>
      <c r="BR310" s="131"/>
      <c r="BT310" s="129" t="s">
        <v>2892</v>
      </c>
      <c r="BU310" s="129" t="s">
        <v>204</v>
      </c>
      <c r="BV310" s="129" t="s">
        <v>2893</v>
      </c>
      <c r="BW310" s="129" t="s">
        <v>2898</v>
      </c>
      <c r="BX310" s="131" t="s">
        <v>17825</v>
      </c>
      <c r="BY310" s="131" t="s">
        <v>18185</v>
      </c>
      <c r="BZ310" s="131" t="s">
        <v>18913</v>
      </c>
      <c r="CB310" s="129" t="s">
        <v>454</v>
      </c>
      <c r="CC310" s="129" t="s">
        <v>201</v>
      </c>
      <c r="CD310" s="129" t="s">
        <v>458</v>
      </c>
      <c r="CE310" s="129"/>
      <c r="CF310" s="129"/>
      <c r="CG310" s="131" t="s">
        <v>17929</v>
      </c>
      <c r="CH310" s="131" t="s">
        <v>9268</v>
      </c>
      <c r="CI310" s="124" t="s">
        <v>19293</v>
      </c>
    </row>
    <row r="311" spans="1:87" ht="15" x14ac:dyDescent="0.25">
      <c r="A311" s="30" t="str">
        <f t="shared" si="29"/>
        <v/>
      </c>
      <c r="B311" s="31"/>
      <c r="C311" s="31"/>
      <c r="D311" s="31"/>
      <c r="E311" s="31"/>
      <c r="F311" s="31"/>
      <c r="G311" s="32"/>
      <c r="H311" s="32"/>
      <c r="I311" s="33"/>
      <c r="J311" s="18"/>
      <c r="K311" s="32"/>
      <c r="L311" s="18"/>
      <c r="M311" s="31"/>
      <c r="N311" s="31"/>
      <c r="O311" s="31"/>
      <c r="P311" s="32"/>
      <c r="Q311" s="31"/>
      <c r="R311" s="44"/>
      <c r="S311" s="32"/>
      <c r="T311" s="34" t="str">
        <f t="shared" si="25"/>
        <v/>
      </c>
      <c r="U311" s="32"/>
      <c r="V311" s="45"/>
      <c r="W311" s="35"/>
      <c r="X311" s="62" t="str">
        <f t="shared" si="26"/>
        <v/>
      </c>
      <c r="Y311" s="32"/>
      <c r="Z311" s="35"/>
      <c r="AA311" s="36"/>
      <c r="AB311" s="32"/>
      <c r="AC311" s="32"/>
      <c r="AD311" s="32"/>
      <c r="AE311" s="31"/>
      <c r="AF311" s="31"/>
      <c r="AG311" s="31"/>
      <c r="AH311" s="31" t="str">
        <f t="shared" si="24"/>
        <v/>
      </c>
      <c r="AI311" s="37" t="str">
        <f>IFERROR(IF(OR($C$5="",$Y311=""),"",INDEX('NFA LEVEL'!$D$2:$D$197,MATCH(CONCATENATE($C$5,"_",$Y311),'NFA LEVEL'!$A$2:$A$197))),"")</f>
        <v/>
      </c>
      <c r="AJ311" s="38" t="str">
        <f>IFERROR(ROUND((VLOOKUP(CONCATENATE($C$5,"_",$Y311),premium!$A$2:$I$200,6,FALSE))*AA311,0),"")</f>
        <v/>
      </c>
      <c r="AK311" s="38" t="str">
        <f>IFERROR(ROUND((VLOOKUP(CONCATENATE($C$5,"_",$Y311),premium!$A$2:$I$200,9,FALSE))*AA311,2),"")</f>
        <v/>
      </c>
      <c r="AL311" s="35"/>
      <c r="AM311" s="31"/>
      <c r="AN311" s="39"/>
      <c r="AO311" s="63" t="str">
        <f t="shared" si="27"/>
        <v/>
      </c>
      <c r="AP311" s="40" t="str">
        <f t="shared" si="28"/>
        <v/>
      </c>
      <c r="AQ311" s="41" t="s">
        <v>48</v>
      </c>
      <c r="AR311" s="161"/>
      <c r="AS311" s="124" t="s">
        <v>4506</v>
      </c>
      <c r="AT311" s="129" t="s">
        <v>454</v>
      </c>
      <c r="AU311" s="129" t="s">
        <v>201</v>
      </c>
      <c r="AV311" s="129" t="s">
        <v>459</v>
      </c>
      <c r="AW311" s="129"/>
      <c r="AX311" s="129"/>
      <c r="AZ311" s="129" t="s">
        <v>3986</v>
      </c>
      <c r="BA311" s="130" t="s">
        <v>9269</v>
      </c>
      <c r="BB311" s="130" t="s">
        <v>9270</v>
      </c>
      <c r="BH311" s="124"/>
      <c r="BI311" s="124"/>
      <c r="BL311" s="131"/>
      <c r="BM311" s="131"/>
      <c r="BN311" s="131"/>
      <c r="BO311" s="131"/>
      <c r="BP311" s="131"/>
      <c r="BQ311" s="131"/>
      <c r="BR311" s="131"/>
      <c r="BT311" s="129" t="s">
        <v>2892</v>
      </c>
      <c r="BU311" s="129" t="s">
        <v>204</v>
      </c>
      <c r="BV311" s="129" t="s">
        <v>2893</v>
      </c>
      <c r="BW311" s="129" t="s">
        <v>2957</v>
      </c>
      <c r="BX311" s="131" t="s">
        <v>17825</v>
      </c>
      <c r="BY311" s="131" t="s">
        <v>18186</v>
      </c>
      <c r="BZ311" s="131" t="s">
        <v>18914</v>
      </c>
      <c r="CB311" s="129" t="s">
        <v>454</v>
      </c>
      <c r="CC311" s="129" t="s">
        <v>201</v>
      </c>
      <c r="CD311" s="129" t="s">
        <v>459</v>
      </c>
      <c r="CE311" s="129"/>
      <c r="CF311" s="129"/>
      <c r="CG311" s="131" t="s">
        <v>17930</v>
      </c>
      <c r="CH311" s="131" t="s">
        <v>9270</v>
      </c>
      <c r="CI311" s="124" t="s">
        <v>19294</v>
      </c>
    </row>
    <row r="312" spans="1:87" ht="15" x14ac:dyDescent="0.25">
      <c r="A312" s="30" t="str">
        <f t="shared" si="29"/>
        <v/>
      </c>
      <c r="B312" s="31"/>
      <c r="C312" s="31"/>
      <c r="D312" s="31"/>
      <c r="E312" s="31"/>
      <c r="F312" s="31"/>
      <c r="G312" s="32"/>
      <c r="H312" s="32"/>
      <c r="I312" s="33"/>
      <c r="J312" s="18"/>
      <c r="K312" s="32"/>
      <c r="L312" s="18"/>
      <c r="M312" s="31"/>
      <c r="N312" s="31"/>
      <c r="O312" s="31"/>
      <c r="P312" s="32"/>
      <c r="Q312" s="31"/>
      <c r="R312" s="44"/>
      <c r="S312" s="32"/>
      <c r="T312" s="34" t="str">
        <f t="shared" si="25"/>
        <v/>
      </c>
      <c r="U312" s="32"/>
      <c r="V312" s="45"/>
      <c r="W312" s="35"/>
      <c r="X312" s="62" t="str">
        <f t="shared" si="26"/>
        <v/>
      </c>
      <c r="Y312" s="32"/>
      <c r="Z312" s="35"/>
      <c r="AA312" s="36"/>
      <c r="AB312" s="32"/>
      <c r="AC312" s="32"/>
      <c r="AD312" s="32"/>
      <c r="AE312" s="31"/>
      <c r="AF312" s="31"/>
      <c r="AG312" s="31"/>
      <c r="AH312" s="31" t="str">
        <f t="shared" si="24"/>
        <v/>
      </c>
      <c r="AI312" s="37" t="str">
        <f>IFERROR(IF(OR($C$5="",$Y312=""),"",INDEX('NFA LEVEL'!$D$2:$D$197,MATCH(CONCATENATE($C$5,"_",$Y312),'NFA LEVEL'!$A$2:$A$197))),"")</f>
        <v/>
      </c>
      <c r="AJ312" s="38" t="str">
        <f>IFERROR(ROUND((VLOOKUP(CONCATENATE($C$5,"_",$Y312),premium!$A$2:$I$200,6,FALSE))*AA312,0),"")</f>
        <v/>
      </c>
      <c r="AK312" s="38" t="str">
        <f>IFERROR(ROUND((VLOOKUP(CONCATENATE($C$5,"_",$Y312),premium!$A$2:$I$200,9,FALSE))*AA312,2),"")</f>
        <v/>
      </c>
      <c r="AL312" s="35"/>
      <c r="AM312" s="31"/>
      <c r="AN312" s="39"/>
      <c r="AO312" s="63" t="str">
        <f t="shared" si="27"/>
        <v/>
      </c>
      <c r="AP312" s="40" t="str">
        <f t="shared" si="28"/>
        <v/>
      </c>
      <c r="AQ312" s="41" t="s">
        <v>48</v>
      </c>
      <c r="AR312" s="161"/>
      <c r="AS312" s="124" t="s">
        <v>4507</v>
      </c>
      <c r="AT312" s="129" t="s">
        <v>454</v>
      </c>
      <c r="AU312" s="129" t="s">
        <v>201</v>
      </c>
      <c r="AV312" s="129" t="s">
        <v>460</v>
      </c>
      <c r="AW312" s="129"/>
      <c r="AX312" s="129"/>
      <c r="AZ312" s="129" t="s">
        <v>3986</v>
      </c>
      <c r="BA312" s="130" t="s">
        <v>9271</v>
      </c>
      <c r="BB312" s="130" t="s">
        <v>9272</v>
      </c>
      <c r="BH312" s="124"/>
      <c r="BI312" s="124"/>
      <c r="BL312" s="131"/>
      <c r="BM312" s="131"/>
      <c r="BN312" s="131"/>
      <c r="BO312" s="131"/>
      <c r="BP312" s="131"/>
      <c r="BQ312" s="131"/>
      <c r="BR312" s="131"/>
      <c r="BT312" s="129" t="s">
        <v>2892</v>
      </c>
      <c r="BU312" s="129" t="s">
        <v>204</v>
      </c>
      <c r="BV312" s="129" t="s">
        <v>2894</v>
      </c>
      <c r="BW312" s="129" t="s">
        <v>2994</v>
      </c>
      <c r="BX312" s="131" t="s">
        <v>17826</v>
      </c>
      <c r="BY312" s="131" t="s">
        <v>18187</v>
      </c>
      <c r="BZ312" s="131" t="s">
        <v>18915</v>
      </c>
      <c r="CB312" s="129" t="s">
        <v>454</v>
      </c>
      <c r="CC312" s="129" t="s">
        <v>201</v>
      </c>
      <c r="CD312" s="129" t="s">
        <v>460</v>
      </c>
      <c r="CE312" s="129"/>
      <c r="CF312" s="129"/>
      <c r="CG312" s="131" t="s">
        <v>17931</v>
      </c>
      <c r="CH312" s="131" t="s">
        <v>9272</v>
      </c>
      <c r="CI312" s="124" t="s">
        <v>19295</v>
      </c>
    </row>
    <row r="313" spans="1:87" ht="15" x14ac:dyDescent="0.25">
      <c r="A313" s="30" t="str">
        <f t="shared" si="29"/>
        <v/>
      </c>
      <c r="B313" s="31"/>
      <c r="C313" s="31"/>
      <c r="D313" s="31"/>
      <c r="E313" s="31"/>
      <c r="F313" s="31"/>
      <c r="G313" s="32"/>
      <c r="H313" s="32"/>
      <c r="I313" s="33"/>
      <c r="J313" s="18"/>
      <c r="K313" s="32"/>
      <c r="L313" s="18"/>
      <c r="M313" s="31"/>
      <c r="N313" s="31"/>
      <c r="O313" s="31"/>
      <c r="P313" s="32"/>
      <c r="Q313" s="31"/>
      <c r="R313" s="44"/>
      <c r="S313" s="32"/>
      <c r="T313" s="34" t="str">
        <f t="shared" si="25"/>
        <v/>
      </c>
      <c r="U313" s="32"/>
      <c r="V313" s="45"/>
      <c r="W313" s="35"/>
      <c r="X313" s="62" t="str">
        <f t="shared" si="26"/>
        <v/>
      </c>
      <c r="Y313" s="32"/>
      <c r="Z313" s="35"/>
      <c r="AA313" s="36"/>
      <c r="AB313" s="32"/>
      <c r="AC313" s="32"/>
      <c r="AD313" s="32"/>
      <c r="AE313" s="31"/>
      <c r="AF313" s="31"/>
      <c r="AG313" s="31"/>
      <c r="AH313" s="31" t="str">
        <f t="shared" si="24"/>
        <v/>
      </c>
      <c r="AI313" s="37" t="str">
        <f>IFERROR(IF(OR($C$5="",$Y313=""),"",INDEX('NFA LEVEL'!$D$2:$D$197,MATCH(CONCATENATE($C$5,"_",$Y313),'NFA LEVEL'!$A$2:$A$197))),"")</f>
        <v/>
      </c>
      <c r="AJ313" s="38" t="str">
        <f>IFERROR(ROUND((VLOOKUP(CONCATENATE($C$5,"_",$Y313),premium!$A$2:$I$200,6,FALSE))*AA313,0),"")</f>
        <v/>
      </c>
      <c r="AK313" s="38" t="str">
        <f>IFERROR(ROUND((VLOOKUP(CONCATENATE($C$5,"_",$Y313),premium!$A$2:$I$200,9,FALSE))*AA313,2),"")</f>
        <v/>
      </c>
      <c r="AL313" s="35"/>
      <c r="AM313" s="31"/>
      <c r="AN313" s="39"/>
      <c r="AO313" s="63" t="str">
        <f t="shared" si="27"/>
        <v/>
      </c>
      <c r="AP313" s="40" t="str">
        <f t="shared" si="28"/>
        <v/>
      </c>
      <c r="AQ313" s="41" t="s">
        <v>48</v>
      </c>
      <c r="AR313" s="161"/>
      <c r="AS313" s="124" t="s">
        <v>4508</v>
      </c>
      <c r="AT313" s="129" t="s">
        <v>454</v>
      </c>
      <c r="AU313" s="129" t="s">
        <v>201</v>
      </c>
      <c r="AV313" s="129" t="s">
        <v>461</v>
      </c>
      <c r="AW313" s="129"/>
      <c r="AX313" s="129"/>
      <c r="AZ313" s="129" t="s">
        <v>3986</v>
      </c>
      <c r="BA313" s="130" t="s">
        <v>9273</v>
      </c>
      <c r="BB313" s="130" t="s">
        <v>9274</v>
      </c>
      <c r="BH313" s="124"/>
      <c r="BI313" s="124"/>
      <c r="BL313" s="131"/>
      <c r="BM313" s="131"/>
      <c r="BN313" s="131"/>
      <c r="BO313" s="131"/>
      <c r="BP313" s="131"/>
      <c r="BQ313" s="131"/>
      <c r="BR313" s="131"/>
      <c r="BT313" s="129" t="s">
        <v>2892</v>
      </c>
      <c r="BU313" s="129" t="s">
        <v>204</v>
      </c>
      <c r="BV313" s="129" t="s">
        <v>2895</v>
      </c>
      <c r="BW313" s="129" t="s">
        <v>3020</v>
      </c>
      <c r="BX313" s="131" t="s">
        <v>17827</v>
      </c>
      <c r="BY313" s="131" t="s">
        <v>18188</v>
      </c>
      <c r="BZ313" s="131" t="s">
        <v>18916</v>
      </c>
      <c r="CB313" s="129" t="s">
        <v>454</v>
      </c>
      <c r="CC313" s="129" t="s">
        <v>201</v>
      </c>
      <c r="CD313" s="129" t="s">
        <v>461</v>
      </c>
      <c r="CE313" s="129"/>
      <c r="CF313" s="129"/>
      <c r="CG313" s="131" t="s">
        <v>17932</v>
      </c>
      <c r="CH313" s="131" t="s">
        <v>9274</v>
      </c>
      <c r="CI313" s="124" t="s">
        <v>19296</v>
      </c>
    </row>
    <row r="314" spans="1:87" ht="15" x14ac:dyDescent="0.25">
      <c r="A314" s="30" t="str">
        <f t="shared" si="29"/>
        <v/>
      </c>
      <c r="B314" s="31"/>
      <c r="C314" s="31"/>
      <c r="D314" s="31"/>
      <c r="E314" s="31"/>
      <c r="F314" s="31"/>
      <c r="G314" s="32"/>
      <c r="H314" s="32"/>
      <c r="I314" s="33"/>
      <c r="J314" s="18"/>
      <c r="K314" s="32"/>
      <c r="L314" s="18"/>
      <c r="M314" s="31"/>
      <c r="N314" s="31"/>
      <c r="O314" s="31"/>
      <c r="P314" s="32"/>
      <c r="Q314" s="31"/>
      <c r="R314" s="44"/>
      <c r="S314" s="32"/>
      <c r="T314" s="34" t="str">
        <f t="shared" si="25"/>
        <v/>
      </c>
      <c r="U314" s="32"/>
      <c r="V314" s="45"/>
      <c r="W314" s="35"/>
      <c r="X314" s="62" t="str">
        <f t="shared" si="26"/>
        <v/>
      </c>
      <c r="Y314" s="32"/>
      <c r="Z314" s="35"/>
      <c r="AA314" s="36"/>
      <c r="AB314" s="32"/>
      <c r="AC314" s="32"/>
      <c r="AD314" s="32"/>
      <c r="AE314" s="31"/>
      <c r="AF314" s="31"/>
      <c r="AG314" s="31"/>
      <c r="AH314" s="31" t="str">
        <f t="shared" si="24"/>
        <v/>
      </c>
      <c r="AI314" s="37" t="str">
        <f>IFERROR(IF(OR($C$5="",$Y314=""),"",INDEX('NFA LEVEL'!$D$2:$D$197,MATCH(CONCATENATE($C$5,"_",$Y314),'NFA LEVEL'!$A$2:$A$197))),"")</f>
        <v/>
      </c>
      <c r="AJ314" s="38" t="str">
        <f>IFERROR(ROUND((VLOOKUP(CONCATENATE($C$5,"_",$Y314),premium!$A$2:$I$200,6,FALSE))*AA314,0),"")</f>
        <v/>
      </c>
      <c r="AK314" s="38" t="str">
        <f>IFERROR(ROUND((VLOOKUP(CONCATENATE($C$5,"_",$Y314),premium!$A$2:$I$200,9,FALSE))*AA314,2),"")</f>
        <v/>
      </c>
      <c r="AL314" s="35"/>
      <c r="AM314" s="31"/>
      <c r="AN314" s="39"/>
      <c r="AO314" s="63" t="str">
        <f t="shared" si="27"/>
        <v/>
      </c>
      <c r="AP314" s="40" t="str">
        <f t="shared" si="28"/>
        <v/>
      </c>
      <c r="AQ314" s="41" t="s">
        <v>48</v>
      </c>
      <c r="AR314" s="161"/>
      <c r="AS314" s="124" t="s">
        <v>4509</v>
      </c>
      <c r="AT314" s="129" t="s">
        <v>454</v>
      </c>
      <c r="AU314" s="129" t="s">
        <v>201</v>
      </c>
      <c r="AV314" s="129" t="s">
        <v>462</v>
      </c>
      <c r="AW314" s="129"/>
      <c r="AX314" s="129"/>
      <c r="AZ314" s="129" t="s">
        <v>3986</v>
      </c>
      <c r="BA314" s="130" t="s">
        <v>9275</v>
      </c>
      <c r="BB314" s="130" t="s">
        <v>9276</v>
      </c>
      <c r="BH314" s="124"/>
      <c r="BI314" s="124"/>
      <c r="BL314" s="131"/>
      <c r="BM314" s="131"/>
      <c r="BN314" s="131"/>
      <c r="BO314" s="131"/>
      <c r="BP314" s="131"/>
      <c r="BQ314" s="131"/>
      <c r="BR314" s="131"/>
      <c r="BT314" s="129" t="s">
        <v>2892</v>
      </c>
      <c r="BU314" s="129" t="s">
        <v>204</v>
      </c>
      <c r="BV314" s="129" t="s">
        <v>2895</v>
      </c>
      <c r="BW314" s="129" t="s">
        <v>3045</v>
      </c>
      <c r="BX314" s="131" t="s">
        <v>17827</v>
      </c>
      <c r="BY314" s="131" t="s">
        <v>18189</v>
      </c>
      <c r="BZ314" s="131" t="s">
        <v>18917</v>
      </c>
      <c r="CB314" s="129" t="s">
        <v>454</v>
      </c>
      <c r="CC314" s="129" t="s">
        <v>201</v>
      </c>
      <c r="CD314" s="129" t="s">
        <v>462</v>
      </c>
      <c r="CE314" s="129"/>
      <c r="CF314" s="129"/>
      <c r="CG314" s="131" t="s">
        <v>17933</v>
      </c>
      <c r="CH314" s="131" t="s">
        <v>9276</v>
      </c>
      <c r="CI314" s="124" t="s">
        <v>19297</v>
      </c>
    </row>
    <row r="315" spans="1:87" ht="15" x14ac:dyDescent="0.25">
      <c r="A315" s="30" t="str">
        <f t="shared" si="29"/>
        <v/>
      </c>
      <c r="B315" s="31"/>
      <c r="C315" s="31"/>
      <c r="D315" s="31"/>
      <c r="E315" s="31"/>
      <c r="F315" s="31"/>
      <c r="G315" s="32"/>
      <c r="H315" s="32"/>
      <c r="I315" s="33"/>
      <c r="J315" s="18"/>
      <c r="K315" s="32"/>
      <c r="L315" s="18"/>
      <c r="M315" s="31"/>
      <c r="N315" s="31"/>
      <c r="O315" s="31"/>
      <c r="P315" s="32"/>
      <c r="Q315" s="31"/>
      <c r="R315" s="44"/>
      <c r="S315" s="32"/>
      <c r="T315" s="34" t="str">
        <f t="shared" si="25"/>
        <v/>
      </c>
      <c r="U315" s="32"/>
      <c r="V315" s="45"/>
      <c r="W315" s="35"/>
      <c r="X315" s="62" t="str">
        <f t="shared" si="26"/>
        <v/>
      </c>
      <c r="Y315" s="32"/>
      <c r="Z315" s="35"/>
      <c r="AA315" s="36"/>
      <c r="AB315" s="32"/>
      <c r="AC315" s="32"/>
      <c r="AD315" s="32"/>
      <c r="AE315" s="31"/>
      <c r="AF315" s="31"/>
      <c r="AG315" s="31"/>
      <c r="AH315" s="31" t="str">
        <f t="shared" si="24"/>
        <v/>
      </c>
      <c r="AI315" s="37" t="str">
        <f>IFERROR(IF(OR($C$5="",$Y315=""),"",INDEX('NFA LEVEL'!$D$2:$D$197,MATCH(CONCATENATE($C$5,"_",$Y315),'NFA LEVEL'!$A$2:$A$197))),"")</f>
        <v/>
      </c>
      <c r="AJ315" s="38" t="str">
        <f>IFERROR(ROUND((VLOOKUP(CONCATENATE($C$5,"_",$Y315),premium!$A$2:$I$200,6,FALSE))*AA315,0),"")</f>
        <v/>
      </c>
      <c r="AK315" s="38" t="str">
        <f>IFERROR(ROUND((VLOOKUP(CONCATENATE($C$5,"_",$Y315),premium!$A$2:$I$200,9,FALSE))*AA315,2),"")</f>
        <v/>
      </c>
      <c r="AL315" s="35"/>
      <c r="AM315" s="31"/>
      <c r="AN315" s="39"/>
      <c r="AO315" s="63" t="str">
        <f t="shared" si="27"/>
        <v/>
      </c>
      <c r="AP315" s="40" t="str">
        <f t="shared" si="28"/>
        <v/>
      </c>
      <c r="AQ315" s="41" t="s">
        <v>48</v>
      </c>
      <c r="AR315" s="161"/>
      <c r="AS315" s="124" t="s">
        <v>4510</v>
      </c>
      <c r="AT315" s="129" t="s">
        <v>454</v>
      </c>
      <c r="AU315" s="129" t="s">
        <v>201</v>
      </c>
      <c r="AV315" s="129" t="s">
        <v>463</v>
      </c>
      <c r="AW315" s="129"/>
      <c r="AX315" s="129"/>
      <c r="AZ315" s="129" t="s">
        <v>3986</v>
      </c>
      <c r="BA315" s="130" t="s">
        <v>9277</v>
      </c>
      <c r="BB315" s="130" t="s">
        <v>9278</v>
      </c>
      <c r="BH315" s="124"/>
      <c r="BI315" s="124"/>
      <c r="BL315" s="131"/>
      <c r="BM315" s="131"/>
      <c r="BN315" s="131"/>
      <c r="BO315" s="131"/>
      <c r="BP315" s="131"/>
      <c r="BQ315" s="131"/>
      <c r="BR315" s="131"/>
      <c r="BT315" s="129" t="s">
        <v>2892</v>
      </c>
      <c r="BU315" s="129" t="s">
        <v>204</v>
      </c>
      <c r="BV315" s="129" t="s">
        <v>2896</v>
      </c>
      <c r="BW315" s="129" t="s">
        <v>3050</v>
      </c>
      <c r="BX315" s="131" t="s">
        <v>17828</v>
      </c>
      <c r="BY315" s="131" t="s">
        <v>18190</v>
      </c>
      <c r="BZ315" s="131" t="s">
        <v>18918</v>
      </c>
      <c r="CB315" s="129" t="s">
        <v>454</v>
      </c>
      <c r="CC315" s="129" t="s">
        <v>201</v>
      </c>
      <c r="CD315" s="129" t="s">
        <v>463</v>
      </c>
      <c r="CE315" s="129"/>
      <c r="CF315" s="129"/>
      <c r="CG315" s="131" t="s">
        <v>17934</v>
      </c>
      <c r="CH315" s="131" t="s">
        <v>9278</v>
      </c>
      <c r="CI315" s="124" t="s">
        <v>19298</v>
      </c>
    </row>
    <row r="316" spans="1:87" ht="15" x14ac:dyDescent="0.25">
      <c r="A316" s="30" t="str">
        <f t="shared" si="29"/>
        <v/>
      </c>
      <c r="B316" s="31"/>
      <c r="C316" s="31"/>
      <c r="D316" s="31"/>
      <c r="E316" s="31"/>
      <c r="F316" s="31"/>
      <c r="G316" s="32"/>
      <c r="H316" s="32"/>
      <c r="I316" s="33"/>
      <c r="J316" s="18"/>
      <c r="K316" s="32"/>
      <c r="L316" s="18"/>
      <c r="M316" s="31"/>
      <c r="N316" s="31"/>
      <c r="O316" s="31"/>
      <c r="P316" s="32"/>
      <c r="Q316" s="31"/>
      <c r="R316" s="44"/>
      <c r="S316" s="32"/>
      <c r="T316" s="34" t="str">
        <f t="shared" si="25"/>
        <v/>
      </c>
      <c r="U316" s="32"/>
      <c r="V316" s="45"/>
      <c r="W316" s="35"/>
      <c r="X316" s="62" t="str">
        <f t="shared" si="26"/>
        <v/>
      </c>
      <c r="Y316" s="32"/>
      <c r="Z316" s="35"/>
      <c r="AA316" s="36"/>
      <c r="AB316" s="32"/>
      <c r="AC316" s="32"/>
      <c r="AD316" s="32"/>
      <c r="AE316" s="31"/>
      <c r="AF316" s="31"/>
      <c r="AG316" s="31"/>
      <c r="AH316" s="31" t="str">
        <f t="shared" si="24"/>
        <v/>
      </c>
      <c r="AI316" s="37" t="str">
        <f>IFERROR(IF(OR($C$5="",$Y316=""),"",INDEX('NFA LEVEL'!$D$2:$D$197,MATCH(CONCATENATE($C$5,"_",$Y316),'NFA LEVEL'!$A$2:$A$197))),"")</f>
        <v/>
      </c>
      <c r="AJ316" s="38" t="str">
        <f>IFERROR(ROUND((VLOOKUP(CONCATENATE($C$5,"_",$Y316),premium!$A$2:$I$200,6,FALSE))*AA316,0),"")</f>
        <v/>
      </c>
      <c r="AK316" s="38" t="str">
        <f>IFERROR(ROUND((VLOOKUP(CONCATENATE($C$5,"_",$Y316),premium!$A$2:$I$200,9,FALSE))*AA316,2),"")</f>
        <v/>
      </c>
      <c r="AL316" s="35"/>
      <c r="AM316" s="31"/>
      <c r="AN316" s="39"/>
      <c r="AO316" s="63" t="str">
        <f t="shared" si="27"/>
        <v/>
      </c>
      <c r="AP316" s="40" t="str">
        <f t="shared" si="28"/>
        <v/>
      </c>
      <c r="AQ316" s="41" t="s">
        <v>48</v>
      </c>
      <c r="AR316" s="161"/>
      <c r="AS316" s="124" t="s">
        <v>4511</v>
      </c>
      <c r="AT316" s="129" t="s">
        <v>454</v>
      </c>
      <c r="AU316" s="129" t="s">
        <v>202</v>
      </c>
      <c r="AV316" s="129"/>
      <c r="AW316" s="129"/>
      <c r="AX316" s="129"/>
      <c r="AZ316" s="129" t="s">
        <v>3985</v>
      </c>
      <c r="BA316" s="130" t="s">
        <v>9279</v>
      </c>
      <c r="BB316" s="130" t="s">
        <v>9280</v>
      </c>
      <c r="BH316" s="124"/>
      <c r="BI316" s="124"/>
      <c r="BL316" s="131"/>
      <c r="BM316" s="131"/>
      <c r="BN316" s="131"/>
      <c r="BO316" s="131"/>
      <c r="BP316" s="131"/>
      <c r="BQ316" s="131"/>
      <c r="BR316" s="131"/>
      <c r="BT316" s="129" t="s">
        <v>2892</v>
      </c>
      <c r="BU316" s="129" t="s">
        <v>204</v>
      </c>
      <c r="BV316" s="129" t="s">
        <v>2897</v>
      </c>
      <c r="BW316" s="129" t="s">
        <v>3081</v>
      </c>
      <c r="BX316" s="131" t="s">
        <v>17829</v>
      </c>
      <c r="BY316" s="131" t="s">
        <v>18191</v>
      </c>
      <c r="BZ316" s="131" t="s">
        <v>18919</v>
      </c>
      <c r="CB316" s="129" t="s">
        <v>454</v>
      </c>
      <c r="CC316" s="129" t="s">
        <v>202</v>
      </c>
      <c r="CD316" s="129"/>
      <c r="CE316" s="129"/>
      <c r="CF316" s="129"/>
      <c r="CG316" s="131" t="s">
        <v>17935</v>
      </c>
      <c r="CH316" s="131" t="s">
        <v>9280</v>
      </c>
      <c r="CI316" s="124" t="s">
        <v>19299</v>
      </c>
    </row>
    <row r="317" spans="1:87" ht="15" x14ac:dyDescent="0.25">
      <c r="A317" s="30" t="str">
        <f t="shared" si="29"/>
        <v/>
      </c>
      <c r="B317" s="31"/>
      <c r="C317" s="31"/>
      <c r="D317" s="31"/>
      <c r="E317" s="31"/>
      <c r="F317" s="31"/>
      <c r="G317" s="32"/>
      <c r="H317" s="32"/>
      <c r="I317" s="33"/>
      <c r="J317" s="18"/>
      <c r="K317" s="32"/>
      <c r="L317" s="18"/>
      <c r="M317" s="31"/>
      <c r="N317" s="31"/>
      <c r="O317" s="31"/>
      <c r="P317" s="32"/>
      <c r="Q317" s="31"/>
      <c r="R317" s="44"/>
      <c r="S317" s="32"/>
      <c r="T317" s="34" t="str">
        <f t="shared" si="25"/>
        <v/>
      </c>
      <c r="U317" s="32"/>
      <c r="V317" s="45"/>
      <c r="W317" s="35"/>
      <c r="X317" s="62" t="str">
        <f t="shared" si="26"/>
        <v/>
      </c>
      <c r="Y317" s="32"/>
      <c r="Z317" s="35"/>
      <c r="AA317" s="36"/>
      <c r="AB317" s="32"/>
      <c r="AC317" s="32"/>
      <c r="AD317" s="32"/>
      <c r="AE317" s="31"/>
      <c r="AF317" s="31"/>
      <c r="AG317" s="31"/>
      <c r="AH317" s="31" t="str">
        <f t="shared" si="24"/>
        <v/>
      </c>
      <c r="AI317" s="37" t="str">
        <f>IFERROR(IF(OR($C$5="",$Y317=""),"",INDEX('NFA LEVEL'!$D$2:$D$197,MATCH(CONCATENATE($C$5,"_",$Y317),'NFA LEVEL'!$A$2:$A$197))),"")</f>
        <v/>
      </c>
      <c r="AJ317" s="38" t="str">
        <f>IFERROR(ROUND((VLOOKUP(CONCATENATE($C$5,"_",$Y317),premium!$A$2:$I$200,6,FALSE))*AA317,0),"")</f>
        <v/>
      </c>
      <c r="AK317" s="38" t="str">
        <f>IFERROR(ROUND((VLOOKUP(CONCATENATE($C$5,"_",$Y317),premium!$A$2:$I$200,9,FALSE))*AA317,2),"")</f>
        <v/>
      </c>
      <c r="AL317" s="35"/>
      <c r="AM317" s="31"/>
      <c r="AN317" s="39"/>
      <c r="AO317" s="63" t="str">
        <f t="shared" si="27"/>
        <v/>
      </c>
      <c r="AP317" s="40" t="str">
        <f t="shared" si="28"/>
        <v/>
      </c>
      <c r="AQ317" s="41" t="s">
        <v>48</v>
      </c>
      <c r="AR317" s="161"/>
      <c r="AS317" s="124" t="s">
        <v>4512</v>
      </c>
      <c r="AT317" s="129" t="s">
        <v>454</v>
      </c>
      <c r="AU317" s="129" t="s">
        <v>203</v>
      </c>
      <c r="AV317" s="129" t="s">
        <v>457</v>
      </c>
      <c r="AW317" s="129"/>
      <c r="AX317" s="129"/>
      <c r="AZ317" s="129" t="s">
        <v>3986</v>
      </c>
      <c r="BA317" s="130" t="s">
        <v>9281</v>
      </c>
      <c r="BB317" s="130" t="s">
        <v>9282</v>
      </c>
      <c r="BH317" s="124"/>
      <c r="BI317" s="124"/>
      <c r="BL317" s="131"/>
      <c r="BM317" s="131"/>
      <c r="BN317" s="131"/>
      <c r="BO317" s="131"/>
      <c r="BP317" s="131"/>
      <c r="BQ317" s="131"/>
      <c r="BR317" s="131"/>
      <c r="BT317" s="129" t="s">
        <v>3206</v>
      </c>
      <c r="BU317" s="129" t="s">
        <v>190</v>
      </c>
      <c r="BV317" s="129"/>
      <c r="BW317" s="129"/>
      <c r="BX317" s="131" t="s">
        <v>17830</v>
      </c>
      <c r="BY317" s="131" t="s">
        <v>18192</v>
      </c>
      <c r="BZ317" s="131" t="s">
        <v>18920</v>
      </c>
      <c r="CB317" s="129" t="s">
        <v>454</v>
      </c>
      <c r="CC317" s="129" t="s">
        <v>203</v>
      </c>
      <c r="CD317" s="129" t="s">
        <v>457</v>
      </c>
      <c r="CE317" s="129"/>
      <c r="CF317" s="129"/>
      <c r="CG317" s="131" t="s">
        <v>17936</v>
      </c>
      <c r="CH317" s="131" t="s">
        <v>9282</v>
      </c>
      <c r="CI317" s="124" t="s">
        <v>19300</v>
      </c>
    </row>
    <row r="318" spans="1:87" ht="15" x14ac:dyDescent="0.25">
      <c r="A318" s="30" t="str">
        <f t="shared" si="29"/>
        <v/>
      </c>
      <c r="B318" s="31"/>
      <c r="C318" s="31"/>
      <c r="D318" s="31"/>
      <c r="E318" s="31"/>
      <c r="F318" s="31"/>
      <c r="G318" s="32"/>
      <c r="H318" s="32"/>
      <c r="I318" s="33"/>
      <c r="J318" s="18"/>
      <c r="K318" s="32"/>
      <c r="L318" s="18"/>
      <c r="M318" s="31"/>
      <c r="N318" s="31"/>
      <c r="O318" s="31"/>
      <c r="P318" s="32"/>
      <c r="Q318" s="31"/>
      <c r="R318" s="44"/>
      <c r="S318" s="32"/>
      <c r="T318" s="34" t="str">
        <f t="shared" si="25"/>
        <v/>
      </c>
      <c r="U318" s="32"/>
      <c r="V318" s="45"/>
      <c r="W318" s="35"/>
      <c r="X318" s="62" t="str">
        <f t="shared" si="26"/>
        <v/>
      </c>
      <c r="Y318" s="32"/>
      <c r="Z318" s="35"/>
      <c r="AA318" s="36"/>
      <c r="AB318" s="32"/>
      <c r="AC318" s="32"/>
      <c r="AD318" s="32"/>
      <c r="AE318" s="31"/>
      <c r="AF318" s="31"/>
      <c r="AG318" s="31"/>
      <c r="AH318" s="31" t="str">
        <f t="shared" si="24"/>
        <v/>
      </c>
      <c r="AI318" s="37" t="str">
        <f>IFERROR(IF(OR($C$5="",$Y318=""),"",INDEX('NFA LEVEL'!$D$2:$D$197,MATCH(CONCATENATE($C$5,"_",$Y318),'NFA LEVEL'!$A$2:$A$197))),"")</f>
        <v/>
      </c>
      <c r="AJ318" s="38" t="str">
        <f>IFERROR(ROUND((VLOOKUP(CONCATENATE($C$5,"_",$Y318),premium!$A$2:$I$200,6,FALSE))*AA318,0),"")</f>
        <v/>
      </c>
      <c r="AK318" s="38" t="str">
        <f>IFERROR(ROUND((VLOOKUP(CONCATENATE($C$5,"_",$Y318),premium!$A$2:$I$200,9,FALSE))*AA318,2),"")</f>
        <v/>
      </c>
      <c r="AL318" s="35"/>
      <c r="AM318" s="31"/>
      <c r="AN318" s="39"/>
      <c r="AO318" s="63" t="str">
        <f t="shared" si="27"/>
        <v/>
      </c>
      <c r="AP318" s="40" t="str">
        <f t="shared" si="28"/>
        <v/>
      </c>
      <c r="AQ318" s="41" t="s">
        <v>48</v>
      </c>
      <c r="AR318" s="161"/>
      <c r="AS318" s="124" t="s">
        <v>4513</v>
      </c>
      <c r="AT318" s="129" t="s">
        <v>454</v>
      </c>
      <c r="AU318" s="129" t="s">
        <v>203</v>
      </c>
      <c r="AV318" s="129" t="s">
        <v>458</v>
      </c>
      <c r="AW318" s="129"/>
      <c r="AX318" s="129"/>
      <c r="AZ318" s="129" t="s">
        <v>3986</v>
      </c>
      <c r="BA318" s="130" t="s">
        <v>9283</v>
      </c>
      <c r="BB318" s="130" t="s">
        <v>9284</v>
      </c>
      <c r="BH318" s="124"/>
      <c r="BI318" s="124"/>
      <c r="BL318" s="131"/>
      <c r="BM318" s="131"/>
      <c r="BN318" s="131"/>
      <c r="BO318" s="131"/>
      <c r="BP318" s="131"/>
      <c r="BQ318" s="131"/>
      <c r="BR318" s="131"/>
      <c r="BT318" s="129" t="s">
        <v>3206</v>
      </c>
      <c r="BU318" s="129" t="s">
        <v>201</v>
      </c>
      <c r="BV318" s="129" t="s">
        <v>3207</v>
      </c>
      <c r="BW318" s="129"/>
      <c r="BX318" s="131" t="s">
        <v>17831</v>
      </c>
      <c r="BY318" s="131" t="s">
        <v>18193</v>
      </c>
      <c r="BZ318" s="131" t="s">
        <v>18921</v>
      </c>
      <c r="CB318" s="129" t="s">
        <v>454</v>
      </c>
      <c r="CC318" s="129" t="s">
        <v>203</v>
      </c>
      <c r="CD318" s="129" t="s">
        <v>458</v>
      </c>
      <c r="CE318" s="129"/>
      <c r="CF318" s="129"/>
      <c r="CG318" s="131" t="s">
        <v>17937</v>
      </c>
      <c r="CH318" s="131" t="s">
        <v>9284</v>
      </c>
      <c r="CI318" s="124" t="s">
        <v>19301</v>
      </c>
    </row>
    <row r="319" spans="1:87" ht="15" x14ac:dyDescent="0.25">
      <c r="A319" s="30" t="str">
        <f t="shared" si="29"/>
        <v/>
      </c>
      <c r="B319" s="31"/>
      <c r="C319" s="31"/>
      <c r="D319" s="31"/>
      <c r="E319" s="31"/>
      <c r="F319" s="31"/>
      <c r="G319" s="32"/>
      <c r="H319" s="32"/>
      <c r="I319" s="33"/>
      <c r="J319" s="18"/>
      <c r="K319" s="32"/>
      <c r="L319" s="18"/>
      <c r="M319" s="31"/>
      <c r="N319" s="31"/>
      <c r="O319" s="31"/>
      <c r="P319" s="32"/>
      <c r="Q319" s="31"/>
      <c r="R319" s="44"/>
      <c r="S319" s="32"/>
      <c r="T319" s="34" t="str">
        <f t="shared" si="25"/>
        <v/>
      </c>
      <c r="U319" s="32"/>
      <c r="V319" s="45"/>
      <c r="W319" s="35"/>
      <c r="X319" s="62" t="str">
        <f t="shared" si="26"/>
        <v/>
      </c>
      <c r="Y319" s="32"/>
      <c r="Z319" s="35"/>
      <c r="AA319" s="36"/>
      <c r="AB319" s="32"/>
      <c r="AC319" s="32"/>
      <c r="AD319" s="32"/>
      <c r="AE319" s="31"/>
      <c r="AF319" s="31"/>
      <c r="AG319" s="31"/>
      <c r="AH319" s="31" t="str">
        <f t="shared" si="24"/>
        <v/>
      </c>
      <c r="AI319" s="37" t="str">
        <f>IFERROR(IF(OR($C$5="",$Y319=""),"",INDEX('NFA LEVEL'!$D$2:$D$197,MATCH(CONCATENATE($C$5,"_",$Y319),'NFA LEVEL'!$A$2:$A$197))),"")</f>
        <v/>
      </c>
      <c r="AJ319" s="38" t="str">
        <f>IFERROR(ROUND((VLOOKUP(CONCATENATE($C$5,"_",$Y319),premium!$A$2:$I$200,6,FALSE))*AA319,0),"")</f>
        <v/>
      </c>
      <c r="AK319" s="38" t="str">
        <f>IFERROR(ROUND((VLOOKUP(CONCATENATE($C$5,"_",$Y319),premium!$A$2:$I$200,9,FALSE))*AA319,2),"")</f>
        <v/>
      </c>
      <c r="AL319" s="35"/>
      <c r="AM319" s="31"/>
      <c r="AN319" s="39"/>
      <c r="AO319" s="63" t="str">
        <f t="shared" si="27"/>
        <v/>
      </c>
      <c r="AP319" s="40" t="str">
        <f t="shared" si="28"/>
        <v/>
      </c>
      <c r="AQ319" s="41" t="s">
        <v>48</v>
      </c>
      <c r="AR319" s="161"/>
      <c r="AS319" s="124" t="s">
        <v>4514</v>
      </c>
      <c r="AT319" s="129" t="s">
        <v>454</v>
      </c>
      <c r="AU319" s="129" t="s">
        <v>203</v>
      </c>
      <c r="AV319" s="129" t="s">
        <v>459</v>
      </c>
      <c r="AW319" s="129"/>
      <c r="AX319" s="129"/>
      <c r="AZ319" s="129" t="s">
        <v>3986</v>
      </c>
      <c r="BA319" s="130" t="s">
        <v>9285</v>
      </c>
      <c r="BB319" s="130" t="s">
        <v>9286</v>
      </c>
      <c r="BH319" s="124"/>
      <c r="BI319" s="124"/>
      <c r="BL319" s="131"/>
      <c r="BM319" s="131"/>
      <c r="BN319" s="131"/>
      <c r="BO319" s="131"/>
      <c r="BP319" s="131"/>
      <c r="BQ319" s="131"/>
      <c r="BR319" s="131"/>
      <c r="BT319" s="129" t="s">
        <v>3206</v>
      </c>
      <c r="BU319" s="129" t="s">
        <v>201</v>
      </c>
      <c r="BV319" s="129" t="s">
        <v>3208</v>
      </c>
      <c r="BW319" s="129"/>
      <c r="BX319" s="131" t="s">
        <v>17832</v>
      </c>
      <c r="BY319" s="131" t="s">
        <v>18194</v>
      </c>
      <c r="BZ319" s="131" t="s">
        <v>18922</v>
      </c>
      <c r="CB319" s="129" t="s">
        <v>454</v>
      </c>
      <c r="CC319" s="129" t="s">
        <v>203</v>
      </c>
      <c r="CD319" s="129" t="s">
        <v>459</v>
      </c>
      <c r="CE319" s="129"/>
      <c r="CF319" s="129"/>
      <c r="CG319" s="131" t="s">
        <v>17938</v>
      </c>
      <c r="CH319" s="131" t="s">
        <v>9286</v>
      </c>
      <c r="CI319" s="124" t="s">
        <v>19302</v>
      </c>
    </row>
    <row r="320" spans="1:87" ht="15" x14ac:dyDescent="0.25">
      <c r="A320" s="30" t="str">
        <f t="shared" si="29"/>
        <v/>
      </c>
      <c r="B320" s="31"/>
      <c r="C320" s="31"/>
      <c r="D320" s="31"/>
      <c r="E320" s="31"/>
      <c r="F320" s="31"/>
      <c r="G320" s="32"/>
      <c r="H320" s="32"/>
      <c r="I320" s="33"/>
      <c r="J320" s="18"/>
      <c r="K320" s="32"/>
      <c r="L320" s="18"/>
      <c r="M320" s="31"/>
      <c r="N320" s="31"/>
      <c r="O320" s="31"/>
      <c r="P320" s="32"/>
      <c r="Q320" s="31"/>
      <c r="R320" s="44"/>
      <c r="S320" s="32"/>
      <c r="T320" s="34" t="str">
        <f t="shared" si="25"/>
        <v/>
      </c>
      <c r="U320" s="32"/>
      <c r="V320" s="45"/>
      <c r="W320" s="35"/>
      <c r="X320" s="62" t="str">
        <f t="shared" si="26"/>
        <v/>
      </c>
      <c r="Y320" s="32"/>
      <c r="Z320" s="35"/>
      <c r="AA320" s="36"/>
      <c r="AB320" s="32"/>
      <c r="AC320" s="32"/>
      <c r="AD320" s="32"/>
      <c r="AE320" s="31"/>
      <c r="AF320" s="31"/>
      <c r="AG320" s="31"/>
      <c r="AH320" s="31" t="str">
        <f t="shared" si="24"/>
        <v/>
      </c>
      <c r="AI320" s="37" t="str">
        <f>IFERROR(IF(OR($C$5="",$Y320=""),"",INDEX('NFA LEVEL'!$D$2:$D$197,MATCH(CONCATENATE($C$5,"_",$Y320),'NFA LEVEL'!$A$2:$A$197))),"")</f>
        <v/>
      </c>
      <c r="AJ320" s="38" t="str">
        <f>IFERROR(ROUND((VLOOKUP(CONCATENATE($C$5,"_",$Y320),premium!$A$2:$I$200,6,FALSE))*AA320,0),"")</f>
        <v/>
      </c>
      <c r="AK320" s="38" t="str">
        <f>IFERROR(ROUND((VLOOKUP(CONCATENATE($C$5,"_",$Y320),premium!$A$2:$I$200,9,FALSE))*AA320,2),"")</f>
        <v/>
      </c>
      <c r="AL320" s="35"/>
      <c r="AM320" s="31"/>
      <c r="AN320" s="39"/>
      <c r="AO320" s="63" t="str">
        <f t="shared" si="27"/>
        <v/>
      </c>
      <c r="AP320" s="40" t="str">
        <f t="shared" si="28"/>
        <v/>
      </c>
      <c r="AQ320" s="41" t="s">
        <v>48</v>
      </c>
      <c r="AR320" s="161"/>
      <c r="AS320" s="124" t="s">
        <v>4515</v>
      </c>
      <c r="AT320" s="129" t="s">
        <v>454</v>
      </c>
      <c r="AU320" s="129" t="s">
        <v>203</v>
      </c>
      <c r="AV320" s="129" t="s">
        <v>460</v>
      </c>
      <c r="AW320" s="129"/>
      <c r="AX320" s="129"/>
      <c r="AZ320" s="129" t="s">
        <v>3986</v>
      </c>
      <c r="BA320" s="130" t="s">
        <v>9287</v>
      </c>
      <c r="BB320" s="130" t="s">
        <v>9288</v>
      </c>
      <c r="BH320" s="124"/>
      <c r="BI320" s="124"/>
      <c r="BL320" s="131"/>
      <c r="BM320" s="131"/>
      <c r="BN320" s="131"/>
      <c r="BO320" s="131"/>
      <c r="BP320" s="131"/>
      <c r="BQ320" s="131"/>
      <c r="BR320" s="131"/>
      <c r="BT320" s="129" t="s">
        <v>3206</v>
      </c>
      <c r="BU320" s="129" t="s">
        <v>201</v>
      </c>
      <c r="BV320" s="129" t="s">
        <v>3209</v>
      </c>
      <c r="BW320" s="129"/>
      <c r="BX320" s="131" t="s">
        <v>17833</v>
      </c>
      <c r="BY320" s="131" t="s">
        <v>18195</v>
      </c>
      <c r="BZ320" s="131" t="s">
        <v>18923</v>
      </c>
      <c r="CB320" s="129" t="s">
        <v>454</v>
      </c>
      <c r="CC320" s="129" t="s">
        <v>203</v>
      </c>
      <c r="CD320" s="129" t="s">
        <v>460</v>
      </c>
      <c r="CE320" s="129"/>
      <c r="CF320" s="129"/>
      <c r="CG320" s="131" t="s">
        <v>17939</v>
      </c>
      <c r="CH320" s="131" t="s">
        <v>9288</v>
      </c>
      <c r="CI320" s="124" t="s">
        <v>19303</v>
      </c>
    </row>
    <row r="321" spans="1:87" ht="15" x14ac:dyDescent="0.25">
      <c r="A321" s="30" t="str">
        <f t="shared" si="29"/>
        <v/>
      </c>
      <c r="B321" s="31"/>
      <c r="C321" s="31"/>
      <c r="D321" s="31"/>
      <c r="E321" s="31"/>
      <c r="F321" s="31"/>
      <c r="G321" s="32"/>
      <c r="H321" s="32"/>
      <c r="I321" s="33"/>
      <c r="J321" s="18"/>
      <c r="K321" s="32"/>
      <c r="L321" s="18"/>
      <c r="M321" s="31"/>
      <c r="N321" s="31"/>
      <c r="O321" s="31"/>
      <c r="P321" s="32"/>
      <c r="Q321" s="31"/>
      <c r="R321" s="44"/>
      <c r="S321" s="32"/>
      <c r="T321" s="34" t="str">
        <f t="shared" si="25"/>
        <v/>
      </c>
      <c r="U321" s="32"/>
      <c r="V321" s="45"/>
      <c r="W321" s="35"/>
      <c r="X321" s="62" t="str">
        <f t="shared" si="26"/>
        <v/>
      </c>
      <c r="Y321" s="32"/>
      <c r="Z321" s="35"/>
      <c r="AA321" s="36"/>
      <c r="AB321" s="32"/>
      <c r="AC321" s="32"/>
      <c r="AD321" s="32"/>
      <c r="AE321" s="31"/>
      <c r="AF321" s="31"/>
      <c r="AG321" s="31"/>
      <c r="AH321" s="31" t="str">
        <f t="shared" si="24"/>
        <v/>
      </c>
      <c r="AI321" s="37" t="str">
        <f>IFERROR(IF(OR($C$5="",$Y321=""),"",INDEX('NFA LEVEL'!$D$2:$D$197,MATCH(CONCATENATE($C$5,"_",$Y321),'NFA LEVEL'!$A$2:$A$197))),"")</f>
        <v/>
      </c>
      <c r="AJ321" s="38" t="str">
        <f>IFERROR(ROUND((VLOOKUP(CONCATENATE($C$5,"_",$Y321),premium!$A$2:$I$200,6,FALSE))*AA321,0),"")</f>
        <v/>
      </c>
      <c r="AK321" s="38" t="str">
        <f>IFERROR(ROUND((VLOOKUP(CONCATENATE($C$5,"_",$Y321),premium!$A$2:$I$200,9,FALSE))*AA321,2),"")</f>
        <v/>
      </c>
      <c r="AL321" s="35"/>
      <c r="AM321" s="31"/>
      <c r="AN321" s="39"/>
      <c r="AO321" s="63" t="str">
        <f t="shared" si="27"/>
        <v/>
      </c>
      <c r="AP321" s="40" t="str">
        <f t="shared" si="28"/>
        <v/>
      </c>
      <c r="AQ321" s="41" t="s">
        <v>48</v>
      </c>
      <c r="AR321" s="161"/>
      <c r="AS321" s="124" t="s">
        <v>4516</v>
      </c>
      <c r="AT321" s="129" t="s">
        <v>454</v>
      </c>
      <c r="AU321" s="129" t="s">
        <v>203</v>
      </c>
      <c r="AV321" s="129" t="s">
        <v>461</v>
      </c>
      <c r="AW321" s="129"/>
      <c r="AX321" s="129"/>
      <c r="AZ321" s="129" t="s">
        <v>3986</v>
      </c>
      <c r="BA321" s="130" t="s">
        <v>9289</v>
      </c>
      <c r="BB321" s="130" t="s">
        <v>9290</v>
      </c>
      <c r="BH321" s="124"/>
      <c r="BI321" s="124"/>
      <c r="BL321" s="131"/>
      <c r="BM321" s="131"/>
      <c r="BN321" s="131"/>
      <c r="BO321" s="131"/>
      <c r="BP321" s="131"/>
      <c r="BQ321" s="131"/>
      <c r="BR321" s="131"/>
      <c r="BT321" s="129" t="s">
        <v>3206</v>
      </c>
      <c r="BU321" s="129" t="s">
        <v>201</v>
      </c>
      <c r="BV321" s="129" t="s">
        <v>3210</v>
      </c>
      <c r="BW321" s="129"/>
      <c r="BX321" s="131" t="s">
        <v>17834</v>
      </c>
      <c r="BY321" s="131" t="s">
        <v>18196</v>
      </c>
      <c r="BZ321" s="131" t="s">
        <v>18924</v>
      </c>
      <c r="CB321" s="129" t="s">
        <v>454</v>
      </c>
      <c r="CC321" s="129" t="s">
        <v>203</v>
      </c>
      <c r="CD321" s="129" t="s">
        <v>461</v>
      </c>
      <c r="CE321" s="129"/>
      <c r="CF321" s="129"/>
      <c r="CG321" s="131" t="s">
        <v>17940</v>
      </c>
      <c r="CH321" s="131" t="s">
        <v>9290</v>
      </c>
      <c r="CI321" s="124" t="s">
        <v>19304</v>
      </c>
    </row>
    <row r="322" spans="1:87" ht="15" x14ac:dyDescent="0.25">
      <c r="A322" s="30" t="str">
        <f t="shared" si="29"/>
        <v/>
      </c>
      <c r="B322" s="31"/>
      <c r="C322" s="31"/>
      <c r="D322" s="31"/>
      <c r="E322" s="31"/>
      <c r="F322" s="31"/>
      <c r="G322" s="32"/>
      <c r="H322" s="32"/>
      <c r="I322" s="33"/>
      <c r="J322" s="18"/>
      <c r="K322" s="32"/>
      <c r="L322" s="18"/>
      <c r="M322" s="31"/>
      <c r="N322" s="31"/>
      <c r="O322" s="31"/>
      <c r="P322" s="32"/>
      <c r="Q322" s="31"/>
      <c r="R322" s="44"/>
      <c r="S322" s="32"/>
      <c r="T322" s="34" t="str">
        <f t="shared" si="25"/>
        <v/>
      </c>
      <c r="U322" s="32"/>
      <c r="V322" s="45"/>
      <c r="W322" s="35"/>
      <c r="X322" s="62" t="str">
        <f t="shared" si="26"/>
        <v/>
      </c>
      <c r="Y322" s="32"/>
      <c r="Z322" s="35"/>
      <c r="AA322" s="36"/>
      <c r="AB322" s="32"/>
      <c r="AC322" s="32"/>
      <c r="AD322" s="32"/>
      <c r="AE322" s="31"/>
      <c r="AF322" s="31"/>
      <c r="AG322" s="31"/>
      <c r="AH322" s="31" t="str">
        <f t="shared" si="24"/>
        <v/>
      </c>
      <c r="AI322" s="37" t="str">
        <f>IFERROR(IF(OR($C$5="",$Y322=""),"",INDEX('NFA LEVEL'!$D$2:$D$197,MATCH(CONCATENATE($C$5,"_",$Y322),'NFA LEVEL'!$A$2:$A$197))),"")</f>
        <v/>
      </c>
      <c r="AJ322" s="38" t="str">
        <f>IFERROR(ROUND((VLOOKUP(CONCATENATE($C$5,"_",$Y322),premium!$A$2:$I$200,6,FALSE))*AA322,0),"")</f>
        <v/>
      </c>
      <c r="AK322" s="38" t="str">
        <f>IFERROR(ROUND((VLOOKUP(CONCATENATE($C$5,"_",$Y322),premium!$A$2:$I$200,9,FALSE))*AA322,2),"")</f>
        <v/>
      </c>
      <c r="AL322" s="35"/>
      <c r="AM322" s="31"/>
      <c r="AN322" s="39"/>
      <c r="AO322" s="63" t="str">
        <f t="shared" si="27"/>
        <v/>
      </c>
      <c r="AP322" s="40" t="str">
        <f t="shared" si="28"/>
        <v/>
      </c>
      <c r="AQ322" s="41" t="s">
        <v>48</v>
      </c>
      <c r="AR322" s="161"/>
      <c r="AS322" s="124" t="s">
        <v>4517</v>
      </c>
      <c r="AT322" s="129" t="s">
        <v>454</v>
      </c>
      <c r="AU322" s="129" t="s">
        <v>203</v>
      </c>
      <c r="AV322" s="129" t="s">
        <v>462</v>
      </c>
      <c r="AW322" s="129"/>
      <c r="AX322" s="129"/>
      <c r="AZ322" s="129" t="s">
        <v>3986</v>
      </c>
      <c r="BA322" s="130" t="s">
        <v>9291</v>
      </c>
      <c r="BB322" s="130" t="s">
        <v>9292</v>
      </c>
      <c r="BH322" s="124"/>
      <c r="BI322" s="124"/>
      <c r="BL322" s="131"/>
      <c r="BM322" s="131"/>
      <c r="BN322" s="131"/>
      <c r="BO322" s="131"/>
      <c r="BP322" s="131"/>
      <c r="BQ322" s="131"/>
      <c r="BR322" s="131"/>
      <c r="BT322" s="129" t="s">
        <v>3206</v>
      </c>
      <c r="BU322" s="129" t="s">
        <v>201</v>
      </c>
      <c r="BV322" s="129" t="s">
        <v>3211</v>
      </c>
      <c r="BW322" s="129"/>
      <c r="BX322" s="131" t="s">
        <v>17835</v>
      </c>
      <c r="BY322" s="131" t="s">
        <v>18197</v>
      </c>
      <c r="BZ322" s="131" t="s">
        <v>18925</v>
      </c>
      <c r="CB322" s="129" t="s">
        <v>454</v>
      </c>
      <c r="CC322" s="129" t="s">
        <v>203</v>
      </c>
      <c r="CD322" s="129" t="s">
        <v>462</v>
      </c>
      <c r="CE322" s="129"/>
      <c r="CF322" s="129"/>
      <c r="CG322" s="131" t="s">
        <v>17941</v>
      </c>
      <c r="CH322" s="131" t="s">
        <v>9292</v>
      </c>
      <c r="CI322" s="124" t="s">
        <v>19305</v>
      </c>
    </row>
    <row r="323" spans="1:87" ht="15" x14ac:dyDescent="0.25">
      <c r="A323" s="30" t="str">
        <f t="shared" si="29"/>
        <v/>
      </c>
      <c r="B323" s="31"/>
      <c r="C323" s="31"/>
      <c r="D323" s="31"/>
      <c r="E323" s="31"/>
      <c r="F323" s="31"/>
      <c r="G323" s="32"/>
      <c r="H323" s="32"/>
      <c r="I323" s="33"/>
      <c r="J323" s="18"/>
      <c r="K323" s="32"/>
      <c r="L323" s="18"/>
      <c r="M323" s="31"/>
      <c r="N323" s="31"/>
      <c r="O323" s="31"/>
      <c r="P323" s="32"/>
      <c r="Q323" s="31"/>
      <c r="R323" s="44"/>
      <c r="S323" s="32"/>
      <c r="T323" s="34" t="str">
        <f t="shared" si="25"/>
        <v/>
      </c>
      <c r="U323" s="32"/>
      <c r="V323" s="45"/>
      <c r="W323" s="35"/>
      <c r="X323" s="62" t="str">
        <f t="shared" si="26"/>
        <v/>
      </c>
      <c r="Y323" s="32"/>
      <c r="Z323" s="35"/>
      <c r="AA323" s="36"/>
      <c r="AB323" s="32"/>
      <c r="AC323" s="32"/>
      <c r="AD323" s="32"/>
      <c r="AE323" s="31"/>
      <c r="AF323" s="31"/>
      <c r="AG323" s="31"/>
      <c r="AH323" s="31" t="str">
        <f t="shared" si="24"/>
        <v/>
      </c>
      <c r="AI323" s="37" t="str">
        <f>IFERROR(IF(OR($C$5="",$Y323=""),"",INDEX('NFA LEVEL'!$D$2:$D$197,MATCH(CONCATENATE($C$5,"_",$Y323),'NFA LEVEL'!$A$2:$A$197))),"")</f>
        <v/>
      </c>
      <c r="AJ323" s="38" t="str">
        <f>IFERROR(ROUND((VLOOKUP(CONCATENATE($C$5,"_",$Y323),premium!$A$2:$I$200,6,FALSE))*AA323,0),"")</f>
        <v/>
      </c>
      <c r="AK323" s="38" t="str">
        <f>IFERROR(ROUND((VLOOKUP(CONCATENATE($C$5,"_",$Y323),premium!$A$2:$I$200,9,FALSE))*AA323,2),"")</f>
        <v/>
      </c>
      <c r="AL323" s="35"/>
      <c r="AM323" s="31"/>
      <c r="AN323" s="39"/>
      <c r="AO323" s="63" t="str">
        <f t="shared" si="27"/>
        <v/>
      </c>
      <c r="AP323" s="40" t="str">
        <f t="shared" si="28"/>
        <v/>
      </c>
      <c r="AQ323" s="41" t="s">
        <v>48</v>
      </c>
      <c r="AR323" s="161"/>
      <c r="AS323" s="124" t="s">
        <v>4518</v>
      </c>
      <c r="AT323" s="129" t="s">
        <v>454</v>
      </c>
      <c r="AU323" s="129" t="s">
        <v>191</v>
      </c>
      <c r="AV323" s="129" t="s">
        <v>456</v>
      </c>
      <c r="AW323" s="129"/>
      <c r="AX323" s="129"/>
      <c r="AZ323" s="129" t="s">
        <v>3986</v>
      </c>
      <c r="BA323" s="130" t="s">
        <v>9293</v>
      </c>
      <c r="BB323" s="130" t="s">
        <v>9294</v>
      </c>
      <c r="BH323" s="124"/>
      <c r="BI323" s="124"/>
      <c r="BL323" s="131"/>
      <c r="BM323" s="131"/>
      <c r="BN323" s="131"/>
      <c r="BO323" s="131"/>
      <c r="BP323" s="131"/>
      <c r="BQ323" s="131"/>
      <c r="BR323" s="131"/>
      <c r="BT323" s="129" t="s">
        <v>3206</v>
      </c>
      <c r="BU323" s="129" t="s">
        <v>202</v>
      </c>
      <c r="BV323" s="129"/>
      <c r="BW323" s="129"/>
      <c r="BX323" s="131" t="s">
        <v>17836</v>
      </c>
      <c r="BY323" s="131" t="s">
        <v>18198</v>
      </c>
      <c r="BZ323" s="131" t="s">
        <v>18926</v>
      </c>
      <c r="CB323" s="129" t="s">
        <v>454</v>
      </c>
      <c r="CC323" s="129" t="s">
        <v>191</v>
      </c>
      <c r="CD323" s="129" t="s">
        <v>456</v>
      </c>
      <c r="CE323" s="129"/>
      <c r="CF323" s="129"/>
      <c r="CG323" s="131" t="s">
        <v>17942</v>
      </c>
      <c r="CH323" s="131" t="s">
        <v>9294</v>
      </c>
      <c r="CI323" s="124" t="s">
        <v>19306</v>
      </c>
    </row>
    <row r="324" spans="1:87" ht="15" x14ac:dyDescent="0.25">
      <c r="A324" s="30" t="str">
        <f t="shared" si="29"/>
        <v/>
      </c>
      <c r="B324" s="31"/>
      <c r="C324" s="31"/>
      <c r="D324" s="31"/>
      <c r="E324" s="31"/>
      <c r="F324" s="31"/>
      <c r="G324" s="32"/>
      <c r="H324" s="32"/>
      <c r="I324" s="33"/>
      <c r="J324" s="18"/>
      <c r="K324" s="32"/>
      <c r="L324" s="18"/>
      <c r="M324" s="31"/>
      <c r="N324" s="31"/>
      <c r="O324" s="31"/>
      <c r="P324" s="32"/>
      <c r="Q324" s="31"/>
      <c r="R324" s="44"/>
      <c r="S324" s="32"/>
      <c r="T324" s="34" t="str">
        <f t="shared" si="25"/>
        <v/>
      </c>
      <c r="U324" s="32"/>
      <c r="V324" s="45"/>
      <c r="W324" s="35"/>
      <c r="X324" s="62" t="str">
        <f t="shared" si="26"/>
        <v/>
      </c>
      <c r="Y324" s="32"/>
      <c r="Z324" s="35"/>
      <c r="AA324" s="36"/>
      <c r="AB324" s="32"/>
      <c r="AC324" s="32"/>
      <c r="AD324" s="32"/>
      <c r="AE324" s="31"/>
      <c r="AF324" s="31"/>
      <c r="AG324" s="31"/>
      <c r="AH324" s="31" t="str">
        <f t="shared" si="24"/>
        <v/>
      </c>
      <c r="AI324" s="37" t="str">
        <f>IFERROR(IF(OR($C$5="",$Y324=""),"",INDEX('NFA LEVEL'!$D$2:$D$197,MATCH(CONCATENATE($C$5,"_",$Y324),'NFA LEVEL'!$A$2:$A$197))),"")</f>
        <v/>
      </c>
      <c r="AJ324" s="38" t="str">
        <f>IFERROR(ROUND((VLOOKUP(CONCATENATE($C$5,"_",$Y324),premium!$A$2:$I$200,6,FALSE))*AA324,0),"")</f>
        <v/>
      </c>
      <c r="AK324" s="38" t="str">
        <f>IFERROR(ROUND((VLOOKUP(CONCATENATE($C$5,"_",$Y324),premium!$A$2:$I$200,9,FALSE))*AA324,2),"")</f>
        <v/>
      </c>
      <c r="AL324" s="35"/>
      <c r="AM324" s="31"/>
      <c r="AN324" s="39"/>
      <c r="AO324" s="63" t="str">
        <f t="shared" si="27"/>
        <v/>
      </c>
      <c r="AP324" s="40" t="str">
        <f t="shared" si="28"/>
        <v/>
      </c>
      <c r="AQ324" s="41" t="s">
        <v>48</v>
      </c>
      <c r="AR324" s="161"/>
      <c r="AS324" s="124" t="s">
        <v>4519</v>
      </c>
      <c r="AT324" s="129" t="s">
        <v>454</v>
      </c>
      <c r="AU324" s="129" t="s">
        <v>191</v>
      </c>
      <c r="AV324" s="129" t="s">
        <v>457</v>
      </c>
      <c r="AW324" s="129"/>
      <c r="AX324" s="129"/>
      <c r="AZ324" s="129" t="s">
        <v>3986</v>
      </c>
      <c r="BA324" s="130" t="s">
        <v>9295</v>
      </c>
      <c r="BB324" s="130" t="s">
        <v>9296</v>
      </c>
      <c r="BH324" s="124"/>
      <c r="BI324" s="124"/>
      <c r="BL324" s="131"/>
      <c r="BM324" s="131"/>
      <c r="BN324" s="131"/>
      <c r="BO324" s="131"/>
      <c r="BP324" s="131"/>
      <c r="BQ324" s="131"/>
      <c r="BR324" s="131"/>
      <c r="BT324" s="129" t="s">
        <v>3206</v>
      </c>
      <c r="BU324" s="129" t="s">
        <v>203</v>
      </c>
      <c r="BV324" s="129" t="s">
        <v>3209</v>
      </c>
      <c r="BW324" s="129"/>
      <c r="BX324" s="131" t="s">
        <v>17837</v>
      </c>
      <c r="BY324" s="131" t="s">
        <v>18199</v>
      </c>
      <c r="BZ324" s="131" t="s">
        <v>18927</v>
      </c>
      <c r="CB324" s="129" t="s">
        <v>454</v>
      </c>
      <c r="CC324" s="129" t="s">
        <v>191</v>
      </c>
      <c r="CD324" s="129" t="s">
        <v>457</v>
      </c>
      <c r="CE324" s="129"/>
      <c r="CF324" s="129"/>
      <c r="CG324" s="131" t="s">
        <v>17943</v>
      </c>
      <c r="CH324" s="131" t="s">
        <v>9296</v>
      </c>
      <c r="CI324" s="124" t="s">
        <v>19307</v>
      </c>
    </row>
    <row r="325" spans="1:87" ht="15" x14ac:dyDescent="0.25">
      <c r="A325" s="30" t="str">
        <f t="shared" si="29"/>
        <v/>
      </c>
      <c r="B325" s="31"/>
      <c r="C325" s="31"/>
      <c r="D325" s="31"/>
      <c r="E325" s="31"/>
      <c r="F325" s="31"/>
      <c r="G325" s="32"/>
      <c r="H325" s="32"/>
      <c r="I325" s="33"/>
      <c r="J325" s="18"/>
      <c r="K325" s="32"/>
      <c r="L325" s="18"/>
      <c r="M325" s="31"/>
      <c r="N325" s="31"/>
      <c r="O325" s="31"/>
      <c r="P325" s="32"/>
      <c r="Q325" s="31"/>
      <c r="R325" s="44"/>
      <c r="S325" s="32"/>
      <c r="T325" s="34" t="str">
        <f t="shared" si="25"/>
        <v/>
      </c>
      <c r="U325" s="32"/>
      <c r="V325" s="45"/>
      <c r="W325" s="35"/>
      <c r="X325" s="62" t="str">
        <f t="shared" si="26"/>
        <v/>
      </c>
      <c r="Y325" s="32"/>
      <c r="Z325" s="35"/>
      <c r="AA325" s="36"/>
      <c r="AB325" s="32"/>
      <c r="AC325" s="32"/>
      <c r="AD325" s="32"/>
      <c r="AE325" s="31"/>
      <c r="AF325" s="31"/>
      <c r="AG325" s="31"/>
      <c r="AH325" s="31" t="str">
        <f t="shared" si="24"/>
        <v/>
      </c>
      <c r="AI325" s="37" t="str">
        <f>IFERROR(IF(OR($C$5="",$Y325=""),"",INDEX('NFA LEVEL'!$D$2:$D$197,MATCH(CONCATENATE($C$5,"_",$Y325),'NFA LEVEL'!$A$2:$A$197))),"")</f>
        <v/>
      </c>
      <c r="AJ325" s="38" t="str">
        <f>IFERROR(ROUND((VLOOKUP(CONCATENATE($C$5,"_",$Y325),premium!$A$2:$I$200,6,FALSE))*AA325,0),"")</f>
        <v/>
      </c>
      <c r="AK325" s="38" t="str">
        <f>IFERROR(ROUND((VLOOKUP(CONCATENATE($C$5,"_",$Y325),premium!$A$2:$I$200,9,FALSE))*AA325,2),"")</f>
        <v/>
      </c>
      <c r="AL325" s="35"/>
      <c r="AM325" s="31"/>
      <c r="AN325" s="39"/>
      <c r="AO325" s="63" t="str">
        <f t="shared" si="27"/>
        <v/>
      </c>
      <c r="AP325" s="40" t="str">
        <f t="shared" si="28"/>
        <v/>
      </c>
      <c r="AQ325" s="41" t="s">
        <v>48</v>
      </c>
      <c r="AR325" s="161"/>
      <c r="AS325" s="124" t="s">
        <v>4520</v>
      </c>
      <c r="AT325" s="129" t="s">
        <v>454</v>
      </c>
      <c r="AU325" s="129" t="s">
        <v>191</v>
      </c>
      <c r="AV325" s="129" t="s">
        <v>458</v>
      </c>
      <c r="AW325" s="129"/>
      <c r="AX325" s="129"/>
      <c r="AZ325" s="129" t="s">
        <v>3986</v>
      </c>
      <c r="BA325" s="130" t="s">
        <v>9297</v>
      </c>
      <c r="BB325" s="130" t="s">
        <v>9298</v>
      </c>
      <c r="BH325" s="124"/>
      <c r="BI325" s="124"/>
      <c r="BL325" s="131"/>
      <c r="BM325" s="131"/>
      <c r="BN325" s="131"/>
      <c r="BO325" s="131"/>
      <c r="BP325" s="131"/>
      <c r="BQ325" s="131"/>
      <c r="BR325" s="131"/>
      <c r="BT325" s="129" t="s">
        <v>3206</v>
      </c>
      <c r="BU325" s="129" t="s">
        <v>203</v>
      </c>
      <c r="BV325" s="129" t="s">
        <v>3210</v>
      </c>
      <c r="BW325" s="129"/>
      <c r="BX325" s="131" t="s">
        <v>17838</v>
      </c>
      <c r="BY325" s="131" t="s">
        <v>18200</v>
      </c>
      <c r="BZ325" s="131" t="s">
        <v>18928</v>
      </c>
      <c r="CB325" s="129" t="s">
        <v>454</v>
      </c>
      <c r="CC325" s="129" t="s">
        <v>191</v>
      </c>
      <c r="CD325" s="129" t="s">
        <v>458</v>
      </c>
      <c r="CE325" s="129"/>
      <c r="CF325" s="129"/>
      <c r="CG325" s="131" t="s">
        <v>17944</v>
      </c>
      <c r="CH325" s="131" t="s">
        <v>9298</v>
      </c>
      <c r="CI325" s="124" t="s">
        <v>19308</v>
      </c>
    </row>
    <row r="326" spans="1:87" ht="15" x14ac:dyDescent="0.25">
      <c r="A326" s="30" t="str">
        <f t="shared" si="29"/>
        <v/>
      </c>
      <c r="B326" s="31"/>
      <c r="C326" s="31"/>
      <c r="D326" s="31"/>
      <c r="E326" s="31"/>
      <c r="F326" s="31"/>
      <c r="G326" s="32"/>
      <c r="H326" s="32"/>
      <c r="I326" s="33"/>
      <c r="J326" s="18"/>
      <c r="K326" s="32"/>
      <c r="L326" s="18"/>
      <c r="M326" s="31"/>
      <c r="N326" s="31"/>
      <c r="O326" s="31"/>
      <c r="P326" s="32"/>
      <c r="Q326" s="31"/>
      <c r="R326" s="44"/>
      <c r="S326" s="32"/>
      <c r="T326" s="34" t="str">
        <f t="shared" si="25"/>
        <v/>
      </c>
      <c r="U326" s="32"/>
      <c r="V326" s="45"/>
      <c r="W326" s="35"/>
      <c r="X326" s="62" t="str">
        <f t="shared" si="26"/>
        <v/>
      </c>
      <c r="Y326" s="32"/>
      <c r="Z326" s="35"/>
      <c r="AA326" s="36"/>
      <c r="AB326" s="32"/>
      <c r="AC326" s="32"/>
      <c r="AD326" s="32"/>
      <c r="AE326" s="31"/>
      <c r="AF326" s="31"/>
      <c r="AG326" s="31"/>
      <c r="AH326" s="31" t="str">
        <f t="shared" si="24"/>
        <v/>
      </c>
      <c r="AI326" s="37" t="str">
        <f>IFERROR(IF(OR($C$5="",$Y326=""),"",INDEX('NFA LEVEL'!$D$2:$D$197,MATCH(CONCATENATE($C$5,"_",$Y326),'NFA LEVEL'!$A$2:$A$197))),"")</f>
        <v/>
      </c>
      <c r="AJ326" s="38" t="str">
        <f>IFERROR(ROUND((VLOOKUP(CONCATENATE($C$5,"_",$Y326),premium!$A$2:$I$200,6,FALSE))*AA326,0),"")</f>
        <v/>
      </c>
      <c r="AK326" s="38" t="str">
        <f>IFERROR(ROUND((VLOOKUP(CONCATENATE($C$5,"_",$Y326),premium!$A$2:$I$200,9,FALSE))*AA326,2),"")</f>
        <v/>
      </c>
      <c r="AL326" s="35"/>
      <c r="AM326" s="31"/>
      <c r="AN326" s="39"/>
      <c r="AO326" s="63" t="str">
        <f t="shared" si="27"/>
        <v/>
      </c>
      <c r="AP326" s="40" t="str">
        <f t="shared" si="28"/>
        <v/>
      </c>
      <c r="AQ326" s="41" t="s">
        <v>48</v>
      </c>
      <c r="AR326" s="161"/>
      <c r="AS326" s="124" t="s">
        <v>4521</v>
      </c>
      <c r="AT326" s="129" t="s">
        <v>454</v>
      </c>
      <c r="AU326" s="129" t="s">
        <v>191</v>
      </c>
      <c r="AV326" s="129" t="s">
        <v>459</v>
      </c>
      <c r="AW326" s="129"/>
      <c r="AX326" s="129"/>
      <c r="AZ326" s="129" t="s">
        <v>3986</v>
      </c>
      <c r="BA326" s="130" t="s">
        <v>9299</v>
      </c>
      <c r="BB326" s="130" t="s">
        <v>9300</v>
      </c>
      <c r="BH326" s="124"/>
      <c r="BI326" s="124"/>
      <c r="BL326" s="131"/>
      <c r="BM326" s="131"/>
      <c r="BN326" s="131"/>
      <c r="BO326" s="131"/>
      <c r="BP326" s="131"/>
      <c r="BQ326" s="131"/>
      <c r="BR326" s="131"/>
      <c r="BT326" s="129" t="s">
        <v>3206</v>
      </c>
      <c r="BU326" s="129" t="s">
        <v>191</v>
      </c>
      <c r="BV326" s="129" t="s">
        <v>3208</v>
      </c>
      <c r="BW326" s="129"/>
      <c r="BX326" s="131" t="s">
        <v>17839</v>
      </c>
      <c r="BY326" s="131" t="s">
        <v>18201</v>
      </c>
      <c r="BZ326" s="131" t="s">
        <v>18929</v>
      </c>
      <c r="CB326" s="129" t="s">
        <v>454</v>
      </c>
      <c r="CC326" s="129" t="s">
        <v>191</v>
      </c>
      <c r="CD326" s="129" t="s">
        <v>459</v>
      </c>
      <c r="CE326" s="129"/>
      <c r="CF326" s="129"/>
      <c r="CG326" s="131" t="s">
        <v>17945</v>
      </c>
      <c r="CH326" s="131" t="s">
        <v>9300</v>
      </c>
      <c r="CI326" s="124" t="s">
        <v>19309</v>
      </c>
    </row>
    <row r="327" spans="1:87" ht="15" x14ac:dyDescent="0.25">
      <c r="A327" s="30" t="str">
        <f t="shared" si="29"/>
        <v/>
      </c>
      <c r="B327" s="31"/>
      <c r="C327" s="31"/>
      <c r="D327" s="31"/>
      <c r="E327" s="31"/>
      <c r="F327" s="31"/>
      <c r="G327" s="32"/>
      <c r="H327" s="32"/>
      <c r="I327" s="33"/>
      <c r="J327" s="18"/>
      <c r="K327" s="32"/>
      <c r="L327" s="18"/>
      <c r="M327" s="31"/>
      <c r="N327" s="31"/>
      <c r="O327" s="31"/>
      <c r="P327" s="32"/>
      <c r="Q327" s="31"/>
      <c r="R327" s="44"/>
      <c r="S327" s="32"/>
      <c r="T327" s="34" t="str">
        <f t="shared" si="25"/>
        <v/>
      </c>
      <c r="U327" s="32"/>
      <c r="V327" s="45"/>
      <c r="W327" s="35"/>
      <c r="X327" s="62" t="str">
        <f t="shared" si="26"/>
        <v/>
      </c>
      <c r="Y327" s="32"/>
      <c r="Z327" s="35"/>
      <c r="AA327" s="36"/>
      <c r="AB327" s="32"/>
      <c r="AC327" s="32"/>
      <c r="AD327" s="32"/>
      <c r="AE327" s="31"/>
      <c r="AF327" s="31"/>
      <c r="AG327" s="31"/>
      <c r="AH327" s="31" t="str">
        <f t="shared" si="24"/>
        <v/>
      </c>
      <c r="AI327" s="37" t="str">
        <f>IFERROR(IF(OR($C$5="",$Y327=""),"",INDEX('NFA LEVEL'!$D$2:$D$197,MATCH(CONCATENATE($C$5,"_",$Y327),'NFA LEVEL'!$A$2:$A$197))),"")</f>
        <v/>
      </c>
      <c r="AJ327" s="38" t="str">
        <f>IFERROR(ROUND((VLOOKUP(CONCATENATE($C$5,"_",$Y327),premium!$A$2:$I$200,6,FALSE))*AA327,0),"")</f>
        <v/>
      </c>
      <c r="AK327" s="38" t="str">
        <f>IFERROR(ROUND((VLOOKUP(CONCATENATE($C$5,"_",$Y327),premium!$A$2:$I$200,9,FALSE))*AA327,2),"")</f>
        <v/>
      </c>
      <c r="AL327" s="35"/>
      <c r="AM327" s="31"/>
      <c r="AN327" s="39"/>
      <c r="AO327" s="63" t="str">
        <f t="shared" si="27"/>
        <v/>
      </c>
      <c r="AP327" s="40" t="str">
        <f t="shared" si="28"/>
        <v/>
      </c>
      <c r="AQ327" s="41" t="s">
        <v>48</v>
      </c>
      <c r="AR327" s="161"/>
      <c r="AS327" s="124" t="s">
        <v>4522</v>
      </c>
      <c r="AT327" s="129" t="s">
        <v>454</v>
      </c>
      <c r="AU327" s="129" t="s">
        <v>191</v>
      </c>
      <c r="AV327" s="129" t="s">
        <v>460</v>
      </c>
      <c r="AW327" s="129"/>
      <c r="AX327" s="129"/>
      <c r="AZ327" s="129" t="s">
        <v>3986</v>
      </c>
      <c r="BA327" s="130" t="s">
        <v>9301</v>
      </c>
      <c r="BB327" s="130" t="s">
        <v>9302</v>
      </c>
      <c r="BH327" s="124"/>
      <c r="BI327" s="124"/>
      <c r="BL327" s="131"/>
      <c r="BM327" s="131"/>
      <c r="BN327" s="131"/>
      <c r="BO327" s="131"/>
      <c r="BP327" s="131"/>
      <c r="BQ327" s="131"/>
      <c r="BR327" s="131"/>
      <c r="BT327" s="129" t="s">
        <v>3206</v>
      </c>
      <c r="BU327" s="129" t="s">
        <v>191</v>
      </c>
      <c r="BV327" s="129" t="s">
        <v>3209</v>
      </c>
      <c r="BW327" s="129"/>
      <c r="BX327" s="131" t="s">
        <v>17840</v>
      </c>
      <c r="BY327" s="131" t="s">
        <v>18202</v>
      </c>
      <c r="BZ327" s="131" t="s">
        <v>18930</v>
      </c>
      <c r="CB327" s="129" t="s">
        <v>454</v>
      </c>
      <c r="CC327" s="129" t="s">
        <v>191</v>
      </c>
      <c r="CD327" s="129" t="s">
        <v>460</v>
      </c>
      <c r="CE327" s="129"/>
      <c r="CF327" s="129"/>
      <c r="CG327" s="131" t="s">
        <v>17946</v>
      </c>
      <c r="CH327" s="131" t="s">
        <v>9302</v>
      </c>
      <c r="CI327" s="124" t="s">
        <v>19310</v>
      </c>
    </row>
    <row r="328" spans="1:87" ht="15" x14ac:dyDescent="0.25">
      <c r="A328" s="30" t="str">
        <f t="shared" si="29"/>
        <v/>
      </c>
      <c r="B328" s="31"/>
      <c r="C328" s="31"/>
      <c r="D328" s="31"/>
      <c r="E328" s="31"/>
      <c r="F328" s="31"/>
      <c r="G328" s="32"/>
      <c r="H328" s="32"/>
      <c r="I328" s="33"/>
      <c r="J328" s="18"/>
      <c r="K328" s="32"/>
      <c r="L328" s="18"/>
      <c r="M328" s="31"/>
      <c r="N328" s="31"/>
      <c r="O328" s="31"/>
      <c r="P328" s="32"/>
      <c r="Q328" s="31"/>
      <c r="R328" s="44"/>
      <c r="S328" s="32"/>
      <c r="T328" s="34" t="str">
        <f t="shared" si="25"/>
        <v/>
      </c>
      <c r="U328" s="32"/>
      <c r="V328" s="45"/>
      <c r="W328" s="35"/>
      <c r="X328" s="62" t="str">
        <f t="shared" si="26"/>
        <v/>
      </c>
      <c r="Y328" s="32"/>
      <c r="Z328" s="35"/>
      <c r="AA328" s="36"/>
      <c r="AB328" s="32"/>
      <c r="AC328" s="32"/>
      <c r="AD328" s="32"/>
      <c r="AE328" s="31"/>
      <c r="AF328" s="31"/>
      <c r="AG328" s="31"/>
      <c r="AH328" s="31" t="str">
        <f t="shared" si="24"/>
        <v/>
      </c>
      <c r="AI328" s="37" t="str">
        <f>IFERROR(IF(OR($C$5="",$Y328=""),"",INDEX('NFA LEVEL'!$D$2:$D$197,MATCH(CONCATENATE($C$5,"_",$Y328),'NFA LEVEL'!$A$2:$A$197))),"")</f>
        <v/>
      </c>
      <c r="AJ328" s="38" t="str">
        <f>IFERROR(ROUND((VLOOKUP(CONCATENATE($C$5,"_",$Y328),premium!$A$2:$I$200,6,FALSE))*AA328,0),"")</f>
        <v/>
      </c>
      <c r="AK328" s="38" t="str">
        <f>IFERROR(ROUND((VLOOKUP(CONCATENATE($C$5,"_",$Y328),premium!$A$2:$I$200,9,FALSE))*AA328,2),"")</f>
        <v/>
      </c>
      <c r="AL328" s="35"/>
      <c r="AM328" s="31"/>
      <c r="AN328" s="39"/>
      <c r="AO328" s="63" t="str">
        <f t="shared" si="27"/>
        <v/>
      </c>
      <c r="AP328" s="40" t="str">
        <f t="shared" si="28"/>
        <v/>
      </c>
      <c r="AQ328" s="41" t="s">
        <v>48</v>
      </c>
      <c r="AR328" s="161"/>
      <c r="AS328" s="124" t="s">
        <v>4523</v>
      </c>
      <c r="AT328" s="129" t="s">
        <v>454</v>
      </c>
      <c r="AU328" s="129" t="s">
        <v>191</v>
      </c>
      <c r="AV328" s="129" t="s">
        <v>461</v>
      </c>
      <c r="AW328" s="129"/>
      <c r="AX328" s="129"/>
      <c r="AZ328" s="129" t="s">
        <v>3986</v>
      </c>
      <c r="BA328" s="130" t="s">
        <v>9303</v>
      </c>
      <c r="BB328" s="130" t="s">
        <v>9304</v>
      </c>
      <c r="BH328" s="124"/>
      <c r="BI328" s="124"/>
      <c r="BL328" s="131"/>
      <c r="BM328" s="131"/>
      <c r="BN328" s="131"/>
      <c r="BO328" s="131"/>
      <c r="BP328" s="131"/>
      <c r="BQ328" s="131"/>
      <c r="BR328" s="131"/>
      <c r="BT328" s="129" t="s">
        <v>3206</v>
      </c>
      <c r="BU328" s="129" t="s">
        <v>191</v>
      </c>
      <c r="BV328" s="129" t="s">
        <v>3210</v>
      </c>
      <c r="BW328" s="129"/>
      <c r="BX328" s="131" t="s">
        <v>17841</v>
      </c>
      <c r="BY328" s="131" t="s">
        <v>18203</v>
      </c>
      <c r="BZ328" s="131" t="s">
        <v>18931</v>
      </c>
      <c r="CB328" s="129" t="s">
        <v>454</v>
      </c>
      <c r="CC328" s="129" t="s">
        <v>191</v>
      </c>
      <c r="CD328" s="129" t="s">
        <v>461</v>
      </c>
      <c r="CE328" s="129"/>
      <c r="CF328" s="129"/>
      <c r="CG328" s="131" t="s">
        <v>17947</v>
      </c>
      <c r="CH328" s="131" t="s">
        <v>9304</v>
      </c>
      <c r="CI328" s="124" t="s">
        <v>19311</v>
      </c>
    </row>
    <row r="329" spans="1:87" ht="15" x14ac:dyDescent="0.25">
      <c r="A329" s="30" t="str">
        <f t="shared" si="29"/>
        <v/>
      </c>
      <c r="B329" s="31"/>
      <c r="C329" s="31"/>
      <c r="D329" s="31"/>
      <c r="E329" s="31"/>
      <c r="F329" s="31"/>
      <c r="G329" s="32"/>
      <c r="H329" s="32"/>
      <c r="I329" s="33"/>
      <c r="J329" s="18"/>
      <c r="K329" s="32"/>
      <c r="L329" s="18"/>
      <c r="M329" s="31"/>
      <c r="N329" s="31"/>
      <c r="O329" s="31"/>
      <c r="P329" s="32"/>
      <c r="Q329" s="31"/>
      <c r="R329" s="44"/>
      <c r="S329" s="32"/>
      <c r="T329" s="34" t="str">
        <f t="shared" si="25"/>
        <v/>
      </c>
      <c r="U329" s="32"/>
      <c r="V329" s="45"/>
      <c r="W329" s="35"/>
      <c r="X329" s="62" t="str">
        <f t="shared" si="26"/>
        <v/>
      </c>
      <c r="Y329" s="32"/>
      <c r="Z329" s="35"/>
      <c r="AA329" s="36"/>
      <c r="AB329" s="32"/>
      <c r="AC329" s="32"/>
      <c r="AD329" s="32"/>
      <c r="AE329" s="31"/>
      <c r="AF329" s="31"/>
      <c r="AG329" s="31"/>
      <c r="AH329" s="31" t="str">
        <f t="shared" si="24"/>
        <v/>
      </c>
      <c r="AI329" s="37" t="str">
        <f>IFERROR(IF(OR($C$5="",$Y329=""),"",INDEX('NFA LEVEL'!$D$2:$D$197,MATCH(CONCATENATE($C$5,"_",$Y329),'NFA LEVEL'!$A$2:$A$197))),"")</f>
        <v/>
      </c>
      <c r="AJ329" s="38" t="str">
        <f>IFERROR(ROUND((VLOOKUP(CONCATENATE($C$5,"_",$Y329),premium!$A$2:$I$200,6,FALSE))*AA329,0),"")</f>
        <v/>
      </c>
      <c r="AK329" s="38" t="str">
        <f>IFERROR(ROUND((VLOOKUP(CONCATENATE($C$5,"_",$Y329),premium!$A$2:$I$200,9,FALSE))*AA329,2),"")</f>
        <v/>
      </c>
      <c r="AL329" s="35"/>
      <c r="AM329" s="31"/>
      <c r="AN329" s="39"/>
      <c r="AO329" s="63" t="str">
        <f t="shared" si="27"/>
        <v/>
      </c>
      <c r="AP329" s="40" t="str">
        <f t="shared" si="28"/>
        <v/>
      </c>
      <c r="AQ329" s="41" t="s">
        <v>48</v>
      </c>
      <c r="AR329" s="161"/>
      <c r="AS329" s="124" t="s">
        <v>4524</v>
      </c>
      <c r="AT329" s="129" t="s">
        <v>454</v>
      </c>
      <c r="AU329" s="129" t="s">
        <v>191</v>
      </c>
      <c r="AV329" s="129" t="s">
        <v>462</v>
      </c>
      <c r="AW329" s="129"/>
      <c r="AX329" s="129"/>
      <c r="AZ329" s="129" t="s">
        <v>3986</v>
      </c>
      <c r="BA329" s="130" t="s">
        <v>9305</v>
      </c>
      <c r="BB329" s="130" t="s">
        <v>9306</v>
      </c>
      <c r="BH329" s="124"/>
      <c r="BI329" s="124"/>
      <c r="BL329" s="131"/>
      <c r="BM329" s="131"/>
      <c r="BN329" s="131"/>
      <c r="BO329" s="131"/>
      <c r="BP329" s="131"/>
      <c r="BQ329" s="131"/>
      <c r="BR329" s="131"/>
      <c r="BT329" s="129" t="s">
        <v>3206</v>
      </c>
      <c r="BU329" s="129" t="s">
        <v>205</v>
      </c>
      <c r="BV329" s="129" t="s">
        <v>3209</v>
      </c>
      <c r="BW329" s="129"/>
      <c r="BX329" s="131" t="s">
        <v>17842</v>
      </c>
      <c r="BY329" s="131" t="s">
        <v>18204</v>
      </c>
      <c r="BZ329" s="131" t="s">
        <v>18932</v>
      </c>
      <c r="CB329" s="129" t="s">
        <v>454</v>
      </c>
      <c r="CC329" s="129" t="s">
        <v>191</v>
      </c>
      <c r="CD329" s="129" t="s">
        <v>462</v>
      </c>
      <c r="CE329" s="129"/>
      <c r="CF329" s="129"/>
      <c r="CG329" s="131" t="s">
        <v>17948</v>
      </c>
      <c r="CH329" s="131" t="s">
        <v>9306</v>
      </c>
      <c r="CI329" s="124" t="s">
        <v>19312</v>
      </c>
    </row>
    <row r="330" spans="1:87" ht="15" x14ac:dyDescent="0.25">
      <c r="A330" s="30" t="str">
        <f t="shared" si="29"/>
        <v/>
      </c>
      <c r="B330" s="31"/>
      <c r="C330" s="31"/>
      <c r="D330" s="31"/>
      <c r="E330" s="31"/>
      <c r="F330" s="31"/>
      <c r="G330" s="32"/>
      <c r="H330" s="32"/>
      <c r="I330" s="33"/>
      <c r="J330" s="18"/>
      <c r="K330" s="32"/>
      <c r="L330" s="18"/>
      <c r="M330" s="31"/>
      <c r="N330" s="31"/>
      <c r="O330" s="31"/>
      <c r="P330" s="32"/>
      <c r="Q330" s="31"/>
      <c r="R330" s="44"/>
      <c r="S330" s="32"/>
      <c r="T330" s="34" t="str">
        <f t="shared" si="25"/>
        <v/>
      </c>
      <c r="U330" s="32"/>
      <c r="V330" s="45"/>
      <c r="W330" s="35"/>
      <c r="X330" s="62" t="str">
        <f t="shared" si="26"/>
        <v/>
      </c>
      <c r="Y330" s="32"/>
      <c r="Z330" s="35"/>
      <c r="AA330" s="36"/>
      <c r="AB330" s="32"/>
      <c r="AC330" s="32"/>
      <c r="AD330" s="32"/>
      <c r="AE330" s="31"/>
      <c r="AF330" s="31"/>
      <c r="AG330" s="31"/>
      <c r="AH330" s="31" t="str">
        <f t="shared" si="24"/>
        <v/>
      </c>
      <c r="AI330" s="37" t="str">
        <f>IFERROR(IF(OR($C$5="",$Y330=""),"",INDEX('NFA LEVEL'!$D$2:$D$197,MATCH(CONCATENATE($C$5,"_",$Y330),'NFA LEVEL'!$A$2:$A$197))),"")</f>
        <v/>
      </c>
      <c r="AJ330" s="38" t="str">
        <f>IFERROR(ROUND((VLOOKUP(CONCATENATE($C$5,"_",$Y330),premium!$A$2:$I$200,6,FALSE))*AA330,0),"")</f>
        <v/>
      </c>
      <c r="AK330" s="38" t="str">
        <f>IFERROR(ROUND((VLOOKUP(CONCATENATE($C$5,"_",$Y330),premium!$A$2:$I$200,9,FALSE))*AA330,2),"")</f>
        <v/>
      </c>
      <c r="AL330" s="35"/>
      <c r="AM330" s="31"/>
      <c r="AN330" s="39"/>
      <c r="AO330" s="63" t="str">
        <f t="shared" si="27"/>
        <v/>
      </c>
      <c r="AP330" s="40" t="str">
        <f t="shared" si="28"/>
        <v/>
      </c>
      <c r="AQ330" s="41" t="s">
        <v>48</v>
      </c>
      <c r="AR330" s="161"/>
      <c r="AS330" s="124" t="s">
        <v>4525</v>
      </c>
      <c r="AT330" s="129" t="s">
        <v>454</v>
      </c>
      <c r="AU330" s="129" t="s">
        <v>171</v>
      </c>
      <c r="AV330" s="129" t="s">
        <v>455</v>
      </c>
      <c r="AW330" s="129" t="s">
        <v>464</v>
      </c>
      <c r="AX330" s="129" t="s">
        <v>465</v>
      </c>
      <c r="AZ330" s="129" t="s">
        <v>3984</v>
      </c>
      <c r="BA330" s="130" t="s">
        <v>9307</v>
      </c>
      <c r="BB330" s="130" t="s">
        <v>9308</v>
      </c>
      <c r="BH330" s="124"/>
      <c r="BI330" s="124"/>
      <c r="BL330" s="131"/>
      <c r="BM330" s="131"/>
      <c r="BN330" s="131"/>
      <c r="BO330" s="131"/>
      <c r="BP330" s="131"/>
      <c r="BQ330" s="131"/>
      <c r="BR330" s="131"/>
      <c r="BT330" s="129" t="s">
        <v>3206</v>
      </c>
      <c r="BU330" s="129" t="s">
        <v>204</v>
      </c>
      <c r="BV330" s="129" t="s">
        <v>3207</v>
      </c>
      <c r="BW330" s="129" t="s">
        <v>3212</v>
      </c>
      <c r="BX330" s="131" t="s">
        <v>17843</v>
      </c>
      <c r="BY330" s="131" t="s">
        <v>18205</v>
      </c>
      <c r="BZ330" s="131" t="s">
        <v>18933</v>
      </c>
      <c r="CB330" s="129" t="s">
        <v>454</v>
      </c>
      <c r="CC330" s="129" t="s">
        <v>171</v>
      </c>
      <c r="CD330" s="129" t="s">
        <v>455</v>
      </c>
      <c r="CE330" s="129" t="s">
        <v>464</v>
      </c>
      <c r="CF330" s="129" t="s">
        <v>465</v>
      </c>
      <c r="CG330" s="131" t="s">
        <v>17949</v>
      </c>
      <c r="CH330" s="131" t="s">
        <v>9308</v>
      </c>
      <c r="CI330" s="124" t="s">
        <v>19313</v>
      </c>
    </row>
    <row r="331" spans="1:87" ht="15" x14ac:dyDescent="0.25">
      <c r="A331" s="30" t="str">
        <f t="shared" si="29"/>
        <v/>
      </c>
      <c r="B331" s="31"/>
      <c r="C331" s="31"/>
      <c r="D331" s="31"/>
      <c r="E331" s="31"/>
      <c r="F331" s="31"/>
      <c r="G331" s="32"/>
      <c r="H331" s="32"/>
      <c r="I331" s="33"/>
      <c r="J331" s="18"/>
      <c r="K331" s="32"/>
      <c r="L331" s="18"/>
      <c r="M331" s="31"/>
      <c r="N331" s="31"/>
      <c r="O331" s="31"/>
      <c r="P331" s="32"/>
      <c r="Q331" s="31"/>
      <c r="R331" s="44"/>
      <c r="S331" s="32"/>
      <c r="T331" s="34" t="str">
        <f t="shared" si="25"/>
        <v/>
      </c>
      <c r="U331" s="32"/>
      <c r="V331" s="45"/>
      <c r="W331" s="35"/>
      <c r="X331" s="62" t="str">
        <f t="shared" si="26"/>
        <v/>
      </c>
      <c r="Y331" s="32"/>
      <c r="Z331" s="35"/>
      <c r="AA331" s="36"/>
      <c r="AB331" s="32"/>
      <c r="AC331" s="32"/>
      <c r="AD331" s="32"/>
      <c r="AE331" s="31"/>
      <c r="AF331" s="31"/>
      <c r="AG331" s="31"/>
      <c r="AH331" s="31" t="str">
        <f t="shared" si="24"/>
        <v/>
      </c>
      <c r="AI331" s="37" t="str">
        <f>IFERROR(IF(OR($C$5="",$Y331=""),"",INDEX('NFA LEVEL'!$D$2:$D$197,MATCH(CONCATENATE($C$5,"_",$Y331),'NFA LEVEL'!$A$2:$A$197))),"")</f>
        <v/>
      </c>
      <c r="AJ331" s="38" t="str">
        <f>IFERROR(ROUND((VLOOKUP(CONCATENATE($C$5,"_",$Y331),premium!$A$2:$I$200,6,FALSE))*AA331,0),"")</f>
        <v/>
      </c>
      <c r="AK331" s="38" t="str">
        <f>IFERROR(ROUND((VLOOKUP(CONCATENATE($C$5,"_",$Y331),premium!$A$2:$I$200,9,FALSE))*AA331,2),"")</f>
        <v/>
      </c>
      <c r="AL331" s="35"/>
      <c r="AM331" s="31"/>
      <c r="AN331" s="39"/>
      <c r="AO331" s="63" t="str">
        <f t="shared" si="27"/>
        <v/>
      </c>
      <c r="AP331" s="40" t="str">
        <f t="shared" si="28"/>
        <v/>
      </c>
      <c r="AQ331" s="41" t="s">
        <v>48</v>
      </c>
      <c r="AR331" s="161"/>
      <c r="AS331" s="124" t="s">
        <v>4526</v>
      </c>
      <c r="AT331" s="129" t="s">
        <v>454</v>
      </c>
      <c r="AU331" s="129" t="s">
        <v>171</v>
      </c>
      <c r="AV331" s="129" t="s">
        <v>455</v>
      </c>
      <c r="AW331" s="129" t="s">
        <v>464</v>
      </c>
      <c r="AX331" s="129" t="s">
        <v>466</v>
      </c>
      <c r="AZ331" s="129" t="s">
        <v>3984</v>
      </c>
      <c r="BA331" s="130" t="s">
        <v>9309</v>
      </c>
      <c r="BB331" s="130" t="s">
        <v>9310</v>
      </c>
      <c r="BH331" s="124"/>
      <c r="BI331" s="124"/>
      <c r="BL331" s="131"/>
      <c r="BM331" s="131"/>
      <c r="BN331" s="131"/>
      <c r="BO331" s="131"/>
      <c r="BP331" s="131"/>
      <c r="BQ331" s="131"/>
      <c r="BR331" s="131"/>
      <c r="BT331" s="129" t="s">
        <v>3206</v>
      </c>
      <c r="BU331" s="129" t="s">
        <v>204</v>
      </c>
      <c r="BV331" s="129" t="s">
        <v>3207</v>
      </c>
      <c r="BW331" s="129" t="s">
        <v>3230</v>
      </c>
      <c r="BX331" s="131" t="s">
        <v>17843</v>
      </c>
      <c r="BY331" s="131" t="s">
        <v>18206</v>
      </c>
      <c r="BZ331" s="131" t="s">
        <v>18934</v>
      </c>
      <c r="CB331" s="129" t="s">
        <v>454</v>
      </c>
      <c r="CC331" s="129" t="s">
        <v>171</v>
      </c>
      <c r="CD331" s="129" t="s">
        <v>455</v>
      </c>
      <c r="CE331" s="129" t="s">
        <v>464</v>
      </c>
      <c r="CF331" s="129" t="s">
        <v>466</v>
      </c>
      <c r="CG331" s="131" t="s">
        <v>17949</v>
      </c>
      <c r="CH331" s="131" t="s">
        <v>9310</v>
      </c>
      <c r="CI331" s="124" t="s">
        <v>19314</v>
      </c>
    </row>
    <row r="332" spans="1:87" ht="15" x14ac:dyDescent="0.25">
      <c r="A332" s="30" t="str">
        <f t="shared" si="29"/>
        <v/>
      </c>
      <c r="B332" s="31"/>
      <c r="C332" s="31"/>
      <c r="D332" s="31"/>
      <c r="E332" s="31"/>
      <c r="F332" s="31"/>
      <c r="G332" s="32"/>
      <c r="H332" s="32"/>
      <c r="I332" s="33"/>
      <c r="J332" s="18"/>
      <c r="K332" s="32"/>
      <c r="L332" s="18"/>
      <c r="M332" s="31"/>
      <c r="N332" s="31"/>
      <c r="O332" s="31"/>
      <c r="P332" s="32"/>
      <c r="Q332" s="31"/>
      <c r="R332" s="44"/>
      <c r="S332" s="32"/>
      <c r="T332" s="34" t="str">
        <f t="shared" si="25"/>
        <v/>
      </c>
      <c r="U332" s="32"/>
      <c r="V332" s="45"/>
      <c r="W332" s="35"/>
      <c r="X332" s="62" t="str">
        <f t="shared" si="26"/>
        <v/>
      </c>
      <c r="Y332" s="32"/>
      <c r="Z332" s="35"/>
      <c r="AA332" s="36"/>
      <c r="AB332" s="32"/>
      <c r="AC332" s="32"/>
      <c r="AD332" s="32"/>
      <c r="AE332" s="31"/>
      <c r="AF332" s="31"/>
      <c r="AG332" s="31"/>
      <c r="AH332" s="31" t="str">
        <f t="shared" si="24"/>
        <v/>
      </c>
      <c r="AI332" s="37" t="str">
        <f>IFERROR(IF(OR($C$5="",$Y332=""),"",INDEX('NFA LEVEL'!$D$2:$D$197,MATCH(CONCATENATE($C$5,"_",$Y332),'NFA LEVEL'!$A$2:$A$197))),"")</f>
        <v/>
      </c>
      <c r="AJ332" s="38" t="str">
        <f>IFERROR(ROUND((VLOOKUP(CONCATENATE($C$5,"_",$Y332),premium!$A$2:$I$200,6,FALSE))*AA332,0),"")</f>
        <v/>
      </c>
      <c r="AK332" s="38" t="str">
        <f>IFERROR(ROUND((VLOOKUP(CONCATENATE($C$5,"_",$Y332),premium!$A$2:$I$200,9,FALSE))*AA332,2),"")</f>
        <v/>
      </c>
      <c r="AL332" s="35"/>
      <c r="AM332" s="31"/>
      <c r="AN332" s="39"/>
      <c r="AO332" s="63" t="str">
        <f t="shared" si="27"/>
        <v/>
      </c>
      <c r="AP332" s="40" t="str">
        <f t="shared" si="28"/>
        <v/>
      </c>
      <c r="AQ332" s="41" t="s">
        <v>48</v>
      </c>
      <c r="AR332" s="161"/>
      <c r="AS332" s="124" t="s">
        <v>4527</v>
      </c>
      <c r="AT332" s="129" t="s">
        <v>454</v>
      </c>
      <c r="AU332" s="129" t="s">
        <v>171</v>
      </c>
      <c r="AV332" s="129" t="s">
        <v>455</v>
      </c>
      <c r="AW332" s="129" t="s">
        <v>464</v>
      </c>
      <c r="AX332" s="129" t="s">
        <v>467</v>
      </c>
      <c r="AZ332" s="129" t="s">
        <v>3984</v>
      </c>
      <c r="BA332" s="130" t="s">
        <v>9311</v>
      </c>
      <c r="BB332" s="130" t="s">
        <v>9312</v>
      </c>
      <c r="BH332" s="124"/>
      <c r="BI332" s="124"/>
      <c r="BL332" s="131"/>
      <c r="BM332" s="131"/>
      <c r="BN332" s="131"/>
      <c r="BO332" s="131"/>
      <c r="BP332" s="131"/>
      <c r="BQ332" s="131"/>
      <c r="BR332" s="131"/>
      <c r="BT332" s="129" t="s">
        <v>3206</v>
      </c>
      <c r="BU332" s="129" t="s">
        <v>204</v>
      </c>
      <c r="BV332" s="129" t="s">
        <v>3207</v>
      </c>
      <c r="BW332" s="129" t="s">
        <v>3248</v>
      </c>
      <c r="BX332" s="131" t="s">
        <v>17843</v>
      </c>
      <c r="BY332" s="131" t="s">
        <v>18207</v>
      </c>
      <c r="BZ332" s="131" t="s">
        <v>18935</v>
      </c>
      <c r="CB332" s="129" t="s">
        <v>454</v>
      </c>
      <c r="CC332" s="129" t="s">
        <v>171</v>
      </c>
      <c r="CD332" s="129" t="s">
        <v>455</v>
      </c>
      <c r="CE332" s="129" t="s">
        <v>464</v>
      </c>
      <c r="CF332" s="129" t="s">
        <v>467</v>
      </c>
      <c r="CG332" s="131" t="s">
        <v>17949</v>
      </c>
      <c r="CH332" s="131" t="s">
        <v>9312</v>
      </c>
      <c r="CI332" s="124" t="s">
        <v>19315</v>
      </c>
    </row>
    <row r="333" spans="1:87" ht="15" x14ac:dyDescent="0.25">
      <c r="A333" s="30" t="str">
        <f t="shared" si="29"/>
        <v/>
      </c>
      <c r="B333" s="31"/>
      <c r="C333" s="31"/>
      <c r="D333" s="31"/>
      <c r="E333" s="31"/>
      <c r="F333" s="31"/>
      <c r="G333" s="32"/>
      <c r="H333" s="32"/>
      <c r="I333" s="33"/>
      <c r="J333" s="18"/>
      <c r="K333" s="32"/>
      <c r="L333" s="18"/>
      <c r="M333" s="31"/>
      <c r="N333" s="31"/>
      <c r="O333" s="31"/>
      <c r="P333" s="32"/>
      <c r="Q333" s="31"/>
      <c r="R333" s="44"/>
      <c r="S333" s="32"/>
      <c r="T333" s="34" t="str">
        <f t="shared" si="25"/>
        <v/>
      </c>
      <c r="U333" s="32"/>
      <c r="V333" s="45"/>
      <c r="W333" s="35"/>
      <c r="X333" s="62" t="str">
        <f t="shared" si="26"/>
        <v/>
      </c>
      <c r="Y333" s="32"/>
      <c r="Z333" s="35"/>
      <c r="AA333" s="36"/>
      <c r="AB333" s="32"/>
      <c r="AC333" s="32"/>
      <c r="AD333" s="32"/>
      <c r="AE333" s="31"/>
      <c r="AF333" s="31"/>
      <c r="AG333" s="31"/>
      <c r="AH333" s="31" t="str">
        <f t="shared" si="24"/>
        <v/>
      </c>
      <c r="AI333" s="37" t="str">
        <f>IFERROR(IF(OR($C$5="",$Y333=""),"",INDEX('NFA LEVEL'!$D$2:$D$197,MATCH(CONCATENATE($C$5,"_",$Y333),'NFA LEVEL'!$A$2:$A$197))),"")</f>
        <v/>
      </c>
      <c r="AJ333" s="38" t="str">
        <f>IFERROR(ROUND((VLOOKUP(CONCATENATE($C$5,"_",$Y333),premium!$A$2:$I$200,6,FALSE))*AA333,0),"")</f>
        <v/>
      </c>
      <c r="AK333" s="38" t="str">
        <f>IFERROR(ROUND((VLOOKUP(CONCATENATE($C$5,"_",$Y333),premium!$A$2:$I$200,9,FALSE))*AA333,2),"")</f>
        <v/>
      </c>
      <c r="AL333" s="35"/>
      <c r="AM333" s="31"/>
      <c r="AN333" s="39"/>
      <c r="AO333" s="63" t="str">
        <f t="shared" si="27"/>
        <v/>
      </c>
      <c r="AP333" s="40" t="str">
        <f t="shared" si="28"/>
        <v/>
      </c>
      <c r="AQ333" s="41" t="s">
        <v>48</v>
      </c>
      <c r="AR333" s="161"/>
      <c r="AS333" s="124" t="s">
        <v>4528</v>
      </c>
      <c r="AT333" s="129" t="s">
        <v>454</v>
      </c>
      <c r="AU333" s="129" t="s">
        <v>171</v>
      </c>
      <c r="AV333" s="129" t="s">
        <v>455</v>
      </c>
      <c r="AW333" s="129" t="s">
        <v>464</v>
      </c>
      <c r="AX333" s="129" t="s">
        <v>468</v>
      </c>
      <c r="AZ333" s="129" t="s">
        <v>3984</v>
      </c>
      <c r="BA333" s="130" t="s">
        <v>9313</v>
      </c>
      <c r="BB333" s="130" t="s">
        <v>9314</v>
      </c>
      <c r="BH333" s="124"/>
      <c r="BI333" s="124"/>
      <c r="BL333" s="131"/>
      <c r="BM333" s="131"/>
      <c r="BN333" s="131"/>
      <c r="BO333" s="131"/>
      <c r="BP333" s="131"/>
      <c r="BQ333" s="131"/>
      <c r="BR333" s="131"/>
      <c r="BT333" s="129" t="s">
        <v>3206</v>
      </c>
      <c r="BU333" s="129" t="s">
        <v>204</v>
      </c>
      <c r="BV333" s="129" t="s">
        <v>3208</v>
      </c>
      <c r="BW333" s="129" t="s">
        <v>3265</v>
      </c>
      <c r="BX333" s="131" t="s">
        <v>17844</v>
      </c>
      <c r="BY333" s="131" t="s">
        <v>18208</v>
      </c>
      <c r="BZ333" s="131" t="s">
        <v>18936</v>
      </c>
      <c r="CB333" s="129" t="s">
        <v>454</v>
      </c>
      <c r="CC333" s="129" t="s">
        <v>171</v>
      </c>
      <c r="CD333" s="129" t="s">
        <v>455</v>
      </c>
      <c r="CE333" s="129" t="s">
        <v>464</v>
      </c>
      <c r="CF333" s="129" t="s">
        <v>468</v>
      </c>
      <c r="CG333" s="131" t="s">
        <v>17949</v>
      </c>
      <c r="CH333" s="131" t="s">
        <v>9314</v>
      </c>
      <c r="CI333" s="124" t="s">
        <v>19316</v>
      </c>
    </row>
    <row r="334" spans="1:87" ht="15" x14ac:dyDescent="0.25">
      <c r="A334" s="30" t="str">
        <f t="shared" si="29"/>
        <v/>
      </c>
      <c r="B334" s="31"/>
      <c r="C334" s="31"/>
      <c r="D334" s="31"/>
      <c r="E334" s="31"/>
      <c r="F334" s="31"/>
      <c r="G334" s="32"/>
      <c r="H334" s="32"/>
      <c r="I334" s="33"/>
      <c r="J334" s="18"/>
      <c r="K334" s="32"/>
      <c r="L334" s="18"/>
      <c r="M334" s="31"/>
      <c r="N334" s="31"/>
      <c r="O334" s="31"/>
      <c r="P334" s="32"/>
      <c r="Q334" s="31"/>
      <c r="R334" s="44"/>
      <c r="S334" s="32"/>
      <c r="T334" s="34" t="str">
        <f t="shared" si="25"/>
        <v/>
      </c>
      <c r="U334" s="32"/>
      <c r="V334" s="45"/>
      <c r="W334" s="35"/>
      <c r="X334" s="62" t="str">
        <f t="shared" si="26"/>
        <v/>
      </c>
      <c r="Y334" s="32"/>
      <c r="Z334" s="35"/>
      <c r="AA334" s="36"/>
      <c r="AB334" s="32"/>
      <c r="AC334" s="32"/>
      <c r="AD334" s="32"/>
      <c r="AE334" s="31"/>
      <c r="AF334" s="31"/>
      <c r="AG334" s="31"/>
      <c r="AH334" s="31" t="str">
        <f t="shared" si="24"/>
        <v/>
      </c>
      <c r="AI334" s="37" t="str">
        <f>IFERROR(IF(OR($C$5="",$Y334=""),"",INDEX('NFA LEVEL'!$D$2:$D$197,MATCH(CONCATENATE($C$5,"_",$Y334),'NFA LEVEL'!$A$2:$A$197))),"")</f>
        <v/>
      </c>
      <c r="AJ334" s="38" t="str">
        <f>IFERROR(ROUND((VLOOKUP(CONCATENATE($C$5,"_",$Y334),premium!$A$2:$I$200,6,FALSE))*AA334,0),"")</f>
        <v/>
      </c>
      <c r="AK334" s="38" t="str">
        <f>IFERROR(ROUND((VLOOKUP(CONCATENATE($C$5,"_",$Y334),premium!$A$2:$I$200,9,FALSE))*AA334,2),"")</f>
        <v/>
      </c>
      <c r="AL334" s="35"/>
      <c r="AM334" s="31"/>
      <c r="AN334" s="39"/>
      <c r="AO334" s="63" t="str">
        <f t="shared" si="27"/>
        <v/>
      </c>
      <c r="AP334" s="40" t="str">
        <f t="shared" si="28"/>
        <v/>
      </c>
      <c r="AQ334" s="41" t="s">
        <v>48</v>
      </c>
      <c r="AR334" s="161"/>
      <c r="AS334" s="124" t="s">
        <v>4529</v>
      </c>
      <c r="AT334" s="129" t="s">
        <v>454</v>
      </c>
      <c r="AU334" s="129" t="s">
        <v>171</v>
      </c>
      <c r="AV334" s="129" t="s">
        <v>455</v>
      </c>
      <c r="AW334" s="129" t="s">
        <v>464</v>
      </c>
      <c r="AX334" s="129" t="s">
        <v>469</v>
      </c>
      <c r="AZ334" s="129" t="s">
        <v>3984</v>
      </c>
      <c r="BA334" s="130" t="s">
        <v>9315</v>
      </c>
      <c r="BB334" s="130" t="s">
        <v>9316</v>
      </c>
      <c r="BH334" s="124"/>
      <c r="BI334" s="124"/>
      <c r="BL334" s="131"/>
      <c r="BM334" s="131"/>
      <c r="BN334" s="131"/>
      <c r="BO334" s="131"/>
      <c r="BP334" s="131"/>
      <c r="BQ334" s="131"/>
      <c r="BR334" s="131"/>
      <c r="BT334" s="129" t="s">
        <v>3206</v>
      </c>
      <c r="BU334" s="129" t="s">
        <v>204</v>
      </c>
      <c r="BV334" s="129" t="s">
        <v>3208</v>
      </c>
      <c r="BW334" s="129" t="s">
        <v>3305</v>
      </c>
      <c r="BX334" s="131" t="s">
        <v>17844</v>
      </c>
      <c r="BY334" s="131" t="s">
        <v>18209</v>
      </c>
      <c r="BZ334" s="131" t="s">
        <v>18937</v>
      </c>
      <c r="CB334" s="129" t="s">
        <v>454</v>
      </c>
      <c r="CC334" s="129" t="s">
        <v>171</v>
      </c>
      <c r="CD334" s="129" t="s">
        <v>455</v>
      </c>
      <c r="CE334" s="129" t="s">
        <v>464</v>
      </c>
      <c r="CF334" s="129" t="s">
        <v>469</v>
      </c>
      <c r="CG334" s="131" t="s">
        <v>17949</v>
      </c>
      <c r="CH334" s="131" t="s">
        <v>9316</v>
      </c>
      <c r="CI334" s="124" t="s">
        <v>19317</v>
      </c>
    </row>
    <row r="335" spans="1:87" ht="15" x14ac:dyDescent="0.25">
      <c r="A335" s="30" t="str">
        <f t="shared" si="29"/>
        <v/>
      </c>
      <c r="B335" s="31"/>
      <c r="C335" s="31"/>
      <c r="D335" s="31"/>
      <c r="E335" s="31"/>
      <c r="F335" s="31"/>
      <c r="G335" s="32"/>
      <c r="H335" s="32"/>
      <c r="I335" s="33"/>
      <c r="J335" s="18"/>
      <c r="K335" s="32"/>
      <c r="L335" s="18"/>
      <c r="M335" s="31"/>
      <c r="N335" s="31"/>
      <c r="O335" s="31"/>
      <c r="P335" s="32"/>
      <c r="Q335" s="31"/>
      <c r="R335" s="44"/>
      <c r="S335" s="32"/>
      <c r="T335" s="34" t="str">
        <f t="shared" si="25"/>
        <v/>
      </c>
      <c r="U335" s="32"/>
      <c r="V335" s="45"/>
      <c r="W335" s="35"/>
      <c r="X335" s="62" t="str">
        <f t="shared" si="26"/>
        <v/>
      </c>
      <c r="Y335" s="32"/>
      <c r="Z335" s="35"/>
      <c r="AA335" s="36"/>
      <c r="AB335" s="32"/>
      <c r="AC335" s="32"/>
      <c r="AD335" s="32"/>
      <c r="AE335" s="31"/>
      <c r="AF335" s="31"/>
      <c r="AG335" s="31"/>
      <c r="AH335" s="31" t="str">
        <f t="shared" si="24"/>
        <v/>
      </c>
      <c r="AI335" s="37" t="str">
        <f>IFERROR(IF(OR($C$5="",$Y335=""),"",INDEX('NFA LEVEL'!$D$2:$D$197,MATCH(CONCATENATE($C$5,"_",$Y335),'NFA LEVEL'!$A$2:$A$197))),"")</f>
        <v/>
      </c>
      <c r="AJ335" s="38" t="str">
        <f>IFERROR(ROUND((VLOOKUP(CONCATENATE($C$5,"_",$Y335),premium!$A$2:$I$200,6,FALSE))*AA335,0),"")</f>
        <v/>
      </c>
      <c r="AK335" s="38" t="str">
        <f>IFERROR(ROUND((VLOOKUP(CONCATENATE($C$5,"_",$Y335),premium!$A$2:$I$200,9,FALSE))*AA335,2),"")</f>
        <v/>
      </c>
      <c r="AL335" s="35"/>
      <c r="AM335" s="31"/>
      <c r="AN335" s="39"/>
      <c r="AO335" s="63" t="str">
        <f t="shared" si="27"/>
        <v/>
      </c>
      <c r="AP335" s="40" t="str">
        <f t="shared" si="28"/>
        <v/>
      </c>
      <c r="AQ335" s="41" t="s">
        <v>48</v>
      </c>
      <c r="AR335" s="161"/>
      <c r="AS335" s="124" t="s">
        <v>4530</v>
      </c>
      <c r="AT335" s="129" t="s">
        <v>454</v>
      </c>
      <c r="AU335" s="129" t="s">
        <v>171</v>
      </c>
      <c r="AV335" s="129" t="s">
        <v>455</v>
      </c>
      <c r="AW335" s="129" t="s">
        <v>464</v>
      </c>
      <c r="AX335" s="129" t="s">
        <v>470</v>
      </c>
      <c r="AZ335" s="129" t="s">
        <v>3984</v>
      </c>
      <c r="BA335" s="130" t="s">
        <v>9317</v>
      </c>
      <c r="BB335" s="130" t="s">
        <v>9318</v>
      </c>
      <c r="BH335" s="124"/>
      <c r="BI335" s="124"/>
      <c r="BL335" s="131"/>
      <c r="BM335" s="131"/>
      <c r="BN335" s="131"/>
      <c r="BO335" s="131"/>
      <c r="BP335" s="131"/>
      <c r="BQ335" s="131"/>
      <c r="BR335" s="131"/>
      <c r="BT335" s="129" t="s">
        <v>3206</v>
      </c>
      <c r="BU335" s="129" t="s">
        <v>204</v>
      </c>
      <c r="BV335" s="129" t="s">
        <v>3209</v>
      </c>
      <c r="BW335" s="129" t="s">
        <v>3338</v>
      </c>
      <c r="BX335" s="131" t="s">
        <v>17845</v>
      </c>
      <c r="BY335" s="131" t="s">
        <v>18210</v>
      </c>
      <c r="BZ335" s="131" t="s">
        <v>18938</v>
      </c>
      <c r="CB335" s="129" t="s">
        <v>454</v>
      </c>
      <c r="CC335" s="129" t="s">
        <v>171</v>
      </c>
      <c r="CD335" s="129" t="s">
        <v>455</v>
      </c>
      <c r="CE335" s="129" t="s">
        <v>464</v>
      </c>
      <c r="CF335" s="129" t="s">
        <v>470</v>
      </c>
      <c r="CG335" s="131" t="s">
        <v>17949</v>
      </c>
      <c r="CH335" s="131" t="s">
        <v>9318</v>
      </c>
      <c r="CI335" s="124" t="s">
        <v>19318</v>
      </c>
    </row>
    <row r="336" spans="1:87" ht="15" x14ac:dyDescent="0.25">
      <c r="A336" s="30" t="str">
        <f t="shared" si="29"/>
        <v/>
      </c>
      <c r="B336" s="31"/>
      <c r="C336" s="31"/>
      <c r="D336" s="31"/>
      <c r="E336" s="31"/>
      <c r="F336" s="31"/>
      <c r="G336" s="32"/>
      <c r="H336" s="32"/>
      <c r="I336" s="33"/>
      <c r="J336" s="18"/>
      <c r="K336" s="32"/>
      <c r="L336" s="18"/>
      <c r="M336" s="31"/>
      <c r="N336" s="31"/>
      <c r="O336" s="31"/>
      <c r="P336" s="32"/>
      <c r="Q336" s="31"/>
      <c r="R336" s="44"/>
      <c r="S336" s="32"/>
      <c r="T336" s="34" t="str">
        <f t="shared" si="25"/>
        <v/>
      </c>
      <c r="U336" s="32"/>
      <c r="V336" s="45"/>
      <c r="W336" s="35"/>
      <c r="X336" s="62" t="str">
        <f t="shared" si="26"/>
        <v/>
      </c>
      <c r="Y336" s="32"/>
      <c r="Z336" s="35"/>
      <c r="AA336" s="36"/>
      <c r="AB336" s="32"/>
      <c r="AC336" s="32"/>
      <c r="AD336" s="32"/>
      <c r="AE336" s="31"/>
      <c r="AF336" s="31"/>
      <c r="AG336" s="31"/>
      <c r="AH336" s="31" t="str">
        <f t="shared" si="24"/>
        <v/>
      </c>
      <c r="AI336" s="37" t="str">
        <f>IFERROR(IF(OR($C$5="",$Y336=""),"",INDEX('NFA LEVEL'!$D$2:$D$197,MATCH(CONCATENATE($C$5,"_",$Y336),'NFA LEVEL'!$A$2:$A$197))),"")</f>
        <v/>
      </c>
      <c r="AJ336" s="38" t="str">
        <f>IFERROR(ROUND((VLOOKUP(CONCATENATE($C$5,"_",$Y336),premium!$A$2:$I$200,6,FALSE))*AA336,0),"")</f>
        <v/>
      </c>
      <c r="AK336" s="38" t="str">
        <f>IFERROR(ROUND((VLOOKUP(CONCATENATE($C$5,"_",$Y336),premium!$A$2:$I$200,9,FALSE))*AA336,2),"")</f>
        <v/>
      </c>
      <c r="AL336" s="35"/>
      <c r="AM336" s="31"/>
      <c r="AN336" s="39"/>
      <c r="AO336" s="63" t="str">
        <f t="shared" si="27"/>
        <v/>
      </c>
      <c r="AP336" s="40" t="str">
        <f t="shared" si="28"/>
        <v/>
      </c>
      <c r="AQ336" s="41" t="s">
        <v>48</v>
      </c>
      <c r="AR336" s="161"/>
      <c r="AS336" s="124" t="s">
        <v>4531</v>
      </c>
      <c r="AT336" s="129" t="s">
        <v>454</v>
      </c>
      <c r="AU336" s="129" t="s">
        <v>171</v>
      </c>
      <c r="AV336" s="129" t="s">
        <v>455</v>
      </c>
      <c r="AW336" s="129" t="s">
        <v>464</v>
      </c>
      <c r="AX336" s="129" t="s">
        <v>471</v>
      </c>
      <c r="AZ336" s="129" t="s">
        <v>3984</v>
      </c>
      <c r="BA336" s="130" t="s">
        <v>9319</v>
      </c>
      <c r="BB336" s="130" t="s">
        <v>9320</v>
      </c>
      <c r="BH336" s="124"/>
      <c r="BI336" s="124"/>
      <c r="BL336" s="131"/>
      <c r="BM336" s="131"/>
      <c r="BN336" s="131"/>
      <c r="BO336" s="131"/>
      <c r="BP336" s="131"/>
      <c r="BQ336" s="131"/>
      <c r="BR336" s="131"/>
      <c r="BT336" s="129" t="s">
        <v>3206</v>
      </c>
      <c r="BU336" s="129" t="s">
        <v>204</v>
      </c>
      <c r="BV336" s="129" t="s">
        <v>3209</v>
      </c>
      <c r="BW336" s="129" t="s">
        <v>3359</v>
      </c>
      <c r="BX336" s="131" t="s">
        <v>17845</v>
      </c>
      <c r="BY336" s="131" t="s">
        <v>18211</v>
      </c>
      <c r="BZ336" s="131" t="s">
        <v>18939</v>
      </c>
      <c r="CB336" s="129" t="s">
        <v>454</v>
      </c>
      <c r="CC336" s="129" t="s">
        <v>171</v>
      </c>
      <c r="CD336" s="129" t="s">
        <v>455</v>
      </c>
      <c r="CE336" s="129" t="s">
        <v>464</v>
      </c>
      <c r="CF336" s="129" t="s">
        <v>471</v>
      </c>
      <c r="CG336" s="131" t="s">
        <v>17949</v>
      </c>
      <c r="CH336" s="131" t="s">
        <v>9320</v>
      </c>
      <c r="CI336" s="124" t="s">
        <v>19319</v>
      </c>
    </row>
    <row r="337" spans="1:87" ht="15" x14ac:dyDescent="0.25">
      <c r="A337" s="30" t="str">
        <f t="shared" si="29"/>
        <v/>
      </c>
      <c r="B337" s="31"/>
      <c r="C337" s="31"/>
      <c r="D337" s="31"/>
      <c r="E337" s="31"/>
      <c r="F337" s="31"/>
      <c r="G337" s="32"/>
      <c r="H337" s="32"/>
      <c r="I337" s="33"/>
      <c r="J337" s="18"/>
      <c r="K337" s="32"/>
      <c r="L337" s="18"/>
      <c r="M337" s="31"/>
      <c r="N337" s="31"/>
      <c r="O337" s="31"/>
      <c r="P337" s="32"/>
      <c r="Q337" s="31"/>
      <c r="R337" s="44"/>
      <c r="S337" s="32"/>
      <c r="T337" s="34" t="str">
        <f t="shared" si="25"/>
        <v/>
      </c>
      <c r="U337" s="32"/>
      <c r="V337" s="45"/>
      <c r="W337" s="35"/>
      <c r="X337" s="62" t="str">
        <f t="shared" si="26"/>
        <v/>
      </c>
      <c r="Y337" s="32"/>
      <c r="Z337" s="35"/>
      <c r="AA337" s="36"/>
      <c r="AB337" s="32"/>
      <c r="AC337" s="32"/>
      <c r="AD337" s="32"/>
      <c r="AE337" s="31"/>
      <c r="AF337" s="31"/>
      <c r="AG337" s="31"/>
      <c r="AH337" s="31" t="str">
        <f t="shared" si="24"/>
        <v/>
      </c>
      <c r="AI337" s="37" t="str">
        <f>IFERROR(IF(OR($C$5="",$Y337=""),"",INDEX('NFA LEVEL'!$D$2:$D$197,MATCH(CONCATENATE($C$5,"_",$Y337),'NFA LEVEL'!$A$2:$A$197))),"")</f>
        <v/>
      </c>
      <c r="AJ337" s="38" t="str">
        <f>IFERROR(ROUND((VLOOKUP(CONCATENATE($C$5,"_",$Y337),premium!$A$2:$I$200,6,FALSE))*AA337,0),"")</f>
        <v/>
      </c>
      <c r="AK337" s="38" t="str">
        <f>IFERROR(ROUND((VLOOKUP(CONCATENATE($C$5,"_",$Y337),premium!$A$2:$I$200,9,FALSE))*AA337,2),"")</f>
        <v/>
      </c>
      <c r="AL337" s="35"/>
      <c r="AM337" s="31"/>
      <c r="AN337" s="39"/>
      <c r="AO337" s="63" t="str">
        <f t="shared" si="27"/>
        <v/>
      </c>
      <c r="AP337" s="40" t="str">
        <f t="shared" si="28"/>
        <v/>
      </c>
      <c r="AQ337" s="41" t="s">
        <v>48</v>
      </c>
      <c r="AR337" s="161"/>
      <c r="AS337" s="124" t="s">
        <v>4532</v>
      </c>
      <c r="AT337" s="129" t="s">
        <v>454</v>
      </c>
      <c r="AU337" s="129" t="s">
        <v>171</v>
      </c>
      <c r="AV337" s="129" t="s">
        <v>455</v>
      </c>
      <c r="AW337" s="129" t="s">
        <v>464</v>
      </c>
      <c r="AX337" s="129" t="s">
        <v>472</v>
      </c>
      <c r="AZ337" s="129" t="s">
        <v>3984</v>
      </c>
      <c r="BA337" s="130" t="s">
        <v>9321</v>
      </c>
      <c r="BB337" s="130" t="s">
        <v>9322</v>
      </c>
      <c r="BH337" s="124"/>
      <c r="BI337" s="124"/>
      <c r="BL337" s="131"/>
      <c r="BM337" s="131"/>
      <c r="BN337" s="131"/>
      <c r="BO337" s="131"/>
      <c r="BP337" s="131"/>
      <c r="BQ337" s="131"/>
      <c r="BR337" s="131"/>
      <c r="BT337" s="129" t="s">
        <v>3206</v>
      </c>
      <c r="BU337" s="129" t="s">
        <v>204</v>
      </c>
      <c r="BV337" s="129" t="s">
        <v>3209</v>
      </c>
      <c r="BW337" s="129" t="s">
        <v>3380</v>
      </c>
      <c r="BX337" s="131" t="s">
        <v>17845</v>
      </c>
      <c r="BY337" s="131" t="s">
        <v>18212</v>
      </c>
      <c r="BZ337" s="131" t="s">
        <v>18940</v>
      </c>
      <c r="CB337" s="129" t="s">
        <v>454</v>
      </c>
      <c r="CC337" s="129" t="s">
        <v>171</v>
      </c>
      <c r="CD337" s="129" t="s">
        <v>455</v>
      </c>
      <c r="CE337" s="129" t="s">
        <v>464</v>
      </c>
      <c r="CF337" s="129" t="s">
        <v>472</v>
      </c>
      <c r="CG337" s="131" t="s">
        <v>17949</v>
      </c>
      <c r="CH337" s="131" t="s">
        <v>9322</v>
      </c>
      <c r="CI337" s="124" t="s">
        <v>19320</v>
      </c>
    </row>
    <row r="338" spans="1:87" ht="15" x14ac:dyDescent="0.25">
      <c r="A338" s="30" t="str">
        <f t="shared" si="29"/>
        <v/>
      </c>
      <c r="B338" s="31"/>
      <c r="C338" s="31"/>
      <c r="D338" s="31"/>
      <c r="E338" s="31"/>
      <c r="F338" s="31"/>
      <c r="G338" s="32"/>
      <c r="H338" s="32"/>
      <c r="I338" s="33"/>
      <c r="J338" s="18"/>
      <c r="K338" s="32"/>
      <c r="L338" s="18"/>
      <c r="M338" s="31"/>
      <c r="N338" s="31"/>
      <c r="O338" s="31"/>
      <c r="P338" s="32"/>
      <c r="Q338" s="31"/>
      <c r="R338" s="44"/>
      <c r="S338" s="32"/>
      <c r="T338" s="34" t="str">
        <f t="shared" si="25"/>
        <v/>
      </c>
      <c r="U338" s="32"/>
      <c r="V338" s="45"/>
      <c r="W338" s="35"/>
      <c r="X338" s="62" t="str">
        <f t="shared" si="26"/>
        <v/>
      </c>
      <c r="Y338" s="32"/>
      <c r="Z338" s="35"/>
      <c r="AA338" s="36"/>
      <c r="AB338" s="32"/>
      <c r="AC338" s="32"/>
      <c r="AD338" s="32"/>
      <c r="AE338" s="31"/>
      <c r="AF338" s="31"/>
      <c r="AG338" s="31"/>
      <c r="AH338" s="31" t="str">
        <f t="shared" ref="AH338:AH401" si="30">IF(OR($C$5="",$Y338=""),"",IFERROR(INDEX($AZ$18:$AZ$4489,MATCH(CONCATENATE($C$5,$Y338,$AB338,$AC338,$AD338,$AE338),$AS$18:$AS$4489,0)),""))</f>
        <v/>
      </c>
      <c r="AI338" s="37" t="str">
        <f>IFERROR(IF(OR($C$5="",$Y338=""),"",INDEX('NFA LEVEL'!$D$2:$D$197,MATCH(CONCATENATE($C$5,"_",$Y338),'NFA LEVEL'!$A$2:$A$197))),"")</f>
        <v/>
      </c>
      <c r="AJ338" s="38" t="str">
        <f>IFERROR(ROUND((VLOOKUP(CONCATENATE($C$5,"_",$Y338),premium!$A$2:$I$200,6,FALSE))*AA338,0),"")</f>
        <v/>
      </c>
      <c r="AK338" s="38" t="str">
        <f>IFERROR(ROUND((VLOOKUP(CONCATENATE($C$5,"_",$Y338),premium!$A$2:$I$200,9,FALSE))*AA338,2),"")</f>
        <v/>
      </c>
      <c r="AL338" s="35"/>
      <c r="AM338" s="31"/>
      <c r="AN338" s="39"/>
      <c r="AO338" s="63" t="str">
        <f t="shared" si="27"/>
        <v/>
      </c>
      <c r="AP338" s="40" t="str">
        <f t="shared" si="28"/>
        <v/>
      </c>
      <c r="AQ338" s="41" t="s">
        <v>48</v>
      </c>
      <c r="AR338" s="161"/>
      <c r="AS338" s="124" t="s">
        <v>4533</v>
      </c>
      <c r="AT338" s="129" t="s">
        <v>454</v>
      </c>
      <c r="AU338" s="129" t="s">
        <v>171</v>
      </c>
      <c r="AV338" s="129" t="s">
        <v>455</v>
      </c>
      <c r="AW338" s="129" t="s">
        <v>464</v>
      </c>
      <c r="AX338" s="129" t="s">
        <v>473</v>
      </c>
      <c r="AZ338" s="129" t="s">
        <v>3984</v>
      </c>
      <c r="BA338" s="130" t="s">
        <v>9323</v>
      </c>
      <c r="BB338" s="130" t="s">
        <v>9324</v>
      </c>
      <c r="BH338" s="124"/>
      <c r="BI338" s="124"/>
      <c r="BL338" s="131"/>
      <c r="BM338" s="131"/>
      <c r="BN338" s="131"/>
      <c r="BO338" s="131"/>
      <c r="BP338" s="131"/>
      <c r="BQ338" s="131"/>
      <c r="BR338" s="131"/>
      <c r="BT338" s="129" t="s">
        <v>3206</v>
      </c>
      <c r="BU338" s="129" t="s">
        <v>204</v>
      </c>
      <c r="BV338" s="129" t="s">
        <v>3209</v>
      </c>
      <c r="BW338" s="129" t="s">
        <v>3404</v>
      </c>
      <c r="BX338" s="131" t="s">
        <v>17845</v>
      </c>
      <c r="BY338" s="131" t="s">
        <v>18213</v>
      </c>
      <c r="BZ338" s="131" t="s">
        <v>18941</v>
      </c>
      <c r="CB338" s="129" t="s">
        <v>454</v>
      </c>
      <c r="CC338" s="129" t="s">
        <v>171</v>
      </c>
      <c r="CD338" s="129" t="s">
        <v>455</v>
      </c>
      <c r="CE338" s="129" t="s">
        <v>464</v>
      </c>
      <c r="CF338" s="129" t="s">
        <v>473</v>
      </c>
      <c r="CG338" s="131" t="s">
        <v>17949</v>
      </c>
      <c r="CH338" s="131" t="s">
        <v>9324</v>
      </c>
      <c r="CI338" s="124" t="s">
        <v>19321</v>
      </c>
    </row>
    <row r="339" spans="1:87" ht="15" x14ac:dyDescent="0.25">
      <c r="A339" s="30" t="str">
        <f t="shared" si="29"/>
        <v/>
      </c>
      <c r="B339" s="31"/>
      <c r="C339" s="31"/>
      <c r="D339" s="31"/>
      <c r="E339" s="31"/>
      <c r="F339" s="31"/>
      <c r="G339" s="32"/>
      <c r="H339" s="32"/>
      <c r="I339" s="33"/>
      <c r="J339" s="18"/>
      <c r="K339" s="32"/>
      <c r="L339" s="18"/>
      <c r="M339" s="31"/>
      <c r="N339" s="31"/>
      <c r="O339" s="31"/>
      <c r="P339" s="32"/>
      <c r="Q339" s="31"/>
      <c r="R339" s="44"/>
      <c r="S339" s="32"/>
      <c r="T339" s="34" t="str">
        <f t="shared" ref="T339:T402" si="31">IF($S339="","",IF($S339="Loanee","Saving/Loan A/C","Saving Bank A/C"))</f>
        <v/>
      </c>
      <c r="U339" s="32"/>
      <c r="V339" s="45"/>
      <c r="W339" s="35"/>
      <c r="X339" s="62" t="str">
        <f t="shared" ref="X339:X402" si="32">IF($V339&gt;2,"Others",IF($V339="","","Small/Marginal"))</f>
        <v/>
      </c>
      <c r="Y339" s="32"/>
      <c r="Z339" s="35"/>
      <c r="AA339" s="36"/>
      <c r="AB339" s="32"/>
      <c r="AC339" s="32"/>
      <c r="AD339" s="32"/>
      <c r="AE339" s="31"/>
      <c r="AF339" s="31"/>
      <c r="AG339" s="31"/>
      <c r="AH339" s="31" t="str">
        <f t="shared" si="30"/>
        <v/>
      </c>
      <c r="AI339" s="37" t="str">
        <f>IFERROR(IF(OR($C$5="",$Y339=""),"",INDEX('NFA LEVEL'!$D$2:$D$197,MATCH(CONCATENATE($C$5,"_",$Y339),'NFA LEVEL'!$A$2:$A$197))),"")</f>
        <v/>
      </c>
      <c r="AJ339" s="38" t="str">
        <f>IFERROR(ROUND((VLOOKUP(CONCATENATE($C$5,"_",$Y339),premium!$A$2:$I$200,6,FALSE))*AA339,0),"")</f>
        <v/>
      </c>
      <c r="AK339" s="38" t="str">
        <f>IFERROR(ROUND((VLOOKUP(CONCATENATE($C$5,"_",$Y339),premium!$A$2:$I$200,9,FALSE))*AA339,2),"")</f>
        <v/>
      </c>
      <c r="AL339" s="35"/>
      <c r="AM339" s="31"/>
      <c r="AN339" s="39"/>
      <c r="AO339" s="63" t="str">
        <f t="shared" ref="AO339:AO402" si="33">IF(COUNT(A339:AL339)=0,"",IF(AND($AH339="DISTR",$AB339="",$AC339="",$AD339="",$AE339=""),"O.K.",IF(AND($AH339="TEHSL",$AB339&lt;&gt;"",$AC339="",$AD339="",$AE339=""),"O.K.",IF(AND($AH339="RCRCLE",$AB339&lt;&gt;"",$AC339&lt;&gt;"",$AD339="",$AE339=""),"O.K.",IF(AND($AH339="PTHLKA",$AB339&lt;&gt;"",$AC339&lt;&gt;"",$AD339&lt;&gt;"",$AE339=""),"O.K.",IF(AND($AH339="VILLAGE",$AB339&lt;&gt;"",$AC339&lt;&gt;"",$AD339&lt;&gt;"",$AE339&lt;&gt;""),"O.K.","Choose Correct Hierarchy in Column AB, AC, AD"))))))</f>
        <v/>
      </c>
      <c r="AP339" s="40" t="str">
        <f t="shared" ref="AP339:AP402" si="34">IF(C339="","",IF(AND(C339&lt;&gt;"",E339&lt;&gt;"",G339&lt;&gt;"",H339&lt;&gt;"",I339&lt;&gt;"",T339&lt;&gt;"",R339&lt;&gt;"",X339&lt;&gt;"",S339&lt;&gt;"",Y339&lt;&gt;"",AA339&lt;&gt;"",AH339&lt;&gt;"",AJ339&lt;&gt;"",AK339&lt;&gt;"",N339&lt;&gt;"",AL339&lt;&gt;"",AF339&lt;&gt;"",W339&lt;&gt;"",M339&lt;&gt;"",V339&lt;&gt;"",U339&lt;&gt;"",P339&lt;&gt;"",AO339="O.K."),"O.K","COMPULSORY FIELDS ARE BLANK, KINDLY ENTER DATA IN COMPULSORY FIELD "))</f>
        <v/>
      </c>
      <c r="AQ339" s="41" t="s">
        <v>48</v>
      </c>
      <c r="AR339" s="161"/>
      <c r="AS339" s="124" t="s">
        <v>4534</v>
      </c>
      <c r="AT339" s="129" t="s">
        <v>454</v>
      </c>
      <c r="AU339" s="129" t="s">
        <v>171</v>
      </c>
      <c r="AV339" s="129" t="s">
        <v>455</v>
      </c>
      <c r="AW339" s="129" t="s">
        <v>464</v>
      </c>
      <c r="AX339" s="129" t="s">
        <v>474</v>
      </c>
      <c r="AZ339" s="129" t="s">
        <v>3984</v>
      </c>
      <c r="BA339" s="130" t="s">
        <v>9325</v>
      </c>
      <c r="BB339" s="130" t="s">
        <v>9326</v>
      </c>
      <c r="BH339" s="124"/>
      <c r="BI339" s="124"/>
      <c r="BL339" s="131"/>
      <c r="BM339" s="131"/>
      <c r="BN339" s="131"/>
      <c r="BO339" s="131"/>
      <c r="BP339" s="131"/>
      <c r="BQ339" s="131"/>
      <c r="BR339" s="131"/>
      <c r="BT339" s="129" t="s">
        <v>3206</v>
      </c>
      <c r="BU339" s="129" t="s">
        <v>204</v>
      </c>
      <c r="BV339" s="129" t="s">
        <v>3209</v>
      </c>
      <c r="BW339" s="129" t="s">
        <v>3432</v>
      </c>
      <c r="BX339" s="131" t="s">
        <v>17845</v>
      </c>
      <c r="BY339" s="131" t="s">
        <v>18214</v>
      </c>
      <c r="BZ339" s="131" t="s">
        <v>18942</v>
      </c>
      <c r="CB339" s="129" t="s">
        <v>454</v>
      </c>
      <c r="CC339" s="129" t="s">
        <v>171</v>
      </c>
      <c r="CD339" s="129" t="s">
        <v>455</v>
      </c>
      <c r="CE339" s="129" t="s">
        <v>464</v>
      </c>
      <c r="CF339" s="129" t="s">
        <v>474</v>
      </c>
      <c r="CG339" s="131" t="s">
        <v>17949</v>
      </c>
      <c r="CH339" s="131" t="s">
        <v>9326</v>
      </c>
      <c r="CI339" s="124" t="s">
        <v>19322</v>
      </c>
    </row>
    <row r="340" spans="1:87" ht="15" x14ac:dyDescent="0.25">
      <c r="A340" s="30" t="str">
        <f t="shared" ref="A340:A403" si="35">IF(C340="","",A339+1)</f>
        <v/>
      </c>
      <c r="B340" s="31"/>
      <c r="C340" s="31"/>
      <c r="D340" s="31"/>
      <c r="E340" s="31"/>
      <c r="F340" s="31"/>
      <c r="G340" s="32"/>
      <c r="H340" s="32"/>
      <c r="I340" s="33"/>
      <c r="J340" s="18"/>
      <c r="K340" s="32"/>
      <c r="L340" s="18"/>
      <c r="M340" s="31"/>
      <c r="N340" s="31"/>
      <c r="O340" s="31"/>
      <c r="P340" s="32"/>
      <c r="Q340" s="31"/>
      <c r="R340" s="44"/>
      <c r="S340" s="32"/>
      <c r="T340" s="34" t="str">
        <f t="shared" si="31"/>
        <v/>
      </c>
      <c r="U340" s="32"/>
      <c r="V340" s="45"/>
      <c r="W340" s="35"/>
      <c r="X340" s="62" t="str">
        <f t="shared" si="32"/>
        <v/>
      </c>
      <c r="Y340" s="32"/>
      <c r="Z340" s="35"/>
      <c r="AA340" s="36"/>
      <c r="AB340" s="32"/>
      <c r="AC340" s="32"/>
      <c r="AD340" s="32"/>
      <c r="AE340" s="31"/>
      <c r="AF340" s="31"/>
      <c r="AG340" s="31"/>
      <c r="AH340" s="31" t="str">
        <f t="shared" si="30"/>
        <v/>
      </c>
      <c r="AI340" s="37" t="str">
        <f>IFERROR(IF(OR($C$5="",$Y340=""),"",INDEX('NFA LEVEL'!$D$2:$D$197,MATCH(CONCATENATE($C$5,"_",$Y340),'NFA LEVEL'!$A$2:$A$197))),"")</f>
        <v/>
      </c>
      <c r="AJ340" s="38" t="str">
        <f>IFERROR(ROUND((VLOOKUP(CONCATENATE($C$5,"_",$Y340),premium!$A$2:$I$200,6,FALSE))*AA340,0),"")</f>
        <v/>
      </c>
      <c r="AK340" s="38" t="str">
        <f>IFERROR(ROUND((VLOOKUP(CONCATENATE($C$5,"_",$Y340),premium!$A$2:$I$200,9,FALSE))*AA340,2),"")</f>
        <v/>
      </c>
      <c r="AL340" s="35"/>
      <c r="AM340" s="31"/>
      <c r="AN340" s="39"/>
      <c r="AO340" s="63" t="str">
        <f t="shared" si="33"/>
        <v/>
      </c>
      <c r="AP340" s="40" t="str">
        <f t="shared" si="34"/>
        <v/>
      </c>
      <c r="AQ340" s="41" t="s">
        <v>48</v>
      </c>
      <c r="AR340" s="161"/>
      <c r="AS340" s="124" t="s">
        <v>4535</v>
      </c>
      <c r="AT340" s="129" t="s">
        <v>454</v>
      </c>
      <c r="AU340" s="129" t="s">
        <v>171</v>
      </c>
      <c r="AV340" s="129" t="s">
        <v>456</v>
      </c>
      <c r="AW340" s="129" t="s">
        <v>475</v>
      </c>
      <c r="AX340" s="129" t="s">
        <v>476</v>
      </c>
      <c r="AZ340" s="129" t="s">
        <v>3984</v>
      </c>
      <c r="BA340" s="130" t="s">
        <v>9327</v>
      </c>
      <c r="BB340" s="130" t="s">
        <v>9328</v>
      </c>
      <c r="BH340" s="124"/>
      <c r="BI340" s="124"/>
      <c r="BL340" s="131"/>
      <c r="BM340" s="131"/>
      <c r="BN340" s="131"/>
      <c r="BO340" s="131"/>
      <c r="BP340" s="131"/>
      <c r="BQ340" s="131"/>
      <c r="BR340" s="131"/>
      <c r="BT340" s="129" t="s">
        <v>3206</v>
      </c>
      <c r="BU340" s="129" t="s">
        <v>204</v>
      </c>
      <c r="BV340" s="129" t="s">
        <v>3209</v>
      </c>
      <c r="BW340" s="129" t="s">
        <v>3447</v>
      </c>
      <c r="BX340" s="131" t="s">
        <v>17845</v>
      </c>
      <c r="BY340" s="131" t="s">
        <v>18215</v>
      </c>
      <c r="BZ340" s="131" t="s">
        <v>18943</v>
      </c>
      <c r="CB340" s="129" t="s">
        <v>454</v>
      </c>
      <c r="CC340" s="129" t="s">
        <v>171</v>
      </c>
      <c r="CD340" s="129" t="s">
        <v>456</v>
      </c>
      <c r="CE340" s="129" t="s">
        <v>475</v>
      </c>
      <c r="CF340" s="129" t="s">
        <v>476</v>
      </c>
      <c r="CG340" s="131" t="s">
        <v>17950</v>
      </c>
      <c r="CH340" s="131" t="s">
        <v>9328</v>
      </c>
      <c r="CI340" s="124" t="s">
        <v>19323</v>
      </c>
    </row>
    <row r="341" spans="1:87" ht="15" x14ac:dyDescent="0.25">
      <c r="A341" s="30" t="str">
        <f t="shared" si="35"/>
        <v/>
      </c>
      <c r="B341" s="31"/>
      <c r="C341" s="31"/>
      <c r="D341" s="31"/>
      <c r="E341" s="31"/>
      <c r="F341" s="31"/>
      <c r="G341" s="32"/>
      <c r="H341" s="32"/>
      <c r="I341" s="33"/>
      <c r="J341" s="18"/>
      <c r="K341" s="32"/>
      <c r="L341" s="18"/>
      <c r="M341" s="31"/>
      <c r="N341" s="31"/>
      <c r="O341" s="31"/>
      <c r="P341" s="32"/>
      <c r="Q341" s="31"/>
      <c r="R341" s="44"/>
      <c r="S341" s="32"/>
      <c r="T341" s="34" t="str">
        <f t="shared" si="31"/>
        <v/>
      </c>
      <c r="U341" s="32"/>
      <c r="V341" s="45"/>
      <c r="W341" s="35"/>
      <c r="X341" s="62" t="str">
        <f t="shared" si="32"/>
        <v/>
      </c>
      <c r="Y341" s="32"/>
      <c r="Z341" s="35"/>
      <c r="AA341" s="36"/>
      <c r="AB341" s="32"/>
      <c r="AC341" s="32"/>
      <c r="AD341" s="32"/>
      <c r="AE341" s="31"/>
      <c r="AF341" s="31"/>
      <c r="AG341" s="31"/>
      <c r="AH341" s="31" t="str">
        <f t="shared" si="30"/>
        <v/>
      </c>
      <c r="AI341" s="37" t="str">
        <f>IFERROR(IF(OR($C$5="",$Y341=""),"",INDEX('NFA LEVEL'!$D$2:$D$197,MATCH(CONCATENATE($C$5,"_",$Y341),'NFA LEVEL'!$A$2:$A$197))),"")</f>
        <v/>
      </c>
      <c r="AJ341" s="38" t="str">
        <f>IFERROR(ROUND((VLOOKUP(CONCATENATE($C$5,"_",$Y341),premium!$A$2:$I$200,6,FALSE))*AA341,0),"")</f>
        <v/>
      </c>
      <c r="AK341" s="38" t="str">
        <f>IFERROR(ROUND((VLOOKUP(CONCATENATE($C$5,"_",$Y341),premium!$A$2:$I$200,9,FALSE))*AA341,2),"")</f>
        <v/>
      </c>
      <c r="AL341" s="35"/>
      <c r="AM341" s="31"/>
      <c r="AN341" s="39"/>
      <c r="AO341" s="63" t="str">
        <f t="shared" si="33"/>
        <v/>
      </c>
      <c r="AP341" s="40" t="str">
        <f t="shared" si="34"/>
        <v/>
      </c>
      <c r="AQ341" s="41" t="s">
        <v>48</v>
      </c>
      <c r="AR341" s="161"/>
      <c r="AS341" s="124" t="s">
        <v>4536</v>
      </c>
      <c r="AT341" s="129" t="s">
        <v>454</v>
      </c>
      <c r="AU341" s="129" t="s">
        <v>171</v>
      </c>
      <c r="AV341" s="129" t="s">
        <v>456</v>
      </c>
      <c r="AW341" s="129" t="s">
        <v>475</v>
      </c>
      <c r="AX341" s="129" t="s">
        <v>477</v>
      </c>
      <c r="AZ341" s="129" t="s">
        <v>3984</v>
      </c>
      <c r="BA341" s="130" t="s">
        <v>9329</v>
      </c>
      <c r="BB341" s="130" t="s">
        <v>9330</v>
      </c>
      <c r="BH341" s="124"/>
      <c r="BI341" s="124"/>
      <c r="BL341" s="131"/>
      <c r="BM341" s="131"/>
      <c r="BN341" s="131"/>
      <c r="BO341" s="131"/>
      <c r="BP341" s="131"/>
      <c r="BQ341" s="131"/>
      <c r="BR341" s="131"/>
      <c r="BT341" s="129" t="s">
        <v>3206</v>
      </c>
      <c r="BU341" s="129" t="s">
        <v>204</v>
      </c>
      <c r="BV341" s="129" t="s">
        <v>3209</v>
      </c>
      <c r="BW341" s="129" t="s">
        <v>3471</v>
      </c>
      <c r="BX341" s="131" t="s">
        <v>17845</v>
      </c>
      <c r="BY341" s="131" t="s">
        <v>18216</v>
      </c>
      <c r="BZ341" s="131" t="s">
        <v>18944</v>
      </c>
      <c r="CB341" s="129" t="s">
        <v>454</v>
      </c>
      <c r="CC341" s="129" t="s">
        <v>171</v>
      </c>
      <c r="CD341" s="129" t="s">
        <v>456</v>
      </c>
      <c r="CE341" s="129" t="s">
        <v>475</v>
      </c>
      <c r="CF341" s="129" t="s">
        <v>477</v>
      </c>
      <c r="CG341" s="131" t="s">
        <v>17950</v>
      </c>
      <c r="CH341" s="131" t="s">
        <v>9330</v>
      </c>
      <c r="CI341" s="124" t="s">
        <v>19324</v>
      </c>
    </row>
    <row r="342" spans="1:87" ht="15" x14ac:dyDescent="0.25">
      <c r="A342" s="30" t="str">
        <f t="shared" si="35"/>
        <v/>
      </c>
      <c r="B342" s="31"/>
      <c r="C342" s="31"/>
      <c r="D342" s="31"/>
      <c r="E342" s="31"/>
      <c r="F342" s="31"/>
      <c r="G342" s="32"/>
      <c r="H342" s="32"/>
      <c r="I342" s="33"/>
      <c r="J342" s="18"/>
      <c r="K342" s="32"/>
      <c r="L342" s="18"/>
      <c r="M342" s="31"/>
      <c r="N342" s="31"/>
      <c r="O342" s="31"/>
      <c r="P342" s="32"/>
      <c r="Q342" s="31"/>
      <c r="R342" s="44"/>
      <c r="S342" s="32"/>
      <c r="T342" s="34" t="str">
        <f t="shared" si="31"/>
        <v/>
      </c>
      <c r="U342" s="32"/>
      <c r="V342" s="45"/>
      <c r="W342" s="35"/>
      <c r="X342" s="62" t="str">
        <f t="shared" si="32"/>
        <v/>
      </c>
      <c r="Y342" s="32"/>
      <c r="Z342" s="35"/>
      <c r="AA342" s="36"/>
      <c r="AB342" s="32"/>
      <c r="AC342" s="32"/>
      <c r="AD342" s="32"/>
      <c r="AE342" s="31"/>
      <c r="AF342" s="31"/>
      <c r="AG342" s="31"/>
      <c r="AH342" s="31" t="str">
        <f t="shared" si="30"/>
        <v/>
      </c>
      <c r="AI342" s="37" t="str">
        <f>IFERROR(IF(OR($C$5="",$Y342=""),"",INDEX('NFA LEVEL'!$D$2:$D$197,MATCH(CONCATENATE($C$5,"_",$Y342),'NFA LEVEL'!$A$2:$A$197))),"")</f>
        <v/>
      </c>
      <c r="AJ342" s="38" t="str">
        <f>IFERROR(ROUND((VLOOKUP(CONCATENATE($C$5,"_",$Y342),premium!$A$2:$I$200,6,FALSE))*AA342,0),"")</f>
        <v/>
      </c>
      <c r="AK342" s="38" t="str">
        <f>IFERROR(ROUND((VLOOKUP(CONCATENATE($C$5,"_",$Y342),premium!$A$2:$I$200,9,FALSE))*AA342,2),"")</f>
        <v/>
      </c>
      <c r="AL342" s="35"/>
      <c r="AM342" s="31"/>
      <c r="AN342" s="39"/>
      <c r="AO342" s="63" t="str">
        <f t="shared" si="33"/>
        <v/>
      </c>
      <c r="AP342" s="40" t="str">
        <f t="shared" si="34"/>
        <v/>
      </c>
      <c r="AQ342" s="41" t="s">
        <v>48</v>
      </c>
      <c r="AR342" s="161"/>
      <c r="AS342" s="124" t="s">
        <v>4537</v>
      </c>
      <c r="AT342" s="129" t="s">
        <v>454</v>
      </c>
      <c r="AU342" s="129" t="s">
        <v>171</v>
      </c>
      <c r="AV342" s="129" t="s">
        <v>456</v>
      </c>
      <c r="AW342" s="129" t="s">
        <v>475</v>
      </c>
      <c r="AX342" s="129" t="s">
        <v>478</v>
      </c>
      <c r="AZ342" s="129" t="s">
        <v>3984</v>
      </c>
      <c r="BA342" s="130" t="s">
        <v>9331</v>
      </c>
      <c r="BB342" s="130" t="s">
        <v>9332</v>
      </c>
      <c r="BH342" s="124"/>
      <c r="BI342" s="124"/>
      <c r="BL342" s="131"/>
      <c r="BM342" s="131"/>
      <c r="BN342" s="131"/>
      <c r="BO342" s="131"/>
      <c r="BP342" s="131"/>
      <c r="BQ342" s="131"/>
      <c r="BR342" s="131"/>
      <c r="BT342" s="129" t="s">
        <v>3206</v>
      </c>
      <c r="BU342" s="129" t="s">
        <v>204</v>
      </c>
      <c r="BV342" s="129" t="s">
        <v>3210</v>
      </c>
      <c r="BW342" s="129" t="s">
        <v>3493</v>
      </c>
      <c r="BX342" s="131" t="s">
        <v>17846</v>
      </c>
      <c r="BY342" s="131" t="s">
        <v>18217</v>
      </c>
      <c r="BZ342" s="131" t="s">
        <v>18945</v>
      </c>
      <c r="CB342" s="129" t="s">
        <v>454</v>
      </c>
      <c r="CC342" s="129" t="s">
        <v>171</v>
      </c>
      <c r="CD342" s="129" t="s">
        <v>456</v>
      </c>
      <c r="CE342" s="129" t="s">
        <v>475</v>
      </c>
      <c r="CF342" s="129" t="s">
        <v>478</v>
      </c>
      <c r="CG342" s="131" t="s">
        <v>17950</v>
      </c>
      <c r="CH342" s="131" t="s">
        <v>9332</v>
      </c>
      <c r="CI342" s="124" t="s">
        <v>19325</v>
      </c>
    </row>
    <row r="343" spans="1:87" ht="15" x14ac:dyDescent="0.25">
      <c r="A343" s="30" t="str">
        <f t="shared" si="35"/>
        <v/>
      </c>
      <c r="B343" s="31"/>
      <c r="C343" s="31"/>
      <c r="D343" s="31"/>
      <c r="E343" s="31"/>
      <c r="F343" s="31"/>
      <c r="G343" s="32"/>
      <c r="H343" s="32"/>
      <c r="I343" s="33"/>
      <c r="J343" s="18"/>
      <c r="K343" s="32"/>
      <c r="L343" s="18"/>
      <c r="M343" s="31"/>
      <c r="N343" s="31"/>
      <c r="O343" s="31"/>
      <c r="P343" s="32"/>
      <c r="Q343" s="31"/>
      <c r="R343" s="44"/>
      <c r="S343" s="32"/>
      <c r="T343" s="34" t="str">
        <f t="shared" si="31"/>
        <v/>
      </c>
      <c r="U343" s="32"/>
      <c r="V343" s="45"/>
      <c r="W343" s="35"/>
      <c r="X343" s="62" t="str">
        <f t="shared" si="32"/>
        <v/>
      </c>
      <c r="Y343" s="32"/>
      <c r="Z343" s="35"/>
      <c r="AA343" s="36"/>
      <c r="AB343" s="32"/>
      <c r="AC343" s="32"/>
      <c r="AD343" s="32"/>
      <c r="AE343" s="31"/>
      <c r="AF343" s="31"/>
      <c r="AG343" s="31"/>
      <c r="AH343" s="31" t="str">
        <f t="shared" si="30"/>
        <v/>
      </c>
      <c r="AI343" s="37" t="str">
        <f>IFERROR(IF(OR($C$5="",$Y343=""),"",INDEX('NFA LEVEL'!$D$2:$D$197,MATCH(CONCATENATE($C$5,"_",$Y343),'NFA LEVEL'!$A$2:$A$197))),"")</f>
        <v/>
      </c>
      <c r="AJ343" s="38" t="str">
        <f>IFERROR(ROUND((VLOOKUP(CONCATENATE($C$5,"_",$Y343),premium!$A$2:$I$200,6,FALSE))*AA343,0),"")</f>
        <v/>
      </c>
      <c r="AK343" s="38" t="str">
        <f>IFERROR(ROUND((VLOOKUP(CONCATENATE($C$5,"_",$Y343),premium!$A$2:$I$200,9,FALSE))*AA343,2),"")</f>
        <v/>
      </c>
      <c r="AL343" s="35"/>
      <c r="AM343" s="31"/>
      <c r="AN343" s="39"/>
      <c r="AO343" s="63" t="str">
        <f t="shared" si="33"/>
        <v/>
      </c>
      <c r="AP343" s="40" t="str">
        <f t="shared" si="34"/>
        <v/>
      </c>
      <c r="AQ343" s="41" t="s">
        <v>48</v>
      </c>
      <c r="AR343" s="161"/>
      <c r="AS343" s="124" t="s">
        <v>4538</v>
      </c>
      <c r="AT343" s="129" t="s">
        <v>454</v>
      </c>
      <c r="AU343" s="129" t="s">
        <v>171</v>
      </c>
      <c r="AV343" s="129" t="s">
        <v>456</v>
      </c>
      <c r="AW343" s="129" t="s">
        <v>475</v>
      </c>
      <c r="AX343" s="129" t="s">
        <v>479</v>
      </c>
      <c r="AZ343" s="129" t="s">
        <v>3984</v>
      </c>
      <c r="BA343" s="130" t="s">
        <v>9333</v>
      </c>
      <c r="BB343" s="130" t="s">
        <v>9334</v>
      </c>
      <c r="BH343" s="124"/>
      <c r="BI343" s="124"/>
      <c r="BL343" s="131"/>
      <c r="BM343" s="131"/>
      <c r="BN343" s="131"/>
      <c r="BO343" s="131"/>
      <c r="BP343" s="131"/>
      <c r="BQ343" s="131"/>
      <c r="BR343" s="131"/>
      <c r="BT343" s="129" t="s">
        <v>3206</v>
      </c>
      <c r="BU343" s="129" t="s">
        <v>204</v>
      </c>
      <c r="BV343" s="129" t="s">
        <v>3210</v>
      </c>
      <c r="BW343" s="129" t="s">
        <v>3514</v>
      </c>
      <c r="BX343" s="131" t="s">
        <v>17846</v>
      </c>
      <c r="BY343" s="131" t="s">
        <v>18218</v>
      </c>
      <c r="BZ343" s="131" t="s">
        <v>18946</v>
      </c>
      <c r="CB343" s="129" t="s">
        <v>454</v>
      </c>
      <c r="CC343" s="129" t="s">
        <v>171</v>
      </c>
      <c r="CD343" s="129" t="s">
        <v>456</v>
      </c>
      <c r="CE343" s="129" t="s">
        <v>475</v>
      </c>
      <c r="CF343" s="129" t="s">
        <v>479</v>
      </c>
      <c r="CG343" s="131" t="s">
        <v>17950</v>
      </c>
      <c r="CH343" s="131" t="s">
        <v>9334</v>
      </c>
      <c r="CI343" s="124" t="s">
        <v>19326</v>
      </c>
    </row>
    <row r="344" spans="1:87" ht="15" x14ac:dyDescent="0.25">
      <c r="A344" s="30" t="str">
        <f t="shared" si="35"/>
        <v/>
      </c>
      <c r="B344" s="31"/>
      <c r="C344" s="31"/>
      <c r="D344" s="31"/>
      <c r="E344" s="31"/>
      <c r="F344" s="31"/>
      <c r="G344" s="32"/>
      <c r="H344" s="32"/>
      <c r="I344" s="33"/>
      <c r="J344" s="18"/>
      <c r="K344" s="32"/>
      <c r="L344" s="18"/>
      <c r="M344" s="31"/>
      <c r="N344" s="31"/>
      <c r="O344" s="31"/>
      <c r="P344" s="32"/>
      <c r="Q344" s="31"/>
      <c r="R344" s="44"/>
      <c r="S344" s="32"/>
      <c r="T344" s="34" t="str">
        <f t="shared" si="31"/>
        <v/>
      </c>
      <c r="U344" s="32"/>
      <c r="V344" s="45"/>
      <c r="W344" s="35"/>
      <c r="X344" s="62" t="str">
        <f t="shared" si="32"/>
        <v/>
      </c>
      <c r="Y344" s="32"/>
      <c r="Z344" s="35"/>
      <c r="AA344" s="36"/>
      <c r="AB344" s="32"/>
      <c r="AC344" s="32"/>
      <c r="AD344" s="32"/>
      <c r="AE344" s="31"/>
      <c r="AF344" s="31"/>
      <c r="AG344" s="31"/>
      <c r="AH344" s="31" t="str">
        <f t="shared" si="30"/>
        <v/>
      </c>
      <c r="AI344" s="37" t="str">
        <f>IFERROR(IF(OR($C$5="",$Y344=""),"",INDEX('NFA LEVEL'!$D$2:$D$197,MATCH(CONCATENATE($C$5,"_",$Y344),'NFA LEVEL'!$A$2:$A$197))),"")</f>
        <v/>
      </c>
      <c r="AJ344" s="38" t="str">
        <f>IFERROR(ROUND((VLOOKUP(CONCATENATE($C$5,"_",$Y344),premium!$A$2:$I$200,6,FALSE))*AA344,0),"")</f>
        <v/>
      </c>
      <c r="AK344" s="38" t="str">
        <f>IFERROR(ROUND((VLOOKUP(CONCATENATE($C$5,"_",$Y344),premium!$A$2:$I$200,9,FALSE))*AA344,2),"")</f>
        <v/>
      </c>
      <c r="AL344" s="35"/>
      <c r="AM344" s="31"/>
      <c r="AN344" s="39"/>
      <c r="AO344" s="63" t="str">
        <f t="shared" si="33"/>
        <v/>
      </c>
      <c r="AP344" s="40" t="str">
        <f t="shared" si="34"/>
        <v/>
      </c>
      <c r="AQ344" s="41" t="s">
        <v>48</v>
      </c>
      <c r="AR344" s="161"/>
      <c r="AS344" s="124" t="s">
        <v>4539</v>
      </c>
      <c r="AT344" s="129" t="s">
        <v>454</v>
      </c>
      <c r="AU344" s="129" t="s">
        <v>171</v>
      </c>
      <c r="AV344" s="129" t="s">
        <v>456</v>
      </c>
      <c r="AW344" s="129" t="s">
        <v>475</v>
      </c>
      <c r="AX344" s="129" t="s">
        <v>480</v>
      </c>
      <c r="AZ344" s="129" t="s">
        <v>3984</v>
      </c>
      <c r="BA344" s="130" t="s">
        <v>9335</v>
      </c>
      <c r="BB344" s="130" t="s">
        <v>9336</v>
      </c>
      <c r="BH344" s="124"/>
      <c r="BI344" s="124"/>
      <c r="BL344" s="131"/>
      <c r="BM344" s="131"/>
      <c r="BN344" s="131"/>
      <c r="BO344" s="131"/>
      <c r="BP344" s="131"/>
      <c r="BQ344" s="131"/>
      <c r="BR344" s="131"/>
      <c r="BT344" s="129" t="s">
        <v>3206</v>
      </c>
      <c r="BU344" s="129" t="s">
        <v>204</v>
      </c>
      <c r="BV344" s="129" t="s">
        <v>3210</v>
      </c>
      <c r="BW344" s="129" t="s">
        <v>3534</v>
      </c>
      <c r="BX344" s="131" t="s">
        <v>17846</v>
      </c>
      <c r="BY344" s="131" t="s">
        <v>18219</v>
      </c>
      <c r="BZ344" s="131" t="s">
        <v>18947</v>
      </c>
      <c r="CB344" s="129" t="s">
        <v>454</v>
      </c>
      <c r="CC344" s="129" t="s">
        <v>171</v>
      </c>
      <c r="CD344" s="129" t="s">
        <v>456</v>
      </c>
      <c r="CE344" s="129" t="s">
        <v>475</v>
      </c>
      <c r="CF344" s="129" t="s">
        <v>480</v>
      </c>
      <c r="CG344" s="131" t="s">
        <v>17950</v>
      </c>
      <c r="CH344" s="131" t="s">
        <v>9336</v>
      </c>
      <c r="CI344" s="124" t="s">
        <v>19327</v>
      </c>
    </row>
    <row r="345" spans="1:87" ht="15" x14ac:dyDescent="0.25">
      <c r="A345" s="30" t="str">
        <f t="shared" si="35"/>
        <v/>
      </c>
      <c r="B345" s="31"/>
      <c r="C345" s="31"/>
      <c r="D345" s="31"/>
      <c r="E345" s="31"/>
      <c r="F345" s="31"/>
      <c r="G345" s="32"/>
      <c r="H345" s="32"/>
      <c r="I345" s="33"/>
      <c r="J345" s="18"/>
      <c r="K345" s="32"/>
      <c r="L345" s="18"/>
      <c r="M345" s="31"/>
      <c r="N345" s="31"/>
      <c r="O345" s="31"/>
      <c r="P345" s="32"/>
      <c r="Q345" s="31"/>
      <c r="R345" s="44"/>
      <c r="S345" s="32"/>
      <c r="T345" s="34" t="str">
        <f t="shared" si="31"/>
        <v/>
      </c>
      <c r="U345" s="32"/>
      <c r="V345" s="45"/>
      <c r="W345" s="35"/>
      <c r="X345" s="62" t="str">
        <f t="shared" si="32"/>
        <v/>
      </c>
      <c r="Y345" s="32"/>
      <c r="Z345" s="35"/>
      <c r="AA345" s="36"/>
      <c r="AB345" s="32"/>
      <c r="AC345" s="32"/>
      <c r="AD345" s="32"/>
      <c r="AE345" s="31"/>
      <c r="AF345" s="31"/>
      <c r="AG345" s="31"/>
      <c r="AH345" s="31" t="str">
        <f t="shared" si="30"/>
        <v/>
      </c>
      <c r="AI345" s="37" t="str">
        <f>IFERROR(IF(OR($C$5="",$Y345=""),"",INDEX('NFA LEVEL'!$D$2:$D$197,MATCH(CONCATENATE($C$5,"_",$Y345),'NFA LEVEL'!$A$2:$A$197))),"")</f>
        <v/>
      </c>
      <c r="AJ345" s="38" t="str">
        <f>IFERROR(ROUND((VLOOKUP(CONCATENATE($C$5,"_",$Y345),premium!$A$2:$I$200,6,FALSE))*AA345,0),"")</f>
        <v/>
      </c>
      <c r="AK345" s="38" t="str">
        <f>IFERROR(ROUND((VLOOKUP(CONCATENATE($C$5,"_",$Y345),premium!$A$2:$I$200,9,FALSE))*AA345,2),"")</f>
        <v/>
      </c>
      <c r="AL345" s="35"/>
      <c r="AM345" s="31"/>
      <c r="AN345" s="39"/>
      <c r="AO345" s="63" t="str">
        <f t="shared" si="33"/>
        <v/>
      </c>
      <c r="AP345" s="40" t="str">
        <f t="shared" si="34"/>
        <v/>
      </c>
      <c r="AQ345" s="41" t="s">
        <v>48</v>
      </c>
      <c r="AR345" s="161"/>
      <c r="AS345" s="124" t="s">
        <v>4540</v>
      </c>
      <c r="AT345" s="129" t="s">
        <v>454</v>
      </c>
      <c r="AU345" s="129" t="s">
        <v>171</v>
      </c>
      <c r="AV345" s="129" t="s">
        <v>456</v>
      </c>
      <c r="AW345" s="129" t="s">
        <v>475</v>
      </c>
      <c r="AX345" s="129" t="s">
        <v>481</v>
      </c>
      <c r="AZ345" s="129" t="s">
        <v>3984</v>
      </c>
      <c r="BA345" s="130" t="s">
        <v>9337</v>
      </c>
      <c r="BB345" s="130" t="s">
        <v>9338</v>
      </c>
      <c r="BH345" s="124"/>
      <c r="BI345" s="124"/>
      <c r="BL345" s="131"/>
      <c r="BM345" s="131"/>
      <c r="BN345" s="131"/>
      <c r="BO345" s="131"/>
      <c r="BP345" s="131"/>
      <c r="BQ345" s="131"/>
      <c r="BR345" s="131"/>
      <c r="BT345" s="129" t="s">
        <v>3206</v>
      </c>
      <c r="BU345" s="129" t="s">
        <v>204</v>
      </c>
      <c r="BV345" s="129" t="s">
        <v>3211</v>
      </c>
      <c r="BW345" s="129" t="s">
        <v>3556</v>
      </c>
      <c r="BX345" s="131" t="s">
        <v>17847</v>
      </c>
      <c r="BY345" s="131" t="s">
        <v>18220</v>
      </c>
      <c r="BZ345" s="131" t="s">
        <v>18948</v>
      </c>
      <c r="CB345" s="129" t="s">
        <v>454</v>
      </c>
      <c r="CC345" s="129" t="s">
        <v>171</v>
      </c>
      <c r="CD345" s="129" t="s">
        <v>456</v>
      </c>
      <c r="CE345" s="129" t="s">
        <v>475</v>
      </c>
      <c r="CF345" s="129" t="s">
        <v>481</v>
      </c>
      <c r="CG345" s="131" t="s">
        <v>17950</v>
      </c>
      <c r="CH345" s="131" t="s">
        <v>9338</v>
      </c>
      <c r="CI345" s="124" t="s">
        <v>19328</v>
      </c>
    </row>
    <row r="346" spans="1:87" ht="15" x14ac:dyDescent="0.25">
      <c r="A346" s="30" t="str">
        <f t="shared" si="35"/>
        <v/>
      </c>
      <c r="B346" s="31"/>
      <c r="C346" s="31"/>
      <c r="D346" s="31"/>
      <c r="E346" s="31"/>
      <c r="F346" s="31"/>
      <c r="G346" s="32"/>
      <c r="H346" s="32"/>
      <c r="I346" s="33"/>
      <c r="J346" s="18"/>
      <c r="K346" s="32"/>
      <c r="L346" s="18"/>
      <c r="M346" s="31"/>
      <c r="N346" s="31"/>
      <c r="O346" s="31"/>
      <c r="P346" s="32"/>
      <c r="Q346" s="31"/>
      <c r="R346" s="44"/>
      <c r="S346" s="32"/>
      <c r="T346" s="34" t="str">
        <f t="shared" si="31"/>
        <v/>
      </c>
      <c r="U346" s="32"/>
      <c r="V346" s="45"/>
      <c r="W346" s="35"/>
      <c r="X346" s="62" t="str">
        <f t="shared" si="32"/>
        <v/>
      </c>
      <c r="Y346" s="32"/>
      <c r="Z346" s="35"/>
      <c r="AA346" s="36"/>
      <c r="AB346" s="32"/>
      <c r="AC346" s="32"/>
      <c r="AD346" s="32"/>
      <c r="AE346" s="31"/>
      <c r="AF346" s="31"/>
      <c r="AG346" s="31"/>
      <c r="AH346" s="31" t="str">
        <f t="shared" si="30"/>
        <v/>
      </c>
      <c r="AI346" s="37" t="str">
        <f>IFERROR(IF(OR($C$5="",$Y346=""),"",INDEX('NFA LEVEL'!$D$2:$D$197,MATCH(CONCATENATE($C$5,"_",$Y346),'NFA LEVEL'!$A$2:$A$197))),"")</f>
        <v/>
      </c>
      <c r="AJ346" s="38" t="str">
        <f>IFERROR(ROUND((VLOOKUP(CONCATENATE($C$5,"_",$Y346),premium!$A$2:$I$200,6,FALSE))*AA346,0),"")</f>
        <v/>
      </c>
      <c r="AK346" s="38" t="str">
        <f>IFERROR(ROUND((VLOOKUP(CONCATENATE($C$5,"_",$Y346),premium!$A$2:$I$200,9,FALSE))*AA346,2),"")</f>
        <v/>
      </c>
      <c r="AL346" s="35"/>
      <c r="AM346" s="31"/>
      <c r="AN346" s="39"/>
      <c r="AO346" s="63" t="str">
        <f t="shared" si="33"/>
        <v/>
      </c>
      <c r="AP346" s="40" t="str">
        <f t="shared" si="34"/>
        <v/>
      </c>
      <c r="AQ346" s="41" t="s">
        <v>48</v>
      </c>
      <c r="AR346" s="161"/>
      <c r="AS346" s="124" t="s">
        <v>4541</v>
      </c>
      <c r="AT346" s="129" t="s">
        <v>454</v>
      </c>
      <c r="AU346" s="129" t="s">
        <v>171</v>
      </c>
      <c r="AV346" s="129" t="s">
        <v>456</v>
      </c>
      <c r="AW346" s="129" t="s">
        <v>475</v>
      </c>
      <c r="AX346" s="129" t="s">
        <v>482</v>
      </c>
      <c r="AZ346" s="129" t="s">
        <v>3984</v>
      </c>
      <c r="BA346" s="130" t="s">
        <v>9339</v>
      </c>
      <c r="BB346" s="130" t="s">
        <v>9340</v>
      </c>
      <c r="BH346" s="124"/>
      <c r="BI346" s="124"/>
      <c r="BL346" s="131"/>
      <c r="BM346" s="131"/>
      <c r="BN346" s="131"/>
      <c r="BO346" s="131"/>
      <c r="BP346" s="131"/>
      <c r="BQ346" s="131"/>
      <c r="BR346" s="131"/>
      <c r="BT346" s="129" t="s">
        <v>3206</v>
      </c>
      <c r="BU346" s="129" t="s">
        <v>204</v>
      </c>
      <c r="BV346" s="129" t="s">
        <v>3211</v>
      </c>
      <c r="BW346" s="129" t="s">
        <v>3574</v>
      </c>
      <c r="BX346" s="131" t="s">
        <v>17847</v>
      </c>
      <c r="BY346" s="131" t="s">
        <v>18221</v>
      </c>
      <c r="BZ346" s="131" t="s">
        <v>18949</v>
      </c>
      <c r="CB346" s="129" t="s">
        <v>454</v>
      </c>
      <c r="CC346" s="129" t="s">
        <v>171</v>
      </c>
      <c r="CD346" s="129" t="s">
        <v>456</v>
      </c>
      <c r="CE346" s="129" t="s">
        <v>475</v>
      </c>
      <c r="CF346" s="129" t="s">
        <v>482</v>
      </c>
      <c r="CG346" s="131" t="s">
        <v>17950</v>
      </c>
      <c r="CH346" s="131" t="s">
        <v>9340</v>
      </c>
      <c r="CI346" s="124" t="s">
        <v>19329</v>
      </c>
    </row>
    <row r="347" spans="1:87" ht="15" x14ac:dyDescent="0.25">
      <c r="A347" s="30" t="str">
        <f t="shared" si="35"/>
        <v/>
      </c>
      <c r="B347" s="31"/>
      <c r="C347" s="31"/>
      <c r="D347" s="31"/>
      <c r="E347" s="31"/>
      <c r="F347" s="31"/>
      <c r="G347" s="32"/>
      <c r="H347" s="32"/>
      <c r="I347" s="33"/>
      <c r="J347" s="18"/>
      <c r="K347" s="32"/>
      <c r="L347" s="18"/>
      <c r="M347" s="31"/>
      <c r="N347" s="31"/>
      <c r="O347" s="31"/>
      <c r="P347" s="32"/>
      <c r="Q347" s="31"/>
      <c r="R347" s="44"/>
      <c r="S347" s="32"/>
      <c r="T347" s="34" t="str">
        <f t="shared" si="31"/>
        <v/>
      </c>
      <c r="U347" s="32"/>
      <c r="V347" s="45"/>
      <c r="W347" s="35"/>
      <c r="X347" s="62" t="str">
        <f t="shared" si="32"/>
        <v/>
      </c>
      <c r="Y347" s="32"/>
      <c r="Z347" s="35"/>
      <c r="AA347" s="36"/>
      <c r="AB347" s="32"/>
      <c r="AC347" s="32"/>
      <c r="AD347" s="32"/>
      <c r="AE347" s="31"/>
      <c r="AF347" s="31"/>
      <c r="AG347" s="31"/>
      <c r="AH347" s="31" t="str">
        <f t="shared" si="30"/>
        <v/>
      </c>
      <c r="AI347" s="37" t="str">
        <f>IFERROR(IF(OR($C$5="",$Y347=""),"",INDEX('NFA LEVEL'!$D$2:$D$197,MATCH(CONCATENATE($C$5,"_",$Y347),'NFA LEVEL'!$A$2:$A$197))),"")</f>
        <v/>
      </c>
      <c r="AJ347" s="38" t="str">
        <f>IFERROR(ROUND((VLOOKUP(CONCATENATE($C$5,"_",$Y347),premium!$A$2:$I$200,6,FALSE))*AA347,0),"")</f>
        <v/>
      </c>
      <c r="AK347" s="38" t="str">
        <f>IFERROR(ROUND((VLOOKUP(CONCATENATE($C$5,"_",$Y347),premium!$A$2:$I$200,9,FALSE))*AA347,2),"")</f>
        <v/>
      </c>
      <c r="AL347" s="35"/>
      <c r="AM347" s="31"/>
      <c r="AN347" s="39"/>
      <c r="AO347" s="63" t="str">
        <f t="shared" si="33"/>
        <v/>
      </c>
      <c r="AP347" s="40" t="str">
        <f t="shared" si="34"/>
        <v/>
      </c>
      <c r="AQ347" s="41" t="s">
        <v>48</v>
      </c>
      <c r="AR347" s="161"/>
      <c r="AS347" s="124" t="s">
        <v>4542</v>
      </c>
      <c r="AT347" s="129" t="s">
        <v>454</v>
      </c>
      <c r="AU347" s="129" t="s">
        <v>171</v>
      </c>
      <c r="AV347" s="129" t="s">
        <v>457</v>
      </c>
      <c r="AW347" s="129" t="s">
        <v>483</v>
      </c>
      <c r="AX347" s="129" t="s">
        <v>484</v>
      </c>
      <c r="AZ347" s="129" t="s">
        <v>3984</v>
      </c>
      <c r="BA347" s="130" t="s">
        <v>9341</v>
      </c>
      <c r="BB347" s="130" t="s">
        <v>9342</v>
      </c>
      <c r="BH347" s="124"/>
      <c r="BI347" s="124"/>
      <c r="BL347" s="131"/>
      <c r="BM347" s="131"/>
      <c r="BN347" s="131"/>
      <c r="BO347" s="131"/>
      <c r="BP347" s="131"/>
      <c r="BQ347" s="131"/>
      <c r="BR347" s="131"/>
      <c r="BT347" s="129" t="s">
        <v>3206</v>
      </c>
      <c r="BU347" s="129" t="s">
        <v>204</v>
      </c>
      <c r="BV347" s="129" t="s">
        <v>3211</v>
      </c>
      <c r="BW347" s="129" t="s">
        <v>3595</v>
      </c>
      <c r="BX347" s="131" t="s">
        <v>17847</v>
      </c>
      <c r="BY347" s="131" t="s">
        <v>18222</v>
      </c>
      <c r="BZ347" s="131" t="s">
        <v>18950</v>
      </c>
      <c r="CB347" s="129" t="s">
        <v>454</v>
      </c>
      <c r="CC347" s="129" t="s">
        <v>171</v>
      </c>
      <c r="CD347" s="129" t="s">
        <v>457</v>
      </c>
      <c r="CE347" s="129" t="s">
        <v>483</v>
      </c>
      <c r="CF347" s="129" t="s">
        <v>484</v>
      </c>
      <c r="CG347" s="131" t="s">
        <v>17951</v>
      </c>
      <c r="CH347" s="131" t="s">
        <v>9342</v>
      </c>
      <c r="CI347" s="124" t="s">
        <v>19330</v>
      </c>
    </row>
    <row r="348" spans="1:87" ht="15" x14ac:dyDescent="0.25">
      <c r="A348" s="30" t="str">
        <f t="shared" si="35"/>
        <v/>
      </c>
      <c r="B348" s="31"/>
      <c r="C348" s="31"/>
      <c r="D348" s="31"/>
      <c r="E348" s="31"/>
      <c r="F348" s="31"/>
      <c r="G348" s="32"/>
      <c r="H348" s="32"/>
      <c r="I348" s="33"/>
      <c r="J348" s="18"/>
      <c r="K348" s="32"/>
      <c r="L348" s="18"/>
      <c r="M348" s="31"/>
      <c r="N348" s="31"/>
      <c r="O348" s="31"/>
      <c r="P348" s="32"/>
      <c r="Q348" s="31"/>
      <c r="R348" s="44"/>
      <c r="S348" s="32"/>
      <c r="T348" s="34" t="str">
        <f t="shared" si="31"/>
        <v/>
      </c>
      <c r="U348" s="32"/>
      <c r="V348" s="45"/>
      <c r="W348" s="35"/>
      <c r="X348" s="62" t="str">
        <f t="shared" si="32"/>
        <v/>
      </c>
      <c r="Y348" s="32"/>
      <c r="Z348" s="35"/>
      <c r="AA348" s="36"/>
      <c r="AB348" s="32"/>
      <c r="AC348" s="32"/>
      <c r="AD348" s="32"/>
      <c r="AE348" s="31"/>
      <c r="AF348" s="31"/>
      <c r="AG348" s="31"/>
      <c r="AH348" s="31" t="str">
        <f t="shared" si="30"/>
        <v/>
      </c>
      <c r="AI348" s="37" t="str">
        <f>IFERROR(IF(OR($C$5="",$Y348=""),"",INDEX('NFA LEVEL'!$D$2:$D$197,MATCH(CONCATENATE($C$5,"_",$Y348),'NFA LEVEL'!$A$2:$A$197))),"")</f>
        <v/>
      </c>
      <c r="AJ348" s="38" t="str">
        <f>IFERROR(ROUND((VLOOKUP(CONCATENATE($C$5,"_",$Y348),premium!$A$2:$I$200,6,FALSE))*AA348,0),"")</f>
        <v/>
      </c>
      <c r="AK348" s="38" t="str">
        <f>IFERROR(ROUND((VLOOKUP(CONCATENATE($C$5,"_",$Y348),premium!$A$2:$I$200,9,FALSE))*AA348,2),"")</f>
        <v/>
      </c>
      <c r="AL348" s="35"/>
      <c r="AM348" s="31"/>
      <c r="AN348" s="39"/>
      <c r="AO348" s="63" t="str">
        <f t="shared" si="33"/>
        <v/>
      </c>
      <c r="AP348" s="40" t="str">
        <f t="shared" si="34"/>
        <v/>
      </c>
      <c r="AQ348" s="41" t="s">
        <v>48</v>
      </c>
      <c r="AR348" s="161"/>
      <c r="AS348" s="124" t="s">
        <v>4543</v>
      </c>
      <c r="AT348" s="129" t="s">
        <v>454</v>
      </c>
      <c r="AU348" s="129" t="s">
        <v>171</v>
      </c>
      <c r="AV348" s="129" t="s">
        <v>457</v>
      </c>
      <c r="AW348" s="129" t="s">
        <v>483</v>
      </c>
      <c r="AX348" s="129" t="s">
        <v>485</v>
      </c>
      <c r="AZ348" s="129" t="s">
        <v>3984</v>
      </c>
      <c r="BA348" s="130" t="s">
        <v>9343</v>
      </c>
      <c r="BB348" s="130" t="s">
        <v>9344</v>
      </c>
      <c r="BH348" s="124"/>
      <c r="BI348" s="124"/>
      <c r="BL348" s="131"/>
      <c r="BM348" s="131"/>
      <c r="BN348" s="131"/>
      <c r="BO348" s="131"/>
      <c r="BP348" s="131"/>
      <c r="BQ348" s="131"/>
      <c r="BR348" s="131"/>
      <c r="BT348" s="129" t="s">
        <v>3206</v>
      </c>
      <c r="BU348" s="129" t="s">
        <v>204</v>
      </c>
      <c r="BV348" s="129" t="s">
        <v>3211</v>
      </c>
      <c r="BW348" s="129" t="s">
        <v>3619</v>
      </c>
      <c r="BX348" s="131" t="s">
        <v>17847</v>
      </c>
      <c r="BY348" s="131" t="s">
        <v>18223</v>
      </c>
      <c r="BZ348" s="131" t="s">
        <v>18951</v>
      </c>
      <c r="CB348" s="129" t="s">
        <v>454</v>
      </c>
      <c r="CC348" s="129" t="s">
        <v>171</v>
      </c>
      <c r="CD348" s="129" t="s">
        <v>457</v>
      </c>
      <c r="CE348" s="129" t="s">
        <v>483</v>
      </c>
      <c r="CF348" s="129" t="s">
        <v>485</v>
      </c>
      <c r="CG348" s="131" t="s">
        <v>17951</v>
      </c>
      <c r="CH348" s="131" t="s">
        <v>9344</v>
      </c>
      <c r="CI348" s="124" t="s">
        <v>19331</v>
      </c>
    </row>
    <row r="349" spans="1:87" ht="15" x14ac:dyDescent="0.25">
      <c r="A349" s="30" t="str">
        <f t="shared" si="35"/>
        <v/>
      </c>
      <c r="B349" s="31"/>
      <c r="C349" s="31"/>
      <c r="D349" s="31"/>
      <c r="E349" s="31"/>
      <c r="F349" s="31"/>
      <c r="G349" s="32"/>
      <c r="H349" s="32"/>
      <c r="I349" s="33"/>
      <c r="J349" s="18"/>
      <c r="K349" s="32"/>
      <c r="L349" s="18"/>
      <c r="M349" s="31"/>
      <c r="N349" s="31"/>
      <c r="O349" s="31"/>
      <c r="P349" s="32"/>
      <c r="Q349" s="31"/>
      <c r="R349" s="44"/>
      <c r="S349" s="32"/>
      <c r="T349" s="34" t="str">
        <f t="shared" si="31"/>
        <v/>
      </c>
      <c r="U349" s="32"/>
      <c r="V349" s="45"/>
      <c r="W349" s="35"/>
      <c r="X349" s="62" t="str">
        <f t="shared" si="32"/>
        <v/>
      </c>
      <c r="Y349" s="32"/>
      <c r="Z349" s="35"/>
      <c r="AA349" s="36"/>
      <c r="AB349" s="32"/>
      <c r="AC349" s="32"/>
      <c r="AD349" s="32"/>
      <c r="AE349" s="31"/>
      <c r="AF349" s="31"/>
      <c r="AG349" s="31"/>
      <c r="AH349" s="31" t="str">
        <f t="shared" si="30"/>
        <v/>
      </c>
      <c r="AI349" s="37" t="str">
        <f>IFERROR(IF(OR($C$5="",$Y349=""),"",INDEX('NFA LEVEL'!$D$2:$D$197,MATCH(CONCATENATE($C$5,"_",$Y349),'NFA LEVEL'!$A$2:$A$197))),"")</f>
        <v/>
      </c>
      <c r="AJ349" s="38" t="str">
        <f>IFERROR(ROUND((VLOOKUP(CONCATENATE($C$5,"_",$Y349),premium!$A$2:$I$200,6,FALSE))*AA349,0),"")</f>
        <v/>
      </c>
      <c r="AK349" s="38" t="str">
        <f>IFERROR(ROUND((VLOOKUP(CONCATENATE($C$5,"_",$Y349),premium!$A$2:$I$200,9,FALSE))*AA349,2),"")</f>
        <v/>
      </c>
      <c r="AL349" s="35"/>
      <c r="AM349" s="31"/>
      <c r="AN349" s="39"/>
      <c r="AO349" s="63" t="str">
        <f t="shared" si="33"/>
        <v/>
      </c>
      <c r="AP349" s="40" t="str">
        <f t="shared" si="34"/>
        <v/>
      </c>
      <c r="AQ349" s="41" t="s">
        <v>48</v>
      </c>
      <c r="AR349" s="161"/>
      <c r="AS349" s="124" t="s">
        <v>4544</v>
      </c>
      <c r="AT349" s="129" t="s">
        <v>454</v>
      </c>
      <c r="AU349" s="129" t="s">
        <v>171</v>
      </c>
      <c r="AV349" s="129" t="s">
        <v>457</v>
      </c>
      <c r="AW349" s="129" t="s">
        <v>483</v>
      </c>
      <c r="AX349" s="129" t="s">
        <v>486</v>
      </c>
      <c r="AZ349" s="129" t="s">
        <v>3984</v>
      </c>
      <c r="BA349" s="130" t="s">
        <v>9345</v>
      </c>
      <c r="BB349" s="130" t="s">
        <v>9346</v>
      </c>
      <c r="BH349" s="124"/>
      <c r="BI349" s="124"/>
      <c r="BL349" s="131"/>
      <c r="BM349" s="131"/>
      <c r="BN349" s="131"/>
      <c r="BO349" s="131"/>
      <c r="BP349" s="131"/>
      <c r="BQ349" s="131"/>
      <c r="BR349" s="131"/>
      <c r="BT349" s="129" t="s">
        <v>3642</v>
      </c>
      <c r="BU349" s="129" t="s">
        <v>190</v>
      </c>
      <c r="BV349" s="129"/>
      <c r="BW349" s="129"/>
      <c r="BX349" s="131" t="s">
        <v>17848</v>
      </c>
      <c r="BY349" s="131" t="s">
        <v>18224</v>
      </c>
      <c r="BZ349" s="131" t="s">
        <v>18952</v>
      </c>
      <c r="CB349" s="129" t="s">
        <v>454</v>
      </c>
      <c r="CC349" s="129" t="s">
        <v>171</v>
      </c>
      <c r="CD349" s="129" t="s">
        <v>457</v>
      </c>
      <c r="CE349" s="129" t="s">
        <v>483</v>
      </c>
      <c r="CF349" s="129" t="s">
        <v>486</v>
      </c>
      <c r="CG349" s="131" t="s">
        <v>17951</v>
      </c>
      <c r="CH349" s="131" t="s">
        <v>9346</v>
      </c>
      <c r="CI349" s="124" t="s">
        <v>19332</v>
      </c>
    </row>
    <row r="350" spans="1:87" ht="15" x14ac:dyDescent="0.25">
      <c r="A350" s="30" t="str">
        <f t="shared" si="35"/>
        <v/>
      </c>
      <c r="B350" s="31"/>
      <c r="C350" s="31"/>
      <c r="D350" s="31"/>
      <c r="E350" s="31"/>
      <c r="F350" s="31"/>
      <c r="G350" s="32"/>
      <c r="H350" s="32"/>
      <c r="I350" s="33"/>
      <c r="J350" s="18"/>
      <c r="K350" s="32"/>
      <c r="L350" s="18"/>
      <c r="M350" s="31"/>
      <c r="N350" s="31"/>
      <c r="O350" s="31"/>
      <c r="P350" s="32"/>
      <c r="Q350" s="31"/>
      <c r="R350" s="44"/>
      <c r="S350" s="32"/>
      <c r="T350" s="34" t="str">
        <f t="shared" si="31"/>
        <v/>
      </c>
      <c r="U350" s="32"/>
      <c r="V350" s="45"/>
      <c r="W350" s="35"/>
      <c r="X350" s="62" t="str">
        <f t="shared" si="32"/>
        <v/>
      </c>
      <c r="Y350" s="32"/>
      <c r="Z350" s="35"/>
      <c r="AA350" s="36"/>
      <c r="AB350" s="32"/>
      <c r="AC350" s="32"/>
      <c r="AD350" s="32"/>
      <c r="AE350" s="31"/>
      <c r="AF350" s="31"/>
      <c r="AG350" s="31"/>
      <c r="AH350" s="31" t="str">
        <f t="shared" si="30"/>
        <v/>
      </c>
      <c r="AI350" s="37" t="str">
        <f>IFERROR(IF(OR($C$5="",$Y350=""),"",INDEX('NFA LEVEL'!$D$2:$D$197,MATCH(CONCATENATE($C$5,"_",$Y350),'NFA LEVEL'!$A$2:$A$197))),"")</f>
        <v/>
      </c>
      <c r="AJ350" s="38" t="str">
        <f>IFERROR(ROUND((VLOOKUP(CONCATENATE($C$5,"_",$Y350),premium!$A$2:$I$200,6,FALSE))*AA350,0),"")</f>
        <v/>
      </c>
      <c r="AK350" s="38" t="str">
        <f>IFERROR(ROUND((VLOOKUP(CONCATENATE($C$5,"_",$Y350),premium!$A$2:$I$200,9,FALSE))*AA350,2),"")</f>
        <v/>
      </c>
      <c r="AL350" s="35"/>
      <c r="AM350" s="31"/>
      <c r="AN350" s="39"/>
      <c r="AO350" s="63" t="str">
        <f t="shared" si="33"/>
        <v/>
      </c>
      <c r="AP350" s="40" t="str">
        <f t="shared" si="34"/>
        <v/>
      </c>
      <c r="AQ350" s="41" t="s">
        <v>48</v>
      </c>
      <c r="AR350" s="161"/>
      <c r="AS350" s="124" t="s">
        <v>4545</v>
      </c>
      <c r="AT350" s="129" t="s">
        <v>454</v>
      </c>
      <c r="AU350" s="129" t="s">
        <v>171</v>
      </c>
      <c r="AV350" s="129" t="s">
        <v>457</v>
      </c>
      <c r="AW350" s="129" t="s">
        <v>483</v>
      </c>
      <c r="AX350" s="129" t="s">
        <v>487</v>
      </c>
      <c r="AZ350" s="129" t="s">
        <v>3984</v>
      </c>
      <c r="BA350" s="130" t="s">
        <v>9347</v>
      </c>
      <c r="BB350" s="130" t="s">
        <v>9348</v>
      </c>
      <c r="BH350" s="124"/>
      <c r="BI350" s="124"/>
      <c r="BL350" s="131"/>
      <c r="BM350" s="131"/>
      <c r="BN350" s="131"/>
      <c r="BO350" s="131"/>
      <c r="BP350" s="131"/>
      <c r="BQ350" s="131"/>
      <c r="BR350" s="131"/>
      <c r="BT350" s="129" t="s">
        <v>3642</v>
      </c>
      <c r="BU350" s="129" t="s">
        <v>201</v>
      </c>
      <c r="BV350" s="129" t="s">
        <v>3643</v>
      </c>
      <c r="BW350" s="129"/>
      <c r="BX350" s="131" t="s">
        <v>17849</v>
      </c>
      <c r="BY350" s="131" t="s">
        <v>18225</v>
      </c>
      <c r="BZ350" s="131" t="s">
        <v>18953</v>
      </c>
      <c r="CB350" s="129" t="s">
        <v>454</v>
      </c>
      <c r="CC350" s="129" t="s">
        <v>171</v>
      </c>
      <c r="CD350" s="129" t="s">
        <v>457</v>
      </c>
      <c r="CE350" s="129" t="s">
        <v>483</v>
      </c>
      <c r="CF350" s="129" t="s">
        <v>487</v>
      </c>
      <c r="CG350" s="131" t="s">
        <v>17951</v>
      </c>
      <c r="CH350" s="131" t="s">
        <v>9348</v>
      </c>
      <c r="CI350" s="124" t="s">
        <v>19333</v>
      </c>
    </row>
    <row r="351" spans="1:87" ht="15" x14ac:dyDescent="0.25">
      <c r="A351" s="30" t="str">
        <f t="shared" si="35"/>
        <v/>
      </c>
      <c r="B351" s="31"/>
      <c r="C351" s="31"/>
      <c r="D351" s="31"/>
      <c r="E351" s="31"/>
      <c r="F351" s="31"/>
      <c r="G351" s="32"/>
      <c r="H351" s="32"/>
      <c r="I351" s="33"/>
      <c r="J351" s="18"/>
      <c r="K351" s="32"/>
      <c r="L351" s="18"/>
      <c r="M351" s="31"/>
      <c r="N351" s="31"/>
      <c r="O351" s="31"/>
      <c r="P351" s="32"/>
      <c r="Q351" s="31"/>
      <c r="R351" s="44"/>
      <c r="S351" s="32"/>
      <c r="T351" s="34" t="str">
        <f t="shared" si="31"/>
        <v/>
      </c>
      <c r="U351" s="32"/>
      <c r="V351" s="45"/>
      <c r="W351" s="35"/>
      <c r="X351" s="62" t="str">
        <f t="shared" si="32"/>
        <v/>
      </c>
      <c r="Y351" s="32"/>
      <c r="Z351" s="35"/>
      <c r="AA351" s="36"/>
      <c r="AB351" s="32"/>
      <c r="AC351" s="32"/>
      <c r="AD351" s="32"/>
      <c r="AE351" s="31"/>
      <c r="AF351" s="31"/>
      <c r="AG351" s="31"/>
      <c r="AH351" s="31" t="str">
        <f t="shared" si="30"/>
        <v/>
      </c>
      <c r="AI351" s="37" t="str">
        <f>IFERROR(IF(OR($C$5="",$Y351=""),"",INDEX('NFA LEVEL'!$D$2:$D$197,MATCH(CONCATENATE($C$5,"_",$Y351),'NFA LEVEL'!$A$2:$A$197))),"")</f>
        <v/>
      </c>
      <c r="AJ351" s="38" t="str">
        <f>IFERROR(ROUND((VLOOKUP(CONCATENATE($C$5,"_",$Y351),premium!$A$2:$I$200,6,FALSE))*AA351,0),"")</f>
        <v/>
      </c>
      <c r="AK351" s="38" t="str">
        <f>IFERROR(ROUND((VLOOKUP(CONCATENATE($C$5,"_",$Y351),premium!$A$2:$I$200,9,FALSE))*AA351,2),"")</f>
        <v/>
      </c>
      <c r="AL351" s="35"/>
      <c r="AM351" s="31"/>
      <c r="AN351" s="39"/>
      <c r="AO351" s="63" t="str">
        <f t="shared" si="33"/>
        <v/>
      </c>
      <c r="AP351" s="40" t="str">
        <f t="shared" si="34"/>
        <v/>
      </c>
      <c r="AQ351" s="41" t="s">
        <v>48</v>
      </c>
      <c r="AR351" s="161"/>
      <c r="AS351" s="124" t="s">
        <v>4546</v>
      </c>
      <c r="AT351" s="129" t="s">
        <v>454</v>
      </c>
      <c r="AU351" s="129" t="s">
        <v>171</v>
      </c>
      <c r="AV351" s="129" t="s">
        <v>457</v>
      </c>
      <c r="AW351" s="129" t="s">
        <v>483</v>
      </c>
      <c r="AX351" s="129" t="s">
        <v>488</v>
      </c>
      <c r="AZ351" s="129" t="s">
        <v>3984</v>
      </c>
      <c r="BA351" s="130" t="s">
        <v>9349</v>
      </c>
      <c r="BB351" s="130" t="s">
        <v>9350</v>
      </c>
      <c r="BH351" s="124"/>
      <c r="BI351" s="124"/>
      <c r="BL351" s="131"/>
      <c r="BM351" s="131"/>
      <c r="BN351" s="131"/>
      <c r="BO351" s="131"/>
      <c r="BP351" s="131"/>
      <c r="BQ351" s="131"/>
      <c r="BR351" s="131"/>
      <c r="BT351" s="129" t="s">
        <v>3642</v>
      </c>
      <c r="BU351" s="129" t="s">
        <v>201</v>
      </c>
      <c r="BV351" s="129" t="s">
        <v>3644</v>
      </c>
      <c r="BW351" s="129"/>
      <c r="BX351" s="131" t="s">
        <v>17850</v>
      </c>
      <c r="BY351" s="131" t="s">
        <v>18226</v>
      </c>
      <c r="BZ351" s="131" t="s">
        <v>18954</v>
      </c>
      <c r="CB351" s="129" t="s">
        <v>454</v>
      </c>
      <c r="CC351" s="129" t="s">
        <v>171</v>
      </c>
      <c r="CD351" s="129" t="s">
        <v>457</v>
      </c>
      <c r="CE351" s="129" t="s">
        <v>483</v>
      </c>
      <c r="CF351" s="129" t="s">
        <v>488</v>
      </c>
      <c r="CG351" s="131" t="s">
        <v>17951</v>
      </c>
      <c r="CH351" s="131" t="s">
        <v>9350</v>
      </c>
      <c r="CI351" s="124" t="s">
        <v>19334</v>
      </c>
    </row>
    <row r="352" spans="1:87" ht="15" x14ac:dyDescent="0.25">
      <c r="A352" s="30" t="str">
        <f t="shared" si="35"/>
        <v/>
      </c>
      <c r="B352" s="31"/>
      <c r="C352" s="31"/>
      <c r="D352" s="31"/>
      <c r="E352" s="31"/>
      <c r="F352" s="31"/>
      <c r="G352" s="32"/>
      <c r="H352" s="32"/>
      <c r="I352" s="33"/>
      <c r="J352" s="18"/>
      <c r="K352" s="32"/>
      <c r="L352" s="18"/>
      <c r="M352" s="31"/>
      <c r="N352" s="31"/>
      <c r="O352" s="31"/>
      <c r="P352" s="32"/>
      <c r="Q352" s="31"/>
      <c r="R352" s="44"/>
      <c r="S352" s="32"/>
      <c r="T352" s="34" t="str">
        <f t="shared" si="31"/>
        <v/>
      </c>
      <c r="U352" s="32"/>
      <c r="V352" s="45"/>
      <c r="W352" s="35"/>
      <c r="X352" s="62" t="str">
        <f t="shared" si="32"/>
        <v/>
      </c>
      <c r="Y352" s="32"/>
      <c r="Z352" s="35"/>
      <c r="AA352" s="36"/>
      <c r="AB352" s="32"/>
      <c r="AC352" s="32"/>
      <c r="AD352" s="32"/>
      <c r="AE352" s="31"/>
      <c r="AF352" s="31"/>
      <c r="AG352" s="31"/>
      <c r="AH352" s="31" t="str">
        <f t="shared" si="30"/>
        <v/>
      </c>
      <c r="AI352" s="37" t="str">
        <f>IFERROR(IF(OR($C$5="",$Y352=""),"",INDEX('NFA LEVEL'!$D$2:$D$197,MATCH(CONCATENATE($C$5,"_",$Y352),'NFA LEVEL'!$A$2:$A$197))),"")</f>
        <v/>
      </c>
      <c r="AJ352" s="38" t="str">
        <f>IFERROR(ROUND((VLOOKUP(CONCATENATE($C$5,"_",$Y352),premium!$A$2:$I$200,6,FALSE))*AA352,0),"")</f>
        <v/>
      </c>
      <c r="AK352" s="38" t="str">
        <f>IFERROR(ROUND((VLOOKUP(CONCATENATE($C$5,"_",$Y352),premium!$A$2:$I$200,9,FALSE))*AA352,2),"")</f>
        <v/>
      </c>
      <c r="AL352" s="35"/>
      <c r="AM352" s="31"/>
      <c r="AN352" s="39"/>
      <c r="AO352" s="63" t="str">
        <f t="shared" si="33"/>
        <v/>
      </c>
      <c r="AP352" s="40" t="str">
        <f t="shared" si="34"/>
        <v/>
      </c>
      <c r="AQ352" s="41" t="s">
        <v>48</v>
      </c>
      <c r="AR352" s="161"/>
      <c r="AS352" s="124" t="s">
        <v>4547</v>
      </c>
      <c r="AT352" s="129" t="s">
        <v>454</v>
      </c>
      <c r="AU352" s="129" t="s">
        <v>171</v>
      </c>
      <c r="AV352" s="129" t="s">
        <v>457</v>
      </c>
      <c r="AW352" s="129" t="s">
        <v>483</v>
      </c>
      <c r="AX352" s="129" t="s">
        <v>489</v>
      </c>
      <c r="AZ352" s="129" t="s">
        <v>3984</v>
      </c>
      <c r="BA352" s="130" t="s">
        <v>9351</v>
      </c>
      <c r="BB352" s="130" t="s">
        <v>9352</v>
      </c>
      <c r="BH352" s="124"/>
      <c r="BI352" s="124"/>
      <c r="BL352" s="131"/>
      <c r="BM352" s="131"/>
      <c r="BN352" s="131"/>
      <c r="BO352" s="131"/>
      <c r="BP352" s="131"/>
      <c r="BQ352" s="131"/>
      <c r="BR352" s="131"/>
      <c r="BT352" s="129" t="s">
        <v>3642</v>
      </c>
      <c r="BU352" s="129" t="s">
        <v>201</v>
      </c>
      <c r="BV352" s="129" t="s">
        <v>3645</v>
      </c>
      <c r="BW352" s="129"/>
      <c r="BX352" s="131" t="s">
        <v>17851</v>
      </c>
      <c r="BY352" s="131" t="s">
        <v>18227</v>
      </c>
      <c r="BZ352" s="131" t="s">
        <v>18955</v>
      </c>
      <c r="CB352" s="129" t="s">
        <v>454</v>
      </c>
      <c r="CC352" s="129" t="s">
        <v>171</v>
      </c>
      <c r="CD352" s="129" t="s">
        <v>457</v>
      </c>
      <c r="CE352" s="129" t="s">
        <v>483</v>
      </c>
      <c r="CF352" s="129" t="s">
        <v>489</v>
      </c>
      <c r="CG352" s="131" t="s">
        <v>17951</v>
      </c>
      <c r="CH352" s="131" t="s">
        <v>9352</v>
      </c>
      <c r="CI352" s="124" t="s">
        <v>19335</v>
      </c>
    </row>
    <row r="353" spans="1:87" ht="15" x14ac:dyDescent="0.25">
      <c r="A353" s="30" t="str">
        <f t="shared" si="35"/>
        <v/>
      </c>
      <c r="B353" s="31"/>
      <c r="C353" s="31"/>
      <c r="D353" s="31"/>
      <c r="E353" s="31"/>
      <c r="F353" s="31"/>
      <c r="G353" s="32"/>
      <c r="H353" s="32"/>
      <c r="I353" s="33"/>
      <c r="J353" s="18"/>
      <c r="K353" s="32"/>
      <c r="L353" s="18"/>
      <c r="M353" s="31"/>
      <c r="N353" s="31"/>
      <c r="O353" s="31"/>
      <c r="P353" s="32"/>
      <c r="Q353" s="31"/>
      <c r="R353" s="44"/>
      <c r="S353" s="32"/>
      <c r="T353" s="34" t="str">
        <f t="shared" si="31"/>
        <v/>
      </c>
      <c r="U353" s="32"/>
      <c r="V353" s="45"/>
      <c r="W353" s="35"/>
      <c r="X353" s="62" t="str">
        <f t="shared" si="32"/>
        <v/>
      </c>
      <c r="Y353" s="32"/>
      <c r="Z353" s="35"/>
      <c r="AA353" s="36"/>
      <c r="AB353" s="32"/>
      <c r="AC353" s="32"/>
      <c r="AD353" s="32"/>
      <c r="AE353" s="31"/>
      <c r="AF353" s="31"/>
      <c r="AG353" s="31"/>
      <c r="AH353" s="31" t="str">
        <f t="shared" si="30"/>
        <v/>
      </c>
      <c r="AI353" s="37" t="str">
        <f>IFERROR(IF(OR($C$5="",$Y353=""),"",INDEX('NFA LEVEL'!$D$2:$D$197,MATCH(CONCATENATE($C$5,"_",$Y353),'NFA LEVEL'!$A$2:$A$197))),"")</f>
        <v/>
      </c>
      <c r="AJ353" s="38" t="str">
        <f>IFERROR(ROUND((VLOOKUP(CONCATENATE($C$5,"_",$Y353),premium!$A$2:$I$200,6,FALSE))*AA353,0),"")</f>
        <v/>
      </c>
      <c r="AK353" s="38" t="str">
        <f>IFERROR(ROUND((VLOOKUP(CONCATENATE($C$5,"_",$Y353),premium!$A$2:$I$200,9,FALSE))*AA353,2),"")</f>
        <v/>
      </c>
      <c r="AL353" s="35"/>
      <c r="AM353" s="31"/>
      <c r="AN353" s="39"/>
      <c r="AO353" s="63" t="str">
        <f t="shared" si="33"/>
        <v/>
      </c>
      <c r="AP353" s="40" t="str">
        <f t="shared" si="34"/>
        <v/>
      </c>
      <c r="AQ353" s="41" t="s">
        <v>48</v>
      </c>
      <c r="AR353" s="161"/>
      <c r="AS353" s="124" t="s">
        <v>4548</v>
      </c>
      <c r="AT353" s="129" t="s">
        <v>454</v>
      </c>
      <c r="AU353" s="129" t="s">
        <v>171</v>
      </c>
      <c r="AV353" s="129" t="s">
        <v>457</v>
      </c>
      <c r="AW353" s="129" t="s">
        <v>483</v>
      </c>
      <c r="AX353" s="129" t="s">
        <v>490</v>
      </c>
      <c r="AZ353" s="129" t="s">
        <v>3984</v>
      </c>
      <c r="BA353" s="130" t="s">
        <v>9353</v>
      </c>
      <c r="BB353" s="130" t="s">
        <v>9354</v>
      </c>
      <c r="BH353" s="124"/>
      <c r="BI353" s="124"/>
      <c r="BL353" s="131"/>
      <c r="BM353" s="131"/>
      <c r="BN353" s="131"/>
      <c r="BO353" s="131"/>
      <c r="BP353" s="131"/>
      <c r="BQ353" s="131"/>
      <c r="BR353" s="131"/>
      <c r="BT353" s="129" t="s">
        <v>3642</v>
      </c>
      <c r="BU353" s="129" t="s">
        <v>201</v>
      </c>
      <c r="BV353" s="129" t="s">
        <v>3646</v>
      </c>
      <c r="BW353" s="129"/>
      <c r="BX353" s="131" t="s">
        <v>17852</v>
      </c>
      <c r="BY353" s="131" t="s">
        <v>18228</v>
      </c>
      <c r="BZ353" s="131" t="s">
        <v>18956</v>
      </c>
      <c r="CB353" s="129" t="s">
        <v>454</v>
      </c>
      <c r="CC353" s="129" t="s">
        <v>171</v>
      </c>
      <c r="CD353" s="129" t="s">
        <v>457</v>
      </c>
      <c r="CE353" s="129" t="s">
        <v>483</v>
      </c>
      <c r="CF353" s="129" t="s">
        <v>490</v>
      </c>
      <c r="CG353" s="131" t="s">
        <v>17951</v>
      </c>
      <c r="CH353" s="131" t="s">
        <v>9354</v>
      </c>
      <c r="CI353" s="124" t="s">
        <v>19336</v>
      </c>
    </row>
    <row r="354" spans="1:87" ht="15" x14ac:dyDescent="0.25">
      <c r="A354" s="30" t="str">
        <f t="shared" si="35"/>
        <v/>
      </c>
      <c r="B354" s="31"/>
      <c r="C354" s="31"/>
      <c r="D354" s="31"/>
      <c r="E354" s="31"/>
      <c r="F354" s="31"/>
      <c r="G354" s="32"/>
      <c r="H354" s="32"/>
      <c r="I354" s="33"/>
      <c r="J354" s="18"/>
      <c r="K354" s="32"/>
      <c r="L354" s="18"/>
      <c r="M354" s="31"/>
      <c r="N354" s="31"/>
      <c r="O354" s="31"/>
      <c r="P354" s="32"/>
      <c r="Q354" s="31"/>
      <c r="R354" s="44"/>
      <c r="S354" s="32"/>
      <c r="T354" s="34" t="str">
        <f t="shared" si="31"/>
        <v/>
      </c>
      <c r="U354" s="32"/>
      <c r="V354" s="45"/>
      <c r="W354" s="35"/>
      <c r="X354" s="62" t="str">
        <f t="shared" si="32"/>
        <v/>
      </c>
      <c r="Y354" s="32"/>
      <c r="Z354" s="35"/>
      <c r="AA354" s="36"/>
      <c r="AB354" s="32"/>
      <c r="AC354" s="32"/>
      <c r="AD354" s="32"/>
      <c r="AE354" s="31"/>
      <c r="AF354" s="31"/>
      <c r="AG354" s="31"/>
      <c r="AH354" s="31" t="str">
        <f t="shared" si="30"/>
        <v/>
      </c>
      <c r="AI354" s="37" t="str">
        <f>IFERROR(IF(OR($C$5="",$Y354=""),"",INDEX('NFA LEVEL'!$D$2:$D$197,MATCH(CONCATENATE($C$5,"_",$Y354),'NFA LEVEL'!$A$2:$A$197))),"")</f>
        <v/>
      </c>
      <c r="AJ354" s="38" t="str">
        <f>IFERROR(ROUND((VLOOKUP(CONCATENATE($C$5,"_",$Y354),premium!$A$2:$I$200,6,FALSE))*AA354,0),"")</f>
        <v/>
      </c>
      <c r="AK354" s="38" t="str">
        <f>IFERROR(ROUND((VLOOKUP(CONCATENATE($C$5,"_",$Y354),premium!$A$2:$I$200,9,FALSE))*AA354,2),"")</f>
        <v/>
      </c>
      <c r="AL354" s="35"/>
      <c r="AM354" s="31"/>
      <c r="AN354" s="39"/>
      <c r="AO354" s="63" t="str">
        <f t="shared" si="33"/>
        <v/>
      </c>
      <c r="AP354" s="40" t="str">
        <f t="shared" si="34"/>
        <v/>
      </c>
      <c r="AQ354" s="41" t="s">
        <v>48</v>
      </c>
      <c r="AR354" s="161"/>
      <c r="AS354" s="124" t="s">
        <v>4549</v>
      </c>
      <c r="AT354" s="129" t="s">
        <v>454</v>
      </c>
      <c r="AU354" s="129" t="s">
        <v>171</v>
      </c>
      <c r="AV354" s="129" t="s">
        <v>457</v>
      </c>
      <c r="AW354" s="129" t="s">
        <v>483</v>
      </c>
      <c r="AX354" s="129" t="s">
        <v>491</v>
      </c>
      <c r="AZ354" s="129" t="s">
        <v>3984</v>
      </c>
      <c r="BA354" s="130" t="s">
        <v>9355</v>
      </c>
      <c r="BB354" s="130" t="s">
        <v>9356</v>
      </c>
      <c r="BH354" s="124"/>
      <c r="BI354" s="124"/>
      <c r="BL354" s="131"/>
      <c r="BM354" s="131"/>
      <c r="BN354" s="131"/>
      <c r="BO354" s="131"/>
      <c r="BP354" s="131"/>
      <c r="BQ354" s="131"/>
      <c r="BR354" s="131"/>
      <c r="BT354" s="129" t="s">
        <v>3642</v>
      </c>
      <c r="BU354" s="129" t="s">
        <v>201</v>
      </c>
      <c r="BV354" s="129" t="s">
        <v>3647</v>
      </c>
      <c r="BW354" s="129"/>
      <c r="BX354" s="131" t="s">
        <v>17853</v>
      </c>
      <c r="BY354" s="131" t="s">
        <v>18229</v>
      </c>
      <c r="BZ354" s="131" t="s">
        <v>18957</v>
      </c>
      <c r="CB354" s="129" t="s">
        <v>454</v>
      </c>
      <c r="CC354" s="129" t="s">
        <v>171</v>
      </c>
      <c r="CD354" s="129" t="s">
        <v>457</v>
      </c>
      <c r="CE354" s="129" t="s">
        <v>483</v>
      </c>
      <c r="CF354" s="129" t="s">
        <v>491</v>
      </c>
      <c r="CG354" s="131" t="s">
        <v>17951</v>
      </c>
      <c r="CH354" s="131" t="s">
        <v>9356</v>
      </c>
      <c r="CI354" s="124" t="s">
        <v>19337</v>
      </c>
    </row>
    <row r="355" spans="1:87" ht="15" x14ac:dyDescent="0.25">
      <c r="A355" s="30" t="str">
        <f t="shared" si="35"/>
        <v/>
      </c>
      <c r="B355" s="31"/>
      <c r="C355" s="31"/>
      <c r="D355" s="31"/>
      <c r="E355" s="31"/>
      <c r="F355" s="31"/>
      <c r="G355" s="32"/>
      <c r="H355" s="32"/>
      <c r="I355" s="33"/>
      <c r="J355" s="18"/>
      <c r="K355" s="32"/>
      <c r="L355" s="18"/>
      <c r="M355" s="31"/>
      <c r="N355" s="31"/>
      <c r="O355" s="31"/>
      <c r="P355" s="32"/>
      <c r="Q355" s="31"/>
      <c r="R355" s="44"/>
      <c r="S355" s="32"/>
      <c r="T355" s="34" t="str">
        <f t="shared" si="31"/>
        <v/>
      </c>
      <c r="U355" s="32"/>
      <c r="V355" s="45"/>
      <c r="W355" s="35"/>
      <c r="X355" s="62" t="str">
        <f t="shared" si="32"/>
        <v/>
      </c>
      <c r="Y355" s="32"/>
      <c r="Z355" s="35"/>
      <c r="AA355" s="36"/>
      <c r="AB355" s="32"/>
      <c r="AC355" s="32"/>
      <c r="AD355" s="32"/>
      <c r="AE355" s="31"/>
      <c r="AF355" s="31"/>
      <c r="AG355" s="31"/>
      <c r="AH355" s="31" t="str">
        <f t="shared" si="30"/>
        <v/>
      </c>
      <c r="AI355" s="37" t="str">
        <f>IFERROR(IF(OR($C$5="",$Y355=""),"",INDEX('NFA LEVEL'!$D$2:$D$197,MATCH(CONCATENATE($C$5,"_",$Y355),'NFA LEVEL'!$A$2:$A$197))),"")</f>
        <v/>
      </c>
      <c r="AJ355" s="38" t="str">
        <f>IFERROR(ROUND((VLOOKUP(CONCATENATE($C$5,"_",$Y355),premium!$A$2:$I$200,6,FALSE))*AA355,0),"")</f>
        <v/>
      </c>
      <c r="AK355" s="38" t="str">
        <f>IFERROR(ROUND((VLOOKUP(CONCATENATE($C$5,"_",$Y355),premium!$A$2:$I$200,9,FALSE))*AA355,2),"")</f>
        <v/>
      </c>
      <c r="AL355" s="35"/>
      <c r="AM355" s="31"/>
      <c r="AN355" s="39"/>
      <c r="AO355" s="63" t="str">
        <f t="shared" si="33"/>
        <v/>
      </c>
      <c r="AP355" s="40" t="str">
        <f t="shared" si="34"/>
        <v/>
      </c>
      <c r="AQ355" s="41" t="s">
        <v>48</v>
      </c>
      <c r="AR355" s="161"/>
      <c r="AS355" s="124" t="s">
        <v>4550</v>
      </c>
      <c r="AT355" s="129" t="s">
        <v>454</v>
      </c>
      <c r="AU355" s="129" t="s">
        <v>171</v>
      </c>
      <c r="AV355" s="129" t="s">
        <v>457</v>
      </c>
      <c r="AW355" s="129" t="s">
        <v>483</v>
      </c>
      <c r="AX355" s="129" t="s">
        <v>492</v>
      </c>
      <c r="AZ355" s="129" t="s">
        <v>3984</v>
      </c>
      <c r="BA355" s="130" t="s">
        <v>9357</v>
      </c>
      <c r="BB355" s="130" t="s">
        <v>9358</v>
      </c>
      <c r="BH355" s="124"/>
      <c r="BI355" s="124"/>
      <c r="BL355" s="131"/>
      <c r="BM355" s="131"/>
      <c r="BN355" s="131"/>
      <c r="BO355" s="131"/>
      <c r="BP355" s="131"/>
      <c r="BQ355" s="131"/>
      <c r="BR355" s="131"/>
      <c r="BT355" s="129" t="s">
        <v>3642</v>
      </c>
      <c r="BU355" s="129" t="s">
        <v>201</v>
      </c>
      <c r="BV355" s="129" t="s">
        <v>3648</v>
      </c>
      <c r="BW355" s="129"/>
      <c r="BX355" s="131" t="s">
        <v>17854</v>
      </c>
      <c r="BY355" s="131" t="s">
        <v>18230</v>
      </c>
      <c r="BZ355" s="131" t="s">
        <v>18958</v>
      </c>
      <c r="CB355" s="129" t="s">
        <v>454</v>
      </c>
      <c r="CC355" s="129" t="s">
        <v>171</v>
      </c>
      <c r="CD355" s="129" t="s">
        <v>457</v>
      </c>
      <c r="CE355" s="129" t="s">
        <v>483</v>
      </c>
      <c r="CF355" s="129" t="s">
        <v>492</v>
      </c>
      <c r="CG355" s="131" t="s">
        <v>17951</v>
      </c>
      <c r="CH355" s="131" t="s">
        <v>9358</v>
      </c>
      <c r="CI355" s="124" t="s">
        <v>19338</v>
      </c>
    </row>
    <row r="356" spans="1:87" ht="15" x14ac:dyDescent="0.25">
      <c r="A356" s="30" t="str">
        <f t="shared" si="35"/>
        <v/>
      </c>
      <c r="B356" s="31"/>
      <c r="C356" s="31"/>
      <c r="D356" s="31"/>
      <c r="E356" s="31"/>
      <c r="F356" s="31"/>
      <c r="G356" s="32"/>
      <c r="H356" s="32"/>
      <c r="I356" s="33"/>
      <c r="J356" s="18"/>
      <c r="K356" s="32"/>
      <c r="L356" s="18"/>
      <c r="M356" s="31"/>
      <c r="N356" s="31"/>
      <c r="O356" s="31"/>
      <c r="P356" s="32"/>
      <c r="Q356" s="31"/>
      <c r="R356" s="44"/>
      <c r="S356" s="32"/>
      <c r="T356" s="34" t="str">
        <f t="shared" si="31"/>
        <v/>
      </c>
      <c r="U356" s="32"/>
      <c r="V356" s="45"/>
      <c r="W356" s="35"/>
      <c r="X356" s="62" t="str">
        <f t="shared" si="32"/>
        <v/>
      </c>
      <c r="Y356" s="32"/>
      <c r="Z356" s="35"/>
      <c r="AA356" s="36"/>
      <c r="AB356" s="32"/>
      <c r="AC356" s="32"/>
      <c r="AD356" s="32"/>
      <c r="AE356" s="31"/>
      <c r="AF356" s="31"/>
      <c r="AG356" s="31"/>
      <c r="AH356" s="31" t="str">
        <f t="shared" si="30"/>
        <v/>
      </c>
      <c r="AI356" s="37" t="str">
        <f>IFERROR(IF(OR($C$5="",$Y356=""),"",INDEX('NFA LEVEL'!$D$2:$D$197,MATCH(CONCATENATE($C$5,"_",$Y356),'NFA LEVEL'!$A$2:$A$197))),"")</f>
        <v/>
      </c>
      <c r="AJ356" s="38" t="str">
        <f>IFERROR(ROUND((VLOOKUP(CONCATENATE($C$5,"_",$Y356),premium!$A$2:$I$200,6,FALSE))*AA356,0),"")</f>
        <v/>
      </c>
      <c r="AK356" s="38" t="str">
        <f>IFERROR(ROUND((VLOOKUP(CONCATENATE($C$5,"_",$Y356),premium!$A$2:$I$200,9,FALSE))*AA356,2),"")</f>
        <v/>
      </c>
      <c r="AL356" s="35"/>
      <c r="AM356" s="31"/>
      <c r="AN356" s="39"/>
      <c r="AO356" s="63" t="str">
        <f t="shared" si="33"/>
        <v/>
      </c>
      <c r="AP356" s="40" t="str">
        <f t="shared" si="34"/>
        <v/>
      </c>
      <c r="AQ356" s="41" t="s">
        <v>48</v>
      </c>
      <c r="AR356" s="161"/>
      <c r="AS356" s="124" t="s">
        <v>4551</v>
      </c>
      <c r="AT356" s="129" t="s">
        <v>454</v>
      </c>
      <c r="AU356" s="129" t="s">
        <v>171</v>
      </c>
      <c r="AV356" s="129" t="s">
        <v>457</v>
      </c>
      <c r="AW356" s="129" t="s">
        <v>483</v>
      </c>
      <c r="AX356" s="129" t="s">
        <v>493</v>
      </c>
      <c r="AZ356" s="129" t="s">
        <v>3984</v>
      </c>
      <c r="BA356" s="130" t="s">
        <v>9359</v>
      </c>
      <c r="BB356" s="130" t="s">
        <v>9360</v>
      </c>
      <c r="BH356" s="124"/>
      <c r="BI356" s="124"/>
      <c r="BL356" s="131"/>
      <c r="BM356" s="131"/>
      <c r="BN356" s="131"/>
      <c r="BO356" s="131"/>
      <c r="BP356" s="131"/>
      <c r="BQ356" s="131"/>
      <c r="BR356" s="131"/>
      <c r="BT356" s="129" t="s">
        <v>3642</v>
      </c>
      <c r="BU356" s="129" t="s">
        <v>201</v>
      </c>
      <c r="BV356" s="129" t="s">
        <v>3649</v>
      </c>
      <c r="BW356" s="129"/>
      <c r="BX356" s="131" t="s">
        <v>17855</v>
      </c>
      <c r="BY356" s="131" t="s">
        <v>18231</v>
      </c>
      <c r="BZ356" s="131" t="s">
        <v>18959</v>
      </c>
      <c r="CB356" s="129" t="s">
        <v>454</v>
      </c>
      <c r="CC356" s="129" t="s">
        <v>171</v>
      </c>
      <c r="CD356" s="129" t="s">
        <v>457</v>
      </c>
      <c r="CE356" s="129" t="s">
        <v>483</v>
      </c>
      <c r="CF356" s="129" t="s">
        <v>493</v>
      </c>
      <c r="CG356" s="131" t="s">
        <v>17951</v>
      </c>
      <c r="CH356" s="131" t="s">
        <v>9360</v>
      </c>
      <c r="CI356" s="124" t="s">
        <v>19339</v>
      </c>
    </row>
    <row r="357" spans="1:87" ht="15" x14ac:dyDescent="0.25">
      <c r="A357" s="30" t="str">
        <f t="shared" si="35"/>
        <v/>
      </c>
      <c r="B357" s="31"/>
      <c r="C357" s="31"/>
      <c r="D357" s="31"/>
      <c r="E357" s="31"/>
      <c r="F357" s="31"/>
      <c r="G357" s="32"/>
      <c r="H357" s="32"/>
      <c r="I357" s="33"/>
      <c r="J357" s="18"/>
      <c r="K357" s="32"/>
      <c r="L357" s="18"/>
      <c r="M357" s="31"/>
      <c r="N357" s="31"/>
      <c r="O357" s="31"/>
      <c r="P357" s="32"/>
      <c r="Q357" s="31"/>
      <c r="R357" s="44"/>
      <c r="S357" s="32"/>
      <c r="T357" s="34" t="str">
        <f t="shared" si="31"/>
        <v/>
      </c>
      <c r="U357" s="32"/>
      <c r="V357" s="45"/>
      <c r="W357" s="35"/>
      <c r="X357" s="62" t="str">
        <f t="shared" si="32"/>
        <v/>
      </c>
      <c r="Y357" s="32"/>
      <c r="Z357" s="35"/>
      <c r="AA357" s="36"/>
      <c r="AB357" s="32"/>
      <c r="AC357" s="32"/>
      <c r="AD357" s="32"/>
      <c r="AE357" s="31"/>
      <c r="AF357" s="31"/>
      <c r="AG357" s="31"/>
      <c r="AH357" s="31" t="str">
        <f t="shared" si="30"/>
        <v/>
      </c>
      <c r="AI357" s="37" t="str">
        <f>IFERROR(IF(OR($C$5="",$Y357=""),"",INDEX('NFA LEVEL'!$D$2:$D$197,MATCH(CONCATENATE($C$5,"_",$Y357),'NFA LEVEL'!$A$2:$A$197))),"")</f>
        <v/>
      </c>
      <c r="AJ357" s="38" t="str">
        <f>IFERROR(ROUND((VLOOKUP(CONCATENATE($C$5,"_",$Y357),premium!$A$2:$I$200,6,FALSE))*AA357,0),"")</f>
        <v/>
      </c>
      <c r="AK357" s="38" t="str">
        <f>IFERROR(ROUND((VLOOKUP(CONCATENATE($C$5,"_",$Y357),premium!$A$2:$I$200,9,FALSE))*AA357,2),"")</f>
        <v/>
      </c>
      <c r="AL357" s="35"/>
      <c r="AM357" s="31"/>
      <c r="AN357" s="39"/>
      <c r="AO357" s="63" t="str">
        <f t="shared" si="33"/>
        <v/>
      </c>
      <c r="AP357" s="40" t="str">
        <f t="shared" si="34"/>
        <v/>
      </c>
      <c r="AQ357" s="41" t="s">
        <v>48</v>
      </c>
      <c r="AR357" s="161"/>
      <c r="AS357" s="124" t="s">
        <v>4552</v>
      </c>
      <c r="AT357" s="129" t="s">
        <v>454</v>
      </c>
      <c r="AU357" s="129" t="s">
        <v>171</v>
      </c>
      <c r="AV357" s="129" t="s">
        <v>457</v>
      </c>
      <c r="AW357" s="129" t="s">
        <v>483</v>
      </c>
      <c r="AX357" s="129" t="s">
        <v>494</v>
      </c>
      <c r="AZ357" s="129" t="s">
        <v>3984</v>
      </c>
      <c r="BA357" s="130" t="s">
        <v>9361</v>
      </c>
      <c r="BB357" s="130" t="s">
        <v>9362</v>
      </c>
      <c r="BH357" s="124"/>
      <c r="BI357" s="124"/>
      <c r="BL357" s="131"/>
      <c r="BM357" s="131"/>
      <c r="BN357" s="131"/>
      <c r="BO357" s="131"/>
      <c r="BP357" s="131"/>
      <c r="BQ357" s="131"/>
      <c r="BR357" s="131"/>
      <c r="BT357" s="129" t="s">
        <v>3642</v>
      </c>
      <c r="BU357" s="129" t="s">
        <v>201</v>
      </c>
      <c r="BV357" s="129" t="s">
        <v>3650</v>
      </c>
      <c r="BW357" s="129"/>
      <c r="BX357" s="131" t="s">
        <v>17856</v>
      </c>
      <c r="BY357" s="131" t="s">
        <v>18232</v>
      </c>
      <c r="BZ357" s="131" t="s">
        <v>18960</v>
      </c>
      <c r="CB357" s="129" t="s">
        <v>454</v>
      </c>
      <c r="CC357" s="129" t="s">
        <v>171</v>
      </c>
      <c r="CD357" s="129" t="s">
        <v>457</v>
      </c>
      <c r="CE357" s="129" t="s">
        <v>483</v>
      </c>
      <c r="CF357" s="129" t="s">
        <v>494</v>
      </c>
      <c r="CG357" s="131" t="s">
        <v>17951</v>
      </c>
      <c r="CH357" s="131" t="s">
        <v>9362</v>
      </c>
      <c r="CI357" s="124" t="s">
        <v>19340</v>
      </c>
    </row>
    <row r="358" spans="1:87" ht="15" x14ac:dyDescent="0.25">
      <c r="A358" s="30" t="str">
        <f t="shared" si="35"/>
        <v/>
      </c>
      <c r="B358" s="31"/>
      <c r="C358" s="31"/>
      <c r="D358" s="31"/>
      <c r="E358" s="31"/>
      <c r="F358" s="31"/>
      <c r="G358" s="32"/>
      <c r="H358" s="32"/>
      <c r="I358" s="33"/>
      <c r="J358" s="18"/>
      <c r="K358" s="32"/>
      <c r="L358" s="18"/>
      <c r="M358" s="31"/>
      <c r="N358" s="31"/>
      <c r="O358" s="31"/>
      <c r="P358" s="32"/>
      <c r="Q358" s="31"/>
      <c r="R358" s="44"/>
      <c r="S358" s="32"/>
      <c r="T358" s="34" t="str">
        <f t="shared" si="31"/>
        <v/>
      </c>
      <c r="U358" s="32"/>
      <c r="V358" s="45"/>
      <c r="W358" s="35"/>
      <c r="X358" s="62" t="str">
        <f t="shared" si="32"/>
        <v/>
      </c>
      <c r="Y358" s="32"/>
      <c r="Z358" s="35"/>
      <c r="AA358" s="36"/>
      <c r="AB358" s="32"/>
      <c r="AC358" s="32"/>
      <c r="AD358" s="32"/>
      <c r="AE358" s="31"/>
      <c r="AF358" s="31"/>
      <c r="AG358" s="31"/>
      <c r="AH358" s="31" t="str">
        <f t="shared" si="30"/>
        <v/>
      </c>
      <c r="AI358" s="37" t="str">
        <f>IFERROR(IF(OR($C$5="",$Y358=""),"",INDEX('NFA LEVEL'!$D$2:$D$197,MATCH(CONCATENATE($C$5,"_",$Y358),'NFA LEVEL'!$A$2:$A$197))),"")</f>
        <v/>
      </c>
      <c r="AJ358" s="38" t="str">
        <f>IFERROR(ROUND((VLOOKUP(CONCATENATE($C$5,"_",$Y358),premium!$A$2:$I$200,6,FALSE))*AA358,0),"")</f>
        <v/>
      </c>
      <c r="AK358" s="38" t="str">
        <f>IFERROR(ROUND((VLOOKUP(CONCATENATE($C$5,"_",$Y358),premium!$A$2:$I$200,9,FALSE))*AA358,2),"")</f>
        <v/>
      </c>
      <c r="AL358" s="35"/>
      <c r="AM358" s="31"/>
      <c r="AN358" s="39"/>
      <c r="AO358" s="63" t="str">
        <f t="shared" si="33"/>
        <v/>
      </c>
      <c r="AP358" s="40" t="str">
        <f t="shared" si="34"/>
        <v/>
      </c>
      <c r="AQ358" s="41" t="s">
        <v>48</v>
      </c>
      <c r="AR358" s="161"/>
      <c r="AS358" s="124" t="s">
        <v>4553</v>
      </c>
      <c r="AT358" s="129" t="s">
        <v>454</v>
      </c>
      <c r="AU358" s="129" t="s">
        <v>171</v>
      </c>
      <c r="AV358" s="129" t="s">
        <v>457</v>
      </c>
      <c r="AW358" s="129" t="s">
        <v>483</v>
      </c>
      <c r="AX358" s="129" t="s">
        <v>495</v>
      </c>
      <c r="AZ358" s="129" t="s">
        <v>3984</v>
      </c>
      <c r="BA358" s="130" t="s">
        <v>9363</v>
      </c>
      <c r="BB358" s="130" t="s">
        <v>9364</v>
      </c>
      <c r="BH358" s="124"/>
      <c r="BI358" s="124"/>
      <c r="BL358" s="131"/>
      <c r="BM358" s="131"/>
      <c r="BN358" s="131"/>
      <c r="BO358" s="131"/>
      <c r="BP358" s="131"/>
      <c r="BQ358" s="131"/>
      <c r="BR358" s="131"/>
      <c r="BT358" s="129" t="s">
        <v>3642</v>
      </c>
      <c r="BU358" s="129" t="s">
        <v>201</v>
      </c>
      <c r="BV358" s="129" t="s">
        <v>3651</v>
      </c>
      <c r="BW358" s="129"/>
      <c r="BX358" s="131" t="s">
        <v>17857</v>
      </c>
      <c r="BY358" s="131" t="s">
        <v>18233</v>
      </c>
      <c r="BZ358" s="131" t="s">
        <v>18961</v>
      </c>
      <c r="CB358" s="129" t="s">
        <v>454</v>
      </c>
      <c r="CC358" s="129" t="s">
        <v>171</v>
      </c>
      <c r="CD358" s="129" t="s">
        <v>457</v>
      </c>
      <c r="CE358" s="129" t="s">
        <v>483</v>
      </c>
      <c r="CF358" s="129" t="s">
        <v>495</v>
      </c>
      <c r="CG358" s="131" t="s">
        <v>17951</v>
      </c>
      <c r="CH358" s="131" t="s">
        <v>9364</v>
      </c>
      <c r="CI358" s="124" t="s">
        <v>19341</v>
      </c>
    </row>
    <row r="359" spans="1:87" ht="15" x14ac:dyDescent="0.25">
      <c r="A359" s="30" t="str">
        <f t="shared" si="35"/>
        <v/>
      </c>
      <c r="B359" s="31"/>
      <c r="C359" s="31"/>
      <c r="D359" s="31"/>
      <c r="E359" s="31"/>
      <c r="F359" s="31"/>
      <c r="G359" s="32"/>
      <c r="H359" s="32"/>
      <c r="I359" s="33"/>
      <c r="J359" s="18"/>
      <c r="K359" s="32"/>
      <c r="L359" s="18"/>
      <c r="M359" s="31"/>
      <c r="N359" s="31"/>
      <c r="O359" s="31"/>
      <c r="P359" s="32"/>
      <c r="Q359" s="31"/>
      <c r="R359" s="44"/>
      <c r="S359" s="32"/>
      <c r="T359" s="34" t="str">
        <f t="shared" si="31"/>
        <v/>
      </c>
      <c r="U359" s="32"/>
      <c r="V359" s="45"/>
      <c r="W359" s="35"/>
      <c r="X359" s="62" t="str">
        <f t="shared" si="32"/>
        <v/>
      </c>
      <c r="Y359" s="32"/>
      <c r="Z359" s="35"/>
      <c r="AA359" s="36"/>
      <c r="AB359" s="32"/>
      <c r="AC359" s="32"/>
      <c r="AD359" s="32"/>
      <c r="AE359" s="31"/>
      <c r="AF359" s="31"/>
      <c r="AG359" s="31"/>
      <c r="AH359" s="31" t="str">
        <f t="shared" si="30"/>
        <v/>
      </c>
      <c r="AI359" s="37" t="str">
        <f>IFERROR(IF(OR($C$5="",$Y359=""),"",INDEX('NFA LEVEL'!$D$2:$D$197,MATCH(CONCATENATE($C$5,"_",$Y359),'NFA LEVEL'!$A$2:$A$197))),"")</f>
        <v/>
      </c>
      <c r="AJ359" s="38" t="str">
        <f>IFERROR(ROUND((VLOOKUP(CONCATENATE($C$5,"_",$Y359),premium!$A$2:$I$200,6,FALSE))*AA359,0),"")</f>
        <v/>
      </c>
      <c r="AK359" s="38" t="str">
        <f>IFERROR(ROUND((VLOOKUP(CONCATENATE($C$5,"_",$Y359),premium!$A$2:$I$200,9,FALSE))*AA359,2),"")</f>
        <v/>
      </c>
      <c r="AL359" s="35"/>
      <c r="AM359" s="31"/>
      <c r="AN359" s="39"/>
      <c r="AO359" s="63" t="str">
        <f t="shared" si="33"/>
        <v/>
      </c>
      <c r="AP359" s="40" t="str">
        <f t="shared" si="34"/>
        <v/>
      </c>
      <c r="AQ359" s="41" t="s">
        <v>48</v>
      </c>
      <c r="AR359" s="161"/>
      <c r="AS359" s="124" t="s">
        <v>4554</v>
      </c>
      <c r="AT359" s="129" t="s">
        <v>454</v>
      </c>
      <c r="AU359" s="129" t="s">
        <v>171</v>
      </c>
      <c r="AV359" s="129" t="s">
        <v>457</v>
      </c>
      <c r="AW359" s="129" t="s">
        <v>483</v>
      </c>
      <c r="AX359" s="129" t="s">
        <v>496</v>
      </c>
      <c r="AZ359" s="129" t="s">
        <v>3984</v>
      </c>
      <c r="BA359" s="130" t="s">
        <v>9365</v>
      </c>
      <c r="BB359" s="130" t="s">
        <v>9366</v>
      </c>
      <c r="BH359" s="124"/>
      <c r="BI359" s="124"/>
      <c r="BL359" s="131"/>
      <c r="BM359" s="131"/>
      <c r="BN359" s="131"/>
      <c r="BO359" s="131"/>
      <c r="BP359" s="131"/>
      <c r="BQ359" s="131"/>
      <c r="BR359" s="131"/>
      <c r="BT359" s="129" t="s">
        <v>3642</v>
      </c>
      <c r="BU359" s="129" t="s">
        <v>201</v>
      </c>
      <c r="BV359" s="129" t="s">
        <v>3652</v>
      </c>
      <c r="BW359" s="129"/>
      <c r="BX359" s="131" t="s">
        <v>17858</v>
      </c>
      <c r="BY359" s="131" t="s">
        <v>18234</v>
      </c>
      <c r="BZ359" s="131" t="s">
        <v>18962</v>
      </c>
      <c r="CB359" s="129" t="s">
        <v>454</v>
      </c>
      <c r="CC359" s="129" t="s">
        <v>171</v>
      </c>
      <c r="CD359" s="129" t="s">
        <v>457</v>
      </c>
      <c r="CE359" s="129" t="s">
        <v>483</v>
      </c>
      <c r="CF359" s="129" t="s">
        <v>496</v>
      </c>
      <c r="CG359" s="131" t="s">
        <v>17951</v>
      </c>
      <c r="CH359" s="131" t="s">
        <v>9366</v>
      </c>
      <c r="CI359" s="124" t="s">
        <v>19342</v>
      </c>
    </row>
    <row r="360" spans="1:87" ht="15" x14ac:dyDescent="0.25">
      <c r="A360" s="30" t="str">
        <f t="shared" si="35"/>
        <v/>
      </c>
      <c r="B360" s="31"/>
      <c r="C360" s="31"/>
      <c r="D360" s="31"/>
      <c r="E360" s="31"/>
      <c r="F360" s="31"/>
      <c r="G360" s="32"/>
      <c r="H360" s="32"/>
      <c r="I360" s="33"/>
      <c r="J360" s="18"/>
      <c r="K360" s="32"/>
      <c r="L360" s="18"/>
      <c r="M360" s="31"/>
      <c r="N360" s="31"/>
      <c r="O360" s="31"/>
      <c r="P360" s="32"/>
      <c r="Q360" s="31"/>
      <c r="R360" s="44"/>
      <c r="S360" s="32"/>
      <c r="T360" s="34" t="str">
        <f t="shared" si="31"/>
        <v/>
      </c>
      <c r="U360" s="32"/>
      <c r="V360" s="45"/>
      <c r="W360" s="35"/>
      <c r="X360" s="62" t="str">
        <f t="shared" si="32"/>
        <v/>
      </c>
      <c r="Y360" s="32"/>
      <c r="Z360" s="35"/>
      <c r="AA360" s="36"/>
      <c r="AB360" s="32"/>
      <c r="AC360" s="32"/>
      <c r="AD360" s="32"/>
      <c r="AE360" s="31"/>
      <c r="AF360" s="31"/>
      <c r="AG360" s="31"/>
      <c r="AH360" s="31" t="str">
        <f t="shared" si="30"/>
        <v/>
      </c>
      <c r="AI360" s="37" t="str">
        <f>IFERROR(IF(OR($C$5="",$Y360=""),"",INDEX('NFA LEVEL'!$D$2:$D$197,MATCH(CONCATENATE($C$5,"_",$Y360),'NFA LEVEL'!$A$2:$A$197))),"")</f>
        <v/>
      </c>
      <c r="AJ360" s="38" t="str">
        <f>IFERROR(ROUND((VLOOKUP(CONCATENATE($C$5,"_",$Y360),premium!$A$2:$I$200,6,FALSE))*AA360,0),"")</f>
        <v/>
      </c>
      <c r="AK360" s="38" t="str">
        <f>IFERROR(ROUND((VLOOKUP(CONCATENATE($C$5,"_",$Y360),premium!$A$2:$I$200,9,FALSE))*AA360,2),"")</f>
        <v/>
      </c>
      <c r="AL360" s="35"/>
      <c r="AM360" s="31"/>
      <c r="AN360" s="39"/>
      <c r="AO360" s="63" t="str">
        <f t="shared" si="33"/>
        <v/>
      </c>
      <c r="AP360" s="40" t="str">
        <f t="shared" si="34"/>
        <v/>
      </c>
      <c r="AQ360" s="41" t="s">
        <v>48</v>
      </c>
      <c r="AR360" s="161"/>
      <c r="AS360" s="124" t="s">
        <v>4555</v>
      </c>
      <c r="AT360" s="129" t="s">
        <v>454</v>
      </c>
      <c r="AU360" s="129" t="s">
        <v>171</v>
      </c>
      <c r="AV360" s="129" t="s">
        <v>457</v>
      </c>
      <c r="AW360" s="129" t="s">
        <v>483</v>
      </c>
      <c r="AX360" s="129" t="s">
        <v>497</v>
      </c>
      <c r="AZ360" s="129" t="s">
        <v>3984</v>
      </c>
      <c r="BA360" s="130" t="s">
        <v>9367</v>
      </c>
      <c r="BB360" s="130" t="s">
        <v>9368</v>
      </c>
      <c r="BH360" s="124"/>
      <c r="BI360" s="124"/>
      <c r="BL360" s="131"/>
      <c r="BM360" s="131"/>
      <c r="BN360" s="131"/>
      <c r="BO360" s="131"/>
      <c r="BP360" s="131"/>
      <c r="BQ360" s="131"/>
      <c r="BR360" s="131"/>
      <c r="BT360" s="129" t="s">
        <v>3642</v>
      </c>
      <c r="BU360" s="129" t="s">
        <v>202</v>
      </c>
      <c r="BV360" s="129"/>
      <c r="BW360" s="129"/>
      <c r="BX360" s="131" t="s">
        <v>17859</v>
      </c>
      <c r="BY360" s="131" t="s">
        <v>18235</v>
      </c>
      <c r="BZ360" s="131" t="s">
        <v>18963</v>
      </c>
      <c r="CB360" s="129" t="s">
        <v>454</v>
      </c>
      <c r="CC360" s="129" t="s">
        <v>171</v>
      </c>
      <c r="CD360" s="129" t="s">
        <v>457</v>
      </c>
      <c r="CE360" s="129" t="s">
        <v>483</v>
      </c>
      <c r="CF360" s="129" t="s">
        <v>497</v>
      </c>
      <c r="CG360" s="131" t="s">
        <v>17951</v>
      </c>
      <c r="CH360" s="131" t="s">
        <v>9368</v>
      </c>
      <c r="CI360" s="124" t="s">
        <v>19343</v>
      </c>
    </row>
    <row r="361" spans="1:87" ht="15" x14ac:dyDescent="0.25">
      <c r="A361" s="30" t="str">
        <f t="shared" si="35"/>
        <v/>
      </c>
      <c r="B361" s="31"/>
      <c r="C361" s="31"/>
      <c r="D361" s="31"/>
      <c r="E361" s="31"/>
      <c r="F361" s="31"/>
      <c r="G361" s="32"/>
      <c r="H361" s="32"/>
      <c r="I361" s="33"/>
      <c r="J361" s="18"/>
      <c r="K361" s="32"/>
      <c r="L361" s="18"/>
      <c r="M361" s="31"/>
      <c r="N361" s="31"/>
      <c r="O361" s="31"/>
      <c r="P361" s="32"/>
      <c r="Q361" s="31"/>
      <c r="R361" s="44"/>
      <c r="S361" s="32"/>
      <c r="T361" s="34" t="str">
        <f t="shared" si="31"/>
        <v/>
      </c>
      <c r="U361" s="32"/>
      <c r="V361" s="45"/>
      <c r="W361" s="35"/>
      <c r="X361" s="62" t="str">
        <f t="shared" si="32"/>
        <v/>
      </c>
      <c r="Y361" s="32"/>
      <c r="Z361" s="35"/>
      <c r="AA361" s="36"/>
      <c r="AB361" s="32"/>
      <c r="AC361" s="32"/>
      <c r="AD361" s="32"/>
      <c r="AE361" s="31"/>
      <c r="AF361" s="31"/>
      <c r="AG361" s="31"/>
      <c r="AH361" s="31" t="str">
        <f t="shared" si="30"/>
        <v/>
      </c>
      <c r="AI361" s="37" t="str">
        <f>IFERROR(IF(OR($C$5="",$Y361=""),"",INDEX('NFA LEVEL'!$D$2:$D$197,MATCH(CONCATENATE($C$5,"_",$Y361),'NFA LEVEL'!$A$2:$A$197))),"")</f>
        <v/>
      </c>
      <c r="AJ361" s="38" t="str">
        <f>IFERROR(ROUND((VLOOKUP(CONCATENATE($C$5,"_",$Y361),premium!$A$2:$I$200,6,FALSE))*AA361,0),"")</f>
        <v/>
      </c>
      <c r="AK361" s="38" t="str">
        <f>IFERROR(ROUND((VLOOKUP(CONCATENATE($C$5,"_",$Y361),premium!$A$2:$I$200,9,FALSE))*AA361,2),"")</f>
        <v/>
      </c>
      <c r="AL361" s="35"/>
      <c r="AM361" s="31"/>
      <c r="AN361" s="39"/>
      <c r="AO361" s="63" t="str">
        <f t="shared" si="33"/>
        <v/>
      </c>
      <c r="AP361" s="40" t="str">
        <f t="shared" si="34"/>
        <v/>
      </c>
      <c r="AQ361" s="41" t="s">
        <v>48</v>
      </c>
      <c r="AR361" s="161"/>
      <c r="AS361" s="124" t="s">
        <v>4556</v>
      </c>
      <c r="AT361" s="129" t="s">
        <v>454</v>
      </c>
      <c r="AU361" s="129" t="s">
        <v>171</v>
      </c>
      <c r="AV361" s="129" t="s">
        <v>457</v>
      </c>
      <c r="AW361" s="129" t="s">
        <v>483</v>
      </c>
      <c r="AX361" s="129" t="s">
        <v>498</v>
      </c>
      <c r="AZ361" s="129" t="s">
        <v>3984</v>
      </c>
      <c r="BA361" s="130" t="s">
        <v>9369</v>
      </c>
      <c r="BB361" s="130" t="s">
        <v>9370</v>
      </c>
      <c r="BH361" s="124"/>
      <c r="BI361" s="124"/>
      <c r="BL361" s="131"/>
      <c r="BM361" s="131"/>
      <c r="BN361" s="131"/>
      <c r="BO361" s="131"/>
      <c r="BP361" s="131"/>
      <c r="BQ361" s="131"/>
      <c r="BR361" s="131"/>
      <c r="BT361" s="129" t="s">
        <v>3642</v>
      </c>
      <c r="BU361" s="129" t="s">
        <v>203</v>
      </c>
      <c r="BV361" s="129" t="s">
        <v>3644</v>
      </c>
      <c r="BW361" s="129"/>
      <c r="BX361" s="131" t="s">
        <v>17860</v>
      </c>
      <c r="BY361" s="131" t="s">
        <v>18236</v>
      </c>
      <c r="BZ361" s="131" t="s">
        <v>18964</v>
      </c>
      <c r="CB361" s="129" t="s">
        <v>454</v>
      </c>
      <c r="CC361" s="129" t="s">
        <v>171</v>
      </c>
      <c r="CD361" s="129" t="s">
        <v>457</v>
      </c>
      <c r="CE361" s="129" t="s">
        <v>483</v>
      </c>
      <c r="CF361" s="129" t="s">
        <v>498</v>
      </c>
      <c r="CG361" s="131" t="s">
        <v>17951</v>
      </c>
      <c r="CH361" s="131" t="s">
        <v>9370</v>
      </c>
      <c r="CI361" s="124" t="s">
        <v>19344</v>
      </c>
    </row>
    <row r="362" spans="1:87" ht="15" x14ac:dyDescent="0.25">
      <c r="A362" s="30" t="str">
        <f t="shared" si="35"/>
        <v/>
      </c>
      <c r="B362" s="31"/>
      <c r="C362" s="31"/>
      <c r="D362" s="31"/>
      <c r="E362" s="31"/>
      <c r="F362" s="31"/>
      <c r="G362" s="32"/>
      <c r="H362" s="32"/>
      <c r="I362" s="33"/>
      <c r="J362" s="18"/>
      <c r="K362" s="32"/>
      <c r="L362" s="18"/>
      <c r="M362" s="31"/>
      <c r="N362" s="31"/>
      <c r="O362" s="31"/>
      <c r="P362" s="32"/>
      <c r="Q362" s="31"/>
      <c r="R362" s="44"/>
      <c r="S362" s="32"/>
      <c r="T362" s="34" t="str">
        <f t="shared" si="31"/>
        <v/>
      </c>
      <c r="U362" s="32"/>
      <c r="V362" s="45"/>
      <c r="W362" s="35"/>
      <c r="X362" s="62" t="str">
        <f t="shared" si="32"/>
        <v/>
      </c>
      <c r="Y362" s="32"/>
      <c r="Z362" s="35"/>
      <c r="AA362" s="36"/>
      <c r="AB362" s="32"/>
      <c r="AC362" s="32"/>
      <c r="AD362" s="32"/>
      <c r="AE362" s="31"/>
      <c r="AF362" s="31"/>
      <c r="AG362" s="31"/>
      <c r="AH362" s="31" t="str">
        <f t="shared" si="30"/>
        <v/>
      </c>
      <c r="AI362" s="37" t="str">
        <f>IFERROR(IF(OR($C$5="",$Y362=""),"",INDEX('NFA LEVEL'!$D$2:$D$197,MATCH(CONCATENATE($C$5,"_",$Y362),'NFA LEVEL'!$A$2:$A$197))),"")</f>
        <v/>
      </c>
      <c r="AJ362" s="38" t="str">
        <f>IFERROR(ROUND((VLOOKUP(CONCATENATE($C$5,"_",$Y362),premium!$A$2:$I$200,6,FALSE))*AA362,0),"")</f>
        <v/>
      </c>
      <c r="AK362" s="38" t="str">
        <f>IFERROR(ROUND((VLOOKUP(CONCATENATE($C$5,"_",$Y362),premium!$A$2:$I$200,9,FALSE))*AA362,2),"")</f>
        <v/>
      </c>
      <c r="AL362" s="35"/>
      <c r="AM362" s="31"/>
      <c r="AN362" s="39"/>
      <c r="AO362" s="63" t="str">
        <f t="shared" si="33"/>
        <v/>
      </c>
      <c r="AP362" s="40" t="str">
        <f t="shared" si="34"/>
        <v/>
      </c>
      <c r="AQ362" s="41" t="s">
        <v>48</v>
      </c>
      <c r="AR362" s="161"/>
      <c r="AS362" s="124" t="s">
        <v>4557</v>
      </c>
      <c r="AT362" s="129" t="s">
        <v>454</v>
      </c>
      <c r="AU362" s="129" t="s">
        <v>171</v>
      </c>
      <c r="AV362" s="129" t="s">
        <v>457</v>
      </c>
      <c r="AW362" s="129" t="s">
        <v>483</v>
      </c>
      <c r="AX362" s="129" t="s">
        <v>499</v>
      </c>
      <c r="AZ362" s="129" t="s">
        <v>3984</v>
      </c>
      <c r="BA362" s="130" t="s">
        <v>9371</v>
      </c>
      <c r="BB362" s="130" t="s">
        <v>9372</v>
      </c>
      <c r="BH362" s="124"/>
      <c r="BI362" s="124"/>
      <c r="BL362" s="131"/>
      <c r="BM362" s="131"/>
      <c r="BN362" s="131"/>
      <c r="BO362" s="131"/>
      <c r="BP362" s="131"/>
      <c r="BQ362" s="131"/>
      <c r="BR362" s="131"/>
      <c r="BT362" s="129" t="s">
        <v>3642</v>
      </c>
      <c r="BU362" s="129" t="s">
        <v>203</v>
      </c>
      <c r="BV362" s="129" t="s">
        <v>3645</v>
      </c>
      <c r="BW362" s="129"/>
      <c r="BX362" s="131" t="s">
        <v>17861</v>
      </c>
      <c r="BY362" s="131" t="s">
        <v>18237</v>
      </c>
      <c r="BZ362" s="131" t="s">
        <v>18965</v>
      </c>
      <c r="CB362" s="129" t="s">
        <v>454</v>
      </c>
      <c r="CC362" s="129" t="s">
        <v>171</v>
      </c>
      <c r="CD362" s="129" t="s">
        <v>457</v>
      </c>
      <c r="CE362" s="129" t="s">
        <v>483</v>
      </c>
      <c r="CF362" s="129" t="s">
        <v>499</v>
      </c>
      <c r="CG362" s="131" t="s">
        <v>17951</v>
      </c>
      <c r="CH362" s="131" t="s">
        <v>9372</v>
      </c>
      <c r="CI362" s="124" t="s">
        <v>19345</v>
      </c>
    </row>
    <row r="363" spans="1:87" ht="15" x14ac:dyDescent="0.25">
      <c r="A363" s="30" t="str">
        <f t="shared" si="35"/>
        <v/>
      </c>
      <c r="B363" s="31"/>
      <c r="C363" s="31"/>
      <c r="D363" s="31"/>
      <c r="E363" s="31"/>
      <c r="F363" s="31"/>
      <c r="G363" s="32"/>
      <c r="H363" s="32"/>
      <c r="I363" s="33"/>
      <c r="J363" s="18"/>
      <c r="K363" s="32"/>
      <c r="L363" s="18"/>
      <c r="M363" s="31"/>
      <c r="N363" s="31"/>
      <c r="O363" s="31"/>
      <c r="P363" s="32"/>
      <c r="Q363" s="31"/>
      <c r="R363" s="44"/>
      <c r="S363" s="32"/>
      <c r="T363" s="34" t="str">
        <f t="shared" si="31"/>
        <v/>
      </c>
      <c r="U363" s="32"/>
      <c r="V363" s="45"/>
      <c r="W363" s="35"/>
      <c r="X363" s="62" t="str">
        <f t="shared" si="32"/>
        <v/>
      </c>
      <c r="Y363" s="32"/>
      <c r="Z363" s="35"/>
      <c r="AA363" s="36"/>
      <c r="AB363" s="32"/>
      <c r="AC363" s="32"/>
      <c r="AD363" s="32"/>
      <c r="AE363" s="31"/>
      <c r="AF363" s="31"/>
      <c r="AG363" s="31"/>
      <c r="AH363" s="31" t="str">
        <f t="shared" si="30"/>
        <v/>
      </c>
      <c r="AI363" s="37" t="str">
        <f>IFERROR(IF(OR($C$5="",$Y363=""),"",INDEX('NFA LEVEL'!$D$2:$D$197,MATCH(CONCATENATE($C$5,"_",$Y363),'NFA LEVEL'!$A$2:$A$197))),"")</f>
        <v/>
      </c>
      <c r="AJ363" s="38" t="str">
        <f>IFERROR(ROUND((VLOOKUP(CONCATENATE($C$5,"_",$Y363),premium!$A$2:$I$200,6,FALSE))*AA363,0),"")</f>
        <v/>
      </c>
      <c r="AK363" s="38" t="str">
        <f>IFERROR(ROUND((VLOOKUP(CONCATENATE($C$5,"_",$Y363),premium!$A$2:$I$200,9,FALSE))*AA363,2),"")</f>
        <v/>
      </c>
      <c r="AL363" s="35"/>
      <c r="AM363" s="31"/>
      <c r="AN363" s="39"/>
      <c r="AO363" s="63" t="str">
        <f t="shared" si="33"/>
        <v/>
      </c>
      <c r="AP363" s="40" t="str">
        <f t="shared" si="34"/>
        <v/>
      </c>
      <c r="AQ363" s="41" t="s">
        <v>48</v>
      </c>
      <c r="AR363" s="161"/>
      <c r="AS363" s="124" t="s">
        <v>4558</v>
      </c>
      <c r="AT363" s="129" t="s">
        <v>454</v>
      </c>
      <c r="AU363" s="129" t="s">
        <v>171</v>
      </c>
      <c r="AV363" s="129" t="s">
        <v>458</v>
      </c>
      <c r="AW363" s="129" t="s">
        <v>500</v>
      </c>
      <c r="AX363" s="129" t="s">
        <v>501</v>
      </c>
      <c r="AZ363" s="129" t="s">
        <v>3984</v>
      </c>
      <c r="BA363" s="130" t="s">
        <v>9373</v>
      </c>
      <c r="BB363" s="130" t="s">
        <v>9374</v>
      </c>
      <c r="BH363" s="124"/>
      <c r="BI363" s="124"/>
      <c r="BL363" s="131"/>
      <c r="BM363" s="131"/>
      <c r="BN363" s="131"/>
      <c r="BO363" s="131"/>
      <c r="BP363" s="131"/>
      <c r="BQ363" s="131"/>
      <c r="BR363" s="131"/>
      <c r="BT363" s="129" t="s">
        <v>3642</v>
      </c>
      <c r="BU363" s="129" t="s">
        <v>203</v>
      </c>
      <c r="BV363" s="129" t="s">
        <v>3647</v>
      </c>
      <c r="BW363" s="129"/>
      <c r="BX363" s="131" t="s">
        <v>17862</v>
      </c>
      <c r="BY363" s="131" t="s">
        <v>18238</v>
      </c>
      <c r="BZ363" s="131" t="s">
        <v>18966</v>
      </c>
      <c r="CB363" s="129" t="s">
        <v>454</v>
      </c>
      <c r="CC363" s="129" t="s">
        <v>171</v>
      </c>
      <c r="CD363" s="129" t="s">
        <v>458</v>
      </c>
      <c r="CE363" s="129" t="s">
        <v>500</v>
      </c>
      <c r="CF363" s="129" t="s">
        <v>501</v>
      </c>
      <c r="CG363" s="131" t="s">
        <v>17952</v>
      </c>
      <c r="CH363" s="131" t="s">
        <v>9374</v>
      </c>
      <c r="CI363" s="124" t="s">
        <v>19346</v>
      </c>
    </row>
    <row r="364" spans="1:87" ht="15" x14ac:dyDescent="0.25">
      <c r="A364" s="30" t="str">
        <f t="shared" si="35"/>
        <v/>
      </c>
      <c r="B364" s="31"/>
      <c r="C364" s="31"/>
      <c r="D364" s="31"/>
      <c r="E364" s="31"/>
      <c r="F364" s="31"/>
      <c r="G364" s="32"/>
      <c r="H364" s="32"/>
      <c r="I364" s="33"/>
      <c r="J364" s="18"/>
      <c r="K364" s="32"/>
      <c r="L364" s="18"/>
      <c r="M364" s="31"/>
      <c r="N364" s="31"/>
      <c r="O364" s="31"/>
      <c r="P364" s="32"/>
      <c r="Q364" s="31"/>
      <c r="R364" s="44"/>
      <c r="S364" s="32"/>
      <c r="T364" s="34" t="str">
        <f t="shared" si="31"/>
        <v/>
      </c>
      <c r="U364" s="32"/>
      <c r="V364" s="45"/>
      <c r="W364" s="35"/>
      <c r="X364" s="62" t="str">
        <f t="shared" si="32"/>
        <v/>
      </c>
      <c r="Y364" s="32"/>
      <c r="Z364" s="35"/>
      <c r="AA364" s="36"/>
      <c r="AB364" s="32"/>
      <c r="AC364" s="32"/>
      <c r="AD364" s="32"/>
      <c r="AE364" s="31"/>
      <c r="AF364" s="31"/>
      <c r="AG364" s="31"/>
      <c r="AH364" s="31" t="str">
        <f t="shared" si="30"/>
        <v/>
      </c>
      <c r="AI364" s="37" t="str">
        <f>IFERROR(IF(OR($C$5="",$Y364=""),"",INDEX('NFA LEVEL'!$D$2:$D$197,MATCH(CONCATENATE($C$5,"_",$Y364),'NFA LEVEL'!$A$2:$A$197))),"")</f>
        <v/>
      </c>
      <c r="AJ364" s="38" t="str">
        <f>IFERROR(ROUND((VLOOKUP(CONCATENATE($C$5,"_",$Y364),premium!$A$2:$I$200,6,FALSE))*AA364,0),"")</f>
        <v/>
      </c>
      <c r="AK364" s="38" t="str">
        <f>IFERROR(ROUND((VLOOKUP(CONCATENATE($C$5,"_",$Y364),premium!$A$2:$I$200,9,FALSE))*AA364,2),"")</f>
        <v/>
      </c>
      <c r="AL364" s="35"/>
      <c r="AM364" s="31"/>
      <c r="AN364" s="39"/>
      <c r="AO364" s="63" t="str">
        <f t="shared" si="33"/>
        <v/>
      </c>
      <c r="AP364" s="40" t="str">
        <f t="shared" si="34"/>
        <v/>
      </c>
      <c r="AQ364" s="41" t="s">
        <v>48</v>
      </c>
      <c r="AR364" s="161"/>
      <c r="AS364" s="124" t="s">
        <v>4559</v>
      </c>
      <c r="AT364" s="129" t="s">
        <v>454</v>
      </c>
      <c r="AU364" s="129" t="s">
        <v>171</v>
      </c>
      <c r="AV364" s="129" t="s">
        <v>458</v>
      </c>
      <c r="AW364" s="129" t="s">
        <v>500</v>
      </c>
      <c r="AX364" s="129" t="s">
        <v>502</v>
      </c>
      <c r="AZ364" s="129" t="s">
        <v>3984</v>
      </c>
      <c r="BA364" s="130" t="s">
        <v>9375</v>
      </c>
      <c r="BB364" s="130" t="s">
        <v>9376</v>
      </c>
      <c r="BH364" s="124"/>
      <c r="BI364" s="124"/>
      <c r="BL364" s="131"/>
      <c r="BM364" s="131"/>
      <c r="BN364" s="131"/>
      <c r="BO364" s="131"/>
      <c r="BP364" s="131"/>
      <c r="BQ364" s="131"/>
      <c r="BR364" s="131"/>
      <c r="BT364" s="129" t="s">
        <v>3642</v>
      </c>
      <c r="BU364" s="129" t="s">
        <v>203</v>
      </c>
      <c r="BV364" s="129" t="s">
        <v>3648</v>
      </c>
      <c r="BW364" s="129"/>
      <c r="BX364" s="131" t="s">
        <v>17863</v>
      </c>
      <c r="BY364" s="131" t="s">
        <v>18239</v>
      </c>
      <c r="BZ364" s="131" t="s">
        <v>18967</v>
      </c>
      <c r="CB364" s="129" t="s">
        <v>454</v>
      </c>
      <c r="CC364" s="129" t="s">
        <v>171</v>
      </c>
      <c r="CD364" s="129" t="s">
        <v>458</v>
      </c>
      <c r="CE364" s="129" t="s">
        <v>500</v>
      </c>
      <c r="CF364" s="129" t="s">
        <v>502</v>
      </c>
      <c r="CG364" s="131" t="s">
        <v>17952</v>
      </c>
      <c r="CH364" s="131" t="s">
        <v>9376</v>
      </c>
      <c r="CI364" s="124" t="s">
        <v>19347</v>
      </c>
    </row>
    <row r="365" spans="1:87" ht="15" x14ac:dyDescent="0.25">
      <c r="A365" s="30" t="str">
        <f t="shared" si="35"/>
        <v/>
      </c>
      <c r="B365" s="31"/>
      <c r="C365" s="31"/>
      <c r="D365" s="31"/>
      <c r="E365" s="31"/>
      <c r="F365" s="31"/>
      <c r="G365" s="32"/>
      <c r="H365" s="32"/>
      <c r="I365" s="33"/>
      <c r="J365" s="18"/>
      <c r="K365" s="32"/>
      <c r="L365" s="18"/>
      <c r="M365" s="31"/>
      <c r="N365" s="31"/>
      <c r="O365" s="31"/>
      <c r="P365" s="32"/>
      <c r="Q365" s="31"/>
      <c r="R365" s="44"/>
      <c r="S365" s="32"/>
      <c r="T365" s="34" t="str">
        <f t="shared" si="31"/>
        <v/>
      </c>
      <c r="U365" s="32"/>
      <c r="V365" s="45"/>
      <c r="W365" s="35"/>
      <c r="X365" s="62" t="str">
        <f t="shared" si="32"/>
        <v/>
      </c>
      <c r="Y365" s="32"/>
      <c r="Z365" s="35"/>
      <c r="AA365" s="36"/>
      <c r="AB365" s="32"/>
      <c r="AC365" s="32"/>
      <c r="AD365" s="32"/>
      <c r="AE365" s="31"/>
      <c r="AF365" s="31"/>
      <c r="AG365" s="31"/>
      <c r="AH365" s="31" t="str">
        <f t="shared" si="30"/>
        <v/>
      </c>
      <c r="AI365" s="37" t="str">
        <f>IFERROR(IF(OR($C$5="",$Y365=""),"",INDEX('NFA LEVEL'!$D$2:$D$197,MATCH(CONCATENATE($C$5,"_",$Y365),'NFA LEVEL'!$A$2:$A$197))),"")</f>
        <v/>
      </c>
      <c r="AJ365" s="38" t="str">
        <f>IFERROR(ROUND((VLOOKUP(CONCATENATE($C$5,"_",$Y365),premium!$A$2:$I$200,6,FALSE))*AA365,0),"")</f>
        <v/>
      </c>
      <c r="AK365" s="38" t="str">
        <f>IFERROR(ROUND((VLOOKUP(CONCATENATE($C$5,"_",$Y365),premium!$A$2:$I$200,9,FALSE))*AA365,2),"")</f>
        <v/>
      </c>
      <c r="AL365" s="35"/>
      <c r="AM365" s="31"/>
      <c r="AN365" s="39"/>
      <c r="AO365" s="63" t="str">
        <f t="shared" si="33"/>
        <v/>
      </c>
      <c r="AP365" s="40" t="str">
        <f t="shared" si="34"/>
        <v/>
      </c>
      <c r="AQ365" s="41" t="s">
        <v>48</v>
      </c>
      <c r="AR365" s="161"/>
      <c r="AS365" s="124" t="s">
        <v>4560</v>
      </c>
      <c r="AT365" s="129" t="s">
        <v>454</v>
      </c>
      <c r="AU365" s="129" t="s">
        <v>171</v>
      </c>
      <c r="AV365" s="129" t="s">
        <v>458</v>
      </c>
      <c r="AW365" s="129" t="s">
        <v>500</v>
      </c>
      <c r="AX365" s="129" t="s">
        <v>503</v>
      </c>
      <c r="AZ365" s="129" t="s">
        <v>3984</v>
      </c>
      <c r="BA365" s="130" t="s">
        <v>9377</v>
      </c>
      <c r="BB365" s="130" t="s">
        <v>9378</v>
      </c>
      <c r="BH365" s="124"/>
      <c r="BI365" s="124"/>
      <c r="BL365" s="131"/>
      <c r="BM365" s="131"/>
      <c r="BN365" s="131"/>
      <c r="BO365" s="131"/>
      <c r="BP365" s="131"/>
      <c r="BQ365" s="131"/>
      <c r="BR365" s="131"/>
      <c r="BT365" s="129" t="s">
        <v>3642</v>
      </c>
      <c r="BU365" s="129" t="s">
        <v>203</v>
      </c>
      <c r="BV365" s="129" t="s">
        <v>3649</v>
      </c>
      <c r="BW365" s="129"/>
      <c r="BX365" s="131" t="s">
        <v>17864</v>
      </c>
      <c r="BY365" s="131" t="s">
        <v>18240</v>
      </c>
      <c r="BZ365" s="131" t="s">
        <v>18968</v>
      </c>
      <c r="CB365" s="129" t="s">
        <v>454</v>
      </c>
      <c r="CC365" s="129" t="s">
        <v>171</v>
      </c>
      <c r="CD365" s="129" t="s">
        <v>458</v>
      </c>
      <c r="CE365" s="129" t="s">
        <v>500</v>
      </c>
      <c r="CF365" s="129" t="s">
        <v>503</v>
      </c>
      <c r="CG365" s="131" t="s">
        <v>17952</v>
      </c>
      <c r="CH365" s="131" t="s">
        <v>9378</v>
      </c>
      <c r="CI365" s="124" t="s">
        <v>19348</v>
      </c>
    </row>
    <row r="366" spans="1:87" ht="15" x14ac:dyDescent="0.25">
      <c r="A366" s="30" t="str">
        <f t="shared" si="35"/>
        <v/>
      </c>
      <c r="B366" s="31"/>
      <c r="C366" s="31"/>
      <c r="D366" s="31"/>
      <c r="E366" s="31"/>
      <c r="F366" s="31"/>
      <c r="G366" s="32"/>
      <c r="H366" s="32"/>
      <c r="I366" s="33"/>
      <c r="J366" s="18"/>
      <c r="K366" s="32"/>
      <c r="L366" s="18"/>
      <c r="M366" s="31"/>
      <c r="N366" s="31"/>
      <c r="O366" s="31"/>
      <c r="P366" s="32"/>
      <c r="Q366" s="31"/>
      <c r="R366" s="44"/>
      <c r="S366" s="32"/>
      <c r="T366" s="34" t="str">
        <f t="shared" si="31"/>
        <v/>
      </c>
      <c r="U366" s="32"/>
      <c r="V366" s="45"/>
      <c r="W366" s="35"/>
      <c r="X366" s="62" t="str">
        <f t="shared" si="32"/>
        <v/>
      </c>
      <c r="Y366" s="32"/>
      <c r="Z366" s="35"/>
      <c r="AA366" s="36"/>
      <c r="AB366" s="32"/>
      <c r="AC366" s="32"/>
      <c r="AD366" s="32"/>
      <c r="AE366" s="31"/>
      <c r="AF366" s="31"/>
      <c r="AG366" s="31"/>
      <c r="AH366" s="31" t="str">
        <f t="shared" si="30"/>
        <v/>
      </c>
      <c r="AI366" s="37" t="str">
        <f>IFERROR(IF(OR($C$5="",$Y366=""),"",INDEX('NFA LEVEL'!$D$2:$D$197,MATCH(CONCATENATE($C$5,"_",$Y366),'NFA LEVEL'!$A$2:$A$197))),"")</f>
        <v/>
      </c>
      <c r="AJ366" s="38" t="str">
        <f>IFERROR(ROUND((VLOOKUP(CONCATENATE($C$5,"_",$Y366),premium!$A$2:$I$200,6,FALSE))*AA366,0),"")</f>
        <v/>
      </c>
      <c r="AK366" s="38" t="str">
        <f>IFERROR(ROUND((VLOOKUP(CONCATENATE($C$5,"_",$Y366),premium!$A$2:$I$200,9,FALSE))*AA366,2),"")</f>
        <v/>
      </c>
      <c r="AL366" s="35"/>
      <c r="AM366" s="31"/>
      <c r="AN366" s="39"/>
      <c r="AO366" s="63" t="str">
        <f t="shared" si="33"/>
        <v/>
      </c>
      <c r="AP366" s="40" t="str">
        <f t="shared" si="34"/>
        <v/>
      </c>
      <c r="AQ366" s="41" t="s">
        <v>48</v>
      </c>
      <c r="AR366" s="161"/>
      <c r="AS366" s="124" t="s">
        <v>4561</v>
      </c>
      <c r="AT366" s="129" t="s">
        <v>454</v>
      </c>
      <c r="AU366" s="129" t="s">
        <v>171</v>
      </c>
      <c r="AV366" s="129" t="s">
        <v>458</v>
      </c>
      <c r="AW366" s="129" t="s">
        <v>500</v>
      </c>
      <c r="AX366" s="129" t="s">
        <v>504</v>
      </c>
      <c r="AZ366" s="129" t="s">
        <v>3984</v>
      </c>
      <c r="BA366" s="130" t="s">
        <v>9379</v>
      </c>
      <c r="BB366" s="130" t="s">
        <v>9380</v>
      </c>
      <c r="BH366" s="124"/>
      <c r="BI366" s="124"/>
      <c r="BL366" s="131"/>
      <c r="BM366" s="131"/>
      <c r="BN366" s="131"/>
      <c r="BO366" s="131"/>
      <c r="BP366" s="131"/>
      <c r="BQ366" s="131"/>
      <c r="BR366" s="131"/>
      <c r="BT366" s="129" t="s">
        <v>3642</v>
      </c>
      <c r="BU366" s="129" t="s">
        <v>203</v>
      </c>
      <c r="BV366" s="129" t="s">
        <v>3651</v>
      </c>
      <c r="BW366" s="129"/>
      <c r="BX366" s="131" t="s">
        <v>17865</v>
      </c>
      <c r="BY366" s="131" t="s">
        <v>18241</v>
      </c>
      <c r="BZ366" s="131" t="s">
        <v>18969</v>
      </c>
      <c r="CB366" s="129" t="s">
        <v>454</v>
      </c>
      <c r="CC366" s="129" t="s">
        <v>171</v>
      </c>
      <c r="CD366" s="129" t="s">
        <v>458</v>
      </c>
      <c r="CE366" s="129" t="s">
        <v>500</v>
      </c>
      <c r="CF366" s="129" t="s">
        <v>504</v>
      </c>
      <c r="CG366" s="131" t="s">
        <v>17952</v>
      </c>
      <c r="CH366" s="131" t="s">
        <v>9380</v>
      </c>
      <c r="CI366" s="124" t="s">
        <v>19349</v>
      </c>
    </row>
    <row r="367" spans="1:87" ht="15" x14ac:dyDescent="0.25">
      <c r="A367" s="30" t="str">
        <f t="shared" si="35"/>
        <v/>
      </c>
      <c r="B367" s="31"/>
      <c r="C367" s="31"/>
      <c r="D367" s="31"/>
      <c r="E367" s="31"/>
      <c r="F367" s="31"/>
      <c r="G367" s="32"/>
      <c r="H367" s="32"/>
      <c r="I367" s="33"/>
      <c r="J367" s="18"/>
      <c r="K367" s="32"/>
      <c r="L367" s="18"/>
      <c r="M367" s="31"/>
      <c r="N367" s="31"/>
      <c r="O367" s="31"/>
      <c r="P367" s="32"/>
      <c r="Q367" s="31"/>
      <c r="R367" s="44"/>
      <c r="S367" s="32"/>
      <c r="T367" s="34" t="str">
        <f t="shared" si="31"/>
        <v/>
      </c>
      <c r="U367" s="32"/>
      <c r="V367" s="45"/>
      <c r="W367" s="35"/>
      <c r="X367" s="62" t="str">
        <f t="shared" si="32"/>
        <v/>
      </c>
      <c r="Y367" s="32"/>
      <c r="Z367" s="35"/>
      <c r="AA367" s="36"/>
      <c r="AB367" s="32"/>
      <c r="AC367" s="32"/>
      <c r="AD367" s="32"/>
      <c r="AE367" s="31"/>
      <c r="AF367" s="31"/>
      <c r="AG367" s="31"/>
      <c r="AH367" s="31" t="str">
        <f t="shared" si="30"/>
        <v/>
      </c>
      <c r="AI367" s="37" t="str">
        <f>IFERROR(IF(OR($C$5="",$Y367=""),"",INDEX('NFA LEVEL'!$D$2:$D$197,MATCH(CONCATENATE($C$5,"_",$Y367),'NFA LEVEL'!$A$2:$A$197))),"")</f>
        <v/>
      </c>
      <c r="AJ367" s="38" t="str">
        <f>IFERROR(ROUND((VLOOKUP(CONCATENATE($C$5,"_",$Y367),premium!$A$2:$I$200,6,FALSE))*AA367,0),"")</f>
        <v/>
      </c>
      <c r="AK367" s="38" t="str">
        <f>IFERROR(ROUND((VLOOKUP(CONCATENATE($C$5,"_",$Y367),premium!$A$2:$I$200,9,FALSE))*AA367,2),"")</f>
        <v/>
      </c>
      <c r="AL367" s="35"/>
      <c r="AM367" s="31"/>
      <c r="AN367" s="39"/>
      <c r="AO367" s="63" t="str">
        <f t="shared" si="33"/>
        <v/>
      </c>
      <c r="AP367" s="40" t="str">
        <f t="shared" si="34"/>
        <v/>
      </c>
      <c r="AQ367" s="41" t="s">
        <v>48</v>
      </c>
      <c r="AR367" s="161"/>
      <c r="AS367" s="124" t="s">
        <v>4562</v>
      </c>
      <c r="AT367" s="129" t="s">
        <v>454</v>
      </c>
      <c r="AU367" s="129" t="s">
        <v>171</v>
      </c>
      <c r="AV367" s="129" t="s">
        <v>458</v>
      </c>
      <c r="AW367" s="129" t="s">
        <v>500</v>
      </c>
      <c r="AX367" s="129" t="s">
        <v>505</v>
      </c>
      <c r="AZ367" s="129" t="s">
        <v>3984</v>
      </c>
      <c r="BA367" s="130" t="s">
        <v>9381</v>
      </c>
      <c r="BB367" s="130" t="s">
        <v>9382</v>
      </c>
      <c r="BH367" s="124"/>
      <c r="BI367" s="124"/>
      <c r="BL367" s="131"/>
      <c r="BM367" s="131"/>
      <c r="BN367" s="131"/>
      <c r="BO367" s="131"/>
      <c r="BP367" s="131"/>
      <c r="BQ367" s="131"/>
      <c r="BR367" s="131"/>
      <c r="BT367" s="129" t="s">
        <v>3642</v>
      </c>
      <c r="BU367" s="129" t="s">
        <v>203</v>
      </c>
      <c r="BV367" s="129" t="s">
        <v>3652</v>
      </c>
      <c r="BW367" s="129"/>
      <c r="BX367" s="131" t="s">
        <v>17866</v>
      </c>
      <c r="BY367" s="131" t="s">
        <v>18242</v>
      </c>
      <c r="BZ367" s="131" t="s">
        <v>18970</v>
      </c>
      <c r="CB367" s="129" t="s">
        <v>454</v>
      </c>
      <c r="CC367" s="129" t="s">
        <v>171</v>
      </c>
      <c r="CD367" s="129" t="s">
        <v>458</v>
      </c>
      <c r="CE367" s="129" t="s">
        <v>500</v>
      </c>
      <c r="CF367" s="129" t="s">
        <v>505</v>
      </c>
      <c r="CG367" s="131" t="s">
        <v>17952</v>
      </c>
      <c r="CH367" s="131" t="s">
        <v>9382</v>
      </c>
      <c r="CI367" s="124" t="s">
        <v>19350</v>
      </c>
    </row>
    <row r="368" spans="1:87" ht="15" x14ac:dyDescent="0.25">
      <c r="A368" s="30" t="str">
        <f t="shared" si="35"/>
        <v/>
      </c>
      <c r="B368" s="31"/>
      <c r="C368" s="31"/>
      <c r="D368" s="31"/>
      <c r="E368" s="31"/>
      <c r="F368" s="31"/>
      <c r="G368" s="32"/>
      <c r="H368" s="32"/>
      <c r="I368" s="33"/>
      <c r="J368" s="18"/>
      <c r="K368" s="32"/>
      <c r="L368" s="18"/>
      <c r="M368" s="31"/>
      <c r="N368" s="31"/>
      <c r="O368" s="31"/>
      <c r="P368" s="32"/>
      <c r="Q368" s="31"/>
      <c r="R368" s="44"/>
      <c r="S368" s="32"/>
      <c r="T368" s="34" t="str">
        <f t="shared" si="31"/>
        <v/>
      </c>
      <c r="U368" s="32"/>
      <c r="V368" s="45"/>
      <c r="W368" s="35"/>
      <c r="X368" s="62" t="str">
        <f t="shared" si="32"/>
        <v/>
      </c>
      <c r="Y368" s="32"/>
      <c r="Z368" s="35"/>
      <c r="AA368" s="36"/>
      <c r="AB368" s="32"/>
      <c r="AC368" s="32"/>
      <c r="AD368" s="32"/>
      <c r="AE368" s="31"/>
      <c r="AF368" s="31"/>
      <c r="AG368" s="31"/>
      <c r="AH368" s="31" t="str">
        <f t="shared" si="30"/>
        <v/>
      </c>
      <c r="AI368" s="37" t="str">
        <f>IFERROR(IF(OR($C$5="",$Y368=""),"",INDEX('NFA LEVEL'!$D$2:$D$197,MATCH(CONCATENATE($C$5,"_",$Y368),'NFA LEVEL'!$A$2:$A$197))),"")</f>
        <v/>
      </c>
      <c r="AJ368" s="38" t="str">
        <f>IFERROR(ROUND((VLOOKUP(CONCATENATE($C$5,"_",$Y368),premium!$A$2:$I$200,6,FALSE))*AA368,0),"")</f>
        <v/>
      </c>
      <c r="AK368" s="38" t="str">
        <f>IFERROR(ROUND((VLOOKUP(CONCATENATE($C$5,"_",$Y368),premium!$A$2:$I$200,9,FALSE))*AA368,2),"")</f>
        <v/>
      </c>
      <c r="AL368" s="35"/>
      <c r="AM368" s="31"/>
      <c r="AN368" s="39"/>
      <c r="AO368" s="63" t="str">
        <f t="shared" si="33"/>
        <v/>
      </c>
      <c r="AP368" s="40" t="str">
        <f t="shared" si="34"/>
        <v/>
      </c>
      <c r="AQ368" s="41" t="s">
        <v>48</v>
      </c>
      <c r="AR368" s="161"/>
      <c r="AS368" s="124" t="s">
        <v>4563</v>
      </c>
      <c r="AT368" s="129" t="s">
        <v>454</v>
      </c>
      <c r="AU368" s="129" t="s">
        <v>171</v>
      </c>
      <c r="AV368" s="129" t="s">
        <v>458</v>
      </c>
      <c r="AW368" s="129" t="s">
        <v>500</v>
      </c>
      <c r="AX368" s="129" t="s">
        <v>506</v>
      </c>
      <c r="AZ368" s="129" t="s">
        <v>3984</v>
      </c>
      <c r="BA368" s="130" t="s">
        <v>9383</v>
      </c>
      <c r="BB368" s="130" t="s">
        <v>9384</v>
      </c>
      <c r="BH368" s="124"/>
      <c r="BI368" s="124"/>
      <c r="BL368" s="131"/>
      <c r="BM368" s="131"/>
      <c r="BN368" s="131"/>
      <c r="BO368" s="131"/>
      <c r="BP368" s="131"/>
      <c r="BQ368" s="131"/>
      <c r="BR368" s="131"/>
      <c r="BT368" s="129" t="s">
        <v>3642</v>
      </c>
      <c r="BU368" s="129" t="s">
        <v>191</v>
      </c>
      <c r="BV368" s="129" t="s">
        <v>3644</v>
      </c>
      <c r="BW368" s="129"/>
      <c r="BX368" s="131" t="s">
        <v>17867</v>
      </c>
      <c r="BY368" s="131" t="s">
        <v>18243</v>
      </c>
      <c r="BZ368" s="131" t="s">
        <v>18971</v>
      </c>
      <c r="CB368" s="129" t="s">
        <v>454</v>
      </c>
      <c r="CC368" s="129" t="s">
        <v>171</v>
      </c>
      <c r="CD368" s="129" t="s">
        <v>458</v>
      </c>
      <c r="CE368" s="129" t="s">
        <v>500</v>
      </c>
      <c r="CF368" s="129" t="s">
        <v>506</v>
      </c>
      <c r="CG368" s="131" t="s">
        <v>17952</v>
      </c>
      <c r="CH368" s="131" t="s">
        <v>9384</v>
      </c>
      <c r="CI368" s="124" t="s">
        <v>19351</v>
      </c>
    </row>
    <row r="369" spans="1:87" ht="15" x14ac:dyDescent="0.25">
      <c r="A369" s="30" t="str">
        <f t="shared" si="35"/>
        <v/>
      </c>
      <c r="B369" s="31"/>
      <c r="C369" s="31"/>
      <c r="D369" s="31"/>
      <c r="E369" s="31"/>
      <c r="F369" s="31"/>
      <c r="G369" s="32"/>
      <c r="H369" s="32"/>
      <c r="I369" s="33"/>
      <c r="J369" s="18"/>
      <c r="K369" s="32"/>
      <c r="L369" s="18"/>
      <c r="M369" s="31"/>
      <c r="N369" s="31"/>
      <c r="O369" s="31"/>
      <c r="P369" s="32"/>
      <c r="Q369" s="31"/>
      <c r="R369" s="44"/>
      <c r="S369" s="32"/>
      <c r="T369" s="34" t="str">
        <f t="shared" si="31"/>
        <v/>
      </c>
      <c r="U369" s="32"/>
      <c r="V369" s="45"/>
      <c r="W369" s="35"/>
      <c r="X369" s="62" t="str">
        <f t="shared" si="32"/>
        <v/>
      </c>
      <c r="Y369" s="32"/>
      <c r="Z369" s="35"/>
      <c r="AA369" s="36"/>
      <c r="AB369" s="32"/>
      <c r="AC369" s="32"/>
      <c r="AD369" s="32"/>
      <c r="AE369" s="31"/>
      <c r="AF369" s="31"/>
      <c r="AG369" s="31"/>
      <c r="AH369" s="31" t="str">
        <f t="shared" si="30"/>
        <v/>
      </c>
      <c r="AI369" s="37" t="str">
        <f>IFERROR(IF(OR($C$5="",$Y369=""),"",INDEX('NFA LEVEL'!$D$2:$D$197,MATCH(CONCATENATE($C$5,"_",$Y369),'NFA LEVEL'!$A$2:$A$197))),"")</f>
        <v/>
      </c>
      <c r="AJ369" s="38" t="str">
        <f>IFERROR(ROUND((VLOOKUP(CONCATENATE($C$5,"_",$Y369),premium!$A$2:$I$200,6,FALSE))*AA369,0),"")</f>
        <v/>
      </c>
      <c r="AK369" s="38" t="str">
        <f>IFERROR(ROUND((VLOOKUP(CONCATENATE($C$5,"_",$Y369),premium!$A$2:$I$200,9,FALSE))*AA369,2),"")</f>
        <v/>
      </c>
      <c r="AL369" s="35"/>
      <c r="AM369" s="31"/>
      <c r="AN369" s="39"/>
      <c r="AO369" s="63" t="str">
        <f t="shared" si="33"/>
        <v/>
      </c>
      <c r="AP369" s="40" t="str">
        <f t="shared" si="34"/>
        <v/>
      </c>
      <c r="AQ369" s="41" t="s">
        <v>48</v>
      </c>
      <c r="AR369" s="161"/>
      <c r="AS369" s="124" t="s">
        <v>4564</v>
      </c>
      <c r="AT369" s="129" t="s">
        <v>454</v>
      </c>
      <c r="AU369" s="129" t="s">
        <v>171</v>
      </c>
      <c r="AV369" s="129" t="s">
        <v>458</v>
      </c>
      <c r="AW369" s="129" t="s">
        <v>500</v>
      </c>
      <c r="AX369" s="129" t="s">
        <v>507</v>
      </c>
      <c r="AZ369" s="129" t="s">
        <v>3984</v>
      </c>
      <c r="BA369" s="130" t="s">
        <v>9385</v>
      </c>
      <c r="BB369" s="130" t="s">
        <v>9386</v>
      </c>
      <c r="BH369" s="124"/>
      <c r="BI369" s="124"/>
      <c r="BL369" s="131"/>
      <c r="BM369" s="131"/>
      <c r="BN369" s="131"/>
      <c r="BO369" s="131"/>
      <c r="BP369" s="131"/>
      <c r="BQ369" s="131"/>
      <c r="BR369" s="131"/>
      <c r="BT369" s="129" t="s">
        <v>3642</v>
      </c>
      <c r="BU369" s="129" t="s">
        <v>191</v>
      </c>
      <c r="BV369" s="129" t="s">
        <v>3645</v>
      </c>
      <c r="BW369" s="129"/>
      <c r="BX369" s="131" t="s">
        <v>17868</v>
      </c>
      <c r="BY369" s="131" t="s">
        <v>18244</v>
      </c>
      <c r="BZ369" s="131" t="s">
        <v>18972</v>
      </c>
      <c r="CB369" s="129" t="s">
        <v>454</v>
      </c>
      <c r="CC369" s="129" t="s">
        <v>171</v>
      </c>
      <c r="CD369" s="129" t="s">
        <v>458</v>
      </c>
      <c r="CE369" s="129" t="s">
        <v>500</v>
      </c>
      <c r="CF369" s="129" t="s">
        <v>507</v>
      </c>
      <c r="CG369" s="131" t="s">
        <v>17952</v>
      </c>
      <c r="CH369" s="131" t="s">
        <v>9386</v>
      </c>
      <c r="CI369" s="124" t="s">
        <v>19352</v>
      </c>
    </row>
    <row r="370" spans="1:87" ht="15" x14ac:dyDescent="0.25">
      <c r="A370" s="30" t="str">
        <f t="shared" si="35"/>
        <v/>
      </c>
      <c r="B370" s="31"/>
      <c r="C370" s="31"/>
      <c r="D370" s="31"/>
      <c r="E370" s="31"/>
      <c r="F370" s="31"/>
      <c r="G370" s="32"/>
      <c r="H370" s="32"/>
      <c r="I370" s="33"/>
      <c r="J370" s="18"/>
      <c r="K370" s="32"/>
      <c r="L370" s="18"/>
      <c r="M370" s="31"/>
      <c r="N370" s="31"/>
      <c r="O370" s="31"/>
      <c r="P370" s="32"/>
      <c r="Q370" s="31"/>
      <c r="R370" s="44"/>
      <c r="S370" s="32"/>
      <c r="T370" s="34" t="str">
        <f t="shared" si="31"/>
        <v/>
      </c>
      <c r="U370" s="32"/>
      <c r="V370" s="45"/>
      <c r="W370" s="35"/>
      <c r="X370" s="62" t="str">
        <f t="shared" si="32"/>
        <v/>
      </c>
      <c r="Y370" s="32"/>
      <c r="Z370" s="35"/>
      <c r="AA370" s="36"/>
      <c r="AB370" s="32"/>
      <c r="AC370" s="32"/>
      <c r="AD370" s="32"/>
      <c r="AE370" s="31"/>
      <c r="AF370" s="31"/>
      <c r="AG370" s="31"/>
      <c r="AH370" s="31" t="str">
        <f t="shared" si="30"/>
        <v/>
      </c>
      <c r="AI370" s="37" t="str">
        <f>IFERROR(IF(OR($C$5="",$Y370=""),"",INDEX('NFA LEVEL'!$D$2:$D$197,MATCH(CONCATENATE($C$5,"_",$Y370),'NFA LEVEL'!$A$2:$A$197))),"")</f>
        <v/>
      </c>
      <c r="AJ370" s="38" t="str">
        <f>IFERROR(ROUND((VLOOKUP(CONCATENATE($C$5,"_",$Y370),premium!$A$2:$I$200,6,FALSE))*AA370,0),"")</f>
        <v/>
      </c>
      <c r="AK370" s="38" t="str">
        <f>IFERROR(ROUND((VLOOKUP(CONCATENATE($C$5,"_",$Y370),premium!$A$2:$I$200,9,FALSE))*AA370,2),"")</f>
        <v/>
      </c>
      <c r="AL370" s="35"/>
      <c r="AM370" s="31"/>
      <c r="AN370" s="39"/>
      <c r="AO370" s="63" t="str">
        <f t="shared" si="33"/>
        <v/>
      </c>
      <c r="AP370" s="40" t="str">
        <f t="shared" si="34"/>
        <v/>
      </c>
      <c r="AQ370" s="41" t="s">
        <v>48</v>
      </c>
      <c r="AR370" s="161"/>
      <c r="AS370" s="124" t="s">
        <v>4565</v>
      </c>
      <c r="AT370" s="129" t="s">
        <v>454</v>
      </c>
      <c r="AU370" s="129" t="s">
        <v>171</v>
      </c>
      <c r="AV370" s="129" t="s">
        <v>458</v>
      </c>
      <c r="AW370" s="129" t="s">
        <v>500</v>
      </c>
      <c r="AX370" s="129" t="s">
        <v>508</v>
      </c>
      <c r="AZ370" s="129" t="s">
        <v>3984</v>
      </c>
      <c r="BA370" s="130" t="s">
        <v>9387</v>
      </c>
      <c r="BB370" s="130" t="s">
        <v>9388</v>
      </c>
      <c r="BH370" s="124"/>
      <c r="BI370" s="124"/>
      <c r="BL370" s="131"/>
      <c r="BM370" s="131"/>
      <c r="BN370" s="131"/>
      <c r="BO370" s="131"/>
      <c r="BP370" s="131"/>
      <c r="BQ370" s="131"/>
      <c r="BR370" s="131"/>
      <c r="BT370" s="129" t="s">
        <v>3642</v>
      </c>
      <c r="BU370" s="129" t="s">
        <v>191</v>
      </c>
      <c r="BV370" s="129" t="s">
        <v>3646</v>
      </c>
      <c r="BW370" s="129"/>
      <c r="BX370" s="131" t="s">
        <v>17869</v>
      </c>
      <c r="BY370" s="131" t="s">
        <v>18245</v>
      </c>
      <c r="BZ370" s="131" t="s">
        <v>18973</v>
      </c>
      <c r="CB370" s="129" t="s">
        <v>454</v>
      </c>
      <c r="CC370" s="129" t="s">
        <v>171</v>
      </c>
      <c r="CD370" s="129" t="s">
        <v>458</v>
      </c>
      <c r="CE370" s="129" t="s">
        <v>500</v>
      </c>
      <c r="CF370" s="129" t="s">
        <v>508</v>
      </c>
      <c r="CG370" s="131" t="s">
        <v>17952</v>
      </c>
      <c r="CH370" s="131" t="s">
        <v>9388</v>
      </c>
      <c r="CI370" s="124" t="s">
        <v>19353</v>
      </c>
    </row>
    <row r="371" spans="1:87" ht="15" x14ac:dyDescent="0.25">
      <c r="A371" s="30" t="str">
        <f t="shared" si="35"/>
        <v/>
      </c>
      <c r="B371" s="31"/>
      <c r="C371" s="31"/>
      <c r="D371" s="31"/>
      <c r="E371" s="31"/>
      <c r="F371" s="31"/>
      <c r="G371" s="32"/>
      <c r="H371" s="32"/>
      <c r="I371" s="33"/>
      <c r="J371" s="18"/>
      <c r="K371" s="32"/>
      <c r="L371" s="18"/>
      <c r="M371" s="31"/>
      <c r="N371" s="31"/>
      <c r="O371" s="31"/>
      <c r="P371" s="32"/>
      <c r="Q371" s="31"/>
      <c r="R371" s="44"/>
      <c r="S371" s="32"/>
      <c r="T371" s="34" t="str">
        <f t="shared" si="31"/>
        <v/>
      </c>
      <c r="U371" s="32"/>
      <c r="V371" s="45"/>
      <c r="W371" s="35"/>
      <c r="X371" s="62" t="str">
        <f t="shared" si="32"/>
        <v/>
      </c>
      <c r="Y371" s="32"/>
      <c r="Z371" s="35"/>
      <c r="AA371" s="36"/>
      <c r="AB371" s="32"/>
      <c r="AC371" s="32"/>
      <c r="AD371" s="32"/>
      <c r="AE371" s="31"/>
      <c r="AF371" s="31"/>
      <c r="AG371" s="31"/>
      <c r="AH371" s="31" t="str">
        <f t="shared" si="30"/>
        <v/>
      </c>
      <c r="AI371" s="37" t="str">
        <f>IFERROR(IF(OR($C$5="",$Y371=""),"",INDEX('NFA LEVEL'!$D$2:$D$197,MATCH(CONCATENATE($C$5,"_",$Y371),'NFA LEVEL'!$A$2:$A$197))),"")</f>
        <v/>
      </c>
      <c r="AJ371" s="38" t="str">
        <f>IFERROR(ROUND((VLOOKUP(CONCATENATE($C$5,"_",$Y371),premium!$A$2:$I$200,6,FALSE))*AA371,0),"")</f>
        <v/>
      </c>
      <c r="AK371" s="38" t="str">
        <f>IFERROR(ROUND((VLOOKUP(CONCATENATE($C$5,"_",$Y371),premium!$A$2:$I$200,9,FALSE))*AA371,2),"")</f>
        <v/>
      </c>
      <c r="AL371" s="35"/>
      <c r="AM371" s="31"/>
      <c r="AN371" s="39"/>
      <c r="AO371" s="63" t="str">
        <f t="shared" si="33"/>
        <v/>
      </c>
      <c r="AP371" s="40" t="str">
        <f t="shared" si="34"/>
        <v/>
      </c>
      <c r="AQ371" s="41" t="s">
        <v>48</v>
      </c>
      <c r="AR371" s="161"/>
      <c r="AS371" s="124" t="s">
        <v>4566</v>
      </c>
      <c r="AT371" s="129" t="s">
        <v>454</v>
      </c>
      <c r="AU371" s="129" t="s">
        <v>171</v>
      </c>
      <c r="AV371" s="129" t="s">
        <v>458</v>
      </c>
      <c r="AW371" s="129" t="s">
        <v>500</v>
      </c>
      <c r="AX371" s="129" t="s">
        <v>509</v>
      </c>
      <c r="AZ371" s="129" t="s">
        <v>3984</v>
      </c>
      <c r="BA371" s="130" t="s">
        <v>9389</v>
      </c>
      <c r="BB371" s="130" t="s">
        <v>9390</v>
      </c>
      <c r="BH371" s="124"/>
      <c r="BI371" s="124"/>
      <c r="BL371" s="131"/>
      <c r="BM371" s="131"/>
      <c r="BN371" s="131"/>
      <c r="BO371" s="131"/>
      <c r="BP371" s="131"/>
      <c r="BQ371" s="131"/>
      <c r="BR371" s="131"/>
      <c r="BT371" s="129" t="s">
        <v>3642</v>
      </c>
      <c r="BU371" s="129" t="s">
        <v>191</v>
      </c>
      <c r="BV371" s="129" t="s">
        <v>3647</v>
      </c>
      <c r="BW371" s="129"/>
      <c r="BX371" s="131" t="s">
        <v>17870</v>
      </c>
      <c r="BY371" s="131" t="s">
        <v>18246</v>
      </c>
      <c r="BZ371" s="131" t="s">
        <v>18974</v>
      </c>
      <c r="CB371" s="129" t="s">
        <v>454</v>
      </c>
      <c r="CC371" s="129" t="s">
        <v>171</v>
      </c>
      <c r="CD371" s="129" t="s">
        <v>458</v>
      </c>
      <c r="CE371" s="129" t="s">
        <v>500</v>
      </c>
      <c r="CF371" s="129" t="s">
        <v>509</v>
      </c>
      <c r="CG371" s="131" t="s">
        <v>17952</v>
      </c>
      <c r="CH371" s="131" t="s">
        <v>9390</v>
      </c>
      <c r="CI371" s="124" t="s">
        <v>19354</v>
      </c>
    </row>
    <row r="372" spans="1:87" ht="15" x14ac:dyDescent="0.25">
      <c r="A372" s="30" t="str">
        <f t="shared" si="35"/>
        <v/>
      </c>
      <c r="B372" s="31"/>
      <c r="C372" s="31"/>
      <c r="D372" s="31"/>
      <c r="E372" s="31"/>
      <c r="F372" s="31"/>
      <c r="G372" s="32"/>
      <c r="H372" s="32"/>
      <c r="I372" s="33"/>
      <c r="J372" s="18"/>
      <c r="K372" s="32"/>
      <c r="L372" s="18"/>
      <c r="M372" s="31"/>
      <c r="N372" s="31"/>
      <c r="O372" s="31"/>
      <c r="P372" s="32"/>
      <c r="Q372" s="31"/>
      <c r="R372" s="44"/>
      <c r="S372" s="32"/>
      <c r="T372" s="34" t="str">
        <f t="shared" si="31"/>
        <v/>
      </c>
      <c r="U372" s="32"/>
      <c r="V372" s="45"/>
      <c r="W372" s="35"/>
      <c r="X372" s="62" t="str">
        <f t="shared" si="32"/>
        <v/>
      </c>
      <c r="Y372" s="32"/>
      <c r="Z372" s="35"/>
      <c r="AA372" s="36"/>
      <c r="AB372" s="32"/>
      <c r="AC372" s="32"/>
      <c r="AD372" s="32"/>
      <c r="AE372" s="31"/>
      <c r="AF372" s="31"/>
      <c r="AG372" s="31"/>
      <c r="AH372" s="31" t="str">
        <f t="shared" si="30"/>
        <v/>
      </c>
      <c r="AI372" s="37" t="str">
        <f>IFERROR(IF(OR($C$5="",$Y372=""),"",INDEX('NFA LEVEL'!$D$2:$D$197,MATCH(CONCATENATE($C$5,"_",$Y372),'NFA LEVEL'!$A$2:$A$197))),"")</f>
        <v/>
      </c>
      <c r="AJ372" s="38" t="str">
        <f>IFERROR(ROUND((VLOOKUP(CONCATENATE($C$5,"_",$Y372),premium!$A$2:$I$200,6,FALSE))*AA372,0),"")</f>
        <v/>
      </c>
      <c r="AK372" s="38" t="str">
        <f>IFERROR(ROUND((VLOOKUP(CONCATENATE($C$5,"_",$Y372),premium!$A$2:$I$200,9,FALSE))*AA372,2),"")</f>
        <v/>
      </c>
      <c r="AL372" s="35"/>
      <c r="AM372" s="31"/>
      <c r="AN372" s="39"/>
      <c r="AO372" s="63" t="str">
        <f t="shared" si="33"/>
        <v/>
      </c>
      <c r="AP372" s="40" t="str">
        <f t="shared" si="34"/>
        <v/>
      </c>
      <c r="AQ372" s="41" t="s">
        <v>48</v>
      </c>
      <c r="AR372" s="161"/>
      <c r="AS372" s="124" t="s">
        <v>4567</v>
      </c>
      <c r="AT372" s="129" t="s">
        <v>454</v>
      </c>
      <c r="AU372" s="129" t="s">
        <v>171</v>
      </c>
      <c r="AV372" s="129" t="s">
        <v>458</v>
      </c>
      <c r="AW372" s="129" t="s">
        <v>500</v>
      </c>
      <c r="AX372" s="129" t="s">
        <v>510</v>
      </c>
      <c r="AZ372" s="129" t="s">
        <v>3984</v>
      </c>
      <c r="BA372" s="130" t="s">
        <v>9391</v>
      </c>
      <c r="BB372" s="130" t="s">
        <v>9392</v>
      </c>
      <c r="BH372" s="124"/>
      <c r="BI372" s="124"/>
      <c r="BL372" s="131"/>
      <c r="BM372" s="131"/>
      <c r="BN372" s="131"/>
      <c r="BO372" s="131"/>
      <c r="BP372" s="131"/>
      <c r="BQ372" s="131"/>
      <c r="BR372" s="131"/>
      <c r="BT372" s="129" t="s">
        <v>3642</v>
      </c>
      <c r="BU372" s="129" t="s">
        <v>191</v>
      </c>
      <c r="BV372" s="129" t="s">
        <v>3648</v>
      </c>
      <c r="BW372" s="129"/>
      <c r="BX372" s="131" t="s">
        <v>17871</v>
      </c>
      <c r="BY372" s="131" t="s">
        <v>18247</v>
      </c>
      <c r="BZ372" s="131" t="s">
        <v>18975</v>
      </c>
      <c r="CB372" s="129" t="s">
        <v>454</v>
      </c>
      <c r="CC372" s="129" t="s">
        <v>171</v>
      </c>
      <c r="CD372" s="129" t="s">
        <v>458</v>
      </c>
      <c r="CE372" s="129" t="s">
        <v>500</v>
      </c>
      <c r="CF372" s="129" t="s">
        <v>510</v>
      </c>
      <c r="CG372" s="131" t="s">
        <v>17952</v>
      </c>
      <c r="CH372" s="131" t="s">
        <v>9392</v>
      </c>
      <c r="CI372" s="124" t="s">
        <v>19355</v>
      </c>
    </row>
    <row r="373" spans="1:87" ht="15" x14ac:dyDescent="0.25">
      <c r="A373" s="30" t="str">
        <f t="shared" si="35"/>
        <v/>
      </c>
      <c r="B373" s="31"/>
      <c r="C373" s="31"/>
      <c r="D373" s="31"/>
      <c r="E373" s="31"/>
      <c r="F373" s="31"/>
      <c r="G373" s="32"/>
      <c r="H373" s="32"/>
      <c r="I373" s="33"/>
      <c r="J373" s="18"/>
      <c r="K373" s="32"/>
      <c r="L373" s="18"/>
      <c r="M373" s="31"/>
      <c r="N373" s="31"/>
      <c r="O373" s="31"/>
      <c r="P373" s="32"/>
      <c r="Q373" s="31"/>
      <c r="R373" s="44"/>
      <c r="S373" s="32"/>
      <c r="T373" s="34" t="str">
        <f t="shared" si="31"/>
        <v/>
      </c>
      <c r="U373" s="32"/>
      <c r="V373" s="45"/>
      <c r="W373" s="35"/>
      <c r="X373" s="62" t="str">
        <f t="shared" si="32"/>
        <v/>
      </c>
      <c r="Y373" s="32"/>
      <c r="Z373" s="35"/>
      <c r="AA373" s="36"/>
      <c r="AB373" s="32"/>
      <c r="AC373" s="32"/>
      <c r="AD373" s="32"/>
      <c r="AE373" s="31"/>
      <c r="AF373" s="31"/>
      <c r="AG373" s="31"/>
      <c r="AH373" s="31" t="str">
        <f t="shared" si="30"/>
        <v/>
      </c>
      <c r="AI373" s="37" t="str">
        <f>IFERROR(IF(OR($C$5="",$Y373=""),"",INDEX('NFA LEVEL'!$D$2:$D$197,MATCH(CONCATENATE($C$5,"_",$Y373),'NFA LEVEL'!$A$2:$A$197))),"")</f>
        <v/>
      </c>
      <c r="AJ373" s="38" t="str">
        <f>IFERROR(ROUND((VLOOKUP(CONCATENATE($C$5,"_",$Y373),premium!$A$2:$I$200,6,FALSE))*AA373,0),"")</f>
        <v/>
      </c>
      <c r="AK373" s="38" t="str">
        <f>IFERROR(ROUND((VLOOKUP(CONCATENATE($C$5,"_",$Y373),premium!$A$2:$I$200,9,FALSE))*AA373,2),"")</f>
        <v/>
      </c>
      <c r="AL373" s="35"/>
      <c r="AM373" s="31"/>
      <c r="AN373" s="39"/>
      <c r="AO373" s="63" t="str">
        <f t="shared" si="33"/>
        <v/>
      </c>
      <c r="AP373" s="40" t="str">
        <f t="shared" si="34"/>
        <v/>
      </c>
      <c r="AQ373" s="41" t="s">
        <v>48</v>
      </c>
      <c r="AR373" s="161"/>
      <c r="AS373" s="124" t="s">
        <v>4568</v>
      </c>
      <c r="AT373" s="129" t="s">
        <v>454</v>
      </c>
      <c r="AU373" s="129" t="s">
        <v>171</v>
      </c>
      <c r="AV373" s="129" t="s">
        <v>459</v>
      </c>
      <c r="AW373" s="129" t="s">
        <v>511</v>
      </c>
      <c r="AX373" s="129" t="s">
        <v>512</v>
      </c>
      <c r="AZ373" s="129" t="s">
        <v>3984</v>
      </c>
      <c r="BA373" s="130" t="s">
        <v>9393</v>
      </c>
      <c r="BB373" s="130" t="s">
        <v>9394</v>
      </c>
      <c r="BH373" s="124"/>
      <c r="BI373" s="124"/>
      <c r="BL373" s="131"/>
      <c r="BM373" s="131"/>
      <c r="BN373" s="131"/>
      <c r="BO373" s="131"/>
      <c r="BP373" s="131"/>
      <c r="BQ373" s="131"/>
      <c r="BR373" s="131"/>
      <c r="BT373" s="129" t="s">
        <v>3642</v>
      </c>
      <c r="BU373" s="129" t="s">
        <v>191</v>
      </c>
      <c r="BV373" s="129" t="s">
        <v>3649</v>
      </c>
      <c r="BW373" s="129"/>
      <c r="BX373" s="131" t="s">
        <v>17872</v>
      </c>
      <c r="BY373" s="131" t="s">
        <v>18248</v>
      </c>
      <c r="BZ373" s="131" t="s">
        <v>18976</v>
      </c>
      <c r="CB373" s="129" t="s">
        <v>454</v>
      </c>
      <c r="CC373" s="129" t="s">
        <v>171</v>
      </c>
      <c r="CD373" s="129" t="s">
        <v>459</v>
      </c>
      <c r="CE373" s="129" t="s">
        <v>511</v>
      </c>
      <c r="CF373" s="129" t="s">
        <v>512</v>
      </c>
      <c r="CG373" s="131" t="s">
        <v>17953</v>
      </c>
      <c r="CH373" s="131" t="s">
        <v>9394</v>
      </c>
      <c r="CI373" s="124" t="s">
        <v>19356</v>
      </c>
    </row>
    <row r="374" spans="1:87" ht="15" x14ac:dyDescent="0.25">
      <c r="A374" s="30" t="str">
        <f t="shared" si="35"/>
        <v/>
      </c>
      <c r="B374" s="31"/>
      <c r="C374" s="31"/>
      <c r="D374" s="31"/>
      <c r="E374" s="31"/>
      <c r="F374" s="31"/>
      <c r="G374" s="32"/>
      <c r="H374" s="32"/>
      <c r="I374" s="33"/>
      <c r="J374" s="18"/>
      <c r="K374" s="32"/>
      <c r="L374" s="18"/>
      <c r="M374" s="31"/>
      <c r="N374" s="31"/>
      <c r="O374" s="31"/>
      <c r="P374" s="32"/>
      <c r="Q374" s="31"/>
      <c r="R374" s="44"/>
      <c r="S374" s="32"/>
      <c r="T374" s="34" t="str">
        <f t="shared" si="31"/>
        <v/>
      </c>
      <c r="U374" s="32"/>
      <c r="V374" s="45"/>
      <c r="W374" s="35"/>
      <c r="X374" s="62" t="str">
        <f t="shared" si="32"/>
        <v/>
      </c>
      <c r="Y374" s="32"/>
      <c r="Z374" s="35"/>
      <c r="AA374" s="36"/>
      <c r="AB374" s="32"/>
      <c r="AC374" s="32"/>
      <c r="AD374" s="32"/>
      <c r="AE374" s="31"/>
      <c r="AF374" s="31"/>
      <c r="AG374" s="31"/>
      <c r="AH374" s="31" t="str">
        <f t="shared" si="30"/>
        <v/>
      </c>
      <c r="AI374" s="37" t="str">
        <f>IFERROR(IF(OR($C$5="",$Y374=""),"",INDEX('NFA LEVEL'!$D$2:$D$197,MATCH(CONCATENATE($C$5,"_",$Y374),'NFA LEVEL'!$A$2:$A$197))),"")</f>
        <v/>
      </c>
      <c r="AJ374" s="38" t="str">
        <f>IFERROR(ROUND((VLOOKUP(CONCATENATE($C$5,"_",$Y374),premium!$A$2:$I$200,6,FALSE))*AA374,0),"")</f>
        <v/>
      </c>
      <c r="AK374" s="38" t="str">
        <f>IFERROR(ROUND((VLOOKUP(CONCATENATE($C$5,"_",$Y374),premium!$A$2:$I$200,9,FALSE))*AA374,2),"")</f>
        <v/>
      </c>
      <c r="AL374" s="35"/>
      <c r="AM374" s="31"/>
      <c r="AN374" s="39"/>
      <c r="AO374" s="63" t="str">
        <f t="shared" si="33"/>
        <v/>
      </c>
      <c r="AP374" s="40" t="str">
        <f t="shared" si="34"/>
        <v/>
      </c>
      <c r="AQ374" s="41" t="s">
        <v>48</v>
      </c>
      <c r="AR374" s="161"/>
      <c r="AS374" s="124" t="s">
        <v>4569</v>
      </c>
      <c r="AT374" s="129" t="s">
        <v>454</v>
      </c>
      <c r="AU374" s="129" t="s">
        <v>171</v>
      </c>
      <c r="AV374" s="129" t="s">
        <v>459</v>
      </c>
      <c r="AW374" s="129" t="s">
        <v>511</v>
      </c>
      <c r="AX374" s="129" t="s">
        <v>513</v>
      </c>
      <c r="AZ374" s="129" t="s">
        <v>3984</v>
      </c>
      <c r="BA374" s="130" t="s">
        <v>9395</v>
      </c>
      <c r="BB374" s="130" t="s">
        <v>9396</v>
      </c>
      <c r="BH374" s="124"/>
      <c r="BI374" s="124"/>
      <c r="BL374" s="131"/>
      <c r="BM374" s="131"/>
      <c r="BN374" s="131"/>
      <c r="BO374" s="131"/>
      <c r="BP374" s="131"/>
      <c r="BQ374" s="131"/>
      <c r="BR374" s="131"/>
      <c r="BT374" s="129" t="s">
        <v>3642</v>
      </c>
      <c r="BU374" s="129" t="s">
        <v>191</v>
      </c>
      <c r="BV374" s="129" t="s">
        <v>3650</v>
      </c>
      <c r="BW374" s="129"/>
      <c r="BX374" s="131" t="s">
        <v>17873</v>
      </c>
      <c r="BY374" s="131" t="s">
        <v>18249</v>
      </c>
      <c r="BZ374" s="131" t="s">
        <v>18977</v>
      </c>
      <c r="CB374" s="129" t="s">
        <v>454</v>
      </c>
      <c r="CC374" s="129" t="s">
        <v>171</v>
      </c>
      <c r="CD374" s="129" t="s">
        <v>459</v>
      </c>
      <c r="CE374" s="129" t="s">
        <v>511</v>
      </c>
      <c r="CF374" s="129" t="s">
        <v>513</v>
      </c>
      <c r="CG374" s="131" t="s">
        <v>17953</v>
      </c>
      <c r="CH374" s="131" t="s">
        <v>9396</v>
      </c>
      <c r="CI374" s="124" t="s">
        <v>19357</v>
      </c>
    </row>
    <row r="375" spans="1:87" ht="15" x14ac:dyDescent="0.25">
      <c r="A375" s="30" t="str">
        <f t="shared" si="35"/>
        <v/>
      </c>
      <c r="B375" s="31"/>
      <c r="C375" s="31"/>
      <c r="D375" s="31"/>
      <c r="E375" s="31"/>
      <c r="F375" s="31"/>
      <c r="G375" s="32"/>
      <c r="H375" s="32"/>
      <c r="I375" s="33"/>
      <c r="J375" s="18"/>
      <c r="K375" s="32"/>
      <c r="L375" s="18"/>
      <c r="M375" s="31"/>
      <c r="N375" s="31"/>
      <c r="O375" s="31"/>
      <c r="P375" s="32"/>
      <c r="Q375" s="31"/>
      <c r="R375" s="44"/>
      <c r="S375" s="32"/>
      <c r="T375" s="34" t="str">
        <f t="shared" si="31"/>
        <v/>
      </c>
      <c r="U375" s="32"/>
      <c r="V375" s="45"/>
      <c r="W375" s="35"/>
      <c r="X375" s="62" t="str">
        <f t="shared" si="32"/>
        <v/>
      </c>
      <c r="Y375" s="32"/>
      <c r="Z375" s="35"/>
      <c r="AA375" s="36"/>
      <c r="AB375" s="32"/>
      <c r="AC375" s="32"/>
      <c r="AD375" s="32"/>
      <c r="AE375" s="31"/>
      <c r="AF375" s="31"/>
      <c r="AG375" s="31"/>
      <c r="AH375" s="31" t="str">
        <f t="shared" si="30"/>
        <v/>
      </c>
      <c r="AI375" s="37" t="str">
        <f>IFERROR(IF(OR($C$5="",$Y375=""),"",INDEX('NFA LEVEL'!$D$2:$D$197,MATCH(CONCATENATE($C$5,"_",$Y375),'NFA LEVEL'!$A$2:$A$197))),"")</f>
        <v/>
      </c>
      <c r="AJ375" s="38" t="str">
        <f>IFERROR(ROUND((VLOOKUP(CONCATENATE($C$5,"_",$Y375),premium!$A$2:$I$200,6,FALSE))*AA375,0),"")</f>
        <v/>
      </c>
      <c r="AK375" s="38" t="str">
        <f>IFERROR(ROUND((VLOOKUP(CONCATENATE($C$5,"_",$Y375),premium!$A$2:$I$200,9,FALSE))*AA375,2),"")</f>
        <v/>
      </c>
      <c r="AL375" s="35"/>
      <c r="AM375" s="31"/>
      <c r="AN375" s="39"/>
      <c r="AO375" s="63" t="str">
        <f t="shared" si="33"/>
        <v/>
      </c>
      <c r="AP375" s="40" t="str">
        <f t="shared" si="34"/>
        <v/>
      </c>
      <c r="AQ375" s="41" t="s">
        <v>48</v>
      </c>
      <c r="AR375" s="161"/>
      <c r="AS375" s="124" t="s">
        <v>4570</v>
      </c>
      <c r="AT375" s="129" t="s">
        <v>454</v>
      </c>
      <c r="AU375" s="129" t="s">
        <v>171</v>
      </c>
      <c r="AV375" s="129" t="s">
        <v>459</v>
      </c>
      <c r="AW375" s="129" t="s">
        <v>511</v>
      </c>
      <c r="AX375" s="129" t="s">
        <v>514</v>
      </c>
      <c r="AZ375" s="129" t="s">
        <v>3984</v>
      </c>
      <c r="BA375" s="130" t="s">
        <v>9397</v>
      </c>
      <c r="BB375" s="130" t="s">
        <v>9398</v>
      </c>
      <c r="BH375" s="124"/>
      <c r="BI375" s="124"/>
      <c r="BL375" s="131"/>
      <c r="BM375" s="131"/>
      <c r="BN375" s="131"/>
      <c r="BO375" s="131"/>
      <c r="BP375" s="131"/>
      <c r="BQ375" s="131"/>
      <c r="BR375" s="131"/>
      <c r="BT375" s="129" t="s">
        <v>3642</v>
      </c>
      <c r="BU375" s="129" t="s">
        <v>191</v>
      </c>
      <c r="BV375" s="129" t="s">
        <v>3651</v>
      </c>
      <c r="BW375" s="129"/>
      <c r="BX375" s="131" t="s">
        <v>17874</v>
      </c>
      <c r="BY375" s="131" t="s">
        <v>18250</v>
      </c>
      <c r="BZ375" s="131" t="s">
        <v>18978</v>
      </c>
      <c r="CB375" s="129" t="s">
        <v>454</v>
      </c>
      <c r="CC375" s="129" t="s">
        <v>171</v>
      </c>
      <c r="CD375" s="129" t="s">
        <v>459</v>
      </c>
      <c r="CE375" s="129" t="s">
        <v>511</v>
      </c>
      <c r="CF375" s="129" t="s">
        <v>514</v>
      </c>
      <c r="CG375" s="131" t="s">
        <v>17953</v>
      </c>
      <c r="CH375" s="131" t="s">
        <v>9398</v>
      </c>
      <c r="CI375" s="124" t="s">
        <v>19358</v>
      </c>
    </row>
    <row r="376" spans="1:87" ht="15" x14ac:dyDescent="0.25">
      <c r="A376" s="30" t="str">
        <f t="shared" si="35"/>
        <v/>
      </c>
      <c r="B376" s="31"/>
      <c r="C376" s="31"/>
      <c r="D376" s="31"/>
      <c r="E376" s="31"/>
      <c r="F376" s="31"/>
      <c r="G376" s="32"/>
      <c r="H376" s="32"/>
      <c r="I376" s="33"/>
      <c r="J376" s="18"/>
      <c r="K376" s="32"/>
      <c r="L376" s="18"/>
      <c r="M376" s="31"/>
      <c r="N376" s="31"/>
      <c r="O376" s="31"/>
      <c r="P376" s="32"/>
      <c r="Q376" s="31"/>
      <c r="R376" s="44"/>
      <c r="S376" s="32"/>
      <c r="T376" s="34" t="str">
        <f t="shared" si="31"/>
        <v/>
      </c>
      <c r="U376" s="32"/>
      <c r="V376" s="45"/>
      <c r="W376" s="35"/>
      <c r="X376" s="62" t="str">
        <f t="shared" si="32"/>
        <v/>
      </c>
      <c r="Y376" s="32"/>
      <c r="Z376" s="35"/>
      <c r="AA376" s="36"/>
      <c r="AB376" s="32"/>
      <c r="AC376" s="32"/>
      <c r="AD376" s="32"/>
      <c r="AE376" s="31"/>
      <c r="AF376" s="31"/>
      <c r="AG376" s="31"/>
      <c r="AH376" s="31" t="str">
        <f t="shared" si="30"/>
        <v/>
      </c>
      <c r="AI376" s="37" t="str">
        <f>IFERROR(IF(OR($C$5="",$Y376=""),"",INDEX('NFA LEVEL'!$D$2:$D$197,MATCH(CONCATENATE($C$5,"_",$Y376),'NFA LEVEL'!$A$2:$A$197))),"")</f>
        <v/>
      </c>
      <c r="AJ376" s="38" t="str">
        <f>IFERROR(ROUND((VLOOKUP(CONCATENATE($C$5,"_",$Y376),premium!$A$2:$I$200,6,FALSE))*AA376,0),"")</f>
        <v/>
      </c>
      <c r="AK376" s="38" t="str">
        <f>IFERROR(ROUND((VLOOKUP(CONCATENATE($C$5,"_",$Y376),premium!$A$2:$I$200,9,FALSE))*AA376,2),"")</f>
        <v/>
      </c>
      <c r="AL376" s="35"/>
      <c r="AM376" s="31"/>
      <c r="AN376" s="39"/>
      <c r="AO376" s="63" t="str">
        <f t="shared" si="33"/>
        <v/>
      </c>
      <c r="AP376" s="40" t="str">
        <f t="shared" si="34"/>
        <v/>
      </c>
      <c r="AQ376" s="41" t="s">
        <v>48</v>
      </c>
      <c r="AR376" s="161"/>
      <c r="AS376" s="124" t="s">
        <v>4571</v>
      </c>
      <c r="AT376" s="129" t="s">
        <v>454</v>
      </c>
      <c r="AU376" s="129" t="s">
        <v>171</v>
      </c>
      <c r="AV376" s="129" t="s">
        <v>459</v>
      </c>
      <c r="AW376" s="129" t="s">
        <v>511</v>
      </c>
      <c r="AX376" s="129" t="s">
        <v>515</v>
      </c>
      <c r="AZ376" s="129" t="s">
        <v>3984</v>
      </c>
      <c r="BA376" s="130" t="s">
        <v>9399</v>
      </c>
      <c r="BB376" s="130" t="s">
        <v>9400</v>
      </c>
      <c r="BH376" s="124"/>
      <c r="BI376" s="124"/>
      <c r="BL376" s="131"/>
      <c r="BM376" s="131"/>
      <c r="BN376" s="131"/>
      <c r="BO376" s="131"/>
      <c r="BP376" s="131"/>
      <c r="BQ376" s="131"/>
      <c r="BR376" s="131"/>
      <c r="BT376" s="129" t="s">
        <v>3642</v>
      </c>
      <c r="BU376" s="129" t="s">
        <v>191</v>
      </c>
      <c r="BV376" s="129" t="s">
        <v>3652</v>
      </c>
      <c r="BW376" s="129"/>
      <c r="BX376" s="131" t="s">
        <v>17875</v>
      </c>
      <c r="BY376" s="131" t="s">
        <v>18251</v>
      </c>
      <c r="BZ376" s="131" t="s">
        <v>18979</v>
      </c>
      <c r="CB376" s="129" t="s">
        <v>454</v>
      </c>
      <c r="CC376" s="129" t="s">
        <v>171</v>
      </c>
      <c r="CD376" s="129" t="s">
        <v>459</v>
      </c>
      <c r="CE376" s="129" t="s">
        <v>511</v>
      </c>
      <c r="CF376" s="129" t="s">
        <v>515</v>
      </c>
      <c r="CG376" s="131" t="s">
        <v>17953</v>
      </c>
      <c r="CH376" s="131" t="s">
        <v>9400</v>
      </c>
      <c r="CI376" s="124" t="s">
        <v>19359</v>
      </c>
    </row>
    <row r="377" spans="1:87" ht="15" x14ac:dyDescent="0.25">
      <c r="A377" s="30" t="str">
        <f t="shared" si="35"/>
        <v/>
      </c>
      <c r="B377" s="31"/>
      <c r="C377" s="31"/>
      <c r="D377" s="31"/>
      <c r="E377" s="31"/>
      <c r="F377" s="31"/>
      <c r="G377" s="32"/>
      <c r="H377" s="32"/>
      <c r="I377" s="33"/>
      <c r="J377" s="18"/>
      <c r="K377" s="32"/>
      <c r="L377" s="18"/>
      <c r="M377" s="31"/>
      <c r="N377" s="31"/>
      <c r="O377" s="31"/>
      <c r="P377" s="32"/>
      <c r="Q377" s="31"/>
      <c r="R377" s="44"/>
      <c r="S377" s="32"/>
      <c r="T377" s="34" t="str">
        <f t="shared" si="31"/>
        <v/>
      </c>
      <c r="U377" s="32"/>
      <c r="V377" s="45"/>
      <c r="W377" s="35"/>
      <c r="X377" s="62" t="str">
        <f t="shared" si="32"/>
        <v/>
      </c>
      <c r="Y377" s="32"/>
      <c r="Z377" s="35"/>
      <c r="AA377" s="36"/>
      <c r="AB377" s="32"/>
      <c r="AC377" s="32"/>
      <c r="AD377" s="32"/>
      <c r="AE377" s="31"/>
      <c r="AF377" s="31"/>
      <c r="AG377" s="31"/>
      <c r="AH377" s="31" t="str">
        <f t="shared" si="30"/>
        <v/>
      </c>
      <c r="AI377" s="37" t="str">
        <f>IFERROR(IF(OR($C$5="",$Y377=""),"",INDEX('NFA LEVEL'!$D$2:$D$197,MATCH(CONCATENATE($C$5,"_",$Y377),'NFA LEVEL'!$A$2:$A$197))),"")</f>
        <v/>
      </c>
      <c r="AJ377" s="38" t="str">
        <f>IFERROR(ROUND((VLOOKUP(CONCATENATE($C$5,"_",$Y377),premium!$A$2:$I$200,6,FALSE))*AA377,0),"")</f>
        <v/>
      </c>
      <c r="AK377" s="38" t="str">
        <f>IFERROR(ROUND((VLOOKUP(CONCATENATE($C$5,"_",$Y377),premium!$A$2:$I$200,9,FALSE))*AA377,2),"")</f>
        <v/>
      </c>
      <c r="AL377" s="35"/>
      <c r="AM377" s="31"/>
      <c r="AN377" s="39"/>
      <c r="AO377" s="63" t="str">
        <f t="shared" si="33"/>
        <v/>
      </c>
      <c r="AP377" s="40" t="str">
        <f t="shared" si="34"/>
        <v/>
      </c>
      <c r="AQ377" s="41" t="s">
        <v>48</v>
      </c>
      <c r="AR377" s="161"/>
      <c r="AS377" s="124" t="s">
        <v>4572</v>
      </c>
      <c r="AT377" s="129" t="s">
        <v>454</v>
      </c>
      <c r="AU377" s="129" t="s">
        <v>171</v>
      </c>
      <c r="AV377" s="129" t="s">
        <v>459</v>
      </c>
      <c r="AW377" s="129" t="s">
        <v>511</v>
      </c>
      <c r="AX377" s="129" t="s">
        <v>516</v>
      </c>
      <c r="AZ377" s="129" t="s">
        <v>3984</v>
      </c>
      <c r="BA377" s="130" t="s">
        <v>9401</v>
      </c>
      <c r="BB377" s="130" t="s">
        <v>9402</v>
      </c>
      <c r="BH377" s="124"/>
      <c r="BI377" s="124"/>
      <c r="BL377" s="131"/>
      <c r="BM377" s="131"/>
      <c r="BN377" s="131"/>
      <c r="BO377" s="131"/>
      <c r="BP377" s="131"/>
      <c r="BQ377" s="131"/>
      <c r="BR377" s="131"/>
      <c r="BT377" s="129" t="s">
        <v>3642</v>
      </c>
      <c r="BU377" s="129" t="s">
        <v>171</v>
      </c>
      <c r="BV377" s="129" t="s">
        <v>3643</v>
      </c>
      <c r="BW377" s="129" t="s">
        <v>3653</v>
      </c>
      <c r="BX377" s="131" t="s">
        <v>17876</v>
      </c>
      <c r="BY377" s="131" t="s">
        <v>18252</v>
      </c>
      <c r="BZ377" s="131" t="s">
        <v>18980</v>
      </c>
      <c r="CB377" s="129" t="s">
        <v>454</v>
      </c>
      <c r="CC377" s="129" t="s">
        <v>171</v>
      </c>
      <c r="CD377" s="129" t="s">
        <v>459</v>
      </c>
      <c r="CE377" s="129" t="s">
        <v>511</v>
      </c>
      <c r="CF377" s="129" t="s">
        <v>516</v>
      </c>
      <c r="CG377" s="131" t="s">
        <v>17953</v>
      </c>
      <c r="CH377" s="131" t="s">
        <v>9402</v>
      </c>
      <c r="CI377" s="124" t="s">
        <v>19360</v>
      </c>
    </row>
    <row r="378" spans="1:87" ht="15" x14ac:dyDescent="0.25">
      <c r="A378" s="30" t="str">
        <f t="shared" si="35"/>
        <v/>
      </c>
      <c r="B378" s="31"/>
      <c r="C378" s="31"/>
      <c r="D378" s="31"/>
      <c r="E378" s="31"/>
      <c r="F378" s="31"/>
      <c r="G378" s="32"/>
      <c r="H378" s="32"/>
      <c r="I378" s="33"/>
      <c r="J378" s="18"/>
      <c r="K378" s="32"/>
      <c r="L378" s="18"/>
      <c r="M378" s="31"/>
      <c r="N378" s="31"/>
      <c r="O378" s="31"/>
      <c r="P378" s="32"/>
      <c r="Q378" s="31"/>
      <c r="R378" s="44"/>
      <c r="S378" s="32"/>
      <c r="T378" s="34" t="str">
        <f t="shared" si="31"/>
        <v/>
      </c>
      <c r="U378" s="32"/>
      <c r="V378" s="45"/>
      <c r="W378" s="35"/>
      <c r="X378" s="62" t="str">
        <f t="shared" si="32"/>
        <v/>
      </c>
      <c r="Y378" s="32"/>
      <c r="Z378" s="35"/>
      <c r="AA378" s="36"/>
      <c r="AB378" s="32"/>
      <c r="AC378" s="32"/>
      <c r="AD378" s="32"/>
      <c r="AE378" s="31"/>
      <c r="AF378" s="31"/>
      <c r="AG378" s="31"/>
      <c r="AH378" s="31" t="str">
        <f t="shared" si="30"/>
        <v/>
      </c>
      <c r="AI378" s="37" t="str">
        <f>IFERROR(IF(OR($C$5="",$Y378=""),"",INDEX('NFA LEVEL'!$D$2:$D$197,MATCH(CONCATENATE($C$5,"_",$Y378),'NFA LEVEL'!$A$2:$A$197))),"")</f>
        <v/>
      </c>
      <c r="AJ378" s="38" t="str">
        <f>IFERROR(ROUND((VLOOKUP(CONCATENATE($C$5,"_",$Y378),premium!$A$2:$I$200,6,FALSE))*AA378,0),"")</f>
        <v/>
      </c>
      <c r="AK378" s="38" t="str">
        <f>IFERROR(ROUND((VLOOKUP(CONCATENATE($C$5,"_",$Y378),premium!$A$2:$I$200,9,FALSE))*AA378,2),"")</f>
        <v/>
      </c>
      <c r="AL378" s="35"/>
      <c r="AM378" s="31"/>
      <c r="AN378" s="39"/>
      <c r="AO378" s="63" t="str">
        <f t="shared" si="33"/>
        <v/>
      </c>
      <c r="AP378" s="40" t="str">
        <f t="shared" si="34"/>
        <v/>
      </c>
      <c r="AQ378" s="41" t="s">
        <v>48</v>
      </c>
      <c r="AR378" s="161"/>
      <c r="AS378" s="124" t="s">
        <v>4573</v>
      </c>
      <c r="AT378" s="129" t="s">
        <v>454</v>
      </c>
      <c r="AU378" s="129" t="s">
        <v>171</v>
      </c>
      <c r="AV378" s="129" t="s">
        <v>459</v>
      </c>
      <c r="AW378" s="129" t="s">
        <v>511</v>
      </c>
      <c r="AX378" s="129" t="s">
        <v>517</v>
      </c>
      <c r="AZ378" s="129" t="s">
        <v>3984</v>
      </c>
      <c r="BA378" s="130" t="s">
        <v>9403</v>
      </c>
      <c r="BB378" s="130" t="s">
        <v>9404</v>
      </c>
      <c r="BH378" s="124"/>
      <c r="BI378" s="124"/>
      <c r="BL378" s="131"/>
      <c r="BM378" s="131"/>
      <c r="BN378" s="131"/>
      <c r="BO378" s="131"/>
      <c r="BP378" s="131"/>
      <c r="BQ378" s="131"/>
      <c r="BR378" s="131"/>
      <c r="BT378" s="129" t="s">
        <v>3642</v>
      </c>
      <c r="BU378" s="129" t="s">
        <v>171</v>
      </c>
      <c r="BV378" s="129" t="s">
        <v>3644</v>
      </c>
      <c r="BW378" s="129" t="s">
        <v>3655</v>
      </c>
      <c r="BX378" s="131" t="s">
        <v>17877</v>
      </c>
      <c r="BY378" s="131" t="s">
        <v>18253</v>
      </c>
      <c r="BZ378" s="131" t="s">
        <v>18981</v>
      </c>
      <c r="CB378" s="129" t="s">
        <v>454</v>
      </c>
      <c r="CC378" s="129" t="s">
        <v>171</v>
      </c>
      <c r="CD378" s="129" t="s">
        <v>459</v>
      </c>
      <c r="CE378" s="129" t="s">
        <v>511</v>
      </c>
      <c r="CF378" s="129" t="s">
        <v>517</v>
      </c>
      <c r="CG378" s="131" t="s">
        <v>17953</v>
      </c>
      <c r="CH378" s="131" t="s">
        <v>9404</v>
      </c>
      <c r="CI378" s="124" t="s">
        <v>19361</v>
      </c>
    </row>
    <row r="379" spans="1:87" ht="15" x14ac:dyDescent="0.25">
      <c r="A379" s="30" t="str">
        <f t="shared" si="35"/>
        <v/>
      </c>
      <c r="B379" s="31"/>
      <c r="C379" s="31"/>
      <c r="D379" s="31"/>
      <c r="E379" s="31"/>
      <c r="F379" s="31"/>
      <c r="G379" s="32"/>
      <c r="H379" s="32"/>
      <c r="I379" s="33"/>
      <c r="J379" s="18"/>
      <c r="K379" s="32"/>
      <c r="L379" s="18"/>
      <c r="M379" s="31"/>
      <c r="N379" s="31"/>
      <c r="O379" s="31"/>
      <c r="P379" s="32"/>
      <c r="Q379" s="31"/>
      <c r="R379" s="44"/>
      <c r="S379" s="32"/>
      <c r="T379" s="34" t="str">
        <f t="shared" si="31"/>
        <v/>
      </c>
      <c r="U379" s="32"/>
      <c r="V379" s="45"/>
      <c r="W379" s="35"/>
      <c r="X379" s="62" t="str">
        <f t="shared" si="32"/>
        <v/>
      </c>
      <c r="Y379" s="32"/>
      <c r="Z379" s="35"/>
      <c r="AA379" s="36"/>
      <c r="AB379" s="32"/>
      <c r="AC379" s="32"/>
      <c r="AD379" s="32"/>
      <c r="AE379" s="31"/>
      <c r="AF379" s="31"/>
      <c r="AG379" s="31"/>
      <c r="AH379" s="31" t="str">
        <f t="shared" si="30"/>
        <v/>
      </c>
      <c r="AI379" s="37" t="str">
        <f>IFERROR(IF(OR($C$5="",$Y379=""),"",INDEX('NFA LEVEL'!$D$2:$D$197,MATCH(CONCATENATE($C$5,"_",$Y379),'NFA LEVEL'!$A$2:$A$197))),"")</f>
        <v/>
      </c>
      <c r="AJ379" s="38" t="str">
        <f>IFERROR(ROUND((VLOOKUP(CONCATENATE($C$5,"_",$Y379),premium!$A$2:$I$200,6,FALSE))*AA379,0),"")</f>
        <v/>
      </c>
      <c r="AK379" s="38" t="str">
        <f>IFERROR(ROUND((VLOOKUP(CONCATENATE($C$5,"_",$Y379),premium!$A$2:$I$200,9,FALSE))*AA379,2),"")</f>
        <v/>
      </c>
      <c r="AL379" s="35"/>
      <c r="AM379" s="31"/>
      <c r="AN379" s="39"/>
      <c r="AO379" s="63" t="str">
        <f t="shared" si="33"/>
        <v/>
      </c>
      <c r="AP379" s="40" t="str">
        <f t="shared" si="34"/>
        <v/>
      </c>
      <c r="AQ379" s="41" t="s">
        <v>48</v>
      </c>
      <c r="AR379" s="161"/>
      <c r="AS379" s="124" t="s">
        <v>4574</v>
      </c>
      <c r="AT379" s="129" t="s">
        <v>454</v>
      </c>
      <c r="AU379" s="129" t="s">
        <v>171</v>
      </c>
      <c r="AV379" s="129" t="s">
        <v>459</v>
      </c>
      <c r="AW379" s="129" t="s">
        <v>511</v>
      </c>
      <c r="AX379" s="129" t="s">
        <v>518</v>
      </c>
      <c r="AZ379" s="129" t="s">
        <v>3984</v>
      </c>
      <c r="BA379" s="130" t="s">
        <v>9405</v>
      </c>
      <c r="BB379" s="130" t="s">
        <v>9406</v>
      </c>
      <c r="BH379" s="124"/>
      <c r="BI379" s="124"/>
      <c r="BL379" s="131"/>
      <c r="BM379" s="131"/>
      <c r="BN379" s="131"/>
      <c r="BO379" s="131"/>
      <c r="BP379" s="131"/>
      <c r="BQ379" s="131"/>
      <c r="BR379" s="131"/>
      <c r="BT379" s="129" t="s">
        <v>3642</v>
      </c>
      <c r="BU379" s="129" t="s">
        <v>171</v>
      </c>
      <c r="BV379" s="129" t="s">
        <v>3645</v>
      </c>
      <c r="BW379" s="129" t="s">
        <v>3664</v>
      </c>
      <c r="BX379" s="131" t="s">
        <v>17878</v>
      </c>
      <c r="BY379" s="131" t="s">
        <v>18254</v>
      </c>
      <c r="BZ379" s="131" t="s">
        <v>18982</v>
      </c>
      <c r="CB379" s="129" t="s">
        <v>454</v>
      </c>
      <c r="CC379" s="129" t="s">
        <v>171</v>
      </c>
      <c r="CD379" s="129" t="s">
        <v>459</v>
      </c>
      <c r="CE379" s="129" t="s">
        <v>511</v>
      </c>
      <c r="CF379" s="129" t="s">
        <v>518</v>
      </c>
      <c r="CG379" s="131" t="s">
        <v>17953</v>
      </c>
      <c r="CH379" s="131" t="s">
        <v>9406</v>
      </c>
      <c r="CI379" s="124" t="s">
        <v>19362</v>
      </c>
    </row>
    <row r="380" spans="1:87" ht="15" x14ac:dyDescent="0.25">
      <c r="A380" s="30" t="str">
        <f t="shared" si="35"/>
        <v/>
      </c>
      <c r="B380" s="31"/>
      <c r="C380" s="31"/>
      <c r="D380" s="31"/>
      <c r="E380" s="31"/>
      <c r="F380" s="31"/>
      <c r="G380" s="32"/>
      <c r="H380" s="32"/>
      <c r="I380" s="33"/>
      <c r="J380" s="18"/>
      <c r="K380" s="32"/>
      <c r="L380" s="18"/>
      <c r="M380" s="31"/>
      <c r="N380" s="31"/>
      <c r="O380" s="31"/>
      <c r="P380" s="32"/>
      <c r="Q380" s="31"/>
      <c r="R380" s="44"/>
      <c r="S380" s="32"/>
      <c r="T380" s="34" t="str">
        <f t="shared" si="31"/>
        <v/>
      </c>
      <c r="U380" s="32"/>
      <c r="V380" s="45"/>
      <c r="W380" s="35"/>
      <c r="X380" s="62" t="str">
        <f t="shared" si="32"/>
        <v/>
      </c>
      <c r="Y380" s="32"/>
      <c r="Z380" s="35"/>
      <c r="AA380" s="36"/>
      <c r="AB380" s="32"/>
      <c r="AC380" s="32"/>
      <c r="AD380" s="32"/>
      <c r="AE380" s="31"/>
      <c r="AF380" s="31"/>
      <c r="AG380" s="31"/>
      <c r="AH380" s="31" t="str">
        <f t="shared" si="30"/>
        <v/>
      </c>
      <c r="AI380" s="37" t="str">
        <f>IFERROR(IF(OR($C$5="",$Y380=""),"",INDEX('NFA LEVEL'!$D$2:$D$197,MATCH(CONCATENATE($C$5,"_",$Y380),'NFA LEVEL'!$A$2:$A$197))),"")</f>
        <v/>
      </c>
      <c r="AJ380" s="38" t="str">
        <f>IFERROR(ROUND((VLOOKUP(CONCATENATE($C$5,"_",$Y380),premium!$A$2:$I$200,6,FALSE))*AA380,0),"")</f>
        <v/>
      </c>
      <c r="AK380" s="38" t="str">
        <f>IFERROR(ROUND((VLOOKUP(CONCATENATE($C$5,"_",$Y380),premium!$A$2:$I$200,9,FALSE))*AA380,2),"")</f>
        <v/>
      </c>
      <c r="AL380" s="35"/>
      <c r="AM380" s="31"/>
      <c r="AN380" s="39"/>
      <c r="AO380" s="63" t="str">
        <f t="shared" si="33"/>
        <v/>
      </c>
      <c r="AP380" s="40" t="str">
        <f t="shared" si="34"/>
        <v/>
      </c>
      <c r="AQ380" s="41" t="s">
        <v>48</v>
      </c>
      <c r="AR380" s="161"/>
      <c r="AS380" s="124" t="s">
        <v>4575</v>
      </c>
      <c r="AT380" s="129" t="s">
        <v>454</v>
      </c>
      <c r="AU380" s="129" t="s">
        <v>171</v>
      </c>
      <c r="AV380" s="129" t="s">
        <v>459</v>
      </c>
      <c r="AW380" s="129" t="s">
        <v>511</v>
      </c>
      <c r="AX380" s="129" t="s">
        <v>519</v>
      </c>
      <c r="AZ380" s="129" t="s">
        <v>3984</v>
      </c>
      <c r="BA380" s="130" t="s">
        <v>9407</v>
      </c>
      <c r="BB380" s="130" t="s">
        <v>9408</v>
      </c>
      <c r="BH380" s="124"/>
      <c r="BI380" s="124"/>
      <c r="BL380" s="131"/>
      <c r="BM380" s="131"/>
      <c r="BN380" s="131"/>
      <c r="BO380" s="131"/>
      <c r="BP380" s="131"/>
      <c r="BQ380" s="131"/>
      <c r="BR380" s="131"/>
      <c r="BT380" s="129" t="s">
        <v>3642</v>
      </c>
      <c r="BU380" s="129" t="s">
        <v>171</v>
      </c>
      <c r="BV380" s="129" t="s">
        <v>3646</v>
      </c>
      <c r="BW380" s="129" t="s">
        <v>3672</v>
      </c>
      <c r="BX380" s="131" t="s">
        <v>17879</v>
      </c>
      <c r="BY380" s="131" t="s">
        <v>18255</v>
      </c>
      <c r="BZ380" s="131" t="s">
        <v>18983</v>
      </c>
      <c r="CB380" s="129" t="s">
        <v>454</v>
      </c>
      <c r="CC380" s="129" t="s">
        <v>171</v>
      </c>
      <c r="CD380" s="129" t="s">
        <v>459</v>
      </c>
      <c r="CE380" s="129" t="s">
        <v>511</v>
      </c>
      <c r="CF380" s="129" t="s">
        <v>519</v>
      </c>
      <c r="CG380" s="131" t="s">
        <v>17953</v>
      </c>
      <c r="CH380" s="131" t="s">
        <v>9408</v>
      </c>
      <c r="CI380" s="124" t="s">
        <v>19363</v>
      </c>
    </row>
    <row r="381" spans="1:87" ht="15" x14ac:dyDescent="0.25">
      <c r="A381" s="30" t="str">
        <f t="shared" si="35"/>
        <v/>
      </c>
      <c r="B381" s="31"/>
      <c r="C381" s="31"/>
      <c r="D381" s="31"/>
      <c r="E381" s="31"/>
      <c r="F381" s="31"/>
      <c r="G381" s="32"/>
      <c r="H381" s="32"/>
      <c r="I381" s="33"/>
      <c r="J381" s="18"/>
      <c r="K381" s="32"/>
      <c r="L381" s="18"/>
      <c r="M381" s="31"/>
      <c r="N381" s="31"/>
      <c r="O381" s="31"/>
      <c r="P381" s="32"/>
      <c r="Q381" s="31"/>
      <c r="R381" s="44"/>
      <c r="S381" s="32"/>
      <c r="T381" s="34" t="str">
        <f t="shared" si="31"/>
        <v/>
      </c>
      <c r="U381" s="32"/>
      <c r="V381" s="45"/>
      <c r="W381" s="35"/>
      <c r="X381" s="62" t="str">
        <f t="shared" si="32"/>
        <v/>
      </c>
      <c r="Y381" s="32"/>
      <c r="Z381" s="35"/>
      <c r="AA381" s="36"/>
      <c r="AB381" s="32"/>
      <c r="AC381" s="32"/>
      <c r="AD381" s="32"/>
      <c r="AE381" s="31"/>
      <c r="AF381" s="31"/>
      <c r="AG381" s="31"/>
      <c r="AH381" s="31" t="str">
        <f t="shared" si="30"/>
        <v/>
      </c>
      <c r="AI381" s="37" t="str">
        <f>IFERROR(IF(OR($C$5="",$Y381=""),"",INDEX('NFA LEVEL'!$D$2:$D$197,MATCH(CONCATENATE($C$5,"_",$Y381),'NFA LEVEL'!$A$2:$A$197))),"")</f>
        <v/>
      </c>
      <c r="AJ381" s="38" t="str">
        <f>IFERROR(ROUND((VLOOKUP(CONCATENATE($C$5,"_",$Y381),premium!$A$2:$I$200,6,FALSE))*AA381,0),"")</f>
        <v/>
      </c>
      <c r="AK381" s="38" t="str">
        <f>IFERROR(ROUND((VLOOKUP(CONCATENATE($C$5,"_",$Y381),premium!$A$2:$I$200,9,FALSE))*AA381,2),"")</f>
        <v/>
      </c>
      <c r="AL381" s="35"/>
      <c r="AM381" s="31"/>
      <c r="AN381" s="39"/>
      <c r="AO381" s="63" t="str">
        <f t="shared" si="33"/>
        <v/>
      </c>
      <c r="AP381" s="40" t="str">
        <f t="shared" si="34"/>
        <v/>
      </c>
      <c r="AQ381" s="41" t="s">
        <v>48</v>
      </c>
      <c r="AR381" s="161"/>
      <c r="AS381" s="124" t="s">
        <v>4576</v>
      </c>
      <c r="AT381" s="129" t="s">
        <v>454</v>
      </c>
      <c r="AU381" s="129" t="s">
        <v>171</v>
      </c>
      <c r="AV381" s="129" t="s">
        <v>459</v>
      </c>
      <c r="AW381" s="129" t="s">
        <v>511</v>
      </c>
      <c r="AX381" s="129" t="s">
        <v>520</v>
      </c>
      <c r="AZ381" s="129" t="s">
        <v>3984</v>
      </c>
      <c r="BA381" s="130" t="s">
        <v>9409</v>
      </c>
      <c r="BB381" s="130" t="s">
        <v>9410</v>
      </c>
      <c r="BH381" s="124"/>
      <c r="BI381" s="124"/>
      <c r="BL381" s="131"/>
      <c r="BM381" s="131"/>
      <c r="BN381" s="131"/>
      <c r="BO381" s="131"/>
      <c r="BP381" s="131"/>
      <c r="BQ381" s="131"/>
      <c r="BR381" s="131"/>
      <c r="BT381" s="129" t="s">
        <v>3642</v>
      </c>
      <c r="BU381" s="129" t="s">
        <v>171</v>
      </c>
      <c r="BV381" s="129" t="s">
        <v>3647</v>
      </c>
      <c r="BW381" s="129" t="s">
        <v>3680</v>
      </c>
      <c r="BX381" s="131" t="s">
        <v>17880</v>
      </c>
      <c r="BY381" s="131" t="s">
        <v>18256</v>
      </c>
      <c r="BZ381" s="131" t="s">
        <v>18984</v>
      </c>
      <c r="CB381" s="129" t="s">
        <v>454</v>
      </c>
      <c r="CC381" s="129" t="s">
        <v>171</v>
      </c>
      <c r="CD381" s="129" t="s">
        <v>459</v>
      </c>
      <c r="CE381" s="129" t="s">
        <v>511</v>
      </c>
      <c r="CF381" s="129" t="s">
        <v>520</v>
      </c>
      <c r="CG381" s="131" t="s">
        <v>17953</v>
      </c>
      <c r="CH381" s="131" t="s">
        <v>9410</v>
      </c>
      <c r="CI381" s="124" t="s">
        <v>19364</v>
      </c>
    </row>
    <row r="382" spans="1:87" ht="15" x14ac:dyDescent="0.25">
      <c r="A382" s="30" t="str">
        <f t="shared" si="35"/>
        <v/>
      </c>
      <c r="B382" s="31"/>
      <c r="C382" s="31"/>
      <c r="D382" s="31"/>
      <c r="E382" s="31"/>
      <c r="F382" s="31"/>
      <c r="G382" s="32"/>
      <c r="H382" s="32"/>
      <c r="I382" s="33"/>
      <c r="J382" s="18"/>
      <c r="K382" s="32"/>
      <c r="L382" s="18"/>
      <c r="M382" s="31"/>
      <c r="N382" s="31"/>
      <c r="O382" s="31"/>
      <c r="P382" s="32"/>
      <c r="Q382" s="31"/>
      <c r="R382" s="44"/>
      <c r="S382" s="32"/>
      <c r="T382" s="34" t="str">
        <f t="shared" si="31"/>
        <v/>
      </c>
      <c r="U382" s="32"/>
      <c r="V382" s="45"/>
      <c r="W382" s="35"/>
      <c r="X382" s="62" t="str">
        <f t="shared" si="32"/>
        <v/>
      </c>
      <c r="Y382" s="32"/>
      <c r="Z382" s="35"/>
      <c r="AA382" s="36"/>
      <c r="AB382" s="32"/>
      <c r="AC382" s="32"/>
      <c r="AD382" s="32"/>
      <c r="AE382" s="31"/>
      <c r="AF382" s="31"/>
      <c r="AG382" s="31"/>
      <c r="AH382" s="31" t="str">
        <f t="shared" si="30"/>
        <v/>
      </c>
      <c r="AI382" s="37" t="str">
        <f>IFERROR(IF(OR($C$5="",$Y382=""),"",INDEX('NFA LEVEL'!$D$2:$D$197,MATCH(CONCATENATE($C$5,"_",$Y382),'NFA LEVEL'!$A$2:$A$197))),"")</f>
        <v/>
      </c>
      <c r="AJ382" s="38" t="str">
        <f>IFERROR(ROUND((VLOOKUP(CONCATENATE($C$5,"_",$Y382),premium!$A$2:$I$200,6,FALSE))*AA382,0),"")</f>
        <v/>
      </c>
      <c r="AK382" s="38" t="str">
        <f>IFERROR(ROUND((VLOOKUP(CONCATENATE($C$5,"_",$Y382),premium!$A$2:$I$200,9,FALSE))*AA382,2),"")</f>
        <v/>
      </c>
      <c r="AL382" s="35"/>
      <c r="AM382" s="31"/>
      <c r="AN382" s="39"/>
      <c r="AO382" s="63" t="str">
        <f t="shared" si="33"/>
        <v/>
      </c>
      <c r="AP382" s="40" t="str">
        <f t="shared" si="34"/>
        <v/>
      </c>
      <c r="AQ382" s="41" t="s">
        <v>48</v>
      </c>
      <c r="AR382" s="161"/>
      <c r="AS382" s="124" t="s">
        <v>4577</v>
      </c>
      <c r="AT382" s="129" t="s">
        <v>454</v>
      </c>
      <c r="AU382" s="129" t="s">
        <v>171</v>
      </c>
      <c r="AV382" s="129" t="s">
        <v>459</v>
      </c>
      <c r="AW382" s="129" t="s">
        <v>511</v>
      </c>
      <c r="AX382" s="129" t="s">
        <v>521</v>
      </c>
      <c r="AZ382" s="129" t="s">
        <v>3984</v>
      </c>
      <c r="BA382" s="130" t="s">
        <v>9411</v>
      </c>
      <c r="BB382" s="130" t="s">
        <v>9412</v>
      </c>
      <c r="BH382" s="124"/>
      <c r="BI382" s="124"/>
      <c r="BL382" s="131"/>
      <c r="BM382" s="131"/>
      <c r="BN382" s="131"/>
      <c r="BO382" s="131"/>
      <c r="BP382" s="131"/>
      <c r="BQ382" s="131"/>
      <c r="BR382" s="131"/>
      <c r="BT382" s="129" t="s">
        <v>3642</v>
      </c>
      <c r="BU382" s="129" t="s">
        <v>171</v>
      </c>
      <c r="BV382" s="129" t="s">
        <v>3648</v>
      </c>
      <c r="BW382" s="129" t="s">
        <v>3690</v>
      </c>
      <c r="BX382" s="131" t="s">
        <v>17881</v>
      </c>
      <c r="BY382" s="131" t="s">
        <v>18257</v>
      </c>
      <c r="BZ382" s="131" t="s">
        <v>18985</v>
      </c>
      <c r="CB382" s="129" t="s">
        <v>454</v>
      </c>
      <c r="CC382" s="129" t="s">
        <v>171</v>
      </c>
      <c r="CD382" s="129" t="s">
        <v>459</v>
      </c>
      <c r="CE382" s="129" t="s">
        <v>511</v>
      </c>
      <c r="CF382" s="129" t="s">
        <v>521</v>
      </c>
      <c r="CG382" s="131" t="s">
        <v>17953</v>
      </c>
      <c r="CH382" s="131" t="s">
        <v>9412</v>
      </c>
      <c r="CI382" s="124" t="s">
        <v>19365</v>
      </c>
    </row>
    <row r="383" spans="1:87" ht="15" x14ac:dyDescent="0.25">
      <c r="A383" s="30" t="str">
        <f t="shared" si="35"/>
        <v/>
      </c>
      <c r="B383" s="31"/>
      <c r="C383" s="31"/>
      <c r="D383" s="31"/>
      <c r="E383" s="31"/>
      <c r="F383" s="31"/>
      <c r="G383" s="32"/>
      <c r="H383" s="32"/>
      <c r="I383" s="33"/>
      <c r="J383" s="18"/>
      <c r="K383" s="32"/>
      <c r="L383" s="18"/>
      <c r="M383" s="31"/>
      <c r="N383" s="31"/>
      <c r="O383" s="31"/>
      <c r="P383" s="32"/>
      <c r="Q383" s="31"/>
      <c r="R383" s="44"/>
      <c r="S383" s="32"/>
      <c r="T383" s="34" t="str">
        <f t="shared" si="31"/>
        <v/>
      </c>
      <c r="U383" s="32"/>
      <c r="V383" s="45"/>
      <c r="W383" s="35"/>
      <c r="X383" s="62" t="str">
        <f t="shared" si="32"/>
        <v/>
      </c>
      <c r="Y383" s="32"/>
      <c r="Z383" s="35"/>
      <c r="AA383" s="36"/>
      <c r="AB383" s="32"/>
      <c r="AC383" s="32"/>
      <c r="AD383" s="32"/>
      <c r="AE383" s="31"/>
      <c r="AF383" s="31"/>
      <c r="AG383" s="31"/>
      <c r="AH383" s="31" t="str">
        <f t="shared" si="30"/>
        <v/>
      </c>
      <c r="AI383" s="37" t="str">
        <f>IFERROR(IF(OR($C$5="",$Y383=""),"",INDEX('NFA LEVEL'!$D$2:$D$197,MATCH(CONCATENATE($C$5,"_",$Y383),'NFA LEVEL'!$A$2:$A$197))),"")</f>
        <v/>
      </c>
      <c r="AJ383" s="38" t="str">
        <f>IFERROR(ROUND((VLOOKUP(CONCATENATE($C$5,"_",$Y383),premium!$A$2:$I$200,6,FALSE))*AA383,0),"")</f>
        <v/>
      </c>
      <c r="AK383" s="38" t="str">
        <f>IFERROR(ROUND((VLOOKUP(CONCATENATE($C$5,"_",$Y383),premium!$A$2:$I$200,9,FALSE))*AA383,2),"")</f>
        <v/>
      </c>
      <c r="AL383" s="35"/>
      <c r="AM383" s="31"/>
      <c r="AN383" s="39"/>
      <c r="AO383" s="63" t="str">
        <f t="shared" si="33"/>
        <v/>
      </c>
      <c r="AP383" s="40" t="str">
        <f t="shared" si="34"/>
        <v/>
      </c>
      <c r="AQ383" s="41" t="s">
        <v>48</v>
      </c>
      <c r="AR383" s="161"/>
      <c r="AS383" s="124" t="s">
        <v>4578</v>
      </c>
      <c r="AT383" s="129" t="s">
        <v>454</v>
      </c>
      <c r="AU383" s="129" t="s">
        <v>171</v>
      </c>
      <c r="AV383" s="129" t="s">
        <v>459</v>
      </c>
      <c r="AW383" s="129" t="s">
        <v>511</v>
      </c>
      <c r="AX383" s="129" t="s">
        <v>522</v>
      </c>
      <c r="AZ383" s="129" t="s">
        <v>3984</v>
      </c>
      <c r="BA383" s="130" t="s">
        <v>9413</v>
      </c>
      <c r="BB383" s="130" t="s">
        <v>9414</v>
      </c>
      <c r="BH383" s="124"/>
      <c r="BI383" s="124"/>
      <c r="BL383" s="131"/>
      <c r="BM383" s="131"/>
      <c r="BN383" s="131"/>
      <c r="BO383" s="131"/>
      <c r="BP383" s="131"/>
      <c r="BQ383" s="131"/>
      <c r="BR383" s="131"/>
      <c r="BT383" s="129" t="s">
        <v>3642</v>
      </c>
      <c r="BU383" s="129" t="s">
        <v>171</v>
      </c>
      <c r="BV383" s="129" t="s">
        <v>3649</v>
      </c>
      <c r="BW383" s="129" t="s">
        <v>3692</v>
      </c>
      <c r="BX383" s="131" t="s">
        <v>17882</v>
      </c>
      <c r="BY383" s="131" t="s">
        <v>18258</v>
      </c>
      <c r="BZ383" s="131" t="s">
        <v>18986</v>
      </c>
      <c r="CB383" s="129" t="s">
        <v>454</v>
      </c>
      <c r="CC383" s="129" t="s">
        <v>171</v>
      </c>
      <c r="CD383" s="129" t="s">
        <v>459</v>
      </c>
      <c r="CE383" s="129" t="s">
        <v>511</v>
      </c>
      <c r="CF383" s="129" t="s">
        <v>522</v>
      </c>
      <c r="CG383" s="131" t="s">
        <v>17953</v>
      </c>
      <c r="CH383" s="131" t="s">
        <v>9414</v>
      </c>
      <c r="CI383" s="124" t="s">
        <v>19366</v>
      </c>
    </row>
    <row r="384" spans="1:87" ht="15" x14ac:dyDescent="0.25">
      <c r="A384" s="30" t="str">
        <f t="shared" si="35"/>
        <v/>
      </c>
      <c r="B384" s="31"/>
      <c r="C384" s="31"/>
      <c r="D384" s="31"/>
      <c r="E384" s="31"/>
      <c r="F384" s="31"/>
      <c r="G384" s="32"/>
      <c r="H384" s="32"/>
      <c r="I384" s="33"/>
      <c r="J384" s="18"/>
      <c r="K384" s="32"/>
      <c r="L384" s="18"/>
      <c r="M384" s="31"/>
      <c r="N384" s="31"/>
      <c r="O384" s="31"/>
      <c r="P384" s="32"/>
      <c r="Q384" s="31"/>
      <c r="R384" s="44"/>
      <c r="S384" s="32"/>
      <c r="T384" s="34" t="str">
        <f t="shared" si="31"/>
        <v/>
      </c>
      <c r="U384" s="32"/>
      <c r="V384" s="45"/>
      <c r="W384" s="35"/>
      <c r="X384" s="62" t="str">
        <f t="shared" si="32"/>
        <v/>
      </c>
      <c r="Y384" s="32"/>
      <c r="Z384" s="35"/>
      <c r="AA384" s="36"/>
      <c r="AB384" s="32"/>
      <c r="AC384" s="32"/>
      <c r="AD384" s="32"/>
      <c r="AE384" s="31"/>
      <c r="AF384" s="31"/>
      <c r="AG384" s="31"/>
      <c r="AH384" s="31" t="str">
        <f t="shared" si="30"/>
        <v/>
      </c>
      <c r="AI384" s="37" t="str">
        <f>IFERROR(IF(OR($C$5="",$Y384=""),"",INDEX('NFA LEVEL'!$D$2:$D$197,MATCH(CONCATENATE($C$5,"_",$Y384),'NFA LEVEL'!$A$2:$A$197))),"")</f>
        <v/>
      </c>
      <c r="AJ384" s="38" t="str">
        <f>IFERROR(ROUND((VLOOKUP(CONCATENATE($C$5,"_",$Y384),premium!$A$2:$I$200,6,FALSE))*AA384,0),"")</f>
        <v/>
      </c>
      <c r="AK384" s="38" t="str">
        <f>IFERROR(ROUND((VLOOKUP(CONCATENATE($C$5,"_",$Y384),premium!$A$2:$I$200,9,FALSE))*AA384,2),"")</f>
        <v/>
      </c>
      <c r="AL384" s="35"/>
      <c r="AM384" s="31"/>
      <c r="AN384" s="39"/>
      <c r="AO384" s="63" t="str">
        <f t="shared" si="33"/>
        <v/>
      </c>
      <c r="AP384" s="40" t="str">
        <f t="shared" si="34"/>
        <v/>
      </c>
      <c r="AQ384" s="41" t="s">
        <v>48</v>
      </c>
      <c r="AR384" s="161"/>
      <c r="AS384" s="124" t="s">
        <v>4579</v>
      </c>
      <c r="AT384" s="129" t="s">
        <v>454</v>
      </c>
      <c r="AU384" s="129" t="s">
        <v>171</v>
      </c>
      <c r="AV384" s="129" t="s">
        <v>459</v>
      </c>
      <c r="AW384" s="129" t="s">
        <v>511</v>
      </c>
      <c r="AX384" s="129" t="s">
        <v>523</v>
      </c>
      <c r="AZ384" s="129" t="s">
        <v>3984</v>
      </c>
      <c r="BA384" s="130" t="s">
        <v>9415</v>
      </c>
      <c r="BB384" s="130" t="s">
        <v>9416</v>
      </c>
      <c r="BH384" s="124"/>
      <c r="BI384" s="124"/>
      <c r="BL384" s="131"/>
      <c r="BM384" s="131"/>
      <c r="BN384" s="131"/>
      <c r="BO384" s="131"/>
      <c r="BP384" s="131"/>
      <c r="BQ384" s="131"/>
      <c r="BR384" s="131"/>
      <c r="BT384" s="129" t="s">
        <v>3642</v>
      </c>
      <c r="BU384" s="129" t="s">
        <v>171</v>
      </c>
      <c r="BV384" s="129" t="s">
        <v>3650</v>
      </c>
      <c r="BW384" s="129" t="s">
        <v>3707</v>
      </c>
      <c r="BX384" s="131" t="s">
        <v>17883</v>
      </c>
      <c r="BY384" s="131" t="s">
        <v>18259</v>
      </c>
      <c r="BZ384" s="131" t="s">
        <v>18987</v>
      </c>
      <c r="CB384" s="129" t="s">
        <v>454</v>
      </c>
      <c r="CC384" s="129" t="s">
        <v>171</v>
      </c>
      <c r="CD384" s="129" t="s">
        <v>459</v>
      </c>
      <c r="CE384" s="129" t="s">
        <v>511</v>
      </c>
      <c r="CF384" s="129" t="s">
        <v>523</v>
      </c>
      <c r="CG384" s="131" t="s">
        <v>17953</v>
      </c>
      <c r="CH384" s="131" t="s">
        <v>9416</v>
      </c>
      <c r="CI384" s="124" t="s">
        <v>19367</v>
      </c>
    </row>
    <row r="385" spans="1:87" ht="15" x14ac:dyDescent="0.25">
      <c r="A385" s="30" t="str">
        <f t="shared" si="35"/>
        <v/>
      </c>
      <c r="B385" s="31"/>
      <c r="C385" s="31"/>
      <c r="D385" s="31"/>
      <c r="E385" s="31"/>
      <c r="F385" s="31"/>
      <c r="G385" s="32"/>
      <c r="H385" s="32"/>
      <c r="I385" s="33"/>
      <c r="J385" s="18"/>
      <c r="K385" s="32"/>
      <c r="L385" s="18"/>
      <c r="M385" s="31"/>
      <c r="N385" s="31"/>
      <c r="O385" s="31"/>
      <c r="P385" s="32"/>
      <c r="Q385" s="31"/>
      <c r="R385" s="44"/>
      <c r="S385" s="32"/>
      <c r="T385" s="34" t="str">
        <f t="shared" si="31"/>
        <v/>
      </c>
      <c r="U385" s="32"/>
      <c r="V385" s="45"/>
      <c r="W385" s="35"/>
      <c r="X385" s="62" t="str">
        <f t="shared" si="32"/>
        <v/>
      </c>
      <c r="Y385" s="32"/>
      <c r="Z385" s="35"/>
      <c r="AA385" s="36"/>
      <c r="AB385" s="32"/>
      <c r="AC385" s="32"/>
      <c r="AD385" s="32"/>
      <c r="AE385" s="31"/>
      <c r="AF385" s="31"/>
      <c r="AG385" s="31"/>
      <c r="AH385" s="31" t="str">
        <f t="shared" si="30"/>
        <v/>
      </c>
      <c r="AI385" s="37" t="str">
        <f>IFERROR(IF(OR($C$5="",$Y385=""),"",INDEX('NFA LEVEL'!$D$2:$D$197,MATCH(CONCATENATE($C$5,"_",$Y385),'NFA LEVEL'!$A$2:$A$197))),"")</f>
        <v/>
      </c>
      <c r="AJ385" s="38" t="str">
        <f>IFERROR(ROUND((VLOOKUP(CONCATENATE($C$5,"_",$Y385),premium!$A$2:$I$200,6,FALSE))*AA385,0),"")</f>
        <v/>
      </c>
      <c r="AK385" s="38" t="str">
        <f>IFERROR(ROUND((VLOOKUP(CONCATENATE($C$5,"_",$Y385),premium!$A$2:$I$200,9,FALSE))*AA385,2),"")</f>
        <v/>
      </c>
      <c r="AL385" s="35"/>
      <c r="AM385" s="31"/>
      <c r="AN385" s="39"/>
      <c r="AO385" s="63" t="str">
        <f t="shared" si="33"/>
        <v/>
      </c>
      <c r="AP385" s="40" t="str">
        <f t="shared" si="34"/>
        <v/>
      </c>
      <c r="AQ385" s="41" t="s">
        <v>48</v>
      </c>
      <c r="AR385" s="161"/>
      <c r="AS385" s="124" t="s">
        <v>4580</v>
      </c>
      <c r="AT385" s="129" t="s">
        <v>454</v>
      </c>
      <c r="AU385" s="129" t="s">
        <v>171</v>
      </c>
      <c r="AV385" s="129" t="s">
        <v>460</v>
      </c>
      <c r="AW385" s="129" t="s">
        <v>524</v>
      </c>
      <c r="AX385" s="129" t="s">
        <v>525</v>
      </c>
      <c r="AZ385" s="129" t="s">
        <v>3984</v>
      </c>
      <c r="BA385" s="130" t="s">
        <v>9417</v>
      </c>
      <c r="BB385" s="130" t="s">
        <v>9418</v>
      </c>
      <c r="BH385" s="124"/>
      <c r="BI385" s="124"/>
      <c r="BL385" s="131"/>
      <c r="BM385" s="131"/>
      <c r="BN385" s="131"/>
      <c r="BO385" s="131"/>
      <c r="BP385" s="131"/>
      <c r="BQ385" s="131"/>
      <c r="BR385" s="131"/>
      <c r="BT385" s="129" t="s">
        <v>3642</v>
      </c>
      <c r="BU385" s="129" t="s">
        <v>171</v>
      </c>
      <c r="BV385" s="129" t="s">
        <v>3650</v>
      </c>
      <c r="BW385" s="129" t="s">
        <v>3714</v>
      </c>
      <c r="BX385" s="131" t="s">
        <v>17883</v>
      </c>
      <c r="BY385" s="131" t="s">
        <v>18260</v>
      </c>
      <c r="BZ385" s="131" t="s">
        <v>18988</v>
      </c>
      <c r="CB385" s="129" t="s">
        <v>454</v>
      </c>
      <c r="CC385" s="129" t="s">
        <v>171</v>
      </c>
      <c r="CD385" s="129" t="s">
        <v>460</v>
      </c>
      <c r="CE385" s="129" t="s">
        <v>524</v>
      </c>
      <c r="CF385" s="129" t="s">
        <v>525</v>
      </c>
      <c r="CG385" s="131" t="s">
        <v>17954</v>
      </c>
      <c r="CH385" s="131" t="s">
        <v>9418</v>
      </c>
      <c r="CI385" s="124" t="s">
        <v>19368</v>
      </c>
    </row>
    <row r="386" spans="1:87" ht="15" x14ac:dyDescent="0.25">
      <c r="A386" s="30" t="str">
        <f t="shared" si="35"/>
        <v/>
      </c>
      <c r="B386" s="31"/>
      <c r="C386" s="31"/>
      <c r="D386" s="31"/>
      <c r="E386" s="31"/>
      <c r="F386" s="31"/>
      <c r="G386" s="32"/>
      <c r="H386" s="32"/>
      <c r="I386" s="33"/>
      <c r="J386" s="18"/>
      <c r="K386" s="32"/>
      <c r="L386" s="18"/>
      <c r="M386" s="31"/>
      <c r="N386" s="31"/>
      <c r="O386" s="31"/>
      <c r="P386" s="32"/>
      <c r="Q386" s="31"/>
      <c r="R386" s="44"/>
      <c r="S386" s="32"/>
      <c r="T386" s="34" t="str">
        <f t="shared" si="31"/>
        <v/>
      </c>
      <c r="U386" s="32"/>
      <c r="V386" s="45"/>
      <c r="W386" s="35"/>
      <c r="X386" s="62" t="str">
        <f t="shared" si="32"/>
        <v/>
      </c>
      <c r="Y386" s="32"/>
      <c r="Z386" s="35"/>
      <c r="AA386" s="36"/>
      <c r="AB386" s="32"/>
      <c r="AC386" s="32"/>
      <c r="AD386" s="32"/>
      <c r="AE386" s="31"/>
      <c r="AF386" s="31"/>
      <c r="AG386" s="31"/>
      <c r="AH386" s="31" t="str">
        <f t="shared" si="30"/>
        <v/>
      </c>
      <c r="AI386" s="37" t="str">
        <f>IFERROR(IF(OR($C$5="",$Y386=""),"",INDEX('NFA LEVEL'!$D$2:$D$197,MATCH(CONCATENATE($C$5,"_",$Y386),'NFA LEVEL'!$A$2:$A$197))),"")</f>
        <v/>
      </c>
      <c r="AJ386" s="38" t="str">
        <f>IFERROR(ROUND((VLOOKUP(CONCATENATE($C$5,"_",$Y386),premium!$A$2:$I$200,6,FALSE))*AA386,0),"")</f>
        <v/>
      </c>
      <c r="AK386" s="38" t="str">
        <f>IFERROR(ROUND((VLOOKUP(CONCATENATE($C$5,"_",$Y386),premium!$A$2:$I$200,9,FALSE))*AA386,2),"")</f>
        <v/>
      </c>
      <c r="AL386" s="35"/>
      <c r="AM386" s="31"/>
      <c r="AN386" s="39"/>
      <c r="AO386" s="63" t="str">
        <f t="shared" si="33"/>
        <v/>
      </c>
      <c r="AP386" s="40" t="str">
        <f t="shared" si="34"/>
        <v/>
      </c>
      <c r="AQ386" s="41" t="s">
        <v>48</v>
      </c>
      <c r="AR386" s="161"/>
      <c r="AS386" s="124" t="s">
        <v>4581</v>
      </c>
      <c r="AT386" s="129" t="s">
        <v>454</v>
      </c>
      <c r="AU386" s="129" t="s">
        <v>171</v>
      </c>
      <c r="AV386" s="129" t="s">
        <v>460</v>
      </c>
      <c r="AW386" s="129" t="s">
        <v>524</v>
      </c>
      <c r="AX386" s="129" t="s">
        <v>526</v>
      </c>
      <c r="AZ386" s="129" t="s">
        <v>3984</v>
      </c>
      <c r="BA386" s="130" t="s">
        <v>9419</v>
      </c>
      <c r="BB386" s="130" t="s">
        <v>9420</v>
      </c>
      <c r="BH386" s="124"/>
      <c r="BI386" s="124"/>
      <c r="BL386" s="131"/>
      <c r="BM386" s="131"/>
      <c r="BN386" s="131"/>
      <c r="BO386" s="131"/>
      <c r="BP386" s="131"/>
      <c r="BQ386" s="131"/>
      <c r="BR386" s="131"/>
      <c r="BT386" s="129" t="s">
        <v>3642</v>
      </c>
      <c r="BU386" s="129" t="s">
        <v>171</v>
      </c>
      <c r="BV386" s="129" t="s">
        <v>3652</v>
      </c>
      <c r="BW386" s="129" t="s">
        <v>3733</v>
      </c>
      <c r="BX386" s="131" t="s">
        <v>17884</v>
      </c>
      <c r="BY386" s="131" t="s">
        <v>18261</v>
      </c>
      <c r="BZ386" s="131" t="s">
        <v>18989</v>
      </c>
      <c r="CB386" s="129" t="s">
        <v>454</v>
      </c>
      <c r="CC386" s="129" t="s">
        <v>171</v>
      </c>
      <c r="CD386" s="129" t="s">
        <v>460</v>
      </c>
      <c r="CE386" s="129" t="s">
        <v>524</v>
      </c>
      <c r="CF386" s="129" t="s">
        <v>526</v>
      </c>
      <c r="CG386" s="131" t="s">
        <v>17954</v>
      </c>
      <c r="CH386" s="131" t="s">
        <v>9420</v>
      </c>
      <c r="CI386" s="124" t="s">
        <v>19369</v>
      </c>
    </row>
    <row r="387" spans="1:87" ht="15" x14ac:dyDescent="0.25">
      <c r="A387" s="30" t="str">
        <f t="shared" si="35"/>
        <v/>
      </c>
      <c r="B387" s="31"/>
      <c r="C387" s="31"/>
      <c r="D387" s="31"/>
      <c r="E387" s="31"/>
      <c r="F387" s="31"/>
      <c r="G387" s="32"/>
      <c r="H387" s="32"/>
      <c r="I387" s="33"/>
      <c r="J387" s="18"/>
      <c r="K387" s="32"/>
      <c r="L387" s="18"/>
      <c r="M387" s="31"/>
      <c r="N387" s="31"/>
      <c r="O387" s="31"/>
      <c r="P387" s="32"/>
      <c r="Q387" s="31"/>
      <c r="R387" s="44"/>
      <c r="S387" s="32"/>
      <c r="T387" s="34" t="str">
        <f t="shared" si="31"/>
        <v/>
      </c>
      <c r="U387" s="32"/>
      <c r="V387" s="45"/>
      <c r="W387" s="35"/>
      <c r="X387" s="62" t="str">
        <f t="shared" si="32"/>
        <v/>
      </c>
      <c r="Y387" s="32"/>
      <c r="Z387" s="35"/>
      <c r="AA387" s="36"/>
      <c r="AB387" s="32"/>
      <c r="AC387" s="32"/>
      <c r="AD387" s="32"/>
      <c r="AE387" s="31"/>
      <c r="AF387" s="31"/>
      <c r="AG387" s="31"/>
      <c r="AH387" s="31" t="str">
        <f t="shared" si="30"/>
        <v/>
      </c>
      <c r="AI387" s="37" t="str">
        <f>IFERROR(IF(OR($C$5="",$Y387=""),"",INDEX('NFA LEVEL'!$D$2:$D$197,MATCH(CONCATENATE($C$5,"_",$Y387),'NFA LEVEL'!$A$2:$A$197))),"")</f>
        <v/>
      </c>
      <c r="AJ387" s="38" t="str">
        <f>IFERROR(ROUND((VLOOKUP(CONCATENATE($C$5,"_",$Y387),premium!$A$2:$I$200,6,FALSE))*AA387,0),"")</f>
        <v/>
      </c>
      <c r="AK387" s="38" t="str">
        <f>IFERROR(ROUND((VLOOKUP(CONCATENATE($C$5,"_",$Y387),premium!$A$2:$I$200,9,FALSE))*AA387,2),"")</f>
        <v/>
      </c>
      <c r="AL387" s="35"/>
      <c r="AM387" s="31"/>
      <c r="AN387" s="39"/>
      <c r="AO387" s="63" t="str">
        <f t="shared" si="33"/>
        <v/>
      </c>
      <c r="AP387" s="40" t="str">
        <f t="shared" si="34"/>
        <v/>
      </c>
      <c r="AQ387" s="41" t="s">
        <v>48</v>
      </c>
      <c r="AR387" s="161"/>
      <c r="AS387" s="124" t="s">
        <v>4582</v>
      </c>
      <c r="AT387" s="129" t="s">
        <v>454</v>
      </c>
      <c r="AU387" s="129" t="s">
        <v>171</v>
      </c>
      <c r="AV387" s="129" t="s">
        <v>460</v>
      </c>
      <c r="AW387" s="129" t="s">
        <v>524</v>
      </c>
      <c r="AX387" s="129" t="s">
        <v>527</v>
      </c>
      <c r="AZ387" s="129" t="s">
        <v>3984</v>
      </c>
      <c r="BA387" s="130" t="s">
        <v>9421</v>
      </c>
      <c r="BB387" s="130" t="s">
        <v>9422</v>
      </c>
      <c r="BH387" s="124"/>
      <c r="BI387" s="124"/>
      <c r="BL387" s="131"/>
      <c r="BM387" s="131"/>
      <c r="BN387" s="131"/>
      <c r="BO387" s="131"/>
      <c r="BP387" s="131"/>
      <c r="BQ387" s="131"/>
      <c r="BR387" s="131"/>
      <c r="BT387" s="129" t="s">
        <v>3642</v>
      </c>
      <c r="BU387" s="129" t="s">
        <v>204</v>
      </c>
      <c r="BV387" s="129" t="s">
        <v>3643</v>
      </c>
      <c r="BW387" s="129" t="s">
        <v>3653</v>
      </c>
      <c r="BX387" s="131" t="s">
        <v>17885</v>
      </c>
      <c r="BY387" s="131" t="s">
        <v>18262</v>
      </c>
      <c r="BZ387" s="131" t="s">
        <v>18990</v>
      </c>
      <c r="CB387" s="129" t="s">
        <v>454</v>
      </c>
      <c r="CC387" s="129" t="s">
        <v>171</v>
      </c>
      <c r="CD387" s="129" t="s">
        <v>460</v>
      </c>
      <c r="CE387" s="129" t="s">
        <v>524</v>
      </c>
      <c r="CF387" s="129" t="s">
        <v>527</v>
      </c>
      <c r="CG387" s="131" t="s">
        <v>17954</v>
      </c>
      <c r="CH387" s="131" t="s">
        <v>9422</v>
      </c>
      <c r="CI387" s="124" t="s">
        <v>19370</v>
      </c>
    </row>
    <row r="388" spans="1:87" ht="15" x14ac:dyDescent="0.25">
      <c r="A388" s="30" t="str">
        <f t="shared" si="35"/>
        <v/>
      </c>
      <c r="B388" s="31"/>
      <c r="C388" s="31"/>
      <c r="D388" s="31"/>
      <c r="E388" s="31"/>
      <c r="F388" s="31"/>
      <c r="G388" s="32"/>
      <c r="H388" s="32"/>
      <c r="I388" s="33"/>
      <c r="J388" s="18"/>
      <c r="K388" s="32"/>
      <c r="L388" s="18"/>
      <c r="M388" s="31"/>
      <c r="N388" s="31"/>
      <c r="O388" s="31"/>
      <c r="P388" s="32"/>
      <c r="Q388" s="31"/>
      <c r="R388" s="44"/>
      <c r="S388" s="32"/>
      <c r="T388" s="34" t="str">
        <f t="shared" si="31"/>
        <v/>
      </c>
      <c r="U388" s="32"/>
      <c r="V388" s="45"/>
      <c r="W388" s="35"/>
      <c r="X388" s="62" t="str">
        <f t="shared" si="32"/>
        <v/>
      </c>
      <c r="Y388" s="32"/>
      <c r="Z388" s="35"/>
      <c r="AA388" s="36"/>
      <c r="AB388" s="32"/>
      <c r="AC388" s="32"/>
      <c r="AD388" s="32"/>
      <c r="AE388" s="31"/>
      <c r="AF388" s="31"/>
      <c r="AG388" s="31"/>
      <c r="AH388" s="31" t="str">
        <f t="shared" si="30"/>
        <v/>
      </c>
      <c r="AI388" s="37" t="str">
        <f>IFERROR(IF(OR($C$5="",$Y388=""),"",INDEX('NFA LEVEL'!$D$2:$D$197,MATCH(CONCATENATE($C$5,"_",$Y388),'NFA LEVEL'!$A$2:$A$197))),"")</f>
        <v/>
      </c>
      <c r="AJ388" s="38" t="str">
        <f>IFERROR(ROUND((VLOOKUP(CONCATENATE($C$5,"_",$Y388),premium!$A$2:$I$200,6,FALSE))*AA388,0),"")</f>
        <v/>
      </c>
      <c r="AK388" s="38" t="str">
        <f>IFERROR(ROUND((VLOOKUP(CONCATENATE($C$5,"_",$Y388),premium!$A$2:$I$200,9,FALSE))*AA388,2),"")</f>
        <v/>
      </c>
      <c r="AL388" s="35"/>
      <c r="AM388" s="31"/>
      <c r="AN388" s="39"/>
      <c r="AO388" s="63" t="str">
        <f t="shared" si="33"/>
        <v/>
      </c>
      <c r="AP388" s="40" t="str">
        <f t="shared" si="34"/>
        <v/>
      </c>
      <c r="AQ388" s="41" t="s">
        <v>48</v>
      </c>
      <c r="AR388" s="161"/>
      <c r="AS388" s="124" t="s">
        <v>4583</v>
      </c>
      <c r="AT388" s="129" t="s">
        <v>454</v>
      </c>
      <c r="AU388" s="129" t="s">
        <v>171</v>
      </c>
      <c r="AV388" s="129" t="s">
        <v>460</v>
      </c>
      <c r="AW388" s="129" t="s">
        <v>524</v>
      </c>
      <c r="AX388" s="129" t="s">
        <v>528</v>
      </c>
      <c r="AZ388" s="129" t="s">
        <v>3984</v>
      </c>
      <c r="BA388" s="130" t="s">
        <v>9423</v>
      </c>
      <c r="BB388" s="130" t="s">
        <v>9424</v>
      </c>
      <c r="BH388" s="124"/>
      <c r="BI388" s="124"/>
      <c r="BL388" s="131"/>
      <c r="BM388" s="131"/>
      <c r="BN388" s="131"/>
      <c r="BO388" s="131"/>
      <c r="BP388" s="131"/>
      <c r="BQ388" s="131"/>
      <c r="BR388" s="131"/>
      <c r="BT388" s="129" t="s">
        <v>3642</v>
      </c>
      <c r="BU388" s="129" t="s">
        <v>204</v>
      </c>
      <c r="BV388" s="129" t="s">
        <v>3643</v>
      </c>
      <c r="BW388" s="129" t="s">
        <v>3770</v>
      </c>
      <c r="BX388" s="131" t="s">
        <v>17885</v>
      </c>
      <c r="BY388" s="131" t="s">
        <v>18263</v>
      </c>
      <c r="BZ388" s="131" t="s">
        <v>18991</v>
      </c>
      <c r="CB388" s="129" t="s">
        <v>454</v>
      </c>
      <c r="CC388" s="129" t="s">
        <v>171</v>
      </c>
      <c r="CD388" s="129" t="s">
        <v>460</v>
      </c>
      <c r="CE388" s="129" t="s">
        <v>524</v>
      </c>
      <c r="CF388" s="129" t="s">
        <v>528</v>
      </c>
      <c r="CG388" s="131" t="s">
        <v>17954</v>
      </c>
      <c r="CH388" s="131" t="s">
        <v>9424</v>
      </c>
      <c r="CI388" s="124" t="s">
        <v>19371</v>
      </c>
    </row>
    <row r="389" spans="1:87" ht="15" x14ac:dyDescent="0.25">
      <c r="A389" s="30" t="str">
        <f t="shared" si="35"/>
        <v/>
      </c>
      <c r="B389" s="31"/>
      <c r="C389" s="31"/>
      <c r="D389" s="31"/>
      <c r="E389" s="31"/>
      <c r="F389" s="31"/>
      <c r="G389" s="32"/>
      <c r="H389" s="32"/>
      <c r="I389" s="33"/>
      <c r="J389" s="18"/>
      <c r="K389" s="32"/>
      <c r="L389" s="18"/>
      <c r="M389" s="31"/>
      <c r="N389" s="31"/>
      <c r="O389" s="31"/>
      <c r="P389" s="32"/>
      <c r="Q389" s="31"/>
      <c r="R389" s="44"/>
      <c r="S389" s="32"/>
      <c r="T389" s="34" t="str">
        <f t="shared" si="31"/>
        <v/>
      </c>
      <c r="U389" s="32"/>
      <c r="V389" s="45"/>
      <c r="W389" s="35"/>
      <c r="X389" s="62" t="str">
        <f t="shared" si="32"/>
        <v/>
      </c>
      <c r="Y389" s="32"/>
      <c r="Z389" s="35"/>
      <c r="AA389" s="36"/>
      <c r="AB389" s="32"/>
      <c r="AC389" s="32"/>
      <c r="AD389" s="32"/>
      <c r="AE389" s="31"/>
      <c r="AF389" s="31"/>
      <c r="AG389" s="31"/>
      <c r="AH389" s="31" t="str">
        <f t="shared" si="30"/>
        <v/>
      </c>
      <c r="AI389" s="37" t="str">
        <f>IFERROR(IF(OR($C$5="",$Y389=""),"",INDEX('NFA LEVEL'!$D$2:$D$197,MATCH(CONCATENATE($C$5,"_",$Y389),'NFA LEVEL'!$A$2:$A$197))),"")</f>
        <v/>
      </c>
      <c r="AJ389" s="38" t="str">
        <f>IFERROR(ROUND((VLOOKUP(CONCATENATE($C$5,"_",$Y389),premium!$A$2:$I$200,6,FALSE))*AA389,0),"")</f>
        <v/>
      </c>
      <c r="AK389" s="38" t="str">
        <f>IFERROR(ROUND((VLOOKUP(CONCATENATE($C$5,"_",$Y389),premium!$A$2:$I$200,9,FALSE))*AA389,2),"")</f>
        <v/>
      </c>
      <c r="AL389" s="35"/>
      <c r="AM389" s="31"/>
      <c r="AN389" s="39"/>
      <c r="AO389" s="63" t="str">
        <f t="shared" si="33"/>
        <v/>
      </c>
      <c r="AP389" s="40" t="str">
        <f t="shared" si="34"/>
        <v/>
      </c>
      <c r="AQ389" s="41" t="s">
        <v>48</v>
      </c>
      <c r="AR389" s="161"/>
      <c r="AS389" s="124" t="s">
        <v>4584</v>
      </c>
      <c r="AT389" s="129" t="s">
        <v>454</v>
      </c>
      <c r="AU389" s="129" t="s">
        <v>171</v>
      </c>
      <c r="AV389" s="129" t="s">
        <v>460</v>
      </c>
      <c r="AW389" s="129" t="s">
        <v>524</v>
      </c>
      <c r="AX389" s="129" t="s">
        <v>529</v>
      </c>
      <c r="AZ389" s="129" t="s">
        <v>3984</v>
      </c>
      <c r="BA389" s="130" t="s">
        <v>9425</v>
      </c>
      <c r="BB389" s="130" t="s">
        <v>9426</v>
      </c>
      <c r="BH389" s="124"/>
      <c r="BI389" s="124"/>
      <c r="BL389" s="131"/>
      <c r="BM389" s="131"/>
      <c r="BN389" s="131"/>
      <c r="BO389" s="131"/>
      <c r="BP389" s="131"/>
      <c r="BQ389" s="131"/>
      <c r="BR389" s="131"/>
      <c r="BT389" s="129" t="s">
        <v>3642</v>
      </c>
      <c r="BU389" s="129" t="s">
        <v>204</v>
      </c>
      <c r="BV389" s="129" t="s">
        <v>3644</v>
      </c>
      <c r="BW389" s="129" t="s">
        <v>3655</v>
      </c>
      <c r="BX389" s="131" t="s">
        <v>17886</v>
      </c>
      <c r="BY389" s="131" t="s">
        <v>18264</v>
      </c>
      <c r="BZ389" s="131" t="s">
        <v>18992</v>
      </c>
      <c r="CB389" s="129" t="s">
        <v>454</v>
      </c>
      <c r="CC389" s="129" t="s">
        <v>171</v>
      </c>
      <c r="CD389" s="129" t="s">
        <v>460</v>
      </c>
      <c r="CE389" s="129" t="s">
        <v>524</v>
      </c>
      <c r="CF389" s="129" t="s">
        <v>529</v>
      </c>
      <c r="CG389" s="131" t="s">
        <v>17954</v>
      </c>
      <c r="CH389" s="131" t="s">
        <v>9426</v>
      </c>
      <c r="CI389" s="124" t="s">
        <v>19372</v>
      </c>
    </row>
    <row r="390" spans="1:87" ht="15" x14ac:dyDescent="0.25">
      <c r="A390" s="30" t="str">
        <f t="shared" si="35"/>
        <v/>
      </c>
      <c r="B390" s="31"/>
      <c r="C390" s="31"/>
      <c r="D390" s="31"/>
      <c r="E390" s="31"/>
      <c r="F390" s="31"/>
      <c r="G390" s="32"/>
      <c r="H390" s="32"/>
      <c r="I390" s="33"/>
      <c r="J390" s="18"/>
      <c r="K390" s="32"/>
      <c r="L390" s="18"/>
      <c r="M390" s="31"/>
      <c r="N390" s="31"/>
      <c r="O390" s="31"/>
      <c r="P390" s="32"/>
      <c r="Q390" s="31"/>
      <c r="R390" s="44"/>
      <c r="S390" s="32"/>
      <c r="T390" s="34" t="str">
        <f t="shared" si="31"/>
        <v/>
      </c>
      <c r="U390" s="32"/>
      <c r="V390" s="45"/>
      <c r="W390" s="35"/>
      <c r="X390" s="62" t="str">
        <f t="shared" si="32"/>
        <v/>
      </c>
      <c r="Y390" s="32"/>
      <c r="Z390" s="35"/>
      <c r="AA390" s="36"/>
      <c r="AB390" s="32"/>
      <c r="AC390" s="32"/>
      <c r="AD390" s="32"/>
      <c r="AE390" s="31"/>
      <c r="AF390" s="31"/>
      <c r="AG390" s="31"/>
      <c r="AH390" s="31" t="str">
        <f t="shared" si="30"/>
        <v/>
      </c>
      <c r="AI390" s="37" t="str">
        <f>IFERROR(IF(OR($C$5="",$Y390=""),"",INDEX('NFA LEVEL'!$D$2:$D$197,MATCH(CONCATENATE($C$5,"_",$Y390),'NFA LEVEL'!$A$2:$A$197))),"")</f>
        <v/>
      </c>
      <c r="AJ390" s="38" t="str">
        <f>IFERROR(ROUND((VLOOKUP(CONCATENATE($C$5,"_",$Y390),premium!$A$2:$I$200,6,FALSE))*AA390,0),"")</f>
        <v/>
      </c>
      <c r="AK390" s="38" t="str">
        <f>IFERROR(ROUND((VLOOKUP(CONCATENATE($C$5,"_",$Y390),premium!$A$2:$I$200,9,FALSE))*AA390,2),"")</f>
        <v/>
      </c>
      <c r="AL390" s="35"/>
      <c r="AM390" s="31"/>
      <c r="AN390" s="39"/>
      <c r="AO390" s="63" t="str">
        <f t="shared" si="33"/>
        <v/>
      </c>
      <c r="AP390" s="40" t="str">
        <f t="shared" si="34"/>
        <v/>
      </c>
      <c r="AQ390" s="41" t="s">
        <v>48</v>
      </c>
      <c r="AR390" s="161"/>
      <c r="AS390" s="124" t="s">
        <v>4585</v>
      </c>
      <c r="AT390" s="129" t="s">
        <v>454</v>
      </c>
      <c r="AU390" s="129" t="s">
        <v>171</v>
      </c>
      <c r="AV390" s="129" t="s">
        <v>460</v>
      </c>
      <c r="AW390" s="129" t="s">
        <v>524</v>
      </c>
      <c r="AX390" s="129" t="s">
        <v>530</v>
      </c>
      <c r="AZ390" s="129" t="s">
        <v>3984</v>
      </c>
      <c r="BA390" s="130" t="s">
        <v>9427</v>
      </c>
      <c r="BB390" s="130" t="s">
        <v>9428</v>
      </c>
      <c r="BH390" s="124"/>
      <c r="BI390" s="124"/>
      <c r="BL390" s="131"/>
      <c r="BM390" s="131"/>
      <c r="BN390" s="131"/>
      <c r="BO390" s="131"/>
      <c r="BP390" s="131"/>
      <c r="BQ390" s="131"/>
      <c r="BR390" s="131"/>
      <c r="BT390" s="129" t="s">
        <v>3642</v>
      </c>
      <c r="BU390" s="129" t="s">
        <v>204</v>
      </c>
      <c r="BV390" s="129" t="s">
        <v>3645</v>
      </c>
      <c r="BW390" s="129" t="s">
        <v>3664</v>
      </c>
      <c r="BX390" s="131" t="s">
        <v>17887</v>
      </c>
      <c r="BY390" s="131" t="s">
        <v>18265</v>
      </c>
      <c r="BZ390" s="131" t="s">
        <v>18993</v>
      </c>
      <c r="CB390" s="129" t="s">
        <v>454</v>
      </c>
      <c r="CC390" s="129" t="s">
        <v>171</v>
      </c>
      <c r="CD390" s="129" t="s">
        <v>460</v>
      </c>
      <c r="CE390" s="129" t="s">
        <v>524</v>
      </c>
      <c r="CF390" s="129" t="s">
        <v>530</v>
      </c>
      <c r="CG390" s="131" t="s">
        <v>17954</v>
      </c>
      <c r="CH390" s="131" t="s">
        <v>9428</v>
      </c>
      <c r="CI390" s="124" t="s">
        <v>19373</v>
      </c>
    </row>
    <row r="391" spans="1:87" ht="15" x14ac:dyDescent="0.25">
      <c r="A391" s="30" t="str">
        <f t="shared" si="35"/>
        <v/>
      </c>
      <c r="B391" s="31"/>
      <c r="C391" s="31"/>
      <c r="D391" s="31"/>
      <c r="E391" s="31"/>
      <c r="F391" s="31"/>
      <c r="G391" s="32"/>
      <c r="H391" s="32"/>
      <c r="I391" s="33"/>
      <c r="J391" s="18"/>
      <c r="K391" s="32"/>
      <c r="L391" s="18"/>
      <c r="M391" s="31"/>
      <c r="N391" s="31"/>
      <c r="O391" s="31"/>
      <c r="P391" s="32"/>
      <c r="Q391" s="31"/>
      <c r="R391" s="44"/>
      <c r="S391" s="32"/>
      <c r="T391" s="34" t="str">
        <f t="shared" si="31"/>
        <v/>
      </c>
      <c r="U391" s="32"/>
      <c r="V391" s="45"/>
      <c r="W391" s="35"/>
      <c r="X391" s="62" t="str">
        <f t="shared" si="32"/>
        <v/>
      </c>
      <c r="Y391" s="32"/>
      <c r="Z391" s="35"/>
      <c r="AA391" s="36"/>
      <c r="AB391" s="32"/>
      <c r="AC391" s="32"/>
      <c r="AD391" s="32"/>
      <c r="AE391" s="31"/>
      <c r="AF391" s="31"/>
      <c r="AG391" s="31"/>
      <c r="AH391" s="31" t="str">
        <f t="shared" si="30"/>
        <v/>
      </c>
      <c r="AI391" s="37" t="str">
        <f>IFERROR(IF(OR($C$5="",$Y391=""),"",INDEX('NFA LEVEL'!$D$2:$D$197,MATCH(CONCATENATE($C$5,"_",$Y391),'NFA LEVEL'!$A$2:$A$197))),"")</f>
        <v/>
      </c>
      <c r="AJ391" s="38" t="str">
        <f>IFERROR(ROUND((VLOOKUP(CONCATENATE($C$5,"_",$Y391),premium!$A$2:$I$200,6,FALSE))*AA391,0),"")</f>
        <v/>
      </c>
      <c r="AK391" s="38" t="str">
        <f>IFERROR(ROUND((VLOOKUP(CONCATENATE($C$5,"_",$Y391),premium!$A$2:$I$200,9,FALSE))*AA391,2),"")</f>
        <v/>
      </c>
      <c r="AL391" s="35"/>
      <c r="AM391" s="31"/>
      <c r="AN391" s="39"/>
      <c r="AO391" s="63" t="str">
        <f t="shared" si="33"/>
        <v/>
      </c>
      <c r="AP391" s="40" t="str">
        <f t="shared" si="34"/>
        <v/>
      </c>
      <c r="AQ391" s="41" t="s">
        <v>48</v>
      </c>
      <c r="AR391" s="161"/>
      <c r="AS391" s="124" t="s">
        <v>4586</v>
      </c>
      <c r="AT391" s="129" t="s">
        <v>454</v>
      </c>
      <c r="AU391" s="129" t="s">
        <v>171</v>
      </c>
      <c r="AV391" s="129" t="s">
        <v>461</v>
      </c>
      <c r="AW391" s="129" t="s">
        <v>531</v>
      </c>
      <c r="AX391" s="129" t="s">
        <v>532</v>
      </c>
      <c r="AZ391" s="129" t="s">
        <v>3984</v>
      </c>
      <c r="BA391" s="130" t="s">
        <v>9429</v>
      </c>
      <c r="BB391" s="130" t="s">
        <v>9430</v>
      </c>
      <c r="BH391" s="124"/>
      <c r="BI391" s="124"/>
      <c r="BL391" s="131"/>
      <c r="BM391" s="131"/>
      <c r="BN391" s="131"/>
      <c r="BO391" s="131"/>
      <c r="BP391" s="131"/>
      <c r="BQ391" s="131"/>
      <c r="BR391" s="131"/>
      <c r="BT391" s="129" t="s">
        <v>3642</v>
      </c>
      <c r="BU391" s="129" t="s">
        <v>204</v>
      </c>
      <c r="BV391" s="129" t="s">
        <v>3646</v>
      </c>
      <c r="BW391" s="129" t="s">
        <v>3672</v>
      </c>
      <c r="BX391" s="131" t="s">
        <v>17888</v>
      </c>
      <c r="BY391" s="131" t="s">
        <v>18266</v>
      </c>
      <c r="BZ391" s="131" t="s">
        <v>18994</v>
      </c>
      <c r="CB391" s="129" t="s">
        <v>454</v>
      </c>
      <c r="CC391" s="129" t="s">
        <v>171</v>
      </c>
      <c r="CD391" s="129" t="s">
        <v>461</v>
      </c>
      <c r="CE391" s="129" t="s">
        <v>531</v>
      </c>
      <c r="CF391" s="129" t="s">
        <v>532</v>
      </c>
      <c r="CG391" s="131" t="s">
        <v>17955</v>
      </c>
      <c r="CH391" s="131" t="s">
        <v>9430</v>
      </c>
      <c r="CI391" s="124" t="s">
        <v>19374</v>
      </c>
    </row>
    <row r="392" spans="1:87" ht="15" x14ac:dyDescent="0.25">
      <c r="A392" s="30" t="str">
        <f t="shared" si="35"/>
        <v/>
      </c>
      <c r="B392" s="31"/>
      <c r="C392" s="31"/>
      <c r="D392" s="31"/>
      <c r="E392" s="31"/>
      <c r="F392" s="31"/>
      <c r="G392" s="32"/>
      <c r="H392" s="32"/>
      <c r="I392" s="33"/>
      <c r="J392" s="18"/>
      <c r="K392" s="32"/>
      <c r="L392" s="18"/>
      <c r="M392" s="31"/>
      <c r="N392" s="31"/>
      <c r="O392" s="31"/>
      <c r="P392" s="32"/>
      <c r="Q392" s="31"/>
      <c r="R392" s="44"/>
      <c r="S392" s="32"/>
      <c r="T392" s="34" t="str">
        <f t="shared" si="31"/>
        <v/>
      </c>
      <c r="U392" s="32"/>
      <c r="V392" s="45"/>
      <c r="W392" s="35"/>
      <c r="X392" s="62" t="str">
        <f t="shared" si="32"/>
        <v/>
      </c>
      <c r="Y392" s="32"/>
      <c r="Z392" s="35"/>
      <c r="AA392" s="36"/>
      <c r="AB392" s="32"/>
      <c r="AC392" s="32"/>
      <c r="AD392" s="32"/>
      <c r="AE392" s="31"/>
      <c r="AF392" s="31"/>
      <c r="AG392" s="31"/>
      <c r="AH392" s="31" t="str">
        <f t="shared" si="30"/>
        <v/>
      </c>
      <c r="AI392" s="37" t="str">
        <f>IFERROR(IF(OR($C$5="",$Y392=""),"",INDEX('NFA LEVEL'!$D$2:$D$197,MATCH(CONCATENATE($C$5,"_",$Y392),'NFA LEVEL'!$A$2:$A$197))),"")</f>
        <v/>
      </c>
      <c r="AJ392" s="38" t="str">
        <f>IFERROR(ROUND((VLOOKUP(CONCATENATE($C$5,"_",$Y392),premium!$A$2:$I$200,6,FALSE))*AA392,0),"")</f>
        <v/>
      </c>
      <c r="AK392" s="38" t="str">
        <f>IFERROR(ROUND((VLOOKUP(CONCATENATE($C$5,"_",$Y392),premium!$A$2:$I$200,9,FALSE))*AA392,2),"")</f>
        <v/>
      </c>
      <c r="AL392" s="35"/>
      <c r="AM392" s="31"/>
      <c r="AN392" s="39"/>
      <c r="AO392" s="63" t="str">
        <f t="shared" si="33"/>
        <v/>
      </c>
      <c r="AP392" s="40" t="str">
        <f t="shared" si="34"/>
        <v/>
      </c>
      <c r="AQ392" s="41" t="s">
        <v>48</v>
      </c>
      <c r="AR392" s="161"/>
      <c r="AS392" s="124" t="s">
        <v>4587</v>
      </c>
      <c r="AT392" s="129" t="s">
        <v>454</v>
      </c>
      <c r="AU392" s="129" t="s">
        <v>171</v>
      </c>
      <c r="AV392" s="129" t="s">
        <v>461</v>
      </c>
      <c r="AW392" s="129" t="s">
        <v>531</v>
      </c>
      <c r="AX392" s="129" t="s">
        <v>533</v>
      </c>
      <c r="AZ392" s="129" t="s">
        <v>3984</v>
      </c>
      <c r="BA392" s="130" t="s">
        <v>9431</v>
      </c>
      <c r="BB392" s="130" t="s">
        <v>9432</v>
      </c>
      <c r="BH392" s="124"/>
      <c r="BI392" s="124"/>
      <c r="BL392" s="131"/>
      <c r="BM392" s="131"/>
      <c r="BN392" s="131"/>
      <c r="BO392" s="131"/>
      <c r="BP392" s="131"/>
      <c r="BQ392" s="131"/>
      <c r="BR392" s="131"/>
      <c r="BT392" s="129" t="s">
        <v>3642</v>
      </c>
      <c r="BU392" s="129" t="s">
        <v>204</v>
      </c>
      <c r="BV392" s="129" t="s">
        <v>3647</v>
      </c>
      <c r="BW392" s="129" t="s">
        <v>3680</v>
      </c>
      <c r="BX392" s="131" t="s">
        <v>17889</v>
      </c>
      <c r="BY392" s="131" t="s">
        <v>18267</v>
      </c>
      <c r="BZ392" s="131" t="s">
        <v>18995</v>
      </c>
      <c r="CB392" s="129" t="s">
        <v>454</v>
      </c>
      <c r="CC392" s="129" t="s">
        <v>171</v>
      </c>
      <c r="CD392" s="129" t="s">
        <v>461</v>
      </c>
      <c r="CE392" s="129" t="s">
        <v>531</v>
      </c>
      <c r="CF392" s="129" t="s">
        <v>533</v>
      </c>
      <c r="CG392" s="131" t="s">
        <v>17955</v>
      </c>
      <c r="CH392" s="131" t="s">
        <v>9432</v>
      </c>
      <c r="CI392" s="124" t="s">
        <v>19375</v>
      </c>
    </row>
    <row r="393" spans="1:87" ht="15" x14ac:dyDescent="0.25">
      <c r="A393" s="30" t="str">
        <f t="shared" si="35"/>
        <v/>
      </c>
      <c r="B393" s="31"/>
      <c r="C393" s="31"/>
      <c r="D393" s="31"/>
      <c r="E393" s="31"/>
      <c r="F393" s="31"/>
      <c r="G393" s="32"/>
      <c r="H393" s="32"/>
      <c r="I393" s="33"/>
      <c r="J393" s="18"/>
      <c r="K393" s="32"/>
      <c r="L393" s="18"/>
      <c r="M393" s="31"/>
      <c r="N393" s="31"/>
      <c r="O393" s="31"/>
      <c r="P393" s="32"/>
      <c r="Q393" s="31"/>
      <c r="R393" s="44"/>
      <c r="S393" s="32"/>
      <c r="T393" s="34" t="str">
        <f t="shared" si="31"/>
        <v/>
      </c>
      <c r="U393" s="32"/>
      <c r="V393" s="45"/>
      <c r="W393" s="35"/>
      <c r="X393" s="62" t="str">
        <f t="shared" si="32"/>
        <v/>
      </c>
      <c r="Y393" s="32"/>
      <c r="Z393" s="35"/>
      <c r="AA393" s="36"/>
      <c r="AB393" s="32"/>
      <c r="AC393" s="32"/>
      <c r="AD393" s="32"/>
      <c r="AE393" s="31"/>
      <c r="AF393" s="31"/>
      <c r="AG393" s="31"/>
      <c r="AH393" s="31" t="str">
        <f t="shared" si="30"/>
        <v/>
      </c>
      <c r="AI393" s="37" t="str">
        <f>IFERROR(IF(OR($C$5="",$Y393=""),"",INDEX('NFA LEVEL'!$D$2:$D$197,MATCH(CONCATENATE($C$5,"_",$Y393),'NFA LEVEL'!$A$2:$A$197))),"")</f>
        <v/>
      </c>
      <c r="AJ393" s="38" t="str">
        <f>IFERROR(ROUND((VLOOKUP(CONCATENATE($C$5,"_",$Y393),premium!$A$2:$I$200,6,FALSE))*AA393,0),"")</f>
        <v/>
      </c>
      <c r="AK393" s="38" t="str">
        <f>IFERROR(ROUND((VLOOKUP(CONCATENATE($C$5,"_",$Y393),premium!$A$2:$I$200,9,FALSE))*AA393,2),"")</f>
        <v/>
      </c>
      <c r="AL393" s="35"/>
      <c r="AM393" s="31"/>
      <c r="AN393" s="39"/>
      <c r="AO393" s="63" t="str">
        <f t="shared" si="33"/>
        <v/>
      </c>
      <c r="AP393" s="40" t="str">
        <f t="shared" si="34"/>
        <v/>
      </c>
      <c r="AQ393" s="41" t="s">
        <v>48</v>
      </c>
      <c r="AR393" s="161"/>
      <c r="AS393" s="124" t="s">
        <v>4588</v>
      </c>
      <c r="AT393" s="129" t="s">
        <v>454</v>
      </c>
      <c r="AU393" s="129" t="s">
        <v>171</v>
      </c>
      <c r="AV393" s="129" t="s">
        <v>461</v>
      </c>
      <c r="AW393" s="129" t="s">
        <v>531</v>
      </c>
      <c r="AX393" s="129" t="s">
        <v>534</v>
      </c>
      <c r="AZ393" s="129" t="s">
        <v>3984</v>
      </c>
      <c r="BA393" s="130" t="s">
        <v>9433</v>
      </c>
      <c r="BB393" s="130" t="s">
        <v>9434</v>
      </c>
      <c r="BH393" s="124"/>
      <c r="BI393" s="124"/>
      <c r="BL393" s="131"/>
      <c r="BM393" s="131"/>
      <c r="BN393" s="131"/>
      <c r="BO393" s="131"/>
      <c r="BP393" s="131"/>
      <c r="BQ393" s="131"/>
      <c r="BR393" s="131"/>
      <c r="BT393" s="129" t="s">
        <v>3642</v>
      </c>
      <c r="BU393" s="129" t="s">
        <v>204</v>
      </c>
      <c r="BV393" s="129" t="s">
        <v>3648</v>
      </c>
      <c r="BW393" s="129" t="s">
        <v>3885</v>
      </c>
      <c r="BX393" s="131" t="s">
        <v>17890</v>
      </c>
      <c r="BY393" s="131" t="s">
        <v>18268</v>
      </c>
      <c r="BZ393" s="131" t="s">
        <v>18996</v>
      </c>
      <c r="CB393" s="129" t="s">
        <v>454</v>
      </c>
      <c r="CC393" s="129" t="s">
        <v>171</v>
      </c>
      <c r="CD393" s="129" t="s">
        <v>461</v>
      </c>
      <c r="CE393" s="129" t="s">
        <v>531</v>
      </c>
      <c r="CF393" s="129" t="s">
        <v>534</v>
      </c>
      <c r="CG393" s="131" t="s">
        <v>17955</v>
      </c>
      <c r="CH393" s="131" t="s">
        <v>9434</v>
      </c>
      <c r="CI393" s="124" t="s">
        <v>19376</v>
      </c>
    </row>
    <row r="394" spans="1:87" ht="15" x14ac:dyDescent="0.25">
      <c r="A394" s="30" t="str">
        <f t="shared" si="35"/>
        <v/>
      </c>
      <c r="B394" s="31"/>
      <c r="C394" s="31"/>
      <c r="D394" s="31"/>
      <c r="E394" s="31"/>
      <c r="F394" s="31"/>
      <c r="G394" s="32"/>
      <c r="H394" s="32"/>
      <c r="I394" s="33"/>
      <c r="J394" s="18"/>
      <c r="K394" s="32"/>
      <c r="L394" s="18"/>
      <c r="M394" s="31"/>
      <c r="N394" s="31"/>
      <c r="O394" s="31"/>
      <c r="P394" s="32"/>
      <c r="Q394" s="31"/>
      <c r="R394" s="44"/>
      <c r="S394" s="32"/>
      <c r="T394" s="34" t="str">
        <f t="shared" si="31"/>
        <v/>
      </c>
      <c r="U394" s="32"/>
      <c r="V394" s="45"/>
      <c r="W394" s="35"/>
      <c r="X394" s="62" t="str">
        <f t="shared" si="32"/>
        <v/>
      </c>
      <c r="Y394" s="32"/>
      <c r="Z394" s="35"/>
      <c r="AA394" s="36"/>
      <c r="AB394" s="32"/>
      <c r="AC394" s="32"/>
      <c r="AD394" s="32"/>
      <c r="AE394" s="31"/>
      <c r="AF394" s="31"/>
      <c r="AG394" s="31"/>
      <c r="AH394" s="31" t="str">
        <f t="shared" si="30"/>
        <v/>
      </c>
      <c r="AI394" s="37" t="str">
        <f>IFERROR(IF(OR($C$5="",$Y394=""),"",INDEX('NFA LEVEL'!$D$2:$D$197,MATCH(CONCATENATE($C$5,"_",$Y394),'NFA LEVEL'!$A$2:$A$197))),"")</f>
        <v/>
      </c>
      <c r="AJ394" s="38" t="str">
        <f>IFERROR(ROUND((VLOOKUP(CONCATENATE($C$5,"_",$Y394),premium!$A$2:$I$200,6,FALSE))*AA394,0),"")</f>
        <v/>
      </c>
      <c r="AK394" s="38" t="str">
        <f>IFERROR(ROUND((VLOOKUP(CONCATENATE($C$5,"_",$Y394),premium!$A$2:$I$200,9,FALSE))*AA394,2),"")</f>
        <v/>
      </c>
      <c r="AL394" s="35"/>
      <c r="AM394" s="31"/>
      <c r="AN394" s="39"/>
      <c r="AO394" s="63" t="str">
        <f t="shared" si="33"/>
        <v/>
      </c>
      <c r="AP394" s="40" t="str">
        <f t="shared" si="34"/>
        <v/>
      </c>
      <c r="AQ394" s="41" t="s">
        <v>48</v>
      </c>
      <c r="AR394" s="161"/>
      <c r="AS394" s="124" t="s">
        <v>4589</v>
      </c>
      <c r="AT394" s="129" t="s">
        <v>454</v>
      </c>
      <c r="AU394" s="129" t="s">
        <v>171</v>
      </c>
      <c r="AV394" s="129" t="s">
        <v>461</v>
      </c>
      <c r="AW394" s="129" t="s">
        <v>531</v>
      </c>
      <c r="AX394" s="129" t="s">
        <v>535</v>
      </c>
      <c r="AZ394" s="129" t="s">
        <v>3984</v>
      </c>
      <c r="BA394" s="130" t="s">
        <v>9435</v>
      </c>
      <c r="BB394" s="130" t="s">
        <v>9436</v>
      </c>
      <c r="BH394" s="124"/>
      <c r="BI394" s="124"/>
      <c r="BL394" s="131"/>
      <c r="BM394" s="131"/>
      <c r="BN394" s="131"/>
      <c r="BO394" s="131"/>
      <c r="BP394" s="131"/>
      <c r="BQ394" s="131"/>
      <c r="BR394" s="131"/>
      <c r="BT394" s="129" t="s">
        <v>3642</v>
      </c>
      <c r="BU394" s="129" t="s">
        <v>204</v>
      </c>
      <c r="BV394" s="129" t="s">
        <v>3648</v>
      </c>
      <c r="BW394" s="129" t="s">
        <v>3690</v>
      </c>
      <c r="BX394" s="131" t="s">
        <v>17890</v>
      </c>
      <c r="BY394" s="131" t="s">
        <v>18269</v>
      </c>
      <c r="BZ394" s="131" t="s">
        <v>18997</v>
      </c>
      <c r="CB394" s="129" t="s">
        <v>454</v>
      </c>
      <c r="CC394" s="129" t="s">
        <v>171</v>
      </c>
      <c r="CD394" s="129" t="s">
        <v>461</v>
      </c>
      <c r="CE394" s="129" t="s">
        <v>531</v>
      </c>
      <c r="CF394" s="129" t="s">
        <v>535</v>
      </c>
      <c r="CG394" s="131" t="s">
        <v>17955</v>
      </c>
      <c r="CH394" s="131" t="s">
        <v>9436</v>
      </c>
      <c r="CI394" s="124" t="s">
        <v>19377</v>
      </c>
    </row>
    <row r="395" spans="1:87" ht="15" x14ac:dyDescent="0.25">
      <c r="A395" s="30" t="str">
        <f t="shared" si="35"/>
        <v/>
      </c>
      <c r="B395" s="31"/>
      <c r="C395" s="31"/>
      <c r="D395" s="31"/>
      <c r="E395" s="31"/>
      <c r="F395" s="31"/>
      <c r="G395" s="32"/>
      <c r="H395" s="32"/>
      <c r="I395" s="33"/>
      <c r="J395" s="18"/>
      <c r="K395" s="32"/>
      <c r="L395" s="18"/>
      <c r="M395" s="31"/>
      <c r="N395" s="31"/>
      <c r="O395" s="31"/>
      <c r="P395" s="32"/>
      <c r="Q395" s="31"/>
      <c r="R395" s="44"/>
      <c r="S395" s="32"/>
      <c r="T395" s="34" t="str">
        <f t="shared" si="31"/>
        <v/>
      </c>
      <c r="U395" s="32"/>
      <c r="V395" s="45"/>
      <c r="W395" s="35"/>
      <c r="X395" s="62" t="str">
        <f t="shared" si="32"/>
        <v/>
      </c>
      <c r="Y395" s="32"/>
      <c r="Z395" s="35"/>
      <c r="AA395" s="36"/>
      <c r="AB395" s="32"/>
      <c r="AC395" s="32"/>
      <c r="AD395" s="32"/>
      <c r="AE395" s="31"/>
      <c r="AF395" s="31"/>
      <c r="AG395" s="31"/>
      <c r="AH395" s="31" t="str">
        <f t="shared" si="30"/>
        <v/>
      </c>
      <c r="AI395" s="37" t="str">
        <f>IFERROR(IF(OR($C$5="",$Y395=""),"",INDEX('NFA LEVEL'!$D$2:$D$197,MATCH(CONCATENATE($C$5,"_",$Y395),'NFA LEVEL'!$A$2:$A$197))),"")</f>
        <v/>
      </c>
      <c r="AJ395" s="38" t="str">
        <f>IFERROR(ROUND((VLOOKUP(CONCATENATE($C$5,"_",$Y395),premium!$A$2:$I$200,6,FALSE))*AA395,0),"")</f>
        <v/>
      </c>
      <c r="AK395" s="38" t="str">
        <f>IFERROR(ROUND((VLOOKUP(CONCATENATE($C$5,"_",$Y395),premium!$A$2:$I$200,9,FALSE))*AA395,2),"")</f>
        <v/>
      </c>
      <c r="AL395" s="35"/>
      <c r="AM395" s="31"/>
      <c r="AN395" s="39"/>
      <c r="AO395" s="63" t="str">
        <f t="shared" si="33"/>
        <v/>
      </c>
      <c r="AP395" s="40" t="str">
        <f t="shared" si="34"/>
        <v/>
      </c>
      <c r="AQ395" s="41" t="s">
        <v>48</v>
      </c>
      <c r="AR395" s="161"/>
      <c r="AS395" s="124" t="s">
        <v>4590</v>
      </c>
      <c r="AT395" s="129" t="s">
        <v>454</v>
      </c>
      <c r="AU395" s="129" t="s">
        <v>171</v>
      </c>
      <c r="AV395" s="129" t="s">
        <v>461</v>
      </c>
      <c r="AW395" s="129" t="s">
        <v>531</v>
      </c>
      <c r="AX395" s="129" t="s">
        <v>536</v>
      </c>
      <c r="AZ395" s="129" t="s">
        <v>3984</v>
      </c>
      <c r="BA395" s="130" t="s">
        <v>9437</v>
      </c>
      <c r="BB395" s="130" t="s">
        <v>9438</v>
      </c>
      <c r="BH395" s="124"/>
      <c r="BI395" s="124"/>
      <c r="BL395" s="131"/>
      <c r="BM395" s="131"/>
      <c r="BN395" s="131"/>
      <c r="BO395" s="131"/>
      <c r="BP395" s="131"/>
      <c r="BQ395" s="131"/>
      <c r="BR395" s="131"/>
      <c r="BT395" s="129" t="s">
        <v>3642</v>
      </c>
      <c r="BU395" s="129" t="s">
        <v>204</v>
      </c>
      <c r="BV395" s="129" t="s">
        <v>3649</v>
      </c>
      <c r="BW395" s="129" t="s">
        <v>3692</v>
      </c>
      <c r="BX395" s="131" t="s">
        <v>17891</v>
      </c>
      <c r="BY395" s="131" t="s">
        <v>18270</v>
      </c>
      <c r="BZ395" s="131" t="s">
        <v>18998</v>
      </c>
      <c r="CB395" s="129" t="s">
        <v>454</v>
      </c>
      <c r="CC395" s="129" t="s">
        <v>171</v>
      </c>
      <c r="CD395" s="129" t="s">
        <v>461</v>
      </c>
      <c r="CE395" s="129" t="s">
        <v>531</v>
      </c>
      <c r="CF395" s="129" t="s">
        <v>536</v>
      </c>
      <c r="CG395" s="131" t="s">
        <v>17955</v>
      </c>
      <c r="CH395" s="131" t="s">
        <v>9438</v>
      </c>
      <c r="CI395" s="124" t="s">
        <v>19378</v>
      </c>
    </row>
    <row r="396" spans="1:87" ht="15" x14ac:dyDescent="0.25">
      <c r="A396" s="30" t="str">
        <f t="shared" si="35"/>
        <v/>
      </c>
      <c r="B396" s="31"/>
      <c r="C396" s="31"/>
      <c r="D396" s="31"/>
      <c r="E396" s="31"/>
      <c r="F396" s="31"/>
      <c r="G396" s="32"/>
      <c r="H396" s="32"/>
      <c r="I396" s="33"/>
      <c r="J396" s="18"/>
      <c r="K396" s="32"/>
      <c r="L396" s="18"/>
      <c r="M396" s="31"/>
      <c r="N396" s="31"/>
      <c r="O396" s="31"/>
      <c r="P396" s="32"/>
      <c r="Q396" s="31"/>
      <c r="R396" s="44"/>
      <c r="S396" s="32"/>
      <c r="T396" s="34" t="str">
        <f t="shared" si="31"/>
        <v/>
      </c>
      <c r="U396" s="32"/>
      <c r="V396" s="45"/>
      <c r="W396" s="35"/>
      <c r="X396" s="62" t="str">
        <f t="shared" si="32"/>
        <v/>
      </c>
      <c r="Y396" s="32"/>
      <c r="Z396" s="35"/>
      <c r="AA396" s="36"/>
      <c r="AB396" s="32"/>
      <c r="AC396" s="32"/>
      <c r="AD396" s="32"/>
      <c r="AE396" s="31"/>
      <c r="AF396" s="31"/>
      <c r="AG396" s="31"/>
      <c r="AH396" s="31" t="str">
        <f t="shared" si="30"/>
        <v/>
      </c>
      <c r="AI396" s="37" t="str">
        <f>IFERROR(IF(OR($C$5="",$Y396=""),"",INDEX('NFA LEVEL'!$D$2:$D$197,MATCH(CONCATENATE($C$5,"_",$Y396),'NFA LEVEL'!$A$2:$A$197))),"")</f>
        <v/>
      </c>
      <c r="AJ396" s="38" t="str">
        <f>IFERROR(ROUND((VLOOKUP(CONCATENATE($C$5,"_",$Y396),premium!$A$2:$I$200,6,FALSE))*AA396,0),"")</f>
        <v/>
      </c>
      <c r="AK396" s="38" t="str">
        <f>IFERROR(ROUND((VLOOKUP(CONCATENATE($C$5,"_",$Y396),premium!$A$2:$I$200,9,FALSE))*AA396,2),"")</f>
        <v/>
      </c>
      <c r="AL396" s="35"/>
      <c r="AM396" s="31"/>
      <c r="AN396" s="39"/>
      <c r="AO396" s="63" t="str">
        <f t="shared" si="33"/>
        <v/>
      </c>
      <c r="AP396" s="40" t="str">
        <f t="shared" si="34"/>
        <v/>
      </c>
      <c r="AQ396" s="41" t="s">
        <v>48</v>
      </c>
      <c r="AR396" s="161"/>
      <c r="AS396" s="124" t="s">
        <v>4591</v>
      </c>
      <c r="AT396" s="129" t="s">
        <v>454</v>
      </c>
      <c r="AU396" s="129" t="s">
        <v>171</v>
      </c>
      <c r="AV396" s="129" t="s">
        <v>461</v>
      </c>
      <c r="AW396" s="129" t="s">
        <v>531</v>
      </c>
      <c r="AX396" s="129" t="s">
        <v>537</v>
      </c>
      <c r="AZ396" s="129" t="s">
        <v>3984</v>
      </c>
      <c r="BA396" s="130" t="s">
        <v>9439</v>
      </c>
      <c r="BB396" s="130" t="s">
        <v>9440</v>
      </c>
      <c r="BH396" s="124"/>
      <c r="BI396" s="124"/>
      <c r="BL396" s="131"/>
      <c r="BM396" s="131"/>
      <c r="BN396" s="131"/>
      <c r="BO396" s="131"/>
      <c r="BP396" s="131"/>
      <c r="BQ396" s="131"/>
      <c r="BR396" s="131"/>
      <c r="BT396" s="129" t="s">
        <v>3642</v>
      </c>
      <c r="BU396" s="129" t="s">
        <v>204</v>
      </c>
      <c r="BV396" s="129" t="s">
        <v>3650</v>
      </c>
      <c r="BW396" s="129" t="s">
        <v>3707</v>
      </c>
      <c r="BX396" s="131" t="s">
        <v>17892</v>
      </c>
      <c r="BY396" s="131" t="s">
        <v>18271</v>
      </c>
      <c r="BZ396" s="131" t="s">
        <v>18999</v>
      </c>
      <c r="CB396" s="129" t="s">
        <v>454</v>
      </c>
      <c r="CC396" s="129" t="s">
        <v>171</v>
      </c>
      <c r="CD396" s="129" t="s">
        <v>461</v>
      </c>
      <c r="CE396" s="129" t="s">
        <v>531</v>
      </c>
      <c r="CF396" s="129" t="s">
        <v>537</v>
      </c>
      <c r="CG396" s="131" t="s">
        <v>17955</v>
      </c>
      <c r="CH396" s="131" t="s">
        <v>9440</v>
      </c>
      <c r="CI396" s="124" t="s">
        <v>19379</v>
      </c>
    </row>
    <row r="397" spans="1:87" ht="15" x14ac:dyDescent="0.25">
      <c r="A397" s="30" t="str">
        <f t="shared" si="35"/>
        <v/>
      </c>
      <c r="B397" s="31"/>
      <c r="C397" s="31"/>
      <c r="D397" s="31"/>
      <c r="E397" s="31"/>
      <c r="F397" s="31"/>
      <c r="G397" s="32"/>
      <c r="H397" s="32"/>
      <c r="I397" s="33"/>
      <c r="J397" s="18"/>
      <c r="K397" s="32"/>
      <c r="L397" s="18"/>
      <c r="M397" s="31"/>
      <c r="N397" s="31"/>
      <c r="O397" s="31"/>
      <c r="P397" s="32"/>
      <c r="Q397" s="31"/>
      <c r="R397" s="44"/>
      <c r="S397" s="32"/>
      <c r="T397" s="34" t="str">
        <f t="shared" si="31"/>
        <v/>
      </c>
      <c r="U397" s="32"/>
      <c r="V397" s="45"/>
      <c r="W397" s="35"/>
      <c r="X397" s="62" t="str">
        <f t="shared" si="32"/>
        <v/>
      </c>
      <c r="Y397" s="32"/>
      <c r="Z397" s="35"/>
      <c r="AA397" s="36"/>
      <c r="AB397" s="32"/>
      <c r="AC397" s="32"/>
      <c r="AD397" s="32"/>
      <c r="AE397" s="31"/>
      <c r="AF397" s="31"/>
      <c r="AG397" s="31"/>
      <c r="AH397" s="31" t="str">
        <f t="shared" si="30"/>
        <v/>
      </c>
      <c r="AI397" s="37" t="str">
        <f>IFERROR(IF(OR($C$5="",$Y397=""),"",INDEX('NFA LEVEL'!$D$2:$D$197,MATCH(CONCATENATE($C$5,"_",$Y397),'NFA LEVEL'!$A$2:$A$197))),"")</f>
        <v/>
      </c>
      <c r="AJ397" s="38" t="str">
        <f>IFERROR(ROUND((VLOOKUP(CONCATENATE($C$5,"_",$Y397),premium!$A$2:$I$200,6,FALSE))*AA397,0),"")</f>
        <v/>
      </c>
      <c r="AK397" s="38" t="str">
        <f>IFERROR(ROUND((VLOOKUP(CONCATENATE($C$5,"_",$Y397),premium!$A$2:$I$200,9,FALSE))*AA397,2),"")</f>
        <v/>
      </c>
      <c r="AL397" s="35"/>
      <c r="AM397" s="31"/>
      <c r="AN397" s="39"/>
      <c r="AO397" s="63" t="str">
        <f t="shared" si="33"/>
        <v/>
      </c>
      <c r="AP397" s="40" t="str">
        <f t="shared" si="34"/>
        <v/>
      </c>
      <c r="AQ397" s="41" t="s">
        <v>48</v>
      </c>
      <c r="AR397" s="161"/>
      <c r="AS397" s="124" t="s">
        <v>4592</v>
      </c>
      <c r="AT397" s="129" t="s">
        <v>454</v>
      </c>
      <c r="AU397" s="129" t="s">
        <v>171</v>
      </c>
      <c r="AV397" s="129" t="s">
        <v>461</v>
      </c>
      <c r="AW397" s="129" t="s">
        <v>531</v>
      </c>
      <c r="AX397" s="129" t="s">
        <v>538</v>
      </c>
      <c r="AZ397" s="129" t="s">
        <v>3984</v>
      </c>
      <c r="BA397" s="130" t="s">
        <v>9441</v>
      </c>
      <c r="BB397" s="130" t="s">
        <v>9442</v>
      </c>
      <c r="BH397" s="124"/>
      <c r="BI397" s="124"/>
      <c r="BL397" s="131"/>
      <c r="BM397" s="131"/>
      <c r="BN397" s="131"/>
      <c r="BO397" s="131"/>
      <c r="BP397" s="131"/>
      <c r="BQ397" s="131"/>
      <c r="BR397" s="131"/>
      <c r="BT397" s="129" t="s">
        <v>3642</v>
      </c>
      <c r="BU397" s="129" t="s">
        <v>204</v>
      </c>
      <c r="BV397" s="129" t="s">
        <v>3650</v>
      </c>
      <c r="BW397" s="129" t="s">
        <v>3714</v>
      </c>
      <c r="BX397" s="131" t="s">
        <v>17892</v>
      </c>
      <c r="BY397" s="131" t="s">
        <v>18272</v>
      </c>
      <c r="BZ397" s="131" t="s">
        <v>19000</v>
      </c>
      <c r="CB397" s="129" t="s">
        <v>454</v>
      </c>
      <c r="CC397" s="129" t="s">
        <v>171</v>
      </c>
      <c r="CD397" s="129" t="s">
        <v>461</v>
      </c>
      <c r="CE397" s="129" t="s">
        <v>531</v>
      </c>
      <c r="CF397" s="129" t="s">
        <v>538</v>
      </c>
      <c r="CG397" s="131" t="s">
        <v>17955</v>
      </c>
      <c r="CH397" s="131" t="s">
        <v>9442</v>
      </c>
      <c r="CI397" s="124" t="s">
        <v>19380</v>
      </c>
    </row>
    <row r="398" spans="1:87" ht="15" x14ac:dyDescent="0.25">
      <c r="A398" s="30" t="str">
        <f t="shared" si="35"/>
        <v/>
      </c>
      <c r="B398" s="31"/>
      <c r="C398" s="31"/>
      <c r="D398" s="31"/>
      <c r="E398" s="31"/>
      <c r="F398" s="31"/>
      <c r="G398" s="32"/>
      <c r="H398" s="32"/>
      <c r="I398" s="33"/>
      <c r="J398" s="18"/>
      <c r="K398" s="32"/>
      <c r="L398" s="18"/>
      <c r="M398" s="31"/>
      <c r="N398" s="31"/>
      <c r="O398" s="31"/>
      <c r="P398" s="32"/>
      <c r="Q398" s="31"/>
      <c r="R398" s="44"/>
      <c r="S398" s="32"/>
      <c r="T398" s="34" t="str">
        <f t="shared" si="31"/>
        <v/>
      </c>
      <c r="U398" s="32"/>
      <c r="V398" s="45"/>
      <c r="W398" s="35"/>
      <c r="X398" s="62" t="str">
        <f t="shared" si="32"/>
        <v/>
      </c>
      <c r="Y398" s="32"/>
      <c r="Z398" s="35"/>
      <c r="AA398" s="36"/>
      <c r="AB398" s="32"/>
      <c r="AC398" s="32"/>
      <c r="AD398" s="32"/>
      <c r="AE398" s="31"/>
      <c r="AF398" s="31"/>
      <c r="AG398" s="31"/>
      <c r="AH398" s="31" t="str">
        <f t="shared" si="30"/>
        <v/>
      </c>
      <c r="AI398" s="37" t="str">
        <f>IFERROR(IF(OR($C$5="",$Y398=""),"",INDEX('NFA LEVEL'!$D$2:$D$197,MATCH(CONCATENATE($C$5,"_",$Y398),'NFA LEVEL'!$A$2:$A$197))),"")</f>
        <v/>
      </c>
      <c r="AJ398" s="38" t="str">
        <f>IFERROR(ROUND((VLOOKUP(CONCATENATE($C$5,"_",$Y398),premium!$A$2:$I$200,6,FALSE))*AA398,0),"")</f>
        <v/>
      </c>
      <c r="AK398" s="38" t="str">
        <f>IFERROR(ROUND((VLOOKUP(CONCATENATE($C$5,"_",$Y398),premium!$A$2:$I$200,9,FALSE))*AA398,2),"")</f>
        <v/>
      </c>
      <c r="AL398" s="35"/>
      <c r="AM398" s="31"/>
      <c r="AN398" s="39"/>
      <c r="AO398" s="63" t="str">
        <f t="shared" si="33"/>
        <v/>
      </c>
      <c r="AP398" s="40" t="str">
        <f t="shared" si="34"/>
        <v/>
      </c>
      <c r="AQ398" s="41" t="s">
        <v>48</v>
      </c>
      <c r="AR398" s="161"/>
      <c r="AS398" s="124" t="s">
        <v>4593</v>
      </c>
      <c r="AT398" s="129" t="s">
        <v>454</v>
      </c>
      <c r="AU398" s="129" t="s">
        <v>171</v>
      </c>
      <c r="AV398" s="129" t="s">
        <v>461</v>
      </c>
      <c r="AW398" s="129" t="s">
        <v>531</v>
      </c>
      <c r="AX398" s="129" t="s">
        <v>539</v>
      </c>
      <c r="AZ398" s="129" t="s">
        <v>3984</v>
      </c>
      <c r="BA398" s="130" t="s">
        <v>9443</v>
      </c>
      <c r="BB398" s="130" t="s">
        <v>9444</v>
      </c>
      <c r="BH398" s="124"/>
      <c r="BI398" s="124"/>
      <c r="BL398" s="131"/>
      <c r="BM398" s="131"/>
      <c r="BN398" s="131"/>
      <c r="BO398" s="131"/>
      <c r="BP398" s="131"/>
      <c r="BQ398" s="131"/>
      <c r="BR398" s="131"/>
      <c r="BT398" s="129" t="s">
        <v>3642</v>
      </c>
      <c r="BU398" s="129" t="s">
        <v>204</v>
      </c>
      <c r="BV398" s="129" t="s">
        <v>3652</v>
      </c>
      <c r="BW398" s="129" t="s">
        <v>3733</v>
      </c>
      <c r="BX398" s="131" t="s">
        <v>17893</v>
      </c>
      <c r="BY398" s="131" t="s">
        <v>18273</v>
      </c>
      <c r="BZ398" s="131" t="s">
        <v>19001</v>
      </c>
      <c r="CB398" s="129" t="s">
        <v>454</v>
      </c>
      <c r="CC398" s="129" t="s">
        <v>171</v>
      </c>
      <c r="CD398" s="129" t="s">
        <v>461</v>
      </c>
      <c r="CE398" s="129" t="s">
        <v>531</v>
      </c>
      <c r="CF398" s="129" t="s">
        <v>539</v>
      </c>
      <c r="CG398" s="131" t="s">
        <v>17955</v>
      </c>
      <c r="CH398" s="131" t="s">
        <v>9444</v>
      </c>
      <c r="CI398" s="124" t="s">
        <v>19381</v>
      </c>
    </row>
    <row r="399" spans="1:87" ht="15" x14ac:dyDescent="0.25">
      <c r="A399" s="30" t="str">
        <f t="shared" si="35"/>
        <v/>
      </c>
      <c r="B399" s="31"/>
      <c r="C399" s="31"/>
      <c r="D399" s="31"/>
      <c r="E399" s="31"/>
      <c r="F399" s="31"/>
      <c r="G399" s="32"/>
      <c r="H399" s="32"/>
      <c r="I399" s="33"/>
      <c r="J399" s="18"/>
      <c r="K399" s="32"/>
      <c r="L399" s="18"/>
      <c r="M399" s="31"/>
      <c r="N399" s="31"/>
      <c r="O399" s="31"/>
      <c r="P399" s="32"/>
      <c r="Q399" s="31"/>
      <c r="R399" s="44"/>
      <c r="S399" s="32"/>
      <c r="T399" s="34" t="str">
        <f t="shared" si="31"/>
        <v/>
      </c>
      <c r="U399" s="32"/>
      <c r="V399" s="45"/>
      <c r="W399" s="35"/>
      <c r="X399" s="62" t="str">
        <f t="shared" si="32"/>
        <v/>
      </c>
      <c r="Y399" s="32"/>
      <c r="Z399" s="35"/>
      <c r="AA399" s="36"/>
      <c r="AB399" s="32"/>
      <c r="AC399" s="32"/>
      <c r="AD399" s="32"/>
      <c r="AE399" s="31"/>
      <c r="AF399" s="31"/>
      <c r="AG399" s="31"/>
      <c r="AH399" s="31" t="str">
        <f t="shared" si="30"/>
        <v/>
      </c>
      <c r="AI399" s="37" t="str">
        <f>IFERROR(IF(OR($C$5="",$Y399=""),"",INDEX('NFA LEVEL'!$D$2:$D$197,MATCH(CONCATENATE($C$5,"_",$Y399),'NFA LEVEL'!$A$2:$A$197))),"")</f>
        <v/>
      </c>
      <c r="AJ399" s="38" t="str">
        <f>IFERROR(ROUND((VLOOKUP(CONCATENATE($C$5,"_",$Y399),premium!$A$2:$I$200,6,FALSE))*AA399,0),"")</f>
        <v/>
      </c>
      <c r="AK399" s="38" t="str">
        <f>IFERROR(ROUND((VLOOKUP(CONCATENATE($C$5,"_",$Y399),premium!$A$2:$I$200,9,FALSE))*AA399,2),"")</f>
        <v/>
      </c>
      <c r="AL399" s="35"/>
      <c r="AM399" s="31"/>
      <c r="AN399" s="39"/>
      <c r="AO399" s="63" t="str">
        <f t="shared" si="33"/>
        <v/>
      </c>
      <c r="AP399" s="40" t="str">
        <f t="shared" si="34"/>
        <v/>
      </c>
      <c r="AQ399" s="41" t="s">
        <v>48</v>
      </c>
      <c r="AR399" s="161"/>
      <c r="AS399" s="124" t="s">
        <v>4594</v>
      </c>
      <c r="AT399" s="129" t="s">
        <v>454</v>
      </c>
      <c r="AU399" s="129" t="s">
        <v>171</v>
      </c>
      <c r="AV399" s="129" t="s">
        <v>461</v>
      </c>
      <c r="AW399" s="129" t="s">
        <v>531</v>
      </c>
      <c r="AX399" s="129" t="s">
        <v>540</v>
      </c>
      <c r="AZ399" s="129" t="s">
        <v>3984</v>
      </c>
      <c r="BA399" s="130" t="s">
        <v>9445</v>
      </c>
      <c r="BB399" s="130" t="s">
        <v>9446</v>
      </c>
      <c r="BH399" s="124"/>
      <c r="BI399" s="124"/>
      <c r="BL399" s="131"/>
      <c r="BM399" s="131"/>
      <c r="BN399" s="131"/>
      <c r="BO399" s="131"/>
      <c r="BP399" s="131"/>
      <c r="BQ399" s="131"/>
      <c r="BR399" s="131"/>
      <c r="BX399" s="123"/>
      <c r="BY399" s="131"/>
      <c r="BZ399" s="131"/>
      <c r="CB399" s="129" t="s">
        <v>454</v>
      </c>
      <c r="CC399" s="129" t="s">
        <v>171</v>
      </c>
      <c r="CD399" s="129" t="s">
        <v>461</v>
      </c>
      <c r="CE399" s="129" t="s">
        <v>531</v>
      </c>
      <c r="CF399" s="129" t="s">
        <v>540</v>
      </c>
      <c r="CG399" s="131" t="s">
        <v>17955</v>
      </c>
      <c r="CH399" s="131" t="s">
        <v>9446</v>
      </c>
      <c r="CI399" s="124" t="s">
        <v>19382</v>
      </c>
    </row>
    <row r="400" spans="1:87" ht="15" x14ac:dyDescent="0.25">
      <c r="A400" s="30" t="str">
        <f t="shared" si="35"/>
        <v/>
      </c>
      <c r="B400" s="31"/>
      <c r="C400" s="31"/>
      <c r="D400" s="31"/>
      <c r="E400" s="31"/>
      <c r="F400" s="31"/>
      <c r="G400" s="32"/>
      <c r="H400" s="32"/>
      <c r="I400" s="33"/>
      <c r="J400" s="18"/>
      <c r="K400" s="32"/>
      <c r="L400" s="18"/>
      <c r="M400" s="31"/>
      <c r="N400" s="31"/>
      <c r="O400" s="31"/>
      <c r="P400" s="32"/>
      <c r="Q400" s="31"/>
      <c r="R400" s="44"/>
      <c r="S400" s="32"/>
      <c r="T400" s="34" t="str">
        <f t="shared" si="31"/>
        <v/>
      </c>
      <c r="U400" s="32"/>
      <c r="V400" s="45"/>
      <c r="W400" s="35"/>
      <c r="X400" s="62" t="str">
        <f t="shared" si="32"/>
        <v/>
      </c>
      <c r="Y400" s="32"/>
      <c r="Z400" s="35"/>
      <c r="AA400" s="36"/>
      <c r="AB400" s="32"/>
      <c r="AC400" s="32"/>
      <c r="AD400" s="32"/>
      <c r="AE400" s="31"/>
      <c r="AF400" s="31"/>
      <c r="AG400" s="31"/>
      <c r="AH400" s="31" t="str">
        <f t="shared" si="30"/>
        <v/>
      </c>
      <c r="AI400" s="37" t="str">
        <f>IFERROR(IF(OR($C$5="",$Y400=""),"",INDEX('NFA LEVEL'!$D$2:$D$197,MATCH(CONCATENATE($C$5,"_",$Y400),'NFA LEVEL'!$A$2:$A$197))),"")</f>
        <v/>
      </c>
      <c r="AJ400" s="38" t="str">
        <f>IFERROR(ROUND((VLOOKUP(CONCATENATE($C$5,"_",$Y400),premium!$A$2:$I$200,6,FALSE))*AA400,0),"")</f>
        <v/>
      </c>
      <c r="AK400" s="38" t="str">
        <f>IFERROR(ROUND((VLOOKUP(CONCATENATE($C$5,"_",$Y400),premium!$A$2:$I$200,9,FALSE))*AA400,2),"")</f>
        <v/>
      </c>
      <c r="AL400" s="35"/>
      <c r="AM400" s="31"/>
      <c r="AN400" s="39"/>
      <c r="AO400" s="63" t="str">
        <f t="shared" si="33"/>
        <v/>
      </c>
      <c r="AP400" s="40" t="str">
        <f t="shared" si="34"/>
        <v/>
      </c>
      <c r="AQ400" s="41" t="s">
        <v>48</v>
      </c>
      <c r="AR400" s="161"/>
      <c r="AS400" s="124" t="s">
        <v>4595</v>
      </c>
      <c r="AT400" s="129" t="s">
        <v>454</v>
      </c>
      <c r="AU400" s="129" t="s">
        <v>171</v>
      </c>
      <c r="AV400" s="129" t="s">
        <v>461</v>
      </c>
      <c r="AW400" s="129" t="s">
        <v>531</v>
      </c>
      <c r="AX400" s="129" t="s">
        <v>541</v>
      </c>
      <c r="AZ400" s="129" t="s">
        <v>3984</v>
      </c>
      <c r="BA400" s="130" t="s">
        <v>9447</v>
      </c>
      <c r="BB400" s="130" t="s">
        <v>9448</v>
      </c>
      <c r="BH400" s="124"/>
      <c r="BI400" s="124"/>
      <c r="BL400" s="131"/>
      <c r="BM400" s="131"/>
      <c r="BN400" s="131"/>
      <c r="BO400" s="131"/>
      <c r="BP400" s="131"/>
      <c r="BQ400" s="131"/>
      <c r="BR400" s="131"/>
      <c r="BX400" s="123"/>
      <c r="BY400" s="131"/>
      <c r="BZ400" s="131"/>
      <c r="CB400" s="129" t="s">
        <v>454</v>
      </c>
      <c r="CC400" s="129" t="s">
        <v>171</v>
      </c>
      <c r="CD400" s="129" t="s">
        <v>461</v>
      </c>
      <c r="CE400" s="129" t="s">
        <v>531</v>
      </c>
      <c r="CF400" s="129" t="s">
        <v>541</v>
      </c>
      <c r="CG400" s="131" t="s">
        <v>17955</v>
      </c>
      <c r="CH400" s="131" t="s">
        <v>9448</v>
      </c>
      <c r="CI400" s="124" t="s">
        <v>19383</v>
      </c>
    </row>
    <row r="401" spans="1:87" ht="15" x14ac:dyDescent="0.25">
      <c r="A401" s="30" t="str">
        <f t="shared" si="35"/>
        <v/>
      </c>
      <c r="B401" s="31"/>
      <c r="C401" s="31"/>
      <c r="D401" s="31"/>
      <c r="E401" s="31"/>
      <c r="F401" s="31"/>
      <c r="G401" s="32"/>
      <c r="H401" s="32"/>
      <c r="I401" s="33"/>
      <c r="J401" s="18"/>
      <c r="K401" s="32"/>
      <c r="L401" s="18"/>
      <c r="M401" s="31"/>
      <c r="N401" s="31"/>
      <c r="O401" s="31"/>
      <c r="P401" s="32"/>
      <c r="Q401" s="31"/>
      <c r="R401" s="44"/>
      <c r="S401" s="32"/>
      <c r="T401" s="34" t="str">
        <f t="shared" si="31"/>
        <v/>
      </c>
      <c r="U401" s="32"/>
      <c r="V401" s="45"/>
      <c r="W401" s="35"/>
      <c r="X401" s="62" t="str">
        <f t="shared" si="32"/>
        <v/>
      </c>
      <c r="Y401" s="32"/>
      <c r="Z401" s="35"/>
      <c r="AA401" s="36"/>
      <c r="AB401" s="32"/>
      <c r="AC401" s="32"/>
      <c r="AD401" s="32"/>
      <c r="AE401" s="31"/>
      <c r="AF401" s="31"/>
      <c r="AG401" s="31"/>
      <c r="AH401" s="31" t="str">
        <f t="shared" si="30"/>
        <v/>
      </c>
      <c r="AI401" s="37" t="str">
        <f>IFERROR(IF(OR($C$5="",$Y401=""),"",INDEX('NFA LEVEL'!$D$2:$D$197,MATCH(CONCATENATE($C$5,"_",$Y401),'NFA LEVEL'!$A$2:$A$197))),"")</f>
        <v/>
      </c>
      <c r="AJ401" s="38" t="str">
        <f>IFERROR(ROUND((VLOOKUP(CONCATENATE($C$5,"_",$Y401),premium!$A$2:$I$200,6,FALSE))*AA401,0),"")</f>
        <v/>
      </c>
      <c r="AK401" s="38" t="str">
        <f>IFERROR(ROUND((VLOOKUP(CONCATENATE($C$5,"_",$Y401),premium!$A$2:$I$200,9,FALSE))*AA401,2),"")</f>
        <v/>
      </c>
      <c r="AL401" s="35"/>
      <c r="AM401" s="31"/>
      <c r="AN401" s="39"/>
      <c r="AO401" s="63" t="str">
        <f t="shared" si="33"/>
        <v/>
      </c>
      <c r="AP401" s="40" t="str">
        <f t="shared" si="34"/>
        <v/>
      </c>
      <c r="AQ401" s="41" t="s">
        <v>48</v>
      </c>
      <c r="AR401" s="161"/>
      <c r="AS401" s="124" t="s">
        <v>4596</v>
      </c>
      <c r="AT401" s="129" t="s">
        <v>454</v>
      </c>
      <c r="AU401" s="129" t="s">
        <v>171</v>
      </c>
      <c r="AV401" s="129" t="s">
        <v>461</v>
      </c>
      <c r="AW401" s="129" t="s">
        <v>531</v>
      </c>
      <c r="AX401" s="129" t="s">
        <v>542</v>
      </c>
      <c r="AZ401" s="129" t="s">
        <v>3984</v>
      </c>
      <c r="BA401" s="130" t="s">
        <v>9449</v>
      </c>
      <c r="BB401" s="130" t="s">
        <v>9450</v>
      </c>
      <c r="BH401" s="124"/>
      <c r="BI401" s="124"/>
      <c r="BL401" s="131"/>
      <c r="BM401" s="131"/>
      <c r="BN401" s="131"/>
      <c r="BO401" s="131"/>
      <c r="BP401" s="131"/>
      <c r="BQ401" s="131"/>
      <c r="BR401" s="131"/>
      <c r="BX401" s="123"/>
      <c r="BY401" s="131"/>
      <c r="BZ401" s="131"/>
      <c r="CB401" s="129" t="s">
        <v>454</v>
      </c>
      <c r="CC401" s="129" t="s">
        <v>171</v>
      </c>
      <c r="CD401" s="129" t="s">
        <v>461</v>
      </c>
      <c r="CE401" s="129" t="s">
        <v>531</v>
      </c>
      <c r="CF401" s="129" t="s">
        <v>542</v>
      </c>
      <c r="CG401" s="131" t="s">
        <v>17955</v>
      </c>
      <c r="CH401" s="131" t="s">
        <v>9450</v>
      </c>
      <c r="CI401" s="124" t="s">
        <v>19384</v>
      </c>
    </row>
    <row r="402" spans="1:87" ht="15" x14ac:dyDescent="0.25">
      <c r="A402" s="30" t="str">
        <f t="shared" si="35"/>
        <v/>
      </c>
      <c r="B402" s="31"/>
      <c r="C402" s="31"/>
      <c r="D402" s="31"/>
      <c r="E402" s="31"/>
      <c r="F402" s="31"/>
      <c r="G402" s="32"/>
      <c r="H402" s="32"/>
      <c r="I402" s="33"/>
      <c r="J402" s="18"/>
      <c r="K402" s="32"/>
      <c r="L402" s="18"/>
      <c r="M402" s="31"/>
      <c r="N402" s="31"/>
      <c r="O402" s="31"/>
      <c r="P402" s="32"/>
      <c r="Q402" s="31"/>
      <c r="R402" s="44"/>
      <c r="S402" s="32"/>
      <c r="T402" s="34" t="str">
        <f t="shared" si="31"/>
        <v/>
      </c>
      <c r="U402" s="32"/>
      <c r="V402" s="45"/>
      <c r="W402" s="35"/>
      <c r="X402" s="62" t="str">
        <f t="shared" si="32"/>
        <v/>
      </c>
      <c r="Y402" s="32"/>
      <c r="Z402" s="35"/>
      <c r="AA402" s="36"/>
      <c r="AB402" s="32"/>
      <c r="AC402" s="32"/>
      <c r="AD402" s="32"/>
      <c r="AE402" s="31"/>
      <c r="AF402" s="31"/>
      <c r="AG402" s="31"/>
      <c r="AH402" s="31" t="str">
        <f t="shared" ref="AH402:AH465" si="36">IF(OR($C$5="",$Y402=""),"",IFERROR(INDEX($AZ$18:$AZ$4489,MATCH(CONCATENATE($C$5,$Y402,$AB402,$AC402,$AD402,$AE402),$AS$18:$AS$4489,0)),""))</f>
        <v/>
      </c>
      <c r="AI402" s="37" t="str">
        <f>IFERROR(IF(OR($C$5="",$Y402=""),"",INDEX('NFA LEVEL'!$D$2:$D$197,MATCH(CONCATENATE($C$5,"_",$Y402),'NFA LEVEL'!$A$2:$A$197))),"")</f>
        <v/>
      </c>
      <c r="AJ402" s="38" t="str">
        <f>IFERROR(ROUND((VLOOKUP(CONCATENATE($C$5,"_",$Y402),premium!$A$2:$I$200,6,FALSE))*AA402,0),"")</f>
        <v/>
      </c>
      <c r="AK402" s="38" t="str">
        <f>IFERROR(ROUND((VLOOKUP(CONCATENATE($C$5,"_",$Y402),premium!$A$2:$I$200,9,FALSE))*AA402,2),"")</f>
        <v/>
      </c>
      <c r="AL402" s="35"/>
      <c r="AM402" s="31"/>
      <c r="AN402" s="39"/>
      <c r="AO402" s="63" t="str">
        <f t="shared" si="33"/>
        <v/>
      </c>
      <c r="AP402" s="40" t="str">
        <f t="shared" si="34"/>
        <v/>
      </c>
      <c r="AQ402" s="41" t="s">
        <v>48</v>
      </c>
      <c r="AR402" s="161"/>
      <c r="AS402" s="124" t="s">
        <v>4597</v>
      </c>
      <c r="AT402" s="129" t="s">
        <v>454</v>
      </c>
      <c r="AU402" s="129" t="s">
        <v>171</v>
      </c>
      <c r="AV402" s="129" t="s">
        <v>461</v>
      </c>
      <c r="AW402" s="129" t="s">
        <v>531</v>
      </c>
      <c r="AX402" s="129" t="s">
        <v>543</v>
      </c>
      <c r="AZ402" s="129" t="s">
        <v>3984</v>
      </c>
      <c r="BA402" s="130" t="s">
        <v>9451</v>
      </c>
      <c r="BB402" s="130" t="s">
        <v>9452</v>
      </c>
      <c r="BH402" s="124"/>
      <c r="BI402" s="124"/>
      <c r="BL402" s="131"/>
      <c r="BM402" s="131"/>
      <c r="BN402" s="131"/>
      <c r="BO402" s="131"/>
      <c r="BP402" s="131"/>
      <c r="BQ402" s="131"/>
      <c r="BR402" s="131"/>
      <c r="BX402" s="123"/>
      <c r="BY402" s="131"/>
      <c r="BZ402" s="131"/>
      <c r="CB402" s="129" t="s">
        <v>454</v>
      </c>
      <c r="CC402" s="129" t="s">
        <v>171</v>
      </c>
      <c r="CD402" s="129" t="s">
        <v>461</v>
      </c>
      <c r="CE402" s="129" t="s">
        <v>531</v>
      </c>
      <c r="CF402" s="129" t="s">
        <v>543</v>
      </c>
      <c r="CG402" s="131" t="s">
        <v>17955</v>
      </c>
      <c r="CH402" s="131" t="s">
        <v>9452</v>
      </c>
      <c r="CI402" s="124" t="s">
        <v>19385</v>
      </c>
    </row>
    <row r="403" spans="1:87" ht="15" x14ac:dyDescent="0.25">
      <c r="A403" s="30" t="str">
        <f t="shared" si="35"/>
        <v/>
      </c>
      <c r="B403" s="31"/>
      <c r="C403" s="31"/>
      <c r="D403" s="31"/>
      <c r="E403" s="31"/>
      <c r="F403" s="31"/>
      <c r="G403" s="32"/>
      <c r="H403" s="32"/>
      <c r="I403" s="33"/>
      <c r="J403" s="18"/>
      <c r="K403" s="32"/>
      <c r="L403" s="18"/>
      <c r="M403" s="31"/>
      <c r="N403" s="31"/>
      <c r="O403" s="31"/>
      <c r="P403" s="32"/>
      <c r="Q403" s="31"/>
      <c r="R403" s="44"/>
      <c r="S403" s="32"/>
      <c r="T403" s="34" t="str">
        <f t="shared" ref="T403:T466" si="37">IF($S403="","",IF($S403="Loanee","Saving/Loan A/C","Saving Bank A/C"))</f>
        <v/>
      </c>
      <c r="U403" s="32"/>
      <c r="V403" s="45"/>
      <c r="W403" s="35"/>
      <c r="X403" s="62" t="str">
        <f t="shared" ref="X403:X466" si="38">IF($V403&gt;2,"Others",IF($V403="","","Small/Marginal"))</f>
        <v/>
      </c>
      <c r="Y403" s="32"/>
      <c r="Z403" s="35"/>
      <c r="AA403" s="36"/>
      <c r="AB403" s="32"/>
      <c r="AC403" s="32"/>
      <c r="AD403" s="32"/>
      <c r="AE403" s="31"/>
      <c r="AF403" s="31"/>
      <c r="AG403" s="31"/>
      <c r="AH403" s="31" t="str">
        <f t="shared" si="36"/>
        <v/>
      </c>
      <c r="AI403" s="37" t="str">
        <f>IFERROR(IF(OR($C$5="",$Y403=""),"",INDEX('NFA LEVEL'!$D$2:$D$197,MATCH(CONCATENATE($C$5,"_",$Y403),'NFA LEVEL'!$A$2:$A$197))),"")</f>
        <v/>
      </c>
      <c r="AJ403" s="38" t="str">
        <f>IFERROR(ROUND((VLOOKUP(CONCATENATE($C$5,"_",$Y403),premium!$A$2:$I$200,6,FALSE))*AA403,0),"")</f>
        <v/>
      </c>
      <c r="AK403" s="38" t="str">
        <f>IFERROR(ROUND((VLOOKUP(CONCATENATE($C$5,"_",$Y403),premium!$A$2:$I$200,9,FALSE))*AA403,2),"")</f>
        <v/>
      </c>
      <c r="AL403" s="35"/>
      <c r="AM403" s="31"/>
      <c r="AN403" s="39"/>
      <c r="AO403" s="63" t="str">
        <f t="shared" ref="AO403:AO466" si="39">IF(COUNT(A403:AL403)=0,"",IF(AND($AH403="DISTR",$AB403="",$AC403="",$AD403="",$AE403=""),"O.K.",IF(AND($AH403="TEHSL",$AB403&lt;&gt;"",$AC403="",$AD403="",$AE403=""),"O.K.",IF(AND($AH403="RCRCLE",$AB403&lt;&gt;"",$AC403&lt;&gt;"",$AD403="",$AE403=""),"O.K.",IF(AND($AH403="PTHLKA",$AB403&lt;&gt;"",$AC403&lt;&gt;"",$AD403&lt;&gt;"",$AE403=""),"O.K.",IF(AND($AH403="VILLAGE",$AB403&lt;&gt;"",$AC403&lt;&gt;"",$AD403&lt;&gt;"",$AE403&lt;&gt;""),"O.K.","Choose Correct Hierarchy in Column AB, AC, AD"))))))</f>
        <v/>
      </c>
      <c r="AP403" s="40" t="str">
        <f t="shared" ref="AP403:AP466" si="40">IF(C403="","",IF(AND(C403&lt;&gt;"",E403&lt;&gt;"",G403&lt;&gt;"",H403&lt;&gt;"",I403&lt;&gt;"",T403&lt;&gt;"",R403&lt;&gt;"",X403&lt;&gt;"",S403&lt;&gt;"",Y403&lt;&gt;"",AA403&lt;&gt;"",AH403&lt;&gt;"",AJ403&lt;&gt;"",AK403&lt;&gt;"",N403&lt;&gt;"",AL403&lt;&gt;"",AF403&lt;&gt;"",W403&lt;&gt;"",M403&lt;&gt;"",V403&lt;&gt;"",U403&lt;&gt;"",P403&lt;&gt;"",AO403="O.K."),"O.K","COMPULSORY FIELDS ARE BLANK, KINDLY ENTER DATA IN COMPULSORY FIELD "))</f>
        <v/>
      </c>
      <c r="AQ403" s="41" t="s">
        <v>48</v>
      </c>
      <c r="AR403" s="161"/>
      <c r="AS403" s="124" t="s">
        <v>4598</v>
      </c>
      <c r="AT403" s="129" t="s">
        <v>454</v>
      </c>
      <c r="AU403" s="129" t="s">
        <v>171</v>
      </c>
      <c r="AV403" s="129" t="s">
        <v>461</v>
      </c>
      <c r="AW403" s="129" t="s">
        <v>531</v>
      </c>
      <c r="AX403" s="129" t="s">
        <v>544</v>
      </c>
      <c r="AZ403" s="129" t="s">
        <v>3984</v>
      </c>
      <c r="BA403" s="130" t="s">
        <v>9453</v>
      </c>
      <c r="BB403" s="130" t="s">
        <v>9454</v>
      </c>
      <c r="BH403" s="124"/>
      <c r="BI403" s="124"/>
      <c r="BL403" s="131"/>
      <c r="BM403" s="131"/>
      <c r="BN403" s="131"/>
      <c r="BO403" s="131"/>
      <c r="BP403" s="131"/>
      <c r="BQ403" s="131"/>
      <c r="BR403" s="131"/>
      <c r="BX403" s="123"/>
      <c r="BY403" s="131"/>
      <c r="BZ403" s="131"/>
      <c r="CB403" s="129" t="s">
        <v>454</v>
      </c>
      <c r="CC403" s="129" t="s">
        <v>171</v>
      </c>
      <c r="CD403" s="129" t="s">
        <v>461</v>
      </c>
      <c r="CE403" s="129" t="s">
        <v>531</v>
      </c>
      <c r="CF403" s="129" t="s">
        <v>544</v>
      </c>
      <c r="CG403" s="131" t="s">
        <v>17955</v>
      </c>
      <c r="CH403" s="131" t="s">
        <v>9454</v>
      </c>
      <c r="CI403" s="124" t="s">
        <v>19386</v>
      </c>
    </row>
    <row r="404" spans="1:87" ht="15" x14ac:dyDescent="0.25">
      <c r="A404" s="30" t="str">
        <f t="shared" ref="A404:A467" si="41">IF(C404="","",A403+1)</f>
        <v/>
      </c>
      <c r="B404" s="31"/>
      <c r="C404" s="31"/>
      <c r="D404" s="31"/>
      <c r="E404" s="31"/>
      <c r="F404" s="31"/>
      <c r="G404" s="32"/>
      <c r="H404" s="32"/>
      <c r="I404" s="33"/>
      <c r="J404" s="18"/>
      <c r="K404" s="32"/>
      <c r="L404" s="18"/>
      <c r="M404" s="31"/>
      <c r="N404" s="31"/>
      <c r="O404" s="31"/>
      <c r="P404" s="32"/>
      <c r="Q404" s="31"/>
      <c r="R404" s="44"/>
      <c r="S404" s="32"/>
      <c r="T404" s="34" t="str">
        <f t="shared" si="37"/>
        <v/>
      </c>
      <c r="U404" s="32"/>
      <c r="V404" s="45"/>
      <c r="W404" s="35"/>
      <c r="X404" s="62" t="str">
        <f t="shared" si="38"/>
        <v/>
      </c>
      <c r="Y404" s="32"/>
      <c r="Z404" s="35"/>
      <c r="AA404" s="36"/>
      <c r="AB404" s="32"/>
      <c r="AC404" s="32"/>
      <c r="AD404" s="32"/>
      <c r="AE404" s="31"/>
      <c r="AF404" s="31"/>
      <c r="AG404" s="31"/>
      <c r="AH404" s="31" t="str">
        <f t="shared" si="36"/>
        <v/>
      </c>
      <c r="AI404" s="37" t="str">
        <f>IFERROR(IF(OR($C$5="",$Y404=""),"",INDEX('NFA LEVEL'!$D$2:$D$197,MATCH(CONCATENATE($C$5,"_",$Y404),'NFA LEVEL'!$A$2:$A$197))),"")</f>
        <v/>
      </c>
      <c r="AJ404" s="38" t="str">
        <f>IFERROR(ROUND((VLOOKUP(CONCATENATE($C$5,"_",$Y404),premium!$A$2:$I$200,6,FALSE))*AA404,0),"")</f>
        <v/>
      </c>
      <c r="AK404" s="38" t="str">
        <f>IFERROR(ROUND((VLOOKUP(CONCATENATE($C$5,"_",$Y404),premium!$A$2:$I$200,9,FALSE))*AA404,2),"")</f>
        <v/>
      </c>
      <c r="AL404" s="35"/>
      <c r="AM404" s="31"/>
      <c r="AN404" s="39"/>
      <c r="AO404" s="63" t="str">
        <f t="shared" si="39"/>
        <v/>
      </c>
      <c r="AP404" s="40" t="str">
        <f t="shared" si="40"/>
        <v/>
      </c>
      <c r="AQ404" s="41" t="s">
        <v>48</v>
      </c>
      <c r="AR404" s="161"/>
      <c r="AS404" s="124" t="s">
        <v>4599</v>
      </c>
      <c r="AT404" s="129" t="s">
        <v>454</v>
      </c>
      <c r="AU404" s="129" t="s">
        <v>171</v>
      </c>
      <c r="AV404" s="129" t="s">
        <v>461</v>
      </c>
      <c r="AW404" s="129" t="s">
        <v>531</v>
      </c>
      <c r="AX404" s="129" t="s">
        <v>545</v>
      </c>
      <c r="AZ404" s="129" t="s">
        <v>3984</v>
      </c>
      <c r="BA404" s="130" t="s">
        <v>9455</v>
      </c>
      <c r="BB404" s="130" t="s">
        <v>9456</v>
      </c>
      <c r="BH404" s="124"/>
      <c r="BI404" s="124"/>
      <c r="BL404" s="131"/>
      <c r="BM404" s="131"/>
      <c r="BN404" s="131"/>
      <c r="BO404" s="131"/>
      <c r="BP404" s="131"/>
      <c r="BQ404" s="131"/>
      <c r="BR404" s="131"/>
      <c r="BX404" s="123"/>
      <c r="BY404" s="131"/>
      <c r="BZ404" s="131"/>
      <c r="CB404" s="129" t="s">
        <v>454</v>
      </c>
      <c r="CC404" s="129" t="s">
        <v>171</v>
      </c>
      <c r="CD404" s="129" t="s">
        <v>461</v>
      </c>
      <c r="CE404" s="129" t="s">
        <v>531</v>
      </c>
      <c r="CF404" s="129" t="s">
        <v>545</v>
      </c>
      <c r="CG404" s="131" t="s">
        <v>17955</v>
      </c>
      <c r="CH404" s="131" t="s">
        <v>9456</v>
      </c>
      <c r="CI404" s="124" t="s">
        <v>19387</v>
      </c>
    </row>
    <row r="405" spans="1:87" ht="15" x14ac:dyDescent="0.25">
      <c r="A405" s="30" t="str">
        <f t="shared" si="41"/>
        <v/>
      </c>
      <c r="B405" s="31"/>
      <c r="C405" s="31"/>
      <c r="D405" s="31"/>
      <c r="E405" s="31"/>
      <c r="F405" s="31"/>
      <c r="G405" s="32"/>
      <c r="H405" s="32"/>
      <c r="I405" s="33"/>
      <c r="J405" s="18"/>
      <c r="K405" s="32"/>
      <c r="L405" s="18"/>
      <c r="M405" s="31"/>
      <c r="N405" s="31"/>
      <c r="O405" s="31"/>
      <c r="P405" s="32"/>
      <c r="Q405" s="31"/>
      <c r="R405" s="44"/>
      <c r="S405" s="32"/>
      <c r="T405" s="34" t="str">
        <f t="shared" si="37"/>
        <v/>
      </c>
      <c r="U405" s="32"/>
      <c r="V405" s="45"/>
      <c r="W405" s="35"/>
      <c r="X405" s="62" t="str">
        <f t="shared" si="38"/>
        <v/>
      </c>
      <c r="Y405" s="32"/>
      <c r="Z405" s="35"/>
      <c r="AA405" s="36"/>
      <c r="AB405" s="32"/>
      <c r="AC405" s="32"/>
      <c r="AD405" s="32"/>
      <c r="AE405" s="31"/>
      <c r="AF405" s="31"/>
      <c r="AG405" s="31"/>
      <c r="AH405" s="31" t="str">
        <f t="shared" si="36"/>
        <v/>
      </c>
      <c r="AI405" s="37" t="str">
        <f>IFERROR(IF(OR($C$5="",$Y405=""),"",INDEX('NFA LEVEL'!$D$2:$D$197,MATCH(CONCATENATE($C$5,"_",$Y405),'NFA LEVEL'!$A$2:$A$197))),"")</f>
        <v/>
      </c>
      <c r="AJ405" s="38" t="str">
        <f>IFERROR(ROUND((VLOOKUP(CONCATENATE($C$5,"_",$Y405),premium!$A$2:$I$200,6,FALSE))*AA405,0),"")</f>
        <v/>
      </c>
      <c r="AK405" s="38" t="str">
        <f>IFERROR(ROUND((VLOOKUP(CONCATENATE($C$5,"_",$Y405),premium!$A$2:$I$200,9,FALSE))*AA405,2),"")</f>
        <v/>
      </c>
      <c r="AL405" s="35"/>
      <c r="AM405" s="31"/>
      <c r="AN405" s="39"/>
      <c r="AO405" s="63" t="str">
        <f t="shared" si="39"/>
        <v/>
      </c>
      <c r="AP405" s="40" t="str">
        <f t="shared" si="40"/>
        <v/>
      </c>
      <c r="AQ405" s="41" t="s">
        <v>48</v>
      </c>
      <c r="AR405" s="161"/>
      <c r="AS405" s="124" t="s">
        <v>4600</v>
      </c>
      <c r="AT405" s="129" t="s">
        <v>454</v>
      </c>
      <c r="AU405" s="129" t="s">
        <v>171</v>
      </c>
      <c r="AV405" s="129" t="s">
        <v>461</v>
      </c>
      <c r="AW405" s="129" t="s">
        <v>531</v>
      </c>
      <c r="AX405" s="129" t="s">
        <v>546</v>
      </c>
      <c r="AZ405" s="129" t="s">
        <v>3984</v>
      </c>
      <c r="BA405" s="130" t="s">
        <v>9457</v>
      </c>
      <c r="BB405" s="130" t="s">
        <v>9458</v>
      </c>
      <c r="BH405" s="124"/>
      <c r="BI405" s="124"/>
      <c r="BL405" s="131"/>
      <c r="BM405" s="131"/>
      <c r="BN405" s="131"/>
      <c r="BO405" s="131"/>
      <c r="BP405" s="131"/>
      <c r="BQ405" s="131"/>
      <c r="BR405" s="131"/>
      <c r="BX405" s="123"/>
      <c r="BY405" s="131"/>
      <c r="BZ405" s="131"/>
      <c r="CB405" s="129" t="s">
        <v>454</v>
      </c>
      <c r="CC405" s="129" t="s">
        <v>171</v>
      </c>
      <c r="CD405" s="129" t="s">
        <v>461</v>
      </c>
      <c r="CE405" s="129" t="s">
        <v>531</v>
      </c>
      <c r="CF405" s="129" t="s">
        <v>546</v>
      </c>
      <c r="CG405" s="131" t="s">
        <v>17955</v>
      </c>
      <c r="CH405" s="131" t="s">
        <v>9458</v>
      </c>
      <c r="CI405" s="124" t="s">
        <v>19388</v>
      </c>
    </row>
    <row r="406" spans="1:87" ht="15" x14ac:dyDescent="0.25">
      <c r="A406" s="30" t="str">
        <f t="shared" si="41"/>
        <v/>
      </c>
      <c r="B406" s="31"/>
      <c r="C406" s="31"/>
      <c r="D406" s="31"/>
      <c r="E406" s="31"/>
      <c r="F406" s="31"/>
      <c r="G406" s="32"/>
      <c r="H406" s="32"/>
      <c r="I406" s="33"/>
      <c r="J406" s="18"/>
      <c r="K406" s="32"/>
      <c r="L406" s="18"/>
      <c r="M406" s="31"/>
      <c r="N406" s="31"/>
      <c r="O406" s="31"/>
      <c r="P406" s="32"/>
      <c r="Q406" s="31"/>
      <c r="R406" s="44"/>
      <c r="S406" s="32"/>
      <c r="T406" s="34" t="str">
        <f t="shared" si="37"/>
        <v/>
      </c>
      <c r="U406" s="32"/>
      <c r="V406" s="45"/>
      <c r="W406" s="35"/>
      <c r="X406" s="62" t="str">
        <f t="shared" si="38"/>
        <v/>
      </c>
      <c r="Y406" s="32"/>
      <c r="Z406" s="35"/>
      <c r="AA406" s="36"/>
      <c r="AB406" s="32"/>
      <c r="AC406" s="32"/>
      <c r="AD406" s="32"/>
      <c r="AE406" s="31"/>
      <c r="AF406" s="31"/>
      <c r="AG406" s="31"/>
      <c r="AH406" s="31" t="str">
        <f t="shared" si="36"/>
        <v/>
      </c>
      <c r="AI406" s="37" t="str">
        <f>IFERROR(IF(OR($C$5="",$Y406=""),"",INDEX('NFA LEVEL'!$D$2:$D$197,MATCH(CONCATENATE($C$5,"_",$Y406),'NFA LEVEL'!$A$2:$A$197))),"")</f>
        <v/>
      </c>
      <c r="AJ406" s="38" t="str">
        <f>IFERROR(ROUND((VLOOKUP(CONCATENATE($C$5,"_",$Y406),premium!$A$2:$I$200,6,FALSE))*AA406,0),"")</f>
        <v/>
      </c>
      <c r="AK406" s="38" t="str">
        <f>IFERROR(ROUND((VLOOKUP(CONCATENATE($C$5,"_",$Y406),premium!$A$2:$I$200,9,FALSE))*AA406,2),"")</f>
        <v/>
      </c>
      <c r="AL406" s="35"/>
      <c r="AM406" s="31"/>
      <c r="AN406" s="39"/>
      <c r="AO406" s="63" t="str">
        <f t="shared" si="39"/>
        <v/>
      </c>
      <c r="AP406" s="40" t="str">
        <f t="shared" si="40"/>
        <v/>
      </c>
      <c r="AQ406" s="41" t="s">
        <v>48</v>
      </c>
      <c r="AR406" s="161"/>
      <c r="AS406" s="124" t="s">
        <v>4601</v>
      </c>
      <c r="AT406" s="129" t="s">
        <v>454</v>
      </c>
      <c r="AU406" s="129" t="s">
        <v>171</v>
      </c>
      <c r="AV406" s="129" t="s">
        <v>461</v>
      </c>
      <c r="AW406" s="129" t="s">
        <v>531</v>
      </c>
      <c r="AX406" s="129" t="s">
        <v>547</v>
      </c>
      <c r="AZ406" s="129" t="s">
        <v>3984</v>
      </c>
      <c r="BA406" s="130" t="s">
        <v>9459</v>
      </c>
      <c r="BB406" s="130" t="s">
        <v>9460</v>
      </c>
      <c r="BH406" s="124"/>
      <c r="BI406" s="124"/>
      <c r="BL406" s="131"/>
      <c r="BM406" s="131"/>
      <c r="BN406" s="131"/>
      <c r="BO406" s="131"/>
      <c r="BP406" s="131"/>
      <c r="BQ406" s="131"/>
      <c r="BR406" s="131"/>
      <c r="BX406" s="123"/>
      <c r="BY406" s="131"/>
      <c r="BZ406" s="131"/>
      <c r="CB406" s="129" t="s">
        <v>454</v>
      </c>
      <c r="CC406" s="129" t="s">
        <v>171</v>
      </c>
      <c r="CD406" s="129" t="s">
        <v>461</v>
      </c>
      <c r="CE406" s="129" t="s">
        <v>531</v>
      </c>
      <c r="CF406" s="129" t="s">
        <v>547</v>
      </c>
      <c r="CG406" s="131" t="s">
        <v>17955</v>
      </c>
      <c r="CH406" s="131" t="s">
        <v>9460</v>
      </c>
      <c r="CI406" s="124" t="s">
        <v>19389</v>
      </c>
    </row>
    <row r="407" spans="1:87" ht="15" x14ac:dyDescent="0.25">
      <c r="A407" s="30" t="str">
        <f t="shared" si="41"/>
        <v/>
      </c>
      <c r="B407" s="31"/>
      <c r="C407" s="31"/>
      <c r="D407" s="31"/>
      <c r="E407" s="31"/>
      <c r="F407" s="31"/>
      <c r="G407" s="32"/>
      <c r="H407" s="32"/>
      <c r="I407" s="33"/>
      <c r="J407" s="18"/>
      <c r="K407" s="32"/>
      <c r="L407" s="18"/>
      <c r="M407" s="31"/>
      <c r="N407" s="31"/>
      <c r="O407" s="31"/>
      <c r="P407" s="32"/>
      <c r="Q407" s="31"/>
      <c r="R407" s="44"/>
      <c r="S407" s="32"/>
      <c r="T407" s="34" t="str">
        <f t="shared" si="37"/>
        <v/>
      </c>
      <c r="U407" s="32"/>
      <c r="V407" s="45"/>
      <c r="W407" s="35"/>
      <c r="X407" s="62" t="str">
        <f t="shared" si="38"/>
        <v/>
      </c>
      <c r="Y407" s="32"/>
      <c r="Z407" s="35"/>
      <c r="AA407" s="36"/>
      <c r="AB407" s="32"/>
      <c r="AC407" s="32"/>
      <c r="AD407" s="32"/>
      <c r="AE407" s="31"/>
      <c r="AF407" s="31"/>
      <c r="AG407" s="31"/>
      <c r="AH407" s="31" t="str">
        <f t="shared" si="36"/>
        <v/>
      </c>
      <c r="AI407" s="37" t="str">
        <f>IFERROR(IF(OR($C$5="",$Y407=""),"",INDEX('NFA LEVEL'!$D$2:$D$197,MATCH(CONCATENATE($C$5,"_",$Y407),'NFA LEVEL'!$A$2:$A$197))),"")</f>
        <v/>
      </c>
      <c r="AJ407" s="38" t="str">
        <f>IFERROR(ROUND((VLOOKUP(CONCATENATE($C$5,"_",$Y407),premium!$A$2:$I$200,6,FALSE))*AA407,0),"")</f>
        <v/>
      </c>
      <c r="AK407" s="38" t="str">
        <f>IFERROR(ROUND((VLOOKUP(CONCATENATE($C$5,"_",$Y407),premium!$A$2:$I$200,9,FALSE))*AA407,2),"")</f>
        <v/>
      </c>
      <c r="AL407" s="35"/>
      <c r="AM407" s="31"/>
      <c r="AN407" s="39"/>
      <c r="AO407" s="63" t="str">
        <f t="shared" si="39"/>
        <v/>
      </c>
      <c r="AP407" s="40" t="str">
        <f t="shared" si="40"/>
        <v/>
      </c>
      <c r="AQ407" s="41" t="s">
        <v>48</v>
      </c>
      <c r="AR407" s="161"/>
      <c r="AS407" s="124" t="s">
        <v>4602</v>
      </c>
      <c r="AT407" s="129" t="s">
        <v>454</v>
      </c>
      <c r="AU407" s="129" t="s">
        <v>171</v>
      </c>
      <c r="AV407" s="129" t="s">
        <v>461</v>
      </c>
      <c r="AW407" s="129" t="s">
        <v>531</v>
      </c>
      <c r="AX407" s="129" t="s">
        <v>548</v>
      </c>
      <c r="AZ407" s="129" t="s">
        <v>3984</v>
      </c>
      <c r="BA407" s="130" t="s">
        <v>9461</v>
      </c>
      <c r="BB407" s="130" t="s">
        <v>9462</v>
      </c>
      <c r="BH407" s="124"/>
      <c r="BI407" s="124"/>
      <c r="BL407" s="131"/>
      <c r="BM407" s="131"/>
      <c r="BN407" s="131"/>
      <c r="BO407" s="131"/>
      <c r="BP407" s="131"/>
      <c r="BQ407" s="131"/>
      <c r="BR407" s="131"/>
      <c r="BX407" s="123"/>
      <c r="BY407" s="131"/>
      <c r="BZ407" s="131"/>
      <c r="CB407" s="129" t="s">
        <v>454</v>
      </c>
      <c r="CC407" s="129" t="s">
        <v>171</v>
      </c>
      <c r="CD407" s="129" t="s">
        <v>461</v>
      </c>
      <c r="CE407" s="129" t="s">
        <v>531</v>
      </c>
      <c r="CF407" s="129" t="s">
        <v>548</v>
      </c>
      <c r="CG407" s="131" t="s">
        <v>17955</v>
      </c>
      <c r="CH407" s="131" t="s">
        <v>9462</v>
      </c>
      <c r="CI407" s="124" t="s">
        <v>19390</v>
      </c>
    </row>
    <row r="408" spans="1:87" ht="15" x14ac:dyDescent="0.25">
      <c r="A408" s="30" t="str">
        <f t="shared" si="41"/>
        <v/>
      </c>
      <c r="B408" s="31"/>
      <c r="C408" s="31"/>
      <c r="D408" s="31"/>
      <c r="E408" s="31"/>
      <c r="F408" s="31"/>
      <c r="G408" s="32"/>
      <c r="H408" s="32"/>
      <c r="I408" s="33"/>
      <c r="J408" s="18"/>
      <c r="K408" s="32"/>
      <c r="L408" s="18"/>
      <c r="M408" s="31"/>
      <c r="N408" s="31"/>
      <c r="O408" s="31"/>
      <c r="P408" s="32"/>
      <c r="Q408" s="31"/>
      <c r="R408" s="44"/>
      <c r="S408" s="32"/>
      <c r="T408" s="34" t="str">
        <f t="shared" si="37"/>
        <v/>
      </c>
      <c r="U408" s="32"/>
      <c r="V408" s="45"/>
      <c r="W408" s="35"/>
      <c r="X408" s="62" t="str">
        <f t="shared" si="38"/>
        <v/>
      </c>
      <c r="Y408" s="32"/>
      <c r="Z408" s="35"/>
      <c r="AA408" s="36"/>
      <c r="AB408" s="32"/>
      <c r="AC408" s="32"/>
      <c r="AD408" s="32"/>
      <c r="AE408" s="31"/>
      <c r="AF408" s="31"/>
      <c r="AG408" s="31"/>
      <c r="AH408" s="31" t="str">
        <f t="shared" si="36"/>
        <v/>
      </c>
      <c r="AI408" s="37" t="str">
        <f>IFERROR(IF(OR($C$5="",$Y408=""),"",INDEX('NFA LEVEL'!$D$2:$D$197,MATCH(CONCATENATE($C$5,"_",$Y408),'NFA LEVEL'!$A$2:$A$197))),"")</f>
        <v/>
      </c>
      <c r="AJ408" s="38" t="str">
        <f>IFERROR(ROUND((VLOOKUP(CONCATENATE($C$5,"_",$Y408),premium!$A$2:$I$200,6,FALSE))*AA408,0),"")</f>
        <v/>
      </c>
      <c r="AK408" s="38" t="str">
        <f>IFERROR(ROUND((VLOOKUP(CONCATENATE($C$5,"_",$Y408),premium!$A$2:$I$200,9,FALSE))*AA408,2),"")</f>
        <v/>
      </c>
      <c r="AL408" s="35"/>
      <c r="AM408" s="31"/>
      <c r="AN408" s="39"/>
      <c r="AO408" s="63" t="str">
        <f t="shared" si="39"/>
        <v/>
      </c>
      <c r="AP408" s="40" t="str">
        <f t="shared" si="40"/>
        <v/>
      </c>
      <c r="AQ408" s="41" t="s">
        <v>48</v>
      </c>
      <c r="AR408" s="161"/>
      <c r="AS408" s="124" t="s">
        <v>4603</v>
      </c>
      <c r="AT408" s="129" t="s">
        <v>454</v>
      </c>
      <c r="AU408" s="129" t="s">
        <v>171</v>
      </c>
      <c r="AV408" s="129" t="s">
        <v>461</v>
      </c>
      <c r="AW408" s="129" t="s">
        <v>531</v>
      </c>
      <c r="AX408" s="129" t="s">
        <v>549</v>
      </c>
      <c r="AZ408" s="129" t="s">
        <v>3984</v>
      </c>
      <c r="BA408" s="130" t="s">
        <v>9463</v>
      </c>
      <c r="BB408" s="130" t="s">
        <v>9464</v>
      </c>
      <c r="BH408" s="124"/>
      <c r="BI408" s="124"/>
      <c r="BL408" s="131"/>
      <c r="BM408" s="131"/>
      <c r="BN408" s="131"/>
      <c r="BO408" s="131"/>
      <c r="BP408" s="131"/>
      <c r="BQ408" s="131"/>
      <c r="BR408" s="131"/>
      <c r="BX408" s="123"/>
      <c r="BY408" s="131"/>
      <c r="BZ408" s="131"/>
      <c r="CB408" s="129" t="s">
        <v>454</v>
      </c>
      <c r="CC408" s="129" t="s">
        <v>171</v>
      </c>
      <c r="CD408" s="129" t="s">
        <v>461</v>
      </c>
      <c r="CE408" s="129" t="s">
        <v>531</v>
      </c>
      <c r="CF408" s="129" t="s">
        <v>549</v>
      </c>
      <c r="CG408" s="131" t="s">
        <v>17955</v>
      </c>
      <c r="CH408" s="131" t="s">
        <v>9464</v>
      </c>
      <c r="CI408" s="124" t="s">
        <v>19391</v>
      </c>
    </row>
    <row r="409" spans="1:87" ht="15" x14ac:dyDescent="0.25">
      <c r="A409" s="30" t="str">
        <f t="shared" si="41"/>
        <v/>
      </c>
      <c r="B409" s="31"/>
      <c r="C409" s="31"/>
      <c r="D409" s="31"/>
      <c r="E409" s="31"/>
      <c r="F409" s="31"/>
      <c r="G409" s="32"/>
      <c r="H409" s="32"/>
      <c r="I409" s="33"/>
      <c r="J409" s="18"/>
      <c r="K409" s="32"/>
      <c r="L409" s="18"/>
      <c r="M409" s="31"/>
      <c r="N409" s="31"/>
      <c r="O409" s="31"/>
      <c r="P409" s="32"/>
      <c r="Q409" s="31"/>
      <c r="R409" s="44"/>
      <c r="S409" s="32"/>
      <c r="T409" s="34" t="str">
        <f t="shared" si="37"/>
        <v/>
      </c>
      <c r="U409" s="32"/>
      <c r="V409" s="45"/>
      <c r="W409" s="35"/>
      <c r="X409" s="62" t="str">
        <f t="shared" si="38"/>
        <v/>
      </c>
      <c r="Y409" s="32"/>
      <c r="Z409" s="35"/>
      <c r="AA409" s="36"/>
      <c r="AB409" s="32"/>
      <c r="AC409" s="32"/>
      <c r="AD409" s="32"/>
      <c r="AE409" s="31"/>
      <c r="AF409" s="31"/>
      <c r="AG409" s="31"/>
      <c r="AH409" s="31" t="str">
        <f t="shared" si="36"/>
        <v/>
      </c>
      <c r="AI409" s="37" t="str">
        <f>IFERROR(IF(OR($C$5="",$Y409=""),"",INDEX('NFA LEVEL'!$D$2:$D$197,MATCH(CONCATENATE($C$5,"_",$Y409),'NFA LEVEL'!$A$2:$A$197))),"")</f>
        <v/>
      </c>
      <c r="AJ409" s="38" t="str">
        <f>IFERROR(ROUND((VLOOKUP(CONCATENATE($C$5,"_",$Y409),premium!$A$2:$I$200,6,FALSE))*AA409,0),"")</f>
        <v/>
      </c>
      <c r="AK409" s="38" t="str">
        <f>IFERROR(ROUND((VLOOKUP(CONCATENATE($C$5,"_",$Y409),premium!$A$2:$I$200,9,FALSE))*AA409,2),"")</f>
        <v/>
      </c>
      <c r="AL409" s="35"/>
      <c r="AM409" s="31"/>
      <c r="AN409" s="39"/>
      <c r="AO409" s="63" t="str">
        <f t="shared" si="39"/>
        <v/>
      </c>
      <c r="AP409" s="40" t="str">
        <f t="shared" si="40"/>
        <v/>
      </c>
      <c r="AQ409" s="41" t="s">
        <v>48</v>
      </c>
      <c r="AR409" s="161"/>
      <c r="AS409" s="124" t="s">
        <v>4604</v>
      </c>
      <c r="AT409" s="129" t="s">
        <v>454</v>
      </c>
      <c r="AU409" s="129" t="s">
        <v>171</v>
      </c>
      <c r="AV409" s="129" t="s">
        <v>461</v>
      </c>
      <c r="AW409" s="129" t="s">
        <v>531</v>
      </c>
      <c r="AX409" s="129" t="s">
        <v>550</v>
      </c>
      <c r="AZ409" s="129" t="s">
        <v>3984</v>
      </c>
      <c r="BA409" s="130" t="s">
        <v>9465</v>
      </c>
      <c r="BB409" s="130" t="s">
        <v>9466</v>
      </c>
      <c r="BH409" s="124"/>
      <c r="BI409" s="124"/>
      <c r="BL409" s="131"/>
      <c r="BM409" s="131"/>
      <c r="BN409" s="131"/>
      <c r="BO409" s="131"/>
      <c r="BP409" s="131"/>
      <c r="BQ409" s="131"/>
      <c r="BR409" s="131"/>
      <c r="BX409" s="123"/>
      <c r="BY409" s="131"/>
      <c r="BZ409" s="131"/>
      <c r="CB409" s="129" t="s">
        <v>454</v>
      </c>
      <c r="CC409" s="129" t="s">
        <v>171</v>
      </c>
      <c r="CD409" s="129" t="s">
        <v>461</v>
      </c>
      <c r="CE409" s="129" t="s">
        <v>531</v>
      </c>
      <c r="CF409" s="129" t="s">
        <v>550</v>
      </c>
      <c r="CG409" s="131" t="s">
        <v>17955</v>
      </c>
      <c r="CH409" s="131" t="s">
        <v>9466</v>
      </c>
      <c r="CI409" s="124" t="s">
        <v>19392</v>
      </c>
    </row>
    <row r="410" spans="1:87" ht="15" x14ac:dyDescent="0.25">
      <c r="A410" s="30" t="str">
        <f t="shared" si="41"/>
        <v/>
      </c>
      <c r="B410" s="31"/>
      <c r="C410" s="31"/>
      <c r="D410" s="31"/>
      <c r="E410" s="31"/>
      <c r="F410" s="31"/>
      <c r="G410" s="32"/>
      <c r="H410" s="32"/>
      <c r="I410" s="33"/>
      <c r="J410" s="18"/>
      <c r="K410" s="32"/>
      <c r="L410" s="18"/>
      <c r="M410" s="31"/>
      <c r="N410" s="31"/>
      <c r="O410" s="31"/>
      <c r="P410" s="32"/>
      <c r="Q410" s="31"/>
      <c r="R410" s="44"/>
      <c r="S410" s="32"/>
      <c r="T410" s="34" t="str">
        <f t="shared" si="37"/>
        <v/>
      </c>
      <c r="U410" s="32"/>
      <c r="V410" s="45"/>
      <c r="W410" s="35"/>
      <c r="X410" s="62" t="str">
        <f t="shared" si="38"/>
        <v/>
      </c>
      <c r="Y410" s="32"/>
      <c r="Z410" s="35"/>
      <c r="AA410" s="36"/>
      <c r="AB410" s="32"/>
      <c r="AC410" s="32"/>
      <c r="AD410" s="32"/>
      <c r="AE410" s="31"/>
      <c r="AF410" s="31"/>
      <c r="AG410" s="31"/>
      <c r="AH410" s="31" t="str">
        <f t="shared" si="36"/>
        <v/>
      </c>
      <c r="AI410" s="37" t="str">
        <f>IFERROR(IF(OR($C$5="",$Y410=""),"",INDEX('NFA LEVEL'!$D$2:$D$197,MATCH(CONCATENATE($C$5,"_",$Y410),'NFA LEVEL'!$A$2:$A$197))),"")</f>
        <v/>
      </c>
      <c r="AJ410" s="38" t="str">
        <f>IFERROR(ROUND((VLOOKUP(CONCATENATE($C$5,"_",$Y410),premium!$A$2:$I$200,6,FALSE))*AA410,0),"")</f>
        <v/>
      </c>
      <c r="AK410" s="38" t="str">
        <f>IFERROR(ROUND((VLOOKUP(CONCATENATE($C$5,"_",$Y410),premium!$A$2:$I$200,9,FALSE))*AA410,2),"")</f>
        <v/>
      </c>
      <c r="AL410" s="35"/>
      <c r="AM410" s="31"/>
      <c r="AN410" s="39"/>
      <c r="AO410" s="63" t="str">
        <f t="shared" si="39"/>
        <v/>
      </c>
      <c r="AP410" s="40" t="str">
        <f t="shared" si="40"/>
        <v/>
      </c>
      <c r="AQ410" s="41" t="s">
        <v>48</v>
      </c>
      <c r="AR410" s="161"/>
      <c r="AS410" s="124" t="s">
        <v>4605</v>
      </c>
      <c r="AT410" s="129" t="s">
        <v>454</v>
      </c>
      <c r="AU410" s="129" t="s">
        <v>171</v>
      </c>
      <c r="AV410" s="129" t="s">
        <v>461</v>
      </c>
      <c r="AW410" s="129" t="s">
        <v>531</v>
      </c>
      <c r="AX410" s="129" t="s">
        <v>551</v>
      </c>
      <c r="AZ410" s="129" t="s">
        <v>3984</v>
      </c>
      <c r="BA410" s="130" t="s">
        <v>9467</v>
      </c>
      <c r="BB410" s="130" t="s">
        <v>9468</v>
      </c>
      <c r="BH410" s="124"/>
      <c r="BI410" s="124"/>
      <c r="BL410" s="131"/>
      <c r="BM410" s="131"/>
      <c r="BN410" s="131"/>
      <c r="BO410" s="131"/>
      <c r="BP410" s="131"/>
      <c r="BQ410" s="131"/>
      <c r="BR410" s="131"/>
      <c r="BX410" s="123"/>
      <c r="BY410" s="131"/>
      <c r="BZ410" s="131"/>
      <c r="CB410" s="129" t="s">
        <v>454</v>
      </c>
      <c r="CC410" s="129" t="s">
        <v>171</v>
      </c>
      <c r="CD410" s="129" t="s">
        <v>461</v>
      </c>
      <c r="CE410" s="129" t="s">
        <v>531</v>
      </c>
      <c r="CF410" s="129" t="s">
        <v>551</v>
      </c>
      <c r="CG410" s="131" t="s">
        <v>17955</v>
      </c>
      <c r="CH410" s="131" t="s">
        <v>9468</v>
      </c>
      <c r="CI410" s="124" t="s">
        <v>19393</v>
      </c>
    </row>
    <row r="411" spans="1:87" ht="15" x14ac:dyDescent="0.25">
      <c r="A411" s="30" t="str">
        <f t="shared" si="41"/>
        <v/>
      </c>
      <c r="B411" s="31"/>
      <c r="C411" s="31"/>
      <c r="D411" s="31"/>
      <c r="E411" s="31"/>
      <c r="F411" s="31"/>
      <c r="G411" s="32"/>
      <c r="H411" s="32"/>
      <c r="I411" s="33"/>
      <c r="J411" s="18"/>
      <c r="K411" s="32"/>
      <c r="L411" s="18"/>
      <c r="M411" s="31"/>
      <c r="N411" s="31"/>
      <c r="O411" s="31"/>
      <c r="P411" s="32"/>
      <c r="Q411" s="31"/>
      <c r="R411" s="44"/>
      <c r="S411" s="32"/>
      <c r="T411" s="34" t="str">
        <f t="shared" si="37"/>
        <v/>
      </c>
      <c r="U411" s="32"/>
      <c r="V411" s="45"/>
      <c r="W411" s="35"/>
      <c r="X411" s="62" t="str">
        <f t="shared" si="38"/>
        <v/>
      </c>
      <c r="Y411" s="32"/>
      <c r="Z411" s="35"/>
      <c r="AA411" s="36"/>
      <c r="AB411" s="32"/>
      <c r="AC411" s="32"/>
      <c r="AD411" s="32"/>
      <c r="AE411" s="31"/>
      <c r="AF411" s="31"/>
      <c r="AG411" s="31"/>
      <c r="AH411" s="31" t="str">
        <f t="shared" si="36"/>
        <v/>
      </c>
      <c r="AI411" s="37" t="str">
        <f>IFERROR(IF(OR($C$5="",$Y411=""),"",INDEX('NFA LEVEL'!$D$2:$D$197,MATCH(CONCATENATE($C$5,"_",$Y411),'NFA LEVEL'!$A$2:$A$197))),"")</f>
        <v/>
      </c>
      <c r="AJ411" s="38" t="str">
        <f>IFERROR(ROUND((VLOOKUP(CONCATENATE($C$5,"_",$Y411),premium!$A$2:$I$200,6,FALSE))*AA411,0),"")</f>
        <v/>
      </c>
      <c r="AK411" s="38" t="str">
        <f>IFERROR(ROUND((VLOOKUP(CONCATENATE($C$5,"_",$Y411),premium!$A$2:$I$200,9,FALSE))*AA411,2),"")</f>
        <v/>
      </c>
      <c r="AL411" s="35"/>
      <c r="AM411" s="31"/>
      <c r="AN411" s="39"/>
      <c r="AO411" s="63" t="str">
        <f t="shared" si="39"/>
        <v/>
      </c>
      <c r="AP411" s="40" t="str">
        <f t="shared" si="40"/>
        <v/>
      </c>
      <c r="AQ411" s="41" t="s">
        <v>48</v>
      </c>
      <c r="AR411" s="161"/>
      <c r="AS411" s="124" t="s">
        <v>4606</v>
      </c>
      <c r="AT411" s="129" t="s">
        <v>454</v>
      </c>
      <c r="AU411" s="129" t="s">
        <v>171</v>
      </c>
      <c r="AV411" s="129" t="s">
        <v>461</v>
      </c>
      <c r="AW411" s="129" t="s">
        <v>531</v>
      </c>
      <c r="AX411" s="129" t="s">
        <v>552</v>
      </c>
      <c r="AZ411" s="129" t="s">
        <v>3984</v>
      </c>
      <c r="BA411" s="130" t="s">
        <v>9469</v>
      </c>
      <c r="BB411" s="130" t="s">
        <v>9470</v>
      </c>
      <c r="BH411" s="124"/>
      <c r="BI411" s="124"/>
      <c r="BL411" s="131"/>
      <c r="BM411" s="131"/>
      <c r="BN411" s="131"/>
      <c r="BO411" s="131"/>
      <c r="BP411" s="131"/>
      <c r="BQ411" s="131"/>
      <c r="BR411" s="131"/>
      <c r="BX411" s="123"/>
      <c r="BY411" s="131"/>
      <c r="BZ411" s="131"/>
      <c r="CB411" s="129" t="s">
        <v>454</v>
      </c>
      <c r="CC411" s="129" t="s">
        <v>171</v>
      </c>
      <c r="CD411" s="129" t="s">
        <v>461</v>
      </c>
      <c r="CE411" s="129" t="s">
        <v>531</v>
      </c>
      <c r="CF411" s="129" t="s">
        <v>552</v>
      </c>
      <c r="CG411" s="131" t="s">
        <v>17955</v>
      </c>
      <c r="CH411" s="131" t="s">
        <v>9470</v>
      </c>
      <c r="CI411" s="124" t="s">
        <v>19394</v>
      </c>
    </row>
    <row r="412" spans="1:87" ht="15" x14ac:dyDescent="0.25">
      <c r="A412" s="30" t="str">
        <f t="shared" si="41"/>
        <v/>
      </c>
      <c r="B412" s="31"/>
      <c r="C412" s="31"/>
      <c r="D412" s="31"/>
      <c r="E412" s="31"/>
      <c r="F412" s="31"/>
      <c r="G412" s="32"/>
      <c r="H412" s="32"/>
      <c r="I412" s="33"/>
      <c r="J412" s="18"/>
      <c r="K412" s="32"/>
      <c r="L412" s="18"/>
      <c r="M412" s="31"/>
      <c r="N412" s="31"/>
      <c r="O412" s="31"/>
      <c r="P412" s="32"/>
      <c r="Q412" s="31"/>
      <c r="R412" s="44"/>
      <c r="S412" s="32"/>
      <c r="T412" s="34" t="str">
        <f t="shared" si="37"/>
        <v/>
      </c>
      <c r="U412" s="32"/>
      <c r="V412" s="45"/>
      <c r="W412" s="35"/>
      <c r="X412" s="62" t="str">
        <f t="shared" si="38"/>
        <v/>
      </c>
      <c r="Y412" s="32"/>
      <c r="Z412" s="35"/>
      <c r="AA412" s="36"/>
      <c r="AB412" s="32"/>
      <c r="AC412" s="32"/>
      <c r="AD412" s="32"/>
      <c r="AE412" s="31"/>
      <c r="AF412" s="31"/>
      <c r="AG412" s="31"/>
      <c r="AH412" s="31" t="str">
        <f t="shared" si="36"/>
        <v/>
      </c>
      <c r="AI412" s="37" t="str">
        <f>IFERROR(IF(OR($C$5="",$Y412=""),"",INDEX('NFA LEVEL'!$D$2:$D$197,MATCH(CONCATENATE($C$5,"_",$Y412),'NFA LEVEL'!$A$2:$A$197))),"")</f>
        <v/>
      </c>
      <c r="AJ412" s="38" t="str">
        <f>IFERROR(ROUND((VLOOKUP(CONCATENATE($C$5,"_",$Y412),premium!$A$2:$I$200,6,FALSE))*AA412,0),"")</f>
        <v/>
      </c>
      <c r="AK412" s="38" t="str">
        <f>IFERROR(ROUND((VLOOKUP(CONCATENATE($C$5,"_",$Y412),premium!$A$2:$I$200,9,FALSE))*AA412,2),"")</f>
        <v/>
      </c>
      <c r="AL412" s="35"/>
      <c r="AM412" s="31"/>
      <c r="AN412" s="39"/>
      <c r="AO412" s="63" t="str">
        <f t="shared" si="39"/>
        <v/>
      </c>
      <c r="AP412" s="40" t="str">
        <f t="shared" si="40"/>
        <v/>
      </c>
      <c r="AQ412" s="41" t="s">
        <v>48</v>
      </c>
      <c r="AR412" s="161"/>
      <c r="AS412" s="124" t="s">
        <v>4607</v>
      </c>
      <c r="AT412" s="129" t="s">
        <v>454</v>
      </c>
      <c r="AU412" s="129" t="s">
        <v>171</v>
      </c>
      <c r="AV412" s="129" t="s">
        <v>461</v>
      </c>
      <c r="AW412" s="129" t="s">
        <v>531</v>
      </c>
      <c r="AX412" s="129" t="s">
        <v>553</v>
      </c>
      <c r="AZ412" s="129" t="s">
        <v>3984</v>
      </c>
      <c r="BA412" s="130" t="s">
        <v>9471</v>
      </c>
      <c r="BB412" s="130" t="s">
        <v>9472</v>
      </c>
      <c r="BH412" s="124"/>
      <c r="BI412" s="124"/>
      <c r="BL412" s="131"/>
      <c r="BM412" s="131"/>
      <c r="BN412" s="131"/>
      <c r="BO412" s="131"/>
      <c r="BP412" s="131"/>
      <c r="BQ412" s="131"/>
      <c r="BR412" s="131"/>
      <c r="BX412" s="123"/>
      <c r="BY412" s="131"/>
      <c r="BZ412" s="131"/>
      <c r="CB412" s="129" t="s">
        <v>454</v>
      </c>
      <c r="CC412" s="129" t="s">
        <v>171</v>
      </c>
      <c r="CD412" s="129" t="s">
        <v>461</v>
      </c>
      <c r="CE412" s="129" t="s">
        <v>531</v>
      </c>
      <c r="CF412" s="129" t="s">
        <v>553</v>
      </c>
      <c r="CG412" s="131" t="s">
        <v>17955</v>
      </c>
      <c r="CH412" s="131" t="s">
        <v>9472</v>
      </c>
      <c r="CI412" s="124" t="s">
        <v>19395</v>
      </c>
    </row>
    <row r="413" spans="1:87" ht="15" x14ac:dyDescent="0.25">
      <c r="A413" s="30" t="str">
        <f t="shared" si="41"/>
        <v/>
      </c>
      <c r="B413" s="31"/>
      <c r="C413" s="31"/>
      <c r="D413" s="31"/>
      <c r="E413" s="31"/>
      <c r="F413" s="31"/>
      <c r="G413" s="32"/>
      <c r="H413" s="32"/>
      <c r="I413" s="33"/>
      <c r="J413" s="18"/>
      <c r="K413" s="32"/>
      <c r="L413" s="18"/>
      <c r="M413" s="31"/>
      <c r="N413" s="31"/>
      <c r="O413" s="31"/>
      <c r="P413" s="32"/>
      <c r="Q413" s="31"/>
      <c r="R413" s="44"/>
      <c r="S413" s="32"/>
      <c r="T413" s="34" t="str">
        <f t="shared" si="37"/>
        <v/>
      </c>
      <c r="U413" s="32"/>
      <c r="V413" s="45"/>
      <c r="W413" s="35"/>
      <c r="X413" s="62" t="str">
        <f t="shared" si="38"/>
        <v/>
      </c>
      <c r="Y413" s="32"/>
      <c r="Z413" s="35"/>
      <c r="AA413" s="36"/>
      <c r="AB413" s="32"/>
      <c r="AC413" s="32"/>
      <c r="AD413" s="32"/>
      <c r="AE413" s="31"/>
      <c r="AF413" s="31"/>
      <c r="AG413" s="31"/>
      <c r="AH413" s="31" t="str">
        <f t="shared" si="36"/>
        <v/>
      </c>
      <c r="AI413" s="37" t="str">
        <f>IFERROR(IF(OR($C$5="",$Y413=""),"",INDEX('NFA LEVEL'!$D$2:$D$197,MATCH(CONCATENATE($C$5,"_",$Y413),'NFA LEVEL'!$A$2:$A$197))),"")</f>
        <v/>
      </c>
      <c r="AJ413" s="38" t="str">
        <f>IFERROR(ROUND((VLOOKUP(CONCATENATE($C$5,"_",$Y413),premium!$A$2:$I$200,6,FALSE))*AA413,0),"")</f>
        <v/>
      </c>
      <c r="AK413" s="38" t="str">
        <f>IFERROR(ROUND((VLOOKUP(CONCATENATE($C$5,"_",$Y413),premium!$A$2:$I$200,9,FALSE))*AA413,2),"")</f>
        <v/>
      </c>
      <c r="AL413" s="35"/>
      <c r="AM413" s="31"/>
      <c r="AN413" s="39"/>
      <c r="AO413" s="63" t="str">
        <f t="shared" si="39"/>
        <v/>
      </c>
      <c r="AP413" s="40" t="str">
        <f t="shared" si="40"/>
        <v/>
      </c>
      <c r="AQ413" s="41" t="s">
        <v>48</v>
      </c>
      <c r="AR413" s="161"/>
      <c r="AS413" s="124" t="s">
        <v>4608</v>
      </c>
      <c r="AT413" s="129" t="s">
        <v>454</v>
      </c>
      <c r="AU413" s="129" t="s">
        <v>171</v>
      </c>
      <c r="AV413" s="129" t="s">
        <v>461</v>
      </c>
      <c r="AW413" s="129" t="s">
        <v>531</v>
      </c>
      <c r="AX413" s="129" t="s">
        <v>554</v>
      </c>
      <c r="AZ413" s="129" t="s">
        <v>3984</v>
      </c>
      <c r="BA413" s="130" t="s">
        <v>9473</v>
      </c>
      <c r="BB413" s="130" t="s">
        <v>9474</v>
      </c>
      <c r="BH413" s="124"/>
      <c r="BI413" s="124"/>
      <c r="BL413" s="131"/>
      <c r="BM413" s="131"/>
      <c r="BN413" s="131"/>
      <c r="BO413" s="131"/>
      <c r="BP413" s="131"/>
      <c r="BQ413" s="131"/>
      <c r="BR413" s="131"/>
      <c r="BX413" s="123"/>
      <c r="BY413" s="131"/>
      <c r="BZ413" s="131"/>
      <c r="CB413" s="129" t="s">
        <v>454</v>
      </c>
      <c r="CC413" s="129" t="s">
        <v>171</v>
      </c>
      <c r="CD413" s="129" t="s">
        <v>461</v>
      </c>
      <c r="CE413" s="129" t="s">
        <v>531</v>
      </c>
      <c r="CF413" s="129" t="s">
        <v>554</v>
      </c>
      <c r="CG413" s="131" t="s">
        <v>17955</v>
      </c>
      <c r="CH413" s="131" t="s">
        <v>9474</v>
      </c>
      <c r="CI413" s="124" t="s">
        <v>19396</v>
      </c>
    </row>
    <row r="414" spans="1:87" ht="15" x14ac:dyDescent="0.25">
      <c r="A414" s="30" t="str">
        <f t="shared" si="41"/>
        <v/>
      </c>
      <c r="B414" s="31"/>
      <c r="C414" s="31"/>
      <c r="D414" s="31"/>
      <c r="E414" s="31"/>
      <c r="F414" s="31"/>
      <c r="G414" s="32"/>
      <c r="H414" s="32"/>
      <c r="I414" s="33"/>
      <c r="J414" s="18"/>
      <c r="K414" s="32"/>
      <c r="L414" s="18"/>
      <c r="M414" s="31"/>
      <c r="N414" s="31"/>
      <c r="O414" s="31"/>
      <c r="P414" s="32"/>
      <c r="Q414" s="31"/>
      <c r="R414" s="44"/>
      <c r="S414" s="32"/>
      <c r="T414" s="34" t="str">
        <f t="shared" si="37"/>
        <v/>
      </c>
      <c r="U414" s="32"/>
      <c r="V414" s="45"/>
      <c r="W414" s="35"/>
      <c r="X414" s="62" t="str">
        <f t="shared" si="38"/>
        <v/>
      </c>
      <c r="Y414" s="32"/>
      <c r="Z414" s="35"/>
      <c r="AA414" s="36"/>
      <c r="AB414" s="32"/>
      <c r="AC414" s="32"/>
      <c r="AD414" s="32"/>
      <c r="AE414" s="31"/>
      <c r="AF414" s="31"/>
      <c r="AG414" s="31"/>
      <c r="AH414" s="31" t="str">
        <f t="shared" si="36"/>
        <v/>
      </c>
      <c r="AI414" s="37" t="str">
        <f>IFERROR(IF(OR($C$5="",$Y414=""),"",INDEX('NFA LEVEL'!$D$2:$D$197,MATCH(CONCATENATE($C$5,"_",$Y414),'NFA LEVEL'!$A$2:$A$197))),"")</f>
        <v/>
      </c>
      <c r="AJ414" s="38" t="str">
        <f>IFERROR(ROUND((VLOOKUP(CONCATENATE($C$5,"_",$Y414),premium!$A$2:$I$200,6,FALSE))*AA414,0),"")</f>
        <v/>
      </c>
      <c r="AK414" s="38" t="str">
        <f>IFERROR(ROUND((VLOOKUP(CONCATENATE($C$5,"_",$Y414),premium!$A$2:$I$200,9,FALSE))*AA414,2),"")</f>
        <v/>
      </c>
      <c r="AL414" s="35"/>
      <c r="AM414" s="31"/>
      <c r="AN414" s="39"/>
      <c r="AO414" s="63" t="str">
        <f t="shared" si="39"/>
        <v/>
      </c>
      <c r="AP414" s="40" t="str">
        <f t="shared" si="40"/>
        <v/>
      </c>
      <c r="AQ414" s="41" t="s">
        <v>48</v>
      </c>
      <c r="AR414" s="161"/>
      <c r="AS414" s="124" t="s">
        <v>4609</v>
      </c>
      <c r="AT414" s="129" t="s">
        <v>454</v>
      </c>
      <c r="AU414" s="129" t="s">
        <v>171</v>
      </c>
      <c r="AV414" s="129" t="s">
        <v>461</v>
      </c>
      <c r="AW414" s="129" t="s">
        <v>531</v>
      </c>
      <c r="AX414" s="129" t="s">
        <v>555</v>
      </c>
      <c r="AZ414" s="129" t="s">
        <v>3984</v>
      </c>
      <c r="BA414" s="130" t="s">
        <v>9475</v>
      </c>
      <c r="BB414" s="130" t="s">
        <v>9476</v>
      </c>
      <c r="BH414" s="124"/>
      <c r="BI414" s="124"/>
      <c r="BL414" s="131"/>
      <c r="BM414" s="131"/>
      <c r="BN414" s="131"/>
      <c r="BO414" s="131"/>
      <c r="BP414" s="131"/>
      <c r="BQ414" s="131"/>
      <c r="BR414" s="131"/>
      <c r="BX414" s="123"/>
      <c r="BY414" s="131"/>
      <c r="BZ414" s="131"/>
      <c r="CB414" s="129" t="s">
        <v>454</v>
      </c>
      <c r="CC414" s="129" t="s">
        <v>171</v>
      </c>
      <c r="CD414" s="129" t="s">
        <v>461</v>
      </c>
      <c r="CE414" s="129" t="s">
        <v>531</v>
      </c>
      <c r="CF414" s="129" t="s">
        <v>555</v>
      </c>
      <c r="CG414" s="131" t="s">
        <v>17955</v>
      </c>
      <c r="CH414" s="131" t="s">
        <v>9476</v>
      </c>
      <c r="CI414" s="124" t="s">
        <v>19397</v>
      </c>
    </row>
    <row r="415" spans="1:87" ht="15" x14ac:dyDescent="0.25">
      <c r="A415" s="30" t="str">
        <f t="shared" si="41"/>
        <v/>
      </c>
      <c r="B415" s="31"/>
      <c r="C415" s="31"/>
      <c r="D415" s="31"/>
      <c r="E415" s="31"/>
      <c r="F415" s="31"/>
      <c r="G415" s="32"/>
      <c r="H415" s="32"/>
      <c r="I415" s="33"/>
      <c r="J415" s="18"/>
      <c r="K415" s="32"/>
      <c r="L415" s="18"/>
      <c r="M415" s="31"/>
      <c r="N415" s="31"/>
      <c r="O415" s="31"/>
      <c r="P415" s="32"/>
      <c r="Q415" s="31"/>
      <c r="R415" s="44"/>
      <c r="S415" s="32"/>
      <c r="T415" s="34" t="str">
        <f t="shared" si="37"/>
        <v/>
      </c>
      <c r="U415" s="32"/>
      <c r="V415" s="45"/>
      <c r="W415" s="35"/>
      <c r="X415" s="62" t="str">
        <f t="shared" si="38"/>
        <v/>
      </c>
      <c r="Y415" s="32"/>
      <c r="Z415" s="35"/>
      <c r="AA415" s="36"/>
      <c r="AB415" s="32"/>
      <c r="AC415" s="32"/>
      <c r="AD415" s="32"/>
      <c r="AE415" s="31"/>
      <c r="AF415" s="31"/>
      <c r="AG415" s="31"/>
      <c r="AH415" s="31" t="str">
        <f t="shared" si="36"/>
        <v/>
      </c>
      <c r="AI415" s="37" t="str">
        <f>IFERROR(IF(OR($C$5="",$Y415=""),"",INDEX('NFA LEVEL'!$D$2:$D$197,MATCH(CONCATENATE($C$5,"_",$Y415),'NFA LEVEL'!$A$2:$A$197))),"")</f>
        <v/>
      </c>
      <c r="AJ415" s="38" t="str">
        <f>IFERROR(ROUND((VLOOKUP(CONCATENATE($C$5,"_",$Y415),premium!$A$2:$I$200,6,FALSE))*AA415,0),"")</f>
        <v/>
      </c>
      <c r="AK415" s="38" t="str">
        <f>IFERROR(ROUND((VLOOKUP(CONCATENATE($C$5,"_",$Y415),premium!$A$2:$I$200,9,FALSE))*AA415,2),"")</f>
        <v/>
      </c>
      <c r="AL415" s="35"/>
      <c r="AM415" s="31"/>
      <c r="AN415" s="39"/>
      <c r="AO415" s="63" t="str">
        <f t="shared" si="39"/>
        <v/>
      </c>
      <c r="AP415" s="40" t="str">
        <f t="shared" si="40"/>
        <v/>
      </c>
      <c r="AQ415" s="41" t="s">
        <v>48</v>
      </c>
      <c r="AR415" s="161"/>
      <c r="AS415" s="124" t="s">
        <v>4610</v>
      </c>
      <c r="AT415" s="129" t="s">
        <v>454</v>
      </c>
      <c r="AU415" s="129" t="s">
        <v>171</v>
      </c>
      <c r="AV415" s="129" t="s">
        <v>461</v>
      </c>
      <c r="AW415" s="129" t="s">
        <v>531</v>
      </c>
      <c r="AX415" s="129" t="s">
        <v>556</v>
      </c>
      <c r="AZ415" s="129" t="s">
        <v>3984</v>
      </c>
      <c r="BA415" s="130" t="s">
        <v>9477</v>
      </c>
      <c r="BB415" s="130" t="s">
        <v>9478</v>
      </c>
      <c r="BH415" s="124"/>
      <c r="BI415" s="124"/>
      <c r="BL415" s="131"/>
      <c r="BM415" s="131"/>
      <c r="BN415" s="131"/>
      <c r="BO415" s="131"/>
      <c r="BP415" s="131"/>
      <c r="BQ415" s="131"/>
      <c r="BR415" s="131"/>
      <c r="BX415" s="123"/>
      <c r="BY415" s="131"/>
      <c r="BZ415" s="131"/>
      <c r="CB415" s="129" t="s">
        <v>454</v>
      </c>
      <c r="CC415" s="129" t="s">
        <v>171</v>
      </c>
      <c r="CD415" s="129" t="s">
        <v>461</v>
      </c>
      <c r="CE415" s="129" t="s">
        <v>531</v>
      </c>
      <c r="CF415" s="129" t="s">
        <v>556</v>
      </c>
      <c r="CG415" s="131" t="s">
        <v>17955</v>
      </c>
      <c r="CH415" s="131" t="s">
        <v>9478</v>
      </c>
      <c r="CI415" s="124" t="s">
        <v>19398</v>
      </c>
    </row>
    <row r="416" spans="1:87" ht="15" x14ac:dyDescent="0.25">
      <c r="A416" s="30" t="str">
        <f t="shared" si="41"/>
        <v/>
      </c>
      <c r="B416" s="31"/>
      <c r="C416" s="31"/>
      <c r="D416" s="31"/>
      <c r="E416" s="31"/>
      <c r="F416" s="31"/>
      <c r="G416" s="32"/>
      <c r="H416" s="32"/>
      <c r="I416" s="33"/>
      <c r="J416" s="18"/>
      <c r="K416" s="32"/>
      <c r="L416" s="18"/>
      <c r="M416" s="31"/>
      <c r="N416" s="31"/>
      <c r="O416" s="31"/>
      <c r="P416" s="32"/>
      <c r="Q416" s="31"/>
      <c r="R416" s="44"/>
      <c r="S416" s="32"/>
      <c r="T416" s="34" t="str">
        <f t="shared" si="37"/>
        <v/>
      </c>
      <c r="U416" s="32"/>
      <c r="V416" s="45"/>
      <c r="W416" s="35"/>
      <c r="X416" s="62" t="str">
        <f t="shared" si="38"/>
        <v/>
      </c>
      <c r="Y416" s="32"/>
      <c r="Z416" s="35"/>
      <c r="AA416" s="36"/>
      <c r="AB416" s="32"/>
      <c r="AC416" s="32"/>
      <c r="AD416" s="32"/>
      <c r="AE416" s="31"/>
      <c r="AF416" s="31"/>
      <c r="AG416" s="31"/>
      <c r="AH416" s="31" t="str">
        <f t="shared" si="36"/>
        <v/>
      </c>
      <c r="AI416" s="37" t="str">
        <f>IFERROR(IF(OR($C$5="",$Y416=""),"",INDEX('NFA LEVEL'!$D$2:$D$197,MATCH(CONCATENATE($C$5,"_",$Y416),'NFA LEVEL'!$A$2:$A$197))),"")</f>
        <v/>
      </c>
      <c r="AJ416" s="38" t="str">
        <f>IFERROR(ROUND((VLOOKUP(CONCATENATE($C$5,"_",$Y416),premium!$A$2:$I$200,6,FALSE))*AA416,0),"")</f>
        <v/>
      </c>
      <c r="AK416" s="38" t="str">
        <f>IFERROR(ROUND((VLOOKUP(CONCATENATE($C$5,"_",$Y416),premium!$A$2:$I$200,9,FALSE))*AA416,2),"")</f>
        <v/>
      </c>
      <c r="AL416" s="35"/>
      <c r="AM416" s="31"/>
      <c r="AN416" s="39"/>
      <c r="AO416" s="63" t="str">
        <f t="shared" si="39"/>
        <v/>
      </c>
      <c r="AP416" s="40" t="str">
        <f t="shared" si="40"/>
        <v/>
      </c>
      <c r="AQ416" s="41" t="s">
        <v>48</v>
      </c>
      <c r="AR416" s="161"/>
      <c r="AS416" s="124" t="s">
        <v>4611</v>
      </c>
      <c r="AT416" s="129" t="s">
        <v>454</v>
      </c>
      <c r="AU416" s="129" t="s">
        <v>171</v>
      </c>
      <c r="AV416" s="129" t="s">
        <v>462</v>
      </c>
      <c r="AW416" s="129" t="s">
        <v>557</v>
      </c>
      <c r="AX416" s="129" t="s">
        <v>558</v>
      </c>
      <c r="AZ416" s="129" t="s">
        <v>3984</v>
      </c>
      <c r="BA416" s="130" t="s">
        <v>9479</v>
      </c>
      <c r="BB416" s="130" t="s">
        <v>9480</v>
      </c>
      <c r="BH416" s="124"/>
      <c r="BI416" s="124"/>
      <c r="BL416" s="131"/>
      <c r="BM416" s="131"/>
      <c r="BN416" s="131"/>
      <c r="BO416" s="131"/>
      <c r="BP416" s="131"/>
      <c r="BQ416" s="131"/>
      <c r="BR416" s="131"/>
      <c r="BX416" s="123"/>
      <c r="BY416" s="131"/>
      <c r="BZ416" s="131"/>
      <c r="CB416" s="129" t="s">
        <v>454</v>
      </c>
      <c r="CC416" s="129" t="s">
        <v>171</v>
      </c>
      <c r="CD416" s="129" t="s">
        <v>462</v>
      </c>
      <c r="CE416" s="129" t="s">
        <v>557</v>
      </c>
      <c r="CF416" s="129" t="s">
        <v>558</v>
      </c>
      <c r="CG416" s="131" t="s">
        <v>17956</v>
      </c>
      <c r="CH416" s="131" t="s">
        <v>9480</v>
      </c>
      <c r="CI416" s="124" t="s">
        <v>19399</v>
      </c>
    </row>
    <row r="417" spans="1:87" ht="15" x14ac:dyDescent="0.25">
      <c r="A417" s="30" t="str">
        <f t="shared" si="41"/>
        <v/>
      </c>
      <c r="B417" s="31"/>
      <c r="C417" s="31"/>
      <c r="D417" s="31"/>
      <c r="E417" s="31"/>
      <c r="F417" s="31"/>
      <c r="G417" s="32"/>
      <c r="H417" s="32"/>
      <c r="I417" s="33"/>
      <c r="J417" s="18"/>
      <c r="K417" s="32"/>
      <c r="L417" s="18"/>
      <c r="M417" s="31"/>
      <c r="N417" s="31"/>
      <c r="O417" s="31"/>
      <c r="P417" s="32"/>
      <c r="Q417" s="31"/>
      <c r="R417" s="44"/>
      <c r="S417" s="32"/>
      <c r="T417" s="34" t="str">
        <f t="shared" si="37"/>
        <v/>
      </c>
      <c r="U417" s="32"/>
      <c r="V417" s="45"/>
      <c r="W417" s="35"/>
      <c r="X417" s="62" t="str">
        <f t="shared" si="38"/>
        <v/>
      </c>
      <c r="Y417" s="32"/>
      <c r="Z417" s="35"/>
      <c r="AA417" s="36"/>
      <c r="AB417" s="32"/>
      <c r="AC417" s="32"/>
      <c r="AD417" s="32"/>
      <c r="AE417" s="31"/>
      <c r="AF417" s="31"/>
      <c r="AG417" s="31"/>
      <c r="AH417" s="31" t="str">
        <f t="shared" si="36"/>
        <v/>
      </c>
      <c r="AI417" s="37" t="str">
        <f>IFERROR(IF(OR($C$5="",$Y417=""),"",INDEX('NFA LEVEL'!$D$2:$D$197,MATCH(CONCATENATE($C$5,"_",$Y417),'NFA LEVEL'!$A$2:$A$197))),"")</f>
        <v/>
      </c>
      <c r="AJ417" s="38" t="str">
        <f>IFERROR(ROUND((VLOOKUP(CONCATENATE($C$5,"_",$Y417),premium!$A$2:$I$200,6,FALSE))*AA417,0),"")</f>
        <v/>
      </c>
      <c r="AK417" s="38" t="str">
        <f>IFERROR(ROUND((VLOOKUP(CONCATENATE($C$5,"_",$Y417),premium!$A$2:$I$200,9,FALSE))*AA417,2),"")</f>
        <v/>
      </c>
      <c r="AL417" s="35"/>
      <c r="AM417" s="31"/>
      <c r="AN417" s="39"/>
      <c r="AO417" s="63" t="str">
        <f t="shared" si="39"/>
        <v/>
      </c>
      <c r="AP417" s="40" t="str">
        <f t="shared" si="40"/>
        <v/>
      </c>
      <c r="AQ417" s="41" t="s">
        <v>48</v>
      </c>
      <c r="AR417" s="161"/>
      <c r="AS417" s="124" t="s">
        <v>4612</v>
      </c>
      <c r="AT417" s="129" t="s">
        <v>454</v>
      </c>
      <c r="AU417" s="129" t="s">
        <v>171</v>
      </c>
      <c r="AV417" s="129" t="s">
        <v>462</v>
      </c>
      <c r="AW417" s="129" t="s">
        <v>557</v>
      </c>
      <c r="AX417" s="129" t="s">
        <v>559</v>
      </c>
      <c r="AZ417" s="129" t="s">
        <v>3984</v>
      </c>
      <c r="BA417" s="130" t="s">
        <v>9481</v>
      </c>
      <c r="BB417" s="130" t="s">
        <v>9482</v>
      </c>
      <c r="BH417" s="124"/>
      <c r="BI417" s="124"/>
      <c r="BL417" s="131"/>
      <c r="BM417" s="131"/>
      <c r="BN417" s="131"/>
      <c r="BO417" s="131"/>
      <c r="BP417" s="131"/>
      <c r="BQ417" s="131"/>
      <c r="BR417" s="131"/>
      <c r="BX417" s="123"/>
      <c r="BY417" s="131"/>
      <c r="BZ417" s="131"/>
      <c r="CB417" s="129" t="s">
        <v>454</v>
      </c>
      <c r="CC417" s="129" t="s">
        <v>171</v>
      </c>
      <c r="CD417" s="129" t="s">
        <v>462</v>
      </c>
      <c r="CE417" s="129" t="s">
        <v>557</v>
      </c>
      <c r="CF417" s="129" t="s">
        <v>559</v>
      </c>
      <c r="CG417" s="131" t="s">
        <v>17956</v>
      </c>
      <c r="CH417" s="131" t="s">
        <v>9482</v>
      </c>
      <c r="CI417" s="124" t="s">
        <v>19400</v>
      </c>
    </row>
    <row r="418" spans="1:87" ht="15" x14ac:dyDescent="0.25">
      <c r="A418" s="30" t="str">
        <f t="shared" si="41"/>
        <v/>
      </c>
      <c r="B418" s="31"/>
      <c r="C418" s="31"/>
      <c r="D418" s="31"/>
      <c r="E418" s="31"/>
      <c r="F418" s="31"/>
      <c r="G418" s="32"/>
      <c r="H418" s="32"/>
      <c r="I418" s="33"/>
      <c r="J418" s="18"/>
      <c r="K418" s="32"/>
      <c r="L418" s="18"/>
      <c r="M418" s="31"/>
      <c r="N418" s="31"/>
      <c r="O418" s="31"/>
      <c r="P418" s="32"/>
      <c r="Q418" s="31"/>
      <c r="R418" s="44"/>
      <c r="S418" s="32"/>
      <c r="T418" s="34" t="str">
        <f t="shared" si="37"/>
        <v/>
      </c>
      <c r="U418" s="32"/>
      <c r="V418" s="45"/>
      <c r="W418" s="35"/>
      <c r="X418" s="62" t="str">
        <f t="shared" si="38"/>
        <v/>
      </c>
      <c r="Y418" s="32"/>
      <c r="Z418" s="35"/>
      <c r="AA418" s="36"/>
      <c r="AB418" s="32"/>
      <c r="AC418" s="32"/>
      <c r="AD418" s="32"/>
      <c r="AE418" s="31"/>
      <c r="AF418" s="31"/>
      <c r="AG418" s="31"/>
      <c r="AH418" s="31" t="str">
        <f t="shared" si="36"/>
        <v/>
      </c>
      <c r="AI418" s="37" t="str">
        <f>IFERROR(IF(OR($C$5="",$Y418=""),"",INDEX('NFA LEVEL'!$D$2:$D$197,MATCH(CONCATENATE($C$5,"_",$Y418),'NFA LEVEL'!$A$2:$A$197))),"")</f>
        <v/>
      </c>
      <c r="AJ418" s="38" t="str">
        <f>IFERROR(ROUND((VLOOKUP(CONCATENATE($C$5,"_",$Y418),premium!$A$2:$I$200,6,FALSE))*AA418,0),"")</f>
        <v/>
      </c>
      <c r="AK418" s="38" t="str">
        <f>IFERROR(ROUND((VLOOKUP(CONCATENATE($C$5,"_",$Y418),premium!$A$2:$I$200,9,FALSE))*AA418,2),"")</f>
        <v/>
      </c>
      <c r="AL418" s="35"/>
      <c r="AM418" s="31"/>
      <c r="AN418" s="39"/>
      <c r="AO418" s="63" t="str">
        <f t="shared" si="39"/>
        <v/>
      </c>
      <c r="AP418" s="40" t="str">
        <f t="shared" si="40"/>
        <v/>
      </c>
      <c r="AQ418" s="41" t="s">
        <v>48</v>
      </c>
      <c r="AR418" s="161"/>
      <c r="AS418" s="124" t="s">
        <v>4613</v>
      </c>
      <c r="AT418" s="129" t="s">
        <v>454</v>
      </c>
      <c r="AU418" s="129" t="s">
        <v>171</v>
      </c>
      <c r="AV418" s="129" t="s">
        <v>462</v>
      </c>
      <c r="AW418" s="129" t="s">
        <v>557</v>
      </c>
      <c r="AX418" s="129" t="s">
        <v>560</v>
      </c>
      <c r="AZ418" s="129" t="s">
        <v>3984</v>
      </c>
      <c r="BA418" s="130" t="s">
        <v>9483</v>
      </c>
      <c r="BB418" s="130" t="s">
        <v>9484</v>
      </c>
      <c r="BH418" s="124"/>
      <c r="BI418" s="124"/>
      <c r="BL418" s="131"/>
      <c r="BM418" s="131"/>
      <c r="BN418" s="131"/>
      <c r="BO418" s="131"/>
      <c r="BP418" s="131"/>
      <c r="BQ418" s="131"/>
      <c r="BR418" s="131"/>
      <c r="BX418" s="123"/>
      <c r="BY418" s="131"/>
      <c r="BZ418" s="131"/>
      <c r="CB418" s="129" t="s">
        <v>454</v>
      </c>
      <c r="CC418" s="129" t="s">
        <v>171</v>
      </c>
      <c r="CD418" s="129" t="s">
        <v>462</v>
      </c>
      <c r="CE418" s="129" t="s">
        <v>557</v>
      </c>
      <c r="CF418" s="129" t="s">
        <v>560</v>
      </c>
      <c r="CG418" s="131" t="s">
        <v>17956</v>
      </c>
      <c r="CH418" s="131" t="s">
        <v>9484</v>
      </c>
      <c r="CI418" s="124" t="s">
        <v>19401</v>
      </c>
    </row>
    <row r="419" spans="1:87" ht="15" x14ac:dyDescent="0.25">
      <c r="A419" s="30" t="str">
        <f t="shared" si="41"/>
        <v/>
      </c>
      <c r="B419" s="31"/>
      <c r="C419" s="31"/>
      <c r="D419" s="31"/>
      <c r="E419" s="31"/>
      <c r="F419" s="31"/>
      <c r="G419" s="32"/>
      <c r="H419" s="32"/>
      <c r="I419" s="33"/>
      <c r="J419" s="18"/>
      <c r="K419" s="32"/>
      <c r="L419" s="18"/>
      <c r="M419" s="31"/>
      <c r="N419" s="31"/>
      <c r="O419" s="31"/>
      <c r="P419" s="32"/>
      <c r="Q419" s="31"/>
      <c r="R419" s="44"/>
      <c r="S419" s="32"/>
      <c r="T419" s="34" t="str">
        <f t="shared" si="37"/>
        <v/>
      </c>
      <c r="U419" s="32"/>
      <c r="V419" s="45"/>
      <c r="W419" s="35"/>
      <c r="X419" s="62" t="str">
        <f t="shared" si="38"/>
        <v/>
      </c>
      <c r="Y419" s="32"/>
      <c r="Z419" s="35"/>
      <c r="AA419" s="36"/>
      <c r="AB419" s="32"/>
      <c r="AC419" s="32"/>
      <c r="AD419" s="32"/>
      <c r="AE419" s="31"/>
      <c r="AF419" s="31"/>
      <c r="AG419" s="31"/>
      <c r="AH419" s="31" t="str">
        <f t="shared" si="36"/>
        <v/>
      </c>
      <c r="AI419" s="37" t="str">
        <f>IFERROR(IF(OR($C$5="",$Y419=""),"",INDEX('NFA LEVEL'!$D$2:$D$197,MATCH(CONCATENATE($C$5,"_",$Y419),'NFA LEVEL'!$A$2:$A$197))),"")</f>
        <v/>
      </c>
      <c r="AJ419" s="38" t="str">
        <f>IFERROR(ROUND((VLOOKUP(CONCATENATE($C$5,"_",$Y419),premium!$A$2:$I$200,6,FALSE))*AA419,0),"")</f>
        <v/>
      </c>
      <c r="AK419" s="38" t="str">
        <f>IFERROR(ROUND((VLOOKUP(CONCATENATE($C$5,"_",$Y419),premium!$A$2:$I$200,9,FALSE))*AA419,2),"")</f>
        <v/>
      </c>
      <c r="AL419" s="35"/>
      <c r="AM419" s="31"/>
      <c r="AN419" s="39"/>
      <c r="AO419" s="63" t="str">
        <f t="shared" si="39"/>
        <v/>
      </c>
      <c r="AP419" s="40" t="str">
        <f t="shared" si="40"/>
        <v/>
      </c>
      <c r="AQ419" s="41" t="s">
        <v>48</v>
      </c>
      <c r="AR419" s="161"/>
      <c r="AS419" s="124" t="s">
        <v>4614</v>
      </c>
      <c r="AT419" s="129" t="s">
        <v>454</v>
      </c>
      <c r="AU419" s="129" t="s">
        <v>171</v>
      </c>
      <c r="AV419" s="129" t="s">
        <v>462</v>
      </c>
      <c r="AW419" s="129" t="s">
        <v>557</v>
      </c>
      <c r="AX419" s="129" t="s">
        <v>561</v>
      </c>
      <c r="AZ419" s="129" t="s">
        <v>3984</v>
      </c>
      <c r="BA419" s="130" t="s">
        <v>9485</v>
      </c>
      <c r="BB419" s="130" t="s">
        <v>9486</v>
      </c>
      <c r="BH419" s="124"/>
      <c r="BI419" s="124"/>
      <c r="BL419" s="131"/>
      <c r="BM419" s="131"/>
      <c r="BN419" s="131"/>
      <c r="BO419" s="131"/>
      <c r="BP419" s="131"/>
      <c r="BQ419" s="131"/>
      <c r="BR419" s="131"/>
      <c r="BX419" s="123"/>
      <c r="BY419" s="131"/>
      <c r="BZ419" s="131"/>
      <c r="CB419" s="129" t="s">
        <v>454</v>
      </c>
      <c r="CC419" s="129" t="s">
        <v>171</v>
      </c>
      <c r="CD419" s="129" t="s">
        <v>462</v>
      </c>
      <c r="CE419" s="129" t="s">
        <v>557</v>
      </c>
      <c r="CF419" s="129" t="s">
        <v>561</v>
      </c>
      <c r="CG419" s="131" t="s">
        <v>17956</v>
      </c>
      <c r="CH419" s="131" t="s">
        <v>9486</v>
      </c>
      <c r="CI419" s="124" t="s">
        <v>19402</v>
      </c>
    </row>
    <row r="420" spans="1:87" ht="15" x14ac:dyDescent="0.25">
      <c r="A420" s="30" t="str">
        <f t="shared" si="41"/>
        <v/>
      </c>
      <c r="B420" s="31"/>
      <c r="C420" s="31"/>
      <c r="D420" s="31"/>
      <c r="E420" s="31"/>
      <c r="F420" s="31"/>
      <c r="G420" s="32"/>
      <c r="H420" s="32"/>
      <c r="I420" s="33"/>
      <c r="J420" s="18"/>
      <c r="K420" s="32"/>
      <c r="L420" s="18"/>
      <c r="M420" s="31"/>
      <c r="N420" s="31"/>
      <c r="O420" s="31"/>
      <c r="P420" s="32"/>
      <c r="Q420" s="31"/>
      <c r="R420" s="44"/>
      <c r="S420" s="32"/>
      <c r="T420" s="34" t="str">
        <f t="shared" si="37"/>
        <v/>
      </c>
      <c r="U420" s="32"/>
      <c r="V420" s="45"/>
      <c r="W420" s="35"/>
      <c r="X420" s="62" t="str">
        <f t="shared" si="38"/>
        <v/>
      </c>
      <c r="Y420" s="32"/>
      <c r="Z420" s="35"/>
      <c r="AA420" s="36"/>
      <c r="AB420" s="32"/>
      <c r="AC420" s="32"/>
      <c r="AD420" s="32"/>
      <c r="AE420" s="31"/>
      <c r="AF420" s="31"/>
      <c r="AG420" s="31"/>
      <c r="AH420" s="31" t="str">
        <f t="shared" si="36"/>
        <v/>
      </c>
      <c r="AI420" s="37" t="str">
        <f>IFERROR(IF(OR($C$5="",$Y420=""),"",INDEX('NFA LEVEL'!$D$2:$D$197,MATCH(CONCATENATE($C$5,"_",$Y420),'NFA LEVEL'!$A$2:$A$197))),"")</f>
        <v/>
      </c>
      <c r="AJ420" s="38" t="str">
        <f>IFERROR(ROUND((VLOOKUP(CONCATENATE($C$5,"_",$Y420),premium!$A$2:$I$200,6,FALSE))*AA420,0),"")</f>
        <v/>
      </c>
      <c r="AK420" s="38" t="str">
        <f>IFERROR(ROUND((VLOOKUP(CONCATENATE($C$5,"_",$Y420),premium!$A$2:$I$200,9,FALSE))*AA420,2),"")</f>
        <v/>
      </c>
      <c r="AL420" s="35"/>
      <c r="AM420" s="31"/>
      <c r="AN420" s="39"/>
      <c r="AO420" s="63" t="str">
        <f t="shared" si="39"/>
        <v/>
      </c>
      <c r="AP420" s="40" t="str">
        <f t="shared" si="40"/>
        <v/>
      </c>
      <c r="AQ420" s="41" t="s">
        <v>48</v>
      </c>
      <c r="AR420" s="161"/>
      <c r="AS420" s="124" t="s">
        <v>4615</v>
      </c>
      <c r="AT420" s="129" t="s">
        <v>454</v>
      </c>
      <c r="AU420" s="129" t="s">
        <v>171</v>
      </c>
      <c r="AV420" s="129" t="s">
        <v>462</v>
      </c>
      <c r="AW420" s="129" t="s">
        <v>557</v>
      </c>
      <c r="AX420" s="129" t="s">
        <v>562</v>
      </c>
      <c r="AZ420" s="129" t="s">
        <v>3984</v>
      </c>
      <c r="BA420" s="130" t="s">
        <v>9487</v>
      </c>
      <c r="BB420" s="130" t="s">
        <v>9488</v>
      </c>
      <c r="BH420" s="124"/>
      <c r="BI420" s="124"/>
      <c r="BL420" s="131"/>
      <c r="BM420" s="131"/>
      <c r="BN420" s="131"/>
      <c r="BO420" s="131"/>
      <c r="BP420" s="131"/>
      <c r="BQ420" s="131"/>
      <c r="BR420" s="131"/>
      <c r="BX420" s="123"/>
      <c r="BY420" s="131"/>
      <c r="BZ420" s="131"/>
      <c r="CB420" s="129" t="s">
        <v>454</v>
      </c>
      <c r="CC420" s="129" t="s">
        <v>171</v>
      </c>
      <c r="CD420" s="129" t="s">
        <v>462</v>
      </c>
      <c r="CE420" s="129" t="s">
        <v>557</v>
      </c>
      <c r="CF420" s="129" t="s">
        <v>562</v>
      </c>
      <c r="CG420" s="131" t="s">
        <v>17956</v>
      </c>
      <c r="CH420" s="131" t="s">
        <v>9488</v>
      </c>
      <c r="CI420" s="124" t="s">
        <v>19403</v>
      </c>
    </row>
    <row r="421" spans="1:87" ht="15" x14ac:dyDescent="0.25">
      <c r="A421" s="30" t="str">
        <f t="shared" si="41"/>
        <v/>
      </c>
      <c r="B421" s="31"/>
      <c r="C421" s="31"/>
      <c r="D421" s="31"/>
      <c r="E421" s="31"/>
      <c r="F421" s="31"/>
      <c r="G421" s="32"/>
      <c r="H421" s="32"/>
      <c r="I421" s="33"/>
      <c r="J421" s="18"/>
      <c r="K421" s="32"/>
      <c r="L421" s="18"/>
      <c r="M421" s="31"/>
      <c r="N421" s="31"/>
      <c r="O421" s="31"/>
      <c r="P421" s="32"/>
      <c r="Q421" s="31"/>
      <c r="R421" s="44"/>
      <c r="S421" s="32"/>
      <c r="T421" s="34" t="str">
        <f t="shared" si="37"/>
        <v/>
      </c>
      <c r="U421" s="32"/>
      <c r="V421" s="45"/>
      <c r="W421" s="35"/>
      <c r="X421" s="62" t="str">
        <f t="shared" si="38"/>
        <v/>
      </c>
      <c r="Y421" s="32"/>
      <c r="Z421" s="35"/>
      <c r="AA421" s="36"/>
      <c r="AB421" s="32"/>
      <c r="AC421" s="32"/>
      <c r="AD421" s="32"/>
      <c r="AE421" s="31"/>
      <c r="AF421" s="31"/>
      <c r="AG421" s="31"/>
      <c r="AH421" s="31" t="str">
        <f t="shared" si="36"/>
        <v/>
      </c>
      <c r="AI421" s="37" t="str">
        <f>IFERROR(IF(OR($C$5="",$Y421=""),"",INDEX('NFA LEVEL'!$D$2:$D$197,MATCH(CONCATENATE($C$5,"_",$Y421),'NFA LEVEL'!$A$2:$A$197))),"")</f>
        <v/>
      </c>
      <c r="AJ421" s="38" t="str">
        <f>IFERROR(ROUND((VLOOKUP(CONCATENATE($C$5,"_",$Y421),premium!$A$2:$I$200,6,FALSE))*AA421,0),"")</f>
        <v/>
      </c>
      <c r="AK421" s="38" t="str">
        <f>IFERROR(ROUND((VLOOKUP(CONCATENATE($C$5,"_",$Y421),premium!$A$2:$I$200,9,FALSE))*AA421,2),"")</f>
        <v/>
      </c>
      <c r="AL421" s="35"/>
      <c r="AM421" s="31"/>
      <c r="AN421" s="39"/>
      <c r="AO421" s="63" t="str">
        <f t="shared" si="39"/>
        <v/>
      </c>
      <c r="AP421" s="40" t="str">
        <f t="shared" si="40"/>
        <v/>
      </c>
      <c r="AQ421" s="41" t="s">
        <v>48</v>
      </c>
      <c r="AR421" s="161"/>
      <c r="AS421" s="124" t="s">
        <v>4616</v>
      </c>
      <c r="AT421" s="129" t="s">
        <v>454</v>
      </c>
      <c r="AU421" s="129" t="s">
        <v>171</v>
      </c>
      <c r="AV421" s="129" t="s">
        <v>462</v>
      </c>
      <c r="AW421" s="129" t="s">
        <v>557</v>
      </c>
      <c r="AX421" s="129" t="s">
        <v>563</v>
      </c>
      <c r="AZ421" s="129" t="s">
        <v>3984</v>
      </c>
      <c r="BA421" s="130" t="s">
        <v>9489</v>
      </c>
      <c r="BB421" s="130" t="s">
        <v>9490</v>
      </c>
      <c r="BH421" s="124"/>
      <c r="BI421" s="124"/>
      <c r="BL421" s="131"/>
      <c r="BM421" s="131"/>
      <c r="BN421" s="131"/>
      <c r="BO421" s="131"/>
      <c r="BP421" s="131"/>
      <c r="BQ421" s="131"/>
      <c r="BR421" s="131"/>
      <c r="BX421" s="123"/>
      <c r="BY421" s="131"/>
      <c r="BZ421" s="131"/>
      <c r="CB421" s="129" t="s">
        <v>454</v>
      </c>
      <c r="CC421" s="129" t="s">
        <v>171</v>
      </c>
      <c r="CD421" s="129" t="s">
        <v>462</v>
      </c>
      <c r="CE421" s="129" t="s">
        <v>557</v>
      </c>
      <c r="CF421" s="129" t="s">
        <v>563</v>
      </c>
      <c r="CG421" s="131" t="s">
        <v>17956</v>
      </c>
      <c r="CH421" s="131" t="s">
        <v>9490</v>
      </c>
      <c r="CI421" s="124" t="s">
        <v>19404</v>
      </c>
    </row>
    <row r="422" spans="1:87" ht="15" x14ac:dyDescent="0.25">
      <c r="A422" s="30" t="str">
        <f t="shared" si="41"/>
        <v/>
      </c>
      <c r="B422" s="31"/>
      <c r="C422" s="31"/>
      <c r="D422" s="31"/>
      <c r="E422" s="31"/>
      <c r="F422" s="31"/>
      <c r="G422" s="32"/>
      <c r="H422" s="32"/>
      <c r="I422" s="33"/>
      <c r="J422" s="18"/>
      <c r="K422" s="32"/>
      <c r="L422" s="18"/>
      <c r="M422" s="31"/>
      <c r="N422" s="31"/>
      <c r="O422" s="31"/>
      <c r="P422" s="32"/>
      <c r="Q422" s="31"/>
      <c r="R422" s="44"/>
      <c r="S422" s="32"/>
      <c r="T422" s="34" t="str">
        <f t="shared" si="37"/>
        <v/>
      </c>
      <c r="U422" s="32"/>
      <c r="V422" s="45"/>
      <c r="W422" s="35"/>
      <c r="X422" s="62" t="str">
        <f t="shared" si="38"/>
        <v/>
      </c>
      <c r="Y422" s="32"/>
      <c r="Z422" s="35"/>
      <c r="AA422" s="36"/>
      <c r="AB422" s="32"/>
      <c r="AC422" s="32"/>
      <c r="AD422" s="32"/>
      <c r="AE422" s="31"/>
      <c r="AF422" s="31"/>
      <c r="AG422" s="31"/>
      <c r="AH422" s="31" t="str">
        <f t="shared" si="36"/>
        <v/>
      </c>
      <c r="AI422" s="37" t="str">
        <f>IFERROR(IF(OR($C$5="",$Y422=""),"",INDEX('NFA LEVEL'!$D$2:$D$197,MATCH(CONCATENATE($C$5,"_",$Y422),'NFA LEVEL'!$A$2:$A$197))),"")</f>
        <v/>
      </c>
      <c r="AJ422" s="38" t="str">
        <f>IFERROR(ROUND((VLOOKUP(CONCATENATE($C$5,"_",$Y422),premium!$A$2:$I$200,6,FALSE))*AA422,0),"")</f>
        <v/>
      </c>
      <c r="AK422" s="38" t="str">
        <f>IFERROR(ROUND((VLOOKUP(CONCATENATE($C$5,"_",$Y422),premium!$A$2:$I$200,9,FALSE))*AA422,2),"")</f>
        <v/>
      </c>
      <c r="AL422" s="35"/>
      <c r="AM422" s="31"/>
      <c r="AN422" s="39"/>
      <c r="AO422" s="63" t="str">
        <f t="shared" si="39"/>
        <v/>
      </c>
      <c r="AP422" s="40" t="str">
        <f t="shared" si="40"/>
        <v/>
      </c>
      <c r="AQ422" s="41" t="s">
        <v>48</v>
      </c>
      <c r="AR422" s="161"/>
      <c r="AS422" s="124" t="s">
        <v>4617</v>
      </c>
      <c r="AT422" s="129" t="s">
        <v>454</v>
      </c>
      <c r="AU422" s="129" t="s">
        <v>171</v>
      </c>
      <c r="AV422" s="129" t="s">
        <v>462</v>
      </c>
      <c r="AW422" s="129" t="s">
        <v>557</v>
      </c>
      <c r="AX422" s="129" t="s">
        <v>564</v>
      </c>
      <c r="AZ422" s="129" t="s">
        <v>3984</v>
      </c>
      <c r="BA422" s="130" t="s">
        <v>9491</v>
      </c>
      <c r="BB422" s="130" t="s">
        <v>9492</v>
      </c>
      <c r="BH422" s="124"/>
      <c r="BI422" s="124"/>
      <c r="BL422" s="131"/>
      <c r="BM422" s="131"/>
      <c r="BN422" s="131"/>
      <c r="BO422" s="131"/>
      <c r="BP422" s="131"/>
      <c r="BQ422" s="131"/>
      <c r="BR422" s="131"/>
      <c r="BX422" s="123"/>
      <c r="BY422" s="131"/>
      <c r="BZ422" s="131"/>
      <c r="CB422" s="129" t="s">
        <v>454</v>
      </c>
      <c r="CC422" s="129" t="s">
        <v>171</v>
      </c>
      <c r="CD422" s="129" t="s">
        <v>462</v>
      </c>
      <c r="CE422" s="129" t="s">
        <v>557</v>
      </c>
      <c r="CF422" s="129" t="s">
        <v>564</v>
      </c>
      <c r="CG422" s="131" t="s">
        <v>17956</v>
      </c>
      <c r="CH422" s="131" t="s">
        <v>9492</v>
      </c>
      <c r="CI422" s="124" t="s">
        <v>19405</v>
      </c>
    </row>
    <row r="423" spans="1:87" ht="15" x14ac:dyDescent="0.25">
      <c r="A423" s="30" t="str">
        <f t="shared" si="41"/>
        <v/>
      </c>
      <c r="B423" s="31"/>
      <c r="C423" s="31"/>
      <c r="D423" s="31"/>
      <c r="E423" s="31"/>
      <c r="F423" s="31"/>
      <c r="G423" s="32"/>
      <c r="H423" s="32"/>
      <c r="I423" s="33"/>
      <c r="J423" s="18"/>
      <c r="K423" s="32"/>
      <c r="L423" s="18"/>
      <c r="M423" s="31"/>
      <c r="N423" s="31"/>
      <c r="O423" s="31"/>
      <c r="P423" s="32"/>
      <c r="Q423" s="31"/>
      <c r="R423" s="44"/>
      <c r="S423" s="32"/>
      <c r="T423" s="34" t="str">
        <f t="shared" si="37"/>
        <v/>
      </c>
      <c r="U423" s="32"/>
      <c r="V423" s="45"/>
      <c r="W423" s="35"/>
      <c r="X423" s="62" t="str">
        <f t="shared" si="38"/>
        <v/>
      </c>
      <c r="Y423" s="32"/>
      <c r="Z423" s="35"/>
      <c r="AA423" s="36"/>
      <c r="AB423" s="32"/>
      <c r="AC423" s="32"/>
      <c r="AD423" s="32"/>
      <c r="AE423" s="31"/>
      <c r="AF423" s="31"/>
      <c r="AG423" s="31"/>
      <c r="AH423" s="31" t="str">
        <f t="shared" si="36"/>
        <v/>
      </c>
      <c r="AI423" s="37" t="str">
        <f>IFERROR(IF(OR($C$5="",$Y423=""),"",INDEX('NFA LEVEL'!$D$2:$D$197,MATCH(CONCATENATE($C$5,"_",$Y423),'NFA LEVEL'!$A$2:$A$197))),"")</f>
        <v/>
      </c>
      <c r="AJ423" s="38" t="str">
        <f>IFERROR(ROUND((VLOOKUP(CONCATENATE($C$5,"_",$Y423),premium!$A$2:$I$200,6,FALSE))*AA423,0),"")</f>
        <v/>
      </c>
      <c r="AK423" s="38" t="str">
        <f>IFERROR(ROUND((VLOOKUP(CONCATENATE($C$5,"_",$Y423),premium!$A$2:$I$200,9,FALSE))*AA423,2),"")</f>
        <v/>
      </c>
      <c r="AL423" s="35"/>
      <c r="AM423" s="31"/>
      <c r="AN423" s="39"/>
      <c r="AO423" s="63" t="str">
        <f t="shared" si="39"/>
        <v/>
      </c>
      <c r="AP423" s="40" t="str">
        <f t="shared" si="40"/>
        <v/>
      </c>
      <c r="AQ423" s="41" t="s">
        <v>48</v>
      </c>
      <c r="AR423" s="161"/>
      <c r="AS423" s="124" t="s">
        <v>4618</v>
      </c>
      <c r="AT423" s="129" t="s">
        <v>454</v>
      </c>
      <c r="AU423" s="129" t="s">
        <v>171</v>
      </c>
      <c r="AV423" s="129" t="s">
        <v>462</v>
      </c>
      <c r="AW423" s="129" t="s">
        <v>557</v>
      </c>
      <c r="AX423" s="129" t="s">
        <v>565</v>
      </c>
      <c r="AZ423" s="129" t="s">
        <v>3984</v>
      </c>
      <c r="BA423" s="130" t="s">
        <v>9493</v>
      </c>
      <c r="BB423" s="130" t="s">
        <v>9494</v>
      </c>
      <c r="BH423" s="124"/>
      <c r="BI423" s="124"/>
      <c r="BL423" s="131"/>
      <c r="BM423" s="131"/>
      <c r="BN423" s="131"/>
      <c r="BO423" s="131"/>
      <c r="BP423" s="131"/>
      <c r="BQ423" s="131"/>
      <c r="BR423" s="131"/>
      <c r="BX423" s="123"/>
      <c r="BY423" s="131"/>
      <c r="BZ423" s="131"/>
      <c r="CB423" s="129" t="s">
        <v>454</v>
      </c>
      <c r="CC423" s="129" t="s">
        <v>171</v>
      </c>
      <c r="CD423" s="129" t="s">
        <v>462</v>
      </c>
      <c r="CE423" s="129" t="s">
        <v>557</v>
      </c>
      <c r="CF423" s="129" t="s">
        <v>565</v>
      </c>
      <c r="CG423" s="131" t="s">
        <v>17956</v>
      </c>
      <c r="CH423" s="131" t="s">
        <v>9494</v>
      </c>
      <c r="CI423" s="124" t="s">
        <v>19406</v>
      </c>
    </row>
    <row r="424" spans="1:87" ht="15" x14ac:dyDescent="0.25">
      <c r="A424" s="30" t="str">
        <f t="shared" si="41"/>
        <v/>
      </c>
      <c r="B424" s="31"/>
      <c r="C424" s="31"/>
      <c r="D424" s="31"/>
      <c r="E424" s="31"/>
      <c r="F424" s="31"/>
      <c r="G424" s="32"/>
      <c r="H424" s="32"/>
      <c r="I424" s="33"/>
      <c r="J424" s="18"/>
      <c r="K424" s="32"/>
      <c r="L424" s="18"/>
      <c r="M424" s="31"/>
      <c r="N424" s="31"/>
      <c r="O424" s="31"/>
      <c r="P424" s="32"/>
      <c r="Q424" s="31"/>
      <c r="R424" s="44"/>
      <c r="S424" s="32"/>
      <c r="T424" s="34" t="str">
        <f t="shared" si="37"/>
        <v/>
      </c>
      <c r="U424" s="32"/>
      <c r="V424" s="45"/>
      <c r="W424" s="35"/>
      <c r="X424" s="62" t="str">
        <f t="shared" si="38"/>
        <v/>
      </c>
      <c r="Y424" s="32"/>
      <c r="Z424" s="35"/>
      <c r="AA424" s="36"/>
      <c r="AB424" s="32"/>
      <c r="AC424" s="32"/>
      <c r="AD424" s="32"/>
      <c r="AE424" s="31"/>
      <c r="AF424" s="31"/>
      <c r="AG424" s="31"/>
      <c r="AH424" s="31" t="str">
        <f t="shared" si="36"/>
        <v/>
      </c>
      <c r="AI424" s="37" t="str">
        <f>IFERROR(IF(OR($C$5="",$Y424=""),"",INDEX('NFA LEVEL'!$D$2:$D$197,MATCH(CONCATENATE($C$5,"_",$Y424),'NFA LEVEL'!$A$2:$A$197))),"")</f>
        <v/>
      </c>
      <c r="AJ424" s="38" t="str">
        <f>IFERROR(ROUND((VLOOKUP(CONCATENATE($C$5,"_",$Y424),premium!$A$2:$I$200,6,FALSE))*AA424,0),"")</f>
        <v/>
      </c>
      <c r="AK424" s="38" t="str">
        <f>IFERROR(ROUND((VLOOKUP(CONCATENATE($C$5,"_",$Y424),premium!$A$2:$I$200,9,FALSE))*AA424,2),"")</f>
        <v/>
      </c>
      <c r="AL424" s="35"/>
      <c r="AM424" s="31"/>
      <c r="AN424" s="39"/>
      <c r="AO424" s="63" t="str">
        <f t="shared" si="39"/>
        <v/>
      </c>
      <c r="AP424" s="40" t="str">
        <f t="shared" si="40"/>
        <v/>
      </c>
      <c r="AQ424" s="41" t="s">
        <v>48</v>
      </c>
      <c r="AR424" s="161"/>
      <c r="AS424" s="124" t="s">
        <v>4619</v>
      </c>
      <c r="AT424" s="129" t="s">
        <v>454</v>
      </c>
      <c r="AU424" s="129" t="s">
        <v>171</v>
      </c>
      <c r="AV424" s="129" t="s">
        <v>462</v>
      </c>
      <c r="AW424" s="129" t="s">
        <v>557</v>
      </c>
      <c r="AX424" s="129" t="s">
        <v>566</v>
      </c>
      <c r="AZ424" s="129" t="s">
        <v>3984</v>
      </c>
      <c r="BA424" s="130" t="s">
        <v>9495</v>
      </c>
      <c r="BB424" s="130" t="s">
        <v>9496</v>
      </c>
      <c r="BH424" s="124"/>
      <c r="BI424" s="124"/>
      <c r="BL424" s="131"/>
      <c r="BM424" s="131"/>
      <c r="BN424" s="131"/>
      <c r="BO424" s="131"/>
      <c r="BP424" s="131"/>
      <c r="BQ424" s="131"/>
      <c r="BR424" s="131"/>
      <c r="BX424" s="123"/>
      <c r="BY424" s="131"/>
      <c r="BZ424" s="131"/>
      <c r="CB424" s="129" t="s">
        <v>454</v>
      </c>
      <c r="CC424" s="129" t="s">
        <v>171</v>
      </c>
      <c r="CD424" s="129" t="s">
        <v>462</v>
      </c>
      <c r="CE424" s="129" t="s">
        <v>557</v>
      </c>
      <c r="CF424" s="129" t="s">
        <v>566</v>
      </c>
      <c r="CG424" s="131" t="s">
        <v>17956</v>
      </c>
      <c r="CH424" s="131" t="s">
        <v>9496</v>
      </c>
      <c r="CI424" s="124" t="s">
        <v>19407</v>
      </c>
    </row>
    <row r="425" spans="1:87" ht="15" x14ac:dyDescent="0.25">
      <c r="A425" s="30" t="str">
        <f t="shared" si="41"/>
        <v/>
      </c>
      <c r="B425" s="31"/>
      <c r="C425" s="31"/>
      <c r="D425" s="31"/>
      <c r="E425" s="31"/>
      <c r="F425" s="31"/>
      <c r="G425" s="32"/>
      <c r="H425" s="32"/>
      <c r="I425" s="33"/>
      <c r="J425" s="18"/>
      <c r="K425" s="32"/>
      <c r="L425" s="18"/>
      <c r="M425" s="31"/>
      <c r="N425" s="31"/>
      <c r="O425" s="31"/>
      <c r="P425" s="32"/>
      <c r="Q425" s="31"/>
      <c r="R425" s="44"/>
      <c r="S425" s="32"/>
      <c r="T425" s="34" t="str">
        <f t="shared" si="37"/>
        <v/>
      </c>
      <c r="U425" s="32"/>
      <c r="V425" s="45"/>
      <c r="W425" s="35"/>
      <c r="X425" s="62" t="str">
        <f t="shared" si="38"/>
        <v/>
      </c>
      <c r="Y425" s="32"/>
      <c r="Z425" s="35"/>
      <c r="AA425" s="36"/>
      <c r="AB425" s="32"/>
      <c r="AC425" s="32"/>
      <c r="AD425" s="32"/>
      <c r="AE425" s="31"/>
      <c r="AF425" s="31"/>
      <c r="AG425" s="31"/>
      <c r="AH425" s="31" t="str">
        <f t="shared" si="36"/>
        <v/>
      </c>
      <c r="AI425" s="37" t="str">
        <f>IFERROR(IF(OR($C$5="",$Y425=""),"",INDEX('NFA LEVEL'!$D$2:$D$197,MATCH(CONCATENATE($C$5,"_",$Y425),'NFA LEVEL'!$A$2:$A$197))),"")</f>
        <v/>
      </c>
      <c r="AJ425" s="38" t="str">
        <f>IFERROR(ROUND((VLOOKUP(CONCATENATE($C$5,"_",$Y425),premium!$A$2:$I$200,6,FALSE))*AA425,0),"")</f>
        <v/>
      </c>
      <c r="AK425" s="38" t="str">
        <f>IFERROR(ROUND((VLOOKUP(CONCATENATE($C$5,"_",$Y425),premium!$A$2:$I$200,9,FALSE))*AA425,2),"")</f>
        <v/>
      </c>
      <c r="AL425" s="35"/>
      <c r="AM425" s="31"/>
      <c r="AN425" s="39"/>
      <c r="AO425" s="63" t="str">
        <f t="shared" si="39"/>
        <v/>
      </c>
      <c r="AP425" s="40" t="str">
        <f t="shared" si="40"/>
        <v/>
      </c>
      <c r="AQ425" s="41" t="s">
        <v>48</v>
      </c>
      <c r="AR425" s="161"/>
      <c r="AS425" s="124" t="s">
        <v>4620</v>
      </c>
      <c r="AT425" s="129" t="s">
        <v>454</v>
      </c>
      <c r="AU425" s="129" t="s">
        <v>171</v>
      </c>
      <c r="AV425" s="129" t="s">
        <v>462</v>
      </c>
      <c r="AW425" s="129" t="s">
        <v>557</v>
      </c>
      <c r="AX425" s="129" t="s">
        <v>567</v>
      </c>
      <c r="AZ425" s="129" t="s">
        <v>3984</v>
      </c>
      <c r="BA425" s="130" t="s">
        <v>9497</v>
      </c>
      <c r="BB425" s="130" t="s">
        <v>9498</v>
      </c>
      <c r="BH425" s="124"/>
      <c r="BI425" s="124"/>
      <c r="BL425" s="131"/>
      <c r="BM425" s="131"/>
      <c r="BN425" s="131"/>
      <c r="BO425" s="131"/>
      <c r="BP425" s="131"/>
      <c r="BQ425" s="131"/>
      <c r="BR425" s="131"/>
      <c r="BX425" s="123"/>
      <c r="BY425" s="131"/>
      <c r="BZ425" s="131"/>
      <c r="CB425" s="129" t="s">
        <v>454</v>
      </c>
      <c r="CC425" s="129" t="s">
        <v>171</v>
      </c>
      <c r="CD425" s="129" t="s">
        <v>462</v>
      </c>
      <c r="CE425" s="129" t="s">
        <v>557</v>
      </c>
      <c r="CF425" s="129" t="s">
        <v>567</v>
      </c>
      <c r="CG425" s="131" t="s">
        <v>17956</v>
      </c>
      <c r="CH425" s="131" t="s">
        <v>9498</v>
      </c>
      <c r="CI425" s="124" t="s">
        <v>19408</v>
      </c>
    </row>
    <row r="426" spans="1:87" ht="15" x14ac:dyDescent="0.25">
      <c r="A426" s="30" t="str">
        <f t="shared" si="41"/>
        <v/>
      </c>
      <c r="B426" s="31"/>
      <c r="C426" s="31"/>
      <c r="D426" s="31"/>
      <c r="E426" s="31"/>
      <c r="F426" s="31"/>
      <c r="G426" s="32"/>
      <c r="H426" s="32"/>
      <c r="I426" s="33"/>
      <c r="J426" s="18"/>
      <c r="K426" s="32"/>
      <c r="L426" s="18"/>
      <c r="M426" s="31"/>
      <c r="N426" s="31"/>
      <c r="O426" s="31"/>
      <c r="P426" s="32"/>
      <c r="Q426" s="31"/>
      <c r="R426" s="44"/>
      <c r="S426" s="32"/>
      <c r="T426" s="34" t="str">
        <f t="shared" si="37"/>
        <v/>
      </c>
      <c r="U426" s="32"/>
      <c r="V426" s="45"/>
      <c r="W426" s="35"/>
      <c r="X426" s="62" t="str">
        <f t="shared" si="38"/>
        <v/>
      </c>
      <c r="Y426" s="32"/>
      <c r="Z426" s="35"/>
      <c r="AA426" s="36"/>
      <c r="AB426" s="32"/>
      <c r="AC426" s="32"/>
      <c r="AD426" s="32"/>
      <c r="AE426" s="31"/>
      <c r="AF426" s="31"/>
      <c r="AG426" s="31"/>
      <c r="AH426" s="31" t="str">
        <f t="shared" si="36"/>
        <v/>
      </c>
      <c r="AI426" s="37" t="str">
        <f>IFERROR(IF(OR($C$5="",$Y426=""),"",INDEX('NFA LEVEL'!$D$2:$D$197,MATCH(CONCATENATE($C$5,"_",$Y426),'NFA LEVEL'!$A$2:$A$197))),"")</f>
        <v/>
      </c>
      <c r="AJ426" s="38" t="str">
        <f>IFERROR(ROUND((VLOOKUP(CONCATENATE($C$5,"_",$Y426),premium!$A$2:$I$200,6,FALSE))*AA426,0),"")</f>
        <v/>
      </c>
      <c r="AK426" s="38" t="str">
        <f>IFERROR(ROUND((VLOOKUP(CONCATENATE($C$5,"_",$Y426),premium!$A$2:$I$200,9,FALSE))*AA426,2),"")</f>
        <v/>
      </c>
      <c r="AL426" s="35"/>
      <c r="AM426" s="31"/>
      <c r="AN426" s="39"/>
      <c r="AO426" s="63" t="str">
        <f t="shared" si="39"/>
        <v/>
      </c>
      <c r="AP426" s="40" t="str">
        <f t="shared" si="40"/>
        <v/>
      </c>
      <c r="AQ426" s="41" t="s">
        <v>48</v>
      </c>
      <c r="AR426" s="161"/>
      <c r="AS426" s="124" t="s">
        <v>4621</v>
      </c>
      <c r="AT426" s="129" t="s">
        <v>454</v>
      </c>
      <c r="AU426" s="129" t="s">
        <v>171</v>
      </c>
      <c r="AV426" s="129" t="s">
        <v>462</v>
      </c>
      <c r="AW426" s="129" t="s">
        <v>557</v>
      </c>
      <c r="AX426" s="129" t="s">
        <v>568</v>
      </c>
      <c r="AZ426" s="129" t="s">
        <v>3984</v>
      </c>
      <c r="BA426" s="130" t="s">
        <v>9499</v>
      </c>
      <c r="BB426" s="130" t="s">
        <v>9500</v>
      </c>
      <c r="BH426" s="124"/>
      <c r="BI426" s="124"/>
      <c r="BL426" s="131"/>
      <c r="BM426" s="131"/>
      <c r="BN426" s="131"/>
      <c r="BO426" s="131"/>
      <c r="BP426" s="131"/>
      <c r="BQ426" s="131"/>
      <c r="BR426" s="131"/>
      <c r="BX426" s="123"/>
      <c r="BY426" s="131"/>
      <c r="BZ426" s="131"/>
      <c r="CB426" s="129" t="s">
        <v>454</v>
      </c>
      <c r="CC426" s="129" t="s">
        <v>171</v>
      </c>
      <c r="CD426" s="129" t="s">
        <v>462</v>
      </c>
      <c r="CE426" s="129" t="s">
        <v>557</v>
      </c>
      <c r="CF426" s="129" t="s">
        <v>568</v>
      </c>
      <c r="CG426" s="131" t="s">
        <v>17956</v>
      </c>
      <c r="CH426" s="131" t="s">
        <v>9500</v>
      </c>
      <c r="CI426" s="124" t="s">
        <v>19409</v>
      </c>
    </row>
    <row r="427" spans="1:87" ht="15" x14ac:dyDescent="0.25">
      <c r="A427" s="30" t="str">
        <f t="shared" si="41"/>
        <v/>
      </c>
      <c r="B427" s="31"/>
      <c r="C427" s="31"/>
      <c r="D427" s="31"/>
      <c r="E427" s="31"/>
      <c r="F427" s="31"/>
      <c r="G427" s="32"/>
      <c r="H427" s="32"/>
      <c r="I427" s="33"/>
      <c r="J427" s="18"/>
      <c r="K427" s="32"/>
      <c r="L427" s="18"/>
      <c r="M427" s="31"/>
      <c r="N427" s="31"/>
      <c r="O427" s="31"/>
      <c r="P427" s="32"/>
      <c r="Q427" s="31"/>
      <c r="R427" s="44"/>
      <c r="S427" s="32"/>
      <c r="T427" s="34" t="str">
        <f t="shared" si="37"/>
        <v/>
      </c>
      <c r="U427" s="32"/>
      <c r="V427" s="45"/>
      <c r="W427" s="35"/>
      <c r="X427" s="62" t="str">
        <f t="shared" si="38"/>
        <v/>
      </c>
      <c r="Y427" s="32"/>
      <c r="Z427" s="35"/>
      <c r="AA427" s="36"/>
      <c r="AB427" s="32"/>
      <c r="AC427" s="32"/>
      <c r="AD427" s="32"/>
      <c r="AE427" s="31"/>
      <c r="AF427" s="31"/>
      <c r="AG427" s="31"/>
      <c r="AH427" s="31" t="str">
        <f t="shared" si="36"/>
        <v/>
      </c>
      <c r="AI427" s="37" t="str">
        <f>IFERROR(IF(OR($C$5="",$Y427=""),"",INDEX('NFA LEVEL'!$D$2:$D$197,MATCH(CONCATENATE($C$5,"_",$Y427),'NFA LEVEL'!$A$2:$A$197))),"")</f>
        <v/>
      </c>
      <c r="AJ427" s="38" t="str">
        <f>IFERROR(ROUND((VLOOKUP(CONCATENATE($C$5,"_",$Y427),premium!$A$2:$I$200,6,FALSE))*AA427,0),"")</f>
        <v/>
      </c>
      <c r="AK427" s="38" t="str">
        <f>IFERROR(ROUND((VLOOKUP(CONCATENATE($C$5,"_",$Y427),premium!$A$2:$I$200,9,FALSE))*AA427,2),"")</f>
        <v/>
      </c>
      <c r="AL427" s="35"/>
      <c r="AM427" s="31"/>
      <c r="AN427" s="39"/>
      <c r="AO427" s="63" t="str">
        <f t="shared" si="39"/>
        <v/>
      </c>
      <c r="AP427" s="40" t="str">
        <f t="shared" si="40"/>
        <v/>
      </c>
      <c r="AQ427" s="41" t="s">
        <v>48</v>
      </c>
      <c r="AR427" s="161"/>
      <c r="AS427" s="124" t="s">
        <v>4622</v>
      </c>
      <c r="AT427" s="129" t="s">
        <v>454</v>
      </c>
      <c r="AU427" s="129" t="s">
        <v>171</v>
      </c>
      <c r="AV427" s="129" t="s">
        <v>462</v>
      </c>
      <c r="AW427" s="129" t="s">
        <v>557</v>
      </c>
      <c r="AX427" s="129" t="s">
        <v>569</v>
      </c>
      <c r="AZ427" s="129" t="s">
        <v>3984</v>
      </c>
      <c r="BA427" s="130" t="s">
        <v>9501</v>
      </c>
      <c r="BB427" s="130" t="s">
        <v>9502</v>
      </c>
      <c r="BH427" s="124"/>
      <c r="BI427" s="124"/>
      <c r="BL427" s="131"/>
      <c r="BM427" s="131"/>
      <c r="BN427" s="131"/>
      <c r="BO427" s="131"/>
      <c r="BP427" s="131"/>
      <c r="BQ427" s="131"/>
      <c r="BR427" s="131"/>
      <c r="BX427" s="123"/>
      <c r="BY427" s="131"/>
      <c r="BZ427" s="131"/>
      <c r="CB427" s="129" t="s">
        <v>454</v>
      </c>
      <c r="CC427" s="129" t="s">
        <v>171</v>
      </c>
      <c r="CD427" s="129" t="s">
        <v>462</v>
      </c>
      <c r="CE427" s="129" t="s">
        <v>557</v>
      </c>
      <c r="CF427" s="129" t="s">
        <v>569</v>
      </c>
      <c r="CG427" s="131" t="s">
        <v>17956</v>
      </c>
      <c r="CH427" s="131" t="s">
        <v>9502</v>
      </c>
      <c r="CI427" s="124" t="s">
        <v>19410</v>
      </c>
    </row>
    <row r="428" spans="1:87" ht="15" x14ac:dyDescent="0.25">
      <c r="A428" s="30" t="str">
        <f t="shared" si="41"/>
        <v/>
      </c>
      <c r="B428" s="31"/>
      <c r="C428" s="31"/>
      <c r="D428" s="31"/>
      <c r="E428" s="31"/>
      <c r="F428" s="31"/>
      <c r="G428" s="32"/>
      <c r="H428" s="32"/>
      <c r="I428" s="33"/>
      <c r="J428" s="18"/>
      <c r="K428" s="32"/>
      <c r="L428" s="18"/>
      <c r="M428" s="31"/>
      <c r="N428" s="31"/>
      <c r="O428" s="31"/>
      <c r="P428" s="32"/>
      <c r="Q428" s="31"/>
      <c r="R428" s="44"/>
      <c r="S428" s="32"/>
      <c r="T428" s="34" t="str">
        <f t="shared" si="37"/>
        <v/>
      </c>
      <c r="U428" s="32"/>
      <c r="V428" s="45"/>
      <c r="W428" s="35"/>
      <c r="X428" s="62" t="str">
        <f t="shared" si="38"/>
        <v/>
      </c>
      <c r="Y428" s="32"/>
      <c r="Z428" s="35"/>
      <c r="AA428" s="36"/>
      <c r="AB428" s="32"/>
      <c r="AC428" s="32"/>
      <c r="AD428" s="32"/>
      <c r="AE428" s="31"/>
      <c r="AF428" s="31"/>
      <c r="AG428" s="31"/>
      <c r="AH428" s="31" t="str">
        <f t="shared" si="36"/>
        <v/>
      </c>
      <c r="AI428" s="37" t="str">
        <f>IFERROR(IF(OR($C$5="",$Y428=""),"",INDEX('NFA LEVEL'!$D$2:$D$197,MATCH(CONCATENATE($C$5,"_",$Y428),'NFA LEVEL'!$A$2:$A$197))),"")</f>
        <v/>
      </c>
      <c r="AJ428" s="38" t="str">
        <f>IFERROR(ROUND((VLOOKUP(CONCATENATE($C$5,"_",$Y428),premium!$A$2:$I$200,6,FALSE))*AA428,0),"")</f>
        <v/>
      </c>
      <c r="AK428" s="38" t="str">
        <f>IFERROR(ROUND((VLOOKUP(CONCATENATE($C$5,"_",$Y428),premium!$A$2:$I$200,9,FALSE))*AA428,2),"")</f>
        <v/>
      </c>
      <c r="AL428" s="35"/>
      <c r="AM428" s="31"/>
      <c r="AN428" s="39"/>
      <c r="AO428" s="63" t="str">
        <f t="shared" si="39"/>
        <v/>
      </c>
      <c r="AP428" s="40" t="str">
        <f t="shared" si="40"/>
        <v/>
      </c>
      <c r="AQ428" s="41" t="s">
        <v>48</v>
      </c>
      <c r="AR428" s="161"/>
      <c r="AS428" s="124" t="s">
        <v>4623</v>
      </c>
      <c r="AT428" s="129" t="s">
        <v>454</v>
      </c>
      <c r="AU428" s="129" t="s">
        <v>171</v>
      </c>
      <c r="AV428" s="129" t="s">
        <v>462</v>
      </c>
      <c r="AW428" s="129" t="s">
        <v>557</v>
      </c>
      <c r="AX428" s="129" t="s">
        <v>570</v>
      </c>
      <c r="AZ428" s="129" t="s">
        <v>3984</v>
      </c>
      <c r="BA428" s="130" t="s">
        <v>9503</v>
      </c>
      <c r="BB428" s="130" t="s">
        <v>9504</v>
      </c>
      <c r="BH428" s="124"/>
      <c r="BI428" s="124"/>
      <c r="BL428" s="131"/>
      <c r="BM428" s="131"/>
      <c r="BN428" s="131"/>
      <c r="BO428" s="131"/>
      <c r="BP428" s="131"/>
      <c r="BQ428" s="131"/>
      <c r="BR428" s="131"/>
      <c r="BX428" s="123"/>
      <c r="BY428" s="131"/>
      <c r="BZ428" s="131"/>
      <c r="CB428" s="129" t="s">
        <v>454</v>
      </c>
      <c r="CC428" s="129" t="s">
        <v>171</v>
      </c>
      <c r="CD428" s="129" t="s">
        <v>462</v>
      </c>
      <c r="CE428" s="129" t="s">
        <v>557</v>
      </c>
      <c r="CF428" s="129" t="s">
        <v>570</v>
      </c>
      <c r="CG428" s="131" t="s">
        <v>17956</v>
      </c>
      <c r="CH428" s="131" t="s">
        <v>9504</v>
      </c>
      <c r="CI428" s="124" t="s">
        <v>19411</v>
      </c>
    </row>
    <row r="429" spans="1:87" ht="15" x14ac:dyDescent="0.25">
      <c r="A429" s="30" t="str">
        <f t="shared" si="41"/>
        <v/>
      </c>
      <c r="B429" s="31"/>
      <c r="C429" s="31"/>
      <c r="D429" s="31"/>
      <c r="E429" s="31"/>
      <c r="F429" s="31"/>
      <c r="G429" s="32"/>
      <c r="H429" s="32"/>
      <c r="I429" s="33"/>
      <c r="J429" s="18"/>
      <c r="K429" s="32"/>
      <c r="L429" s="18"/>
      <c r="M429" s="31"/>
      <c r="N429" s="31"/>
      <c r="O429" s="31"/>
      <c r="P429" s="32"/>
      <c r="Q429" s="31"/>
      <c r="R429" s="44"/>
      <c r="S429" s="32"/>
      <c r="T429" s="34" t="str">
        <f t="shared" si="37"/>
        <v/>
      </c>
      <c r="U429" s="32"/>
      <c r="V429" s="45"/>
      <c r="W429" s="35"/>
      <c r="X429" s="62" t="str">
        <f t="shared" si="38"/>
        <v/>
      </c>
      <c r="Y429" s="32"/>
      <c r="Z429" s="35"/>
      <c r="AA429" s="36"/>
      <c r="AB429" s="32"/>
      <c r="AC429" s="32"/>
      <c r="AD429" s="32"/>
      <c r="AE429" s="31"/>
      <c r="AF429" s="31"/>
      <c r="AG429" s="31"/>
      <c r="AH429" s="31" t="str">
        <f t="shared" si="36"/>
        <v/>
      </c>
      <c r="AI429" s="37" t="str">
        <f>IFERROR(IF(OR($C$5="",$Y429=""),"",INDEX('NFA LEVEL'!$D$2:$D$197,MATCH(CONCATENATE($C$5,"_",$Y429),'NFA LEVEL'!$A$2:$A$197))),"")</f>
        <v/>
      </c>
      <c r="AJ429" s="38" t="str">
        <f>IFERROR(ROUND((VLOOKUP(CONCATENATE($C$5,"_",$Y429),premium!$A$2:$I$200,6,FALSE))*AA429,0),"")</f>
        <v/>
      </c>
      <c r="AK429" s="38" t="str">
        <f>IFERROR(ROUND((VLOOKUP(CONCATENATE($C$5,"_",$Y429),premium!$A$2:$I$200,9,FALSE))*AA429,2),"")</f>
        <v/>
      </c>
      <c r="AL429" s="35"/>
      <c r="AM429" s="31"/>
      <c r="AN429" s="39"/>
      <c r="AO429" s="63" t="str">
        <f t="shared" si="39"/>
        <v/>
      </c>
      <c r="AP429" s="40" t="str">
        <f t="shared" si="40"/>
        <v/>
      </c>
      <c r="AQ429" s="41" t="s">
        <v>48</v>
      </c>
      <c r="AR429" s="161"/>
      <c r="AS429" s="124" t="s">
        <v>4624</v>
      </c>
      <c r="AT429" s="129" t="s">
        <v>454</v>
      </c>
      <c r="AU429" s="129" t="s">
        <v>171</v>
      </c>
      <c r="AV429" s="129" t="s">
        <v>463</v>
      </c>
      <c r="AW429" s="129" t="s">
        <v>571</v>
      </c>
      <c r="AX429" s="129" t="s">
        <v>572</v>
      </c>
      <c r="AZ429" s="129" t="s">
        <v>3984</v>
      </c>
      <c r="BA429" s="130" t="s">
        <v>9505</v>
      </c>
      <c r="BB429" s="130" t="s">
        <v>9506</v>
      </c>
      <c r="BH429" s="124"/>
      <c r="BI429" s="124"/>
      <c r="BL429" s="131"/>
      <c r="BM429" s="131"/>
      <c r="BN429" s="131"/>
      <c r="BO429" s="131"/>
      <c r="BP429" s="131"/>
      <c r="BQ429" s="131"/>
      <c r="BR429" s="131"/>
      <c r="BX429" s="123"/>
      <c r="BY429" s="131"/>
      <c r="BZ429" s="131"/>
      <c r="CB429" s="129" t="s">
        <v>454</v>
      </c>
      <c r="CC429" s="129" t="s">
        <v>171</v>
      </c>
      <c r="CD429" s="129" t="s">
        <v>463</v>
      </c>
      <c r="CE429" s="129" t="s">
        <v>571</v>
      </c>
      <c r="CF429" s="129" t="s">
        <v>572</v>
      </c>
      <c r="CG429" s="131" t="s">
        <v>17957</v>
      </c>
      <c r="CH429" s="131" t="s">
        <v>9506</v>
      </c>
      <c r="CI429" s="124" t="s">
        <v>19412</v>
      </c>
    </row>
    <row r="430" spans="1:87" ht="15" x14ac:dyDescent="0.25">
      <c r="A430" s="30" t="str">
        <f t="shared" si="41"/>
        <v/>
      </c>
      <c r="B430" s="31"/>
      <c r="C430" s="31"/>
      <c r="D430" s="31"/>
      <c r="E430" s="31"/>
      <c r="F430" s="31"/>
      <c r="G430" s="32"/>
      <c r="H430" s="32"/>
      <c r="I430" s="33"/>
      <c r="J430" s="18"/>
      <c r="K430" s="32"/>
      <c r="L430" s="18"/>
      <c r="M430" s="31"/>
      <c r="N430" s="31"/>
      <c r="O430" s="31"/>
      <c r="P430" s="32"/>
      <c r="Q430" s="31"/>
      <c r="R430" s="44"/>
      <c r="S430" s="32"/>
      <c r="T430" s="34" t="str">
        <f t="shared" si="37"/>
        <v/>
      </c>
      <c r="U430" s="32"/>
      <c r="V430" s="45"/>
      <c r="W430" s="35"/>
      <c r="X430" s="62" t="str">
        <f t="shared" si="38"/>
        <v/>
      </c>
      <c r="Y430" s="32"/>
      <c r="Z430" s="35"/>
      <c r="AA430" s="36"/>
      <c r="AB430" s="32"/>
      <c r="AC430" s="32"/>
      <c r="AD430" s="32"/>
      <c r="AE430" s="31"/>
      <c r="AF430" s="31"/>
      <c r="AG430" s="31"/>
      <c r="AH430" s="31" t="str">
        <f t="shared" si="36"/>
        <v/>
      </c>
      <c r="AI430" s="37" t="str">
        <f>IFERROR(IF(OR($C$5="",$Y430=""),"",INDEX('NFA LEVEL'!$D$2:$D$197,MATCH(CONCATENATE($C$5,"_",$Y430),'NFA LEVEL'!$A$2:$A$197))),"")</f>
        <v/>
      </c>
      <c r="AJ430" s="38" t="str">
        <f>IFERROR(ROUND((VLOOKUP(CONCATENATE($C$5,"_",$Y430),premium!$A$2:$I$200,6,FALSE))*AA430,0),"")</f>
        <v/>
      </c>
      <c r="AK430" s="38" t="str">
        <f>IFERROR(ROUND((VLOOKUP(CONCATENATE($C$5,"_",$Y430),premium!$A$2:$I$200,9,FALSE))*AA430,2),"")</f>
        <v/>
      </c>
      <c r="AL430" s="35"/>
      <c r="AM430" s="31"/>
      <c r="AN430" s="39"/>
      <c r="AO430" s="63" t="str">
        <f t="shared" si="39"/>
        <v/>
      </c>
      <c r="AP430" s="40" t="str">
        <f t="shared" si="40"/>
        <v/>
      </c>
      <c r="AQ430" s="41" t="s">
        <v>48</v>
      </c>
      <c r="AR430" s="161"/>
      <c r="AS430" s="124" t="s">
        <v>4625</v>
      </c>
      <c r="AT430" s="129" t="s">
        <v>454</v>
      </c>
      <c r="AU430" s="129" t="s">
        <v>171</v>
      </c>
      <c r="AV430" s="129" t="s">
        <v>463</v>
      </c>
      <c r="AW430" s="129" t="s">
        <v>571</v>
      </c>
      <c r="AX430" s="129" t="s">
        <v>573</v>
      </c>
      <c r="AZ430" s="129" t="s">
        <v>3984</v>
      </c>
      <c r="BA430" s="130" t="s">
        <v>9507</v>
      </c>
      <c r="BB430" s="130" t="s">
        <v>9508</v>
      </c>
      <c r="BH430" s="124"/>
      <c r="BI430" s="124"/>
      <c r="BL430" s="131"/>
      <c r="BM430" s="131"/>
      <c r="BN430" s="131"/>
      <c r="BO430" s="131"/>
      <c r="BP430" s="131"/>
      <c r="BQ430" s="131"/>
      <c r="BR430" s="131"/>
      <c r="BX430" s="123"/>
      <c r="BY430" s="131"/>
      <c r="BZ430" s="131"/>
      <c r="CB430" s="129" t="s">
        <v>454</v>
      </c>
      <c r="CC430" s="129" t="s">
        <v>171</v>
      </c>
      <c r="CD430" s="129" t="s">
        <v>463</v>
      </c>
      <c r="CE430" s="129" t="s">
        <v>571</v>
      </c>
      <c r="CF430" s="129" t="s">
        <v>573</v>
      </c>
      <c r="CG430" s="131" t="s">
        <v>17957</v>
      </c>
      <c r="CH430" s="131" t="s">
        <v>9508</v>
      </c>
      <c r="CI430" s="124" t="s">
        <v>19413</v>
      </c>
    </row>
    <row r="431" spans="1:87" ht="15" x14ac:dyDescent="0.25">
      <c r="A431" s="30" t="str">
        <f t="shared" si="41"/>
        <v/>
      </c>
      <c r="B431" s="31"/>
      <c r="C431" s="31"/>
      <c r="D431" s="31"/>
      <c r="E431" s="31"/>
      <c r="F431" s="31"/>
      <c r="G431" s="32"/>
      <c r="H431" s="32"/>
      <c r="I431" s="33"/>
      <c r="J431" s="18"/>
      <c r="K431" s="32"/>
      <c r="L431" s="18"/>
      <c r="M431" s="31"/>
      <c r="N431" s="31"/>
      <c r="O431" s="31"/>
      <c r="P431" s="32"/>
      <c r="Q431" s="31"/>
      <c r="R431" s="44"/>
      <c r="S431" s="32"/>
      <c r="T431" s="34" t="str">
        <f t="shared" si="37"/>
        <v/>
      </c>
      <c r="U431" s="32"/>
      <c r="V431" s="45"/>
      <c r="W431" s="35"/>
      <c r="X431" s="62" t="str">
        <f t="shared" si="38"/>
        <v/>
      </c>
      <c r="Y431" s="32"/>
      <c r="Z431" s="35"/>
      <c r="AA431" s="36"/>
      <c r="AB431" s="32"/>
      <c r="AC431" s="32"/>
      <c r="AD431" s="32"/>
      <c r="AE431" s="31"/>
      <c r="AF431" s="31"/>
      <c r="AG431" s="31"/>
      <c r="AH431" s="31" t="str">
        <f t="shared" si="36"/>
        <v/>
      </c>
      <c r="AI431" s="37" t="str">
        <f>IFERROR(IF(OR($C$5="",$Y431=""),"",INDEX('NFA LEVEL'!$D$2:$D$197,MATCH(CONCATENATE($C$5,"_",$Y431),'NFA LEVEL'!$A$2:$A$197))),"")</f>
        <v/>
      </c>
      <c r="AJ431" s="38" t="str">
        <f>IFERROR(ROUND((VLOOKUP(CONCATENATE($C$5,"_",$Y431),premium!$A$2:$I$200,6,FALSE))*AA431,0),"")</f>
        <v/>
      </c>
      <c r="AK431" s="38" t="str">
        <f>IFERROR(ROUND((VLOOKUP(CONCATENATE($C$5,"_",$Y431),premium!$A$2:$I$200,9,FALSE))*AA431,2),"")</f>
        <v/>
      </c>
      <c r="AL431" s="35"/>
      <c r="AM431" s="31"/>
      <c r="AN431" s="39"/>
      <c r="AO431" s="63" t="str">
        <f t="shared" si="39"/>
        <v/>
      </c>
      <c r="AP431" s="40" t="str">
        <f t="shared" si="40"/>
        <v/>
      </c>
      <c r="AQ431" s="41" t="s">
        <v>48</v>
      </c>
      <c r="AR431" s="161"/>
      <c r="AS431" s="124" t="s">
        <v>4626</v>
      </c>
      <c r="AT431" s="129" t="s">
        <v>454</v>
      </c>
      <c r="AU431" s="129" t="s">
        <v>171</v>
      </c>
      <c r="AV431" s="129" t="s">
        <v>463</v>
      </c>
      <c r="AW431" s="129" t="s">
        <v>571</v>
      </c>
      <c r="AX431" s="129" t="s">
        <v>574</v>
      </c>
      <c r="AZ431" s="129" t="s">
        <v>3984</v>
      </c>
      <c r="BA431" s="130" t="s">
        <v>9509</v>
      </c>
      <c r="BB431" s="130" t="s">
        <v>9510</v>
      </c>
      <c r="BH431" s="124"/>
      <c r="BI431" s="124"/>
      <c r="BL431" s="131"/>
      <c r="BM431" s="131"/>
      <c r="BN431" s="131"/>
      <c r="BO431" s="131"/>
      <c r="BP431" s="131"/>
      <c r="BQ431" s="131"/>
      <c r="BR431" s="131"/>
      <c r="BX431" s="123"/>
      <c r="BY431" s="131"/>
      <c r="BZ431" s="131"/>
      <c r="CB431" s="129" t="s">
        <v>454</v>
      </c>
      <c r="CC431" s="129" t="s">
        <v>171</v>
      </c>
      <c r="CD431" s="129" t="s">
        <v>463</v>
      </c>
      <c r="CE431" s="129" t="s">
        <v>571</v>
      </c>
      <c r="CF431" s="129" t="s">
        <v>574</v>
      </c>
      <c r="CG431" s="131" t="s">
        <v>17957</v>
      </c>
      <c r="CH431" s="131" t="s">
        <v>9510</v>
      </c>
      <c r="CI431" s="124" t="s">
        <v>19414</v>
      </c>
    </row>
    <row r="432" spans="1:87" ht="15" x14ac:dyDescent="0.25">
      <c r="A432" s="30" t="str">
        <f t="shared" si="41"/>
        <v/>
      </c>
      <c r="B432" s="31"/>
      <c r="C432" s="31"/>
      <c r="D432" s="31"/>
      <c r="E432" s="31"/>
      <c r="F432" s="31"/>
      <c r="G432" s="32"/>
      <c r="H432" s="32"/>
      <c r="I432" s="33"/>
      <c r="J432" s="18"/>
      <c r="K432" s="32"/>
      <c r="L432" s="18"/>
      <c r="M432" s="31"/>
      <c r="N432" s="31"/>
      <c r="O432" s="31"/>
      <c r="P432" s="32"/>
      <c r="Q432" s="31"/>
      <c r="R432" s="44"/>
      <c r="S432" s="32"/>
      <c r="T432" s="34" t="str">
        <f t="shared" si="37"/>
        <v/>
      </c>
      <c r="U432" s="32"/>
      <c r="V432" s="45"/>
      <c r="W432" s="35"/>
      <c r="X432" s="62" t="str">
        <f t="shared" si="38"/>
        <v/>
      </c>
      <c r="Y432" s="32"/>
      <c r="Z432" s="35"/>
      <c r="AA432" s="36"/>
      <c r="AB432" s="32"/>
      <c r="AC432" s="32"/>
      <c r="AD432" s="32"/>
      <c r="AE432" s="31"/>
      <c r="AF432" s="31"/>
      <c r="AG432" s="31"/>
      <c r="AH432" s="31" t="str">
        <f t="shared" si="36"/>
        <v/>
      </c>
      <c r="AI432" s="37" t="str">
        <f>IFERROR(IF(OR($C$5="",$Y432=""),"",INDEX('NFA LEVEL'!$D$2:$D$197,MATCH(CONCATENATE($C$5,"_",$Y432),'NFA LEVEL'!$A$2:$A$197))),"")</f>
        <v/>
      </c>
      <c r="AJ432" s="38" t="str">
        <f>IFERROR(ROUND((VLOOKUP(CONCATENATE($C$5,"_",$Y432),premium!$A$2:$I$200,6,FALSE))*AA432,0),"")</f>
        <v/>
      </c>
      <c r="AK432" s="38" t="str">
        <f>IFERROR(ROUND((VLOOKUP(CONCATENATE($C$5,"_",$Y432),premium!$A$2:$I$200,9,FALSE))*AA432,2),"")</f>
        <v/>
      </c>
      <c r="AL432" s="35"/>
      <c r="AM432" s="31"/>
      <c r="AN432" s="39"/>
      <c r="AO432" s="63" t="str">
        <f t="shared" si="39"/>
        <v/>
      </c>
      <c r="AP432" s="40" t="str">
        <f t="shared" si="40"/>
        <v/>
      </c>
      <c r="AQ432" s="41" t="s">
        <v>48</v>
      </c>
      <c r="AR432" s="161"/>
      <c r="AS432" s="124" t="s">
        <v>4627</v>
      </c>
      <c r="AT432" s="129" t="s">
        <v>454</v>
      </c>
      <c r="AU432" s="129" t="s">
        <v>171</v>
      </c>
      <c r="AV432" s="129" t="s">
        <v>463</v>
      </c>
      <c r="AW432" s="129" t="s">
        <v>571</v>
      </c>
      <c r="AX432" s="129" t="s">
        <v>575</v>
      </c>
      <c r="AZ432" s="129" t="s">
        <v>3984</v>
      </c>
      <c r="BA432" s="130" t="s">
        <v>9511</v>
      </c>
      <c r="BB432" s="130" t="s">
        <v>9512</v>
      </c>
      <c r="BH432" s="124"/>
      <c r="BI432" s="124"/>
      <c r="BL432" s="131"/>
      <c r="BM432" s="131"/>
      <c r="BN432" s="131"/>
      <c r="BO432" s="131"/>
      <c r="BP432" s="131"/>
      <c r="BQ432" s="131"/>
      <c r="BR432" s="131"/>
      <c r="BX432" s="123"/>
      <c r="BY432" s="131"/>
      <c r="BZ432" s="131"/>
      <c r="CB432" s="129" t="s">
        <v>454</v>
      </c>
      <c r="CC432" s="129" t="s">
        <v>171</v>
      </c>
      <c r="CD432" s="129" t="s">
        <v>463</v>
      </c>
      <c r="CE432" s="129" t="s">
        <v>571</v>
      </c>
      <c r="CF432" s="129" t="s">
        <v>575</v>
      </c>
      <c r="CG432" s="131" t="s">
        <v>17957</v>
      </c>
      <c r="CH432" s="131" t="s">
        <v>9512</v>
      </c>
      <c r="CI432" s="124" t="s">
        <v>19415</v>
      </c>
    </row>
    <row r="433" spans="1:87" ht="15" x14ac:dyDescent="0.25">
      <c r="A433" s="30" t="str">
        <f t="shared" si="41"/>
        <v/>
      </c>
      <c r="B433" s="31"/>
      <c r="C433" s="31"/>
      <c r="D433" s="31"/>
      <c r="E433" s="31"/>
      <c r="F433" s="31"/>
      <c r="G433" s="32"/>
      <c r="H433" s="32"/>
      <c r="I433" s="33"/>
      <c r="J433" s="18"/>
      <c r="K433" s="32"/>
      <c r="L433" s="18"/>
      <c r="M433" s="31"/>
      <c r="N433" s="31"/>
      <c r="O433" s="31"/>
      <c r="P433" s="32"/>
      <c r="Q433" s="31"/>
      <c r="R433" s="44"/>
      <c r="S433" s="32"/>
      <c r="T433" s="34" t="str">
        <f t="shared" si="37"/>
        <v/>
      </c>
      <c r="U433" s="32"/>
      <c r="V433" s="45"/>
      <c r="W433" s="35"/>
      <c r="X433" s="62" t="str">
        <f t="shared" si="38"/>
        <v/>
      </c>
      <c r="Y433" s="32"/>
      <c r="Z433" s="35"/>
      <c r="AA433" s="36"/>
      <c r="AB433" s="32"/>
      <c r="AC433" s="32"/>
      <c r="AD433" s="32"/>
      <c r="AE433" s="31"/>
      <c r="AF433" s="31"/>
      <c r="AG433" s="31"/>
      <c r="AH433" s="31" t="str">
        <f t="shared" si="36"/>
        <v/>
      </c>
      <c r="AI433" s="37" t="str">
        <f>IFERROR(IF(OR($C$5="",$Y433=""),"",INDEX('NFA LEVEL'!$D$2:$D$197,MATCH(CONCATENATE($C$5,"_",$Y433),'NFA LEVEL'!$A$2:$A$197))),"")</f>
        <v/>
      </c>
      <c r="AJ433" s="38" t="str">
        <f>IFERROR(ROUND((VLOOKUP(CONCATENATE($C$5,"_",$Y433),premium!$A$2:$I$200,6,FALSE))*AA433,0),"")</f>
        <v/>
      </c>
      <c r="AK433" s="38" t="str">
        <f>IFERROR(ROUND((VLOOKUP(CONCATENATE($C$5,"_",$Y433),premium!$A$2:$I$200,9,FALSE))*AA433,2),"")</f>
        <v/>
      </c>
      <c r="AL433" s="35"/>
      <c r="AM433" s="31"/>
      <c r="AN433" s="39"/>
      <c r="AO433" s="63" t="str">
        <f t="shared" si="39"/>
        <v/>
      </c>
      <c r="AP433" s="40" t="str">
        <f t="shared" si="40"/>
        <v/>
      </c>
      <c r="AQ433" s="41" t="s">
        <v>48</v>
      </c>
      <c r="AR433" s="161"/>
      <c r="AS433" s="124" t="s">
        <v>4628</v>
      </c>
      <c r="AT433" s="129" t="s">
        <v>454</v>
      </c>
      <c r="AU433" s="129" t="s">
        <v>171</v>
      </c>
      <c r="AV433" s="129" t="s">
        <v>463</v>
      </c>
      <c r="AW433" s="129" t="s">
        <v>571</v>
      </c>
      <c r="AX433" s="129" t="s">
        <v>576</v>
      </c>
      <c r="AZ433" s="129" t="s">
        <v>3984</v>
      </c>
      <c r="BA433" s="130" t="s">
        <v>9513</v>
      </c>
      <c r="BB433" s="130" t="s">
        <v>9514</v>
      </c>
      <c r="BH433" s="124"/>
      <c r="BI433" s="124"/>
      <c r="BL433" s="131"/>
      <c r="BM433" s="131"/>
      <c r="BN433" s="131"/>
      <c r="BO433" s="131"/>
      <c r="BP433" s="131"/>
      <c r="BQ433" s="131"/>
      <c r="BR433" s="131"/>
      <c r="BX433" s="123"/>
      <c r="BY433" s="131"/>
      <c r="BZ433" s="131"/>
      <c r="CB433" s="129" t="s">
        <v>454</v>
      </c>
      <c r="CC433" s="129" t="s">
        <v>171</v>
      </c>
      <c r="CD433" s="129" t="s">
        <v>463</v>
      </c>
      <c r="CE433" s="129" t="s">
        <v>571</v>
      </c>
      <c r="CF433" s="129" t="s">
        <v>576</v>
      </c>
      <c r="CG433" s="131" t="s">
        <v>17957</v>
      </c>
      <c r="CH433" s="131" t="s">
        <v>9514</v>
      </c>
      <c r="CI433" s="124" t="s">
        <v>19416</v>
      </c>
    </row>
    <row r="434" spans="1:87" ht="15" x14ac:dyDescent="0.25">
      <c r="A434" s="30" t="str">
        <f t="shared" si="41"/>
        <v/>
      </c>
      <c r="B434" s="31"/>
      <c r="C434" s="31"/>
      <c r="D434" s="31"/>
      <c r="E434" s="31"/>
      <c r="F434" s="31"/>
      <c r="G434" s="32"/>
      <c r="H434" s="32"/>
      <c r="I434" s="33"/>
      <c r="J434" s="18"/>
      <c r="K434" s="32"/>
      <c r="L434" s="18"/>
      <c r="M434" s="31"/>
      <c r="N434" s="31"/>
      <c r="O434" s="31"/>
      <c r="P434" s="32"/>
      <c r="Q434" s="31"/>
      <c r="R434" s="44"/>
      <c r="S434" s="32"/>
      <c r="T434" s="34" t="str">
        <f t="shared" si="37"/>
        <v/>
      </c>
      <c r="U434" s="32"/>
      <c r="V434" s="45"/>
      <c r="W434" s="35"/>
      <c r="X434" s="62" t="str">
        <f t="shared" si="38"/>
        <v/>
      </c>
      <c r="Y434" s="32"/>
      <c r="Z434" s="35"/>
      <c r="AA434" s="36"/>
      <c r="AB434" s="32"/>
      <c r="AC434" s="32"/>
      <c r="AD434" s="32"/>
      <c r="AE434" s="31"/>
      <c r="AF434" s="31"/>
      <c r="AG434" s="31"/>
      <c r="AH434" s="31" t="str">
        <f t="shared" si="36"/>
        <v/>
      </c>
      <c r="AI434" s="37" t="str">
        <f>IFERROR(IF(OR($C$5="",$Y434=""),"",INDEX('NFA LEVEL'!$D$2:$D$197,MATCH(CONCATENATE($C$5,"_",$Y434),'NFA LEVEL'!$A$2:$A$197))),"")</f>
        <v/>
      </c>
      <c r="AJ434" s="38" t="str">
        <f>IFERROR(ROUND((VLOOKUP(CONCATENATE($C$5,"_",$Y434),premium!$A$2:$I$200,6,FALSE))*AA434,0),"")</f>
        <v/>
      </c>
      <c r="AK434" s="38" t="str">
        <f>IFERROR(ROUND((VLOOKUP(CONCATENATE($C$5,"_",$Y434),premium!$A$2:$I$200,9,FALSE))*AA434,2),"")</f>
        <v/>
      </c>
      <c r="AL434" s="35"/>
      <c r="AM434" s="31"/>
      <c r="AN434" s="39"/>
      <c r="AO434" s="63" t="str">
        <f t="shared" si="39"/>
        <v/>
      </c>
      <c r="AP434" s="40" t="str">
        <f t="shared" si="40"/>
        <v/>
      </c>
      <c r="AQ434" s="41" t="s">
        <v>48</v>
      </c>
      <c r="AR434" s="161"/>
      <c r="AS434" s="124" t="s">
        <v>4629</v>
      </c>
      <c r="AT434" s="129" t="s">
        <v>454</v>
      </c>
      <c r="AU434" s="129" t="s">
        <v>171</v>
      </c>
      <c r="AV434" s="129" t="s">
        <v>463</v>
      </c>
      <c r="AW434" s="129" t="s">
        <v>571</v>
      </c>
      <c r="AX434" s="129" t="s">
        <v>577</v>
      </c>
      <c r="AZ434" s="129" t="s">
        <v>3984</v>
      </c>
      <c r="BA434" s="130" t="s">
        <v>9515</v>
      </c>
      <c r="BB434" s="130" t="s">
        <v>9516</v>
      </c>
      <c r="BH434" s="124"/>
      <c r="BI434" s="124"/>
      <c r="BL434" s="131"/>
      <c r="BM434" s="131"/>
      <c r="BN434" s="131"/>
      <c r="BO434" s="131"/>
      <c r="BP434" s="131"/>
      <c r="BQ434" s="131"/>
      <c r="BR434" s="131"/>
      <c r="BX434" s="123"/>
      <c r="BY434" s="131"/>
      <c r="BZ434" s="131"/>
      <c r="CB434" s="129" t="s">
        <v>454</v>
      </c>
      <c r="CC434" s="129" t="s">
        <v>171</v>
      </c>
      <c r="CD434" s="129" t="s">
        <v>463</v>
      </c>
      <c r="CE434" s="129" t="s">
        <v>571</v>
      </c>
      <c r="CF434" s="129" t="s">
        <v>577</v>
      </c>
      <c r="CG434" s="131" t="s">
        <v>17957</v>
      </c>
      <c r="CH434" s="131" t="s">
        <v>9516</v>
      </c>
      <c r="CI434" s="124" t="s">
        <v>19417</v>
      </c>
    </row>
    <row r="435" spans="1:87" ht="15" x14ac:dyDescent="0.25">
      <c r="A435" s="30" t="str">
        <f t="shared" si="41"/>
        <v/>
      </c>
      <c r="B435" s="31"/>
      <c r="C435" s="31"/>
      <c r="D435" s="31"/>
      <c r="E435" s="31"/>
      <c r="F435" s="31"/>
      <c r="G435" s="32"/>
      <c r="H435" s="32"/>
      <c r="I435" s="33"/>
      <c r="J435" s="18"/>
      <c r="K435" s="32"/>
      <c r="L435" s="18"/>
      <c r="M435" s="31"/>
      <c r="N435" s="31"/>
      <c r="O435" s="31"/>
      <c r="P435" s="32"/>
      <c r="Q435" s="31"/>
      <c r="R435" s="44"/>
      <c r="S435" s="32"/>
      <c r="T435" s="34" t="str">
        <f t="shared" si="37"/>
        <v/>
      </c>
      <c r="U435" s="32"/>
      <c r="V435" s="45"/>
      <c r="W435" s="35"/>
      <c r="X435" s="62" t="str">
        <f t="shared" si="38"/>
        <v/>
      </c>
      <c r="Y435" s="32"/>
      <c r="Z435" s="35"/>
      <c r="AA435" s="36"/>
      <c r="AB435" s="32"/>
      <c r="AC435" s="32"/>
      <c r="AD435" s="32"/>
      <c r="AE435" s="31"/>
      <c r="AF435" s="31"/>
      <c r="AG435" s="31"/>
      <c r="AH435" s="31" t="str">
        <f t="shared" si="36"/>
        <v/>
      </c>
      <c r="AI435" s="37" t="str">
        <f>IFERROR(IF(OR($C$5="",$Y435=""),"",INDEX('NFA LEVEL'!$D$2:$D$197,MATCH(CONCATENATE($C$5,"_",$Y435),'NFA LEVEL'!$A$2:$A$197))),"")</f>
        <v/>
      </c>
      <c r="AJ435" s="38" t="str">
        <f>IFERROR(ROUND((VLOOKUP(CONCATENATE($C$5,"_",$Y435),premium!$A$2:$I$200,6,FALSE))*AA435,0),"")</f>
        <v/>
      </c>
      <c r="AK435" s="38" t="str">
        <f>IFERROR(ROUND((VLOOKUP(CONCATENATE($C$5,"_",$Y435),premium!$A$2:$I$200,9,FALSE))*AA435,2),"")</f>
        <v/>
      </c>
      <c r="AL435" s="35"/>
      <c r="AM435" s="31"/>
      <c r="AN435" s="39"/>
      <c r="AO435" s="63" t="str">
        <f t="shared" si="39"/>
        <v/>
      </c>
      <c r="AP435" s="40" t="str">
        <f t="shared" si="40"/>
        <v/>
      </c>
      <c r="AQ435" s="41" t="s">
        <v>48</v>
      </c>
      <c r="AR435" s="161"/>
      <c r="AS435" s="124" t="s">
        <v>4630</v>
      </c>
      <c r="AT435" s="129" t="s">
        <v>454</v>
      </c>
      <c r="AU435" s="129" t="s">
        <v>171</v>
      </c>
      <c r="AV435" s="129" t="s">
        <v>463</v>
      </c>
      <c r="AW435" s="129" t="s">
        <v>571</v>
      </c>
      <c r="AX435" s="129" t="s">
        <v>578</v>
      </c>
      <c r="AZ435" s="129" t="s">
        <v>3984</v>
      </c>
      <c r="BA435" s="130" t="s">
        <v>9517</v>
      </c>
      <c r="BB435" s="130" t="s">
        <v>9518</v>
      </c>
      <c r="BH435" s="124"/>
      <c r="BI435" s="124"/>
      <c r="BL435" s="131"/>
      <c r="BM435" s="131"/>
      <c r="BN435" s="131"/>
      <c r="BO435" s="131"/>
      <c r="BP435" s="131"/>
      <c r="BQ435" s="131"/>
      <c r="BR435" s="131"/>
      <c r="BX435" s="123"/>
      <c r="BY435" s="131"/>
      <c r="BZ435" s="131"/>
      <c r="CB435" s="129" t="s">
        <v>454</v>
      </c>
      <c r="CC435" s="129" t="s">
        <v>171</v>
      </c>
      <c r="CD435" s="129" t="s">
        <v>463</v>
      </c>
      <c r="CE435" s="129" t="s">
        <v>571</v>
      </c>
      <c r="CF435" s="129" t="s">
        <v>578</v>
      </c>
      <c r="CG435" s="131" t="s">
        <v>17957</v>
      </c>
      <c r="CH435" s="131" t="s">
        <v>9518</v>
      </c>
      <c r="CI435" s="124" t="s">
        <v>19418</v>
      </c>
    </row>
    <row r="436" spans="1:87" ht="15" x14ac:dyDescent="0.25">
      <c r="A436" s="30" t="str">
        <f t="shared" si="41"/>
        <v/>
      </c>
      <c r="B436" s="31"/>
      <c r="C436" s="31"/>
      <c r="D436" s="31"/>
      <c r="E436" s="31"/>
      <c r="F436" s="31"/>
      <c r="G436" s="32"/>
      <c r="H436" s="32"/>
      <c r="I436" s="33"/>
      <c r="J436" s="18"/>
      <c r="K436" s="32"/>
      <c r="L436" s="18"/>
      <c r="M436" s="31"/>
      <c r="N436" s="31"/>
      <c r="O436" s="31"/>
      <c r="P436" s="32"/>
      <c r="Q436" s="31"/>
      <c r="R436" s="44"/>
      <c r="S436" s="32"/>
      <c r="T436" s="34" t="str">
        <f t="shared" si="37"/>
        <v/>
      </c>
      <c r="U436" s="32"/>
      <c r="V436" s="45"/>
      <c r="W436" s="35"/>
      <c r="X436" s="62" t="str">
        <f t="shared" si="38"/>
        <v/>
      </c>
      <c r="Y436" s="32"/>
      <c r="Z436" s="35"/>
      <c r="AA436" s="36"/>
      <c r="AB436" s="32"/>
      <c r="AC436" s="32"/>
      <c r="AD436" s="32"/>
      <c r="AE436" s="31"/>
      <c r="AF436" s="31"/>
      <c r="AG436" s="31"/>
      <c r="AH436" s="31" t="str">
        <f t="shared" si="36"/>
        <v/>
      </c>
      <c r="AI436" s="37" t="str">
        <f>IFERROR(IF(OR($C$5="",$Y436=""),"",INDEX('NFA LEVEL'!$D$2:$D$197,MATCH(CONCATENATE($C$5,"_",$Y436),'NFA LEVEL'!$A$2:$A$197))),"")</f>
        <v/>
      </c>
      <c r="AJ436" s="38" t="str">
        <f>IFERROR(ROUND((VLOOKUP(CONCATENATE($C$5,"_",$Y436),premium!$A$2:$I$200,6,FALSE))*AA436,0),"")</f>
        <v/>
      </c>
      <c r="AK436" s="38" t="str">
        <f>IFERROR(ROUND((VLOOKUP(CONCATENATE($C$5,"_",$Y436),premium!$A$2:$I$200,9,FALSE))*AA436,2),"")</f>
        <v/>
      </c>
      <c r="AL436" s="35"/>
      <c r="AM436" s="31"/>
      <c r="AN436" s="39"/>
      <c r="AO436" s="63" t="str">
        <f t="shared" si="39"/>
        <v/>
      </c>
      <c r="AP436" s="40" t="str">
        <f t="shared" si="40"/>
        <v/>
      </c>
      <c r="AQ436" s="41" t="s">
        <v>48</v>
      </c>
      <c r="AR436" s="161"/>
      <c r="AS436" s="124" t="s">
        <v>4631</v>
      </c>
      <c r="AT436" s="129" t="s">
        <v>454</v>
      </c>
      <c r="AU436" s="129" t="s">
        <v>171</v>
      </c>
      <c r="AV436" s="129" t="s">
        <v>463</v>
      </c>
      <c r="AW436" s="129" t="s">
        <v>571</v>
      </c>
      <c r="AX436" s="129" t="s">
        <v>579</v>
      </c>
      <c r="AZ436" s="129" t="s">
        <v>3984</v>
      </c>
      <c r="BA436" s="130" t="s">
        <v>9519</v>
      </c>
      <c r="BB436" s="130" t="s">
        <v>9520</v>
      </c>
      <c r="BH436" s="124"/>
      <c r="BI436" s="124"/>
      <c r="BL436" s="131"/>
      <c r="BM436" s="131"/>
      <c r="BN436" s="131"/>
      <c r="BO436" s="131"/>
      <c r="BP436" s="131"/>
      <c r="BQ436" s="131"/>
      <c r="BR436" s="131"/>
      <c r="BX436" s="123"/>
      <c r="BY436" s="131"/>
      <c r="BZ436" s="131"/>
      <c r="CB436" s="129" t="s">
        <v>454</v>
      </c>
      <c r="CC436" s="129" t="s">
        <v>171</v>
      </c>
      <c r="CD436" s="129" t="s">
        <v>463</v>
      </c>
      <c r="CE436" s="129" t="s">
        <v>571</v>
      </c>
      <c r="CF436" s="129" t="s">
        <v>579</v>
      </c>
      <c r="CG436" s="131" t="s">
        <v>17957</v>
      </c>
      <c r="CH436" s="131" t="s">
        <v>9520</v>
      </c>
      <c r="CI436" s="124" t="s">
        <v>19419</v>
      </c>
    </row>
    <row r="437" spans="1:87" ht="15" x14ac:dyDescent="0.25">
      <c r="A437" s="30" t="str">
        <f t="shared" si="41"/>
        <v/>
      </c>
      <c r="B437" s="31"/>
      <c r="C437" s="31"/>
      <c r="D437" s="31"/>
      <c r="E437" s="31"/>
      <c r="F437" s="31"/>
      <c r="G437" s="32"/>
      <c r="H437" s="32"/>
      <c r="I437" s="33"/>
      <c r="J437" s="18"/>
      <c r="K437" s="32"/>
      <c r="L437" s="18"/>
      <c r="M437" s="31"/>
      <c r="N437" s="31"/>
      <c r="O437" s="31"/>
      <c r="P437" s="32"/>
      <c r="Q437" s="31"/>
      <c r="R437" s="44"/>
      <c r="S437" s="32"/>
      <c r="T437" s="34" t="str">
        <f t="shared" si="37"/>
        <v/>
      </c>
      <c r="U437" s="32"/>
      <c r="V437" s="45"/>
      <c r="W437" s="35"/>
      <c r="X437" s="62" t="str">
        <f t="shared" si="38"/>
        <v/>
      </c>
      <c r="Y437" s="32"/>
      <c r="Z437" s="35"/>
      <c r="AA437" s="36"/>
      <c r="AB437" s="32"/>
      <c r="AC437" s="32"/>
      <c r="AD437" s="32"/>
      <c r="AE437" s="31"/>
      <c r="AF437" s="31"/>
      <c r="AG437" s="31"/>
      <c r="AH437" s="31" t="str">
        <f t="shared" si="36"/>
        <v/>
      </c>
      <c r="AI437" s="37" t="str">
        <f>IFERROR(IF(OR($C$5="",$Y437=""),"",INDEX('NFA LEVEL'!$D$2:$D$197,MATCH(CONCATENATE($C$5,"_",$Y437),'NFA LEVEL'!$A$2:$A$197))),"")</f>
        <v/>
      </c>
      <c r="AJ437" s="38" t="str">
        <f>IFERROR(ROUND((VLOOKUP(CONCATENATE($C$5,"_",$Y437),premium!$A$2:$I$200,6,FALSE))*AA437,0),"")</f>
        <v/>
      </c>
      <c r="AK437" s="38" t="str">
        <f>IFERROR(ROUND((VLOOKUP(CONCATENATE($C$5,"_",$Y437),premium!$A$2:$I$200,9,FALSE))*AA437,2),"")</f>
        <v/>
      </c>
      <c r="AL437" s="35"/>
      <c r="AM437" s="31"/>
      <c r="AN437" s="39"/>
      <c r="AO437" s="63" t="str">
        <f t="shared" si="39"/>
        <v/>
      </c>
      <c r="AP437" s="40" t="str">
        <f t="shared" si="40"/>
        <v/>
      </c>
      <c r="AQ437" s="41" t="s">
        <v>48</v>
      </c>
      <c r="AR437" s="161"/>
      <c r="AS437" s="124" t="s">
        <v>4632</v>
      </c>
      <c r="AT437" s="129" t="s">
        <v>454</v>
      </c>
      <c r="AU437" s="129" t="s">
        <v>171</v>
      </c>
      <c r="AV437" s="129" t="s">
        <v>463</v>
      </c>
      <c r="AW437" s="129" t="s">
        <v>571</v>
      </c>
      <c r="AX437" s="129" t="s">
        <v>580</v>
      </c>
      <c r="AZ437" s="129" t="s">
        <v>3984</v>
      </c>
      <c r="BA437" s="130" t="s">
        <v>9521</v>
      </c>
      <c r="BB437" s="130" t="s">
        <v>9522</v>
      </c>
      <c r="BH437" s="124"/>
      <c r="BI437" s="124"/>
      <c r="BL437" s="131"/>
      <c r="BM437" s="131"/>
      <c r="BN437" s="131"/>
      <c r="BO437" s="131"/>
      <c r="BP437" s="131"/>
      <c r="BQ437" s="131"/>
      <c r="BR437" s="131"/>
      <c r="BX437" s="123"/>
      <c r="BY437" s="131"/>
      <c r="BZ437" s="131"/>
      <c r="CB437" s="129" t="s">
        <v>454</v>
      </c>
      <c r="CC437" s="129" t="s">
        <v>171</v>
      </c>
      <c r="CD437" s="129" t="s">
        <v>463</v>
      </c>
      <c r="CE437" s="129" t="s">
        <v>571</v>
      </c>
      <c r="CF437" s="129" t="s">
        <v>580</v>
      </c>
      <c r="CG437" s="131" t="s">
        <v>17957</v>
      </c>
      <c r="CH437" s="131" t="s">
        <v>9522</v>
      </c>
      <c r="CI437" s="124" t="s">
        <v>19420</v>
      </c>
    </row>
    <row r="438" spans="1:87" ht="15" x14ac:dyDescent="0.25">
      <c r="A438" s="30" t="str">
        <f t="shared" si="41"/>
        <v/>
      </c>
      <c r="B438" s="31"/>
      <c r="C438" s="31"/>
      <c r="D438" s="31"/>
      <c r="E438" s="31"/>
      <c r="F438" s="31"/>
      <c r="G438" s="32"/>
      <c r="H438" s="32"/>
      <c r="I438" s="33"/>
      <c r="J438" s="18"/>
      <c r="K438" s="32"/>
      <c r="L438" s="18"/>
      <c r="M438" s="31"/>
      <c r="N438" s="31"/>
      <c r="O438" s="31"/>
      <c r="P438" s="32"/>
      <c r="Q438" s="31"/>
      <c r="R438" s="44"/>
      <c r="S438" s="32"/>
      <c r="T438" s="34" t="str">
        <f t="shared" si="37"/>
        <v/>
      </c>
      <c r="U438" s="32"/>
      <c r="V438" s="45"/>
      <c r="W438" s="35"/>
      <c r="X438" s="62" t="str">
        <f t="shared" si="38"/>
        <v/>
      </c>
      <c r="Y438" s="32"/>
      <c r="Z438" s="35"/>
      <c r="AA438" s="36"/>
      <c r="AB438" s="32"/>
      <c r="AC438" s="32"/>
      <c r="AD438" s="32"/>
      <c r="AE438" s="31"/>
      <c r="AF438" s="31"/>
      <c r="AG438" s="31"/>
      <c r="AH438" s="31" t="str">
        <f t="shared" si="36"/>
        <v/>
      </c>
      <c r="AI438" s="37" t="str">
        <f>IFERROR(IF(OR($C$5="",$Y438=""),"",INDEX('NFA LEVEL'!$D$2:$D$197,MATCH(CONCATENATE($C$5,"_",$Y438),'NFA LEVEL'!$A$2:$A$197))),"")</f>
        <v/>
      </c>
      <c r="AJ438" s="38" t="str">
        <f>IFERROR(ROUND((VLOOKUP(CONCATENATE($C$5,"_",$Y438),premium!$A$2:$I$200,6,FALSE))*AA438,0),"")</f>
        <v/>
      </c>
      <c r="AK438" s="38" t="str">
        <f>IFERROR(ROUND((VLOOKUP(CONCATENATE($C$5,"_",$Y438),premium!$A$2:$I$200,9,FALSE))*AA438,2),"")</f>
        <v/>
      </c>
      <c r="AL438" s="35"/>
      <c r="AM438" s="31"/>
      <c r="AN438" s="39"/>
      <c r="AO438" s="63" t="str">
        <f t="shared" si="39"/>
        <v/>
      </c>
      <c r="AP438" s="40" t="str">
        <f t="shared" si="40"/>
        <v/>
      </c>
      <c r="AQ438" s="41" t="s">
        <v>48</v>
      </c>
      <c r="AR438" s="161"/>
      <c r="AS438" s="124" t="s">
        <v>4633</v>
      </c>
      <c r="AT438" s="129" t="s">
        <v>454</v>
      </c>
      <c r="AU438" s="129" t="s">
        <v>171</v>
      </c>
      <c r="AV438" s="129" t="s">
        <v>463</v>
      </c>
      <c r="AW438" s="129" t="s">
        <v>571</v>
      </c>
      <c r="AX438" s="129" t="s">
        <v>581</v>
      </c>
      <c r="AZ438" s="129" t="s">
        <v>3984</v>
      </c>
      <c r="BA438" s="130" t="s">
        <v>9523</v>
      </c>
      <c r="BB438" s="130" t="s">
        <v>9524</v>
      </c>
      <c r="BH438" s="124"/>
      <c r="BI438" s="124"/>
      <c r="BL438" s="131"/>
      <c r="BM438" s="131"/>
      <c r="BN438" s="131"/>
      <c r="BO438" s="131"/>
      <c r="BP438" s="131"/>
      <c r="BQ438" s="131"/>
      <c r="BR438" s="131"/>
      <c r="BX438" s="123"/>
      <c r="BY438" s="131"/>
      <c r="BZ438" s="131"/>
      <c r="CB438" s="129" t="s">
        <v>454</v>
      </c>
      <c r="CC438" s="129" t="s">
        <v>171</v>
      </c>
      <c r="CD438" s="129" t="s">
        <v>463</v>
      </c>
      <c r="CE438" s="129" t="s">
        <v>571</v>
      </c>
      <c r="CF438" s="129" t="s">
        <v>581</v>
      </c>
      <c r="CG438" s="131" t="s">
        <v>17957</v>
      </c>
      <c r="CH438" s="131" t="s">
        <v>9524</v>
      </c>
      <c r="CI438" s="124" t="s">
        <v>19421</v>
      </c>
    </row>
    <row r="439" spans="1:87" ht="15" x14ac:dyDescent="0.25">
      <c r="A439" s="30" t="str">
        <f t="shared" si="41"/>
        <v/>
      </c>
      <c r="B439" s="31"/>
      <c r="C439" s="31"/>
      <c r="D439" s="31"/>
      <c r="E439" s="31"/>
      <c r="F439" s="31"/>
      <c r="G439" s="32"/>
      <c r="H439" s="32"/>
      <c r="I439" s="33"/>
      <c r="J439" s="18"/>
      <c r="K439" s="32"/>
      <c r="L439" s="18"/>
      <c r="M439" s="31"/>
      <c r="N439" s="31"/>
      <c r="O439" s="31"/>
      <c r="P439" s="32"/>
      <c r="Q439" s="31"/>
      <c r="R439" s="44"/>
      <c r="S439" s="32"/>
      <c r="T439" s="34" t="str">
        <f t="shared" si="37"/>
        <v/>
      </c>
      <c r="U439" s="32"/>
      <c r="V439" s="45"/>
      <c r="W439" s="35"/>
      <c r="X439" s="62" t="str">
        <f t="shared" si="38"/>
        <v/>
      </c>
      <c r="Y439" s="32"/>
      <c r="Z439" s="35"/>
      <c r="AA439" s="36"/>
      <c r="AB439" s="32"/>
      <c r="AC439" s="32"/>
      <c r="AD439" s="32"/>
      <c r="AE439" s="31"/>
      <c r="AF439" s="31"/>
      <c r="AG439" s="31"/>
      <c r="AH439" s="31" t="str">
        <f t="shared" si="36"/>
        <v/>
      </c>
      <c r="AI439" s="37" t="str">
        <f>IFERROR(IF(OR($C$5="",$Y439=""),"",INDEX('NFA LEVEL'!$D$2:$D$197,MATCH(CONCATENATE($C$5,"_",$Y439),'NFA LEVEL'!$A$2:$A$197))),"")</f>
        <v/>
      </c>
      <c r="AJ439" s="38" t="str">
        <f>IFERROR(ROUND((VLOOKUP(CONCATENATE($C$5,"_",$Y439),premium!$A$2:$I$200,6,FALSE))*AA439,0),"")</f>
        <v/>
      </c>
      <c r="AK439" s="38" t="str">
        <f>IFERROR(ROUND((VLOOKUP(CONCATENATE($C$5,"_",$Y439),premium!$A$2:$I$200,9,FALSE))*AA439,2),"")</f>
        <v/>
      </c>
      <c r="AL439" s="35"/>
      <c r="AM439" s="31"/>
      <c r="AN439" s="39"/>
      <c r="AO439" s="63" t="str">
        <f t="shared" si="39"/>
        <v/>
      </c>
      <c r="AP439" s="40" t="str">
        <f t="shared" si="40"/>
        <v/>
      </c>
      <c r="AQ439" s="41" t="s">
        <v>48</v>
      </c>
      <c r="AR439" s="161"/>
      <c r="AS439" s="124" t="s">
        <v>4634</v>
      </c>
      <c r="AT439" s="129" t="s">
        <v>454</v>
      </c>
      <c r="AU439" s="129" t="s">
        <v>171</v>
      </c>
      <c r="AV439" s="129" t="s">
        <v>463</v>
      </c>
      <c r="AW439" s="129" t="s">
        <v>571</v>
      </c>
      <c r="AX439" s="129" t="s">
        <v>582</v>
      </c>
      <c r="AZ439" s="129" t="s">
        <v>3984</v>
      </c>
      <c r="BA439" s="130" t="s">
        <v>9525</v>
      </c>
      <c r="BB439" s="130" t="s">
        <v>9526</v>
      </c>
      <c r="BH439" s="124"/>
      <c r="BI439" s="124"/>
      <c r="BL439" s="131"/>
      <c r="BM439" s="131"/>
      <c r="BN439" s="131"/>
      <c r="BO439" s="131"/>
      <c r="BP439" s="131"/>
      <c r="BQ439" s="131"/>
      <c r="BR439" s="131"/>
      <c r="BX439" s="123"/>
      <c r="BY439" s="131"/>
      <c r="BZ439" s="131"/>
      <c r="CB439" s="129" t="s">
        <v>454</v>
      </c>
      <c r="CC439" s="129" t="s">
        <v>171</v>
      </c>
      <c r="CD439" s="129" t="s">
        <v>463</v>
      </c>
      <c r="CE439" s="129" t="s">
        <v>571</v>
      </c>
      <c r="CF439" s="129" t="s">
        <v>582</v>
      </c>
      <c r="CG439" s="131" t="s">
        <v>17957</v>
      </c>
      <c r="CH439" s="131" t="s">
        <v>9526</v>
      </c>
      <c r="CI439" s="124" t="s">
        <v>19422</v>
      </c>
    </row>
    <row r="440" spans="1:87" ht="15" x14ac:dyDescent="0.25">
      <c r="A440" s="30" t="str">
        <f t="shared" si="41"/>
        <v/>
      </c>
      <c r="B440" s="31"/>
      <c r="C440" s="31"/>
      <c r="D440" s="31"/>
      <c r="E440" s="31"/>
      <c r="F440" s="31"/>
      <c r="G440" s="32"/>
      <c r="H440" s="32"/>
      <c r="I440" s="33"/>
      <c r="J440" s="18"/>
      <c r="K440" s="32"/>
      <c r="L440" s="18"/>
      <c r="M440" s="31"/>
      <c r="N440" s="31"/>
      <c r="O440" s="31"/>
      <c r="P440" s="32"/>
      <c r="Q440" s="31"/>
      <c r="R440" s="44"/>
      <c r="S440" s="32"/>
      <c r="T440" s="34" t="str">
        <f t="shared" si="37"/>
        <v/>
      </c>
      <c r="U440" s="32"/>
      <c r="V440" s="45"/>
      <c r="W440" s="35"/>
      <c r="X440" s="62" t="str">
        <f t="shared" si="38"/>
        <v/>
      </c>
      <c r="Y440" s="32"/>
      <c r="Z440" s="35"/>
      <c r="AA440" s="36"/>
      <c r="AB440" s="32"/>
      <c r="AC440" s="32"/>
      <c r="AD440" s="32"/>
      <c r="AE440" s="31"/>
      <c r="AF440" s="31"/>
      <c r="AG440" s="31"/>
      <c r="AH440" s="31" t="str">
        <f t="shared" si="36"/>
        <v/>
      </c>
      <c r="AI440" s="37" t="str">
        <f>IFERROR(IF(OR($C$5="",$Y440=""),"",INDEX('NFA LEVEL'!$D$2:$D$197,MATCH(CONCATENATE($C$5,"_",$Y440),'NFA LEVEL'!$A$2:$A$197))),"")</f>
        <v/>
      </c>
      <c r="AJ440" s="38" t="str">
        <f>IFERROR(ROUND((VLOOKUP(CONCATENATE($C$5,"_",$Y440),premium!$A$2:$I$200,6,FALSE))*AA440,0),"")</f>
        <v/>
      </c>
      <c r="AK440" s="38" t="str">
        <f>IFERROR(ROUND((VLOOKUP(CONCATENATE($C$5,"_",$Y440),premium!$A$2:$I$200,9,FALSE))*AA440,2),"")</f>
        <v/>
      </c>
      <c r="AL440" s="35"/>
      <c r="AM440" s="31"/>
      <c r="AN440" s="39"/>
      <c r="AO440" s="63" t="str">
        <f t="shared" si="39"/>
        <v/>
      </c>
      <c r="AP440" s="40" t="str">
        <f t="shared" si="40"/>
        <v/>
      </c>
      <c r="AQ440" s="41" t="s">
        <v>48</v>
      </c>
      <c r="AR440" s="161"/>
      <c r="AS440" s="124" t="s">
        <v>4635</v>
      </c>
      <c r="AT440" s="129" t="s">
        <v>454</v>
      </c>
      <c r="AU440" s="129" t="s">
        <v>204</v>
      </c>
      <c r="AV440" s="129" t="s">
        <v>456</v>
      </c>
      <c r="AW440" s="129" t="s">
        <v>475</v>
      </c>
      <c r="AX440" s="129" t="s">
        <v>476</v>
      </c>
      <c r="AZ440" s="129" t="s">
        <v>3984</v>
      </c>
      <c r="BA440" s="130" t="s">
        <v>9527</v>
      </c>
      <c r="BB440" s="130" t="s">
        <v>9528</v>
      </c>
      <c r="BH440" s="124"/>
      <c r="BI440" s="124"/>
      <c r="BL440" s="131"/>
      <c r="BM440" s="131"/>
      <c r="BN440" s="131"/>
      <c r="BO440" s="131"/>
      <c r="BP440" s="131"/>
      <c r="BQ440" s="131"/>
      <c r="BR440" s="131"/>
      <c r="BX440" s="123"/>
      <c r="BY440" s="131"/>
      <c r="BZ440" s="131"/>
      <c r="CB440" s="129" t="s">
        <v>454</v>
      </c>
      <c r="CC440" s="129" t="s">
        <v>204</v>
      </c>
      <c r="CD440" s="129" t="s">
        <v>456</v>
      </c>
      <c r="CE440" s="129" t="s">
        <v>475</v>
      </c>
      <c r="CF440" s="129" t="s">
        <v>476</v>
      </c>
      <c r="CG440" s="131" t="s">
        <v>17958</v>
      </c>
      <c r="CH440" s="131" t="s">
        <v>9528</v>
      </c>
      <c r="CI440" s="124" t="s">
        <v>19423</v>
      </c>
    </row>
    <row r="441" spans="1:87" ht="15" x14ac:dyDescent="0.25">
      <c r="A441" s="30" t="str">
        <f t="shared" si="41"/>
        <v/>
      </c>
      <c r="B441" s="31"/>
      <c r="C441" s="31"/>
      <c r="D441" s="31"/>
      <c r="E441" s="31"/>
      <c r="F441" s="31"/>
      <c r="G441" s="32"/>
      <c r="H441" s="32"/>
      <c r="I441" s="33"/>
      <c r="J441" s="18"/>
      <c r="K441" s="32"/>
      <c r="L441" s="18"/>
      <c r="M441" s="31"/>
      <c r="N441" s="31"/>
      <c r="O441" s="31"/>
      <c r="P441" s="32"/>
      <c r="Q441" s="31"/>
      <c r="R441" s="44"/>
      <c r="S441" s="32"/>
      <c r="T441" s="34" t="str">
        <f t="shared" si="37"/>
        <v/>
      </c>
      <c r="U441" s="32"/>
      <c r="V441" s="45"/>
      <c r="W441" s="35"/>
      <c r="X441" s="62" t="str">
        <f t="shared" si="38"/>
        <v/>
      </c>
      <c r="Y441" s="32"/>
      <c r="Z441" s="35"/>
      <c r="AA441" s="36"/>
      <c r="AB441" s="32"/>
      <c r="AC441" s="32"/>
      <c r="AD441" s="32"/>
      <c r="AE441" s="31"/>
      <c r="AF441" s="31"/>
      <c r="AG441" s="31"/>
      <c r="AH441" s="31" t="str">
        <f t="shared" si="36"/>
        <v/>
      </c>
      <c r="AI441" s="37" t="str">
        <f>IFERROR(IF(OR($C$5="",$Y441=""),"",INDEX('NFA LEVEL'!$D$2:$D$197,MATCH(CONCATENATE($C$5,"_",$Y441),'NFA LEVEL'!$A$2:$A$197))),"")</f>
        <v/>
      </c>
      <c r="AJ441" s="38" t="str">
        <f>IFERROR(ROUND((VLOOKUP(CONCATENATE($C$5,"_",$Y441),premium!$A$2:$I$200,6,FALSE))*AA441,0),"")</f>
        <v/>
      </c>
      <c r="AK441" s="38" t="str">
        <f>IFERROR(ROUND((VLOOKUP(CONCATENATE($C$5,"_",$Y441),premium!$A$2:$I$200,9,FALSE))*AA441,2),"")</f>
        <v/>
      </c>
      <c r="AL441" s="35"/>
      <c r="AM441" s="31"/>
      <c r="AN441" s="39"/>
      <c r="AO441" s="63" t="str">
        <f t="shared" si="39"/>
        <v/>
      </c>
      <c r="AP441" s="40" t="str">
        <f t="shared" si="40"/>
        <v/>
      </c>
      <c r="AQ441" s="41" t="s">
        <v>48</v>
      </c>
      <c r="AR441" s="161"/>
      <c r="AS441" s="124" t="s">
        <v>4636</v>
      </c>
      <c r="AT441" s="129" t="s">
        <v>454</v>
      </c>
      <c r="AU441" s="129" t="s">
        <v>204</v>
      </c>
      <c r="AV441" s="129" t="s">
        <v>456</v>
      </c>
      <c r="AW441" s="129" t="s">
        <v>475</v>
      </c>
      <c r="AX441" s="129" t="s">
        <v>477</v>
      </c>
      <c r="AZ441" s="129" t="s">
        <v>3984</v>
      </c>
      <c r="BA441" s="130" t="s">
        <v>9529</v>
      </c>
      <c r="BB441" s="130" t="s">
        <v>9530</v>
      </c>
      <c r="BH441" s="124"/>
      <c r="BI441" s="124"/>
      <c r="BL441" s="131"/>
      <c r="BM441" s="131"/>
      <c r="BN441" s="131"/>
      <c r="BO441" s="131"/>
      <c r="BP441" s="131"/>
      <c r="BQ441" s="131"/>
      <c r="BR441" s="131"/>
      <c r="BX441" s="123"/>
      <c r="BY441" s="131"/>
      <c r="BZ441" s="131"/>
      <c r="CB441" s="129" t="s">
        <v>454</v>
      </c>
      <c r="CC441" s="129" t="s">
        <v>204</v>
      </c>
      <c r="CD441" s="129" t="s">
        <v>456</v>
      </c>
      <c r="CE441" s="129" t="s">
        <v>475</v>
      </c>
      <c r="CF441" s="129" t="s">
        <v>477</v>
      </c>
      <c r="CG441" s="131" t="s">
        <v>17958</v>
      </c>
      <c r="CH441" s="131" t="s">
        <v>9530</v>
      </c>
      <c r="CI441" s="124" t="s">
        <v>19424</v>
      </c>
    </row>
    <row r="442" spans="1:87" ht="15" x14ac:dyDescent="0.25">
      <c r="A442" s="30" t="str">
        <f t="shared" si="41"/>
        <v/>
      </c>
      <c r="B442" s="31"/>
      <c r="C442" s="31"/>
      <c r="D442" s="31"/>
      <c r="E442" s="31"/>
      <c r="F442" s="31"/>
      <c r="G442" s="32"/>
      <c r="H442" s="32"/>
      <c r="I442" s="33"/>
      <c r="J442" s="18"/>
      <c r="K442" s="32"/>
      <c r="L442" s="18"/>
      <c r="M442" s="31"/>
      <c r="N442" s="31"/>
      <c r="O442" s="31"/>
      <c r="P442" s="32"/>
      <c r="Q442" s="31"/>
      <c r="R442" s="44"/>
      <c r="S442" s="32"/>
      <c r="T442" s="34" t="str">
        <f t="shared" si="37"/>
        <v/>
      </c>
      <c r="U442" s="32"/>
      <c r="V442" s="45"/>
      <c r="W442" s="35"/>
      <c r="X442" s="62" t="str">
        <f t="shared" si="38"/>
        <v/>
      </c>
      <c r="Y442" s="32"/>
      <c r="Z442" s="35"/>
      <c r="AA442" s="36"/>
      <c r="AB442" s="32"/>
      <c r="AC442" s="32"/>
      <c r="AD442" s="32"/>
      <c r="AE442" s="31"/>
      <c r="AF442" s="31"/>
      <c r="AG442" s="31"/>
      <c r="AH442" s="31" t="str">
        <f t="shared" si="36"/>
        <v/>
      </c>
      <c r="AI442" s="37" t="str">
        <f>IFERROR(IF(OR($C$5="",$Y442=""),"",INDEX('NFA LEVEL'!$D$2:$D$197,MATCH(CONCATENATE($C$5,"_",$Y442),'NFA LEVEL'!$A$2:$A$197))),"")</f>
        <v/>
      </c>
      <c r="AJ442" s="38" t="str">
        <f>IFERROR(ROUND((VLOOKUP(CONCATENATE($C$5,"_",$Y442),premium!$A$2:$I$200,6,FALSE))*AA442,0),"")</f>
        <v/>
      </c>
      <c r="AK442" s="38" t="str">
        <f>IFERROR(ROUND((VLOOKUP(CONCATENATE($C$5,"_",$Y442),premium!$A$2:$I$200,9,FALSE))*AA442,2),"")</f>
        <v/>
      </c>
      <c r="AL442" s="35"/>
      <c r="AM442" s="31"/>
      <c r="AN442" s="39"/>
      <c r="AO442" s="63" t="str">
        <f t="shared" si="39"/>
        <v/>
      </c>
      <c r="AP442" s="40" t="str">
        <f t="shared" si="40"/>
        <v/>
      </c>
      <c r="AQ442" s="41" t="s">
        <v>48</v>
      </c>
      <c r="AR442" s="161"/>
      <c r="AS442" s="124" t="s">
        <v>4637</v>
      </c>
      <c r="AT442" s="129" t="s">
        <v>454</v>
      </c>
      <c r="AU442" s="129" t="s">
        <v>204</v>
      </c>
      <c r="AV442" s="129" t="s">
        <v>456</v>
      </c>
      <c r="AW442" s="129" t="s">
        <v>475</v>
      </c>
      <c r="AX442" s="129" t="s">
        <v>478</v>
      </c>
      <c r="AZ442" s="129" t="s">
        <v>3984</v>
      </c>
      <c r="BA442" s="130" t="s">
        <v>9531</v>
      </c>
      <c r="BB442" s="130" t="s">
        <v>9532</v>
      </c>
      <c r="BH442" s="124"/>
      <c r="BI442" s="124"/>
      <c r="BL442" s="131"/>
      <c r="BM442" s="131"/>
      <c r="BN442" s="131"/>
      <c r="BO442" s="131"/>
      <c r="BP442" s="131"/>
      <c r="BQ442" s="131"/>
      <c r="BR442" s="131"/>
      <c r="BX442" s="123"/>
      <c r="BY442" s="131"/>
      <c r="BZ442" s="131"/>
      <c r="CB442" s="129" t="s">
        <v>454</v>
      </c>
      <c r="CC442" s="129" t="s">
        <v>204</v>
      </c>
      <c r="CD442" s="129" t="s">
        <v>456</v>
      </c>
      <c r="CE442" s="129" t="s">
        <v>475</v>
      </c>
      <c r="CF442" s="129" t="s">
        <v>478</v>
      </c>
      <c r="CG442" s="131" t="s">
        <v>17958</v>
      </c>
      <c r="CH442" s="131" t="s">
        <v>9532</v>
      </c>
      <c r="CI442" s="124" t="s">
        <v>19425</v>
      </c>
    </row>
    <row r="443" spans="1:87" ht="15" x14ac:dyDescent="0.25">
      <c r="A443" s="30" t="str">
        <f t="shared" si="41"/>
        <v/>
      </c>
      <c r="B443" s="31"/>
      <c r="C443" s="31"/>
      <c r="D443" s="31"/>
      <c r="E443" s="31"/>
      <c r="F443" s="31"/>
      <c r="G443" s="32"/>
      <c r="H443" s="32"/>
      <c r="I443" s="33"/>
      <c r="J443" s="18"/>
      <c r="K443" s="32"/>
      <c r="L443" s="18"/>
      <c r="M443" s="31"/>
      <c r="N443" s="31"/>
      <c r="O443" s="31"/>
      <c r="P443" s="32"/>
      <c r="Q443" s="31"/>
      <c r="R443" s="44"/>
      <c r="S443" s="32"/>
      <c r="T443" s="34" t="str">
        <f t="shared" si="37"/>
        <v/>
      </c>
      <c r="U443" s="32"/>
      <c r="V443" s="45"/>
      <c r="W443" s="35"/>
      <c r="X443" s="62" t="str">
        <f t="shared" si="38"/>
        <v/>
      </c>
      <c r="Y443" s="32"/>
      <c r="Z443" s="35"/>
      <c r="AA443" s="36"/>
      <c r="AB443" s="32"/>
      <c r="AC443" s="32"/>
      <c r="AD443" s="32"/>
      <c r="AE443" s="31"/>
      <c r="AF443" s="31"/>
      <c r="AG443" s="31"/>
      <c r="AH443" s="31" t="str">
        <f t="shared" si="36"/>
        <v/>
      </c>
      <c r="AI443" s="37" t="str">
        <f>IFERROR(IF(OR($C$5="",$Y443=""),"",INDEX('NFA LEVEL'!$D$2:$D$197,MATCH(CONCATENATE($C$5,"_",$Y443),'NFA LEVEL'!$A$2:$A$197))),"")</f>
        <v/>
      </c>
      <c r="AJ443" s="38" t="str">
        <f>IFERROR(ROUND((VLOOKUP(CONCATENATE($C$5,"_",$Y443),premium!$A$2:$I$200,6,FALSE))*AA443,0),"")</f>
        <v/>
      </c>
      <c r="AK443" s="38" t="str">
        <f>IFERROR(ROUND((VLOOKUP(CONCATENATE($C$5,"_",$Y443),premium!$A$2:$I$200,9,FALSE))*AA443,2),"")</f>
        <v/>
      </c>
      <c r="AL443" s="35"/>
      <c r="AM443" s="31"/>
      <c r="AN443" s="39"/>
      <c r="AO443" s="63" t="str">
        <f t="shared" si="39"/>
        <v/>
      </c>
      <c r="AP443" s="40" t="str">
        <f t="shared" si="40"/>
        <v/>
      </c>
      <c r="AQ443" s="41" t="s">
        <v>48</v>
      </c>
      <c r="AR443" s="161"/>
      <c r="AS443" s="124" t="s">
        <v>4638</v>
      </c>
      <c r="AT443" s="129" t="s">
        <v>454</v>
      </c>
      <c r="AU443" s="129" t="s">
        <v>204</v>
      </c>
      <c r="AV443" s="129" t="s">
        <v>456</v>
      </c>
      <c r="AW443" s="129" t="s">
        <v>475</v>
      </c>
      <c r="AX443" s="129" t="s">
        <v>479</v>
      </c>
      <c r="AZ443" s="129" t="s">
        <v>3984</v>
      </c>
      <c r="BA443" s="130" t="s">
        <v>9533</v>
      </c>
      <c r="BB443" s="130" t="s">
        <v>9534</v>
      </c>
      <c r="BH443" s="124"/>
      <c r="BI443" s="124"/>
      <c r="BL443" s="131"/>
      <c r="BM443" s="131"/>
      <c r="BN443" s="131"/>
      <c r="BO443" s="131"/>
      <c r="BP443" s="131"/>
      <c r="BQ443" s="131"/>
      <c r="BR443" s="131"/>
      <c r="BX443" s="123"/>
      <c r="BY443" s="131"/>
      <c r="BZ443" s="131"/>
      <c r="CB443" s="129" t="s">
        <v>454</v>
      </c>
      <c r="CC443" s="129" t="s">
        <v>204</v>
      </c>
      <c r="CD443" s="129" t="s">
        <v>456</v>
      </c>
      <c r="CE443" s="129" t="s">
        <v>475</v>
      </c>
      <c r="CF443" s="129" t="s">
        <v>479</v>
      </c>
      <c r="CG443" s="131" t="s">
        <v>17958</v>
      </c>
      <c r="CH443" s="131" t="s">
        <v>9534</v>
      </c>
      <c r="CI443" s="124" t="s">
        <v>19426</v>
      </c>
    </row>
    <row r="444" spans="1:87" ht="15" x14ac:dyDescent="0.25">
      <c r="A444" s="30" t="str">
        <f t="shared" si="41"/>
        <v/>
      </c>
      <c r="B444" s="31"/>
      <c r="C444" s="31"/>
      <c r="D444" s="31"/>
      <c r="E444" s="31"/>
      <c r="F444" s="31"/>
      <c r="G444" s="32"/>
      <c r="H444" s="32"/>
      <c r="I444" s="33"/>
      <c r="J444" s="18"/>
      <c r="K444" s="32"/>
      <c r="L444" s="18"/>
      <c r="M444" s="31"/>
      <c r="N444" s="31"/>
      <c r="O444" s="31"/>
      <c r="P444" s="32"/>
      <c r="Q444" s="31"/>
      <c r="R444" s="44"/>
      <c r="S444" s="32"/>
      <c r="T444" s="34" t="str">
        <f t="shared" si="37"/>
        <v/>
      </c>
      <c r="U444" s="32"/>
      <c r="V444" s="45"/>
      <c r="W444" s="35"/>
      <c r="X444" s="62" t="str">
        <f t="shared" si="38"/>
        <v/>
      </c>
      <c r="Y444" s="32"/>
      <c r="Z444" s="35"/>
      <c r="AA444" s="36"/>
      <c r="AB444" s="32"/>
      <c r="AC444" s="32"/>
      <c r="AD444" s="32"/>
      <c r="AE444" s="31"/>
      <c r="AF444" s="31"/>
      <c r="AG444" s="31"/>
      <c r="AH444" s="31" t="str">
        <f t="shared" si="36"/>
        <v/>
      </c>
      <c r="AI444" s="37" t="str">
        <f>IFERROR(IF(OR($C$5="",$Y444=""),"",INDEX('NFA LEVEL'!$D$2:$D$197,MATCH(CONCATENATE($C$5,"_",$Y444),'NFA LEVEL'!$A$2:$A$197))),"")</f>
        <v/>
      </c>
      <c r="AJ444" s="38" t="str">
        <f>IFERROR(ROUND((VLOOKUP(CONCATENATE($C$5,"_",$Y444),premium!$A$2:$I$200,6,FALSE))*AA444,0),"")</f>
        <v/>
      </c>
      <c r="AK444" s="38" t="str">
        <f>IFERROR(ROUND((VLOOKUP(CONCATENATE($C$5,"_",$Y444),premium!$A$2:$I$200,9,FALSE))*AA444,2),"")</f>
        <v/>
      </c>
      <c r="AL444" s="35"/>
      <c r="AM444" s="31"/>
      <c r="AN444" s="39"/>
      <c r="AO444" s="63" t="str">
        <f t="shared" si="39"/>
        <v/>
      </c>
      <c r="AP444" s="40" t="str">
        <f t="shared" si="40"/>
        <v/>
      </c>
      <c r="AQ444" s="41" t="s">
        <v>48</v>
      </c>
      <c r="AR444" s="161"/>
      <c r="AS444" s="124" t="s">
        <v>4639</v>
      </c>
      <c r="AT444" s="129" t="s">
        <v>454</v>
      </c>
      <c r="AU444" s="129" t="s">
        <v>204</v>
      </c>
      <c r="AV444" s="129" t="s">
        <v>456</v>
      </c>
      <c r="AW444" s="129" t="s">
        <v>475</v>
      </c>
      <c r="AX444" s="129" t="s">
        <v>480</v>
      </c>
      <c r="AZ444" s="129" t="s">
        <v>3984</v>
      </c>
      <c r="BA444" s="130" t="s">
        <v>9535</v>
      </c>
      <c r="BB444" s="130" t="s">
        <v>9536</v>
      </c>
      <c r="BH444" s="124"/>
      <c r="BI444" s="124"/>
      <c r="BL444" s="131"/>
      <c r="BM444" s="131"/>
      <c r="BN444" s="131"/>
      <c r="BO444" s="131"/>
      <c r="BP444" s="131"/>
      <c r="BQ444" s="131"/>
      <c r="BR444" s="131"/>
      <c r="BX444" s="123"/>
      <c r="BY444" s="131"/>
      <c r="BZ444" s="131"/>
      <c r="CB444" s="129" t="s">
        <v>454</v>
      </c>
      <c r="CC444" s="129" t="s">
        <v>204</v>
      </c>
      <c r="CD444" s="129" t="s">
        <v>456</v>
      </c>
      <c r="CE444" s="129" t="s">
        <v>475</v>
      </c>
      <c r="CF444" s="129" t="s">
        <v>480</v>
      </c>
      <c r="CG444" s="131" t="s">
        <v>17958</v>
      </c>
      <c r="CH444" s="131" t="s">
        <v>9536</v>
      </c>
      <c r="CI444" s="124" t="s">
        <v>19427</v>
      </c>
    </row>
    <row r="445" spans="1:87" ht="15" x14ac:dyDescent="0.25">
      <c r="A445" s="30" t="str">
        <f t="shared" si="41"/>
        <v/>
      </c>
      <c r="B445" s="31"/>
      <c r="C445" s="31"/>
      <c r="D445" s="31"/>
      <c r="E445" s="31"/>
      <c r="F445" s="31"/>
      <c r="G445" s="32"/>
      <c r="H445" s="32"/>
      <c r="I445" s="33"/>
      <c r="J445" s="18"/>
      <c r="K445" s="32"/>
      <c r="L445" s="18"/>
      <c r="M445" s="31"/>
      <c r="N445" s="31"/>
      <c r="O445" s="31"/>
      <c r="P445" s="32"/>
      <c r="Q445" s="31"/>
      <c r="R445" s="44"/>
      <c r="S445" s="32"/>
      <c r="T445" s="34" t="str">
        <f t="shared" si="37"/>
        <v/>
      </c>
      <c r="U445" s="32"/>
      <c r="V445" s="45"/>
      <c r="W445" s="35"/>
      <c r="X445" s="62" t="str">
        <f t="shared" si="38"/>
        <v/>
      </c>
      <c r="Y445" s="32"/>
      <c r="Z445" s="35"/>
      <c r="AA445" s="36"/>
      <c r="AB445" s="32"/>
      <c r="AC445" s="32"/>
      <c r="AD445" s="32"/>
      <c r="AE445" s="31"/>
      <c r="AF445" s="31"/>
      <c r="AG445" s="31"/>
      <c r="AH445" s="31" t="str">
        <f t="shared" si="36"/>
        <v/>
      </c>
      <c r="AI445" s="37" t="str">
        <f>IFERROR(IF(OR($C$5="",$Y445=""),"",INDEX('NFA LEVEL'!$D$2:$D$197,MATCH(CONCATENATE($C$5,"_",$Y445),'NFA LEVEL'!$A$2:$A$197))),"")</f>
        <v/>
      </c>
      <c r="AJ445" s="38" t="str">
        <f>IFERROR(ROUND((VLOOKUP(CONCATENATE($C$5,"_",$Y445),premium!$A$2:$I$200,6,FALSE))*AA445,0),"")</f>
        <v/>
      </c>
      <c r="AK445" s="38" t="str">
        <f>IFERROR(ROUND((VLOOKUP(CONCATENATE($C$5,"_",$Y445),premium!$A$2:$I$200,9,FALSE))*AA445,2),"")</f>
        <v/>
      </c>
      <c r="AL445" s="35"/>
      <c r="AM445" s="31"/>
      <c r="AN445" s="39"/>
      <c r="AO445" s="63" t="str">
        <f t="shared" si="39"/>
        <v/>
      </c>
      <c r="AP445" s="40" t="str">
        <f t="shared" si="40"/>
        <v/>
      </c>
      <c r="AQ445" s="41" t="s">
        <v>48</v>
      </c>
      <c r="AR445" s="161"/>
      <c r="AS445" s="124" t="s">
        <v>4640</v>
      </c>
      <c r="AT445" s="129" t="s">
        <v>454</v>
      </c>
      <c r="AU445" s="129" t="s">
        <v>204</v>
      </c>
      <c r="AV445" s="129" t="s">
        <v>456</v>
      </c>
      <c r="AW445" s="129" t="s">
        <v>475</v>
      </c>
      <c r="AX445" s="129" t="s">
        <v>481</v>
      </c>
      <c r="AZ445" s="129" t="s">
        <v>3984</v>
      </c>
      <c r="BA445" s="130" t="s">
        <v>9537</v>
      </c>
      <c r="BB445" s="130" t="s">
        <v>9538</v>
      </c>
      <c r="BH445" s="124"/>
      <c r="BI445" s="124"/>
      <c r="BL445" s="131"/>
      <c r="BM445" s="131"/>
      <c r="BN445" s="131"/>
      <c r="BO445" s="131"/>
      <c r="BP445" s="131"/>
      <c r="BQ445" s="131"/>
      <c r="BR445" s="131"/>
      <c r="BX445" s="123"/>
      <c r="BY445" s="131"/>
      <c r="BZ445" s="131"/>
      <c r="CB445" s="129" t="s">
        <v>454</v>
      </c>
      <c r="CC445" s="129" t="s">
        <v>204</v>
      </c>
      <c r="CD445" s="129" t="s">
        <v>456</v>
      </c>
      <c r="CE445" s="129" t="s">
        <v>475</v>
      </c>
      <c r="CF445" s="129" t="s">
        <v>481</v>
      </c>
      <c r="CG445" s="131" t="s">
        <v>17958</v>
      </c>
      <c r="CH445" s="131" t="s">
        <v>9538</v>
      </c>
      <c r="CI445" s="124" t="s">
        <v>19428</v>
      </c>
    </row>
    <row r="446" spans="1:87" ht="15" x14ac:dyDescent="0.25">
      <c r="A446" s="30" t="str">
        <f t="shared" si="41"/>
        <v/>
      </c>
      <c r="B446" s="31"/>
      <c r="C446" s="31"/>
      <c r="D446" s="31"/>
      <c r="E446" s="31"/>
      <c r="F446" s="31"/>
      <c r="G446" s="32"/>
      <c r="H446" s="32"/>
      <c r="I446" s="33"/>
      <c r="J446" s="18"/>
      <c r="K446" s="32"/>
      <c r="L446" s="18"/>
      <c r="M446" s="31"/>
      <c r="N446" s="31"/>
      <c r="O446" s="31"/>
      <c r="P446" s="32"/>
      <c r="Q446" s="31"/>
      <c r="R446" s="44"/>
      <c r="S446" s="32"/>
      <c r="T446" s="34" t="str">
        <f t="shared" si="37"/>
        <v/>
      </c>
      <c r="U446" s="32"/>
      <c r="V446" s="45"/>
      <c r="W446" s="35"/>
      <c r="X446" s="62" t="str">
        <f t="shared" si="38"/>
        <v/>
      </c>
      <c r="Y446" s="32"/>
      <c r="Z446" s="35"/>
      <c r="AA446" s="36"/>
      <c r="AB446" s="32"/>
      <c r="AC446" s="32"/>
      <c r="AD446" s="32"/>
      <c r="AE446" s="31"/>
      <c r="AF446" s="31"/>
      <c r="AG446" s="31"/>
      <c r="AH446" s="31" t="str">
        <f t="shared" si="36"/>
        <v/>
      </c>
      <c r="AI446" s="37" t="str">
        <f>IFERROR(IF(OR($C$5="",$Y446=""),"",INDEX('NFA LEVEL'!$D$2:$D$197,MATCH(CONCATENATE($C$5,"_",$Y446),'NFA LEVEL'!$A$2:$A$197))),"")</f>
        <v/>
      </c>
      <c r="AJ446" s="38" t="str">
        <f>IFERROR(ROUND((VLOOKUP(CONCATENATE($C$5,"_",$Y446),premium!$A$2:$I$200,6,FALSE))*AA446,0),"")</f>
        <v/>
      </c>
      <c r="AK446" s="38" t="str">
        <f>IFERROR(ROUND((VLOOKUP(CONCATENATE($C$5,"_",$Y446),premium!$A$2:$I$200,9,FALSE))*AA446,2),"")</f>
        <v/>
      </c>
      <c r="AL446" s="35"/>
      <c r="AM446" s="31"/>
      <c r="AN446" s="39"/>
      <c r="AO446" s="63" t="str">
        <f t="shared" si="39"/>
        <v/>
      </c>
      <c r="AP446" s="40" t="str">
        <f t="shared" si="40"/>
        <v/>
      </c>
      <c r="AQ446" s="41" t="s">
        <v>48</v>
      </c>
      <c r="AR446" s="161"/>
      <c r="AS446" s="124" t="s">
        <v>4641</v>
      </c>
      <c r="AT446" s="129" t="s">
        <v>454</v>
      </c>
      <c r="AU446" s="129" t="s">
        <v>204</v>
      </c>
      <c r="AV446" s="129" t="s">
        <v>456</v>
      </c>
      <c r="AW446" s="129" t="s">
        <v>475</v>
      </c>
      <c r="AX446" s="129" t="s">
        <v>482</v>
      </c>
      <c r="AZ446" s="129" t="s">
        <v>3984</v>
      </c>
      <c r="BA446" s="130" t="s">
        <v>9539</v>
      </c>
      <c r="BB446" s="130" t="s">
        <v>9540</v>
      </c>
      <c r="BH446" s="124"/>
      <c r="BI446" s="124"/>
      <c r="BL446" s="131"/>
      <c r="BM446" s="131"/>
      <c r="BN446" s="131"/>
      <c r="BO446" s="131"/>
      <c r="BP446" s="131"/>
      <c r="BQ446" s="131"/>
      <c r="BR446" s="131"/>
      <c r="BX446" s="123"/>
      <c r="BY446" s="131"/>
      <c r="BZ446" s="131"/>
      <c r="CB446" s="129" t="s">
        <v>454</v>
      </c>
      <c r="CC446" s="129" t="s">
        <v>204</v>
      </c>
      <c r="CD446" s="129" t="s">
        <v>456</v>
      </c>
      <c r="CE446" s="129" t="s">
        <v>475</v>
      </c>
      <c r="CF446" s="129" t="s">
        <v>482</v>
      </c>
      <c r="CG446" s="131" t="s">
        <v>17958</v>
      </c>
      <c r="CH446" s="131" t="s">
        <v>9540</v>
      </c>
      <c r="CI446" s="124" t="s">
        <v>19429</v>
      </c>
    </row>
    <row r="447" spans="1:87" ht="15" x14ac:dyDescent="0.25">
      <c r="A447" s="30" t="str">
        <f t="shared" si="41"/>
        <v/>
      </c>
      <c r="B447" s="31"/>
      <c r="C447" s="31"/>
      <c r="D447" s="31"/>
      <c r="E447" s="31"/>
      <c r="F447" s="31"/>
      <c r="G447" s="32"/>
      <c r="H447" s="32"/>
      <c r="I447" s="33"/>
      <c r="J447" s="18"/>
      <c r="K447" s="32"/>
      <c r="L447" s="18"/>
      <c r="M447" s="31"/>
      <c r="N447" s="31"/>
      <c r="O447" s="31"/>
      <c r="P447" s="32"/>
      <c r="Q447" s="31"/>
      <c r="R447" s="44"/>
      <c r="S447" s="32"/>
      <c r="T447" s="34" t="str">
        <f t="shared" si="37"/>
        <v/>
      </c>
      <c r="U447" s="32"/>
      <c r="V447" s="45"/>
      <c r="W447" s="35"/>
      <c r="X447" s="62" t="str">
        <f t="shared" si="38"/>
        <v/>
      </c>
      <c r="Y447" s="32"/>
      <c r="Z447" s="35"/>
      <c r="AA447" s="36"/>
      <c r="AB447" s="32"/>
      <c r="AC447" s="32"/>
      <c r="AD447" s="32"/>
      <c r="AE447" s="31"/>
      <c r="AF447" s="31"/>
      <c r="AG447" s="31"/>
      <c r="AH447" s="31" t="str">
        <f t="shared" si="36"/>
        <v/>
      </c>
      <c r="AI447" s="37" t="str">
        <f>IFERROR(IF(OR($C$5="",$Y447=""),"",INDEX('NFA LEVEL'!$D$2:$D$197,MATCH(CONCATENATE($C$5,"_",$Y447),'NFA LEVEL'!$A$2:$A$197))),"")</f>
        <v/>
      </c>
      <c r="AJ447" s="38" t="str">
        <f>IFERROR(ROUND((VLOOKUP(CONCATENATE($C$5,"_",$Y447),premium!$A$2:$I$200,6,FALSE))*AA447,0),"")</f>
        <v/>
      </c>
      <c r="AK447" s="38" t="str">
        <f>IFERROR(ROUND((VLOOKUP(CONCATENATE($C$5,"_",$Y447),premium!$A$2:$I$200,9,FALSE))*AA447,2),"")</f>
        <v/>
      </c>
      <c r="AL447" s="35"/>
      <c r="AM447" s="31"/>
      <c r="AN447" s="39"/>
      <c r="AO447" s="63" t="str">
        <f t="shared" si="39"/>
        <v/>
      </c>
      <c r="AP447" s="40" t="str">
        <f t="shared" si="40"/>
        <v/>
      </c>
      <c r="AQ447" s="41" t="s">
        <v>48</v>
      </c>
      <c r="AR447" s="161"/>
      <c r="AS447" s="124" t="s">
        <v>4642</v>
      </c>
      <c r="AT447" s="129" t="s">
        <v>454</v>
      </c>
      <c r="AU447" s="129" t="s">
        <v>204</v>
      </c>
      <c r="AV447" s="129" t="s">
        <v>457</v>
      </c>
      <c r="AW447" s="129" t="s">
        <v>483</v>
      </c>
      <c r="AX447" s="129" t="s">
        <v>484</v>
      </c>
      <c r="AZ447" s="129" t="s">
        <v>3984</v>
      </c>
      <c r="BA447" s="130" t="s">
        <v>9541</v>
      </c>
      <c r="BB447" s="130" t="s">
        <v>9542</v>
      </c>
      <c r="BH447" s="124"/>
      <c r="BI447" s="124"/>
      <c r="BL447" s="131"/>
      <c r="BM447" s="131"/>
      <c r="BN447" s="131"/>
      <c r="BO447" s="131"/>
      <c r="BP447" s="131"/>
      <c r="BQ447" s="131"/>
      <c r="BR447" s="131"/>
      <c r="BX447" s="123"/>
      <c r="BY447" s="131"/>
      <c r="BZ447" s="131"/>
      <c r="CB447" s="129" t="s">
        <v>454</v>
      </c>
      <c r="CC447" s="129" t="s">
        <v>204</v>
      </c>
      <c r="CD447" s="129" t="s">
        <v>457</v>
      </c>
      <c r="CE447" s="129" t="s">
        <v>483</v>
      </c>
      <c r="CF447" s="129" t="s">
        <v>484</v>
      </c>
      <c r="CG447" s="131" t="s">
        <v>17959</v>
      </c>
      <c r="CH447" s="131" t="s">
        <v>9542</v>
      </c>
      <c r="CI447" s="124" t="s">
        <v>19430</v>
      </c>
    </row>
    <row r="448" spans="1:87" ht="15" x14ac:dyDescent="0.25">
      <c r="A448" s="30" t="str">
        <f t="shared" si="41"/>
        <v/>
      </c>
      <c r="B448" s="31"/>
      <c r="C448" s="31"/>
      <c r="D448" s="31"/>
      <c r="E448" s="31"/>
      <c r="F448" s="31"/>
      <c r="G448" s="32"/>
      <c r="H448" s="32"/>
      <c r="I448" s="33"/>
      <c r="J448" s="18"/>
      <c r="K448" s="32"/>
      <c r="L448" s="18"/>
      <c r="M448" s="31"/>
      <c r="N448" s="31"/>
      <c r="O448" s="31"/>
      <c r="P448" s="32"/>
      <c r="Q448" s="31"/>
      <c r="R448" s="44"/>
      <c r="S448" s="32"/>
      <c r="T448" s="34" t="str">
        <f t="shared" si="37"/>
        <v/>
      </c>
      <c r="U448" s="32"/>
      <c r="V448" s="45"/>
      <c r="W448" s="35"/>
      <c r="X448" s="62" t="str">
        <f t="shared" si="38"/>
        <v/>
      </c>
      <c r="Y448" s="32"/>
      <c r="Z448" s="35"/>
      <c r="AA448" s="36"/>
      <c r="AB448" s="32"/>
      <c r="AC448" s="32"/>
      <c r="AD448" s="32"/>
      <c r="AE448" s="31"/>
      <c r="AF448" s="31"/>
      <c r="AG448" s="31"/>
      <c r="AH448" s="31" t="str">
        <f t="shared" si="36"/>
        <v/>
      </c>
      <c r="AI448" s="37" t="str">
        <f>IFERROR(IF(OR($C$5="",$Y448=""),"",INDEX('NFA LEVEL'!$D$2:$D$197,MATCH(CONCATENATE($C$5,"_",$Y448),'NFA LEVEL'!$A$2:$A$197))),"")</f>
        <v/>
      </c>
      <c r="AJ448" s="38" t="str">
        <f>IFERROR(ROUND((VLOOKUP(CONCATENATE($C$5,"_",$Y448),premium!$A$2:$I$200,6,FALSE))*AA448,0),"")</f>
        <v/>
      </c>
      <c r="AK448" s="38" t="str">
        <f>IFERROR(ROUND((VLOOKUP(CONCATENATE($C$5,"_",$Y448),premium!$A$2:$I$200,9,FALSE))*AA448,2),"")</f>
        <v/>
      </c>
      <c r="AL448" s="35"/>
      <c r="AM448" s="31"/>
      <c r="AN448" s="39"/>
      <c r="AO448" s="63" t="str">
        <f t="shared" si="39"/>
        <v/>
      </c>
      <c r="AP448" s="40" t="str">
        <f t="shared" si="40"/>
        <v/>
      </c>
      <c r="AQ448" s="41" t="s">
        <v>48</v>
      </c>
      <c r="AR448" s="161"/>
      <c r="AS448" s="124" t="s">
        <v>4643</v>
      </c>
      <c r="AT448" s="129" t="s">
        <v>454</v>
      </c>
      <c r="AU448" s="129" t="s">
        <v>204</v>
      </c>
      <c r="AV448" s="129" t="s">
        <v>457</v>
      </c>
      <c r="AW448" s="129" t="s">
        <v>483</v>
      </c>
      <c r="AX448" s="129" t="s">
        <v>485</v>
      </c>
      <c r="AZ448" s="129" t="s">
        <v>3984</v>
      </c>
      <c r="BA448" s="130" t="s">
        <v>9543</v>
      </c>
      <c r="BB448" s="130" t="s">
        <v>9544</v>
      </c>
      <c r="BH448" s="124"/>
      <c r="BI448" s="124"/>
      <c r="BL448" s="131"/>
      <c r="BM448" s="131"/>
      <c r="BN448" s="131"/>
      <c r="BO448" s="131"/>
      <c r="BP448" s="131"/>
      <c r="BQ448" s="131"/>
      <c r="BR448" s="131"/>
      <c r="BX448" s="123"/>
      <c r="BY448" s="131"/>
      <c r="BZ448" s="131"/>
      <c r="CB448" s="129" t="s">
        <v>454</v>
      </c>
      <c r="CC448" s="129" t="s">
        <v>204</v>
      </c>
      <c r="CD448" s="129" t="s">
        <v>457</v>
      </c>
      <c r="CE448" s="129" t="s">
        <v>483</v>
      </c>
      <c r="CF448" s="129" t="s">
        <v>485</v>
      </c>
      <c r="CG448" s="131" t="s">
        <v>17959</v>
      </c>
      <c r="CH448" s="131" t="s">
        <v>9544</v>
      </c>
      <c r="CI448" s="124" t="s">
        <v>19431</v>
      </c>
    </row>
    <row r="449" spans="1:87" ht="15" x14ac:dyDescent="0.25">
      <c r="A449" s="30" t="str">
        <f t="shared" si="41"/>
        <v/>
      </c>
      <c r="B449" s="31"/>
      <c r="C449" s="31"/>
      <c r="D449" s="31"/>
      <c r="E449" s="31"/>
      <c r="F449" s="31"/>
      <c r="G449" s="32"/>
      <c r="H449" s="32"/>
      <c r="I449" s="33"/>
      <c r="J449" s="18"/>
      <c r="K449" s="32"/>
      <c r="L449" s="18"/>
      <c r="M449" s="31"/>
      <c r="N449" s="31"/>
      <c r="O449" s="31"/>
      <c r="P449" s="32"/>
      <c r="Q449" s="31"/>
      <c r="R449" s="44"/>
      <c r="S449" s="32"/>
      <c r="T449" s="34" t="str">
        <f t="shared" si="37"/>
        <v/>
      </c>
      <c r="U449" s="32"/>
      <c r="V449" s="45"/>
      <c r="W449" s="35"/>
      <c r="X449" s="62" t="str">
        <f t="shared" si="38"/>
        <v/>
      </c>
      <c r="Y449" s="32"/>
      <c r="Z449" s="35"/>
      <c r="AA449" s="36"/>
      <c r="AB449" s="32"/>
      <c r="AC449" s="32"/>
      <c r="AD449" s="32"/>
      <c r="AE449" s="31"/>
      <c r="AF449" s="31"/>
      <c r="AG449" s="31"/>
      <c r="AH449" s="31" t="str">
        <f t="shared" si="36"/>
        <v/>
      </c>
      <c r="AI449" s="37" t="str">
        <f>IFERROR(IF(OR($C$5="",$Y449=""),"",INDEX('NFA LEVEL'!$D$2:$D$197,MATCH(CONCATENATE($C$5,"_",$Y449),'NFA LEVEL'!$A$2:$A$197))),"")</f>
        <v/>
      </c>
      <c r="AJ449" s="38" t="str">
        <f>IFERROR(ROUND((VLOOKUP(CONCATENATE($C$5,"_",$Y449),premium!$A$2:$I$200,6,FALSE))*AA449,0),"")</f>
        <v/>
      </c>
      <c r="AK449" s="38" t="str">
        <f>IFERROR(ROUND((VLOOKUP(CONCATENATE($C$5,"_",$Y449),premium!$A$2:$I$200,9,FALSE))*AA449,2),"")</f>
        <v/>
      </c>
      <c r="AL449" s="35"/>
      <c r="AM449" s="31"/>
      <c r="AN449" s="39"/>
      <c r="AO449" s="63" t="str">
        <f t="shared" si="39"/>
        <v/>
      </c>
      <c r="AP449" s="40" t="str">
        <f t="shared" si="40"/>
        <v/>
      </c>
      <c r="AQ449" s="41" t="s">
        <v>48</v>
      </c>
      <c r="AR449" s="161"/>
      <c r="AS449" s="124" t="s">
        <v>4644</v>
      </c>
      <c r="AT449" s="129" t="s">
        <v>454</v>
      </c>
      <c r="AU449" s="129" t="s">
        <v>204</v>
      </c>
      <c r="AV449" s="129" t="s">
        <v>457</v>
      </c>
      <c r="AW449" s="129" t="s">
        <v>483</v>
      </c>
      <c r="AX449" s="129" t="s">
        <v>486</v>
      </c>
      <c r="AZ449" s="129" t="s">
        <v>3984</v>
      </c>
      <c r="BA449" s="130" t="s">
        <v>9545</v>
      </c>
      <c r="BB449" s="130" t="s">
        <v>9546</v>
      </c>
      <c r="BH449" s="124"/>
      <c r="BI449" s="124"/>
      <c r="BL449" s="131"/>
      <c r="BM449" s="131"/>
      <c r="BN449" s="131"/>
      <c r="BO449" s="131"/>
      <c r="BP449" s="131"/>
      <c r="BQ449" s="131"/>
      <c r="BR449" s="131"/>
      <c r="BX449" s="123"/>
      <c r="BY449" s="131"/>
      <c r="BZ449" s="131"/>
      <c r="CB449" s="129" t="s">
        <v>454</v>
      </c>
      <c r="CC449" s="129" t="s">
        <v>204</v>
      </c>
      <c r="CD449" s="129" t="s">
        <v>457</v>
      </c>
      <c r="CE449" s="129" t="s">
        <v>483</v>
      </c>
      <c r="CF449" s="129" t="s">
        <v>486</v>
      </c>
      <c r="CG449" s="131" t="s">
        <v>17959</v>
      </c>
      <c r="CH449" s="131" t="s">
        <v>9546</v>
      </c>
      <c r="CI449" s="124" t="s">
        <v>19432</v>
      </c>
    </row>
    <row r="450" spans="1:87" ht="15" x14ac:dyDescent="0.25">
      <c r="A450" s="30" t="str">
        <f t="shared" si="41"/>
        <v/>
      </c>
      <c r="B450" s="31"/>
      <c r="C450" s="31"/>
      <c r="D450" s="31"/>
      <c r="E450" s="31"/>
      <c r="F450" s="31"/>
      <c r="G450" s="32"/>
      <c r="H450" s="32"/>
      <c r="I450" s="33"/>
      <c r="J450" s="18"/>
      <c r="K450" s="32"/>
      <c r="L450" s="18"/>
      <c r="M450" s="31"/>
      <c r="N450" s="31"/>
      <c r="O450" s="31"/>
      <c r="P450" s="32"/>
      <c r="Q450" s="31"/>
      <c r="R450" s="44"/>
      <c r="S450" s="32"/>
      <c r="T450" s="34" t="str">
        <f t="shared" si="37"/>
        <v/>
      </c>
      <c r="U450" s="32"/>
      <c r="V450" s="45"/>
      <c r="W450" s="35"/>
      <c r="X450" s="62" t="str">
        <f t="shared" si="38"/>
        <v/>
      </c>
      <c r="Y450" s="32"/>
      <c r="Z450" s="35"/>
      <c r="AA450" s="36"/>
      <c r="AB450" s="32"/>
      <c r="AC450" s="32"/>
      <c r="AD450" s="32"/>
      <c r="AE450" s="31"/>
      <c r="AF450" s="31"/>
      <c r="AG450" s="31"/>
      <c r="AH450" s="31" t="str">
        <f t="shared" si="36"/>
        <v/>
      </c>
      <c r="AI450" s="37" t="str">
        <f>IFERROR(IF(OR($C$5="",$Y450=""),"",INDEX('NFA LEVEL'!$D$2:$D$197,MATCH(CONCATENATE($C$5,"_",$Y450),'NFA LEVEL'!$A$2:$A$197))),"")</f>
        <v/>
      </c>
      <c r="AJ450" s="38" t="str">
        <f>IFERROR(ROUND((VLOOKUP(CONCATENATE($C$5,"_",$Y450),premium!$A$2:$I$200,6,FALSE))*AA450,0),"")</f>
        <v/>
      </c>
      <c r="AK450" s="38" t="str">
        <f>IFERROR(ROUND((VLOOKUP(CONCATENATE($C$5,"_",$Y450),premium!$A$2:$I$200,9,FALSE))*AA450,2),"")</f>
        <v/>
      </c>
      <c r="AL450" s="35"/>
      <c r="AM450" s="31"/>
      <c r="AN450" s="39"/>
      <c r="AO450" s="63" t="str">
        <f t="shared" si="39"/>
        <v/>
      </c>
      <c r="AP450" s="40" t="str">
        <f t="shared" si="40"/>
        <v/>
      </c>
      <c r="AQ450" s="41" t="s">
        <v>48</v>
      </c>
      <c r="AR450" s="161"/>
      <c r="AS450" s="124" t="s">
        <v>4645</v>
      </c>
      <c r="AT450" s="129" t="s">
        <v>454</v>
      </c>
      <c r="AU450" s="129" t="s">
        <v>204</v>
      </c>
      <c r="AV450" s="129" t="s">
        <v>457</v>
      </c>
      <c r="AW450" s="129" t="s">
        <v>483</v>
      </c>
      <c r="AX450" s="129" t="s">
        <v>490</v>
      </c>
      <c r="AZ450" s="129" t="s">
        <v>3984</v>
      </c>
      <c r="BA450" s="130" t="s">
        <v>9547</v>
      </c>
      <c r="BB450" s="130" t="s">
        <v>9548</v>
      </c>
      <c r="BH450" s="124"/>
      <c r="BI450" s="124"/>
      <c r="BL450" s="131"/>
      <c r="BM450" s="131"/>
      <c r="BN450" s="131"/>
      <c r="BO450" s="131"/>
      <c r="BP450" s="131"/>
      <c r="BQ450" s="131"/>
      <c r="BR450" s="131"/>
      <c r="BX450" s="123"/>
      <c r="BY450" s="131"/>
      <c r="BZ450" s="131"/>
      <c r="CB450" s="129" t="s">
        <v>454</v>
      </c>
      <c r="CC450" s="129" t="s">
        <v>204</v>
      </c>
      <c r="CD450" s="129" t="s">
        <v>457</v>
      </c>
      <c r="CE450" s="129" t="s">
        <v>483</v>
      </c>
      <c r="CF450" s="129" t="s">
        <v>490</v>
      </c>
      <c r="CG450" s="131" t="s">
        <v>17959</v>
      </c>
      <c r="CH450" s="131" t="s">
        <v>9548</v>
      </c>
      <c r="CI450" s="124" t="s">
        <v>19433</v>
      </c>
    </row>
    <row r="451" spans="1:87" ht="15" x14ac:dyDescent="0.25">
      <c r="A451" s="30" t="str">
        <f t="shared" si="41"/>
        <v/>
      </c>
      <c r="B451" s="31"/>
      <c r="C451" s="31"/>
      <c r="D451" s="31"/>
      <c r="E451" s="31"/>
      <c r="F451" s="31"/>
      <c r="G451" s="32"/>
      <c r="H451" s="32"/>
      <c r="I451" s="33"/>
      <c r="J451" s="18"/>
      <c r="K451" s="32"/>
      <c r="L451" s="18"/>
      <c r="M451" s="31"/>
      <c r="N451" s="31"/>
      <c r="O451" s="31"/>
      <c r="P451" s="32"/>
      <c r="Q451" s="31"/>
      <c r="R451" s="44"/>
      <c r="S451" s="32"/>
      <c r="T451" s="34" t="str">
        <f t="shared" si="37"/>
        <v/>
      </c>
      <c r="U451" s="32"/>
      <c r="V451" s="45"/>
      <c r="W451" s="35"/>
      <c r="X451" s="62" t="str">
        <f t="shared" si="38"/>
        <v/>
      </c>
      <c r="Y451" s="32"/>
      <c r="Z451" s="35"/>
      <c r="AA451" s="36"/>
      <c r="AB451" s="32"/>
      <c r="AC451" s="32"/>
      <c r="AD451" s="32"/>
      <c r="AE451" s="31"/>
      <c r="AF451" s="31"/>
      <c r="AG451" s="31"/>
      <c r="AH451" s="31" t="str">
        <f t="shared" si="36"/>
        <v/>
      </c>
      <c r="AI451" s="37" t="str">
        <f>IFERROR(IF(OR($C$5="",$Y451=""),"",INDEX('NFA LEVEL'!$D$2:$D$197,MATCH(CONCATENATE($C$5,"_",$Y451),'NFA LEVEL'!$A$2:$A$197))),"")</f>
        <v/>
      </c>
      <c r="AJ451" s="38" t="str">
        <f>IFERROR(ROUND((VLOOKUP(CONCATENATE($C$5,"_",$Y451),premium!$A$2:$I$200,6,FALSE))*AA451,0),"")</f>
        <v/>
      </c>
      <c r="AK451" s="38" t="str">
        <f>IFERROR(ROUND((VLOOKUP(CONCATENATE($C$5,"_",$Y451),premium!$A$2:$I$200,9,FALSE))*AA451,2),"")</f>
        <v/>
      </c>
      <c r="AL451" s="35"/>
      <c r="AM451" s="31"/>
      <c r="AN451" s="39"/>
      <c r="AO451" s="63" t="str">
        <f t="shared" si="39"/>
        <v/>
      </c>
      <c r="AP451" s="40" t="str">
        <f t="shared" si="40"/>
        <v/>
      </c>
      <c r="AQ451" s="41" t="s">
        <v>48</v>
      </c>
      <c r="AR451" s="161"/>
      <c r="AS451" s="124" t="s">
        <v>4646</v>
      </c>
      <c r="AT451" s="129" t="s">
        <v>454</v>
      </c>
      <c r="AU451" s="129" t="s">
        <v>204</v>
      </c>
      <c r="AV451" s="129" t="s">
        <v>457</v>
      </c>
      <c r="AW451" s="129" t="s">
        <v>483</v>
      </c>
      <c r="AX451" s="129" t="s">
        <v>491</v>
      </c>
      <c r="AZ451" s="129" t="s">
        <v>3984</v>
      </c>
      <c r="BA451" s="130" t="s">
        <v>9549</v>
      </c>
      <c r="BB451" s="130" t="s">
        <v>9550</v>
      </c>
      <c r="BH451" s="124"/>
      <c r="BI451" s="124"/>
      <c r="BL451" s="131"/>
      <c r="BM451" s="131"/>
      <c r="BN451" s="131"/>
      <c r="BO451" s="131"/>
      <c r="BP451" s="131"/>
      <c r="BQ451" s="131"/>
      <c r="BR451" s="131"/>
      <c r="BX451" s="123"/>
      <c r="BY451" s="131"/>
      <c r="BZ451" s="131"/>
      <c r="CB451" s="129" t="s">
        <v>454</v>
      </c>
      <c r="CC451" s="129" t="s">
        <v>204</v>
      </c>
      <c r="CD451" s="129" t="s">
        <v>457</v>
      </c>
      <c r="CE451" s="129" t="s">
        <v>483</v>
      </c>
      <c r="CF451" s="129" t="s">
        <v>491</v>
      </c>
      <c r="CG451" s="131" t="s">
        <v>17959</v>
      </c>
      <c r="CH451" s="131" t="s">
        <v>9550</v>
      </c>
      <c r="CI451" s="124" t="s">
        <v>19434</v>
      </c>
    </row>
    <row r="452" spans="1:87" ht="15" x14ac:dyDescent="0.25">
      <c r="A452" s="30" t="str">
        <f t="shared" si="41"/>
        <v/>
      </c>
      <c r="B452" s="31"/>
      <c r="C452" s="31"/>
      <c r="D452" s="31"/>
      <c r="E452" s="31"/>
      <c r="F452" s="31"/>
      <c r="G452" s="32"/>
      <c r="H452" s="32"/>
      <c r="I452" s="33"/>
      <c r="J452" s="18"/>
      <c r="K452" s="32"/>
      <c r="L452" s="18"/>
      <c r="M452" s="31"/>
      <c r="N452" s="31"/>
      <c r="O452" s="31"/>
      <c r="P452" s="32"/>
      <c r="Q452" s="31"/>
      <c r="R452" s="44"/>
      <c r="S452" s="32"/>
      <c r="T452" s="34" t="str">
        <f t="shared" si="37"/>
        <v/>
      </c>
      <c r="U452" s="32"/>
      <c r="V452" s="45"/>
      <c r="W452" s="35"/>
      <c r="X452" s="62" t="str">
        <f t="shared" si="38"/>
        <v/>
      </c>
      <c r="Y452" s="32"/>
      <c r="Z452" s="35"/>
      <c r="AA452" s="36"/>
      <c r="AB452" s="32"/>
      <c r="AC452" s="32"/>
      <c r="AD452" s="32"/>
      <c r="AE452" s="31"/>
      <c r="AF452" s="31"/>
      <c r="AG452" s="31"/>
      <c r="AH452" s="31" t="str">
        <f t="shared" si="36"/>
        <v/>
      </c>
      <c r="AI452" s="37" t="str">
        <f>IFERROR(IF(OR($C$5="",$Y452=""),"",INDEX('NFA LEVEL'!$D$2:$D$197,MATCH(CONCATENATE($C$5,"_",$Y452),'NFA LEVEL'!$A$2:$A$197))),"")</f>
        <v/>
      </c>
      <c r="AJ452" s="38" t="str">
        <f>IFERROR(ROUND((VLOOKUP(CONCATENATE($C$5,"_",$Y452),premium!$A$2:$I$200,6,FALSE))*AA452,0),"")</f>
        <v/>
      </c>
      <c r="AK452" s="38" t="str">
        <f>IFERROR(ROUND((VLOOKUP(CONCATENATE($C$5,"_",$Y452),premium!$A$2:$I$200,9,FALSE))*AA452,2),"")</f>
        <v/>
      </c>
      <c r="AL452" s="35"/>
      <c r="AM452" s="31"/>
      <c r="AN452" s="39"/>
      <c r="AO452" s="63" t="str">
        <f t="shared" si="39"/>
        <v/>
      </c>
      <c r="AP452" s="40" t="str">
        <f t="shared" si="40"/>
        <v/>
      </c>
      <c r="AQ452" s="41" t="s">
        <v>48</v>
      </c>
      <c r="AR452" s="161"/>
      <c r="AS452" s="124" t="s">
        <v>4647</v>
      </c>
      <c r="AT452" s="129" t="s">
        <v>454</v>
      </c>
      <c r="AU452" s="129" t="s">
        <v>204</v>
      </c>
      <c r="AV452" s="129" t="s">
        <v>457</v>
      </c>
      <c r="AW452" s="129" t="s">
        <v>483</v>
      </c>
      <c r="AX452" s="129" t="s">
        <v>492</v>
      </c>
      <c r="AZ452" s="129" t="s">
        <v>3984</v>
      </c>
      <c r="BA452" s="130" t="s">
        <v>9551</v>
      </c>
      <c r="BB452" s="130" t="s">
        <v>9552</v>
      </c>
      <c r="BH452" s="124"/>
      <c r="BI452" s="124"/>
      <c r="BL452" s="131"/>
      <c r="BM452" s="131"/>
      <c r="BN452" s="131"/>
      <c r="BO452" s="131"/>
      <c r="BP452" s="131"/>
      <c r="BQ452" s="131"/>
      <c r="BR452" s="131"/>
      <c r="BX452" s="123"/>
      <c r="BY452" s="131"/>
      <c r="BZ452" s="131"/>
      <c r="CB452" s="129" t="s">
        <v>454</v>
      </c>
      <c r="CC452" s="129" t="s">
        <v>204</v>
      </c>
      <c r="CD452" s="129" t="s">
        <v>457</v>
      </c>
      <c r="CE452" s="129" t="s">
        <v>483</v>
      </c>
      <c r="CF452" s="129" t="s">
        <v>492</v>
      </c>
      <c r="CG452" s="131" t="s">
        <v>17959</v>
      </c>
      <c r="CH452" s="131" t="s">
        <v>9552</v>
      </c>
      <c r="CI452" s="124" t="s">
        <v>19435</v>
      </c>
    </row>
    <row r="453" spans="1:87" ht="15" x14ac:dyDescent="0.25">
      <c r="A453" s="30" t="str">
        <f t="shared" si="41"/>
        <v/>
      </c>
      <c r="B453" s="31"/>
      <c r="C453" s="31"/>
      <c r="D453" s="31"/>
      <c r="E453" s="31"/>
      <c r="F453" s="31"/>
      <c r="G453" s="32"/>
      <c r="H453" s="32"/>
      <c r="I453" s="33"/>
      <c r="J453" s="18"/>
      <c r="K453" s="32"/>
      <c r="L453" s="18"/>
      <c r="M453" s="31"/>
      <c r="N453" s="31"/>
      <c r="O453" s="31"/>
      <c r="P453" s="32"/>
      <c r="Q453" s="31"/>
      <c r="R453" s="44"/>
      <c r="S453" s="32"/>
      <c r="T453" s="34" t="str">
        <f t="shared" si="37"/>
        <v/>
      </c>
      <c r="U453" s="32"/>
      <c r="V453" s="45"/>
      <c r="W453" s="35"/>
      <c r="X453" s="62" t="str">
        <f t="shared" si="38"/>
        <v/>
      </c>
      <c r="Y453" s="32"/>
      <c r="Z453" s="35"/>
      <c r="AA453" s="36"/>
      <c r="AB453" s="32"/>
      <c r="AC453" s="32"/>
      <c r="AD453" s="32"/>
      <c r="AE453" s="31"/>
      <c r="AF453" s="31"/>
      <c r="AG453" s="31"/>
      <c r="AH453" s="31" t="str">
        <f t="shared" si="36"/>
        <v/>
      </c>
      <c r="AI453" s="37" t="str">
        <f>IFERROR(IF(OR($C$5="",$Y453=""),"",INDEX('NFA LEVEL'!$D$2:$D$197,MATCH(CONCATENATE($C$5,"_",$Y453),'NFA LEVEL'!$A$2:$A$197))),"")</f>
        <v/>
      </c>
      <c r="AJ453" s="38" t="str">
        <f>IFERROR(ROUND((VLOOKUP(CONCATENATE($C$5,"_",$Y453),premium!$A$2:$I$200,6,FALSE))*AA453,0),"")</f>
        <v/>
      </c>
      <c r="AK453" s="38" t="str">
        <f>IFERROR(ROUND((VLOOKUP(CONCATENATE($C$5,"_",$Y453),premium!$A$2:$I$200,9,FALSE))*AA453,2),"")</f>
        <v/>
      </c>
      <c r="AL453" s="35"/>
      <c r="AM453" s="31"/>
      <c r="AN453" s="39"/>
      <c r="AO453" s="63" t="str">
        <f t="shared" si="39"/>
        <v/>
      </c>
      <c r="AP453" s="40" t="str">
        <f t="shared" si="40"/>
        <v/>
      </c>
      <c r="AQ453" s="41" t="s">
        <v>48</v>
      </c>
      <c r="AR453" s="161"/>
      <c r="AS453" s="124" t="s">
        <v>4648</v>
      </c>
      <c r="AT453" s="129" t="s">
        <v>454</v>
      </c>
      <c r="AU453" s="129" t="s">
        <v>204</v>
      </c>
      <c r="AV453" s="129" t="s">
        <v>457</v>
      </c>
      <c r="AW453" s="129" t="s">
        <v>483</v>
      </c>
      <c r="AX453" s="129" t="s">
        <v>494</v>
      </c>
      <c r="AZ453" s="129" t="s">
        <v>3984</v>
      </c>
      <c r="BA453" s="130" t="s">
        <v>9553</v>
      </c>
      <c r="BB453" s="130" t="s">
        <v>9554</v>
      </c>
      <c r="BH453" s="124"/>
      <c r="BI453" s="124"/>
      <c r="BL453" s="131"/>
      <c r="BM453" s="131"/>
      <c r="BN453" s="131"/>
      <c r="BO453" s="131"/>
      <c r="BP453" s="131"/>
      <c r="BQ453" s="131"/>
      <c r="BR453" s="131"/>
      <c r="BX453" s="123"/>
      <c r="BY453" s="131"/>
      <c r="BZ453" s="131"/>
      <c r="CB453" s="129" t="s">
        <v>454</v>
      </c>
      <c r="CC453" s="129" t="s">
        <v>204</v>
      </c>
      <c r="CD453" s="129" t="s">
        <v>457</v>
      </c>
      <c r="CE453" s="129" t="s">
        <v>483</v>
      </c>
      <c r="CF453" s="129" t="s">
        <v>494</v>
      </c>
      <c r="CG453" s="131" t="s">
        <v>17959</v>
      </c>
      <c r="CH453" s="131" t="s">
        <v>9554</v>
      </c>
      <c r="CI453" s="124" t="s">
        <v>19436</v>
      </c>
    </row>
    <row r="454" spans="1:87" ht="15" x14ac:dyDescent="0.25">
      <c r="A454" s="30" t="str">
        <f t="shared" si="41"/>
        <v/>
      </c>
      <c r="B454" s="31"/>
      <c r="C454" s="31"/>
      <c r="D454" s="31"/>
      <c r="E454" s="31"/>
      <c r="F454" s="31"/>
      <c r="G454" s="32"/>
      <c r="H454" s="32"/>
      <c r="I454" s="33"/>
      <c r="J454" s="18"/>
      <c r="K454" s="32"/>
      <c r="L454" s="18"/>
      <c r="M454" s="31"/>
      <c r="N454" s="31"/>
      <c r="O454" s="31"/>
      <c r="P454" s="32"/>
      <c r="Q454" s="31"/>
      <c r="R454" s="44"/>
      <c r="S454" s="32"/>
      <c r="T454" s="34" t="str">
        <f t="shared" si="37"/>
        <v/>
      </c>
      <c r="U454" s="32"/>
      <c r="V454" s="45"/>
      <c r="W454" s="35"/>
      <c r="X454" s="62" t="str">
        <f t="shared" si="38"/>
        <v/>
      </c>
      <c r="Y454" s="32"/>
      <c r="Z454" s="35"/>
      <c r="AA454" s="36"/>
      <c r="AB454" s="32"/>
      <c r="AC454" s="32"/>
      <c r="AD454" s="32"/>
      <c r="AE454" s="31"/>
      <c r="AF454" s="31"/>
      <c r="AG454" s="31"/>
      <c r="AH454" s="31" t="str">
        <f t="shared" si="36"/>
        <v/>
      </c>
      <c r="AI454" s="37" t="str">
        <f>IFERROR(IF(OR($C$5="",$Y454=""),"",INDEX('NFA LEVEL'!$D$2:$D$197,MATCH(CONCATENATE($C$5,"_",$Y454),'NFA LEVEL'!$A$2:$A$197))),"")</f>
        <v/>
      </c>
      <c r="AJ454" s="38" t="str">
        <f>IFERROR(ROUND((VLOOKUP(CONCATENATE($C$5,"_",$Y454),premium!$A$2:$I$200,6,FALSE))*AA454,0),"")</f>
        <v/>
      </c>
      <c r="AK454" s="38" t="str">
        <f>IFERROR(ROUND((VLOOKUP(CONCATENATE($C$5,"_",$Y454),premium!$A$2:$I$200,9,FALSE))*AA454,2),"")</f>
        <v/>
      </c>
      <c r="AL454" s="35"/>
      <c r="AM454" s="31"/>
      <c r="AN454" s="39"/>
      <c r="AO454" s="63" t="str">
        <f t="shared" si="39"/>
        <v/>
      </c>
      <c r="AP454" s="40" t="str">
        <f t="shared" si="40"/>
        <v/>
      </c>
      <c r="AQ454" s="41" t="s">
        <v>48</v>
      </c>
      <c r="AR454" s="161"/>
      <c r="AS454" s="124" t="s">
        <v>4649</v>
      </c>
      <c r="AT454" s="129" t="s">
        <v>454</v>
      </c>
      <c r="AU454" s="129" t="s">
        <v>204</v>
      </c>
      <c r="AV454" s="129" t="s">
        <v>457</v>
      </c>
      <c r="AW454" s="129" t="s">
        <v>483</v>
      </c>
      <c r="AX454" s="129" t="s">
        <v>495</v>
      </c>
      <c r="AZ454" s="129" t="s">
        <v>3984</v>
      </c>
      <c r="BA454" s="130" t="s">
        <v>9555</v>
      </c>
      <c r="BB454" s="130" t="s">
        <v>9556</v>
      </c>
      <c r="BH454" s="124"/>
      <c r="BI454" s="124"/>
      <c r="BL454" s="131"/>
      <c r="BM454" s="131"/>
      <c r="BN454" s="131"/>
      <c r="BO454" s="131"/>
      <c r="BP454" s="131"/>
      <c r="BQ454" s="131"/>
      <c r="BR454" s="131"/>
      <c r="BX454" s="123"/>
      <c r="BY454" s="131"/>
      <c r="BZ454" s="131"/>
      <c r="CB454" s="129" t="s">
        <v>454</v>
      </c>
      <c r="CC454" s="129" t="s">
        <v>204</v>
      </c>
      <c r="CD454" s="129" t="s">
        <v>457</v>
      </c>
      <c r="CE454" s="129" t="s">
        <v>483</v>
      </c>
      <c r="CF454" s="129" t="s">
        <v>495</v>
      </c>
      <c r="CG454" s="131" t="s">
        <v>17959</v>
      </c>
      <c r="CH454" s="131" t="s">
        <v>9556</v>
      </c>
      <c r="CI454" s="124" t="s">
        <v>19437</v>
      </c>
    </row>
    <row r="455" spans="1:87" ht="15" x14ac:dyDescent="0.25">
      <c r="A455" s="30" t="str">
        <f t="shared" si="41"/>
        <v/>
      </c>
      <c r="B455" s="31"/>
      <c r="C455" s="31"/>
      <c r="D455" s="31"/>
      <c r="E455" s="31"/>
      <c r="F455" s="31"/>
      <c r="G455" s="32"/>
      <c r="H455" s="32"/>
      <c r="I455" s="33"/>
      <c r="J455" s="18"/>
      <c r="K455" s="32"/>
      <c r="L455" s="18"/>
      <c r="M455" s="31"/>
      <c r="N455" s="31"/>
      <c r="O455" s="31"/>
      <c r="P455" s="32"/>
      <c r="Q455" s="31"/>
      <c r="R455" s="44"/>
      <c r="S455" s="32"/>
      <c r="T455" s="34" t="str">
        <f t="shared" si="37"/>
        <v/>
      </c>
      <c r="U455" s="32"/>
      <c r="V455" s="45"/>
      <c r="W455" s="35"/>
      <c r="X455" s="62" t="str">
        <f t="shared" si="38"/>
        <v/>
      </c>
      <c r="Y455" s="32"/>
      <c r="Z455" s="35"/>
      <c r="AA455" s="36"/>
      <c r="AB455" s="32"/>
      <c r="AC455" s="32"/>
      <c r="AD455" s="32"/>
      <c r="AE455" s="31"/>
      <c r="AF455" s="31"/>
      <c r="AG455" s="31"/>
      <c r="AH455" s="31" t="str">
        <f t="shared" si="36"/>
        <v/>
      </c>
      <c r="AI455" s="37" t="str">
        <f>IFERROR(IF(OR($C$5="",$Y455=""),"",INDEX('NFA LEVEL'!$D$2:$D$197,MATCH(CONCATENATE($C$5,"_",$Y455),'NFA LEVEL'!$A$2:$A$197))),"")</f>
        <v/>
      </c>
      <c r="AJ455" s="38" t="str">
        <f>IFERROR(ROUND((VLOOKUP(CONCATENATE($C$5,"_",$Y455),premium!$A$2:$I$200,6,FALSE))*AA455,0),"")</f>
        <v/>
      </c>
      <c r="AK455" s="38" t="str">
        <f>IFERROR(ROUND((VLOOKUP(CONCATENATE($C$5,"_",$Y455),premium!$A$2:$I$200,9,FALSE))*AA455,2),"")</f>
        <v/>
      </c>
      <c r="AL455" s="35"/>
      <c r="AM455" s="31"/>
      <c r="AN455" s="39"/>
      <c r="AO455" s="63" t="str">
        <f t="shared" si="39"/>
        <v/>
      </c>
      <c r="AP455" s="40" t="str">
        <f t="shared" si="40"/>
        <v/>
      </c>
      <c r="AQ455" s="41" t="s">
        <v>48</v>
      </c>
      <c r="AR455" s="161"/>
      <c r="AS455" s="124" t="s">
        <v>4650</v>
      </c>
      <c r="AT455" s="129" t="s">
        <v>454</v>
      </c>
      <c r="AU455" s="129" t="s">
        <v>204</v>
      </c>
      <c r="AV455" s="129" t="s">
        <v>457</v>
      </c>
      <c r="AW455" s="129" t="s">
        <v>483</v>
      </c>
      <c r="AX455" s="129" t="s">
        <v>496</v>
      </c>
      <c r="AZ455" s="129" t="s">
        <v>3984</v>
      </c>
      <c r="BA455" s="130" t="s">
        <v>9557</v>
      </c>
      <c r="BB455" s="130" t="s">
        <v>9558</v>
      </c>
      <c r="BH455" s="124"/>
      <c r="BI455" s="124"/>
      <c r="BL455" s="131"/>
      <c r="BM455" s="131"/>
      <c r="BN455" s="131"/>
      <c r="BO455" s="131"/>
      <c r="BP455" s="131"/>
      <c r="BQ455" s="131"/>
      <c r="BR455" s="131"/>
      <c r="BX455" s="123"/>
      <c r="BY455" s="131"/>
      <c r="BZ455" s="131"/>
      <c r="CB455" s="129" t="s">
        <v>454</v>
      </c>
      <c r="CC455" s="129" t="s">
        <v>204</v>
      </c>
      <c r="CD455" s="129" t="s">
        <v>457</v>
      </c>
      <c r="CE455" s="129" t="s">
        <v>483</v>
      </c>
      <c r="CF455" s="129" t="s">
        <v>496</v>
      </c>
      <c r="CG455" s="131" t="s">
        <v>17959</v>
      </c>
      <c r="CH455" s="131" t="s">
        <v>9558</v>
      </c>
      <c r="CI455" s="124" t="s">
        <v>19438</v>
      </c>
    </row>
    <row r="456" spans="1:87" ht="15" x14ac:dyDescent="0.25">
      <c r="A456" s="30" t="str">
        <f t="shared" si="41"/>
        <v/>
      </c>
      <c r="B456" s="31"/>
      <c r="C456" s="31"/>
      <c r="D456" s="31"/>
      <c r="E456" s="31"/>
      <c r="F456" s="31"/>
      <c r="G456" s="32"/>
      <c r="H456" s="32"/>
      <c r="I456" s="33"/>
      <c r="J456" s="18"/>
      <c r="K456" s="32"/>
      <c r="L456" s="18"/>
      <c r="M456" s="31"/>
      <c r="N456" s="31"/>
      <c r="O456" s="31"/>
      <c r="P456" s="32"/>
      <c r="Q456" s="31"/>
      <c r="R456" s="44"/>
      <c r="S456" s="32"/>
      <c r="T456" s="34" t="str">
        <f t="shared" si="37"/>
        <v/>
      </c>
      <c r="U456" s="32"/>
      <c r="V456" s="45"/>
      <c r="W456" s="35"/>
      <c r="X456" s="62" t="str">
        <f t="shared" si="38"/>
        <v/>
      </c>
      <c r="Y456" s="32"/>
      <c r="Z456" s="35"/>
      <c r="AA456" s="36"/>
      <c r="AB456" s="32"/>
      <c r="AC456" s="32"/>
      <c r="AD456" s="32"/>
      <c r="AE456" s="31"/>
      <c r="AF456" s="31"/>
      <c r="AG456" s="31"/>
      <c r="AH456" s="31" t="str">
        <f t="shared" si="36"/>
        <v/>
      </c>
      <c r="AI456" s="37" t="str">
        <f>IFERROR(IF(OR($C$5="",$Y456=""),"",INDEX('NFA LEVEL'!$D$2:$D$197,MATCH(CONCATENATE($C$5,"_",$Y456),'NFA LEVEL'!$A$2:$A$197))),"")</f>
        <v/>
      </c>
      <c r="AJ456" s="38" t="str">
        <f>IFERROR(ROUND((VLOOKUP(CONCATENATE($C$5,"_",$Y456),premium!$A$2:$I$200,6,FALSE))*AA456,0),"")</f>
        <v/>
      </c>
      <c r="AK456" s="38" t="str">
        <f>IFERROR(ROUND((VLOOKUP(CONCATENATE($C$5,"_",$Y456),premium!$A$2:$I$200,9,FALSE))*AA456,2),"")</f>
        <v/>
      </c>
      <c r="AL456" s="35"/>
      <c r="AM456" s="31"/>
      <c r="AN456" s="39"/>
      <c r="AO456" s="63" t="str">
        <f t="shared" si="39"/>
        <v/>
      </c>
      <c r="AP456" s="40" t="str">
        <f t="shared" si="40"/>
        <v/>
      </c>
      <c r="AQ456" s="41" t="s">
        <v>48</v>
      </c>
      <c r="AR456" s="161"/>
      <c r="AS456" s="124" t="s">
        <v>4651</v>
      </c>
      <c r="AT456" s="129" t="s">
        <v>454</v>
      </c>
      <c r="AU456" s="129" t="s">
        <v>204</v>
      </c>
      <c r="AV456" s="129" t="s">
        <v>457</v>
      </c>
      <c r="AW456" s="129" t="s">
        <v>483</v>
      </c>
      <c r="AX456" s="129" t="s">
        <v>497</v>
      </c>
      <c r="AZ456" s="129" t="s">
        <v>3984</v>
      </c>
      <c r="BA456" s="130" t="s">
        <v>9559</v>
      </c>
      <c r="BB456" s="130" t="s">
        <v>9560</v>
      </c>
      <c r="BH456" s="124"/>
      <c r="BI456" s="124"/>
      <c r="BL456" s="131"/>
      <c r="BM456" s="131"/>
      <c r="BN456" s="131"/>
      <c r="BO456" s="131"/>
      <c r="BP456" s="131"/>
      <c r="BQ456" s="131"/>
      <c r="BR456" s="131"/>
      <c r="BX456" s="123"/>
      <c r="BY456" s="131"/>
      <c r="BZ456" s="131"/>
      <c r="CB456" s="129" t="s">
        <v>454</v>
      </c>
      <c r="CC456" s="129" t="s">
        <v>204</v>
      </c>
      <c r="CD456" s="129" t="s">
        <v>457</v>
      </c>
      <c r="CE456" s="129" t="s">
        <v>483</v>
      </c>
      <c r="CF456" s="129" t="s">
        <v>497</v>
      </c>
      <c r="CG456" s="131" t="s">
        <v>17959</v>
      </c>
      <c r="CH456" s="131" t="s">
        <v>9560</v>
      </c>
      <c r="CI456" s="124" t="s">
        <v>19439</v>
      </c>
    </row>
    <row r="457" spans="1:87" ht="15" x14ac:dyDescent="0.25">
      <c r="A457" s="30" t="str">
        <f t="shared" si="41"/>
        <v/>
      </c>
      <c r="B457" s="31"/>
      <c r="C457" s="31"/>
      <c r="D457" s="31"/>
      <c r="E457" s="31"/>
      <c r="F457" s="31"/>
      <c r="G457" s="32"/>
      <c r="H457" s="32"/>
      <c r="I457" s="33"/>
      <c r="J457" s="18"/>
      <c r="K457" s="32"/>
      <c r="L457" s="18"/>
      <c r="M457" s="31"/>
      <c r="N457" s="31"/>
      <c r="O457" s="31"/>
      <c r="P457" s="32"/>
      <c r="Q457" s="31"/>
      <c r="R457" s="44"/>
      <c r="S457" s="32"/>
      <c r="T457" s="34" t="str">
        <f t="shared" si="37"/>
        <v/>
      </c>
      <c r="U457" s="32"/>
      <c r="V457" s="45"/>
      <c r="W457" s="35"/>
      <c r="X457" s="62" t="str">
        <f t="shared" si="38"/>
        <v/>
      </c>
      <c r="Y457" s="32"/>
      <c r="Z457" s="35"/>
      <c r="AA457" s="36"/>
      <c r="AB457" s="32"/>
      <c r="AC457" s="32"/>
      <c r="AD457" s="32"/>
      <c r="AE457" s="31"/>
      <c r="AF457" s="31"/>
      <c r="AG457" s="31"/>
      <c r="AH457" s="31" t="str">
        <f t="shared" si="36"/>
        <v/>
      </c>
      <c r="AI457" s="37" t="str">
        <f>IFERROR(IF(OR($C$5="",$Y457=""),"",INDEX('NFA LEVEL'!$D$2:$D$197,MATCH(CONCATENATE($C$5,"_",$Y457),'NFA LEVEL'!$A$2:$A$197))),"")</f>
        <v/>
      </c>
      <c r="AJ457" s="38" t="str">
        <f>IFERROR(ROUND((VLOOKUP(CONCATENATE($C$5,"_",$Y457),premium!$A$2:$I$200,6,FALSE))*AA457,0),"")</f>
        <v/>
      </c>
      <c r="AK457" s="38" t="str">
        <f>IFERROR(ROUND((VLOOKUP(CONCATENATE($C$5,"_",$Y457),premium!$A$2:$I$200,9,FALSE))*AA457,2),"")</f>
        <v/>
      </c>
      <c r="AL457" s="35"/>
      <c r="AM457" s="31"/>
      <c r="AN457" s="39"/>
      <c r="AO457" s="63" t="str">
        <f t="shared" si="39"/>
        <v/>
      </c>
      <c r="AP457" s="40" t="str">
        <f t="shared" si="40"/>
        <v/>
      </c>
      <c r="AQ457" s="41" t="s">
        <v>48</v>
      </c>
      <c r="AR457" s="161"/>
      <c r="AS457" s="124" t="s">
        <v>4652</v>
      </c>
      <c r="AT457" s="129" t="s">
        <v>454</v>
      </c>
      <c r="AU457" s="129" t="s">
        <v>204</v>
      </c>
      <c r="AV457" s="129" t="s">
        <v>458</v>
      </c>
      <c r="AW457" s="129" t="s">
        <v>500</v>
      </c>
      <c r="AX457" s="129" t="s">
        <v>501</v>
      </c>
      <c r="AZ457" s="129" t="s">
        <v>3984</v>
      </c>
      <c r="BA457" s="130" t="s">
        <v>9561</v>
      </c>
      <c r="BB457" s="130" t="s">
        <v>9562</v>
      </c>
      <c r="BH457" s="124"/>
      <c r="BI457" s="124"/>
      <c r="BL457" s="131"/>
      <c r="BM457" s="131"/>
      <c r="BN457" s="131"/>
      <c r="BO457" s="131"/>
      <c r="BP457" s="131"/>
      <c r="BQ457" s="131"/>
      <c r="BR457" s="131"/>
      <c r="BX457" s="123"/>
      <c r="BY457" s="131"/>
      <c r="BZ457" s="131"/>
      <c r="CB457" s="129" t="s">
        <v>454</v>
      </c>
      <c r="CC457" s="129" t="s">
        <v>204</v>
      </c>
      <c r="CD457" s="129" t="s">
        <v>458</v>
      </c>
      <c r="CE457" s="129" t="s">
        <v>500</v>
      </c>
      <c r="CF457" s="129" t="s">
        <v>501</v>
      </c>
      <c r="CG457" s="131" t="s">
        <v>17960</v>
      </c>
      <c r="CH457" s="131" t="s">
        <v>9562</v>
      </c>
      <c r="CI457" s="124" t="s">
        <v>19440</v>
      </c>
    </row>
    <row r="458" spans="1:87" ht="15" x14ac:dyDescent="0.25">
      <c r="A458" s="30" t="str">
        <f t="shared" si="41"/>
        <v/>
      </c>
      <c r="B458" s="31"/>
      <c r="C458" s="31"/>
      <c r="D458" s="31"/>
      <c r="E458" s="31"/>
      <c r="F458" s="31"/>
      <c r="G458" s="32"/>
      <c r="H458" s="32"/>
      <c r="I458" s="33"/>
      <c r="J458" s="18"/>
      <c r="K458" s="32"/>
      <c r="L458" s="18"/>
      <c r="M458" s="31"/>
      <c r="N458" s="31"/>
      <c r="O458" s="31"/>
      <c r="P458" s="32"/>
      <c r="Q458" s="31"/>
      <c r="R458" s="44"/>
      <c r="S458" s="32"/>
      <c r="T458" s="34" t="str">
        <f t="shared" si="37"/>
        <v/>
      </c>
      <c r="U458" s="32"/>
      <c r="V458" s="45"/>
      <c r="W458" s="35"/>
      <c r="X458" s="62" t="str">
        <f t="shared" si="38"/>
        <v/>
      </c>
      <c r="Y458" s="32"/>
      <c r="Z458" s="35"/>
      <c r="AA458" s="36"/>
      <c r="AB458" s="32"/>
      <c r="AC458" s="32"/>
      <c r="AD458" s="32"/>
      <c r="AE458" s="31"/>
      <c r="AF458" s="31"/>
      <c r="AG458" s="31"/>
      <c r="AH458" s="31" t="str">
        <f t="shared" si="36"/>
        <v/>
      </c>
      <c r="AI458" s="37" t="str">
        <f>IFERROR(IF(OR($C$5="",$Y458=""),"",INDEX('NFA LEVEL'!$D$2:$D$197,MATCH(CONCATENATE($C$5,"_",$Y458),'NFA LEVEL'!$A$2:$A$197))),"")</f>
        <v/>
      </c>
      <c r="AJ458" s="38" t="str">
        <f>IFERROR(ROUND((VLOOKUP(CONCATENATE($C$5,"_",$Y458),premium!$A$2:$I$200,6,FALSE))*AA458,0),"")</f>
        <v/>
      </c>
      <c r="AK458" s="38" t="str">
        <f>IFERROR(ROUND((VLOOKUP(CONCATENATE($C$5,"_",$Y458),premium!$A$2:$I$200,9,FALSE))*AA458,2),"")</f>
        <v/>
      </c>
      <c r="AL458" s="35"/>
      <c r="AM458" s="31"/>
      <c r="AN458" s="39"/>
      <c r="AO458" s="63" t="str">
        <f t="shared" si="39"/>
        <v/>
      </c>
      <c r="AP458" s="40" t="str">
        <f t="shared" si="40"/>
        <v/>
      </c>
      <c r="AQ458" s="41" t="s">
        <v>48</v>
      </c>
      <c r="AR458" s="161"/>
      <c r="AS458" s="124" t="s">
        <v>4653</v>
      </c>
      <c r="AT458" s="129" t="s">
        <v>454</v>
      </c>
      <c r="AU458" s="129" t="s">
        <v>204</v>
      </c>
      <c r="AV458" s="129" t="s">
        <v>458</v>
      </c>
      <c r="AW458" s="129" t="s">
        <v>500</v>
      </c>
      <c r="AX458" s="129" t="s">
        <v>502</v>
      </c>
      <c r="AZ458" s="129" t="s">
        <v>3984</v>
      </c>
      <c r="BA458" s="130" t="s">
        <v>9563</v>
      </c>
      <c r="BB458" s="130" t="s">
        <v>9564</v>
      </c>
      <c r="BH458" s="124"/>
      <c r="BI458" s="124"/>
      <c r="BL458" s="131"/>
      <c r="BM458" s="131"/>
      <c r="BN458" s="131"/>
      <c r="BO458" s="131"/>
      <c r="BP458" s="131"/>
      <c r="BQ458" s="131"/>
      <c r="BR458" s="131"/>
      <c r="BX458" s="123"/>
      <c r="BY458" s="131"/>
      <c r="BZ458" s="131"/>
      <c r="CB458" s="129" t="s">
        <v>454</v>
      </c>
      <c r="CC458" s="129" t="s">
        <v>204</v>
      </c>
      <c r="CD458" s="129" t="s">
        <v>458</v>
      </c>
      <c r="CE458" s="129" t="s">
        <v>500</v>
      </c>
      <c r="CF458" s="129" t="s">
        <v>502</v>
      </c>
      <c r="CG458" s="131" t="s">
        <v>17960</v>
      </c>
      <c r="CH458" s="131" t="s">
        <v>9564</v>
      </c>
      <c r="CI458" s="124" t="s">
        <v>19441</v>
      </c>
    </row>
    <row r="459" spans="1:87" ht="15" x14ac:dyDescent="0.25">
      <c r="A459" s="30" t="str">
        <f t="shared" si="41"/>
        <v/>
      </c>
      <c r="B459" s="31"/>
      <c r="C459" s="31"/>
      <c r="D459" s="31"/>
      <c r="E459" s="31"/>
      <c r="F459" s="31"/>
      <c r="G459" s="32"/>
      <c r="H459" s="32"/>
      <c r="I459" s="33"/>
      <c r="J459" s="18"/>
      <c r="K459" s="32"/>
      <c r="L459" s="18"/>
      <c r="M459" s="31"/>
      <c r="N459" s="31"/>
      <c r="O459" s="31"/>
      <c r="P459" s="32"/>
      <c r="Q459" s="31"/>
      <c r="R459" s="44"/>
      <c r="S459" s="32"/>
      <c r="T459" s="34" t="str">
        <f t="shared" si="37"/>
        <v/>
      </c>
      <c r="U459" s="32"/>
      <c r="V459" s="45"/>
      <c r="W459" s="35"/>
      <c r="X459" s="62" t="str">
        <f t="shared" si="38"/>
        <v/>
      </c>
      <c r="Y459" s="32"/>
      <c r="Z459" s="35"/>
      <c r="AA459" s="36"/>
      <c r="AB459" s="32"/>
      <c r="AC459" s="32"/>
      <c r="AD459" s="32"/>
      <c r="AE459" s="31"/>
      <c r="AF459" s="31"/>
      <c r="AG459" s="31"/>
      <c r="AH459" s="31" t="str">
        <f t="shared" si="36"/>
        <v/>
      </c>
      <c r="AI459" s="37" t="str">
        <f>IFERROR(IF(OR($C$5="",$Y459=""),"",INDEX('NFA LEVEL'!$D$2:$D$197,MATCH(CONCATENATE($C$5,"_",$Y459),'NFA LEVEL'!$A$2:$A$197))),"")</f>
        <v/>
      </c>
      <c r="AJ459" s="38" t="str">
        <f>IFERROR(ROUND((VLOOKUP(CONCATENATE($C$5,"_",$Y459),premium!$A$2:$I$200,6,FALSE))*AA459,0),"")</f>
        <v/>
      </c>
      <c r="AK459" s="38" t="str">
        <f>IFERROR(ROUND((VLOOKUP(CONCATENATE($C$5,"_",$Y459),premium!$A$2:$I$200,9,FALSE))*AA459,2),"")</f>
        <v/>
      </c>
      <c r="AL459" s="35"/>
      <c r="AM459" s="31"/>
      <c r="AN459" s="39"/>
      <c r="AO459" s="63" t="str">
        <f t="shared" si="39"/>
        <v/>
      </c>
      <c r="AP459" s="40" t="str">
        <f t="shared" si="40"/>
        <v/>
      </c>
      <c r="AQ459" s="41" t="s">
        <v>48</v>
      </c>
      <c r="AR459" s="161"/>
      <c r="AS459" s="124" t="s">
        <v>4654</v>
      </c>
      <c r="AT459" s="129" t="s">
        <v>454</v>
      </c>
      <c r="AU459" s="129" t="s">
        <v>204</v>
      </c>
      <c r="AV459" s="129" t="s">
        <v>458</v>
      </c>
      <c r="AW459" s="129" t="s">
        <v>500</v>
      </c>
      <c r="AX459" s="129" t="s">
        <v>503</v>
      </c>
      <c r="AZ459" s="129" t="s">
        <v>3984</v>
      </c>
      <c r="BA459" s="130" t="s">
        <v>9565</v>
      </c>
      <c r="BB459" s="130" t="s">
        <v>9566</v>
      </c>
      <c r="BH459" s="124"/>
      <c r="BI459" s="124"/>
      <c r="BL459" s="131"/>
      <c r="BM459" s="131"/>
      <c r="BN459" s="131"/>
      <c r="BO459" s="131"/>
      <c r="BP459" s="131"/>
      <c r="BQ459" s="131"/>
      <c r="BR459" s="131"/>
      <c r="BX459" s="123"/>
      <c r="BY459" s="131"/>
      <c r="BZ459" s="131"/>
      <c r="CB459" s="129" t="s">
        <v>454</v>
      </c>
      <c r="CC459" s="129" t="s">
        <v>204</v>
      </c>
      <c r="CD459" s="129" t="s">
        <v>458</v>
      </c>
      <c r="CE459" s="129" t="s">
        <v>500</v>
      </c>
      <c r="CF459" s="129" t="s">
        <v>503</v>
      </c>
      <c r="CG459" s="131" t="s">
        <v>17960</v>
      </c>
      <c r="CH459" s="131" t="s">
        <v>9566</v>
      </c>
      <c r="CI459" s="124" t="s">
        <v>19442</v>
      </c>
    </row>
    <row r="460" spans="1:87" ht="15" x14ac:dyDescent="0.25">
      <c r="A460" s="30" t="str">
        <f t="shared" si="41"/>
        <v/>
      </c>
      <c r="B460" s="31"/>
      <c r="C460" s="31"/>
      <c r="D460" s="31"/>
      <c r="E460" s="31"/>
      <c r="F460" s="31"/>
      <c r="G460" s="32"/>
      <c r="H460" s="32"/>
      <c r="I460" s="33"/>
      <c r="J460" s="18"/>
      <c r="K460" s="32"/>
      <c r="L460" s="18"/>
      <c r="M460" s="31"/>
      <c r="N460" s="31"/>
      <c r="O460" s="31"/>
      <c r="P460" s="32"/>
      <c r="Q460" s="31"/>
      <c r="R460" s="44"/>
      <c r="S460" s="32"/>
      <c r="T460" s="34" t="str">
        <f t="shared" si="37"/>
        <v/>
      </c>
      <c r="U460" s="32"/>
      <c r="V460" s="45"/>
      <c r="W460" s="35"/>
      <c r="X460" s="62" t="str">
        <f t="shared" si="38"/>
        <v/>
      </c>
      <c r="Y460" s="32"/>
      <c r="Z460" s="35"/>
      <c r="AA460" s="36"/>
      <c r="AB460" s="32"/>
      <c r="AC460" s="32"/>
      <c r="AD460" s="32"/>
      <c r="AE460" s="31"/>
      <c r="AF460" s="31"/>
      <c r="AG460" s="31"/>
      <c r="AH460" s="31" t="str">
        <f t="shared" si="36"/>
        <v/>
      </c>
      <c r="AI460" s="37" t="str">
        <f>IFERROR(IF(OR($C$5="",$Y460=""),"",INDEX('NFA LEVEL'!$D$2:$D$197,MATCH(CONCATENATE($C$5,"_",$Y460),'NFA LEVEL'!$A$2:$A$197))),"")</f>
        <v/>
      </c>
      <c r="AJ460" s="38" t="str">
        <f>IFERROR(ROUND((VLOOKUP(CONCATENATE($C$5,"_",$Y460),premium!$A$2:$I$200,6,FALSE))*AA460,0),"")</f>
        <v/>
      </c>
      <c r="AK460" s="38" t="str">
        <f>IFERROR(ROUND((VLOOKUP(CONCATENATE($C$5,"_",$Y460),premium!$A$2:$I$200,9,FALSE))*AA460,2),"")</f>
        <v/>
      </c>
      <c r="AL460" s="35"/>
      <c r="AM460" s="31"/>
      <c r="AN460" s="39"/>
      <c r="AO460" s="63" t="str">
        <f t="shared" si="39"/>
        <v/>
      </c>
      <c r="AP460" s="40" t="str">
        <f t="shared" si="40"/>
        <v/>
      </c>
      <c r="AQ460" s="41" t="s">
        <v>48</v>
      </c>
      <c r="AR460" s="161"/>
      <c r="AS460" s="124" t="s">
        <v>4655</v>
      </c>
      <c r="AT460" s="129" t="s">
        <v>454</v>
      </c>
      <c r="AU460" s="129" t="s">
        <v>204</v>
      </c>
      <c r="AV460" s="129" t="s">
        <v>458</v>
      </c>
      <c r="AW460" s="129" t="s">
        <v>500</v>
      </c>
      <c r="AX460" s="129" t="s">
        <v>504</v>
      </c>
      <c r="AZ460" s="129" t="s">
        <v>3984</v>
      </c>
      <c r="BA460" s="130" t="s">
        <v>9567</v>
      </c>
      <c r="BB460" s="130" t="s">
        <v>9568</v>
      </c>
      <c r="BH460" s="124"/>
      <c r="BI460" s="124"/>
      <c r="BL460" s="131"/>
      <c r="BM460" s="131"/>
      <c r="BN460" s="131"/>
      <c r="BO460" s="131"/>
      <c r="BP460" s="131"/>
      <c r="BQ460" s="131"/>
      <c r="BR460" s="131"/>
      <c r="BX460" s="123"/>
      <c r="BY460" s="131"/>
      <c r="BZ460" s="131"/>
      <c r="CB460" s="129" t="s">
        <v>454</v>
      </c>
      <c r="CC460" s="129" t="s">
        <v>204</v>
      </c>
      <c r="CD460" s="129" t="s">
        <v>458</v>
      </c>
      <c r="CE460" s="129" t="s">
        <v>500</v>
      </c>
      <c r="CF460" s="129" t="s">
        <v>504</v>
      </c>
      <c r="CG460" s="131" t="s">
        <v>17960</v>
      </c>
      <c r="CH460" s="131" t="s">
        <v>9568</v>
      </c>
      <c r="CI460" s="124" t="s">
        <v>19443</v>
      </c>
    </row>
    <row r="461" spans="1:87" ht="15" x14ac:dyDescent="0.25">
      <c r="A461" s="30" t="str">
        <f t="shared" si="41"/>
        <v/>
      </c>
      <c r="B461" s="31"/>
      <c r="C461" s="31"/>
      <c r="D461" s="31"/>
      <c r="E461" s="31"/>
      <c r="F461" s="31"/>
      <c r="G461" s="32"/>
      <c r="H461" s="32"/>
      <c r="I461" s="33"/>
      <c r="J461" s="18"/>
      <c r="K461" s="32"/>
      <c r="L461" s="18"/>
      <c r="M461" s="31"/>
      <c r="N461" s="31"/>
      <c r="O461" s="31"/>
      <c r="P461" s="32"/>
      <c r="Q461" s="31"/>
      <c r="R461" s="44"/>
      <c r="S461" s="32"/>
      <c r="T461" s="34" t="str">
        <f t="shared" si="37"/>
        <v/>
      </c>
      <c r="U461" s="32"/>
      <c r="V461" s="45"/>
      <c r="W461" s="35"/>
      <c r="X461" s="62" t="str">
        <f t="shared" si="38"/>
        <v/>
      </c>
      <c r="Y461" s="32"/>
      <c r="Z461" s="35"/>
      <c r="AA461" s="36"/>
      <c r="AB461" s="32"/>
      <c r="AC461" s="32"/>
      <c r="AD461" s="32"/>
      <c r="AE461" s="31"/>
      <c r="AF461" s="31"/>
      <c r="AG461" s="31"/>
      <c r="AH461" s="31" t="str">
        <f t="shared" si="36"/>
        <v/>
      </c>
      <c r="AI461" s="37" t="str">
        <f>IFERROR(IF(OR($C$5="",$Y461=""),"",INDEX('NFA LEVEL'!$D$2:$D$197,MATCH(CONCATENATE($C$5,"_",$Y461),'NFA LEVEL'!$A$2:$A$197))),"")</f>
        <v/>
      </c>
      <c r="AJ461" s="38" t="str">
        <f>IFERROR(ROUND((VLOOKUP(CONCATENATE($C$5,"_",$Y461),premium!$A$2:$I$200,6,FALSE))*AA461,0),"")</f>
        <v/>
      </c>
      <c r="AK461" s="38" t="str">
        <f>IFERROR(ROUND((VLOOKUP(CONCATENATE($C$5,"_",$Y461),premium!$A$2:$I$200,9,FALSE))*AA461,2),"")</f>
        <v/>
      </c>
      <c r="AL461" s="35"/>
      <c r="AM461" s="31"/>
      <c r="AN461" s="39"/>
      <c r="AO461" s="63" t="str">
        <f t="shared" si="39"/>
        <v/>
      </c>
      <c r="AP461" s="40" t="str">
        <f t="shared" si="40"/>
        <v/>
      </c>
      <c r="AQ461" s="41" t="s">
        <v>48</v>
      </c>
      <c r="AR461" s="161"/>
      <c r="AS461" s="124" t="s">
        <v>4656</v>
      </c>
      <c r="AT461" s="129" t="s">
        <v>454</v>
      </c>
      <c r="AU461" s="129" t="s">
        <v>204</v>
      </c>
      <c r="AV461" s="129" t="s">
        <v>458</v>
      </c>
      <c r="AW461" s="129" t="s">
        <v>500</v>
      </c>
      <c r="AX461" s="129" t="s">
        <v>505</v>
      </c>
      <c r="AZ461" s="129" t="s">
        <v>3984</v>
      </c>
      <c r="BA461" s="130" t="s">
        <v>9569</v>
      </c>
      <c r="BB461" s="130" t="s">
        <v>9570</v>
      </c>
      <c r="BH461" s="124"/>
      <c r="BI461" s="124"/>
      <c r="BL461" s="131"/>
      <c r="BM461" s="131"/>
      <c r="BN461" s="131"/>
      <c r="BO461" s="131"/>
      <c r="BP461" s="131"/>
      <c r="BQ461" s="131"/>
      <c r="BR461" s="131"/>
      <c r="BX461" s="123"/>
      <c r="BY461" s="131"/>
      <c r="BZ461" s="131"/>
      <c r="CB461" s="129" t="s">
        <v>454</v>
      </c>
      <c r="CC461" s="129" t="s">
        <v>204</v>
      </c>
      <c r="CD461" s="129" t="s">
        <v>458</v>
      </c>
      <c r="CE461" s="129" t="s">
        <v>500</v>
      </c>
      <c r="CF461" s="129" t="s">
        <v>505</v>
      </c>
      <c r="CG461" s="131" t="s">
        <v>17960</v>
      </c>
      <c r="CH461" s="131" t="s">
        <v>9570</v>
      </c>
      <c r="CI461" s="124" t="s">
        <v>19444</v>
      </c>
    </row>
    <row r="462" spans="1:87" ht="15" x14ac:dyDescent="0.25">
      <c r="A462" s="30" t="str">
        <f t="shared" si="41"/>
        <v/>
      </c>
      <c r="B462" s="31"/>
      <c r="C462" s="31"/>
      <c r="D462" s="31"/>
      <c r="E462" s="31"/>
      <c r="F462" s="31"/>
      <c r="G462" s="32"/>
      <c r="H462" s="32"/>
      <c r="I462" s="33"/>
      <c r="J462" s="18"/>
      <c r="K462" s="32"/>
      <c r="L462" s="18"/>
      <c r="M462" s="31"/>
      <c r="N462" s="31"/>
      <c r="O462" s="31"/>
      <c r="P462" s="32"/>
      <c r="Q462" s="31"/>
      <c r="R462" s="44"/>
      <c r="S462" s="32"/>
      <c r="T462" s="34" t="str">
        <f t="shared" si="37"/>
        <v/>
      </c>
      <c r="U462" s="32"/>
      <c r="V462" s="45"/>
      <c r="W462" s="35"/>
      <c r="X462" s="62" t="str">
        <f t="shared" si="38"/>
        <v/>
      </c>
      <c r="Y462" s="32"/>
      <c r="Z462" s="35"/>
      <c r="AA462" s="36"/>
      <c r="AB462" s="32"/>
      <c r="AC462" s="32"/>
      <c r="AD462" s="32"/>
      <c r="AE462" s="31"/>
      <c r="AF462" s="31"/>
      <c r="AG462" s="31"/>
      <c r="AH462" s="31" t="str">
        <f t="shared" si="36"/>
        <v/>
      </c>
      <c r="AI462" s="37" t="str">
        <f>IFERROR(IF(OR($C$5="",$Y462=""),"",INDEX('NFA LEVEL'!$D$2:$D$197,MATCH(CONCATENATE($C$5,"_",$Y462),'NFA LEVEL'!$A$2:$A$197))),"")</f>
        <v/>
      </c>
      <c r="AJ462" s="38" t="str">
        <f>IFERROR(ROUND((VLOOKUP(CONCATENATE($C$5,"_",$Y462),premium!$A$2:$I$200,6,FALSE))*AA462,0),"")</f>
        <v/>
      </c>
      <c r="AK462" s="38" t="str">
        <f>IFERROR(ROUND((VLOOKUP(CONCATENATE($C$5,"_",$Y462),premium!$A$2:$I$200,9,FALSE))*AA462,2),"")</f>
        <v/>
      </c>
      <c r="AL462" s="35"/>
      <c r="AM462" s="31"/>
      <c r="AN462" s="39"/>
      <c r="AO462" s="63" t="str">
        <f t="shared" si="39"/>
        <v/>
      </c>
      <c r="AP462" s="40" t="str">
        <f t="shared" si="40"/>
        <v/>
      </c>
      <c r="AQ462" s="41" t="s">
        <v>48</v>
      </c>
      <c r="AR462" s="161"/>
      <c r="AS462" s="124" t="s">
        <v>4657</v>
      </c>
      <c r="AT462" s="129" t="s">
        <v>454</v>
      </c>
      <c r="AU462" s="129" t="s">
        <v>204</v>
      </c>
      <c r="AV462" s="129" t="s">
        <v>458</v>
      </c>
      <c r="AW462" s="129" t="s">
        <v>500</v>
      </c>
      <c r="AX462" s="129" t="s">
        <v>506</v>
      </c>
      <c r="AZ462" s="129" t="s">
        <v>3984</v>
      </c>
      <c r="BA462" s="130" t="s">
        <v>9571</v>
      </c>
      <c r="BB462" s="130" t="s">
        <v>9572</v>
      </c>
      <c r="BH462" s="124"/>
      <c r="BI462" s="124"/>
      <c r="BL462" s="131"/>
      <c r="BM462" s="131"/>
      <c r="BN462" s="131"/>
      <c r="BO462" s="131"/>
      <c r="BP462" s="131"/>
      <c r="BQ462" s="131"/>
      <c r="BR462" s="131"/>
      <c r="BX462" s="123"/>
      <c r="BY462" s="131"/>
      <c r="BZ462" s="131"/>
      <c r="CB462" s="129" t="s">
        <v>454</v>
      </c>
      <c r="CC462" s="129" t="s">
        <v>204</v>
      </c>
      <c r="CD462" s="129" t="s">
        <v>458</v>
      </c>
      <c r="CE462" s="129" t="s">
        <v>500</v>
      </c>
      <c r="CF462" s="129" t="s">
        <v>506</v>
      </c>
      <c r="CG462" s="131" t="s">
        <v>17960</v>
      </c>
      <c r="CH462" s="131" t="s">
        <v>9572</v>
      </c>
      <c r="CI462" s="124" t="s">
        <v>19445</v>
      </c>
    </row>
    <row r="463" spans="1:87" ht="15" x14ac:dyDescent="0.25">
      <c r="A463" s="30" t="str">
        <f t="shared" si="41"/>
        <v/>
      </c>
      <c r="B463" s="31"/>
      <c r="C463" s="31"/>
      <c r="D463" s="31"/>
      <c r="E463" s="31"/>
      <c r="F463" s="31"/>
      <c r="G463" s="32"/>
      <c r="H463" s="32"/>
      <c r="I463" s="33"/>
      <c r="J463" s="18"/>
      <c r="K463" s="32"/>
      <c r="L463" s="18"/>
      <c r="M463" s="31"/>
      <c r="N463" s="31"/>
      <c r="O463" s="31"/>
      <c r="P463" s="32"/>
      <c r="Q463" s="31"/>
      <c r="R463" s="44"/>
      <c r="S463" s="32"/>
      <c r="T463" s="34" t="str">
        <f t="shared" si="37"/>
        <v/>
      </c>
      <c r="U463" s="32"/>
      <c r="V463" s="45"/>
      <c r="W463" s="35"/>
      <c r="X463" s="62" t="str">
        <f t="shared" si="38"/>
        <v/>
      </c>
      <c r="Y463" s="32"/>
      <c r="Z463" s="35"/>
      <c r="AA463" s="36"/>
      <c r="AB463" s="32"/>
      <c r="AC463" s="32"/>
      <c r="AD463" s="32"/>
      <c r="AE463" s="31"/>
      <c r="AF463" s="31"/>
      <c r="AG463" s="31"/>
      <c r="AH463" s="31" t="str">
        <f t="shared" si="36"/>
        <v/>
      </c>
      <c r="AI463" s="37" t="str">
        <f>IFERROR(IF(OR($C$5="",$Y463=""),"",INDEX('NFA LEVEL'!$D$2:$D$197,MATCH(CONCATENATE($C$5,"_",$Y463),'NFA LEVEL'!$A$2:$A$197))),"")</f>
        <v/>
      </c>
      <c r="AJ463" s="38" t="str">
        <f>IFERROR(ROUND((VLOOKUP(CONCATENATE($C$5,"_",$Y463),premium!$A$2:$I$200,6,FALSE))*AA463,0),"")</f>
        <v/>
      </c>
      <c r="AK463" s="38" t="str">
        <f>IFERROR(ROUND((VLOOKUP(CONCATENATE($C$5,"_",$Y463),premium!$A$2:$I$200,9,FALSE))*AA463,2),"")</f>
        <v/>
      </c>
      <c r="AL463" s="35"/>
      <c r="AM463" s="31"/>
      <c r="AN463" s="39"/>
      <c r="AO463" s="63" t="str">
        <f t="shared" si="39"/>
        <v/>
      </c>
      <c r="AP463" s="40" t="str">
        <f t="shared" si="40"/>
        <v/>
      </c>
      <c r="AQ463" s="41" t="s">
        <v>48</v>
      </c>
      <c r="AR463" s="161"/>
      <c r="AS463" s="124" t="s">
        <v>4658</v>
      </c>
      <c r="AT463" s="129" t="s">
        <v>454</v>
      </c>
      <c r="AU463" s="129" t="s">
        <v>204</v>
      </c>
      <c r="AV463" s="129" t="s">
        <v>458</v>
      </c>
      <c r="AW463" s="129" t="s">
        <v>500</v>
      </c>
      <c r="AX463" s="129" t="s">
        <v>507</v>
      </c>
      <c r="AZ463" s="129" t="s">
        <v>3984</v>
      </c>
      <c r="BA463" s="130" t="s">
        <v>9573</v>
      </c>
      <c r="BB463" s="130" t="s">
        <v>9574</v>
      </c>
      <c r="BH463" s="124"/>
      <c r="BI463" s="124"/>
      <c r="BL463" s="131"/>
      <c r="BM463" s="131"/>
      <c r="BN463" s="131"/>
      <c r="BO463" s="131"/>
      <c r="BP463" s="131"/>
      <c r="BQ463" s="131"/>
      <c r="BR463" s="131"/>
      <c r="BX463" s="123"/>
      <c r="BY463" s="131"/>
      <c r="BZ463" s="131"/>
      <c r="CB463" s="129" t="s">
        <v>454</v>
      </c>
      <c r="CC463" s="129" t="s">
        <v>204</v>
      </c>
      <c r="CD463" s="129" t="s">
        <v>458</v>
      </c>
      <c r="CE463" s="129" t="s">
        <v>500</v>
      </c>
      <c r="CF463" s="129" t="s">
        <v>507</v>
      </c>
      <c r="CG463" s="131" t="s">
        <v>17960</v>
      </c>
      <c r="CH463" s="131" t="s">
        <v>9574</v>
      </c>
      <c r="CI463" s="124" t="s">
        <v>19446</v>
      </c>
    </row>
    <row r="464" spans="1:87" ht="15" x14ac:dyDescent="0.25">
      <c r="A464" s="30" t="str">
        <f t="shared" si="41"/>
        <v/>
      </c>
      <c r="B464" s="31"/>
      <c r="C464" s="31"/>
      <c r="D464" s="31"/>
      <c r="E464" s="31"/>
      <c r="F464" s="31"/>
      <c r="G464" s="32"/>
      <c r="H464" s="32"/>
      <c r="I464" s="33"/>
      <c r="J464" s="18"/>
      <c r="K464" s="32"/>
      <c r="L464" s="18"/>
      <c r="M464" s="31"/>
      <c r="N464" s="31"/>
      <c r="O464" s="31"/>
      <c r="P464" s="32"/>
      <c r="Q464" s="31"/>
      <c r="R464" s="44"/>
      <c r="S464" s="32"/>
      <c r="T464" s="34" t="str">
        <f t="shared" si="37"/>
        <v/>
      </c>
      <c r="U464" s="32"/>
      <c r="V464" s="45"/>
      <c r="W464" s="35"/>
      <c r="X464" s="62" t="str">
        <f t="shared" si="38"/>
        <v/>
      </c>
      <c r="Y464" s="32"/>
      <c r="Z464" s="35"/>
      <c r="AA464" s="36"/>
      <c r="AB464" s="32"/>
      <c r="AC464" s="32"/>
      <c r="AD464" s="32"/>
      <c r="AE464" s="31"/>
      <c r="AF464" s="31"/>
      <c r="AG464" s="31"/>
      <c r="AH464" s="31" t="str">
        <f t="shared" si="36"/>
        <v/>
      </c>
      <c r="AI464" s="37" t="str">
        <f>IFERROR(IF(OR($C$5="",$Y464=""),"",INDEX('NFA LEVEL'!$D$2:$D$197,MATCH(CONCATENATE($C$5,"_",$Y464),'NFA LEVEL'!$A$2:$A$197))),"")</f>
        <v/>
      </c>
      <c r="AJ464" s="38" t="str">
        <f>IFERROR(ROUND((VLOOKUP(CONCATENATE($C$5,"_",$Y464),premium!$A$2:$I$200,6,FALSE))*AA464,0),"")</f>
        <v/>
      </c>
      <c r="AK464" s="38" t="str">
        <f>IFERROR(ROUND((VLOOKUP(CONCATENATE($C$5,"_",$Y464),premium!$A$2:$I$200,9,FALSE))*AA464,2),"")</f>
        <v/>
      </c>
      <c r="AL464" s="35"/>
      <c r="AM464" s="31"/>
      <c r="AN464" s="39"/>
      <c r="AO464" s="63" t="str">
        <f t="shared" si="39"/>
        <v/>
      </c>
      <c r="AP464" s="40" t="str">
        <f t="shared" si="40"/>
        <v/>
      </c>
      <c r="AQ464" s="41" t="s">
        <v>48</v>
      </c>
      <c r="AR464" s="161"/>
      <c r="AS464" s="124" t="s">
        <v>4659</v>
      </c>
      <c r="AT464" s="129" t="s">
        <v>454</v>
      </c>
      <c r="AU464" s="129" t="s">
        <v>204</v>
      </c>
      <c r="AV464" s="129" t="s">
        <v>458</v>
      </c>
      <c r="AW464" s="129" t="s">
        <v>500</v>
      </c>
      <c r="AX464" s="129" t="s">
        <v>508</v>
      </c>
      <c r="AZ464" s="129" t="s">
        <v>3984</v>
      </c>
      <c r="BA464" s="130" t="s">
        <v>9575</v>
      </c>
      <c r="BB464" s="130" t="s">
        <v>9576</v>
      </c>
      <c r="BH464" s="124"/>
      <c r="BI464" s="124"/>
      <c r="BL464" s="131"/>
      <c r="BM464" s="131"/>
      <c r="BN464" s="131"/>
      <c r="BO464" s="131"/>
      <c r="BP464" s="131"/>
      <c r="BQ464" s="131"/>
      <c r="BR464" s="131"/>
      <c r="BX464" s="123"/>
      <c r="BY464" s="131"/>
      <c r="BZ464" s="131"/>
      <c r="CB464" s="129" t="s">
        <v>454</v>
      </c>
      <c r="CC464" s="129" t="s">
        <v>204</v>
      </c>
      <c r="CD464" s="129" t="s">
        <v>458</v>
      </c>
      <c r="CE464" s="129" t="s">
        <v>500</v>
      </c>
      <c r="CF464" s="129" t="s">
        <v>508</v>
      </c>
      <c r="CG464" s="131" t="s">
        <v>17960</v>
      </c>
      <c r="CH464" s="131" t="s">
        <v>9576</v>
      </c>
      <c r="CI464" s="124" t="s">
        <v>19447</v>
      </c>
    </row>
    <row r="465" spans="1:87" ht="15" x14ac:dyDescent="0.25">
      <c r="A465" s="30" t="str">
        <f t="shared" si="41"/>
        <v/>
      </c>
      <c r="B465" s="31"/>
      <c r="C465" s="31"/>
      <c r="D465" s="31"/>
      <c r="E465" s="31"/>
      <c r="F465" s="31"/>
      <c r="G465" s="32"/>
      <c r="H465" s="32"/>
      <c r="I465" s="33"/>
      <c r="J465" s="18"/>
      <c r="K465" s="32"/>
      <c r="L465" s="18"/>
      <c r="M465" s="31"/>
      <c r="N465" s="31"/>
      <c r="O465" s="31"/>
      <c r="P465" s="32"/>
      <c r="Q465" s="31"/>
      <c r="R465" s="44"/>
      <c r="S465" s="32"/>
      <c r="T465" s="34" t="str">
        <f t="shared" si="37"/>
        <v/>
      </c>
      <c r="U465" s="32"/>
      <c r="V465" s="45"/>
      <c r="W465" s="35"/>
      <c r="X465" s="62" t="str">
        <f t="shared" si="38"/>
        <v/>
      </c>
      <c r="Y465" s="32"/>
      <c r="Z465" s="35"/>
      <c r="AA465" s="36"/>
      <c r="AB465" s="32"/>
      <c r="AC465" s="32"/>
      <c r="AD465" s="32"/>
      <c r="AE465" s="31"/>
      <c r="AF465" s="31"/>
      <c r="AG465" s="31"/>
      <c r="AH465" s="31" t="str">
        <f t="shared" si="36"/>
        <v/>
      </c>
      <c r="AI465" s="37" t="str">
        <f>IFERROR(IF(OR($C$5="",$Y465=""),"",INDEX('NFA LEVEL'!$D$2:$D$197,MATCH(CONCATENATE($C$5,"_",$Y465),'NFA LEVEL'!$A$2:$A$197))),"")</f>
        <v/>
      </c>
      <c r="AJ465" s="38" t="str">
        <f>IFERROR(ROUND((VLOOKUP(CONCATENATE($C$5,"_",$Y465),premium!$A$2:$I$200,6,FALSE))*AA465,0),"")</f>
        <v/>
      </c>
      <c r="AK465" s="38" t="str">
        <f>IFERROR(ROUND((VLOOKUP(CONCATENATE($C$5,"_",$Y465),premium!$A$2:$I$200,9,FALSE))*AA465,2),"")</f>
        <v/>
      </c>
      <c r="AL465" s="35"/>
      <c r="AM465" s="31"/>
      <c r="AN465" s="39"/>
      <c r="AO465" s="63" t="str">
        <f t="shared" si="39"/>
        <v/>
      </c>
      <c r="AP465" s="40" t="str">
        <f t="shared" si="40"/>
        <v/>
      </c>
      <c r="AQ465" s="41" t="s">
        <v>48</v>
      </c>
      <c r="AR465" s="161"/>
      <c r="AS465" s="124" t="s">
        <v>4660</v>
      </c>
      <c r="AT465" s="129" t="s">
        <v>454</v>
      </c>
      <c r="AU465" s="129" t="s">
        <v>204</v>
      </c>
      <c r="AV465" s="129" t="s">
        <v>458</v>
      </c>
      <c r="AW465" s="129" t="s">
        <v>500</v>
      </c>
      <c r="AX465" s="129" t="s">
        <v>509</v>
      </c>
      <c r="AZ465" s="129" t="s">
        <v>3984</v>
      </c>
      <c r="BA465" s="130" t="s">
        <v>9577</v>
      </c>
      <c r="BB465" s="130" t="s">
        <v>9578</v>
      </c>
      <c r="BH465" s="124"/>
      <c r="BI465" s="124"/>
      <c r="BL465" s="131"/>
      <c r="BM465" s="131"/>
      <c r="BN465" s="131"/>
      <c r="BO465" s="131"/>
      <c r="BP465" s="131"/>
      <c r="BQ465" s="131"/>
      <c r="BR465" s="131"/>
      <c r="BX465" s="123"/>
      <c r="BY465" s="131"/>
      <c r="BZ465" s="131"/>
      <c r="CB465" s="129" t="s">
        <v>454</v>
      </c>
      <c r="CC465" s="129" t="s">
        <v>204</v>
      </c>
      <c r="CD465" s="129" t="s">
        <v>458</v>
      </c>
      <c r="CE465" s="129" t="s">
        <v>500</v>
      </c>
      <c r="CF465" s="129" t="s">
        <v>509</v>
      </c>
      <c r="CG465" s="131" t="s">
        <v>17960</v>
      </c>
      <c r="CH465" s="131" t="s">
        <v>9578</v>
      </c>
      <c r="CI465" s="124" t="s">
        <v>19448</v>
      </c>
    </row>
    <row r="466" spans="1:87" ht="15" x14ac:dyDescent="0.25">
      <c r="A466" s="30" t="str">
        <f t="shared" si="41"/>
        <v/>
      </c>
      <c r="B466" s="31"/>
      <c r="C466" s="31"/>
      <c r="D466" s="31"/>
      <c r="E466" s="31"/>
      <c r="F466" s="31"/>
      <c r="G466" s="32"/>
      <c r="H466" s="32"/>
      <c r="I466" s="33"/>
      <c r="J466" s="18"/>
      <c r="K466" s="32"/>
      <c r="L466" s="18"/>
      <c r="M466" s="31"/>
      <c r="N466" s="31"/>
      <c r="O466" s="31"/>
      <c r="P466" s="32"/>
      <c r="Q466" s="31"/>
      <c r="R466" s="44"/>
      <c r="S466" s="32"/>
      <c r="T466" s="34" t="str">
        <f t="shared" si="37"/>
        <v/>
      </c>
      <c r="U466" s="32"/>
      <c r="V466" s="45"/>
      <c r="W466" s="35"/>
      <c r="X466" s="62" t="str">
        <f t="shared" si="38"/>
        <v/>
      </c>
      <c r="Y466" s="32"/>
      <c r="Z466" s="35"/>
      <c r="AA466" s="36"/>
      <c r="AB466" s="32"/>
      <c r="AC466" s="32"/>
      <c r="AD466" s="32"/>
      <c r="AE466" s="31"/>
      <c r="AF466" s="31"/>
      <c r="AG466" s="31"/>
      <c r="AH466" s="31" t="str">
        <f t="shared" ref="AH466:AH529" si="42">IF(OR($C$5="",$Y466=""),"",IFERROR(INDEX($AZ$18:$AZ$4489,MATCH(CONCATENATE($C$5,$Y466,$AB466,$AC466,$AD466,$AE466),$AS$18:$AS$4489,0)),""))</f>
        <v/>
      </c>
      <c r="AI466" s="37" t="str">
        <f>IFERROR(IF(OR($C$5="",$Y466=""),"",INDEX('NFA LEVEL'!$D$2:$D$197,MATCH(CONCATENATE($C$5,"_",$Y466),'NFA LEVEL'!$A$2:$A$197))),"")</f>
        <v/>
      </c>
      <c r="AJ466" s="38" t="str">
        <f>IFERROR(ROUND((VLOOKUP(CONCATENATE($C$5,"_",$Y466),premium!$A$2:$I$200,6,FALSE))*AA466,0),"")</f>
        <v/>
      </c>
      <c r="AK466" s="38" t="str">
        <f>IFERROR(ROUND((VLOOKUP(CONCATENATE($C$5,"_",$Y466),premium!$A$2:$I$200,9,FALSE))*AA466,2),"")</f>
        <v/>
      </c>
      <c r="AL466" s="35"/>
      <c r="AM466" s="31"/>
      <c r="AN466" s="39"/>
      <c r="AO466" s="63" t="str">
        <f t="shared" si="39"/>
        <v/>
      </c>
      <c r="AP466" s="40" t="str">
        <f t="shared" si="40"/>
        <v/>
      </c>
      <c r="AQ466" s="41" t="s">
        <v>48</v>
      </c>
      <c r="AR466" s="161"/>
      <c r="AS466" s="124" t="s">
        <v>4661</v>
      </c>
      <c r="AT466" s="129" t="s">
        <v>454</v>
      </c>
      <c r="AU466" s="129" t="s">
        <v>204</v>
      </c>
      <c r="AV466" s="129" t="s">
        <v>458</v>
      </c>
      <c r="AW466" s="129" t="s">
        <v>500</v>
      </c>
      <c r="AX466" s="129" t="s">
        <v>510</v>
      </c>
      <c r="AZ466" s="129" t="s">
        <v>3984</v>
      </c>
      <c r="BA466" s="130" t="s">
        <v>9579</v>
      </c>
      <c r="BB466" s="130" t="s">
        <v>9580</v>
      </c>
      <c r="BH466" s="124"/>
      <c r="BI466" s="124"/>
      <c r="BL466" s="131"/>
      <c r="BM466" s="131"/>
      <c r="BN466" s="131"/>
      <c r="BO466" s="131"/>
      <c r="BP466" s="131"/>
      <c r="BQ466" s="131"/>
      <c r="BR466" s="131"/>
      <c r="BX466" s="123"/>
      <c r="BY466" s="131"/>
      <c r="BZ466" s="131"/>
      <c r="CB466" s="129" t="s">
        <v>454</v>
      </c>
      <c r="CC466" s="129" t="s">
        <v>204</v>
      </c>
      <c r="CD466" s="129" t="s">
        <v>458</v>
      </c>
      <c r="CE466" s="129" t="s">
        <v>500</v>
      </c>
      <c r="CF466" s="129" t="s">
        <v>510</v>
      </c>
      <c r="CG466" s="131" t="s">
        <v>17960</v>
      </c>
      <c r="CH466" s="131" t="s">
        <v>9580</v>
      </c>
      <c r="CI466" s="124" t="s">
        <v>19449</v>
      </c>
    </row>
    <row r="467" spans="1:87" ht="15" x14ac:dyDescent="0.25">
      <c r="A467" s="30" t="str">
        <f t="shared" si="41"/>
        <v/>
      </c>
      <c r="B467" s="31"/>
      <c r="C467" s="31"/>
      <c r="D467" s="31"/>
      <c r="E467" s="31"/>
      <c r="F467" s="31"/>
      <c r="G467" s="32"/>
      <c r="H467" s="32"/>
      <c r="I467" s="33"/>
      <c r="J467" s="18"/>
      <c r="K467" s="32"/>
      <c r="L467" s="18"/>
      <c r="M467" s="31"/>
      <c r="N467" s="31"/>
      <c r="O467" s="31"/>
      <c r="P467" s="32"/>
      <c r="Q467" s="31"/>
      <c r="R467" s="44"/>
      <c r="S467" s="32"/>
      <c r="T467" s="34" t="str">
        <f t="shared" ref="T467:T530" si="43">IF($S467="","",IF($S467="Loanee","Saving/Loan A/C","Saving Bank A/C"))</f>
        <v/>
      </c>
      <c r="U467" s="32"/>
      <c r="V467" s="45"/>
      <c r="W467" s="35"/>
      <c r="X467" s="62" t="str">
        <f t="shared" ref="X467:X530" si="44">IF($V467&gt;2,"Others",IF($V467="","","Small/Marginal"))</f>
        <v/>
      </c>
      <c r="Y467" s="32"/>
      <c r="Z467" s="35"/>
      <c r="AA467" s="36"/>
      <c r="AB467" s="32"/>
      <c r="AC467" s="32"/>
      <c r="AD467" s="32"/>
      <c r="AE467" s="31"/>
      <c r="AF467" s="31"/>
      <c r="AG467" s="31"/>
      <c r="AH467" s="31" t="str">
        <f t="shared" si="42"/>
        <v/>
      </c>
      <c r="AI467" s="37" t="str">
        <f>IFERROR(IF(OR($C$5="",$Y467=""),"",INDEX('NFA LEVEL'!$D$2:$D$197,MATCH(CONCATENATE($C$5,"_",$Y467),'NFA LEVEL'!$A$2:$A$197))),"")</f>
        <v/>
      </c>
      <c r="AJ467" s="38" t="str">
        <f>IFERROR(ROUND((VLOOKUP(CONCATENATE($C$5,"_",$Y467),premium!$A$2:$I$200,6,FALSE))*AA467,0),"")</f>
        <v/>
      </c>
      <c r="AK467" s="38" t="str">
        <f>IFERROR(ROUND((VLOOKUP(CONCATENATE($C$5,"_",$Y467),premium!$A$2:$I$200,9,FALSE))*AA467,2),"")</f>
        <v/>
      </c>
      <c r="AL467" s="35"/>
      <c r="AM467" s="31"/>
      <c r="AN467" s="39"/>
      <c r="AO467" s="63" t="str">
        <f t="shared" ref="AO467:AO530" si="45">IF(COUNT(A467:AL467)=0,"",IF(AND($AH467="DISTR",$AB467="",$AC467="",$AD467="",$AE467=""),"O.K.",IF(AND($AH467="TEHSL",$AB467&lt;&gt;"",$AC467="",$AD467="",$AE467=""),"O.K.",IF(AND($AH467="RCRCLE",$AB467&lt;&gt;"",$AC467&lt;&gt;"",$AD467="",$AE467=""),"O.K.",IF(AND($AH467="PTHLKA",$AB467&lt;&gt;"",$AC467&lt;&gt;"",$AD467&lt;&gt;"",$AE467=""),"O.K.",IF(AND($AH467="VILLAGE",$AB467&lt;&gt;"",$AC467&lt;&gt;"",$AD467&lt;&gt;"",$AE467&lt;&gt;""),"O.K.","Choose Correct Hierarchy in Column AB, AC, AD"))))))</f>
        <v/>
      </c>
      <c r="AP467" s="40" t="str">
        <f t="shared" ref="AP467:AP530" si="46">IF(C467="","",IF(AND(C467&lt;&gt;"",E467&lt;&gt;"",G467&lt;&gt;"",H467&lt;&gt;"",I467&lt;&gt;"",T467&lt;&gt;"",R467&lt;&gt;"",X467&lt;&gt;"",S467&lt;&gt;"",Y467&lt;&gt;"",AA467&lt;&gt;"",AH467&lt;&gt;"",AJ467&lt;&gt;"",AK467&lt;&gt;"",N467&lt;&gt;"",AL467&lt;&gt;"",AF467&lt;&gt;"",W467&lt;&gt;"",M467&lt;&gt;"",V467&lt;&gt;"",U467&lt;&gt;"",P467&lt;&gt;"",AO467="O.K."),"O.K","COMPULSORY FIELDS ARE BLANK, KINDLY ENTER DATA IN COMPULSORY FIELD "))</f>
        <v/>
      </c>
      <c r="AQ467" s="41" t="s">
        <v>48</v>
      </c>
      <c r="AR467" s="161"/>
      <c r="AS467" s="124" t="s">
        <v>4662</v>
      </c>
      <c r="AT467" s="129" t="s">
        <v>454</v>
      </c>
      <c r="AU467" s="129" t="s">
        <v>204</v>
      </c>
      <c r="AV467" s="129" t="s">
        <v>459</v>
      </c>
      <c r="AW467" s="129" t="s">
        <v>511</v>
      </c>
      <c r="AX467" s="129" t="s">
        <v>512</v>
      </c>
      <c r="AZ467" s="129" t="s">
        <v>3984</v>
      </c>
      <c r="BA467" s="130" t="s">
        <v>9581</v>
      </c>
      <c r="BB467" s="130" t="s">
        <v>9582</v>
      </c>
      <c r="BH467" s="124"/>
      <c r="BI467" s="124"/>
      <c r="BL467" s="131"/>
      <c r="BM467" s="131"/>
      <c r="BN467" s="131"/>
      <c r="BO467" s="131"/>
      <c r="BP467" s="131"/>
      <c r="BQ467" s="131"/>
      <c r="BR467" s="131"/>
      <c r="BX467" s="123"/>
      <c r="BY467" s="131"/>
      <c r="BZ467" s="131"/>
      <c r="CB467" s="129" t="s">
        <v>454</v>
      </c>
      <c r="CC467" s="129" t="s">
        <v>204</v>
      </c>
      <c r="CD467" s="129" t="s">
        <v>459</v>
      </c>
      <c r="CE467" s="129" t="s">
        <v>511</v>
      </c>
      <c r="CF467" s="129" t="s">
        <v>512</v>
      </c>
      <c r="CG467" s="131" t="s">
        <v>17961</v>
      </c>
      <c r="CH467" s="131" t="s">
        <v>9582</v>
      </c>
      <c r="CI467" s="124" t="s">
        <v>19450</v>
      </c>
    </row>
    <row r="468" spans="1:87" ht="15" x14ac:dyDescent="0.25">
      <c r="A468" s="30" t="str">
        <f t="shared" ref="A468:A531" si="47">IF(C468="","",A467+1)</f>
        <v/>
      </c>
      <c r="B468" s="31"/>
      <c r="C468" s="31"/>
      <c r="D468" s="31"/>
      <c r="E468" s="31"/>
      <c r="F468" s="31"/>
      <c r="G468" s="32"/>
      <c r="H468" s="32"/>
      <c r="I468" s="33"/>
      <c r="J468" s="18"/>
      <c r="K468" s="32"/>
      <c r="L468" s="18"/>
      <c r="M468" s="31"/>
      <c r="N468" s="31"/>
      <c r="O468" s="31"/>
      <c r="P468" s="32"/>
      <c r="Q468" s="31"/>
      <c r="R468" s="44"/>
      <c r="S468" s="32"/>
      <c r="T468" s="34" t="str">
        <f t="shared" si="43"/>
        <v/>
      </c>
      <c r="U468" s="32"/>
      <c r="V468" s="45"/>
      <c r="W468" s="35"/>
      <c r="X468" s="62" t="str">
        <f t="shared" si="44"/>
        <v/>
      </c>
      <c r="Y468" s="32"/>
      <c r="Z468" s="35"/>
      <c r="AA468" s="36"/>
      <c r="AB468" s="32"/>
      <c r="AC468" s="32"/>
      <c r="AD468" s="32"/>
      <c r="AE468" s="31"/>
      <c r="AF468" s="31"/>
      <c r="AG468" s="31"/>
      <c r="AH468" s="31" t="str">
        <f t="shared" si="42"/>
        <v/>
      </c>
      <c r="AI468" s="37" t="str">
        <f>IFERROR(IF(OR($C$5="",$Y468=""),"",INDEX('NFA LEVEL'!$D$2:$D$197,MATCH(CONCATENATE($C$5,"_",$Y468),'NFA LEVEL'!$A$2:$A$197))),"")</f>
        <v/>
      </c>
      <c r="AJ468" s="38" t="str">
        <f>IFERROR(ROUND((VLOOKUP(CONCATENATE($C$5,"_",$Y468),premium!$A$2:$I$200,6,FALSE))*AA468,0),"")</f>
        <v/>
      </c>
      <c r="AK468" s="38" t="str">
        <f>IFERROR(ROUND((VLOOKUP(CONCATENATE($C$5,"_",$Y468),premium!$A$2:$I$200,9,FALSE))*AA468,2),"")</f>
        <v/>
      </c>
      <c r="AL468" s="35"/>
      <c r="AM468" s="31"/>
      <c r="AN468" s="39"/>
      <c r="AO468" s="63" t="str">
        <f t="shared" si="45"/>
        <v/>
      </c>
      <c r="AP468" s="40" t="str">
        <f t="shared" si="46"/>
        <v/>
      </c>
      <c r="AQ468" s="41" t="s">
        <v>48</v>
      </c>
      <c r="AR468" s="161"/>
      <c r="AS468" s="124" t="s">
        <v>4663</v>
      </c>
      <c r="AT468" s="129" t="s">
        <v>454</v>
      </c>
      <c r="AU468" s="129" t="s">
        <v>204</v>
      </c>
      <c r="AV468" s="129" t="s">
        <v>459</v>
      </c>
      <c r="AW468" s="129" t="s">
        <v>511</v>
      </c>
      <c r="AX468" s="129" t="s">
        <v>513</v>
      </c>
      <c r="AZ468" s="129" t="s">
        <v>3984</v>
      </c>
      <c r="BA468" s="130" t="s">
        <v>9583</v>
      </c>
      <c r="BB468" s="130" t="s">
        <v>9584</v>
      </c>
      <c r="BH468" s="124"/>
      <c r="BI468" s="124"/>
      <c r="BL468" s="131"/>
      <c r="BM468" s="131"/>
      <c r="BN468" s="131"/>
      <c r="BO468" s="131"/>
      <c r="BP468" s="131"/>
      <c r="BQ468" s="131"/>
      <c r="BR468" s="131"/>
      <c r="BX468" s="123"/>
      <c r="BY468" s="131"/>
      <c r="BZ468" s="131"/>
      <c r="CB468" s="129" t="s">
        <v>454</v>
      </c>
      <c r="CC468" s="129" t="s">
        <v>204</v>
      </c>
      <c r="CD468" s="129" t="s">
        <v>459</v>
      </c>
      <c r="CE468" s="129" t="s">
        <v>511</v>
      </c>
      <c r="CF468" s="129" t="s">
        <v>513</v>
      </c>
      <c r="CG468" s="131" t="s">
        <v>17961</v>
      </c>
      <c r="CH468" s="131" t="s">
        <v>9584</v>
      </c>
      <c r="CI468" s="124" t="s">
        <v>19451</v>
      </c>
    </row>
    <row r="469" spans="1:87" ht="15" x14ac:dyDescent="0.25">
      <c r="A469" s="30" t="str">
        <f t="shared" si="47"/>
        <v/>
      </c>
      <c r="B469" s="31"/>
      <c r="C469" s="31"/>
      <c r="D469" s="31"/>
      <c r="E469" s="31"/>
      <c r="F469" s="31"/>
      <c r="G469" s="32"/>
      <c r="H469" s="32"/>
      <c r="I469" s="33"/>
      <c r="J469" s="18"/>
      <c r="K469" s="32"/>
      <c r="L469" s="18"/>
      <c r="M469" s="31"/>
      <c r="N469" s="31"/>
      <c r="O469" s="31"/>
      <c r="P469" s="32"/>
      <c r="Q469" s="31"/>
      <c r="R469" s="44"/>
      <c r="S469" s="32"/>
      <c r="T469" s="34" t="str">
        <f t="shared" si="43"/>
        <v/>
      </c>
      <c r="U469" s="32"/>
      <c r="V469" s="45"/>
      <c r="W469" s="35"/>
      <c r="X469" s="62" t="str">
        <f t="shared" si="44"/>
        <v/>
      </c>
      <c r="Y469" s="32"/>
      <c r="Z469" s="35"/>
      <c r="AA469" s="36"/>
      <c r="AB469" s="32"/>
      <c r="AC469" s="32"/>
      <c r="AD469" s="32"/>
      <c r="AE469" s="31"/>
      <c r="AF469" s="31"/>
      <c r="AG469" s="31"/>
      <c r="AH469" s="31" t="str">
        <f t="shared" si="42"/>
        <v/>
      </c>
      <c r="AI469" s="37" t="str">
        <f>IFERROR(IF(OR($C$5="",$Y469=""),"",INDEX('NFA LEVEL'!$D$2:$D$197,MATCH(CONCATENATE($C$5,"_",$Y469),'NFA LEVEL'!$A$2:$A$197))),"")</f>
        <v/>
      </c>
      <c r="AJ469" s="38" t="str">
        <f>IFERROR(ROUND((VLOOKUP(CONCATENATE($C$5,"_",$Y469),premium!$A$2:$I$200,6,FALSE))*AA469,0),"")</f>
        <v/>
      </c>
      <c r="AK469" s="38" t="str">
        <f>IFERROR(ROUND((VLOOKUP(CONCATENATE($C$5,"_",$Y469),premium!$A$2:$I$200,9,FALSE))*AA469,2),"")</f>
        <v/>
      </c>
      <c r="AL469" s="35"/>
      <c r="AM469" s="31"/>
      <c r="AN469" s="39"/>
      <c r="AO469" s="63" t="str">
        <f t="shared" si="45"/>
        <v/>
      </c>
      <c r="AP469" s="40" t="str">
        <f t="shared" si="46"/>
        <v/>
      </c>
      <c r="AQ469" s="41" t="s">
        <v>48</v>
      </c>
      <c r="AR469" s="161"/>
      <c r="AS469" s="124" t="s">
        <v>4664</v>
      </c>
      <c r="AT469" s="129" t="s">
        <v>454</v>
      </c>
      <c r="AU469" s="129" t="s">
        <v>204</v>
      </c>
      <c r="AV469" s="129" t="s">
        <v>459</v>
      </c>
      <c r="AW469" s="129" t="s">
        <v>511</v>
      </c>
      <c r="AX469" s="129" t="s">
        <v>514</v>
      </c>
      <c r="AZ469" s="129" t="s">
        <v>3984</v>
      </c>
      <c r="BA469" s="130" t="s">
        <v>9585</v>
      </c>
      <c r="BB469" s="130" t="s">
        <v>9586</v>
      </c>
      <c r="BH469" s="124"/>
      <c r="BI469" s="124"/>
      <c r="BL469" s="131"/>
      <c r="BM469" s="131"/>
      <c r="BN469" s="131"/>
      <c r="BO469" s="131"/>
      <c r="BP469" s="131"/>
      <c r="BQ469" s="131"/>
      <c r="BR469" s="131"/>
      <c r="BX469" s="123"/>
      <c r="BY469" s="131"/>
      <c r="BZ469" s="131"/>
      <c r="CB469" s="129" t="s">
        <v>454</v>
      </c>
      <c r="CC469" s="129" t="s">
        <v>204</v>
      </c>
      <c r="CD469" s="129" t="s">
        <v>459</v>
      </c>
      <c r="CE469" s="129" t="s">
        <v>511</v>
      </c>
      <c r="CF469" s="129" t="s">
        <v>514</v>
      </c>
      <c r="CG469" s="131" t="s">
        <v>17961</v>
      </c>
      <c r="CH469" s="131" t="s">
        <v>9586</v>
      </c>
      <c r="CI469" s="124" t="s">
        <v>19452</v>
      </c>
    </row>
    <row r="470" spans="1:87" ht="15" x14ac:dyDescent="0.25">
      <c r="A470" s="30" t="str">
        <f t="shared" si="47"/>
        <v/>
      </c>
      <c r="B470" s="31"/>
      <c r="C470" s="31"/>
      <c r="D470" s="31"/>
      <c r="E470" s="31"/>
      <c r="F470" s="31"/>
      <c r="G470" s="32"/>
      <c r="H470" s="32"/>
      <c r="I470" s="33"/>
      <c r="J470" s="18"/>
      <c r="K470" s="32"/>
      <c r="L470" s="18"/>
      <c r="M470" s="31"/>
      <c r="N470" s="31"/>
      <c r="O470" s="31"/>
      <c r="P470" s="32"/>
      <c r="Q470" s="31"/>
      <c r="R470" s="44"/>
      <c r="S470" s="32"/>
      <c r="T470" s="34" t="str">
        <f t="shared" si="43"/>
        <v/>
      </c>
      <c r="U470" s="32"/>
      <c r="V470" s="45"/>
      <c r="W470" s="35"/>
      <c r="X470" s="62" t="str">
        <f t="shared" si="44"/>
        <v/>
      </c>
      <c r="Y470" s="32"/>
      <c r="Z470" s="35"/>
      <c r="AA470" s="36"/>
      <c r="AB470" s="32"/>
      <c r="AC470" s="32"/>
      <c r="AD470" s="32"/>
      <c r="AE470" s="31"/>
      <c r="AF470" s="31"/>
      <c r="AG470" s="31"/>
      <c r="AH470" s="31" t="str">
        <f t="shared" si="42"/>
        <v/>
      </c>
      <c r="AI470" s="37" t="str">
        <f>IFERROR(IF(OR($C$5="",$Y470=""),"",INDEX('NFA LEVEL'!$D$2:$D$197,MATCH(CONCATENATE($C$5,"_",$Y470),'NFA LEVEL'!$A$2:$A$197))),"")</f>
        <v/>
      </c>
      <c r="AJ470" s="38" t="str">
        <f>IFERROR(ROUND((VLOOKUP(CONCATENATE($C$5,"_",$Y470),premium!$A$2:$I$200,6,FALSE))*AA470,0),"")</f>
        <v/>
      </c>
      <c r="AK470" s="38" t="str">
        <f>IFERROR(ROUND((VLOOKUP(CONCATENATE($C$5,"_",$Y470),premium!$A$2:$I$200,9,FALSE))*AA470,2),"")</f>
        <v/>
      </c>
      <c r="AL470" s="35"/>
      <c r="AM470" s="31"/>
      <c r="AN470" s="39"/>
      <c r="AO470" s="63" t="str">
        <f t="shared" si="45"/>
        <v/>
      </c>
      <c r="AP470" s="40" t="str">
        <f t="shared" si="46"/>
        <v/>
      </c>
      <c r="AQ470" s="41" t="s">
        <v>48</v>
      </c>
      <c r="AR470" s="161"/>
      <c r="AS470" s="124" t="s">
        <v>4665</v>
      </c>
      <c r="AT470" s="129" t="s">
        <v>454</v>
      </c>
      <c r="AU470" s="129" t="s">
        <v>204</v>
      </c>
      <c r="AV470" s="129" t="s">
        <v>459</v>
      </c>
      <c r="AW470" s="129" t="s">
        <v>511</v>
      </c>
      <c r="AX470" s="129" t="s">
        <v>515</v>
      </c>
      <c r="AZ470" s="129" t="s">
        <v>3984</v>
      </c>
      <c r="BA470" s="130" t="s">
        <v>9587</v>
      </c>
      <c r="BB470" s="130" t="s">
        <v>9588</v>
      </c>
      <c r="BH470" s="124"/>
      <c r="BI470" s="124"/>
      <c r="BL470" s="131"/>
      <c r="BM470" s="131"/>
      <c r="BN470" s="131"/>
      <c r="BO470" s="131"/>
      <c r="BP470" s="131"/>
      <c r="BQ470" s="131"/>
      <c r="BR470" s="131"/>
      <c r="BX470" s="123"/>
      <c r="BY470" s="131"/>
      <c r="BZ470" s="131"/>
      <c r="CB470" s="129" t="s">
        <v>454</v>
      </c>
      <c r="CC470" s="129" t="s">
        <v>204</v>
      </c>
      <c r="CD470" s="129" t="s">
        <v>459</v>
      </c>
      <c r="CE470" s="129" t="s">
        <v>511</v>
      </c>
      <c r="CF470" s="129" t="s">
        <v>515</v>
      </c>
      <c r="CG470" s="131" t="s">
        <v>17961</v>
      </c>
      <c r="CH470" s="131" t="s">
        <v>9588</v>
      </c>
      <c r="CI470" s="124" t="s">
        <v>19453</v>
      </c>
    </row>
    <row r="471" spans="1:87" ht="15" x14ac:dyDescent="0.25">
      <c r="A471" s="30" t="str">
        <f t="shared" si="47"/>
        <v/>
      </c>
      <c r="B471" s="31"/>
      <c r="C471" s="31"/>
      <c r="D471" s="31"/>
      <c r="E471" s="31"/>
      <c r="F471" s="31"/>
      <c r="G471" s="32"/>
      <c r="H471" s="32"/>
      <c r="I471" s="33"/>
      <c r="J471" s="18"/>
      <c r="K471" s="32"/>
      <c r="L471" s="18"/>
      <c r="M471" s="31"/>
      <c r="N471" s="31"/>
      <c r="O471" s="31"/>
      <c r="P471" s="32"/>
      <c r="Q471" s="31"/>
      <c r="R471" s="44"/>
      <c r="S471" s="32"/>
      <c r="T471" s="34" t="str">
        <f t="shared" si="43"/>
        <v/>
      </c>
      <c r="U471" s="32"/>
      <c r="V471" s="45"/>
      <c r="W471" s="35"/>
      <c r="X471" s="62" t="str">
        <f t="shared" si="44"/>
        <v/>
      </c>
      <c r="Y471" s="32"/>
      <c r="Z471" s="35"/>
      <c r="AA471" s="36"/>
      <c r="AB471" s="32"/>
      <c r="AC471" s="32"/>
      <c r="AD471" s="32"/>
      <c r="AE471" s="31"/>
      <c r="AF471" s="31"/>
      <c r="AG471" s="31"/>
      <c r="AH471" s="31" t="str">
        <f t="shared" si="42"/>
        <v/>
      </c>
      <c r="AI471" s="37" t="str">
        <f>IFERROR(IF(OR($C$5="",$Y471=""),"",INDEX('NFA LEVEL'!$D$2:$D$197,MATCH(CONCATENATE($C$5,"_",$Y471),'NFA LEVEL'!$A$2:$A$197))),"")</f>
        <v/>
      </c>
      <c r="AJ471" s="38" t="str">
        <f>IFERROR(ROUND((VLOOKUP(CONCATENATE($C$5,"_",$Y471),premium!$A$2:$I$200,6,FALSE))*AA471,0),"")</f>
        <v/>
      </c>
      <c r="AK471" s="38" t="str">
        <f>IFERROR(ROUND((VLOOKUP(CONCATENATE($C$5,"_",$Y471),premium!$A$2:$I$200,9,FALSE))*AA471,2),"")</f>
        <v/>
      </c>
      <c r="AL471" s="35"/>
      <c r="AM471" s="31"/>
      <c r="AN471" s="39"/>
      <c r="AO471" s="63" t="str">
        <f t="shared" si="45"/>
        <v/>
      </c>
      <c r="AP471" s="40" t="str">
        <f t="shared" si="46"/>
        <v/>
      </c>
      <c r="AQ471" s="41" t="s">
        <v>48</v>
      </c>
      <c r="AR471" s="161"/>
      <c r="AS471" s="124" t="s">
        <v>4666</v>
      </c>
      <c r="AT471" s="129" t="s">
        <v>454</v>
      </c>
      <c r="AU471" s="129" t="s">
        <v>204</v>
      </c>
      <c r="AV471" s="129" t="s">
        <v>459</v>
      </c>
      <c r="AW471" s="129" t="s">
        <v>511</v>
      </c>
      <c r="AX471" s="129" t="s">
        <v>516</v>
      </c>
      <c r="AZ471" s="129" t="s">
        <v>3984</v>
      </c>
      <c r="BA471" s="130" t="s">
        <v>9589</v>
      </c>
      <c r="BB471" s="130" t="s">
        <v>9590</v>
      </c>
      <c r="BH471" s="124"/>
      <c r="BI471" s="124"/>
      <c r="BL471" s="131"/>
      <c r="BM471" s="131"/>
      <c r="BN471" s="131"/>
      <c r="BO471" s="131"/>
      <c r="BP471" s="131"/>
      <c r="BQ471" s="131"/>
      <c r="BR471" s="131"/>
      <c r="BX471" s="123"/>
      <c r="BY471" s="131"/>
      <c r="BZ471" s="131"/>
      <c r="CB471" s="129" t="s">
        <v>454</v>
      </c>
      <c r="CC471" s="129" t="s">
        <v>204</v>
      </c>
      <c r="CD471" s="129" t="s">
        <v>459</v>
      </c>
      <c r="CE471" s="129" t="s">
        <v>511</v>
      </c>
      <c r="CF471" s="129" t="s">
        <v>516</v>
      </c>
      <c r="CG471" s="131" t="s">
        <v>17961</v>
      </c>
      <c r="CH471" s="131" t="s">
        <v>9590</v>
      </c>
      <c r="CI471" s="124" t="s">
        <v>19454</v>
      </c>
    </row>
    <row r="472" spans="1:87" ht="15" x14ac:dyDescent="0.25">
      <c r="A472" s="30" t="str">
        <f t="shared" si="47"/>
        <v/>
      </c>
      <c r="B472" s="31"/>
      <c r="C472" s="31"/>
      <c r="D472" s="31"/>
      <c r="E472" s="31"/>
      <c r="F472" s="31"/>
      <c r="G472" s="32"/>
      <c r="H472" s="32"/>
      <c r="I472" s="33"/>
      <c r="J472" s="18"/>
      <c r="K472" s="32"/>
      <c r="L472" s="18"/>
      <c r="M472" s="31"/>
      <c r="N472" s="31"/>
      <c r="O472" s="31"/>
      <c r="P472" s="32"/>
      <c r="Q472" s="31"/>
      <c r="R472" s="44"/>
      <c r="S472" s="32"/>
      <c r="T472" s="34" t="str">
        <f t="shared" si="43"/>
        <v/>
      </c>
      <c r="U472" s="32"/>
      <c r="V472" s="45"/>
      <c r="W472" s="35"/>
      <c r="X472" s="62" t="str">
        <f t="shared" si="44"/>
        <v/>
      </c>
      <c r="Y472" s="32"/>
      <c r="Z472" s="35"/>
      <c r="AA472" s="36"/>
      <c r="AB472" s="32"/>
      <c r="AC472" s="32"/>
      <c r="AD472" s="32"/>
      <c r="AE472" s="31"/>
      <c r="AF472" s="31"/>
      <c r="AG472" s="31"/>
      <c r="AH472" s="31" t="str">
        <f t="shared" si="42"/>
        <v/>
      </c>
      <c r="AI472" s="37" t="str">
        <f>IFERROR(IF(OR($C$5="",$Y472=""),"",INDEX('NFA LEVEL'!$D$2:$D$197,MATCH(CONCATENATE($C$5,"_",$Y472),'NFA LEVEL'!$A$2:$A$197))),"")</f>
        <v/>
      </c>
      <c r="AJ472" s="38" t="str">
        <f>IFERROR(ROUND((VLOOKUP(CONCATENATE($C$5,"_",$Y472),premium!$A$2:$I$200,6,FALSE))*AA472,0),"")</f>
        <v/>
      </c>
      <c r="AK472" s="38" t="str">
        <f>IFERROR(ROUND((VLOOKUP(CONCATENATE($C$5,"_",$Y472),premium!$A$2:$I$200,9,FALSE))*AA472,2),"")</f>
        <v/>
      </c>
      <c r="AL472" s="35"/>
      <c r="AM472" s="31"/>
      <c r="AN472" s="39"/>
      <c r="AO472" s="63" t="str">
        <f t="shared" si="45"/>
        <v/>
      </c>
      <c r="AP472" s="40" t="str">
        <f t="shared" si="46"/>
        <v/>
      </c>
      <c r="AQ472" s="41" t="s">
        <v>48</v>
      </c>
      <c r="AR472" s="161"/>
      <c r="AS472" s="124" t="s">
        <v>4667</v>
      </c>
      <c r="AT472" s="129" t="s">
        <v>454</v>
      </c>
      <c r="AU472" s="129" t="s">
        <v>204</v>
      </c>
      <c r="AV472" s="129" t="s">
        <v>459</v>
      </c>
      <c r="AW472" s="129" t="s">
        <v>511</v>
      </c>
      <c r="AX472" s="129" t="s">
        <v>517</v>
      </c>
      <c r="AZ472" s="129" t="s">
        <v>3984</v>
      </c>
      <c r="BA472" s="130" t="s">
        <v>9591</v>
      </c>
      <c r="BB472" s="130" t="s">
        <v>9592</v>
      </c>
      <c r="BH472" s="124"/>
      <c r="BI472" s="124"/>
      <c r="BL472" s="131"/>
      <c r="BM472" s="131"/>
      <c r="BN472" s="131"/>
      <c r="BO472" s="131"/>
      <c r="BP472" s="131"/>
      <c r="BQ472" s="131"/>
      <c r="BR472" s="131"/>
      <c r="BX472" s="123"/>
      <c r="BY472" s="131"/>
      <c r="BZ472" s="131"/>
      <c r="CB472" s="129" t="s">
        <v>454</v>
      </c>
      <c r="CC472" s="129" t="s">
        <v>204</v>
      </c>
      <c r="CD472" s="129" t="s">
        <v>459</v>
      </c>
      <c r="CE472" s="129" t="s">
        <v>511</v>
      </c>
      <c r="CF472" s="129" t="s">
        <v>517</v>
      </c>
      <c r="CG472" s="131" t="s">
        <v>17961</v>
      </c>
      <c r="CH472" s="131" t="s">
        <v>9592</v>
      </c>
      <c r="CI472" s="124" t="s">
        <v>19455</v>
      </c>
    </row>
    <row r="473" spans="1:87" ht="15" x14ac:dyDescent="0.25">
      <c r="A473" s="30" t="str">
        <f t="shared" si="47"/>
        <v/>
      </c>
      <c r="B473" s="31"/>
      <c r="C473" s="31"/>
      <c r="D473" s="31"/>
      <c r="E473" s="31"/>
      <c r="F473" s="31"/>
      <c r="G473" s="32"/>
      <c r="H473" s="32"/>
      <c r="I473" s="33"/>
      <c r="J473" s="18"/>
      <c r="K473" s="32"/>
      <c r="L473" s="18"/>
      <c r="M473" s="31"/>
      <c r="N473" s="31"/>
      <c r="O473" s="31"/>
      <c r="P473" s="32"/>
      <c r="Q473" s="31"/>
      <c r="R473" s="44"/>
      <c r="S473" s="32"/>
      <c r="T473" s="34" t="str">
        <f t="shared" si="43"/>
        <v/>
      </c>
      <c r="U473" s="32"/>
      <c r="V473" s="45"/>
      <c r="W473" s="35"/>
      <c r="X473" s="62" t="str">
        <f t="shared" si="44"/>
        <v/>
      </c>
      <c r="Y473" s="32"/>
      <c r="Z473" s="35"/>
      <c r="AA473" s="36"/>
      <c r="AB473" s="32"/>
      <c r="AC473" s="32"/>
      <c r="AD473" s="32"/>
      <c r="AE473" s="31"/>
      <c r="AF473" s="31"/>
      <c r="AG473" s="31"/>
      <c r="AH473" s="31" t="str">
        <f t="shared" si="42"/>
        <v/>
      </c>
      <c r="AI473" s="37" t="str">
        <f>IFERROR(IF(OR($C$5="",$Y473=""),"",INDEX('NFA LEVEL'!$D$2:$D$197,MATCH(CONCATENATE($C$5,"_",$Y473),'NFA LEVEL'!$A$2:$A$197))),"")</f>
        <v/>
      </c>
      <c r="AJ473" s="38" t="str">
        <f>IFERROR(ROUND((VLOOKUP(CONCATENATE($C$5,"_",$Y473),premium!$A$2:$I$200,6,FALSE))*AA473,0),"")</f>
        <v/>
      </c>
      <c r="AK473" s="38" t="str">
        <f>IFERROR(ROUND((VLOOKUP(CONCATENATE($C$5,"_",$Y473),premium!$A$2:$I$200,9,FALSE))*AA473,2),"")</f>
        <v/>
      </c>
      <c r="AL473" s="35"/>
      <c r="AM473" s="31"/>
      <c r="AN473" s="39"/>
      <c r="AO473" s="63" t="str">
        <f t="shared" si="45"/>
        <v/>
      </c>
      <c r="AP473" s="40" t="str">
        <f t="shared" si="46"/>
        <v/>
      </c>
      <c r="AQ473" s="41" t="s">
        <v>48</v>
      </c>
      <c r="AR473" s="161"/>
      <c r="AS473" s="124" t="s">
        <v>4668</v>
      </c>
      <c r="AT473" s="129" t="s">
        <v>454</v>
      </c>
      <c r="AU473" s="129" t="s">
        <v>204</v>
      </c>
      <c r="AV473" s="129" t="s">
        <v>459</v>
      </c>
      <c r="AW473" s="129" t="s">
        <v>511</v>
      </c>
      <c r="AX473" s="129" t="s">
        <v>518</v>
      </c>
      <c r="AZ473" s="129" t="s">
        <v>3984</v>
      </c>
      <c r="BA473" s="130" t="s">
        <v>9593</v>
      </c>
      <c r="BB473" s="130" t="s">
        <v>9594</v>
      </c>
      <c r="BH473" s="124"/>
      <c r="BI473" s="124"/>
      <c r="BL473" s="131"/>
      <c r="BM473" s="131"/>
      <c r="BN473" s="131"/>
      <c r="BO473" s="131"/>
      <c r="BP473" s="131"/>
      <c r="BQ473" s="131"/>
      <c r="BR473" s="131"/>
      <c r="BX473" s="123"/>
      <c r="BY473" s="131"/>
      <c r="BZ473" s="131"/>
      <c r="CB473" s="129" t="s">
        <v>454</v>
      </c>
      <c r="CC473" s="129" t="s">
        <v>204</v>
      </c>
      <c r="CD473" s="129" t="s">
        <v>459</v>
      </c>
      <c r="CE473" s="129" t="s">
        <v>511</v>
      </c>
      <c r="CF473" s="129" t="s">
        <v>518</v>
      </c>
      <c r="CG473" s="131" t="s">
        <v>17961</v>
      </c>
      <c r="CH473" s="131" t="s">
        <v>9594</v>
      </c>
      <c r="CI473" s="124" t="s">
        <v>19456</v>
      </c>
    </row>
    <row r="474" spans="1:87" ht="15" x14ac:dyDescent="0.25">
      <c r="A474" s="30" t="str">
        <f t="shared" si="47"/>
        <v/>
      </c>
      <c r="B474" s="31"/>
      <c r="C474" s="31"/>
      <c r="D474" s="31"/>
      <c r="E474" s="31"/>
      <c r="F474" s="31"/>
      <c r="G474" s="32"/>
      <c r="H474" s="32"/>
      <c r="I474" s="33"/>
      <c r="J474" s="18"/>
      <c r="K474" s="32"/>
      <c r="L474" s="18"/>
      <c r="M474" s="31"/>
      <c r="N474" s="31"/>
      <c r="O474" s="31"/>
      <c r="P474" s="32"/>
      <c r="Q474" s="31"/>
      <c r="R474" s="44"/>
      <c r="S474" s="32"/>
      <c r="T474" s="34" t="str">
        <f t="shared" si="43"/>
        <v/>
      </c>
      <c r="U474" s="32"/>
      <c r="V474" s="45"/>
      <c r="W474" s="35"/>
      <c r="X474" s="62" t="str">
        <f t="shared" si="44"/>
        <v/>
      </c>
      <c r="Y474" s="32"/>
      <c r="Z474" s="35"/>
      <c r="AA474" s="36"/>
      <c r="AB474" s="32"/>
      <c r="AC474" s="32"/>
      <c r="AD474" s="32"/>
      <c r="AE474" s="31"/>
      <c r="AF474" s="31"/>
      <c r="AG474" s="31"/>
      <c r="AH474" s="31" t="str">
        <f t="shared" si="42"/>
        <v/>
      </c>
      <c r="AI474" s="37" t="str">
        <f>IFERROR(IF(OR($C$5="",$Y474=""),"",INDEX('NFA LEVEL'!$D$2:$D$197,MATCH(CONCATENATE($C$5,"_",$Y474),'NFA LEVEL'!$A$2:$A$197))),"")</f>
        <v/>
      </c>
      <c r="AJ474" s="38" t="str">
        <f>IFERROR(ROUND((VLOOKUP(CONCATENATE($C$5,"_",$Y474),premium!$A$2:$I$200,6,FALSE))*AA474,0),"")</f>
        <v/>
      </c>
      <c r="AK474" s="38" t="str">
        <f>IFERROR(ROUND((VLOOKUP(CONCATENATE($C$5,"_",$Y474),premium!$A$2:$I$200,9,FALSE))*AA474,2),"")</f>
        <v/>
      </c>
      <c r="AL474" s="35"/>
      <c r="AM474" s="31"/>
      <c r="AN474" s="39"/>
      <c r="AO474" s="63" t="str">
        <f t="shared" si="45"/>
        <v/>
      </c>
      <c r="AP474" s="40" t="str">
        <f t="shared" si="46"/>
        <v/>
      </c>
      <c r="AQ474" s="41" t="s">
        <v>48</v>
      </c>
      <c r="AR474" s="161"/>
      <c r="AS474" s="124" t="s">
        <v>4669</v>
      </c>
      <c r="AT474" s="129" t="s">
        <v>454</v>
      </c>
      <c r="AU474" s="129" t="s">
        <v>204</v>
      </c>
      <c r="AV474" s="129" t="s">
        <v>459</v>
      </c>
      <c r="AW474" s="129" t="s">
        <v>511</v>
      </c>
      <c r="AX474" s="129" t="s">
        <v>519</v>
      </c>
      <c r="AZ474" s="129" t="s">
        <v>3984</v>
      </c>
      <c r="BA474" s="130" t="s">
        <v>9595</v>
      </c>
      <c r="BB474" s="130" t="s">
        <v>9596</v>
      </c>
      <c r="BH474" s="124"/>
      <c r="BI474" s="124"/>
      <c r="BL474" s="131"/>
      <c r="BM474" s="131"/>
      <c r="BN474" s="131"/>
      <c r="BO474" s="131"/>
      <c r="BP474" s="131"/>
      <c r="BQ474" s="131"/>
      <c r="BR474" s="131"/>
      <c r="BX474" s="123"/>
      <c r="BY474" s="131"/>
      <c r="BZ474" s="131"/>
      <c r="CB474" s="129" t="s">
        <v>454</v>
      </c>
      <c r="CC474" s="129" t="s">
        <v>204</v>
      </c>
      <c r="CD474" s="129" t="s">
        <v>459</v>
      </c>
      <c r="CE474" s="129" t="s">
        <v>511</v>
      </c>
      <c r="CF474" s="129" t="s">
        <v>519</v>
      </c>
      <c r="CG474" s="131" t="s">
        <v>17961</v>
      </c>
      <c r="CH474" s="131" t="s">
        <v>9596</v>
      </c>
      <c r="CI474" s="124" t="s">
        <v>19457</v>
      </c>
    </row>
    <row r="475" spans="1:87" ht="15" x14ac:dyDescent="0.25">
      <c r="A475" s="30" t="str">
        <f t="shared" si="47"/>
        <v/>
      </c>
      <c r="B475" s="31"/>
      <c r="C475" s="31"/>
      <c r="D475" s="31"/>
      <c r="E475" s="31"/>
      <c r="F475" s="31"/>
      <c r="G475" s="32"/>
      <c r="H475" s="32"/>
      <c r="I475" s="33"/>
      <c r="J475" s="18"/>
      <c r="K475" s="32"/>
      <c r="L475" s="18"/>
      <c r="M475" s="31"/>
      <c r="N475" s="31"/>
      <c r="O475" s="31"/>
      <c r="P475" s="32"/>
      <c r="Q475" s="31"/>
      <c r="R475" s="44"/>
      <c r="S475" s="32"/>
      <c r="T475" s="34" t="str">
        <f t="shared" si="43"/>
        <v/>
      </c>
      <c r="U475" s="32"/>
      <c r="V475" s="45"/>
      <c r="W475" s="35"/>
      <c r="X475" s="62" t="str">
        <f t="shared" si="44"/>
        <v/>
      </c>
      <c r="Y475" s="32"/>
      <c r="Z475" s="35"/>
      <c r="AA475" s="36"/>
      <c r="AB475" s="32"/>
      <c r="AC475" s="32"/>
      <c r="AD475" s="32"/>
      <c r="AE475" s="31"/>
      <c r="AF475" s="31"/>
      <c r="AG475" s="31"/>
      <c r="AH475" s="31" t="str">
        <f t="shared" si="42"/>
        <v/>
      </c>
      <c r="AI475" s="37" t="str">
        <f>IFERROR(IF(OR($C$5="",$Y475=""),"",INDEX('NFA LEVEL'!$D$2:$D$197,MATCH(CONCATENATE($C$5,"_",$Y475),'NFA LEVEL'!$A$2:$A$197))),"")</f>
        <v/>
      </c>
      <c r="AJ475" s="38" t="str">
        <f>IFERROR(ROUND((VLOOKUP(CONCATENATE($C$5,"_",$Y475),premium!$A$2:$I$200,6,FALSE))*AA475,0),"")</f>
        <v/>
      </c>
      <c r="AK475" s="38" t="str">
        <f>IFERROR(ROUND((VLOOKUP(CONCATENATE($C$5,"_",$Y475),premium!$A$2:$I$200,9,FALSE))*AA475,2),"")</f>
        <v/>
      </c>
      <c r="AL475" s="35"/>
      <c r="AM475" s="31"/>
      <c r="AN475" s="39"/>
      <c r="AO475" s="63" t="str">
        <f t="shared" si="45"/>
        <v/>
      </c>
      <c r="AP475" s="40" t="str">
        <f t="shared" si="46"/>
        <v/>
      </c>
      <c r="AQ475" s="41" t="s">
        <v>48</v>
      </c>
      <c r="AR475" s="161"/>
      <c r="AS475" s="124" t="s">
        <v>4670</v>
      </c>
      <c r="AT475" s="129" t="s">
        <v>454</v>
      </c>
      <c r="AU475" s="129" t="s">
        <v>204</v>
      </c>
      <c r="AV475" s="129" t="s">
        <v>459</v>
      </c>
      <c r="AW475" s="129" t="s">
        <v>511</v>
      </c>
      <c r="AX475" s="129" t="s">
        <v>520</v>
      </c>
      <c r="AZ475" s="129" t="s">
        <v>3984</v>
      </c>
      <c r="BA475" s="130" t="s">
        <v>9597</v>
      </c>
      <c r="BB475" s="130" t="s">
        <v>9598</v>
      </c>
      <c r="BH475" s="124"/>
      <c r="BI475" s="124"/>
      <c r="BL475" s="131"/>
      <c r="BM475" s="131"/>
      <c r="BN475" s="131"/>
      <c r="BO475" s="131"/>
      <c r="BP475" s="131"/>
      <c r="BQ475" s="131"/>
      <c r="BR475" s="131"/>
      <c r="BX475" s="123"/>
      <c r="BY475" s="131"/>
      <c r="BZ475" s="131"/>
      <c r="CB475" s="129" t="s">
        <v>454</v>
      </c>
      <c r="CC475" s="129" t="s">
        <v>204</v>
      </c>
      <c r="CD475" s="129" t="s">
        <v>459</v>
      </c>
      <c r="CE475" s="129" t="s">
        <v>511</v>
      </c>
      <c r="CF475" s="129" t="s">
        <v>520</v>
      </c>
      <c r="CG475" s="131" t="s">
        <v>17961</v>
      </c>
      <c r="CH475" s="131" t="s">
        <v>9598</v>
      </c>
      <c r="CI475" s="124" t="s">
        <v>19458</v>
      </c>
    </row>
    <row r="476" spans="1:87" ht="15" x14ac:dyDescent="0.25">
      <c r="A476" s="30" t="str">
        <f t="shared" si="47"/>
        <v/>
      </c>
      <c r="B476" s="31"/>
      <c r="C476" s="31"/>
      <c r="D476" s="31"/>
      <c r="E476" s="31"/>
      <c r="F476" s="31"/>
      <c r="G476" s="32"/>
      <c r="H476" s="32"/>
      <c r="I476" s="33"/>
      <c r="J476" s="18"/>
      <c r="K476" s="32"/>
      <c r="L476" s="18"/>
      <c r="M476" s="31"/>
      <c r="N476" s="31"/>
      <c r="O476" s="31"/>
      <c r="P476" s="32"/>
      <c r="Q476" s="31"/>
      <c r="R476" s="44"/>
      <c r="S476" s="32"/>
      <c r="T476" s="34" t="str">
        <f t="shared" si="43"/>
        <v/>
      </c>
      <c r="U476" s="32"/>
      <c r="V476" s="45"/>
      <c r="W476" s="35"/>
      <c r="X476" s="62" t="str">
        <f t="shared" si="44"/>
        <v/>
      </c>
      <c r="Y476" s="32"/>
      <c r="Z476" s="35"/>
      <c r="AA476" s="36"/>
      <c r="AB476" s="32"/>
      <c r="AC476" s="32"/>
      <c r="AD476" s="32"/>
      <c r="AE476" s="31"/>
      <c r="AF476" s="31"/>
      <c r="AG476" s="31"/>
      <c r="AH476" s="31" t="str">
        <f t="shared" si="42"/>
        <v/>
      </c>
      <c r="AI476" s="37" t="str">
        <f>IFERROR(IF(OR($C$5="",$Y476=""),"",INDEX('NFA LEVEL'!$D$2:$D$197,MATCH(CONCATENATE($C$5,"_",$Y476),'NFA LEVEL'!$A$2:$A$197))),"")</f>
        <v/>
      </c>
      <c r="AJ476" s="38" t="str">
        <f>IFERROR(ROUND((VLOOKUP(CONCATENATE($C$5,"_",$Y476),premium!$A$2:$I$200,6,FALSE))*AA476,0),"")</f>
        <v/>
      </c>
      <c r="AK476" s="38" t="str">
        <f>IFERROR(ROUND((VLOOKUP(CONCATENATE($C$5,"_",$Y476),premium!$A$2:$I$200,9,FALSE))*AA476,2),"")</f>
        <v/>
      </c>
      <c r="AL476" s="35"/>
      <c r="AM476" s="31"/>
      <c r="AN476" s="39"/>
      <c r="AO476" s="63" t="str">
        <f t="shared" si="45"/>
        <v/>
      </c>
      <c r="AP476" s="40" t="str">
        <f t="shared" si="46"/>
        <v/>
      </c>
      <c r="AQ476" s="41" t="s">
        <v>48</v>
      </c>
      <c r="AR476" s="161"/>
      <c r="AS476" s="124" t="s">
        <v>4671</v>
      </c>
      <c r="AT476" s="129" t="s">
        <v>454</v>
      </c>
      <c r="AU476" s="129" t="s">
        <v>204</v>
      </c>
      <c r="AV476" s="129" t="s">
        <v>459</v>
      </c>
      <c r="AW476" s="129" t="s">
        <v>511</v>
      </c>
      <c r="AX476" s="129" t="s">
        <v>521</v>
      </c>
      <c r="AZ476" s="129" t="s">
        <v>3984</v>
      </c>
      <c r="BA476" s="130" t="s">
        <v>9599</v>
      </c>
      <c r="BB476" s="130" t="s">
        <v>9600</v>
      </c>
      <c r="BH476" s="124"/>
      <c r="BI476" s="124"/>
      <c r="BL476" s="131"/>
      <c r="BM476" s="131"/>
      <c r="BN476" s="131"/>
      <c r="BO476" s="131"/>
      <c r="BP476" s="131"/>
      <c r="BQ476" s="131"/>
      <c r="BR476" s="131"/>
      <c r="BX476" s="123"/>
      <c r="BY476" s="131"/>
      <c r="BZ476" s="131"/>
      <c r="CB476" s="129" t="s">
        <v>454</v>
      </c>
      <c r="CC476" s="129" t="s">
        <v>204</v>
      </c>
      <c r="CD476" s="129" t="s">
        <v>459</v>
      </c>
      <c r="CE476" s="129" t="s">
        <v>511</v>
      </c>
      <c r="CF476" s="129" t="s">
        <v>521</v>
      </c>
      <c r="CG476" s="131" t="s">
        <v>17961</v>
      </c>
      <c r="CH476" s="131" t="s">
        <v>9600</v>
      </c>
      <c r="CI476" s="124" t="s">
        <v>19459</v>
      </c>
    </row>
    <row r="477" spans="1:87" ht="15" x14ac:dyDescent="0.25">
      <c r="A477" s="30" t="str">
        <f t="shared" si="47"/>
        <v/>
      </c>
      <c r="B477" s="31"/>
      <c r="C477" s="31"/>
      <c r="D477" s="31"/>
      <c r="E477" s="31"/>
      <c r="F477" s="31"/>
      <c r="G477" s="32"/>
      <c r="H477" s="32"/>
      <c r="I477" s="33"/>
      <c r="J477" s="18"/>
      <c r="K477" s="32"/>
      <c r="L477" s="18"/>
      <c r="M477" s="31"/>
      <c r="N477" s="31"/>
      <c r="O477" s="31"/>
      <c r="P477" s="32"/>
      <c r="Q477" s="31"/>
      <c r="R477" s="44"/>
      <c r="S477" s="32"/>
      <c r="T477" s="34" t="str">
        <f t="shared" si="43"/>
        <v/>
      </c>
      <c r="U477" s="32"/>
      <c r="V477" s="45"/>
      <c r="W477" s="35"/>
      <c r="X477" s="62" t="str">
        <f t="shared" si="44"/>
        <v/>
      </c>
      <c r="Y477" s="32"/>
      <c r="Z477" s="35"/>
      <c r="AA477" s="36"/>
      <c r="AB477" s="32"/>
      <c r="AC477" s="32"/>
      <c r="AD477" s="32"/>
      <c r="AE477" s="31"/>
      <c r="AF477" s="31"/>
      <c r="AG477" s="31"/>
      <c r="AH477" s="31" t="str">
        <f t="shared" si="42"/>
        <v/>
      </c>
      <c r="AI477" s="37" t="str">
        <f>IFERROR(IF(OR($C$5="",$Y477=""),"",INDEX('NFA LEVEL'!$D$2:$D$197,MATCH(CONCATENATE($C$5,"_",$Y477),'NFA LEVEL'!$A$2:$A$197))),"")</f>
        <v/>
      </c>
      <c r="AJ477" s="38" t="str">
        <f>IFERROR(ROUND((VLOOKUP(CONCATENATE($C$5,"_",$Y477),premium!$A$2:$I$200,6,FALSE))*AA477,0),"")</f>
        <v/>
      </c>
      <c r="AK477" s="38" t="str">
        <f>IFERROR(ROUND((VLOOKUP(CONCATENATE($C$5,"_",$Y477),premium!$A$2:$I$200,9,FALSE))*AA477,2),"")</f>
        <v/>
      </c>
      <c r="AL477" s="35"/>
      <c r="AM477" s="31"/>
      <c r="AN477" s="39"/>
      <c r="AO477" s="63" t="str">
        <f t="shared" si="45"/>
        <v/>
      </c>
      <c r="AP477" s="40" t="str">
        <f t="shared" si="46"/>
        <v/>
      </c>
      <c r="AQ477" s="41" t="s">
        <v>48</v>
      </c>
      <c r="AR477" s="161"/>
      <c r="AS477" s="124" t="s">
        <v>4672</v>
      </c>
      <c r="AT477" s="129" t="s">
        <v>454</v>
      </c>
      <c r="AU477" s="129" t="s">
        <v>204</v>
      </c>
      <c r="AV477" s="129" t="s">
        <v>459</v>
      </c>
      <c r="AW477" s="129" t="s">
        <v>511</v>
      </c>
      <c r="AX477" s="129" t="s">
        <v>522</v>
      </c>
      <c r="AZ477" s="129" t="s">
        <v>3984</v>
      </c>
      <c r="BA477" s="130" t="s">
        <v>9601</v>
      </c>
      <c r="BB477" s="130" t="s">
        <v>9602</v>
      </c>
      <c r="BH477" s="124"/>
      <c r="BI477" s="124"/>
      <c r="BL477" s="131"/>
      <c r="BM477" s="131"/>
      <c r="BN477" s="131"/>
      <c r="BO477" s="131"/>
      <c r="BP477" s="131"/>
      <c r="BQ477" s="131"/>
      <c r="BR477" s="131"/>
      <c r="BX477" s="123"/>
      <c r="BY477" s="131"/>
      <c r="BZ477" s="131"/>
      <c r="CB477" s="129" t="s">
        <v>454</v>
      </c>
      <c r="CC477" s="129" t="s">
        <v>204</v>
      </c>
      <c r="CD477" s="129" t="s">
        <v>459</v>
      </c>
      <c r="CE477" s="129" t="s">
        <v>511</v>
      </c>
      <c r="CF477" s="129" t="s">
        <v>522</v>
      </c>
      <c r="CG477" s="131" t="s">
        <v>17961</v>
      </c>
      <c r="CH477" s="131" t="s">
        <v>9602</v>
      </c>
      <c r="CI477" s="124" t="s">
        <v>19460</v>
      </c>
    </row>
    <row r="478" spans="1:87" ht="15" x14ac:dyDescent="0.25">
      <c r="A478" s="30" t="str">
        <f t="shared" si="47"/>
        <v/>
      </c>
      <c r="B478" s="31"/>
      <c r="C478" s="31"/>
      <c r="D478" s="31"/>
      <c r="E478" s="31"/>
      <c r="F478" s="31"/>
      <c r="G478" s="32"/>
      <c r="H478" s="32"/>
      <c r="I478" s="33"/>
      <c r="J478" s="18"/>
      <c r="K478" s="32"/>
      <c r="L478" s="18"/>
      <c r="M478" s="31"/>
      <c r="N478" s="31"/>
      <c r="O478" s="31"/>
      <c r="P478" s="32"/>
      <c r="Q478" s="31"/>
      <c r="R478" s="44"/>
      <c r="S478" s="32"/>
      <c r="T478" s="34" t="str">
        <f t="shared" si="43"/>
        <v/>
      </c>
      <c r="U478" s="32"/>
      <c r="V478" s="45"/>
      <c r="W478" s="35"/>
      <c r="X478" s="62" t="str">
        <f t="shared" si="44"/>
        <v/>
      </c>
      <c r="Y478" s="32"/>
      <c r="Z478" s="35"/>
      <c r="AA478" s="36"/>
      <c r="AB478" s="32"/>
      <c r="AC478" s="32"/>
      <c r="AD478" s="32"/>
      <c r="AE478" s="31"/>
      <c r="AF478" s="31"/>
      <c r="AG478" s="31"/>
      <c r="AH478" s="31" t="str">
        <f t="shared" si="42"/>
        <v/>
      </c>
      <c r="AI478" s="37" t="str">
        <f>IFERROR(IF(OR($C$5="",$Y478=""),"",INDEX('NFA LEVEL'!$D$2:$D$197,MATCH(CONCATENATE($C$5,"_",$Y478),'NFA LEVEL'!$A$2:$A$197))),"")</f>
        <v/>
      </c>
      <c r="AJ478" s="38" t="str">
        <f>IFERROR(ROUND((VLOOKUP(CONCATENATE($C$5,"_",$Y478),premium!$A$2:$I$200,6,FALSE))*AA478,0),"")</f>
        <v/>
      </c>
      <c r="AK478" s="38" t="str">
        <f>IFERROR(ROUND((VLOOKUP(CONCATENATE($C$5,"_",$Y478),premium!$A$2:$I$200,9,FALSE))*AA478,2),"")</f>
        <v/>
      </c>
      <c r="AL478" s="35"/>
      <c r="AM478" s="31"/>
      <c r="AN478" s="39"/>
      <c r="AO478" s="63" t="str">
        <f t="shared" si="45"/>
        <v/>
      </c>
      <c r="AP478" s="40" t="str">
        <f t="shared" si="46"/>
        <v/>
      </c>
      <c r="AQ478" s="41" t="s">
        <v>48</v>
      </c>
      <c r="AR478" s="161"/>
      <c r="AS478" s="124" t="s">
        <v>4673</v>
      </c>
      <c r="AT478" s="129" t="s">
        <v>454</v>
      </c>
      <c r="AU478" s="129" t="s">
        <v>204</v>
      </c>
      <c r="AV478" s="129" t="s">
        <v>459</v>
      </c>
      <c r="AW478" s="129" t="s">
        <v>511</v>
      </c>
      <c r="AX478" s="129" t="s">
        <v>523</v>
      </c>
      <c r="AZ478" s="129" t="s">
        <v>3984</v>
      </c>
      <c r="BA478" s="130" t="s">
        <v>9603</v>
      </c>
      <c r="BB478" s="130" t="s">
        <v>9604</v>
      </c>
      <c r="BH478" s="124"/>
      <c r="BI478" s="124"/>
      <c r="BL478" s="131"/>
      <c r="BM478" s="131"/>
      <c r="BN478" s="131"/>
      <c r="BO478" s="131"/>
      <c r="BP478" s="131"/>
      <c r="BQ478" s="131"/>
      <c r="BR478" s="131"/>
      <c r="BX478" s="123"/>
      <c r="BY478" s="131"/>
      <c r="BZ478" s="131"/>
      <c r="CB478" s="129" t="s">
        <v>454</v>
      </c>
      <c r="CC478" s="129" t="s">
        <v>204</v>
      </c>
      <c r="CD478" s="129" t="s">
        <v>459</v>
      </c>
      <c r="CE478" s="129" t="s">
        <v>511</v>
      </c>
      <c r="CF478" s="129" t="s">
        <v>523</v>
      </c>
      <c r="CG478" s="131" t="s">
        <v>17961</v>
      </c>
      <c r="CH478" s="131" t="s">
        <v>9604</v>
      </c>
      <c r="CI478" s="124" t="s">
        <v>19461</v>
      </c>
    </row>
    <row r="479" spans="1:87" ht="15" x14ac:dyDescent="0.25">
      <c r="A479" s="30" t="str">
        <f t="shared" si="47"/>
        <v/>
      </c>
      <c r="B479" s="31"/>
      <c r="C479" s="31"/>
      <c r="D479" s="31"/>
      <c r="E479" s="31"/>
      <c r="F479" s="31"/>
      <c r="G479" s="32"/>
      <c r="H479" s="32"/>
      <c r="I479" s="33"/>
      <c r="J479" s="18"/>
      <c r="K479" s="32"/>
      <c r="L479" s="18"/>
      <c r="M479" s="31"/>
      <c r="N479" s="31"/>
      <c r="O479" s="31"/>
      <c r="P479" s="32"/>
      <c r="Q479" s="31"/>
      <c r="R479" s="44"/>
      <c r="S479" s="32"/>
      <c r="T479" s="34" t="str">
        <f t="shared" si="43"/>
        <v/>
      </c>
      <c r="U479" s="32"/>
      <c r="V479" s="45"/>
      <c r="W479" s="35"/>
      <c r="X479" s="62" t="str">
        <f t="shared" si="44"/>
        <v/>
      </c>
      <c r="Y479" s="32"/>
      <c r="Z479" s="35"/>
      <c r="AA479" s="36"/>
      <c r="AB479" s="32"/>
      <c r="AC479" s="32"/>
      <c r="AD479" s="32"/>
      <c r="AE479" s="31"/>
      <c r="AF479" s="31"/>
      <c r="AG479" s="31"/>
      <c r="AH479" s="31" t="str">
        <f t="shared" si="42"/>
        <v/>
      </c>
      <c r="AI479" s="37" t="str">
        <f>IFERROR(IF(OR($C$5="",$Y479=""),"",INDEX('NFA LEVEL'!$D$2:$D$197,MATCH(CONCATENATE($C$5,"_",$Y479),'NFA LEVEL'!$A$2:$A$197))),"")</f>
        <v/>
      </c>
      <c r="AJ479" s="38" t="str">
        <f>IFERROR(ROUND((VLOOKUP(CONCATENATE($C$5,"_",$Y479),premium!$A$2:$I$200,6,FALSE))*AA479,0),"")</f>
        <v/>
      </c>
      <c r="AK479" s="38" t="str">
        <f>IFERROR(ROUND((VLOOKUP(CONCATENATE($C$5,"_",$Y479),premium!$A$2:$I$200,9,FALSE))*AA479,2),"")</f>
        <v/>
      </c>
      <c r="AL479" s="35"/>
      <c r="AM479" s="31"/>
      <c r="AN479" s="39"/>
      <c r="AO479" s="63" t="str">
        <f t="shared" si="45"/>
        <v/>
      </c>
      <c r="AP479" s="40" t="str">
        <f t="shared" si="46"/>
        <v/>
      </c>
      <c r="AQ479" s="41" t="s">
        <v>48</v>
      </c>
      <c r="AR479" s="161"/>
      <c r="AS479" s="124" t="s">
        <v>4674</v>
      </c>
      <c r="AT479" s="129" t="s">
        <v>454</v>
      </c>
      <c r="AU479" s="129" t="s">
        <v>204</v>
      </c>
      <c r="AV479" s="129" t="s">
        <v>461</v>
      </c>
      <c r="AW479" s="129" t="s">
        <v>531</v>
      </c>
      <c r="AX479" s="129" t="s">
        <v>532</v>
      </c>
      <c r="AZ479" s="129" t="s">
        <v>3984</v>
      </c>
      <c r="BA479" s="130" t="s">
        <v>9605</v>
      </c>
      <c r="BB479" s="130" t="s">
        <v>9606</v>
      </c>
      <c r="BH479" s="124"/>
      <c r="BI479" s="124"/>
      <c r="BL479" s="131"/>
      <c r="BM479" s="131"/>
      <c r="BN479" s="131"/>
      <c r="BO479" s="131"/>
      <c r="BP479" s="131"/>
      <c r="BQ479" s="131"/>
      <c r="BR479" s="131"/>
      <c r="BX479" s="123"/>
      <c r="BY479" s="131"/>
      <c r="BZ479" s="131"/>
      <c r="CB479" s="129" t="s">
        <v>454</v>
      </c>
      <c r="CC479" s="129" t="s">
        <v>204</v>
      </c>
      <c r="CD479" s="129" t="s">
        <v>461</v>
      </c>
      <c r="CE479" s="129" t="s">
        <v>531</v>
      </c>
      <c r="CF479" s="129" t="s">
        <v>532</v>
      </c>
      <c r="CG479" s="131" t="s">
        <v>17962</v>
      </c>
      <c r="CH479" s="131" t="s">
        <v>9606</v>
      </c>
      <c r="CI479" s="124" t="s">
        <v>19462</v>
      </c>
    </row>
    <row r="480" spans="1:87" ht="15" x14ac:dyDescent="0.25">
      <c r="A480" s="30" t="str">
        <f t="shared" si="47"/>
        <v/>
      </c>
      <c r="B480" s="31"/>
      <c r="C480" s="31"/>
      <c r="D480" s="31"/>
      <c r="E480" s="31"/>
      <c r="F480" s="31"/>
      <c r="G480" s="32"/>
      <c r="H480" s="32"/>
      <c r="I480" s="33"/>
      <c r="J480" s="18"/>
      <c r="K480" s="32"/>
      <c r="L480" s="18"/>
      <c r="M480" s="31"/>
      <c r="N480" s="31"/>
      <c r="O480" s="31"/>
      <c r="P480" s="32"/>
      <c r="Q480" s="31"/>
      <c r="R480" s="44"/>
      <c r="S480" s="32"/>
      <c r="T480" s="34" t="str">
        <f t="shared" si="43"/>
        <v/>
      </c>
      <c r="U480" s="32"/>
      <c r="V480" s="45"/>
      <c r="W480" s="35"/>
      <c r="X480" s="62" t="str">
        <f t="shared" si="44"/>
        <v/>
      </c>
      <c r="Y480" s="32"/>
      <c r="Z480" s="35"/>
      <c r="AA480" s="36"/>
      <c r="AB480" s="32"/>
      <c r="AC480" s="32"/>
      <c r="AD480" s="32"/>
      <c r="AE480" s="31"/>
      <c r="AF480" s="31"/>
      <c r="AG480" s="31"/>
      <c r="AH480" s="31" t="str">
        <f t="shared" si="42"/>
        <v/>
      </c>
      <c r="AI480" s="37" t="str">
        <f>IFERROR(IF(OR($C$5="",$Y480=""),"",INDEX('NFA LEVEL'!$D$2:$D$197,MATCH(CONCATENATE($C$5,"_",$Y480),'NFA LEVEL'!$A$2:$A$197))),"")</f>
        <v/>
      </c>
      <c r="AJ480" s="38" t="str">
        <f>IFERROR(ROUND((VLOOKUP(CONCATENATE($C$5,"_",$Y480),premium!$A$2:$I$200,6,FALSE))*AA480,0),"")</f>
        <v/>
      </c>
      <c r="AK480" s="38" t="str">
        <f>IFERROR(ROUND((VLOOKUP(CONCATENATE($C$5,"_",$Y480),premium!$A$2:$I$200,9,FALSE))*AA480,2),"")</f>
        <v/>
      </c>
      <c r="AL480" s="35"/>
      <c r="AM480" s="31"/>
      <c r="AN480" s="39"/>
      <c r="AO480" s="63" t="str">
        <f t="shared" si="45"/>
        <v/>
      </c>
      <c r="AP480" s="40" t="str">
        <f t="shared" si="46"/>
        <v/>
      </c>
      <c r="AQ480" s="41" t="s">
        <v>48</v>
      </c>
      <c r="AR480" s="161"/>
      <c r="AS480" s="124" t="s">
        <v>4675</v>
      </c>
      <c r="AT480" s="129" t="s">
        <v>454</v>
      </c>
      <c r="AU480" s="129" t="s">
        <v>204</v>
      </c>
      <c r="AV480" s="129" t="s">
        <v>461</v>
      </c>
      <c r="AW480" s="129" t="s">
        <v>531</v>
      </c>
      <c r="AX480" s="129" t="s">
        <v>533</v>
      </c>
      <c r="AZ480" s="129" t="s">
        <v>3984</v>
      </c>
      <c r="BA480" s="130" t="s">
        <v>9607</v>
      </c>
      <c r="BB480" s="130" t="s">
        <v>9608</v>
      </c>
      <c r="BH480" s="124"/>
      <c r="BI480" s="124"/>
      <c r="BL480" s="131"/>
      <c r="BM480" s="131"/>
      <c r="BN480" s="131"/>
      <c r="BO480" s="131"/>
      <c r="BP480" s="131"/>
      <c r="BQ480" s="131"/>
      <c r="BR480" s="131"/>
      <c r="BX480" s="123"/>
      <c r="BY480" s="131"/>
      <c r="BZ480" s="131"/>
      <c r="CB480" s="129" t="s">
        <v>454</v>
      </c>
      <c r="CC480" s="129" t="s">
        <v>204</v>
      </c>
      <c r="CD480" s="129" t="s">
        <v>461</v>
      </c>
      <c r="CE480" s="129" t="s">
        <v>531</v>
      </c>
      <c r="CF480" s="129" t="s">
        <v>533</v>
      </c>
      <c r="CG480" s="131" t="s">
        <v>17962</v>
      </c>
      <c r="CH480" s="131" t="s">
        <v>9608</v>
      </c>
      <c r="CI480" s="124" t="s">
        <v>19463</v>
      </c>
    </row>
    <row r="481" spans="1:87" ht="15" x14ac:dyDescent="0.25">
      <c r="A481" s="30" t="str">
        <f t="shared" si="47"/>
        <v/>
      </c>
      <c r="B481" s="31"/>
      <c r="C481" s="31"/>
      <c r="D481" s="31"/>
      <c r="E481" s="31"/>
      <c r="F481" s="31"/>
      <c r="G481" s="32"/>
      <c r="H481" s="32"/>
      <c r="I481" s="33"/>
      <c r="J481" s="18"/>
      <c r="K481" s="32"/>
      <c r="L481" s="18"/>
      <c r="M481" s="31"/>
      <c r="N481" s="31"/>
      <c r="O481" s="31"/>
      <c r="P481" s="32"/>
      <c r="Q481" s="31"/>
      <c r="R481" s="44"/>
      <c r="S481" s="32"/>
      <c r="T481" s="34" t="str">
        <f t="shared" si="43"/>
        <v/>
      </c>
      <c r="U481" s="32"/>
      <c r="V481" s="45"/>
      <c r="W481" s="35"/>
      <c r="X481" s="62" t="str">
        <f t="shared" si="44"/>
        <v/>
      </c>
      <c r="Y481" s="32"/>
      <c r="Z481" s="35"/>
      <c r="AA481" s="36"/>
      <c r="AB481" s="32"/>
      <c r="AC481" s="32"/>
      <c r="AD481" s="32"/>
      <c r="AE481" s="31"/>
      <c r="AF481" s="31"/>
      <c r="AG481" s="31"/>
      <c r="AH481" s="31" t="str">
        <f t="shared" si="42"/>
        <v/>
      </c>
      <c r="AI481" s="37" t="str">
        <f>IFERROR(IF(OR($C$5="",$Y481=""),"",INDEX('NFA LEVEL'!$D$2:$D$197,MATCH(CONCATENATE($C$5,"_",$Y481),'NFA LEVEL'!$A$2:$A$197))),"")</f>
        <v/>
      </c>
      <c r="AJ481" s="38" t="str">
        <f>IFERROR(ROUND((VLOOKUP(CONCATENATE($C$5,"_",$Y481),premium!$A$2:$I$200,6,FALSE))*AA481,0),"")</f>
        <v/>
      </c>
      <c r="AK481" s="38" t="str">
        <f>IFERROR(ROUND((VLOOKUP(CONCATENATE($C$5,"_",$Y481),premium!$A$2:$I$200,9,FALSE))*AA481,2),"")</f>
        <v/>
      </c>
      <c r="AL481" s="35"/>
      <c r="AM481" s="31"/>
      <c r="AN481" s="39"/>
      <c r="AO481" s="63" t="str">
        <f t="shared" si="45"/>
        <v/>
      </c>
      <c r="AP481" s="40" t="str">
        <f t="shared" si="46"/>
        <v/>
      </c>
      <c r="AQ481" s="41" t="s">
        <v>48</v>
      </c>
      <c r="AR481" s="161"/>
      <c r="AS481" s="124" t="s">
        <v>4676</v>
      </c>
      <c r="AT481" s="129" t="s">
        <v>454</v>
      </c>
      <c r="AU481" s="129" t="s">
        <v>204</v>
      </c>
      <c r="AV481" s="129" t="s">
        <v>461</v>
      </c>
      <c r="AW481" s="129" t="s">
        <v>531</v>
      </c>
      <c r="AX481" s="129" t="s">
        <v>534</v>
      </c>
      <c r="AZ481" s="129" t="s">
        <v>3984</v>
      </c>
      <c r="BA481" s="130" t="s">
        <v>9609</v>
      </c>
      <c r="BB481" s="130" t="s">
        <v>9610</v>
      </c>
      <c r="BH481" s="124"/>
      <c r="BI481" s="124"/>
      <c r="BL481" s="131"/>
      <c r="BM481" s="131"/>
      <c r="BN481" s="131"/>
      <c r="BO481" s="131"/>
      <c r="BP481" s="131"/>
      <c r="BQ481" s="131"/>
      <c r="BR481" s="131"/>
      <c r="BX481" s="123"/>
      <c r="BY481" s="131"/>
      <c r="BZ481" s="131"/>
      <c r="CB481" s="129" t="s">
        <v>454</v>
      </c>
      <c r="CC481" s="129" t="s">
        <v>204</v>
      </c>
      <c r="CD481" s="129" t="s">
        <v>461</v>
      </c>
      <c r="CE481" s="129" t="s">
        <v>531</v>
      </c>
      <c r="CF481" s="129" t="s">
        <v>534</v>
      </c>
      <c r="CG481" s="131" t="s">
        <v>17962</v>
      </c>
      <c r="CH481" s="131" t="s">
        <v>9610</v>
      </c>
      <c r="CI481" s="124" t="s">
        <v>19464</v>
      </c>
    </row>
    <row r="482" spans="1:87" ht="15" x14ac:dyDescent="0.25">
      <c r="A482" s="30" t="str">
        <f t="shared" si="47"/>
        <v/>
      </c>
      <c r="B482" s="31"/>
      <c r="C482" s="31"/>
      <c r="D482" s="31"/>
      <c r="E482" s="31"/>
      <c r="F482" s="31"/>
      <c r="G482" s="32"/>
      <c r="H482" s="32"/>
      <c r="I482" s="33"/>
      <c r="J482" s="18"/>
      <c r="K482" s="32"/>
      <c r="L482" s="18"/>
      <c r="M482" s="31"/>
      <c r="N482" s="31"/>
      <c r="O482" s="31"/>
      <c r="P482" s="32"/>
      <c r="Q482" s="31"/>
      <c r="R482" s="44"/>
      <c r="S482" s="32"/>
      <c r="T482" s="34" t="str">
        <f t="shared" si="43"/>
        <v/>
      </c>
      <c r="U482" s="32"/>
      <c r="V482" s="45"/>
      <c r="W482" s="35"/>
      <c r="X482" s="62" t="str">
        <f t="shared" si="44"/>
        <v/>
      </c>
      <c r="Y482" s="32"/>
      <c r="Z482" s="35"/>
      <c r="AA482" s="36"/>
      <c r="AB482" s="32"/>
      <c r="AC482" s="32"/>
      <c r="AD482" s="32"/>
      <c r="AE482" s="31"/>
      <c r="AF482" s="31"/>
      <c r="AG482" s="31"/>
      <c r="AH482" s="31" t="str">
        <f t="shared" si="42"/>
        <v/>
      </c>
      <c r="AI482" s="37" t="str">
        <f>IFERROR(IF(OR($C$5="",$Y482=""),"",INDEX('NFA LEVEL'!$D$2:$D$197,MATCH(CONCATENATE($C$5,"_",$Y482),'NFA LEVEL'!$A$2:$A$197))),"")</f>
        <v/>
      </c>
      <c r="AJ482" s="38" t="str">
        <f>IFERROR(ROUND((VLOOKUP(CONCATENATE($C$5,"_",$Y482),premium!$A$2:$I$200,6,FALSE))*AA482,0),"")</f>
        <v/>
      </c>
      <c r="AK482" s="38" t="str">
        <f>IFERROR(ROUND((VLOOKUP(CONCATENATE($C$5,"_",$Y482),premium!$A$2:$I$200,9,FALSE))*AA482,2),"")</f>
        <v/>
      </c>
      <c r="AL482" s="35"/>
      <c r="AM482" s="31"/>
      <c r="AN482" s="39"/>
      <c r="AO482" s="63" t="str">
        <f t="shared" si="45"/>
        <v/>
      </c>
      <c r="AP482" s="40" t="str">
        <f t="shared" si="46"/>
        <v/>
      </c>
      <c r="AQ482" s="41" t="s">
        <v>48</v>
      </c>
      <c r="AR482" s="161"/>
      <c r="AS482" s="124" t="s">
        <v>4677</v>
      </c>
      <c r="AT482" s="129" t="s">
        <v>454</v>
      </c>
      <c r="AU482" s="129" t="s">
        <v>204</v>
      </c>
      <c r="AV482" s="129" t="s">
        <v>461</v>
      </c>
      <c r="AW482" s="129" t="s">
        <v>531</v>
      </c>
      <c r="AX482" s="129" t="s">
        <v>535</v>
      </c>
      <c r="AZ482" s="129" t="s">
        <v>3984</v>
      </c>
      <c r="BA482" s="130" t="s">
        <v>9611</v>
      </c>
      <c r="BB482" s="130" t="s">
        <v>9612</v>
      </c>
      <c r="BH482" s="124"/>
      <c r="BI482" s="124"/>
      <c r="BL482" s="131"/>
      <c r="BM482" s="131"/>
      <c r="BN482" s="131"/>
      <c r="BO482" s="131"/>
      <c r="BP482" s="131"/>
      <c r="BQ482" s="131"/>
      <c r="BR482" s="131"/>
      <c r="BX482" s="123"/>
      <c r="BY482" s="131"/>
      <c r="BZ482" s="131"/>
      <c r="CB482" s="129" t="s">
        <v>454</v>
      </c>
      <c r="CC482" s="129" t="s">
        <v>204</v>
      </c>
      <c r="CD482" s="129" t="s">
        <v>461</v>
      </c>
      <c r="CE482" s="129" t="s">
        <v>531</v>
      </c>
      <c r="CF482" s="129" t="s">
        <v>535</v>
      </c>
      <c r="CG482" s="131" t="s">
        <v>17962</v>
      </c>
      <c r="CH482" s="131" t="s">
        <v>9612</v>
      </c>
      <c r="CI482" s="124" t="s">
        <v>19465</v>
      </c>
    </row>
    <row r="483" spans="1:87" ht="15" x14ac:dyDescent="0.25">
      <c r="A483" s="30" t="str">
        <f t="shared" si="47"/>
        <v/>
      </c>
      <c r="B483" s="31"/>
      <c r="C483" s="31"/>
      <c r="D483" s="31"/>
      <c r="E483" s="31"/>
      <c r="F483" s="31"/>
      <c r="G483" s="32"/>
      <c r="H483" s="32"/>
      <c r="I483" s="33"/>
      <c r="J483" s="18"/>
      <c r="K483" s="32"/>
      <c r="L483" s="18"/>
      <c r="M483" s="31"/>
      <c r="N483" s="31"/>
      <c r="O483" s="31"/>
      <c r="P483" s="32"/>
      <c r="Q483" s="31"/>
      <c r="R483" s="44"/>
      <c r="S483" s="32"/>
      <c r="T483" s="34" t="str">
        <f t="shared" si="43"/>
        <v/>
      </c>
      <c r="U483" s="32"/>
      <c r="V483" s="45"/>
      <c r="W483" s="35"/>
      <c r="X483" s="62" t="str">
        <f t="shared" si="44"/>
        <v/>
      </c>
      <c r="Y483" s="32"/>
      <c r="Z483" s="35"/>
      <c r="AA483" s="36"/>
      <c r="AB483" s="32"/>
      <c r="AC483" s="32"/>
      <c r="AD483" s="32"/>
      <c r="AE483" s="31"/>
      <c r="AF483" s="31"/>
      <c r="AG483" s="31"/>
      <c r="AH483" s="31" t="str">
        <f t="shared" si="42"/>
        <v/>
      </c>
      <c r="AI483" s="37" t="str">
        <f>IFERROR(IF(OR($C$5="",$Y483=""),"",INDEX('NFA LEVEL'!$D$2:$D$197,MATCH(CONCATENATE($C$5,"_",$Y483),'NFA LEVEL'!$A$2:$A$197))),"")</f>
        <v/>
      </c>
      <c r="AJ483" s="38" t="str">
        <f>IFERROR(ROUND((VLOOKUP(CONCATENATE($C$5,"_",$Y483),premium!$A$2:$I$200,6,FALSE))*AA483,0),"")</f>
        <v/>
      </c>
      <c r="AK483" s="38" t="str">
        <f>IFERROR(ROUND((VLOOKUP(CONCATENATE($C$5,"_",$Y483),premium!$A$2:$I$200,9,FALSE))*AA483,2),"")</f>
        <v/>
      </c>
      <c r="AL483" s="35"/>
      <c r="AM483" s="31"/>
      <c r="AN483" s="39"/>
      <c r="AO483" s="63" t="str">
        <f t="shared" si="45"/>
        <v/>
      </c>
      <c r="AP483" s="40" t="str">
        <f t="shared" si="46"/>
        <v/>
      </c>
      <c r="AQ483" s="41" t="s">
        <v>48</v>
      </c>
      <c r="AR483" s="161"/>
      <c r="AS483" s="124" t="s">
        <v>4678</v>
      </c>
      <c r="AT483" s="129" t="s">
        <v>454</v>
      </c>
      <c r="AU483" s="129" t="s">
        <v>204</v>
      </c>
      <c r="AV483" s="129" t="s">
        <v>461</v>
      </c>
      <c r="AW483" s="129" t="s">
        <v>531</v>
      </c>
      <c r="AX483" s="129" t="s">
        <v>536</v>
      </c>
      <c r="AZ483" s="129" t="s">
        <v>3984</v>
      </c>
      <c r="BA483" s="130" t="s">
        <v>9613</v>
      </c>
      <c r="BB483" s="130" t="s">
        <v>9614</v>
      </c>
      <c r="BH483" s="124"/>
      <c r="BI483" s="124"/>
      <c r="BL483" s="131"/>
      <c r="BM483" s="131"/>
      <c r="BN483" s="131"/>
      <c r="BO483" s="131"/>
      <c r="BP483" s="131"/>
      <c r="BQ483" s="131"/>
      <c r="BR483" s="131"/>
      <c r="BX483" s="123"/>
      <c r="BY483" s="131"/>
      <c r="BZ483" s="131"/>
      <c r="CB483" s="129" t="s">
        <v>454</v>
      </c>
      <c r="CC483" s="129" t="s">
        <v>204</v>
      </c>
      <c r="CD483" s="129" t="s">
        <v>461</v>
      </c>
      <c r="CE483" s="129" t="s">
        <v>531</v>
      </c>
      <c r="CF483" s="129" t="s">
        <v>536</v>
      </c>
      <c r="CG483" s="131" t="s">
        <v>17962</v>
      </c>
      <c r="CH483" s="131" t="s">
        <v>9614</v>
      </c>
      <c r="CI483" s="124" t="s">
        <v>19466</v>
      </c>
    </row>
    <row r="484" spans="1:87" ht="15" x14ac:dyDescent="0.25">
      <c r="A484" s="30" t="str">
        <f t="shared" si="47"/>
        <v/>
      </c>
      <c r="B484" s="31"/>
      <c r="C484" s="31"/>
      <c r="D484" s="31"/>
      <c r="E484" s="31"/>
      <c r="F484" s="31"/>
      <c r="G484" s="32"/>
      <c r="H484" s="32"/>
      <c r="I484" s="33"/>
      <c r="J484" s="18"/>
      <c r="K484" s="32"/>
      <c r="L484" s="18"/>
      <c r="M484" s="31"/>
      <c r="N484" s="31"/>
      <c r="O484" s="31"/>
      <c r="P484" s="32"/>
      <c r="Q484" s="31"/>
      <c r="R484" s="44"/>
      <c r="S484" s="32"/>
      <c r="T484" s="34" t="str">
        <f t="shared" si="43"/>
        <v/>
      </c>
      <c r="U484" s="32"/>
      <c r="V484" s="45"/>
      <c r="W484" s="35"/>
      <c r="X484" s="62" t="str">
        <f t="shared" si="44"/>
        <v/>
      </c>
      <c r="Y484" s="32"/>
      <c r="Z484" s="35"/>
      <c r="AA484" s="36"/>
      <c r="AB484" s="32"/>
      <c r="AC484" s="32"/>
      <c r="AD484" s="32"/>
      <c r="AE484" s="31"/>
      <c r="AF484" s="31"/>
      <c r="AG484" s="31"/>
      <c r="AH484" s="31" t="str">
        <f t="shared" si="42"/>
        <v/>
      </c>
      <c r="AI484" s="37" t="str">
        <f>IFERROR(IF(OR($C$5="",$Y484=""),"",INDEX('NFA LEVEL'!$D$2:$D$197,MATCH(CONCATENATE($C$5,"_",$Y484),'NFA LEVEL'!$A$2:$A$197))),"")</f>
        <v/>
      </c>
      <c r="AJ484" s="38" t="str">
        <f>IFERROR(ROUND((VLOOKUP(CONCATENATE($C$5,"_",$Y484),premium!$A$2:$I$200,6,FALSE))*AA484,0),"")</f>
        <v/>
      </c>
      <c r="AK484" s="38" t="str">
        <f>IFERROR(ROUND((VLOOKUP(CONCATENATE($C$5,"_",$Y484),premium!$A$2:$I$200,9,FALSE))*AA484,2),"")</f>
        <v/>
      </c>
      <c r="AL484" s="35"/>
      <c r="AM484" s="31"/>
      <c r="AN484" s="39"/>
      <c r="AO484" s="63" t="str">
        <f t="shared" si="45"/>
        <v/>
      </c>
      <c r="AP484" s="40" t="str">
        <f t="shared" si="46"/>
        <v/>
      </c>
      <c r="AQ484" s="41" t="s">
        <v>48</v>
      </c>
      <c r="AR484" s="161"/>
      <c r="AS484" s="124" t="s">
        <v>4679</v>
      </c>
      <c r="AT484" s="129" t="s">
        <v>454</v>
      </c>
      <c r="AU484" s="129" t="s">
        <v>204</v>
      </c>
      <c r="AV484" s="129" t="s">
        <v>461</v>
      </c>
      <c r="AW484" s="129" t="s">
        <v>531</v>
      </c>
      <c r="AX484" s="129" t="s">
        <v>537</v>
      </c>
      <c r="AZ484" s="129" t="s">
        <v>3984</v>
      </c>
      <c r="BA484" s="130" t="s">
        <v>9615</v>
      </c>
      <c r="BB484" s="130" t="s">
        <v>9616</v>
      </c>
      <c r="BH484" s="124"/>
      <c r="BI484" s="124"/>
      <c r="BL484" s="131"/>
      <c r="BM484" s="131"/>
      <c r="BN484" s="131"/>
      <c r="BO484" s="131"/>
      <c r="BP484" s="131"/>
      <c r="BQ484" s="131"/>
      <c r="BR484" s="131"/>
      <c r="BX484" s="123"/>
      <c r="BY484" s="131"/>
      <c r="BZ484" s="131"/>
      <c r="CB484" s="129" t="s">
        <v>454</v>
      </c>
      <c r="CC484" s="129" t="s">
        <v>204</v>
      </c>
      <c r="CD484" s="129" t="s">
        <v>461</v>
      </c>
      <c r="CE484" s="129" t="s">
        <v>531</v>
      </c>
      <c r="CF484" s="129" t="s">
        <v>537</v>
      </c>
      <c r="CG484" s="131" t="s">
        <v>17962</v>
      </c>
      <c r="CH484" s="131" t="s">
        <v>9616</v>
      </c>
      <c r="CI484" s="124" t="s">
        <v>19467</v>
      </c>
    </row>
    <row r="485" spans="1:87" ht="15" x14ac:dyDescent="0.25">
      <c r="A485" s="30" t="str">
        <f t="shared" si="47"/>
        <v/>
      </c>
      <c r="B485" s="31"/>
      <c r="C485" s="31"/>
      <c r="D485" s="31"/>
      <c r="E485" s="31"/>
      <c r="F485" s="31"/>
      <c r="G485" s="32"/>
      <c r="H485" s="32"/>
      <c r="I485" s="33"/>
      <c r="J485" s="18"/>
      <c r="K485" s="32"/>
      <c r="L485" s="18"/>
      <c r="M485" s="31"/>
      <c r="N485" s="31"/>
      <c r="O485" s="31"/>
      <c r="P485" s="32"/>
      <c r="Q485" s="31"/>
      <c r="R485" s="44"/>
      <c r="S485" s="32"/>
      <c r="T485" s="34" t="str">
        <f t="shared" si="43"/>
        <v/>
      </c>
      <c r="U485" s="32"/>
      <c r="V485" s="45"/>
      <c r="W485" s="35"/>
      <c r="X485" s="62" t="str">
        <f t="shared" si="44"/>
        <v/>
      </c>
      <c r="Y485" s="32"/>
      <c r="Z485" s="35"/>
      <c r="AA485" s="36"/>
      <c r="AB485" s="32"/>
      <c r="AC485" s="32"/>
      <c r="AD485" s="32"/>
      <c r="AE485" s="31"/>
      <c r="AF485" s="31"/>
      <c r="AG485" s="31"/>
      <c r="AH485" s="31" t="str">
        <f t="shared" si="42"/>
        <v/>
      </c>
      <c r="AI485" s="37" t="str">
        <f>IFERROR(IF(OR($C$5="",$Y485=""),"",INDEX('NFA LEVEL'!$D$2:$D$197,MATCH(CONCATENATE($C$5,"_",$Y485),'NFA LEVEL'!$A$2:$A$197))),"")</f>
        <v/>
      </c>
      <c r="AJ485" s="38" t="str">
        <f>IFERROR(ROUND((VLOOKUP(CONCATENATE($C$5,"_",$Y485),premium!$A$2:$I$200,6,FALSE))*AA485,0),"")</f>
        <v/>
      </c>
      <c r="AK485" s="38" t="str">
        <f>IFERROR(ROUND((VLOOKUP(CONCATENATE($C$5,"_",$Y485),premium!$A$2:$I$200,9,FALSE))*AA485,2),"")</f>
        <v/>
      </c>
      <c r="AL485" s="35"/>
      <c r="AM485" s="31"/>
      <c r="AN485" s="39"/>
      <c r="AO485" s="63" t="str">
        <f t="shared" si="45"/>
        <v/>
      </c>
      <c r="AP485" s="40" t="str">
        <f t="shared" si="46"/>
        <v/>
      </c>
      <c r="AQ485" s="41" t="s">
        <v>48</v>
      </c>
      <c r="AR485" s="161"/>
      <c r="AS485" s="124" t="s">
        <v>4680</v>
      </c>
      <c r="AT485" s="129" t="s">
        <v>454</v>
      </c>
      <c r="AU485" s="129" t="s">
        <v>204</v>
      </c>
      <c r="AV485" s="129" t="s">
        <v>461</v>
      </c>
      <c r="AW485" s="129" t="s">
        <v>531</v>
      </c>
      <c r="AX485" s="129" t="s">
        <v>538</v>
      </c>
      <c r="AZ485" s="129" t="s">
        <v>3984</v>
      </c>
      <c r="BA485" s="130" t="s">
        <v>9617</v>
      </c>
      <c r="BB485" s="130" t="s">
        <v>9618</v>
      </c>
      <c r="BH485" s="124"/>
      <c r="BI485" s="124"/>
      <c r="BL485" s="131"/>
      <c r="BM485" s="131"/>
      <c r="BN485" s="131"/>
      <c r="BO485" s="131"/>
      <c r="BP485" s="131"/>
      <c r="BQ485" s="131"/>
      <c r="BR485" s="131"/>
      <c r="BX485" s="123"/>
      <c r="BY485" s="131"/>
      <c r="BZ485" s="131"/>
      <c r="CB485" s="129" t="s">
        <v>454</v>
      </c>
      <c r="CC485" s="129" t="s">
        <v>204</v>
      </c>
      <c r="CD485" s="129" t="s">
        <v>461</v>
      </c>
      <c r="CE485" s="129" t="s">
        <v>531</v>
      </c>
      <c r="CF485" s="129" t="s">
        <v>538</v>
      </c>
      <c r="CG485" s="131" t="s">
        <v>17962</v>
      </c>
      <c r="CH485" s="131" t="s">
        <v>9618</v>
      </c>
      <c r="CI485" s="124" t="s">
        <v>19468</v>
      </c>
    </row>
    <row r="486" spans="1:87" ht="15" x14ac:dyDescent="0.25">
      <c r="A486" s="30" t="str">
        <f t="shared" si="47"/>
        <v/>
      </c>
      <c r="B486" s="31"/>
      <c r="C486" s="31"/>
      <c r="D486" s="31"/>
      <c r="E486" s="31"/>
      <c r="F486" s="31"/>
      <c r="G486" s="32"/>
      <c r="H486" s="32"/>
      <c r="I486" s="33"/>
      <c r="J486" s="18"/>
      <c r="K486" s="32"/>
      <c r="L486" s="18"/>
      <c r="M486" s="31"/>
      <c r="N486" s="31"/>
      <c r="O486" s="31"/>
      <c r="P486" s="32"/>
      <c r="Q486" s="31"/>
      <c r="R486" s="44"/>
      <c r="S486" s="32"/>
      <c r="T486" s="34" t="str">
        <f t="shared" si="43"/>
        <v/>
      </c>
      <c r="U486" s="32"/>
      <c r="V486" s="45"/>
      <c r="W486" s="35"/>
      <c r="X486" s="62" t="str">
        <f t="shared" si="44"/>
        <v/>
      </c>
      <c r="Y486" s="32"/>
      <c r="Z486" s="35"/>
      <c r="AA486" s="36"/>
      <c r="AB486" s="32"/>
      <c r="AC486" s="32"/>
      <c r="AD486" s="32"/>
      <c r="AE486" s="31"/>
      <c r="AF486" s="31"/>
      <c r="AG486" s="31"/>
      <c r="AH486" s="31" t="str">
        <f t="shared" si="42"/>
        <v/>
      </c>
      <c r="AI486" s="37" t="str">
        <f>IFERROR(IF(OR($C$5="",$Y486=""),"",INDEX('NFA LEVEL'!$D$2:$D$197,MATCH(CONCATENATE($C$5,"_",$Y486),'NFA LEVEL'!$A$2:$A$197))),"")</f>
        <v/>
      </c>
      <c r="AJ486" s="38" t="str">
        <f>IFERROR(ROUND((VLOOKUP(CONCATENATE($C$5,"_",$Y486),premium!$A$2:$I$200,6,FALSE))*AA486,0),"")</f>
        <v/>
      </c>
      <c r="AK486" s="38" t="str">
        <f>IFERROR(ROUND((VLOOKUP(CONCATENATE($C$5,"_",$Y486),premium!$A$2:$I$200,9,FALSE))*AA486,2),"")</f>
        <v/>
      </c>
      <c r="AL486" s="35"/>
      <c r="AM486" s="31"/>
      <c r="AN486" s="39"/>
      <c r="AO486" s="63" t="str">
        <f t="shared" si="45"/>
        <v/>
      </c>
      <c r="AP486" s="40" t="str">
        <f t="shared" si="46"/>
        <v/>
      </c>
      <c r="AQ486" s="41" t="s">
        <v>48</v>
      </c>
      <c r="AR486" s="161"/>
      <c r="AS486" s="124" t="s">
        <v>4681</v>
      </c>
      <c r="AT486" s="129" t="s">
        <v>454</v>
      </c>
      <c r="AU486" s="129" t="s">
        <v>204</v>
      </c>
      <c r="AV486" s="129" t="s">
        <v>461</v>
      </c>
      <c r="AW486" s="129" t="s">
        <v>531</v>
      </c>
      <c r="AX486" s="129" t="s">
        <v>539</v>
      </c>
      <c r="AZ486" s="129" t="s">
        <v>3984</v>
      </c>
      <c r="BA486" s="130" t="s">
        <v>9619</v>
      </c>
      <c r="BB486" s="130" t="s">
        <v>9620</v>
      </c>
      <c r="BH486" s="124"/>
      <c r="BI486" s="124"/>
      <c r="BL486" s="131"/>
      <c r="BM486" s="131"/>
      <c r="BN486" s="131"/>
      <c r="BO486" s="131"/>
      <c r="BP486" s="131"/>
      <c r="BQ486" s="131"/>
      <c r="BR486" s="131"/>
      <c r="BX486" s="123"/>
      <c r="BY486" s="131"/>
      <c r="BZ486" s="131"/>
      <c r="CB486" s="129" t="s">
        <v>454</v>
      </c>
      <c r="CC486" s="129" t="s">
        <v>204</v>
      </c>
      <c r="CD486" s="129" t="s">
        <v>461</v>
      </c>
      <c r="CE486" s="129" t="s">
        <v>531</v>
      </c>
      <c r="CF486" s="129" t="s">
        <v>539</v>
      </c>
      <c r="CG486" s="131" t="s">
        <v>17962</v>
      </c>
      <c r="CH486" s="131" t="s">
        <v>9620</v>
      </c>
      <c r="CI486" s="124" t="s">
        <v>19469</v>
      </c>
    </row>
    <row r="487" spans="1:87" ht="15" x14ac:dyDescent="0.25">
      <c r="A487" s="30" t="str">
        <f t="shared" si="47"/>
        <v/>
      </c>
      <c r="B487" s="31"/>
      <c r="C487" s="31"/>
      <c r="D487" s="31"/>
      <c r="E487" s="31"/>
      <c r="F487" s="31"/>
      <c r="G487" s="32"/>
      <c r="H487" s="32"/>
      <c r="I487" s="33"/>
      <c r="J487" s="18"/>
      <c r="K487" s="32"/>
      <c r="L487" s="18"/>
      <c r="M487" s="31"/>
      <c r="N487" s="31"/>
      <c r="O487" s="31"/>
      <c r="P487" s="32"/>
      <c r="Q487" s="31"/>
      <c r="R487" s="44"/>
      <c r="S487" s="32"/>
      <c r="T487" s="34" t="str">
        <f t="shared" si="43"/>
        <v/>
      </c>
      <c r="U487" s="32"/>
      <c r="V487" s="45"/>
      <c r="W487" s="35"/>
      <c r="X487" s="62" t="str">
        <f t="shared" si="44"/>
        <v/>
      </c>
      <c r="Y487" s="32"/>
      <c r="Z487" s="35"/>
      <c r="AA487" s="36"/>
      <c r="AB487" s="32"/>
      <c r="AC487" s="32"/>
      <c r="AD487" s="32"/>
      <c r="AE487" s="31"/>
      <c r="AF487" s="31"/>
      <c r="AG487" s="31"/>
      <c r="AH487" s="31" t="str">
        <f t="shared" si="42"/>
        <v/>
      </c>
      <c r="AI487" s="37" t="str">
        <f>IFERROR(IF(OR($C$5="",$Y487=""),"",INDEX('NFA LEVEL'!$D$2:$D$197,MATCH(CONCATENATE($C$5,"_",$Y487),'NFA LEVEL'!$A$2:$A$197))),"")</f>
        <v/>
      </c>
      <c r="AJ487" s="38" t="str">
        <f>IFERROR(ROUND((VLOOKUP(CONCATENATE($C$5,"_",$Y487),premium!$A$2:$I$200,6,FALSE))*AA487,0),"")</f>
        <v/>
      </c>
      <c r="AK487" s="38" t="str">
        <f>IFERROR(ROUND((VLOOKUP(CONCATENATE($C$5,"_",$Y487),premium!$A$2:$I$200,9,FALSE))*AA487,2),"")</f>
        <v/>
      </c>
      <c r="AL487" s="35"/>
      <c r="AM487" s="31"/>
      <c r="AN487" s="39"/>
      <c r="AO487" s="63" t="str">
        <f t="shared" si="45"/>
        <v/>
      </c>
      <c r="AP487" s="40" t="str">
        <f t="shared" si="46"/>
        <v/>
      </c>
      <c r="AQ487" s="41" t="s">
        <v>48</v>
      </c>
      <c r="AR487" s="161"/>
      <c r="AS487" s="124" t="s">
        <v>4682</v>
      </c>
      <c r="AT487" s="129" t="s">
        <v>454</v>
      </c>
      <c r="AU487" s="129" t="s">
        <v>204</v>
      </c>
      <c r="AV487" s="129" t="s">
        <v>461</v>
      </c>
      <c r="AW487" s="129" t="s">
        <v>531</v>
      </c>
      <c r="AX487" s="129" t="s">
        <v>540</v>
      </c>
      <c r="AZ487" s="129" t="s">
        <v>3984</v>
      </c>
      <c r="BA487" s="130" t="s">
        <v>9621</v>
      </c>
      <c r="BB487" s="130" t="s">
        <v>9622</v>
      </c>
      <c r="BH487" s="124"/>
      <c r="BI487" s="124"/>
      <c r="BL487" s="131"/>
      <c r="BM487" s="131"/>
      <c r="BN487" s="131"/>
      <c r="BO487" s="131"/>
      <c r="BP487" s="131"/>
      <c r="BQ487" s="131"/>
      <c r="BR487" s="131"/>
      <c r="BX487" s="123"/>
      <c r="BY487" s="131"/>
      <c r="BZ487" s="131"/>
      <c r="CB487" s="129" t="s">
        <v>454</v>
      </c>
      <c r="CC487" s="129" t="s">
        <v>204</v>
      </c>
      <c r="CD487" s="129" t="s">
        <v>461</v>
      </c>
      <c r="CE487" s="129" t="s">
        <v>531</v>
      </c>
      <c r="CF487" s="129" t="s">
        <v>540</v>
      </c>
      <c r="CG487" s="131" t="s">
        <v>17962</v>
      </c>
      <c r="CH487" s="131" t="s">
        <v>9622</v>
      </c>
      <c r="CI487" s="124" t="s">
        <v>19470</v>
      </c>
    </row>
    <row r="488" spans="1:87" ht="15" x14ac:dyDescent="0.25">
      <c r="A488" s="30" t="str">
        <f t="shared" si="47"/>
        <v/>
      </c>
      <c r="B488" s="31"/>
      <c r="C488" s="31"/>
      <c r="D488" s="31"/>
      <c r="E488" s="31"/>
      <c r="F488" s="31"/>
      <c r="G488" s="32"/>
      <c r="H488" s="32"/>
      <c r="I488" s="33"/>
      <c r="J488" s="18"/>
      <c r="K488" s="32"/>
      <c r="L488" s="18"/>
      <c r="M488" s="31"/>
      <c r="N488" s="31"/>
      <c r="O488" s="31"/>
      <c r="P488" s="32"/>
      <c r="Q488" s="31"/>
      <c r="R488" s="44"/>
      <c r="S488" s="32"/>
      <c r="T488" s="34" t="str">
        <f t="shared" si="43"/>
        <v/>
      </c>
      <c r="U488" s="32"/>
      <c r="V488" s="45"/>
      <c r="W488" s="35"/>
      <c r="X488" s="62" t="str">
        <f t="shared" si="44"/>
        <v/>
      </c>
      <c r="Y488" s="32"/>
      <c r="Z488" s="35"/>
      <c r="AA488" s="36"/>
      <c r="AB488" s="32"/>
      <c r="AC488" s="32"/>
      <c r="AD488" s="32"/>
      <c r="AE488" s="31"/>
      <c r="AF488" s="31"/>
      <c r="AG488" s="31"/>
      <c r="AH488" s="31" t="str">
        <f t="shared" si="42"/>
        <v/>
      </c>
      <c r="AI488" s="37" t="str">
        <f>IFERROR(IF(OR($C$5="",$Y488=""),"",INDEX('NFA LEVEL'!$D$2:$D$197,MATCH(CONCATENATE($C$5,"_",$Y488),'NFA LEVEL'!$A$2:$A$197))),"")</f>
        <v/>
      </c>
      <c r="AJ488" s="38" t="str">
        <f>IFERROR(ROUND((VLOOKUP(CONCATENATE($C$5,"_",$Y488),premium!$A$2:$I$200,6,FALSE))*AA488,0),"")</f>
        <v/>
      </c>
      <c r="AK488" s="38" t="str">
        <f>IFERROR(ROUND((VLOOKUP(CONCATENATE($C$5,"_",$Y488),premium!$A$2:$I$200,9,FALSE))*AA488,2),"")</f>
        <v/>
      </c>
      <c r="AL488" s="35"/>
      <c r="AM488" s="31"/>
      <c r="AN488" s="39"/>
      <c r="AO488" s="63" t="str">
        <f t="shared" si="45"/>
        <v/>
      </c>
      <c r="AP488" s="40" t="str">
        <f t="shared" si="46"/>
        <v/>
      </c>
      <c r="AQ488" s="41" t="s">
        <v>48</v>
      </c>
      <c r="AR488" s="161"/>
      <c r="AS488" s="124" t="s">
        <v>4683</v>
      </c>
      <c r="AT488" s="129" t="s">
        <v>454</v>
      </c>
      <c r="AU488" s="129" t="s">
        <v>204</v>
      </c>
      <c r="AV488" s="129" t="s">
        <v>461</v>
      </c>
      <c r="AW488" s="129" t="s">
        <v>531</v>
      </c>
      <c r="AX488" s="129" t="s">
        <v>541</v>
      </c>
      <c r="AZ488" s="129" t="s">
        <v>3984</v>
      </c>
      <c r="BA488" s="130" t="s">
        <v>9623</v>
      </c>
      <c r="BB488" s="130" t="s">
        <v>9624</v>
      </c>
      <c r="BH488" s="124"/>
      <c r="BI488" s="124"/>
      <c r="BL488" s="131"/>
      <c r="BM488" s="131"/>
      <c r="BN488" s="131"/>
      <c r="BO488" s="131"/>
      <c r="BP488" s="131"/>
      <c r="BQ488" s="131"/>
      <c r="BR488" s="131"/>
      <c r="BX488" s="123"/>
      <c r="BY488" s="131"/>
      <c r="BZ488" s="131"/>
      <c r="CB488" s="129" t="s">
        <v>454</v>
      </c>
      <c r="CC488" s="129" t="s">
        <v>204</v>
      </c>
      <c r="CD488" s="129" t="s">
        <v>461</v>
      </c>
      <c r="CE488" s="129" t="s">
        <v>531</v>
      </c>
      <c r="CF488" s="129" t="s">
        <v>541</v>
      </c>
      <c r="CG488" s="131" t="s">
        <v>17962</v>
      </c>
      <c r="CH488" s="131" t="s">
        <v>9624</v>
      </c>
      <c r="CI488" s="124" t="s">
        <v>19471</v>
      </c>
    </row>
    <row r="489" spans="1:87" ht="15" x14ac:dyDescent="0.25">
      <c r="A489" s="30" t="str">
        <f t="shared" si="47"/>
        <v/>
      </c>
      <c r="B489" s="31"/>
      <c r="C489" s="31"/>
      <c r="D489" s="31"/>
      <c r="E489" s="31"/>
      <c r="F489" s="31"/>
      <c r="G489" s="32"/>
      <c r="H489" s="32"/>
      <c r="I489" s="33"/>
      <c r="J489" s="18"/>
      <c r="K489" s="32"/>
      <c r="L489" s="18"/>
      <c r="M489" s="31"/>
      <c r="N489" s="31"/>
      <c r="O489" s="31"/>
      <c r="P489" s="32"/>
      <c r="Q489" s="31"/>
      <c r="R489" s="44"/>
      <c r="S489" s="32"/>
      <c r="T489" s="34" t="str">
        <f t="shared" si="43"/>
        <v/>
      </c>
      <c r="U489" s="32"/>
      <c r="V489" s="45"/>
      <c r="W489" s="35"/>
      <c r="X489" s="62" t="str">
        <f t="shared" si="44"/>
        <v/>
      </c>
      <c r="Y489" s="32"/>
      <c r="Z489" s="35"/>
      <c r="AA489" s="36"/>
      <c r="AB489" s="32"/>
      <c r="AC489" s="32"/>
      <c r="AD489" s="32"/>
      <c r="AE489" s="31"/>
      <c r="AF489" s="31"/>
      <c r="AG489" s="31"/>
      <c r="AH489" s="31" t="str">
        <f t="shared" si="42"/>
        <v/>
      </c>
      <c r="AI489" s="37" t="str">
        <f>IFERROR(IF(OR($C$5="",$Y489=""),"",INDEX('NFA LEVEL'!$D$2:$D$197,MATCH(CONCATENATE($C$5,"_",$Y489),'NFA LEVEL'!$A$2:$A$197))),"")</f>
        <v/>
      </c>
      <c r="AJ489" s="38" t="str">
        <f>IFERROR(ROUND((VLOOKUP(CONCATENATE($C$5,"_",$Y489),premium!$A$2:$I$200,6,FALSE))*AA489,0),"")</f>
        <v/>
      </c>
      <c r="AK489" s="38" t="str">
        <f>IFERROR(ROUND((VLOOKUP(CONCATENATE($C$5,"_",$Y489),premium!$A$2:$I$200,9,FALSE))*AA489,2),"")</f>
        <v/>
      </c>
      <c r="AL489" s="35"/>
      <c r="AM489" s="31"/>
      <c r="AN489" s="39"/>
      <c r="AO489" s="63" t="str">
        <f t="shared" si="45"/>
        <v/>
      </c>
      <c r="AP489" s="40" t="str">
        <f t="shared" si="46"/>
        <v/>
      </c>
      <c r="AQ489" s="41" t="s">
        <v>48</v>
      </c>
      <c r="AR489" s="161"/>
      <c r="AS489" s="124" t="s">
        <v>4684</v>
      </c>
      <c r="AT489" s="129" t="s">
        <v>454</v>
      </c>
      <c r="AU489" s="129" t="s">
        <v>204</v>
      </c>
      <c r="AV489" s="129" t="s">
        <v>461</v>
      </c>
      <c r="AW489" s="129" t="s">
        <v>531</v>
      </c>
      <c r="AX489" s="129" t="s">
        <v>542</v>
      </c>
      <c r="AZ489" s="129" t="s">
        <v>3984</v>
      </c>
      <c r="BA489" s="130" t="s">
        <v>9625</v>
      </c>
      <c r="BB489" s="130" t="s">
        <v>9626</v>
      </c>
      <c r="BH489" s="124"/>
      <c r="BI489" s="124"/>
      <c r="BL489" s="131"/>
      <c r="BM489" s="131"/>
      <c r="BN489" s="131"/>
      <c r="BO489" s="131"/>
      <c r="BP489" s="131"/>
      <c r="BQ489" s="131"/>
      <c r="BR489" s="131"/>
      <c r="BX489" s="123"/>
      <c r="BY489" s="131"/>
      <c r="BZ489" s="131"/>
      <c r="CB489" s="129" t="s">
        <v>454</v>
      </c>
      <c r="CC489" s="129" t="s">
        <v>204</v>
      </c>
      <c r="CD489" s="129" t="s">
        <v>461</v>
      </c>
      <c r="CE489" s="129" t="s">
        <v>531</v>
      </c>
      <c r="CF489" s="129" t="s">
        <v>542</v>
      </c>
      <c r="CG489" s="131" t="s">
        <v>17962</v>
      </c>
      <c r="CH489" s="131" t="s">
        <v>9626</v>
      </c>
      <c r="CI489" s="124" t="s">
        <v>19472</v>
      </c>
    </row>
    <row r="490" spans="1:87" ht="15" x14ac:dyDescent="0.25">
      <c r="A490" s="30" t="str">
        <f t="shared" si="47"/>
        <v/>
      </c>
      <c r="B490" s="31"/>
      <c r="C490" s="31"/>
      <c r="D490" s="31"/>
      <c r="E490" s="31"/>
      <c r="F490" s="31"/>
      <c r="G490" s="32"/>
      <c r="H490" s="32"/>
      <c r="I490" s="33"/>
      <c r="J490" s="18"/>
      <c r="K490" s="32"/>
      <c r="L490" s="18"/>
      <c r="M490" s="31"/>
      <c r="N490" s="31"/>
      <c r="O490" s="31"/>
      <c r="P490" s="32"/>
      <c r="Q490" s="31"/>
      <c r="R490" s="44"/>
      <c r="S490" s="32"/>
      <c r="T490" s="34" t="str">
        <f t="shared" si="43"/>
        <v/>
      </c>
      <c r="U490" s="32"/>
      <c r="V490" s="45"/>
      <c r="W490" s="35"/>
      <c r="X490" s="62" t="str">
        <f t="shared" si="44"/>
        <v/>
      </c>
      <c r="Y490" s="32"/>
      <c r="Z490" s="35"/>
      <c r="AA490" s="36"/>
      <c r="AB490" s="32"/>
      <c r="AC490" s="32"/>
      <c r="AD490" s="32"/>
      <c r="AE490" s="31"/>
      <c r="AF490" s="31"/>
      <c r="AG490" s="31"/>
      <c r="AH490" s="31" t="str">
        <f t="shared" si="42"/>
        <v/>
      </c>
      <c r="AI490" s="37" t="str">
        <f>IFERROR(IF(OR($C$5="",$Y490=""),"",INDEX('NFA LEVEL'!$D$2:$D$197,MATCH(CONCATENATE($C$5,"_",$Y490),'NFA LEVEL'!$A$2:$A$197))),"")</f>
        <v/>
      </c>
      <c r="AJ490" s="38" t="str">
        <f>IFERROR(ROUND((VLOOKUP(CONCATENATE($C$5,"_",$Y490),premium!$A$2:$I$200,6,FALSE))*AA490,0),"")</f>
        <v/>
      </c>
      <c r="AK490" s="38" t="str">
        <f>IFERROR(ROUND((VLOOKUP(CONCATENATE($C$5,"_",$Y490),premium!$A$2:$I$200,9,FALSE))*AA490,2),"")</f>
        <v/>
      </c>
      <c r="AL490" s="35"/>
      <c r="AM490" s="31"/>
      <c r="AN490" s="39"/>
      <c r="AO490" s="63" t="str">
        <f t="shared" si="45"/>
        <v/>
      </c>
      <c r="AP490" s="40" t="str">
        <f t="shared" si="46"/>
        <v/>
      </c>
      <c r="AQ490" s="41" t="s">
        <v>48</v>
      </c>
      <c r="AR490" s="161"/>
      <c r="AS490" s="124" t="s">
        <v>4685</v>
      </c>
      <c r="AT490" s="129" t="s">
        <v>454</v>
      </c>
      <c r="AU490" s="129" t="s">
        <v>204</v>
      </c>
      <c r="AV490" s="129" t="s">
        <v>461</v>
      </c>
      <c r="AW490" s="129" t="s">
        <v>531</v>
      </c>
      <c r="AX490" s="129" t="s">
        <v>543</v>
      </c>
      <c r="AZ490" s="129" t="s">
        <v>3984</v>
      </c>
      <c r="BA490" s="130" t="s">
        <v>9627</v>
      </c>
      <c r="BB490" s="130" t="s">
        <v>9628</v>
      </c>
      <c r="BH490" s="124"/>
      <c r="BI490" s="124"/>
      <c r="BL490" s="131"/>
      <c r="BM490" s="131"/>
      <c r="BN490" s="131"/>
      <c r="BO490" s="131"/>
      <c r="BP490" s="131"/>
      <c r="BQ490" s="131"/>
      <c r="BR490" s="131"/>
      <c r="BX490" s="123"/>
      <c r="BY490" s="131"/>
      <c r="BZ490" s="131"/>
      <c r="CB490" s="129" t="s">
        <v>454</v>
      </c>
      <c r="CC490" s="129" t="s">
        <v>204</v>
      </c>
      <c r="CD490" s="129" t="s">
        <v>461</v>
      </c>
      <c r="CE490" s="129" t="s">
        <v>531</v>
      </c>
      <c r="CF490" s="129" t="s">
        <v>543</v>
      </c>
      <c r="CG490" s="131" t="s">
        <v>17962</v>
      </c>
      <c r="CH490" s="131" t="s">
        <v>9628</v>
      </c>
      <c r="CI490" s="124" t="s">
        <v>19473</v>
      </c>
    </row>
    <row r="491" spans="1:87" ht="15" x14ac:dyDescent="0.25">
      <c r="A491" s="30" t="str">
        <f t="shared" si="47"/>
        <v/>
      </c>
      <c r="B491" s="31"/>
      <c r="C491" s="31"/>
      <c r="D491" s="31"/>
      <c r="E491" s="31"/>
      <c r="F491" s="31"/>
      <c r="G491" s="32"/>
      <c r="H491" s="32"/>
      <c r="I491" s="33"/>
      <c r="J491" s="18"/>
      <c r="K491" s="32"/>
      <c r="L491" s="18"/>
      <c r="M491" s="31"/>
      <c r="N491" s="31"/>
      <c r="O491" s="31"/>
      <c r="P491" s="32"/>
      <c r="Q491" s="31"/>
      <c r="R491" s="44"/>
      <c r="S491" s="32"/>
      <c r="T491" s="34" t="str">
        <f t="shared" si="43"/>
        <v/>
      </c>
      <c r="U491" s="32"/>
      <c r="V491" s="45"/>
      <c r="W491" s="35"/>
      <c r="X491" s="62" t="str">
        <f t="shared" si="44"/>
        <v/>
      </c>
      <c r="Y491" s="32"/>
      <c r="Z491" s="35"/>
      <c r="AA491" s="36"/>
      <c r="AB491" s="32"/>
      <c r="AC491" s="32"/>
      <c r="AD491" s="32"/>
      <c r="AE491" s="31"/>
      <c r="AF491" s="31"/>
      <c r="AG491" s="31"/>
      <c r="AH491" s="31" t="str">
        <f t="shared" si="42"/>
        <v/>
      </c>
      <c r="AI491" s="37" t="str">
        <f>IFERROR(IF(OR($C$5="",$Y491=""),"",INDEX('NFA LEVEL'!$D$2:$D$197,MATCH(CONCATENATE($C$5,"_",$Y491),'NFA LEVEL'!$A$2:$A$197))),"")</f>
        <v/>
      </c>
      <c r="AJ491" s="38" t="str">
        <f>IFERROR(ROUND((VLOOKUP(CONCATENATE($C$5,"_",$Y491),premium!$A$2:$I$200,6,FALSE))*AA491,0),"")</f>
        <v/>
      </c>
      <c r="AK491" s="38" t="str">
        <f>IFERROR(ROUND((VLOOKUP(CONCATENATE($C$5,"_",$Y491),premium!$A$2:$I$200,9,FALSE))*AA491,2),"")</f>
        <v/>
      </c>
      <c r="AL491" s="35"/>
      <c r="AM491" s="31"/>
      <c r="AN491" s="39"/>
      <c r="AO491" s="63" t="str">
        <f t="shared" si="45"/>
        <v/>
      </c>
      <c r="AP491" s="40" t="str">
        <f t="shared" si="46"/>
        <v/>
      </c>
      <c r="AQ491" s="41" t="s">
        <v>48</v>
      </c>
      <c r="AR491" s="161"/>
      <c r="AS491" s="124" t="s">
        <v>4686</v>
      </c>
      <c r="AT491" s="129" t="s">
        <v>454</v>
      </c>
      <c r="AU491" s="129" t="s">
        <v>204</v>
      </c>
      <c r="AV491" s="129" t="s">
        <v>461</v>
      </c>
      <c r="AW491" s="129" t="s">
        <v>531</v>
      </c>
      <c r="AX491" s="129" t="s">
        <v>544</v>
      </c>
      <c r="AZ491" s="129" t="s">
        <v>3984</v>
      </c>
      <c r="BA491" s="130" t="s">
        <v>9629</v>
      </c>
      <c r="BB491" s="130" t="s">
        <v>9630</v>
      </c>
      <c r="BH491" s="124"/>
      <c r="BI491" s="124"/>
      <c r="BL491" s="131"/>
      <c r="BM491" s="131"/>
      <c r="BN491" s="131"/>
      <c r="BO491" s="131"/>
      <c r="BP491" s="131"/>
      <c r="BQ491" s="131"/>
      <c r="BR491" s="131"/>
      <c r="BX491" s="123"/>
      <c r="BY491" s="131"/>
      <c r="BZ491" s="131"/>
      <c r="CB491" s="129" t="s">
        <v>454</v>
      </c>
      <c r="CC491" s="129" t="s">
        <v>204</v>
      </c>
      <c r="CD491" s="129" t="s">
        <v>461</v>
      </c>
      <c r="CE491" s="129" t="s">
        <v>531</v>
      </c>
      <c r="CF491" s="129" t="s">
        <v>544</v>
      </c>
      <c r="CG491" s="131" t="s">
        <v>17962</v>
      </c>
      <c r="CH491" s="131" t="s">
        <v>9630</v>
      </c>
      <c r="CI491" s="124" t="s">
        <v>19474</v>
      </c>
    </row>
    <row r="492" spans="1:87" ht="15" x14ac:dyDescent="0.25">
      <c r="A492" s="30" t="str">
        <f t="shared" si="47"/>
        <v/>
      </c>
      <c r="B492" s="31"/>
      <c r="C492" s="31"/>
      <c r="D492" s="31"/>
      <c r="E492" s="31"/>
      <c r="F492" s="31"/>
      <c r="G492" s="32"/>
      <c r="H492" s="32"/>
      <c r="I492" s="33"/>
      <c r="J492" s="18"/>
      <c r="K492" s="32"/>
      <c r="L492" s="18"/>
      <c r="M492" s="31"/>
      <c r="N492" s="31"/>
      <c r="O492" s="31"/>
      <c r="P492" s="32"/>
      <c r="Q492" s="31"/>
      <c r="R492" s="44"/>
      <c r="S492" s="32"/>
      <c r="T492" s="34" t="str">
        <f t="shared" si="43"/>
        <v/>
      </c>
      <c r="U492" s="32"/>
      <c r="V492" s="45"/>
      <c r="W492" s="35"/>
      <c r="X492" s="62" t="str">
        <f t="shared" si="44"/>
        <v/>
      </c>
      <c r="Y492" s="32"/>
      <c r="Z492" s="35"/>
      <c r="AA492" s="36"/>
      <c r="AB492" s="32"/>
      <c r="AC492" s="32"/>
      <c r="AD492" s="32"/>
      <c r="AE492" s="31"/>
      <c r="AF492" s="31"/>
      <c r="AG492" s="31"/>
      <c r="AH492" s="31" t="str">
        <f t="shared" si="42"/>
        <v/>
      </c>
      <c r="AI492" s="37" t="str">
        <f>IFERROR(IF(OR($C$5="",$Y492=""),"",INDEX('NFA LEVEL'!$D$2:$D$197,MATCH(CONCATENATE($C$5,"_",$Y492),'NFA LEVEL'!$A$2:$A$197))),"")</f>
        <v/>
      </c>
      <c r="AJ492" s="38" t="str">
        <f>IFERROR(ROUND((VLOOKUP(CONCATENATE($C$5,"_",$Y492),premium!$A$2:$I$200,6,FALSE))*AA492,0),"")</f>
        <v/>
      </c>
      <c r="AK492" s="38" t="str">
        <f>IFERROR(ROUND((VLOOKUP(CONCATENATE($C$5,"_",$Y492),premium!$A$2:$I$200,9,FALSE))*AA492,2),"")</f>
        <v/>
      </c>
      <c r="AL492" s="35"/>
      <c r="AM492" s="31"/>
      <c r="AN492" s="39"/>
      <c r="AO492" s="63" t="str">
        <f t="shared" si="45"/>
        <v/>
      </c>
      <c r="AP492" s="40" t="str">
        <f t="shared" si="46"/>
        <v/>
      </c>
      <c r="AQ492" s="41" t="s">
        <v>48</v>
      </c>
      <c r="AR492" s="161"/>
      <c r="AS492" s="124" t="s">
        <v>4687</v>
      </c>
      <c r="AT492" s="129" t="s">
        <v>454</v>
      </c>
      <c r="AU492" s="129" t="s">
        <v>204</v>
      </c>
      <c r="AV492" s="129" t="s">
        <v>461</v>
      </c>
      <c r="AW492" s="129" t="s">
        <v>531</v>
      </c>
      <c r="AX492" s="129" t="s">
        <v>545</v>
      </c>
      <c r="AZ492" s="129" t="s">
        <v>3984</v>
      </c>
      <c r="BA492" s="130" t="s">
        <v>9631</v>
      </c>
      <c r="BB492" s="130" t="s">
        <v>9632</v>
      </c>
      <c r="BH492" s="124"/>
      <c r="BI492" s="124"/>
      <c r="BL492" s="131"/>
      <c r="BM492" s="131"/>
      <c r="BN492" s="131"/>
      <c r="BO492" s="131"/>
      <c r="BP492" s="131"/>
      <c r="BQ492" s="131"/>
      <c r="BR492" s="131"/>
      <c r="BX492" s="123"/>
      <c r="BY492" s="131"/>
      <c r="BZ492" s="131"/>
      <c r="CB492" s="129" t="s">
        <v>454</v>
      </c>
      <c r="CC492" s="129" t="s">
        <v>204</v>
      </c>
      <c r="CD492" s="129" t="s">
        <v>461</v>
      </c>
      <c r="CE492" s="129" t="s">
        <v>531</v>
      </c>
      <c r="CF492" s="129" t="s">
        <v>545</v>
      </c>
      <c r="CG492" s="131" t="s">
        <v>17962</v>
      </c>
      <c r="CH492" s="131" t="s">
        <v>9632</v>
      </c>
      <c r="CI492" s="124" t="s">
        <v>19475</v>
      </c>
    </row>
    <row r="493" spans="1:87" ht="15" x14ac:dyDescent="0.25">
      <c r="A493" s="30" t="str">
        <f t="shared" si="47"/>
        <v/>
      </c>
      <c r="B493" s="31"/>
      <c r="C493" s="31"/>
      <c r="D493" s="31"/>
      <c r="E493" s="31"/>
      <c r="F493" s="31"/>
      <c r="G493" s="32"/>
      <c r="H493" s="32"/>
      <c r="I493" s="33"/>
      <c r="J493" s="18"/>
      <c r="K493" s="32"/>
      <c r="L493" s="18"/>
      <c r="M493" s="31"/>
      <c r="N493" s="31"/>
      <c r="O493" s="31"/>
      <c r="P493" s="32"/>
      <c r="Q493" s="31"/>
      <c r="R493" s="44"/>
      <c r="S493" s="32"/>
      <c r="T493" s="34" t="str">
        <f t="shared" si="43"/>
        <v/>
      </c>
      <c r="U493" s="32"/>
      <c r="V493" s="45"/>
      <c r="W493" s="35"/>
      <c r="X493" s="62" t="str">
        <f t="shared" si="44"/>
        <v/>
      </c>
      <c r="Y493" s="32"/>
      <c r="Z493" s="35"/>
      <c r="AA493" s="36"/>
      <c r="AB493" s="32"/>
      <c r="AC493" s="32"/>
      <c r="AD493" s="32"/>
      <c r="AE493" s="31"/>
      <c r="AF493" s="31"/>
      <c r="AG493" s="31"/>
      <c r="AH493" s="31" t="str">
        <f t="shared" si="42"/>
        <v/>
      </c>
      <c r="AI493" s="37" t="str">
        <f>IFERROR(IF(OR($C$5="",$Y493=""),"",INDEX('NFA LEVEL'!$D$2:$D$197,MATCH(CONCATENATE($C$5,"_",$Y493),'NFA LEVEL'!$A$2:$A$197))),"")</f>
        <v/>
      </c>
      <c r="AJ493" s="38" t="str">
        <f>IFERROR(ROUND((VLOOKUP(CONCATENATE($C$5,"_",$Y493),premium!$A$2:$I$200,6,FALSE))*AA493,0),"")</f>
        <v/>
      </c>
      <c r="AK493" s="38" t="str">
        <f>IFERROR(ROUND((VLOOKUP(CONCATENATE($C$5,"_",$Y493),premium!$A$2:$I$200,9,FALSE))*AA493,2),"")</f>
        <v/>
      </c>
      <c r="AL493" s="35"/>
      <c r="AM493" s="31"/>
      <c r="AN493" s="39"/>
      <c r="AO493" s="63" t="str">
        <f t="shared" si="45"/>
        <v/>
      </c>
      <c r="AP493" s="40" t="str">
        <f t="shared" si="46"/>
        <v/>
      </c>
      <c r="AQ493" s="41" t="s">
        <v>48</v>
      </c>
      <c r="AR493" s="161"/>
      <c r="AS493" s="124" t="s">
        <v>4688</v>
      </c>
      <c r="AT493" s="129" t="s">
        <v>454</v>
      </c>
      <c r="AU493" s="129" t="s">
        <v>204</v>
      </c>
      <c r="AV493" s="129" t="s">
        <v>461</v>
      </c>
      <c r="AW493" s="129" t="s">
        <v>531</v>
      </c>
      <c r="AX493" s="129" t="s">
        <v>546</v>
      </c>
      <c r="AZ493" s="129" t="s">
        <v>3984</v>
      </c>
      <c r="BA493" s="130" t="s">
        <v>9633</v>
      </c>
      <c r="BB493" s="130" t="s">
        <v>9634</v>
      </c>
      <c r="BH493" s="124"/>
      <c r="BI493" s="124"/>
      <c r="BL493" s="131"/>
      <c r="BM493" s="131"/>
      <c r="BN493" s="131"/>
      <c r="BO493" s="131"/>
      <c r="BP493" s="131"/>
      <c r="BQ493" s="131"/>
      <c r="BR493" s="131"/>
      <c r="BX493" s="123"/>
      <c r="BY493" s="131"/>
      <c r="BZ493" s="131"/>
      <c r="CB493" s="129" t="s">
        <v>454</v>
      </c>
      <c r="CC493" s="129" t="s">
        <v>204</v>
      </c>
      <c r="CD493" s="129" t="s">
        <v>461</v>
      </c>
      <c r="CE493" s="129" t="s">
        <v>531</v>
      </c>
      <c r="CF493" s="129" t="s">
        <v>546</v>
      </c>
      <c r="CG493" s="131" t="s">
        <v>17962</v>
      </c>
      <c r="CH493" s="131" t="s">
        <v>9634</v>
      </c>
      <c r="CI493" s="124" t="s">
        <v>19476</v>
      </c>
    </row>
    <row r="494" spans="1:87" ht="15" x14ac:dyDescent="0.25">
      <c r="A494" s="30" t="str">
        <f t="shared" si="47"/>
        <v/>
      </c>
      <c r="B494" s="31"/>
      <c r="C494" s="31"/>
      <c r="D494" s="31"/>
      <c r="E494" s="31"/>
      <c r="F494" s="31"/>
      <c r="G494" s="32"/>
      <c r="H494" s="32"/>
      <c r="I494" s="33"/>
      <c r="J494" s="18"/>
      <c r="K494" s="32"/>
      <c r="L494" s="18"/>
      <c r="M494" s="31"/>
      <c r="N494" s="31"/>
      <c r="O494" s="31"/>
      <c r="P494" s="32"/>
      <c r="Q494" s="31"/>
      <c r="R494" s="44"/>
      <c r="S494" s="32"/>
      <c r="T494" s="34" t="str">
        <f t="shared" si="43"/>
        <v/>
      </c>
      <c r="U494" s="32"/>
      <c r="V494" s="45"/>
      <c r="W494" s="35"/>
      <c r="X494" s="62" t="str">
        <f t="shared" si="44"/>
        <v/>
      </c>
      <c r="Y494" s="32"/>
      <c r="Z494" s="35"/>
      <c r="AA494" s="36"/>
      <c r="AB494" s="32"/>
      <c r="AC494" s="32"/>
      <c r="AD494" s="32"/>
      <c r="AE494" s="31"/>
      <c r="AF494" s="31"/>
      <c r="AG494" s="31"/>
      <c r="AH494" s="31" t="str">
        <f t="shared" si="42"/>
        <v/>
      </c>
      <c r="AI494" s="37" t="str">
        <f>IFERROR(IF(OR($C$5="",$Y494=""),"",INDEX('NFA LEVEL'!$D$2:$D$197,MATCH(CONCATENATE($C$5,"_",$Y494),'NFA LEVEL'!$A$2:$A$197))),"")</f>
        <v/>
      </c>
      <c r="AJ494" s="38" t="str">
        <f>IFERROR(ROUND((VLOOKUP(CONCATENATE($C$5,"_",$Y494),premium!$A$2:$I$200,6,FALSE))*AA494,0),"")</f>
        <v/>
      </c>
      <c r="AK494" s="38" t="str">
        <f>IFERROR(ROUND((VLOOKUP(CONCATENATE($C$5,"_",$Y494),premium!$A$2:$I$200,9,FALSE))*AA494,2),"")</f>
        <v/>
      </c>
      <c r="AL494" s="35"/>
      <c r="AM494" s="31"/>
      <c r="AN494" s="39"/>
      <c r="AO494" s="63" t="str">
        <f t="shared" si="45"/>
        <v/>
      </c>
      <c r="AP494" s="40" t="str">
        <f t="shared" si="46"/>
        <v/>
      </c>
      <c r="AQ494" s="41" t="s">
        <v>48</v>
      </c>
      <c r="AR494" s="161"/>
      <c r="AS494" s="124" t="s">
        <v>4689</v>
      </c>
      <c r="AT494" s="129" t="s">
        <v>454</v>
      </c>
      <c r="AU494" s="129" t="s">
        <v>204</v>
      </c>
      <c r="AV494" s="129" t="s">
        <v>461</v>
      </c>
      <c r="AW494" s="129" t="s">
        <v>531</v>
      </c>
      <c r="AX494" s="129" t="s">
        <v>547</v>
      </c>
      <c r="AZ494" s="129" t="s">
        <v>3984</v>
      </c>
      <c r="BA494" s="130" t="s">
        <v>9635</v>
      </c>
      <c r="BB494" s="130" t="s">
        <v>9636</v>
      </c>
      <c r="BH494" s="124"/>
      <c r="BI494" s="124"/>
      <c r="BL494" s="131"/>
      <c r="BM494" s="131"/>
      <c r="BN494" s="131"/>
      <c r="BO494" s="131"/>
      <c r="BP494" s="131"/>
      <c r="BQ494" s="131"/>
      <c r="BR494" s="131"/>
      <c r="BX494" s="123"/>
      <c r="BY494" s="131"/>
      <c r="BZ494" s="131"/>
      <c r="CB494" s="129" t="s">
        <v>454</v>
      </c>
      <c r="CC494" s="129" t="s">
        <v>204</v>
      </c>
      <c r="CD494" s="129" t="s">
        <v>461</v>
      </c>
      <c r="CE494" s="129" t="s">
        <v>531</v>
      </c>
      <c r="CF494" s="129" t="s">
        <v>547</v>
      </c>
      <c r="CG494" s="131" t="s">
        <v>17962</v>
      </c>
      <c r="CH494" s="131" t="s">
        <v>9636</v>
      </c>
      <c r="CI494" s="124" t="s">
        <v>19477</v>
      </c>
    </row>
    <row r="495" spans="1:87" ht="15" x14ac:dyDescent="0.25">
      <c r="A495" s="30" t="str">
        <f t="shared" si="47"/>
        <v/>
      </c>
      <c r="B495" s="31"/>
      <c r="C495" s="31"/>
      <c r="D495" s="31"/>
      <c r="E495" s="31"/>
      <c r="F495" s="31"/>
      <c r="G495" s="32"/>
      <c r="H495" s="32"/>
      <c r="I495" s="33"/>
      <c r="J495" s="18"/>
      <c r="K495" s="32"/>
      <c r="L495" s="18"/>
      <c r="M495" s="31"/>
      <c r="N495" s="31"/>
      <c r="O495" s="31"/>
      <c r="P495" s="32"/>
      <c r="Q495" s="31"/>
      <c r="R495" s="44"/>
      <c r="S495" s="32"/>
      <c r="T495" s="34" t="str">
        <f t="shared" si="43"/>
        <v/>
      </c>
      <c r="U495" s="32"/>
      <c r="V495" s="45"/>
      <c r="W495" s="35"/>
      <c r="X495" s="62" t="str">
        <f t="shared" si="44"/>
        <v/>
      </c>
      <c r="Y495" s="32"/>
      <c r="Z495" s="35"/>
      <c r="AA495" s="36"/>
      <c r="AB495" s="32"/>
      <c r="AC495" s="32"/>
      <c r="AD495" s="32"/>
      <c r="AE495" s="31"/>
      <c r="AF495" s="31"/>
      <c r="AG495" s="31"/>
      <c r="AH495" s="31" t="str">
        <f t="shared" si="42"/>
        <v/>
      </c>
      <c r="AI495" s="37" t="str">
        <f>IFERROR(IF(OR($C$5="",$Y495=""),"",INDEX('NFA LEVEL'!$D$2:$D$197,MATCH(CONCATENATE($C$5,"_",$Y495),'NFA LEVEL'!$A$2:$A$197))),"")</f>
        <v/>
      </c>
      <c r="AJ495" s="38" t="str">
        <f>IFERROR(ROUND((VLOOKUP(CONCATENATE($C$5,"_",$Y495),premium!$A$2:$I$200,6,FALSE))*AA495,0),"")</f>
        <v/>
      </c>
      <c r="AK495" s="38" t="str">
        <f>IFERROR(ROUND((VLOOKUP(CONCATENATE($C$5,"_",$Y495),premium!$A$2:$I$200,9,FALSE))*AA495,2),"")</f>
        <v/>
      </c>
      <c r="AL495" s="35"/>
      <c r="AM495" s="31"/>
      <c r="AN495" s="39"/>
      <c r="AO495" s="63" t="str">
        <f t="shared" si="45"/>
        <v/>
      </c>
      <c r="AP495" s="40" t="str">
        <f t="shared" si="46"/>
        <v/>
      </c>
      <c r="AQ495" s="41" t="s">
        <v>48</v>
      </c>
      <c r="AR495" s="161"/>
      <c r="AS495" s="124" t="s">
        <v>4690</v>
      </c>
      <c r="AT495" s="129" t="s">
        <v>454</v>
      </c>
      <c r="AU495" s="129" t="s">
        <v>204</v>
      </c>
      <c r="AV495" s="129" t="s">
        <v>461</v>
      </c>
      <c r="AW495" s="129" t="s">
        <v>531</v>
      </c>
      <c r="AX495" s="129" t="s">
        <v>548</v>
      </c>
      <c r="AZ495" s="129" t="s">
        <v>3984</v>
      </c>
      <c r="BA495" s="130" t="s">
        <v>9637</v>
      </c>
      <c r="BB495" s="130" t="s">
        <v>9638</v>
      </c>
      <c r="BH495" s="124"/>
      <c r="BI495" s="124"/>
      <c r="BL495" s="131"/>
      <c r="BM495" s="131"/>
      <c r="BN495" s="131"/>
      <c r="BO495" s="131"/>
      <c r="BP495" s="131"/>
      <c r="BQ495" s="131"/>
      <c r="BR495" s="131"/>
      <c r="BX495" s="123"/>
      <c r="BY495" s="131"/>
      <c r="BZ495" s="131"/>
      <c r="CB495" s="129" t="s">
        <v>454</v>
      </c>
      <c r="CC495" s="129" t="s">
        <v>204</v>
      </c>
      <c r="CD495" s="129" t="s">
        <v>461</v>
      </c>
      <c r="CE495" s="129" t="s">
        <v>531</v>
      </c>
      <c r="CF495" s="129" t="s">
        <v>548</v>
      </c>
      <c r="CG495" s="131" t="s">
        <v>17962</v>
      </c>
      <c r="CH495" s="131" t="s">
        <v>9638</v>
      </c>
      <c r="CI495" s="124" t="s">
        <v>19478</v>
      </c>
    </row>
    <row r="496" spans="1:87" ht="15" x14ac:dyDescent="0.25">
      <c r="A496" s="30" t="str">
        <f t="shared" si="47"/>
        <v/>
      </c>
      <c r="B496" s="31"/>
      <c r="C496" s="31"/>
      <c r="D496" s="31"/>
      <c r="E496" s="31"/>
      <c r="F496" s="31"/>
      <c r="G496" s="32"/>
      <c r="H496" s="32"/>
      <c r="I496" s="33"/>
      <c r="J496" s="18"/>
      <c r="K496" s="32"/>
      <c r="L496" s="18"/>
      <c r="M496" s="31"/>
      <c r="N496" s="31"/>
      <c r="O496" s="31"/>
      <c r="P496" s="32"/>
      <c r="Q496" s="31"/>
      <c r="R496" s="44"/>
      <c r="S496" s="32"/>
      <c r="T496" s="34" t="str">
        <f t="shared" si="43"/>
        <v/>
      </c>
      <c r="U496" s="32"/>
      <c r="V496" s="45"/>
      <c r="W496" s="35"/>
      <c r="X496" s="62" t="str">
        <f t="shared" si="44"/>
        <v/>
      </c>
      <c r="Y496" s="32"/>
      <c r="Z496" s="35"/>
      <c r="AA496" s="36"/>
      <c r="AB496" s="32"/>
      <c r="AC496" s="32"/>
      <c r="AD496" s="32"/>
      <c r="AE496" s="31"/>
      <c r="AF496" s="31"/>
      <c r="AG496" s="31"/>
      <c r="AH496" s="31" t="str">
        <f t="shared" si="42"/>
        <v/>
      </c>
      <c r="AI496" s="37" t="str">
        <f>IFERROR(IF(OR($C$5="",$Y496=""),"",INDEX('NFA LEVEL'!$D$2:$D$197,MATCH(CONCATENATE($C$5,"_",$Y496),'NFA LEVEL'!$A$2:$A$197))),"")</f>
        <v/>
      </c>
      <c r="AJ496" s="38" t="str">
        <f>IFERROR(ROUND((VLOOKUP(CONCATENATE($C$5,"_",$Y496),premium!$A$2:$I$200,6,FALSE))*AA496,0),"")</f>
        <v/>
      </c>
      <c r="AK496" s="38" t="str">
        <f>IFERROR(ROUND((VLOOKUP(CONCATENATE($C$5,"_",$Y496),premium!$A$2:$I$200,9,FALSE))*AA496,2),"")</f>
        <v/>
      </c>
      <c r="AL496" s="35"/>
      <c r="AM496" s="31"/>
      <c r="AN496" s="39"/>
      <c r="AO496" s="63" t="str">
        <f t="shared" si="45"/>
        <v/>
      </c>
      <c r="AP496" s="40" t="str">
        <f t="shared" si="46"/>
        <v/>
      </c>
      <c r="AQ496" s="41" t="s">
        <v>48</v>
      </c>
      <c r="AR496" s="161"/>
      <c r="AS496" s="124" t="s">
        <v>4691</v>
      </c>
      <c r="AT496" s="129" t="s">
        <v>454</v>
      </c>
      <c r="AU496" s="129" t="s">
        <v>204</v>
      </c>
      <c r="AV496" s="129" t="s">
        <v>461</v>
      </c>
      <c r="AW496" s="129" t="s">
        <v>531</v>
      </c>
      <c r="AX496" s="129" t="s">
        <v>549</v>
      </c>
      <c r="AZ496" s="129" t="s">
        <v>3984</v>
      </c>
      <c r="BA496" s="130" t="s">
        <v>9639</v>
      </c>
      <c r="BB496" s="130" t="s">
        <v>9640</v>
      </c>
      <c r="BH496" s="124"/>
      <c r="BI496" s="124"/>
      <c r="BL496" s="131"/>
      <c r="BM496" s="131"/>
      <c r="BN496" s="131"/>
      <c r="BO496" s="131"/>
      <c r="BP496" s="131"/>
      <c r="BQ496" s="131"/>
      <c r="BR496" s="131"/>
      <c r="BX496" s="123"/>
      <c r="BY496" s="131"/>
      <c r="BZ496" s="131"/>
      <c r="CB496" s="129" t="s">
        <v>454</v>
      </c>
      <c r="CC496" s="129" t="s">
        <v>204</v>
      </c>
      <c r="CD496" s="129" t="s">
        <v>461</v>
      </c>
      <c r="CE496" s="129" t="s">
        <v>531</v>
      </c>
      <c r="CF496" s="129" t="s">
        <v>549</v>
      </c>
      <c r="CG496" s="131" t="s">
        <v>17962</v>
      </c>
      <c r="CH496" s="131" t="s">
        <v>9640</v>
      </c>
      <c r="CI496" s="124" t="s">
        <v>19479</v>
      </c>
    </row>
    <row r="497" spans="1:87" ht="15" x14ac:dyDescent="0.25">
      <c r="A497" s="30" t="str">
        <f t="shared" si="47"/>
        <v/>
      </c>
      <c r="B497" s="31"/>
      <c r="C497" s="31"/>
      <c r="D497" s="31"/>
      <c r="E497" s="31"/>
      <c r="F497" s="31"/>
      <c r="G497" s="32"/>
      <c r="H497" s="32"/>
      <c r="I497" s="33"/>
      <c r="J497" s="18"/>
      <c r="K497" s="32"/>
      <c r="L497" s="18"/>
      <c r="M497" s="31"/>
      <c r="N497" s="31"/>
      <c r="O497" s="31"/>
      <c r="P497" s="32"/>
      <c r="Q497" s="31"/>
      <c r="R497" s="44"/>
      <c r="S497" s="32"/>
      <c r="T497" s="34" t="str">
        <f t="shared" si="43"/>
        <v/>
      </c>
      <c r="U497" s="32"/>
      <c r="V497" s="45"/>
      <c r="W497" s="35"/>
      <c r="X497" s="62" t="str">
        <f t="shared" si="44"/>
        <v/>
      </c>
      <c r="Y497" s="32"/>
      <c r="Z497" s="35"/>
      <c r="AA497" s="36"/>
      <c r="AB497" s="32"/>
      <c r="AC497" s="32"/>
      <c r="AD497" s="32"/>
      <c r="AE497" s="31"/>
      <c r="AF497" s="31"/>
      <c r="AG497" s="31"/>
      <c r="AH497" s="31" t="str">
        <f t="shared" si="42"/>
        <v/>
      </c>
      <c r="AI497" s="37" t="str">
        <f>IFERROR(IF(OR($C$5="",$Y497=""),"",INDEX('NFA LEVEL'!$D$2:$D$197,MATCH(CONCATENATE($C$5,"_",$Y497),'NFA LEVEL'!$A$2:$A$197))),"")</f>
        <v/>
      </c>
      <c r="AJ497" s="38" t="str">
        <f>IFERROR(ROUND((VLOOKUP(CONCATENATE($C$5,"_",$Y497),premium!$A$2:$I$200,6,FALSE))*AA497,0),"")</f>
        <v/>
      </c>
      <c r="AK497" s="38" t="str">
        <f>IFERROR(ROUND((VLOOKUP(CONCATENATE($C$5,"_",$Y497),premium!$A$2:$I$200,9,FALSE))*AA497,2),"")</f>
        <v/>
      </c>
      <c r="AL497" s="35"/>
      <c r="AM497" s="31"/>
      <c r="AN497" s="39"/>
      <c r="AO497" s="63" t="str">
        <f t="shared" si="45"/>
        <v/>
      </c>
      <c r="AP497" s="40" t="str">
        <f t="shared" si="46"/>
        <v/>
      </c>
      <c r="AQ497" s="41" t="s">
        <v>48</v>
      </c>
      <c r="AR497" s="161"/>
      <c r="AS497" s="124" t="s">
        <v>4692</v>
      </c>
      <c r="AT497" s="129" t="s">
        <v>454</v>
      </c>
      <c r="AU497" s="129" t="s">
        <v>204</v>
      </c>
      <c r="AV497" s="129" t="s">
        <v>461</v>
      </c>
      <c r="AW497" s="129" t="s">
        <v>531</v>
      </c>
      <c r="AX497" s="129" t="s">
        <v>550</v>
      </c>
      <c r="AZ497" s="129" t="s">
        <v>3984</v>
      </c>
      <c r="BA497" s="130" t="s">
        <v>9641</v>
      </c>
      <c r="BB497" s="130" t="s">
        <v>9642</v>
      </c>
      <c r="BH497" s="124"/>
      <c r="BI497" s="124"/>
      <c r="BL497" s="131"/>
      <c r="BM497" s="131"/>
      <c r="BN497" s="131"/>
      <c r="BO497" s="131"/>
      <c r="BP497" s="131"/>
      <c r="BQ497" s="131"/>
      <c r="BR497" s="131"/>
      <c r="BX497" s="123"/>
      <c r="BY497" s="131"/>
      <c r="BZ497" s="131"/>
      <c r="CB497" s="129" t="s">
        <v>454</v>
      </c>
      <c r="CC497" s="129" t="s">
        <v>204</v>
      </c>
      <c r="CD497" s="129" t="s">
        <v>461</v>
      </c>
      <c r="CE497" s="129" t="s">
        <v>531</v>
      </c>
      <c r="CF497" s="129" t="s">
        <v>550</v>
      </c>
      <c r="CG497" s="131" t="s">
        <v>17962</v>
      </c>
      <c r="CH497" s="131" t="s">
        <v>9642</v>
      </c>
      <c r="CI497" s="124" t="s">
        <v>19480</v>
      </c>
    </row>
    <row r="498" spans="1:87" ht="15" x14ac:dyDescent="0.25">
      <c r="A498" s="30" t="str">
        <f t="shared" si="47"/>
        <v/>
      </c>
      <c r="B498" s="31"/>
      <c r="C498" s="31"/>
      <c r="D498" s="31"/>
      <c r="E498" s="31"/>
      <c r="F498" s="31"/>
      <c r="G498" s="32"/>
      <c r="H498" s="32"/>
      <c r="I498" s="33"/>
      <c r="J498" s="18"/>
      <c r="K498" s="32"/>
      <c r="L498" s="18"/>
      <c r="M498" s="31"/>
      <c r="N498" s="31"/>
      <c r="O498" s="31"/>
      <c r="P498" s="32"/>
      <c r="Q498" s="31"/>
      <c r="R498" s="44"/>
      <c r="S498" s="32"/>
      <c r="T498" s="34" t="str">
        <f t="shared" si="43"/>
        <v/>
      </c>
      <c r="U498" s="32"/>
      <c r="V498" s="45"/>
      <c r="W498" s="35"/>
      <c r="X498" s="62" t="str">
        <f t="shared" si="44"/>
        <v/>
      </c>
      <c r="Y498" s="32"/>
      <c r="Z498" s="35"/>
      <c r="AA498" s="36"/>
      <c r="AB498" s="32"/>
      <c r="AC498" s="32"/>
      <c r="AD498" s="32"/>
      <c r="AE498" s="31"/>
      <c r="AF498" s="31"/>
      <c r="AG498" s="31"/>
      <c r="AH498" s="31" t="str">
        <f t="shared" si="42"/>
        <v/>
      </c>
      <c r="AI498" s="37" t="str">
        <f>IFERROR(IF(OR($C$5="",$Y498=""),"",INDEX('NFA LEVEL'!$D$2:$D$197,MATCH(CONCATENATE($C$5,"_",$Y498),'NFA LEVEL'!$A$2:$A$197))),"")</f>
        <v/>
      </c>
      <c r="AJ498" s="38" t="str">
        <f>IFERROR(ROUND((VLOOKUP(CONCATENATE($C$5,"_",$Y498),premium!$A$2:$I$200,6,FALSE))*AA498,0),"")</f>
        <v/>
      </c>
      <c r="AK498" s="38" t="str">
        <f>IFERROR(ROUND((VLOOKUP(CONCATENATE($C$5,"_",$Y498),premium!$A$2:$I$200,9,FALSE))*AA498,2),"")</f>
        <v/>
      </c>
      <c r="AL498" s="35"/>
      <c r="AM498" s="31"/>
      <c r="AN498" s="39"/>
      <c r="AO498" s="63" t="str">
        <f t="shared" si="45"/>
        <v/>
      </c>
      <c r="AP498" s="40" t="str">
        <f t="shared" si="46"/>
        <v/>
      </c>
      <c r="AQ498" s="41" t="s">
        <v>48</v>
      </c>
      <c r="AR498" s="161"/>
      <c r="AS498" s="124" t="s">
        <v>4693</v>
      </c>
      <c r="AT498" s="129" t="s">
        <v>454</v>
      </c>
      <c r="AU498" s="129" t="s">
        <v>204</v>
      </c>
      <c r="AV498" s="129" t="s">
        <v>461</v>
      </c>
      <c r="AW498" s="129" t="s">
        <v>531</v>
      </c>
      <c r="AX498" s="129" t="s">
        <v>551</v>
      </c>
      <c r="AZ498" s="129" t="s">
        <v>3984</v>
      </c>
      <c r="BA498" s="130" t="s">
        <v>9643</v>
      </c>
      <c r="BB498" s="130" t="s">
        <v>9644</v>
      </c>
      <c r="BH498" s="124"/>
      <c r="BI498" s="124"/>
      <c r="BL498" s="131"/>
      <c r="BM498" s="131"/>
      <c r="BN498" s="131"/>
      <c r="BO498" s="131"/>
      <c r="BP498" s="131"/>
      <c r="BQ498" s="131"/>
      <c r="BR498" s="131"/>
      <c r="BX498" s="123"/>
      <c r="BY498" s="131"/>
      <c r="BZ498" s="131"/>
      <c r="CB498" s="129" t="s">
        <v>454</v>
      </c>
      <c r="CC498" s="129" t="s">
        <v>204</v>
      </c>
      <c r="CD498" s="129" t="s">
        <v>461</v>
      </c>
      <c r="CE498" s="129" t="s">
        <v>531</v>
      </c>
      <c r="CF498" s="129" t="s">
        <v>551</v>
      </c>
      <c r="CG498" s="131" t="s">
        <v>17962</v>
      </c>
      <c r="CH498" s="131" t="s">
        <v>9644</v>
      </c>
      <c r="CI498" s="124" t="s">
        <v>19481</v>
      </c>
    </row>
    <row r="499" spans="1:87" ht="15" x14ac:dyDescent="0.25">
      <c r="A499" s="30" t="str">
        <f t="shared" si="47"/>
        <v/>
      </c>
      <c r="B499" s="31"/>
      <c r="C499" s="31"/>
      <c r="D499" s="31"/>
      <c r="E499" s="31"/>
      <c r="F499" s="31"/>
      <c r="G499" s="32"/>
      <c r="H499" s="32"/>
      <c r="I499" s="33"/>
      <c r="J499" s="18"/>
      <c r="K499" s="32"/>
      <c r="L499" s="18"/>
      <c r="M499" s="31"/>
      <c r="N499" s="31"/>
      <c r="O499" s="31"/>
      <c r="P499" s="32"/>
      <c r="Q499" s="31"/>
      <c r="R499" s="44"/>
      <c r="S499" s="32"/>
      <c r="T499" s="34" t="str">
        <f t="shared" si="43"/>
        <v/>
      </c>
      <c r="U499" s="32"/>
      <c r="V499" s="45"/>
      <c r="W499" s="35"/>
      <c r="X499" s="62" t="str">
        <f t="shared" si="44"/>
        <v/>
      </c>
      <c r="Y499" s="32"/>
      <c r="Z499" s="35"/>
      <c r="AA499" s="36"/>
      <c r="AB499" s="32"/>
      <c r="AC499" s="32"/>
      <c r="AD499" s="32"/>
      <c r="AE499" s="31"/>
      <c r="AF499" s="31"/>
      <c r="AG499" s="31"/>
      <c r="AH499" s="31" t="str">
        <f t="shared" si="42"/>
        <v/>
      </c>
      <c r="AI499" s="37" t="str">
        <f>IFERROR(IF(OR($C$5="",$Y499=""),"",INDEX('NFA LEVEL'!$D$2:$D$197,MATCH(CONCATENATE($C$5,"_",$Y499),'NFA LEVEL'!$A$2:$A$197))),"")</f>
        <v/>
      </c>
      <c r="AJ499" s="38" t="str">
        <f>IFERROR(ROUND((VLOOKUP(CONCATENATE($C$5,"_",$Y499),premium!$A$2:$I$200,6,FALSE))*AA499,0),"")</f>
        <v/>
      </c>
      <c r="AK499" s="38" t="str">
        <f>IFERROR(ROUND((VLOOKUP(CONCATENATE($C$5,"_",$Y499),premium!$A$2:$I$200,9,FALSE))*AA499,2),"")</f>
        <v/>
      </c>
      <c r="AL499" s="35"/>
      <c r="AM499" s="31"/>
      <c r="AN499" s="39"/>
      <c r="AO499" s="63" t="str">
        <f t="shared" si="45"/>
        <v/>
      </c>
      <c r="AP499" s="40" t="str">
        <f t="shared" si="46"/>
        <v/>
      </c>
      <c r="AQ499" s="41" t="s">
        <v>48</v>
      </c>
      <c r="AR499" s="161"/>
      <c r="AS499" s="124" t="s">
        <v>4694</v>
      </c>
      <c r="AT499" s="129" t="s">
        <v>454</v>
      </c>
      <c r="AU499" s="129" t="s">
        <v>204</v>
      </c>
      <c r="AV499" s="129" t="s">
        <v>461</v>
      </c>
      <c r="AW499" s="129" t="s">
        <v>531</v>
      </c>
      <c r="AX499" s="129" t="s">
        <v>552</v>
      </c>
      <c r="AZ499" s="129" t="s">
        <v>3984</v>
      </c>
      <c r="BA499" s="130" t="s">
        <v>9645</v>
      </c>
      <c r="BB499" s="130" t="s">
        <v>9646</v>
      </c>
      <c r="BH499" s="124"/>
      <c r="BI499" s="124"/>
      <c r="BL499" s="131"/>
      <c r="BM499" s="131"/>
      <c r="BN499" s="131"/>
      <c r="BO499" s="131"/>
      <c r="BP499" s="131"/>
      <c r="BQ499" s="131"/>
      <c r="BR499" s="131"/>
      <c r="BX499" s="123"/>
      <c r="BY499" s="131"/>
      <c r="BZ499" s="131"/>
      <c r="CB499" s="129" t="s">
        <v>454</v>
      </c>
      <c r="CC499" s="129" t="s">
        <v>204</v>
      </c>
      <c r="CD499" s="129" t="s">
        <v>461</v>
      </c>
      <c r="CE499" s="129" t="s">
        <v>531</v>
      </c>
      <c r="CF499" s="129" t="s">
        <v>552</v>
      </c>
      <c r="CG499" s="131" t="s">
        <v>17962</v>
      </c>
      <c r="CH499" s="131" t="s">
        <v>9646</v>
      </c>
      <c r="CI499" s="124" t="s">
        <v>19482</v>
      </c>
    </row>
    <row r="500" spans="1:87" ht="15" x14ac:dyDescent="0.25">
      <c r="A500" s="30" t="str">
        <f t="shared" si="47"/>
        <v/>
      </c>
      <c r="B500" s="31"/>
      <c r="C500" s="31"/>
      <c r="D500" s="31"/>
      <c r="E500" s="31"/>
      <c r="F500" s="31"/>
      <c r="G500" s="32"/>
      <c r="H500" s="32"/>
      <c r="I500" s="33"/>
      <c r="J500" s="18"/>
      <c r="K500" s="32"/>
      <c r="L500" s="18"/>
      <c r="M500" s="31"/>
      <c r="N500" s="31"/>
      <c r="O500" s="31"/>
      <c r="P500" s="32"/>
      <c r="Q500" s="31"/>
      <c r="R500" s="44"/>
      <c r="S500" s="32"/>
      <c r="T500" s="34" t="str">
        <f t="shared" si="43"/>
        <v/>
      </c>
      <c r="U500" s="32"/>
      <c r="V500" s="45"/>
      <c r="W500" s="35"/>
      <c r="X500" s="62" t="str">
        <f t="shared" si="44"/>
        <v/>
      </c>
      <c r="Y500" s="32"/>
      <c r="Z500" s="35"/>
      <c r="AA500" s="36"/>
      <c r="AB500" s="32"/>
      <c r="AC500" s="32"/>
      <c r="AD500" s="32"/>
      <c r="AE500" s="31"/>
      <c r="AF500" s="31"/>
      <c r="AG500" s="31"/>
      <c r="AH500" s="31" t="str">
        <f t="shared" si="42"/>
        <v/>
      </c>
      <c r="AI500" s="37" t="str">
        <f>IFERROR(IF(OR($C$5="",$Y500=""),"",INDEX('NFA LEVEL'!$D$2:$D$197,MATCH(CONCATENATE($C$5,"_",$Y500),'NFA LEVEL'!$A$2:$A$197))),"")</f>
        <v/>
      </c>
      <c r="AJ500" s="38" t="str">
        <f>IFERROR(ROUND((VLOOKUP(CONCATENATE($C$5,"_",$Y500),premium!$A$2:$I$200,6,FALSE))*AA500,0),"")</f>
        <v/>
      </c>
      <c r="AK500" s="38" t="str">
        <f>IFERROR(ROUND((VLOOKUP(CONCATENATE($C$5,"_",$Y500),premium!$A$2:$I$200,9,FALSE))*AA500,2),"")</f>
        <v/>
      </c>
      <c r="AL500" s="35"/>
      <c r="AM500" s="31"/>
      <c r="AN500" s="39"/>
      <c r="AO500" s="63" t="str">
        <f t="shared" si="45"/>
        <v/>
      </c>
      <c r="AP500" s="40" t="str">
        <f t="shared" si="46"/>
        <v/>
      </c>
      <c r="AQ500" s="41" t="s">
        <v>48</v>
      </c>
      <c r="AR500" s="161"/>
      <c r="AS500" s="124" t="s">
        <v>4695</v>
      </c>
      <c r="AT500" s="129" t="s">
        <v>454</v>
      </c>
      <c r="AU500" s="129" t="s">
        <v>204</v>
      </c>
      <c r="AV500" s="129" t="s">
        <v>461</v>
      </c>
      <c r="AW500" s="129" t="s">
        <v>531</v>
      </c>
      <c r="AX500" s="129" t="s">
        <v>553</v>
      </c>
      <c r="AZ500" s="129" t="s">
        <v>3984</v>
      </c>
      <c r="BA500" s="130" t="s">
        <v>9647</v>
      </c>
      <c r="BB500" s="130" t="s">
        <v>9648</v>
      </c>
      <c r="BH500" s="124"/>
      <c r="BI500" s="124"/>
      <c r="BL500" s="131"/>
      <c r="BM500" s="131"/>
      <c r="BN500" s="131"/>
      <c r="BO500" s="131"/>
      <c r="BP500" s="131"/>
      <c r="BQ500" s="131"/>
      <c r="BR500" s="131"/>
      <c r="BX500" s="123"/>
      <c r="BY500" s="131"/>
      <c r="BZ500" s="131"/>
      <c r="CB500" s="129" t="s">
        <v>454</v>
      </c>
      <c r="CC500" s="129" t="s">
        <v>204</v>
      </c>
      <c r="CD500" s="129" t="s">
        <v>461</v>
      </c>
      <c r="CE500" s="129" t="s">
        <v>531</v>
      </c>
      <c r="CF500" s="129" t="s">
        <v>553</v>
      </c>
      <c r="CG500" s="131" t="s">
        <v>17962</v>
      </c>
      <c r="CH500" s="131" t="s">
        <v>9648</v>
      </c>
      <c r="CI500" s="124" t="s">
        <v>19483</v>
      </c>
    </row>
    <row r="501" spans="1:87" ht="15" x14ac:dyDescent="0.25">
      <c r="A501" s="30" t="str">
        <f t="shared" si="47"/>
        <v/>
      </c>
      <c r="B501" s="31"/>
      <c r="C501" s="31"/>
      <c r="D501" s="31"/>
      <c r="E501" s="31"/>
      <c r="F501" s="31"/>
      <c r="G501" s="32"/>
      <c r="H501" s="32"/>
      <c r="I501" s="33"/>
      <c r="J501" s="18"/>
      <c r="K501" s="32"/>
      <c r="L501" s="18"/>
      <c r="M501" s="31"/>
      <c r="N501" s="31"/>
      <c r="O501" s="31"/>
      <c r="P501" s="32"/>
      <c r="Q501" s="31"/>
      <c r="R501" s="44"/>
      <c r="S501" s="32"/>
      <c r="T501" s="34" t="str">
        <f t="shared" si="43"/>
        <v/>
      </c>
      <c r="U501" s="32"/>
      <c r="V501" s="45"/>
      <c r="W501" s="35"/>
      <c r="X501" s="62" t="str">
        <f t="shared" si="44"/>
        <v/>
      </c>
      <c r="Y501" s="32"/>
      <c r="Z501" s="35"/>
      <c r="AA501" s="36"/>
      <c r="AB501" s="32"/>
      <c r="AC501" s="32"/>
      <c r="AD501" s="32"/>
      <c r="AE501" s="31"/>
      <c r="AF501" s="31"/>
      <c r="AG501" s="31"/>
      <c r="AH501" s="31" t="str">
        <f t="shared" si="42"/>
        <v/>
      </c>
      <c r="AI501" s="37" t="str">
        <f>IFERROR(IF(OR($C$5="",$Y501=""),"",INDEX('NFA LEVEL'!$D$2:$D$197,MATCH(CONCATENATE($C$5,"_",$Y501),'NFA LEVEL'!$A$2:$A$197))),"")</f>
        <v/>
      </c>
      <c r="AJ501" s="38" t="str">
        <f>IFERROR(ROUND((VLOOKUP(CONCATENATE($C$5,"_",$Y501),premium!$A$2:$I$200,6,FALSE))*AA501,0),"")</f>
        <v/>
      </c>
      <c r="AK501" s="38" t="str">
        <f>IFERROR(ROUND((VLOOKUP(CONCATENATE($C$5,"_",$Y501),premium!$A$2:$I$200,9,FALSE))*AA501,2),"")</f>
        <v/>
      </c>
      <c r="AL501" s="35"/>
      <c r="AM501" s="31"/>
      <c r="AN501" s="39"/>
      <c r="AO501" s="63" t="str">
        <f t="shared" si="45"/>
        <v/>
      </c>
      <c r="AP501" s="40" t="str">
        <f t="shared" si="46"/>
        <v/>
      </c>
      <c r="AQ501" s="41" t="s">
        <v>48</v>
      </c>
      <c r="AR501" s="161"/>
      <c r="AS501" s="124" t="s">
        <v>4696</v>
      </c>
      <c r="AT501" s="129" t="s">
        <v>454</v>
      </c>
      <c r="AU501" s="129" t="s">
        <v>204</v>
      </c>
      <c r="AV501" s="129" t="s">
        <v>461</v>
      </c>
      <c r="AW501" s="129" t="s">
        <v>531</v>
      </c>
      <c r="AX501" s="129" t="s">
        <v>554</v>
      </c>
      <c r="AZ501" s="129" t="s">
        <v>3984</v>
      </c>
      <c r="BA501" s="130" t="s">
        <v>9649</v>
      </c>
      <c r="BB501" s="130" t="s">
        <v>9650</v>
      </c>
      <c r="BH501" s="124"/>
      <c r="BI501" s="124"/>
      <c r="BL501" s="131"/>
      <c r="BM501" s="131"/>
      <c r="BN501" s="131"/>
      <c r="BO501" s="131"/>
      <c r="BP501" s="131"/>
      <c r="BQ501" s="131"/>
      <c r="BR501" s="131"/>
      <c r="BX501" s="123"/>
      <c r="BY501" s="131"/>
      <c r="BZ501" s="131"/>
      <c r="CB501" s="129" t="s">
        <v>454</v>
      </c>
      <c r="CC501" s="129" t="s">
        <v>204</v>
      </c>
      <c r="CD501" s="129" t="s">
        <v>461</v>
      </c>
      <c r="CE501" s="129" t="s">
        <v>531</v>
      </c>
      <c r="CF501" s="129" t="s">
        <v>554</v>
      </c>
      <c r="CG501" s="131" t="s">
        <v>17962</v>
      </c>
      <c r="CH501" s="131" t="s">
        <v>9650</v>
      </c>
      <c r="CI501" s="124" t="s">
        <v>19484</v>
      </c>
    </row>
    <row r="502" spans="1:87" ht="15" x14ac:dyDescent="0.25">
      <c r="A502" s="30" t="str">
        <f t="shared" si="47"/>
        <v/>
      </c>
      <c r="B502" s="31"/>
      <c r="C502" s="31"/>
      <c r="D502" s="31"/>
      <c r="E502" s="31"/>
      <c r="F502" s="31"/>
      <c r="G502" s="32"/>
      <c r="H502" s="32"/>
      <c r="I502" s="33"/>
      <c r="J502" s="18"/>
      <c r="K502" s="32"/>
      <c r="L502" s="18"/>
      <c r="M502" s="31"/>
      <c r="N502" s="31"/>
      <c r="O502" s="31"/>
      <c r="P502" s="32"/>
      <c r="Q502" s="31"/>
      <c r="R502" s="44"/>
      <c r="S502" s="32"/>
      <c r="T502" s="34" t="str">
        <f t="shared" si="43"/>
        <v/>
      </c>
      <c r="U502" s="32"/>
      <c r="V502" s="45"/>
      <c r="W502" s="35"/>
      <c r="X502" s="62" t="str">
        <f t="shared" si="44"/>
        <v/>
      </c>
      <c r="Y502" s="32"/>
      <c r="Z502" s="35"/>
      <c r="AA502" s="36"/>
      <c r="AB502" s="32"/>
      <c r="AC502" s="32"/>
      <c r="AD502" s="32"/>
      <c r="AE502" s="31"/>
      <c r="AF502" s="31"/>
      <c r="AG502" s="31"/>
      <c r="AH502" s="31" t="str">
        <f t="shared" si="42"/>
        <v/>
      </c>
      <c r="AI502" s="37" t="str">
        <f>IFERROR(IF(OR($C$5="",$Y502=""),"",INDEX('NFA LEVEL'!$D$2:$D$197,MATCH(CONCATENATE($C$5,"_",$Y502),'NFA LEVEL'!$A$2:$A$197))),"")</f>
        <v/>
      </c>
      <c r="AJ502" s="38" t="str">
        <f>IFERROR(ROUND((VLOOKUP(CONCATENATE($C$5,"_",$Y502),premium!$A$2:$I$200,6,FALSE))*AA502,0),"")</f>
        <v/>
      </c>
      <c r="AK502" s="38" t="str">
        <f>IFERROR(ROUND((VLOOKUP(CONCATENATE($C$5,"_",$Y502),premium!$A$2:$I$200,9,FALSE))*AA502,2),"")</f>
        <v/>
      </c>
      <c r="AL502" s="35"/>
      <c r="AM502" s="31"/>
      <c r="AN502" s="39"/>
      <c r="AO502" s="63" t="str">
        <f t="shared" si="45"/>
        <v/>
      </c>
      <c r="AP502" s="40" t="str">
        <f t="shared" si="46"/>
        <v/>
      </c>
      <c r="AQ502" s="41" t="s">
        <v>48</v>
      </c>
      <c r="AR502" s="161"/>
      <c r="AS502" s="124" t="s">
        <v>4697</v>
      </c>
      <c r="AT502" s="129" t="s">
        <v>454</v>
      </c>
      <c r="AU502" s="129" t="s">
        <v>204</v>
      </c>
      <c r="AV502" s="129" t="s">
        <v>461</v>
      </c>
      <c r="AW502" s="129" t="s">
        <v>531</v>
      </c>
      <c r="AX502" s="129" t="s">
        <v>555</v>
      </c>
      <c r="AZ502" s="129" t="s">
        <v>3984</v>
      </c>
      <c r="BA502" s="130" t="s">
        <v>9651</v>
      </c>
      <c r="BB502" s="130" t="s">
        <v>9652</v>
      </c>
      <c r="BH502" s="124"/>
      <c r="BI502" s="124"/>
      <c r="BL502" s="131"/>
      <c r="BM502" s="131"/>
      <c r="BN502" s="131"/>
      <c r="BO502" s="131"/>
      <c r="BP502" s="131"/>
      <c r="BQ502" s="131"/>
      <c r="BR502" s="131"/>
      <c r="BX502" s="123"/>
      <c r="BY502" s="131"/>
      <c r="BZ502" s="131"/>
      <c r="CB502" s="129" t="s">
        <v>454</v>
      </c>
      <c r="CC502" s="129" t="s">
        <v>204</v>
      </c>
      <c r="CD502" s="129" t="s">
        <v>461</v>
      </c>
      <c r="CE502" s="129" t="s">
        <v>531</v>
      </c>
      <c r="CF502" s="129" t="s">
        <v>555</v>
      </c>
      <c r="CG502" s="131" t="s">
        <v>17962</v>
      </c>
      <c r="CH502" s="131" t="s">
        <v>9652</v>
      </c>
      <c r="CI502" s="124" t="s">
        <v>19485</v>
      </c>
    </row>
    <row r="503" spans="1:87" ht="15" x14ac:dyDescent="0.25">
      <c r="A503" s="30" t="str">
        <f t="shared" si="47"/>
        <v/>
      </c>
      <c r="B503" s="31"/>
      <c r="C503" s="31"/>
      <c r="D503" s="31"/>
      <c r="E503" s="31"/>
      <c r="F503" s="31"/>
      <c r="G503" s="32"/>
      <c r="H503" s="32"/>
      <c r="I503" s="33"/>
      <c r="J503" s="18"/>
      <c r="K503" s="32"/>
      <c r="L503" s="18"/>
      <c r="M503" s="31"/>
      <c r="N503" s="31"/>
      <c r="O503" s="31"/>
      <c r="P503" s="32"/>
      <c r="Q503" s="31"/>
      <c r="R503" s="44"/>
      <c r="S503" s="32"/>
      <c r="T503" s="34" t="str">
        <f t="shared" si="43"/>
        <v/>
      </c>
      <c r="U503" s="32"/>
      <c r="V503" s="45"/>
      <c r="W503" s="35"/>
      <c r="X503" s="62" t="str">
        <f t="shared" si="44"/>
        <v/>
      </c>
      <c r="Y503" s="32"/>
      <c r="Z503" s="35"/>
      <c r="AA503" s="36"/>
      <c r="AB503" s="32"/>
      <c r="AC503" s="32"/>
      <c r="AD503" s="32"/>
      <c r="AE503" s="31"/>
      <c r="AF503" s="31"/>
      <c r="AG503" s="31"/>
      <c r="AH503" s="31" t="str">
        <f t="shared" si="42"/>
        <v/>
      </c>
      <c r="AI503" s="37" t="str">
        <f>IFERROR(IF(OR($C$5="",$Y503=""),"",INDEX('NFA LEVEL'!$D$2:$D$197,MATCH(CONCATENATE($C$5,"_",$Y503),'NFA LEVEL'!$A$2:$A$197))),"")</f>
        <v/>
      </c>
      <c r="AJ503" s="38" t="str">
        <f>IFERROR(ROUND((VLOOKUP(CONCATENATE($C$5,"_",$Y503),premium!$A$2:$I$200,6,FALSE))*AA503,0),"")</f>
        <v/>
      </c>
      <c r="AK503" s="38" t="str">
        <f>IFERROR(ROUND((VLOOKUP(CONCATENATE($C$5,"_",$Y503),premium!$A$2:$I$200,9,FALSE))*AA503,2),"")</f>
        <v/>
      </c>
      <c r="AL503" s="35"/>
      <c r="AM503" s="31"/>
      <c r="AN503" s="39"/>
      <c r="AO503" s="63" t="str">
        <f t="shared" si="45"/>
        <v/>
      </c>
      <c r="AP503" s="40" t="str">
        <f t="shared" si="46"/>
        <v/>
      </c>
      <c r="AQ503" s="41" t="s">
        <v>48</v>
      </c>
      <c r="AR503" s="161"/>
      <c r="AS503" s="124" t="s">
        <v>4698</v>
      </c>
      <c r="AT503" s="129" t="s">
        <v>454</v>
      </c>
      <c r="AU503" s="129" t="s">
        <v>204</v>
      </c>
      <c r="AV503" s="129" t="s">
        <v>461</v>
      </c>
      <c r="AW503" s="129" t="s">
        <v>531</v>
      </c>
      <c r="AX503" s="129" t="s">
        <v>556</v>
      </c>
      <c r="AZ503" s="129" t="s">
        <v>3984</v>
      </c>
      <c r="BA503" s="130" t="s">
        <v>9653</v>
      </c>
      <c r="BB503" s="130" t="s">
        <v>9654</v>
      </c>
      <c r="BH503" s="124"/>
      <c r="BI503" s="124"/>
      <c r="BL503" s="131"/>
      <c r="BM503" s="131"/>
      <c r="BN503" s="131"/>
      <c r="BO503" s="131"/>
      <c r="BP503" s="131"/>
      <c r="BQ503" s="131"/>
      <c r="BR503" s="131"/>
      <c r="BX503" s="123"/>
      <c r="BY503" s="131"/>
      <c r="BZ503" s="131"/>
      <c r="CB503" s="129" t="s">
        <v>454</v>
      </c>
      <c r="CC503" s="129" t="s">
        <v>204</v>
      </c>
      <c r="CD503" s="129" t="s">
        <v>461</v>
      </c>
      <c r="CE503" s="129" t="s">
        <v>531</v>
      </c>
      <c r="CF503" s="129" t="s">
        <v>556</v>
      </c>
      <c r="CG503" s="131" t="s">
        <v>17962</v>
      </c>
      <c r="CH503" s="131" t="s">
        <v>9654</v>
      </c>
      <c r="CI503" s="124" t="s">
        <v>19486</v>
      </c>
    </row>
    <row r="504" spans="1:87" ht="15" x14ac:dyDescent="0.25">
      <c r="A504" s="30" t="str">
        <f t="shared" si="47"/>
        <v/>
      </c>
      <c r="B504" s="31"/>
      <c r="C504" s="31"/>
      <c r="D504" s="31"/>
      <c r="E504" s="31"/>
      <c r="F504" s="31"/>
      <c r="G504" s="32"/>
      <c r="H504" s="32"/>
      <c r="I504" s="33"/>
      <c r="J504" s="18"/>
      <c r="K504" s="32"/>
      <c r="L504" s="18"/>
      <c r="M504" s="31"/>
      <c r="N504" s="31"/>
      <c r="O504" s="31"/>
      <c r="P504" s="32"/>
      <c r="Q504" s="31"/>
      <c r="R504" s="44"/>
      <c r="S504" s="32"/>
      <c r="T504" s="34" t="str">
        <f t="shared" si="43"/>
        <v/>
      </c>
      <c r="U504" s="32"/>
      <c r="V504" s="45"/>
      <c r="W504" s="35"/>
      <c r="X504" s="62" t="str">
        <f t="shared" si="44"/>
        <v/>
      </c>
      <c r="Y504" s="32"/>
      <c r="Z504" s="35"/>
      <c r="AA504" s="36"/>
      <c r="AB504" s="32"/>
      <c r="AC504" s="32"/>
      <c r="AD504" s="32"/>
      <c r="AE504" s="31"/>
      <c r="AF504" s="31"/>
      <c r="AG504" s="31"/>
      <c r="AH504" s="31" t="str">
        <f t="shared" si="42"/>
        <v/>
      </c>
      <c r="AI504" s="37" t="str">
        <f>IFERROR(IF(OR($C$5="",$Y504=""),"",INDEX('NFA LEVEL'!$D$2:$D$197,MATCH(CONCATENATE($C$5,"_",$Y504),'NFA LEVEL'!$A$2:$A$197))),"")</f>
        <v/>
      </c>
      <c r="AJ504" s="38" t="str">
        <f>IFERROR(ROUND((VLOOKUP(CONCATENATE($C$5,"_",$Y504),premium!$A$2:$I$200,6,FALSE))*AA504,0),"")</f>
        <v/>
      </c>
      <c r="AK504" s="38" t="str">
        <f>IFERROR(ROUND((VLOOKUP(CONCATENATE($C$5,"_",$Y504),premium!$A$2:$I$200,9,FALSE))*AA504,2),"")</f>
        <v/>
      </c>
      <c r="AL504" s="35"/>
      <c r="AM504" s="31"/>
      <c r="AN504" s="39"/>
      <c r="AO504" s="63" t="str">
        <f t="shared" si="45"/>
        <v/>
      </c>
      <c r="AP504" s="40" t="str">
        <f t="shared" si="46"/>
        <v/>
      </c>
      <c r="AQ504" s="41" t="s">
        <v>48</v>
      </c>
      <c r="AR504" s="161"/>
      <c r="AS504" s="124" t="s">
        <v>4699</v>
      </c>
      <c r="AT504" s="129" t="s">
        <v>454</v>
      </c>
      <c r="AU504" s="129" t="s">
        <v>204</v>
      </c>
      <c r="AV504" s="129" t="s">
        <v>462</v>
      </c>
      <c r="AW504" s="129" t="s">
        <v>557</v>
      </c>
      <c r="AX504" s="129" t="s">
        <v>558</v>
      </c>
      <c r="AZ504" s="129" t="s">
        <v>3984</v>
      </c>
      <c r="BA504" s="130" t="s">
        <v>9655</v>
      </c>
      <c r="BB504" s="130" t="s">
        <v>9656</v>
      </c>
      <c r="BH504" s="124"/>
      <c r="BI504" s="124"/>
      <c r="BL504" s="131"/>
      <c r="BM504" s="131"/>
      <c r="BN504" s="131"/>
      <c r="BO504" s="131"/>
      <c r="BP504" s="131"/>
      <c r="BQ504" s="131"/>
      <c r="BR504" s="131"/>
      <c r="BX504" s="123"/>
      <c r="BY504" s="131"/>
      <c r="BZ504" s="131"/>
      <c r="CB504" s="129" t="s">
        <v>454</v>
      </c>
      <c r="CC504" s="129" t="s">
        <v>204</v>
      </c>
      <c r="CD504" s="129" t="s">
        <v>462</v>
      </c>
      <c r="CE504" s="129" t="s">
        <v>557</v>
      </c>
      <c r="CF504" s="129" t="s">
        <v>558</v>
      </c>
      <c r="CG504" s="131" t="s">
        <v>17963</v>
      </c>
      <c r="CH504" s="131" t="s">
        <v>9656</v>
      </c>
      <c r="CI504" s="124" t="s">
        <v>19487</v>
      </c>
    </row>
    <row r="505" spans="1:87" ht="15" x14ac:dyDescent="0.25">
      <c r="A505" s="30" t="str">
        <f t="shared" si="47"/>
        <v/>
      </c>
      <c r="B505" s="31"/>
      <c r="C505" s="31"/>
      <c r="D505" s="31"/>
      <c r="E505" s="31"/>
      <c r="F505" s="31"/>
      <c r="G505" s="32"/>
      <c r="H505" s="32"/>
      <c r="I505" s="33"/>
      <c r="J505" s="18"/>
      <c r="K505" s="32"/>
      <c r="L505" s="18"/>
      <c r="M505" s="31"/>
      <c r="N505" s="31"/>
      <c r="O505" s="31"/>
      <c r="P505" s="32"/>
      <c r="Q505" s="31"/>
      <c r="R505" s="44"/>
      <c r="S505" s="32"/>
      <c r="T505" s="34" t="str">
        <f t="shared" si="43"/>
        <v/>
      </c>
      <c r="U505" s="32"/>
      <c r="V505" s="45"/>
      <c r="W505" s="35"/>
      <c r="X505" s="62" t="str">
        <f t="shared" si="44"/>
        <v/>
      </c>
      <c r="Y505" s="32"/>
      <c r="Z505" s="35"/>
      <c r="AA505" s="36"/>
      <c r="AB505" s="32"/>
      <c r="AC505" s="32"/>
      <c r="AD505" s="32"/>
      <c r="AE505" s="31"/>
      <c r="AF505" s="31"/>
      <c r="AG505" s="31"/>
      <c r="AH505" s="31" t="str">
        <f t="shared" si="42"/>
        <v/>
      </c>
      <c r="AI505" s="37" t="str">
        <f>IFERROR(IF(OR($C$5="",$Y505=""),"",INDEX('NFA LEVEL'!$D$2:$D$197,MATCH(CONCATENATE($C$5,"_",$Y505),'NFA LEVEL'!$A$2:$A$197))),"")</f>
        <v/>
      </c>
      <c r="AJ505" s="38" t="str">
        <f>IFERROR(ROUND((VLOOKUP(CONCATENATE($C$5,"_",$Y505),premium!$A$2:$I$200,6,FALSE))*AA505,0),"")</f>
        <v/>
      </c>
      <c r="AK505" s="38" t="str">
        <f>IFERROR(ROUND((VLOOKUP(CONCATENATE($C$5,"_",$Y505),premium!$A$2:$I$200,9,FALSE))*AA505,2),"")</f>
        <v/>
      </c>
      <c r="AL505" s="35"/>
      <c r="AM505" s="31"/>
      <c r="AN505" s="39"/>
      <c r="AO505" s="63" t="str">
        <f t="shared" si="45"/>
        <v/>
      </c>
      <c r="AP505" s="40" t="str">
        <f t="shared" si="46"/>
        <v/>
      </c>
      <c r="AQ505" s="41" t="s">
        <v>48</v>
      </c>
      <c r="AR505" s="161"/>
      <c r="AS505" s="124" t="s">
        <v>4700</v>
      </c>
      <c r="AT505" s="129" t="s">
        <v>454</v>
      </c>
      <c r="AU505" s="129" t="s">
        <v>204</v>
      </c>
      <c r="AV505" s="129" t="s">
        <v>462</v>
      </c>
      <c r="AW505" s="129" t="s">
        <v>557</v>
      </c>
      <c r="AX505" s="129" t="s">
        <v>559</v>
      </c>
      <c r="AZ505" s="129" t="s">
        <v>3984</v>
      </c>
      <c r="BA505" s="130" t="s">
        <v>9657</v>
      </c>
      <c r="BB505" s="130" t="s">
        <v>9658</v>
      </c>
      <c r="BH505" s="124"/>
      <c r="BI505" s="124"/>
      <c r="BL505" s="131"/>
      <c r="BM505" s="131"/>
      <c r="BN505" s="131"/>
      <c r="BO505" s="131"/>
      <c r="BP505" s="131"/>
      <c r="BQ505" s="131"/>
      <c r="BR505" s="131"/>
      <c r="BX505" s="123"/>
      <c r="BY505" s="131"/>
      <c r="BZ505" s="131"/>
      <c r="CB505" s="129" t="s">
        <v>454</v>
      </c>
      <c r="CC505" s="129" t="s">
        <v>204</v>
      </c>
      <c r="CD505" s="129" t="s">
        <v>462</v>
      </c>
      <c r="CE505" s="129" t="s">
        <v>557</v>
      </c>
      <c r="CF505" s="129" t="s">
        <v>559</v>
      </c>
      <c r="CG505" s="131" t="s">
        <v>17963</v>
      </c>
      <c r="CH505" s="131" t="s">
        <v>9658</v>
      </c>
      <c r="CI505" s="124" t="s">
        <v>19488</v>
      </c>
    </row>
    <row r="506" spans="1:87" ht="15" x14ac:dyDescent="0.25">
      <c r="A506" s="30" t="str">
        <f t="shared" si="47"/>
        <v/>
      </c>
      <c r="B506" s="31"/>
      <c r="C506" s="31"/>
      <c r="D506" s="31"/>
      <c r="E506" s="31"/>
      <c r="F506" s="31"/>
      <c r="G506" s="32"/>
      <c r="H506" s="32"/>
      <c r="I506" s="33"/>
      <c r="J506" s="18"/>
      <c r="K506" s="32"/>
      <c r="L506" s="18"/>
      <c r="M506" s="31"/>
      <c r="N506" s="31"/>
      <c r="O506" s="31"/>
      <c r="P506" s="32"/>
      <c r="Q506" s="31"/>
      <c r="R506" s="44"/>
      <c r="S506" s="32"/>
      <c r="T506" s="34" t="str">
        <f t="shared" si="43"/>
        <v/>
      </c>
      <c r="U506" s="32"/>
      <c r="V506" s="45"/>
      <c r="W506" s="35"/>
      <c r="X506" s="62" t="str">
        <f t="shared" si="44"/>
        <v/>
      </c>
      <c r="Y506" s="32"/>
      <c r="Z506" s="35"/>
      <c r="AA506" s="36"/>
      <c r="AB506" s="32"/>
      <c r="AC506" s="32"/>
      <c r="AD506" s="32"/>
      <c r="AE506" s="31"/>
      <c r="AF506" s="31"/>
      <c r="AG506" s="31"/>
      <c r="AH506" s="31" t="str">
        <f t="shared" si="42"/>
        <v/>
      </c>
      <c r="AI506" s="37" t="str">
        <f>IFERROR(IF(OR($C$5="",$Y506=""),"",INDEX('NFA LEVEL'!$D$2:$D$197,MATCH(CONCATENATE($C$5,"_",$Y506),'NFA LEVEL'!$A$2:$A$197))),"")</f>
        <v/>
      </c>
      <c r="AJ506" s="38" t="str">
        <f>IFERROR(ROUND((VLOOKUP(CONCATENATE($C$5,"_",$Y506),premium!$A$2:$I$200,6,FALSE))*AA506,0),"")</f>
        <v/>
      </c>
      <c r="AK506" s="38" t="str">
        <f>IFERROR(ROUND((VLOOKUP(CONCATENATE($C$5,"_",$Y506),premium!$A$2:$I$200,9,FALSE))*AA506,2),"")</f>
        <v/>
      </c>
      <c r="AL506" s="35"/>
      <c r="AM506" s="31"/>
      <c r="AN506" s="39"/>
      <c r="AO506" s="63" t="str">
        <f t="shared" si="45"/>
        <v/>
      </c>
      <c r="AP506" s="40" t="str">
        <f t="shared" si="46"/>
        <v/>
      </c>
      <c r="AQ506" s="41" t="s">
        <v>48</v>
      </c>
      <c r="AR506" s="161"/>
      <c r="AS506" s="124" t="s">
        <v>4701</v>
      </c>
      <c r="AT506" s="129" t="s">
        <v>454</v>
      </c>
      <c r="AU506" s="129" t="s">
        <v>204</v>
      </c>
      <c r="AV506" s="129" t="s">
        <v>462</v>
      </c>
      <c r="AW506" s="129" t="s">
        <v>557</v>
      </c>
      <c r="AX506" s="129" t="s">
        <v>560</v>
      </c>
      <c r="AZ506" s="129" t="s">
        <v>3984</v>
      </c>
      <c r="BA506" s="130" t="s">
        <v>9659</v>
      </c>
      <c r="BB506" s="130" t="s">
        <v>9660</v>
      </c>
      <c r="BH506" s="124"/>
      <c r="BI506" s="124"/>
      <c r="BL506" s="131"/>
      <c r="BM506" s="131"/>
      <c r="BN506" s="131"/>
      <c r="BO506" s="131"/>
      <c r="BP506" s="131"/>
      <c r="BQ506" s="131"/>
      <c r="BR506" s="131"/>
      <c r="BX506" s="123"/>
      <c r="BY506" s="131"/>
      <c r="BZ506" s="131"/>
      <c r="CB506" s="129" t="s">
        <v>454</v>
      </c>
      <c r="CC506" s="129" t="s">
        <v>204</v>
      </c>
      <c r="CD506" s="129" t="s">
        <v>462</v>
      </c>
      <c r="CE506" s="129" t="s">
        <v>557</v>
      </c>
      <c r="CF506" s="129" t="s">
        <v>560</v>
      </c>
      <c r="CG506" s="131" t="s">
        <v>17963</v>
      </c>
      <c r="CH506" s="131" t="s">
        <v>9660</v>
      </c>
      <c r="CI506" s="124" t="s">
        <v>19489</v>
      </c>
    </row>
    <row r="507" spans="1:87" ht="15" x14ac:dyDescent="0.25">
      <c r="A507" s="30" t="str">
        <f t="shared" si="47"/>
        <v/>
      </c>
      <c r="B507" s="31"/>
      <c r="C507" s="31"/>
      <c r="D507" s="31"/>
      <c r="E507" s="31"/>
      <c r="F507" s="31"/>
      <c r="G507" s="32"/>
      <c r="H507" s="32"/>
      <c r="I507" s="33"/>
      <c r="J507" s="18"/>
      <c r="K507" s="32"/>
      <c r="L507" s="18"/>
      <c r="M507" s="31"/>
      <c r="N507" s="31"/>
      <c r="O507" s="31"/>
      <c r="P507" s="32"/>
      <c r="Q507" s="31"/>
      <c r="R507" s="44"/>
      <c r="S507" s="32"/>
      <c r="T507" s="34" t="str">
        <f t="shared" si="43"/>
        <v/>
      </c>
      <c r="U507" s="32"/>
      <c r="V507" s="45"/>
      <c r="W507" s="35"/>
      <c r="X507" s="62" t="str">
        <f t="shared" si="44"/>
        <v/>
      </c>
      <c r="Y507" s="32"/>
      <c r="Z507" s="35"/>
      <c r="AA507" s="36"/>
      <c r="AB507" s="32"/>
      <c r="AC507" s="32"/>
      <c r="AD507" s="32"/>
      <c r="AE507" s="31"/>
      <c r="AF507" s="31"/>
      <c r="AG507" s="31"/>
      <c r="AH507" s="31" t="str">
        <f t="shared" si="42"/>
        <v/>
      </c>
      <c r="AI507" s="37" t="str">
        <f>IFERROR(IF(OR($C$5="",$Y507=""),"",INDEX('NFA LEVEL'!$D$2:$D$197,MATCH(CONCATENATE($C$5,"_",$Y507),'NFA LEVEL'!$A$2:$A$197))),"")</f>
        <v/>
      </c>
      <c r="AJ507" s="38" t="str">
        <f>IFERROR(ROUND((VLOOKUP(CONCATENATE($C$5,"_",$Y507),premium!$A$2:$I$200,6,FALSE))*AA507,0),"")</f>
        <v/>
      </c>
      <c r="AK507" s="38" t="str">
        <f>IFERROR(ROUND((VLOOKUP(CONCATENATE($C$5,"_",$Y507),premium!$A$2:$I$200,9,FALSE))*AA507,2),"")</f>
        <v/>
      </c>
      <c r="AL507" s="35"/>
      <c r="AM507" s="31"/>
      <c r="AN507" s="39"/>
      <c r="AO507" s="63" t="str">
        <f t="shared" si="45"/>
        <v/>
      </c>
      <c r="AP507" s="40" t="str">
        <f t="shared" si="46"/>
        <v/>
      </c>
      <c r="AQ507" s="41" t="s">
        <v>48</v>
      </c>
      <c r="AR507" s="161"/>
      <c r="AS507" s="124" t="s">
        <v>4702</v>
      </c>
      <c r="AT507" s="129" t="s">
        <v>454</v>
      </c>
      <c r="AU507" s="129" t="s">
        <v>204</v>
      </c>
      <c r="AV507" s="129" t="s">
        <v>462</v>
      </c>
      <c r="AW507" s="129" t="s">
        <v>557</v>
      </c>
      <c r="AX507" s="129" t="s">
        <v>561</v>
      </c>
      <c r="AZ507" s="129" t="s">
        <v>3984</v>
      </c>
      <c r="BA507" s="130" t="s">
        <v>9661</v>
      </c>
      <c r="BB507" s="130" t="s">
        <v>9662</v>
      </c>
      <c r="BH507" s="124"/>
      <c r="BI507" s="124"/>
      <c r="BL507" s="131"/>
      <c r="BM507" s="131"/>
      <c r="BN507" s="131"/>
      <c r="BO507" s="131"/>
      <c r="BP507" s="131"/>
      <c r="BQ507" s="131"/>
      <c r="BR507" s="131"/>
      <c r="BX507" s="123"/>
      <c r="BY507" s="131"/>
      <c r="BZ507" s="131"/>
      <c r="CB507" s="129" t="s">
        <v>454</v>
      </c>
      <c r="CC507" s="129" t="s">
        <v>204</v>
      </c>
      <c r="CD507" s="129" t="s">
        <v>462</v>
      </c>
      <c r="CE507" s="129" t="s">
        <v>557</v>
      </c>
      <c r="CF507" s="129" t="s">
        <v>561</v>
      </c>
      <c r="CG507" s="131" t="s">
        <v>17963</v>
      </c>
      <c r="CH507" s="131" t="s">
        <v>9662</v>
      </c>
      <c r="CI507" s="124" t="s">
        <v>19490</v>
      </c>
    </row>
    <row r="508" spans="1:87" ht="15" x14ac:dyDescent="0.25">
      <c r="A508" s="30" t="str">
        <f t="shared" si="47"/>
        <v/>
      </c>
      <c r="B508" s="31"/>
      <c r="C508" s="31"/>
      <c r="D508" s="31"/>
      <c r="E508" s="31"/>
      <c r="F508" s="31"/>
      <c r="G508" s="32"/>
      <c r="H508" s="32"/>
      <c r="I508" s="33"/>
      <c r="J508" s="18"/>
      <c r="K508" s="32"/>
      <c r="L508" s="18"/>
      <c r="M508" s="31"/>
      <c r="N508" s="31"/>
      <c r="O508" s="31"/>
      <c r="P508" s="32"/>
      <c r="Q508" s="31"/>
      <c r="R508" s="44"/>
      <c r="S508" s="32"/>
      <c r="T508" s="34" t="str">
        <f t="shared" si="43"/>
        <v/>
      </c>
      <c r="U508" s="32"/>
      <c r="V508" s="45"/>
      <c r="W508" s="35"/>
      <c r="X508" s="62" t="str">
        <f t="shared" si="44"/>
        <v/>
      </c>
      <c r="Y508" s="32"/>
      <c r="Z508" s="35"/>
      <c r="AA508" s="36"/>
      <c r="AB508" s="32"/>
      <c r="AC508" s="32"/>
      <c r="AD508" s="32"/>
      <c r="AE508" s="31"/>
      <c r="AF508" s="31"/>
      <c r="AG508" s="31"/>
      <c r="AH508" s="31" t="str">
        <f t="shared" si="42"/>
        <v/>
      </c>
      <c r="AI508" s="37" t="str">
        <f>IFERROR(IF(OR($C$5="",$Y508=""),"",INDEX('NFA LEVEL'!$D$2:$D$197,MATCH(CONCATENATE($C$5,"_",$Y508),'NFA LEVEL'!$A$2:$A$197))),"")</f>
        <v/>
      </c>
      <c r="AJ508" s="38" t="str">
        <f>IFERROR(ROUND((VLOOKUP(CONCATENATE($C$5,"_",$Y508),premium!$A$2:$I$200,6,FALSE))*AA508,0),"")</f>
        <v/>
      </c>
      <c r="AK508" s="38" t="str">
        <f>IFERROR(ROUND((VLOOKUP(CONCATENATE($C$5,"_",$Y508),premium!$A$2:$I$200,9,FALSE))*AA508,2),"")</f>
        <v/>
      </c>
      <c r="AL508" s="35"/>
      <c r="AM508" s="31"/>
      <c r="AN508" s="39"/>
      <c r="AO508" s="63" t="str">
        <f t="shared" si="45"/>
        <v/>
      </c>
      <c r="AP508" s="40" t="str">
        <f t="shared" si="46"/>
        <v/>
      </c>
      <c r="AQ508" s="41" t="s">
        <v>48</v>
      </c>
      <c r="AR508" s="161"/>
      <c r="AS508" s="124" t="s">
        <v>4703</v>
      </c>
      <c r="AT508" s="129" t="s">
        <v>454</v>
      </c>
      <c r="AU508" s="129" t="s">
        <v>204</v>
      </c>
      <c r="AV508" s="129" t="s">
        <v>462</v>
      </c>
      <c r="AW508" s="129" t="s">
        <v>557</v>
      </c>
      <c r="AX508" s="129" t="s">
        <v>562</v>
      </c>
      <c r="AZ508" s="129" t="s">
        <v>3984</v>
      </c>
      <c r="BA508" s="130" t="s">
        <v>9663</v>
      </c>
      <c r="BB508" s="130" t="s">
        <v>9664</v>
      </c>
      <c r="BH508" s="124"/>
      <c r="BI508" s="124"/>
      <c r="BL508" s="131"/>
      <c r="BM508" s="131"/>
      <c r="BN508" s="131"/>
      <c r="BO508" s="131"/>
      <c r="BP508" s="131"/>
      <c r="BQ508" s="131"/>
      <c r="BR508" s="131"/>
      <c r="BX508" s="123"/>
      <c r="BY508" s="131"/>
      <c r="BZ508" s="131"/>
      <c r="CB508" s="129" t="s">
        <v>454</v>
      </c>
      <c r="CC508" s="129" t="s">
        <v>204</v>
      </c>
      <c r="CD508" s="129" t="s">
        <v>462</v>
      </c>
      <c r="CE508" s="129" t="s">
        <v>557</v>
      </c>
      <c r="CF508" s="129" t="s">
        <v>562</v>
      </c>
      <c r="CG508" s="131" t="s">
        <v>17963</v>
      </c>
      <c r="CH508" s="131" t="s">
        <v>9664</v>
      </c>
      <c r="CI508" s="124" t="s">
        <v>19491</v>
      </c>
    </row>
    <row r="509" spans="1:87" ht="15" x14ac:dyDescent="0.25">
      <c r="A509" s="30" t="str">
        <f t="shared" si="47"/>
        <v/>
      </c>
      <c r="B509" s="31"/>
      <c r="C509" s="31"/>
      <c r="D509" s="31"/>
      <c r="E509" s="31"/>
      <c r="F509" s="31"/>
      <c r="G509" s="32"/>
      <c r="H509" s="32"/>
      <c r="I509" s="33"/>
      <c r="J509" s="18"/>
      <c r="K509" s="32"/>
      <c r="L509" s="18"/>
      <c r="M509" s="31"/>
      <c r="N509" s="31"/>
      <c r="O509" s="31"/>
      <c r="P509" s="32"/>
      <c r="Q509" s="31"/>
      <c r="R509" s="44"/>
      <c r="S509" s="32"/>
      <c r="T509" s="34" t="str">
        <f t="shared" si="43"/>
        <v/>
      </c>
      <c r="U509" s="32"/>
      <c r="V509" s="45"/>
      <c r="W509" s="35"/>
      <c r="X509" s="62" t="str">
        <f t="shared" si="44"/>
        <v/>
      </c>
      <c r="Y509" s="32"/>
      <c r="Z509" s="35"/>
      <c r="AA509" s="36"/>
      <c r="AB509" s="32"/>
      <c r="AC509" s="32"/>
      <c r="AD509" s="32"/>
      <c r="AE509" s="31"/>
      <c r="AF509" s="31"/>
      <c r="AG509" s="31"/>
      <c r="AH509" s="31" t="str">
        <f t="shared" si="42"/>
        <v/>
      </c>
      <c r="AI509" s="37" t="str">
        <f>IFERROR(IF(OR($C$5="",$Y509=""),"",INDEX('NFA LEVEL'!$D$2:$D$197,MATCH(CONCATENATE($C$5,"_",$Y509),'NFA LEVEL'!$A$2:$A$197))),"")</f>
        <v/>
      </c>
      <c r="AJ509" s="38" t="str">
        <f>IFERROR(ROUND((VLOOKUP(CONCATENATE($C$5,"_",$Y509),premium!$A$2:$I$200,6,FALSE))*AA509,0),"")</f>
        <v/>
      </c>
      <c r="AK509" s="38" t="str">
        <f>IFERROR(ROUND((VLOOKUP(CONCATENATE($C$5,"_",$Y509),premium!$A$2:$I$200,9,FALSE))*AA509,2),"")</f>
        <v/>
      </c>
      <c r="AL509" s="35"/>
      <c r="AM509" s="31"/>
      <c r="AN509" s="39"/>
      <c r="AO509" s="63" t="str">
        <f t="shared" si="45"/>
        <v/>
      </c>
      <c r="AP509" s="40" t="str">
        <f t="shared" si="46"/>
        <v/>
      </c>
      <c r="AQ509" s="41" t="s">
        <v>48</v>
      </c>
      <c r="AR509" s="161"/>
      <c r="AS509" s="124" t="s">
        <v>4704</v>
      </c>
      <c r="AT509" s="129" t="s">
        <v>454</v>
      </c>
      <c r="AU509" s="129" t="s">
        <v>204</v>
      </c>
      <c r="AV509" s="129" t="s">
        <v>462</v>
      </c>
      <c r="AW509" s="129" t="s">
        <v>557</v>
      </c>
      <c r="AX509" s="129" t="s">
        <v>563</v>
      </c>
      <c r="AZ509" s="129" t="s">
        <v>3984</v>
      </c>
      <c r="BA509" s="130" t="s">
        <v>9665</v>
      </c>
      <c r="BB509" s="130" t="s">
        <v>9666</v>
      </c>
      <c r="BH509" s="124"/>
      <c r="BI509" s="124"/>
      <c r="BL509" s="131"/>
      <c r="BM509" s="131"/>
      <c r="BN509" s="131"/>
      <c r="BO509" s="131"/>
      <c r="BP509" s="131"/>
      <c r="BQ509" s="131"/>
      <c r="BR509" s="131"/>
      <c r="BX509" s="123"/>
      <c r="BY509" s="131"/>
      <c r="BZ509" s="131"/>
      <c r="CB509" s="129" t="s">
        <v>454</v>
      </c>
      <c r="CC509" s="129" t="s">
        <v>204</v>
      </c>
      <c r="CD509" s="129" t="s">
        <v>462</v>
      </c>
      <c r="CE509" s="129" t="s">
        <v>557</v>
      </c>
      <c r="CF509" s="129" t="s">
        <v>563</v>
      </c>
      <c r="CG509" s="131" t="s">
        <v>17963</v>
      </c>
      <c r="CH509" s="131" t="s">
        <v>9666</v>
      </c>
      <c r="CI509" s="124" t="s">
        <v>19492</v>
      </c>
    </row>
    <row r="510" spans="1:87" ht="15" x14ac:dyDescent="0.25">
      <c r="A510" s="30" t="str">
        <f t="shared" si="47"/>
        <v/>
      </c>
      <c r="B510" s="31"/>
      <c r="C510" s="31"/>
      <c r="D510" s="31"/>
      <c r="E510" s="31"/>
      <c r="F510" s="31"/>
      <c r="G510" s="32"/>
      <c r="H510" s="32"/>
      <c r="I510" s="33"/>
      <c r="J510" s="18"/>
      <c r="K510" s="32"/>
      <c r="L510" s="18"/>
      <c r="M510" s="31"/>
      <c r="N510" s="31"/>
      <c r="O510" s="31"/>
      <c r="P510" s="32"/>
      <c r="Q510" s="31"/>
      <c r="R510" s="44"/>
      <c r="S510" s="32"/>
      <c r="T510" s="34" t="str">
        <f t="shared" si="43"/>
        <v/>
      </c>
      <c r="U510" s="32"/>
      <c r="V510" s="45"/>
      <c r="W510" s="35"/>
      <c r="X510" s="62" t="str">
        <f t="shared" si="44"/>
        <v/>
      </c>
      <c r="Y510" s="32"/>
      <c r="Z510" s="35"/>
      <c r="AA510" s="36"/>
      <c r="AB510" s="32"/>
      <c r="AC510" s="32"/>
      <c r="AD510" s="32"/>
      <c r="AE510" s="31"/>
      <c r="AF510" s="31"/>
      <c r="AG510" s="31"/>
      <c r="AH510" s="31" t="str">
        <f t="shared" si="42"/>
        <v/>
      </c>
      <c r="AI510" s="37" t="str">
        <f>IFERROR(IF(OR($C$5="",$Y510=""),"",INDEX('NFA LEVEL'!$D$2:$D$197,MATCH(CONCATENATE($C$5,"_",$Y510),'NFA LEVEL'!$A$2:$A$197))),"")</f>
        <v/>
      </c>
      <c r="AJ510" s="38" t="str">
        <f>IFERROR(ROUND((VLOOKUP(CONCATENATE($C$5,"_",$Y510),premium!$A$2:$I$200,6,FALSE))*AA510,0),"")</f>
        <v/>
      </c>
      <c r="AK510" s="38" t="str">
        <f>IFERROR(ROUND((VLOOKUP(CONCATENATE($C$5,"_",$Y510),premium!$A$2:$I$200,9,FALSE))*AA510,2),"")</f>
        <v/>
      </c>
      <c r="AL510" s="35"/>
      <c r="AM510" s="31"/>
      <c r="AN510" s="39"/>
      <c r="AO510" s="63" t="str">
        <f t="shared" si="45"/>
        <v/>
      </c>
      <c r="AP510" s="40" t="str">
        <f t="shared" si="46"/>
        <v/>
      </c>
      <c r="AQ510" s="41" t="s">
        <v>48</v>
      </c>
      <c r="AR510" s="161"/>
      <c r="AS510" s="124" t="s">
        <v>4705</v>
      </c>
      <c r="AT510" s="129" t="s">
        <v>454</v>
      </c>
      <c r="AU510" s="129" t="s">
        <v>204</v>
      </c>
      <c r="AV510" s="129" t="s">
        <v>462</v>
      </c>
      <c r="AW510" s="129" t="s">
        <v>557</v>
      </c>
      <c r="AX510" s="129" t="s">
        <v>564</v>
      </c>
      <c r="AZ510" s="129" t="s">
        <v>3984</v>
      </c>
      <c r="BA510" s="130" t="s">
        <v>9667</v>
      </c>
      <c r="BB510" s="130" t="s">
        <v>9668</v>
      </c>
      <c r="BH510" s="124"/>
      <c r="BI510" s="124"/>
      <c r="BL510" s="131"/>
      <c r="BM510" s="131"/>
      <c r="BN510" s="131"/>
      <c r="BO510" s="131"/>
      <c r="BP510" s="131"/>
      <c r="BQ510" s="131"/>
      <c r="BR510" s="131"/>
      <c r="BX510" s="123"/>
      <c r="BY510" s="131"/>
      <c r="BZ510" s="131"/>
      <c r="CB510" s="129" t="s">
        <v>454</v>
      </c>
      <c r="CC510" s="129" t="s">
        <v>204</v>
      </c>
      <c r="CD510" s="129" t="s">
        <v>462</v>
      </c>
      <c r="CE510" s="129" t="s">
        <v>557</v>
      </c>
      <c r="CF510" s="129" t="s">
        <v>564</v>
      </c>
      <c r="CG510" s="131" t="s">
        <v>17963</v>
      </c>
      <c r="CH510" s="131" t="s">
        <v>9668</v>
      </c>
      <c r="CI510" s="124" t="s">
        <v>19493</v>
      </c>
    </row>
    <row r="511" spans="1:87" ht="15" x14ac:dyDescent="0.25">
      <c r="A511" s="30" t="str">
        <f t="shared" si="47"/>
        <v/>
      </c>
      <c r="B511" s="31"/>
      <c r="C511" s="31"/>
      <c r="D511" s="31"/>
      <c r="E511" s="31"/>
      <c r="F511" s="31"/>
      <c r="G511" s="32"/>
      <c r="H511" s="32"/>
      <c r="I511" s="33"/>
      <c r="J511" s="18"/>
      <c r="K511" s="32"/>
      <c r="L511" s="18"/>
      <c r="M511" s="31"/>
      <c r="N511" s="31"/>
      <c r="O511" s="31"/>
      <c r="P511" s="32"/>
      <c r="Q511" s="31"/>
      <c r="R511" s="44"/>
      <c r="S511" s="32"/>
      <c r="T511" s="34" t="str">
        <f t="shared" si="43"/>
        <v/>
      </c>
      <c r="U511" s="32"/>
      <c r="V511" s="45"/>
      <c r="W511" s="35"/>
      <c r="X511" s="62" t="str">
        <f t="shared" si="44"/>
        <v/>
      </c>
      <c r="Y511" s="32"/>
      <c r="Z511" s="35"/>
      <c r="AA511" s="36"/>
      <c r="AB511" s="32"/>
      <c r="AC511" s="32"/>
      <c r="AD511" s="32"/>
      <c r="AE511" s="31"/>
      <c r="AF511" s="31"/>
      <c r="AG511" s="31"/>
      <c r="AH511" s="31" t="str">
        <f t="shared" si="42"/>
        <v/>
      </c>
      <c r="AI511" s="37" t="str">
        <f>IFERROR(IF(OR($C$5="",$Y511=""),"",INDEX('NFA LEVEL'!$D$2:$D$197,MATCH(CONCATENATE($C$5,"_",$Y511),'NFA LEVEL'!$A$2:$A$197))),"")</f>
        <v/>
      </c>
      <c r="AJ511" s="38" t="str">
        <f>IFERROR(ROUND((VLOOKUP(CONCATENATE($C$5,"_",$Y511),premium!$A$2:$I$200,6,FALSE))*AA511,0),"")</f>
        <v/>
      </c>
      <c r="AK511" s="38" t="str">
        <f>IFERROR(ROUND((VLOOKUP(CONCATENATE($C$5,"_",$Y511),premium!$A$2:$I$200,9,FALSE))*AA511,2),"")</f>
        <v/>
      </c>
      <c r="AL511" s="35"/>
      <c r="AM511" s="31"/>
      <c r="AN511" s="39"/>
      <c r="AO511" s="63" t="str">
        <f t="shared" si="45"/>
        <v/>
      </c>
      <c r="AP511" s="40" t="str">
        <f t="shared" si="46"/>
        <v/>
      </c>
      <c r="AQ511" s="41" t="s">
        <v>48</v>
      </c>
      <c r="AR511" s="161"/>
      <c r="AS511" s="124" t="s">
        <v>4706</v>
      </c>
      <c r="AT511" s="129" t="s">
        <v>454</v>
      </c>
      <c r="AU511" s="129" t="s">
        <v>204</v>
      </c>
      <c r="AV511" s="129" t="s">
        <v>462</v>
      </c>
      <c r="AW511" s="129" t="s">
        <v>557</v>
      </c>
      <c r="AX511" s="129" t="s">
        <v>565</v>
      </c>
      <c r="AZ511" s="129" t="s">
        <v>3984</v>
      </c>
      <c r="BA511" s="130" t="s">
        <v>9669</v>
      </c>
      <c r="BB511" s="130" t="s">
        <v>9670</v>
      </c>
      <c r="BH511" s="124"/>
      <c r="BI511" s="124"/>
      <c r="BL511" s="131"/>
      <c r="BM511" s="131"/>
      <c r="BN511" s="131"/>
      <c r="BO511" s="131"/>
      <c r="BP511" s="131"/>
      <c r="BQ511" s="131"/>
      <c r="BR511" s="131"/>
      <c r="BX511" s="123"/>
      <c r="BY511" s="131"/>
      <c r="BZ511" s="131"/>
      <c r="CB511" s="129" t="s">
        <v>454</v>
      </c>
      <c r="CC511" s="129" t="s">
        <v>204</v>
      </c>
      <c r="CD511" s="129" t="s">
        <v>462</v>
      </c>
      <c r="CE511" s="129" t="s">
        <v>557</v>
      </c>
      <c r="CF511" s="129" t="s">
        <v>565</v>
      </c>
      <c r="CG511" s="131" t="s">
        <v>17963</v>
      </c>
      <c r="CH511" s="131" t="s">
        <v>9670</v>
      </c>
      <c r="CI511" s="124" t="s">
        <v>19494</v>
      </c>
    </row>
    <row r="512" spans="1:87" ht="15" x14ac:dyDescent="0.25">
      <c r="A512" s="30" t="str">
        <f t="shared" si="47"/>
        <v/>
      </c>
      <c r="B512" s="31"/>
      <c r="C512" s="31"/>
      <c r="D512" s="31"/>
      <c r="E512" s="31"/>
      <c r="F512" s="31"/>
      <c r="G512" s="32"/>
      <c r="H512" s="32"/>
      <c r="I512" s="33"/>
      <c r="J512" s="18"/>
      <c r="K512" s="32"/>
      <c r="L512" s="18"/>
      <c r="M512" s="31"/>
      <c r="N512" s="31"/>
      <c r="O512" s="31"/>
      <c r="P512" s="32"/>
      <c r="Q512" s="31"/>
      <c r="R512" s="44"/>
      <c r="S512" s="32"/>
      <c r="T512" s="34" t="str">
        <f t="shared" si="43"/>
        <v/>
      </c>
      <c r="U512" s="32"/>
      <c r="V512" s="45"/>
      <c r="W512" s="35"/>
      <c r="X512" s="62" t="str">
        <f t="shared" si="44"/>
        <v/>
      </c>
      <c r="Y512" s="32"/>
      <c r="Z512" s="35"/>
      <c r="AA512" s="36"/>
      <c r="AB512" s="32"/>
      <c r="AC512" s="32"/>
      <c r="AD512" s="32"/>
      <c r="AE512" s="31"/>
      <c r="AF512" s="31"/>
      <c r="AG512" s="31"/>
      <c r="AH512" s="31" t="str">
        <f t="shared" si="42"/>
        <v/>
      </c>
      <c r="AI512" s="37" t="str">
        <f>IFERROR(IF(OR($C$5="",$Y512=""),"",INDEX('NFA LEVEL'!$D$2:$D$197,MATCH(CONCATENATE($C$5,"_",$Y512),'NFA LEVEL'!$A$2:$A$197))),"")</f>
        <v/>
      </c>
      <c r="AJ512" s="38" t="str">
        <f>IFERROR(ROUND((VLOOKUP(CONCATENATE($C$5,"_",$Y512),premium!$A$2:$I$200,6,FALSE))*AA512,0),"")</f>
        <v/>
      </c>
      <c r="AK512" s="38" t="str">
        <f>IFERROR(ROUND((VLOOKUP(CONCATENATE($C$5,"_",$Y512),premium!$A$2:$I$200,9,FALSE))*AA512,2),"")</f>
        <v/>
      </c>
      <c r="AL512" s="35"/>
      <c r="AM512" s="31"/>
      <c r="AN512" s="39"/>
      <c r="AO512" s="63" t="str">
        <f t="shared" si="45"/>
        <v/>
      </c>
      <c r="AP512" s="40" t="str">
        <f t="shared" si="46"/>
        <v/>
      </c>
      <c r="AQ512" s="41" t="s">
        <v>48</v>
      </c>
      <c r="AR512" s="161"/>
      <c r="AS512" s="124" t="s">
        <v>4707</v>
      </c>
      <c r="AT512" s="129" t="s">
        <v>454</v>
      </c>
      <c r="AU512" s="129" t="s">
        <v>204</v>
      </c>
      <c r="AV512" s="129" t="s">
        <v>462</v>
      </c>
      <c r="AW512" s="129" t="s">
        <v>557</v>
      </c>
      <c r="AX512" s="129" t="s">
        <v>566</v>
      </c>
      <c r="AZ512" s="129" t="s">
        <v>3984</v>
      </c>
      <c r="BA512" s="130" t="s">
        <v>9671</v>
      </c>
      <c r="BB512" s="130" t="s">
        <v>9672</v>
      </c>
      <c r="BH512" s="124"/>
      <c r="BI512" s="124"/>
      <c r="BL512" s="131"/>
      <c r="BM512" s="131"/>
      <c r="BN512" s="131"/>
      <c r="BO512" s="131"/>
      <c r="BP512" s="131"/>
      <c r="BQ512" s="131"/>
      <c r="BR512" s="131"/>
      <c r="BX512" s="123"/>
      <c r="BY512" s="131"/>
      <c r="BZ512" s="131"/>
      <c r="CB512" s="129" t="s">
        <v>454</v>
      </c>
      <c r="CC512" s="129" t="s">
        <v>204</v>
      </c>
      <c r="CD512" s="129" t="s">
        <v>462</v>
      </c>
      <c r="CE512" s="129" t="s">
        <v>557</v>
      </c>
      <c r="CF512" s="129" t="s">
        <v>566</v>
      </c>
      <c r="CG512" s="131" t="s">
        <v>17963</v>
      </c>
      <c r="CH512" s="131" t="s">
        <v>9672</v>
      </c>
      <c r="CI512" s="124" t="s">
        <v>19495</v>
      </c>
    </row>
    <row r="513" spans="1:87" ht="15" x14ac:dyDescent="0.25">
      <c r="A513" s="30" t="str">
        <f t="shared" si="47"/>
        <v/>
      </c>
      <c r="B513" s="31"/>
      <c r="C513" s="31"/>
      <c r="D513" s="31"/>
      <c r="E513" s="31"/>
      <c r="F513" s="31"/>
      <c r="G513" s="32"/>
      <c r="H513" s="32"/>
      <c r="I513" s="33"/>
      <c r="J513" s="18"/>
      <c r="K513" s="32"/>
      <c r="L513" s="18"/>
      <c r="M513" s="31"/>
      <c r="N513" s="31"/>
      <c r="O513" s="31"/>
      <c r="P513" s="32"/>
      <c r="Q513" s="31"/>
      <c r="R513" s="44"/>
      <c r="S513" s="32"/>
      <c r="T513" s="34" t="str">
        <f t="shared" si="43"/>
        <v/>
      </c>
      <c r="U513" s="32"/>
      <c r="V513" s="45"/>
      <c r="W513" s="35"/>
      <c r="X513" s="62" t="str">
        <f t="shared" si="44"/>
        <v/>
      </c>
      <c r="Y513" s="32"/>
      <c r="Z513" s="35"/>
      <c r="AA513" s="36"/>
      <c r="AB513" s="32"/>
      <c r="AC513" s="32"/>
      <c r="AD513" s="32"/>
      <c r="AE513" s="31"/>
      <c r="AF513" s="31"/>
      <c r="AG513" s="31"/>
      <c r="AH513" s="31" t="str">
        <f t="shared" si="42"/>
        <v/>
      </c>
      <c r="AI513" s="37" t="str">
        <f>IFERROR(IF(OR($C$5="",$Y513=""),"",INDEX('NFA LEVEL'!$D$2:$D$197,MATCH(CONCATENATE($C$5,"_",$Y513),'NFA LEVEL'!$A$2:$A$197))),"")</f>
        <v/>
      </c>
      <c r="AJ513" s="38" t="str">
        <f>IFERROR(ROUND((VLOOKUP(CONCATENATE($C$5,"_",$Y513),premium!$A$2:$I$200,6,FALSE))*AA513,0),"")</f>
        <v/>
      </c>
      <c r="AK513" s="38" t="str">
        <f>IFERROR(ROUND((VLOOKUP(CONCATENATE($C$5,"_",$Y513),premium!$A$2:$I$200,9,FALSE))*AA513,2),"")</f>
        <v/>
      </c>
      <c r="AL513" s="35"/>
      <c r="AM513" s="31"/>
      <c r="AN513" s="39"/>
      <c r="AO513" s="63" t="str">
        <f t="shared" si="45"/>
        <v/>
      </c>
      <c r="AP513" s="40" t="str">
        <f t="shared" si="46"/>
        <v/>
      </c>
      <c r="AQ513" s="41" t="s">
        <v>48</v>
      </c>
      <c r="AR513" s="161"/>
      <c r="AS513" s="124" t="s">
        <v>4708</v>
      </c>
      <c r="AT513" s="129" t="s">
        <v>454</v>
      </c>
      <c r="AU513" s="129" t="s">
        <v>204</v>
      </c>
      <c r="AV513" s="129" t="s">
        <v>462</v>
      </c>
      <c r="AW513" s="129" t="s">
        <v>557</v>
      </c>
      <c r="AX513" s="129" t="s">
        <v>567</v>
      </c>
      <c r="AZ513" s="129" t="s">
        <v>3984</v>
      </c>
      <c r="BA513" s="130" t="s">
        <v>9673</v>
      </c>
      <c r="BB513" s="130" t="s">
        <v>9674</v>
      </c>
      <c r="BH513" s="124"/>
      <c r="BI513" s="124"/>
      <c r="BL513" s="131"/>
      <c r="BM513" s="131"/>
      <c r="BN513" s="131"/>
      <c r="BO513" s="131"/>
      <c r="BP513" s="131"/>
      <c r="BQ513" s="131"/>
      <c r="BR513" s="131"/>
      <c r="BX513" s="123"/>
      <c r="BY513" s="131"/>
      <c r="BZ513" s="131"/>
      <c r="CB513" s="129" t="s">
        <v>454</v>
      </c>
      <c r="CC513" s="129" t="s">
        <v>204</v>
      </c>
      <c r="CD513" s="129" t="s">
        <v>462</v>
      </c>
      <c r="CE513" s="129" t="s">
        <v>557</v>
      </c>
      <c r="CF513" s="129" t="s">
        <v>567</v>
      </c>
      <c r="CG513" s="131" t="s">
        <v>17963</v>
      </c>
      <c r="CH513" s="131" t="s">
        <v>9674</v>
      </c>
      <c r="CI513" s="124" t="s">
        <v>19496</v>
      </c>
    </row>
    <row r="514" spans="1:87" ht="15" x14ac:dyDescent="0.25">
      <c r="A514" s="30" t="str">
        <f t="shared" si="47"/>
        <v/>
      </c>
      <c r="B514" s="31"/>
      <c r="C514" s="31"/>
      <c r="D514" s="31"/>
      <c r="E514" s="31"/>
      <c r="F514" s="31"/>
      <c r="G514" s="32"/>
      <c r="H514" s="32"/>
      <c r="I514" s="33"/>
      <c r="J514" s="18"/>
      <c r="K514" s="32"/>
      <c r="L514" s="18"/>
      <c r="M514" s="31"/>
      <c r="N514" s="31"/>
      <c r="O514" s="31"/>
      <c r="P514" s="32"/>
      <c r="Q514" s="31"/>
      <c r="R514" s="44"/>
      <c r="S514" s="32"/>
      <c r="T514" s="34" t="str">
        <f t="shared" si="43"/>
        <v/>
      </c>
      <c r="U514" s="32"/>
      <c r="V514" s="45"/>
      <c r="W514" s="35"/>
      <c r="X514" s="62" t="str">
        <f t="shared" si="44"/>
        <v/>
      </c>
      <c r="Y514" s="32"/>
      <c r="Z514" s="35"/>
      <c r="AA514" s="36"/>
      <c r="AB514" s="32"/>
      <c r="AC514" s="32"/>
      <c r="AD514" s="32"/>
      <c r="AE514" s="31"/>
      <c r="AF514" s="31"/>
      <c r="AG514" s="31"/>
      <c r="AH514" s="31" t="str">
        <f t="shared" si="42"/>
        <v/>
      </c>
      <c r="AI514" s="37" t="str">
        <f>IFERROR(IF(OR($C$5="",$Y514=""),"",INDEX('NFA LEVEL'!$D$2:$D$197,MATCH(CONCATENATE($C$5,"_",$Y514),'NFA LEVEL'!$A$2:$A$197))),"")</f>
        <v/>
      </c>
      <c r="AJ514" s="38" t="str">
        <f>IFERROR(ROUND((VLOOKUP(CONCATENATE($C$5,"_",$Y514),premium!$A$2:$I$200,6,FALSE))*AA514,0),"")</f>
        <v/>
      </c>
      <c r="AK514" s="38" t="str">
        <f>IFERROR(ROUND((VLOOKUP(CONCATENATE($C$5,"_",$Y514),premium!$A$2:$I$200,9,FALSE))*AA514,2),"")</f>
        <v/>
      </c>
      <c r="AL514" s="35"/>
      <c r="AM514" s="31"/>
      <c r="AN514" s="39"/>
      <c r="AO514" s="63" t="str">
        <f t="shared" si="45"/>
        <v/>
      </c>
      <c r="AP514" s="40" t="str">
        <f t="shared" si="46"/>
        <v/>
      </c>
      <c r="AQ514" s="41" t="s">
        <v>48</v>
      </c>
      <c r="AR514" s="161"/>
      <c r="AS514" s="124" t="s">
        <v>4709</v>
      </c>
      <c r="AT514" s="129" t="s">
        <v>454</v>
      </c>
      <c r="AU514" s="129" t="s">
        <v>204</v>
      </c>
      <c r="AV514" s="129" t="s">
        <v>462</v>
      </c>
      <c r="AW514" s="129" t="s">
        <v>557</v>
      </c>
      <c r="AX514" s="129" t="s">
        <v>568</v>
      </c>
      <c r="AZ514" s="129" t="s">
        <v>3984</v>
      </c>
      <c r="BA514" s="130" t="s">
        <v>9675</v>
      </c>
      <c r="BB514" s="130" t="s">
        <v>9676</v>
      </c>
      <c r="BH514" s="124"/>
      <c r="BI514" s="124"/>
      <c r="BL514" s="131"/>
      <c r="BM514" s="131"/>
      <c r="BN514" s="131"/>
      <c r="BO514" s="131"/>
      <c r="BP514" s="131"/>
      <c r="BQ514" s="131"/>
      <c r="BR514" s="131"/>
      <c r="BX514" s="123"/>
      <c r="BY514" s="131"/>
      <c r="BZ514" s="131"/>
      <c r="CB514" s="129" t="s">
        <v>454</v>
      </c>
      <c r="CC514" s="129" t="s">
        <v>204</v>
      </c>
      <c r="CD514" s="129" t="s">
        <v>462</v>
      </c>
      <c r="CE514" s="129" t="s">
        <v>557</v>
      </c>
      <c r="CF514" s="129" t="s">
        <v>568</v>
      </c>
      <c r="CG514" s="131" t="s">
        <v>17963</v>
      </c>
      <c r="CH514" s="131" t="s">
        <v>9676</v>
      </c>
      <c r="CI514" s="124" t="s">
        <v>19497</v>
      </c>
    </row>
    <row r="515" spans="1:87" ht="15" x14ac:dyDescent="0.25">
      <c r="A515" s="30" t="str">
        <f t="shared" si="47"/>
        <v/>
      </c>
      <c r="B515" s="31"/>
      <c r="C515" s="31"/>
      <c r="D515" s="31"/>
      <c r="E515" s="31"/>
      <c r="F515" s="31"/>
      <c r="G515" s="32"/>
      <c r="H515" s="32"/>
      <c r="I515" s="33"/>
      <c r="J515" s="18"/>
      <c r="K515" s="32"/>
      <c r="L515" s="18"/>
      <c r="M515" s="31"/>
      <c r="N515" s="31"/>
      <c r="O515" s="31"/>
      <c r="P515" s="32"/>
      <c r="Q515" s="31"/>
      <c r="R515" s="44"/>
      <c r="S515" s="32"/>
      <c r="T515" s="34" t="str">
        <f t="shared" si="43"/>
        <v/>
      </c>
      <c r="U515" s="32"/>
      <c r="V515" s="45"/>
      <c r="W515" s="35"/>
      <c r="X515" s="62" t="str">
        <f t="shared" si="44"/>
        <v/>
      </c>
      <c r="Y515" s="32"/>
      <c r="Z515" s="35"/>
      <c r="AA515" s="36"/>
      <c r="AB515" s="32"/>
      <c r="AC515" s="32"/>
      <c r="AD515" s="32"/>
      <c r="AE515" s="31"/>
      <c r="AF515" s="31"/>
      <c r="AG515" s="31"/>
      <c r="AH515" s="31" t="str">
        <f t="shared" si="42"/>
        <v/>
      </c>
      <c r="AI515" s="37" t="str">
        <f>IFERROR(IF(OR($C$5="",$Y515=""),"",INDEX('NFA LEVEL'!$D$2:$D$197,MATCH(CONCATENATE($C$5,"_",$Y515),'NFA LEVEL'!$A$2:$A$197))),"")</f>
        <v/>
      </c>
      <c r="AJ515" s="38" t="str">
        <f>IFERROR(ROUND((VLOOKUP(CONCATENATE($C$5,"_",$Y515),premium!$A$2:$I$200,6,FALSE))*AA515,0),"")</f>
        <v/>
      </c>
      <c r="AK515" s="38" t="str">
        <f>IFERROR(ROUND((VLOOKUP(CONCATENATE($C$5,"_",$Y515),premium!$A$2:$I$200,9,FALSE))*AA515,2),"")</f>
        <v/>
      </c>
      <c r="AL515" s="35"/>
      <c r="AM515" s="31"/>
      <c r="AN515" s="39"/>
      <c r="AO515" s="63" t="str">
        <f t="shared" si="45"/>
        <v/>
      </c>
      <c r="AP515" s="40" t="str">
        <f t="shared" si="46"/>
        <v/>
      </c>
      <c r="AQ515" s="41" t="s">
        <v>48</v>
      </c>
      <c r="AR515" s="161"/>
      <c r="AS515" s="124" t="s">
        <v>4710</v>
      </c>
      <c r="AT515" s="129" t="s">
        <v>454</v>
      </c>
      <c r="AU515" s="129" t="s">
        <v>204</v>
      </c>
      <c r="AV515" s="129" t="s">
        <v>462</v>
      </c>
      <c r="AW515" s="129" t="s">
        <v>557</v>
      </c>
      <c r="AX515" s="129" t="s">
        <v>569</v>
      </c>
      <c r="AZ515" s="129" t="s">
        <v>3984</v>
      </c>
      <c r="BA515" s="130" t="s">
        <v>9677</v>
      </c>
      <c r="BB515" s="130" t="s">
        <v>9678</v>
      </c>
      <c r="BH515" s="124"/>
      <c r="BI515" s="124"/>
      <c r="BL515" s="131"/>
      <c r="BM515" s="131"/>
      <c r="BN515" s="131"/>
      <c r="BO515" s="131"/>
      <c r="BP515" s="131"/>
      <c r="BQ515" s="131"/>
      <c r="BR515" s="131"/>
      <c r="BX515" s="123"/>
      <c r="BY515" s="131"/>
      <c r="BZ515" s="131"/>
      <c r="CB515" s="129" t="s">
        <v>454</v>
      </c>
      <c r="CC515" s="129" t="s">
        <v>204</v>
      </c>
      <c r="CD515" s="129" t="s">
        <v>462</v>
      </c>
      <c r="CE515" s="129" t="s">
        <v>557</v>
      </c>
      <c r="CF515" s="129" t="s">
        <v>569</v>
      </c>
      <c r="CG515" s="131" t="s">
        <v>17963</v>
      </c>
      <c r="CH515" s="131" t="s">
        <v>9678</v>
      </c>
      <c r="CI515" s="124" t="s">
        <v>19498</v>
      </c>
    </row>
    <row r="516" spans="1:87" ht="15" x14ac:dyDescent="0.25">
      <c r="A516" s="30" t="str">
        <f t="shared" si="47"/>
        <v/>
      </c>
      <c r="B516" s="31"/>
      <c r="C516" s="31"/>
      <c r="D516" s="31"/>
      <c r="E516" s="31"/>
      <c r="F516" s="31"/>
      <c r="G516" s="32"/>
      <c r="H516" s="32"/>
      <c r="I516" s="33"/>
      <c r="J516" s="18"/>
      <c r="K516" s="32"/>
      <c r="L516" s="18"/>
      <c r="M516" s="31"/>
      <c r="N516" s="31"/>
      <c r="O516" s="31"/>
      <c r="P516" s="32"/>
      <c r="Q516" s="31"/>
      <c r="R516" s="44"/>
      <c r="S516" s="32"/>
      <c r="T516" s="34" t="str">
        <f t="shared" si="43"/>
        <v/>
      </c>
      <c r="U516" s="32"/>
      <c r="V516" s="45"/>
      <c r="W516" s="35"/>
      <c r="X516" s="62" t="str">
        <f t="shared" si="44"/>
        <v/>
      </c>
      <c r="Y516" s="32"/>
      <c r="Z516" s="35"/>
      <c r="AA516" s="36"/>
      <c r="AB516" s="32"/>
      <c r="AC516" s="32"/>
      <c r="AD516" s="32"/>
      <c r="AE516" s="31"/>
      <c r="AF516" s="31"/>
      <c r="AG516" s="31"/>
      <c r="AH516" s="31" t="str">
        <f t="shared" si="42"/>
        <v/>
      </c>
      <c r="AI516" s="37" t="str">
        <f>IFERROR(IF(OR($C$5="",$Y516=""),"",INDEX('NFA LEVEL'!$D$2:$D$197,MATCH(CONCATENATE($C$5,"_",$Y516),'NFA LEVEL'!$A$2:$A$197))),"")</f>
        <v/>
      </c>
      <c r="AJ516" s="38" t="str">
        <f>IFERROR(ROUND((VLOOKUP(CONCATENATE($C$5,"_",$Y516),premium!$A$2:$I$200,6,FALSE))*AA516,0),"")</f>
        <v/>
      </c>
      <c r="AK516" s="38" t="str">
        <f>IFERROR(ROUND((VLOOKUP(CONCATENATE($C$5,"_",$Y516),premium!$A$2:$I$200,9,FALSE))*AA516,2),"")</f>
        <v/>
      </c>
      <c r="AL516" s="35"/>
      <c r="AM516" s="31"/>
      <c r="AN516" s="39"/>
      <c r="AO516" s="63" t="str">
        <f t="shared" si="45"/>
        <v/>
      </c>
      <c r="AP516" s="40" t="str">
        <f t="shared" si="46"/>
        <v/>
      </c>
      <c r="AQ516" s="41" t="s">
        <v>48</v>
      </c>
      <c r="AR516" s="161"/>
      <c r="AS516" s="124" t="s">
        <v>4711</v>
      </c>
      <c r="AT516" s="129" t="s">
        <v>454</v>
      </c>
      <c r="AU516" s="129" t="s">
        <v>204</v>
      </c>
      <c r="AV516" s="129" t="s">
        <v>462</v>
      </c>
      <c r="AW516" s="129" t="s">
        <v>557</v>
      </c>
      <c r="AX516" s="129" t="s">
        <v>570</v>
      </c>
      <c r="AZ516" s="129" t="s">
        <v>3984</v>
      </c>
      <c r="BA516" s="130" t="s">
        <v>9679</v>
      </c>
      <c r="BB516" s="130" t="s">
        <v>9680</v>
      </c>
      <c r="BH516" s="124"/>
      <c r="BI516" s="124"/>
      <c r="BL516" s="131"/>
      <c r="BM516" s="131"/>
      <c r="BN516" s="131"/>
      <c r="BO516" s="131"/>
      <c r="BP516" s="131"/>
      <c r="BQ516" s="131"/>
      <c r="BR516" s="131"/>
      <c r="BX516" s="123"/>
      <c r="BY516" s="131"/>
      <c r="BZ516" s="131"/>
      <c r="CB516" s="129" t="s">
        <v>454</v>
      </c>
      <c r="CC516" s="129" t="s">
        <v>204</v>
      </c>
      <c r="CD516" s="129" t="s">
        <v>462</v>
      </c>
      <c r="CE516" s="129" t="s">
        <v>557</v>
      </c>
      <c r="CF516" s="129" t="s">
        <v>570</v>
      </c>
      <c r="CG516" s="131" t="s">
        <v>17963</v>
      </c>
      <c r="CH516" s="131" t="s">
        <v>9680</v>
      </c>
      <c r="CI516" s="124" t="s">
        <v>19499</v>
      </c>
    </row>
    <row r="517" spans="1:87" ht="15" x14ac:dyDescent="0.25">
      <c r="A517" s="30" t="str">
        <f t="shared" si="47"/>
        <v/>
      </c>
      <c r="B517" s="31"/>
      <c r="C517" s="31"/>
      <c r="D517" s="31"/>
      <c r="E517" s="31"/>
      <c r="F517" s="31"/>
      <c r="G517" s="32"/>
      <c r="H517" s="32"/>
      <c r="I517" s="33"/>
      <c r="J517" s="18"/>
      <c r="K517" s="32"/>
      <c r="L517" s="18"/>
      <c r="M517" s="31"/>
      <c r="N517" s="31"/>
      <c r="O517" s="31"/>
      <c r="P517" s="32"/>
      <c r="Q517" s="31"/>
      <c r="R517" s="44"/>
      <c r="S517" s="32"/>
      <c r="T517" s="34" t="str">
        <f t="shared" si="43"/>
        <v/>
      </c>
      <c r="U517" s="32"/>
      <c r="V517" s="45"/>
      <c r="W517" s="35"/>
      <c r="X517" s="62" t="str">
        <f t="shared" si="44"/>
        <v/>
      </c>
      <c r="Y517" s="32"/>
      <c r="Z517" s="35"/>
      <c r="AA517" s="36"/>
      <c r="AB517" s="32"/>
      <c r="AC517" s="32"/>
      <c r="AD517" s="32"/>
      <c r="AE517" s="31"/>
      <c r="AF517" s="31"/>
      <c r="AG517" s="31"/>
      <c r="AH517" s="31" t="str">
        <f t="shared" si="42"/>
        <v/>
      </c>
      <c r="AI517" s="37" t="str">
        <f>IFERROR(IF(OR($C$5="",$Y517=""),"",INDEX('NFA LEVEL'!$D$2:$D$197,MATCH(CONCATENATE($C$5,"_",$Y517),'NFA LEVEL'!$A$2:$A$197))),"")</f>
        <v/>
      </c>
      <c r="AJ517" s="38" t="str">
        <f>IFERROR(ROUND((VLOOKUP(CONCATENATE($C$5,"_",$Y517),premium!$A$2:$I$200,6,FALSE))*AA517,0),"")</f>
        <v/>
      </c>
      <c r="AK517" s="38" t="str">
        <f>IFERROR(ROUND((VLOOKUP(CONCATENATE($C$5,"_",$Y517),premium!$A$2:$I$200,9,FALSE))*AA517,2),"")</f>
        <v/>
      </c>
      <c r="AL517" s="35"/>
      <c r="AM517" s="31"/>
      <c r="AN517" s="39"/>
      <c r="AO517" s="63" t="str">
        <f t="shared" si="45"/>
        <v/>
      </c>
      <c r="AP517" s="40" t="str">
        <f t="shared" si="46"/>
        <v/>
      </c>
      <c r="AQ517" s="41" t="s">
        <v>48</v>
      </c>
      <c r="AR517" s="161"/>
      <c r="AS517" s="124" t="s">
        <v>4712</v>
      </c>
      <c r="AT517" s="129" t="s">
        <v>454</v>
      </c>
      <c r="AU517" s="129" t="s">
        <v>204</v>
      </c>
      <c r="AV517" s="129" t="s">
        <v>463</v>
      </c>
      <c r="AW517" s="129" t="s">
        <v>571</v>
      </c>
      <c r="AX517" s="129" t="s">
        <v>577</v>
      </c>
      <c r="AZ517" s="129" t="s">
        <v>3984</v>
      </c>
      <c r="BA517" s="130" t="s">
        <v>9681</v>
      </c>
      <c r="BB517" s="130" t="s">
        <v>9682</v>
      </c>
      <c r="BH517" s="124"/>
      <c r="BI517" s="124"/>
      <c r="BL517" s="131"/>
      <c r="BM517" s="131"/>
      <c r="BN517" s="131"/>
      <c r="BO517" s="131"/>
      <c r="BP517" s="131"/>
      <c r="BQ517" s="131"/>
      <c r="BR517" s="131"/>
      <c r="BX517" s="123"/>
      <c r="BY517" s="131"/>
      <c r="BZ517" s="131"/>
      <c r="CB517" s="129" t="s">
        <v>454</v>
      </c>
      <c r="CC517" s="129" t="s">
        <v>204</v>
      </c>
      <c r="CD517" s="129" t="s">
        <v>463</v>
      </c>
      <c r="CE517" s="129" t="s">
        <v>571</v>
      </c>
      <c r="CF517" s="129" t="s">
        <v>577</v>
      </c>
      <c r="CG517" s="131" t="s">
        <v>17964</v>
      </c>
      <c r="CH517" s="131" t="s">
        <v>9682</v>
      </c>
      <c r="CI517" s="124" t="s">
        <v>19500</v>
      </c>
    </row>
    <row r="518" spans="1:87" ht="15" x14ac:dyDescent="0.25">
      <c r="A518" s="30" t="str">
        <f t="shared" si="47"/>
        <v/>
      </c>
      <c r="B518" s="31"/>
      <c r="C518" s="31"/>
      <c r="D518" s="31"/>
      <c r="E518" s="31"/>
      <c r="F518" s="31"/>
      <c r="G518" s="32"/>
      <c r="H518" s="32"/>
      <c r="I518" s="33"/>
      <c r="J518" s="18"/>
      <c r="K518" s="32"/>
      <c r="L518" s="18"/>
      <c r="M518" s="31"/>
      <c r="N518" s="31"/>
      <c r="O518" s="31"/>
      <c r="P518" s="32"/>
      <c r="Q518" s="31"/>
      <c r="R518" s="44"/>
      <c r="S518" s="32"/>
      <c r="T518" s="34" t="str">
        <f t="shared" si="43"/>
        <v/>
      </c>
      <c r="U518" s="32"/>
      <c r="V518" s="45"/>
      <c r="W518" s="35"/>
      <c r="X518" s="62" t="str">
        <f t="shared" si="44"/>
        <v/>
      </c>
      <c r="Y518" s="32"/>
      <c r="Z518" s="35"/>
      <c r="AA518" s="36"/>
      <c r="AB518" s="32"/>
      <c r="AC518" s="32"/>
      <c r="AD518" s="32"/>
      <c r="AE518" s="31"/>
      <c r="AF518" s="31"/>
      <c r="AG518" s="31"/>
      <c r="AH518" s="31" t="str">
        <f t="shared" si="42"/>
        <v/>
      </c>
      <c r="AI518" s="37" t="str">
        <f>IFERROR(IF(OR($C$5="",$Y518=""),"",INDEX('NFA LEVEL'!$D$2:$D$197,MATCH(CONCATENATE($C$5,"_",$Y518),'NFA LEVEL'!$A$2:$A$197))),"")</f>
        <v/>
      </c>
      <c r="AJ518" s="38" t="str">
        <f>IFERROR(ROUND((VLOOKUP(CONCATENATE($C$5,"_",$Y518),premium!$A$2:$I$200,6,FALSE))*AA518,0),"")</f>
        <v/>
      </c>
      <c r="AK518" s="38" t="str">
        <f>IFERROR(ROUND((VLOOKUP(CONCATENATE($C$5,"_",$Y518),premium!$A$2:$I$200,9,FALSE))*AA518,2),"")</f>
        <v/>
      </c>
      <c r="AL518" s="35"/>
      <c r="AM518" s="31"/>
      <c r="AN518" s="39"/>
      <c r="AO518" s="63" t="str">
        <f t="shared" si="45"/>
        <v/>
      </c>
      <c r="AP518" s="40" t="str">
        <f t="shared" si="46"/>
        <v/>
      </c>
      <c r="AQ518" s="41" t="s">
        <v>48</v>
      </c>
      <c r="AR518" s="161"/>
      <c r="AS518" s="124" t="s">
        <v>4713</v>
      </c>
      <c r="AT518" s="129" t="s">
        <v>454</v>
      </c>
      <c r="AU518" s="129" t="s">
        <v>204</v>
      </c>
      <c r="AV518" s="129" t="s">
        <v>463</v>
      </c>
      <c r="AW518" s="129" t="s">
        <v>571</v>
      </c>
      <c r="AX518" s="129" t="s">
        <v>579</v>
      </c>
      <c r="AZ518" s="129" t="s">
        <v>3984</v>
      </c>
      <c r="BA518" s="130" t="s">
        <v>9683</v>
      </c>
      <c r="BB518" s="130" t="s">
        <v>9684</v>
      </c>
      <c r="BH518" s="124"/>
      <c r="BI518" s="124"/>
      <c r="BL518" s="131"/>
      <c r="BM518" s="131"/>
      <c r="BN518" s="131"/>
      <c r="BO518" s="131"/>
      <c r="BP518" s="131"/>
      <c r="BQ518" s="131"/>
      <c r="BR518" s="131"/>
      <c r="BX518" s="123"/>
      <c r="BY518" s="131"/>
      <c r="BZ518" s="131"/>
      <c r="CB518" s="129" t="s">
        <v>454</v>
      </c>
      <c r="CC518" s="129" t="s">
        <v>204</v>
      </c>
      <c r="CD518" s="129" t="s">
        <v>463</v>
      </c>
      <c r="CE518" s="129" t="s">
        <v>571</v>
      </c>
      <c r="CF518" s="129" t="s">
        <v>579</v>
      </c>
      <c r="CG518" s="131" t="s">
        <v>17964</v>
      </c>
      <c r="CH518" s="131" t="s">
        <v>9684</v>
      </c>
      <c r="CI518" s="124" t="s">
        <v>19501</v>
      </c>
    </row>
    <row r="519" spans="1:87" ht="15" x14ac:dyDescent="0.25">
      <c r="A519" s="30" t="str">
        <f t="shared" si="47"/>
        <v/>
      </c>
      <c r="B519" s="31"/>
      <c r="C519" s="31"/>
      <c r="D519" s="31"/>
      <c r="E519" s="31"/>
      <c r="F519" s="31"/>
      <c r="G519" s="32"/>
      <c r="H519" s="32"/>
      <c r="I519" s="33"/>
      <c r="J519" s="18"/>
      <c r="K519" s="32"/>
      <c r="L519" s="18"/>
      <c r="M519" s="31"/>
      <c r="N519" s="31"/>
      <c r="O519" s="31"/>
      <c r="P519" s="32"/>
      <c r="Q519" s="31"/>
      <c r="R519" s="44"/>
      <c r="S519" s="32"/>
      <c r="T519" s="34" t="str">
        <f t="shared" si="43"/>
        <v/>
      </c>
      <c r="U519" s="32"/>
      <c r="V519" s="45"/>
      <c r="W519" s="35"/>
      <c r="X519" s="62" t="str">
        <f t="shared" si="44"/>
        <v/>
      </c>
      <c r="Y519" s="32"/>
      <c r="Z519" s="35"/>
      <c r="AA519" s="36"/>
      <c r="AB519" s="32"/>
      <c r="AC519" s="32"/>
      <c r="AD519" s="32"/>
      <c r="AE519" s="31"/>
      <c r="AF519" s="31"/>
      <c r="AG519" s="31"/>
      <c r="AH519" s="31" t="str">
        <f t="shared" si="42"/>
        <v/>
      </c>
      <c r="AI519" s="37" t="str">
        <f>IFERROR(IF(OR($C$5="",$Y519=""),"",INDEX('NFA LEVEL'!$D$2:$D$197,MATCH(CONCATENATE($C$5,"_",$Y519),'NFA LEVEL'!$A$2:$A$197))),"")</f>
        <v/>
      </c>
      <c r="AJ519" s="38" t="str">
        <f>IFERROR(ROUND((VLOOKUP(CONCATENATE($C$5,"_",$Y519),premium!$A$2:$I$200,6,FALSE))*AA519,0),"")</f>
        <v/>
      </c>
      <c r="AK519" s="38" t="str">
        <f>IFERROR(ROUND((VLOOKUP(CONCATENATE($C$5,"_",$Y519),premium!$A$2:$I$200,9,FALSE))*AA519,2),"")</f>
        <v/>
      </c>
      <c r="AL519" s="35"/>
      <c r="AM519" s="31"/>
      <c r="AN519" s="39"/>
      <c r="AO519" s="63" t="str">
        <f t="shared" si="45"/>
        <v/>
      </c>
      <c r="AP519" s="40" t="str">
        <f t="shared" si="46"/>
        <v/>
      </c>
      <c r="AQ519" s="41" t="s">
        <v>48</v>
      </c>
      <c r="AR519" s="161"/>
      <c r="AS519" s="124" t="s">
        <v>4714</v>
      </c>
      <c r="AT519" s="129" t="s">
        <v>454</v>
      </c>
      <c r="AU519" s="129" t="s">
        <v>204</v>
      </c>
      <c r="AV519" s="129" t="s">
        <v>463</v>
      </c>
      <c r="AW519" s="129" t="s">
        <v>571</v>
      </c>
      <c r="AX519" s="129" t="s">
        <v>580</v>
      </c>
      <c r="AZ519" s="129" t="s">
        <v>3984</v>
      </c>
      <c r="BA519" s="130" t="s">
        <v>9685</v>
      </c>
      <c r="BB519" s="130" t="s">
        <v>9686</v>
      </c>
      <c r="BH519" s="124"/>
      <c r="BI519" s="124"/>
      <c r="BL519" s="131"/>
      <c r="BM519" s="131"/>
      <c r="BN519" s="131"/>
      <c r="BO519" s="131"/>
      <c r="BP519" s="131"/>
      <c r="BQ519" s="131"/>
      <c r="BR519" s="131"/>
      <c r="BX519" s="123"/>
      <c r="BY519" s="131"/>
      <c r="BZ519" s="131"/>
      <c r="CB519" s="129" t="s">
        <v>454</v>
      </c>
      <c r="CC519" s="129" t="s">
        <v>204</v>
      </c>
      <c r="CD519" s="129" t="s">
        <v>463</v>
      </c>
      <c r="CE519" s="129" t="s">
        <v>571</v>
      </c>
      <c r="CF519" s="129" t="s">
        <v>580</v>
      </c>
      <c r="CG519" s="131" t="s">
        <v>17964</v>
      </c>
      <c r="CH519" s="131" t="s">
        <v>9686</v>
      </c>
      <c r="CI519" s="124" t="s">
        <v>19502</v>
      </c>
    </row>
    <row r="520" spans="1:87" ht="15" x14ac:dyDescent="0.25">
      <c r="A520" s="30" t="str">
        <f t="shared" si="47"/>
        <v/>
      </c>
      <c r="B520" s="31"/>
      <c r="C520" s="31"/>
      <c r="D520" s="31"/>
      <c r="E520" s="31"/>
      <c r="F520" s="31"/>
      <c r="G520" s="32"/>
      <c r="H520" s="32"/>
      <c r="I520" s="33"/>
      <c r="J520" s="18"/>
      <c r="K520" s="32"/>
      <c r="L520" s="18"/>
      <c r="M520" s="31"/>
      <c r="N520" s="31"/>
      <c r="O520" s="31"/>
      <c r="P520" s="32"/>
      <c r="Q520" s="31"/>
      <c r="R520" s="44"/>
      <c r="S520" s="32"/>
      <c r="T520" s="34" t="str">
        <f t="shared" si="43"/>
        <v/>
      </c>
      <c r="U520" s="32"/>
      <c r="V520" s="45"/>
      <c r="W520" s="35"/>
      <c r="X520" s="62" t="str">
        <f t="shared" si="44"/>
        <v/>
      </c>
      <c r="Y520" s="32"/>
      <c r="Z520" s="35"/>
      <c r="AA520" s="36"/>
      <c r="AB520" s="32"/>
      <c r="AC520" s="32"/>
      <c r="AD520" s="32"/>
      <c r="AE520" s="31"/>
      <c r="AF520" s="31"/>
      <c r="AG520" s="31"/>
      <c r="AH520" s="31" t="str">
        <f t="shared" si="42"/>
        <v/>
      </c>
      <c r="AI520" s="37" t="str">
        <f>IFERROR(IF(OR($C$5="",$Y520=""),"",INDEX('NFA LEVEL'!$D$2:$D$197,MATCH(CONCATENATE($C$5,"_",$Y520),'NFA LEVEL'!$A$2:$A$197))),"")</f>
        <v/>
      </c>
      <c r="AJ520" s="38" t="str">
        <f>IFERROR(ROUND((VLOOKUP(CONCATENATE($C$5,"_",$Y520),premium!$A$2:$I$200,6,FALSE))*AA520,0),"")</f>
        <v/>
      </c>
      <c r="AK520" s="38" t="str">
        <f>IFERROR(ROUND((VLOOKUP(CONCATENATE($C$5,"_",$Y520),premium!$A$2:$I$200,9,FALSE))*AA520,2),"")</f>
        <v/>
      </c>
      <c r="AL520" s="35"/>
      <c r="AM520" s="31"/>
      <c r="AN520" s="39"/>
      <c r="AO520" s="63" t="str">
        <f t="shared" si="45"/>
        <v/>
      </c>
      <c r="AP520" s="40" t="str">
        <f t="shared" si="46"/>
        <v/>
      </c>
      <c r="AQ520" s="41" t="s">
        <v>48</v>
      </c>
      <c r="AR520" s="161"/>
      <c r="AS520" s="124" t="s">
        <v>4715</v>
      </c>
      <c r="AT520" s="129" t="s">
        <v>454</v>
      </c>
      <c r="AU520" s="129" t="s">
        <v>204</v>
      </c>
      <c r="AV520" s="129" t="s">
        <v>463</v>
      </c>
      <c r="AW520" s="129" t="s">
        <v>571</v>
      </c>
      <c r="AX520" s="129" t="s">
        <v>581</v>
      </c>
      <c r="AZ520" s="129" t="s">
        <v>3984</v>
      </c>
      <c r="BA520" s="130" t="s">
        <v>9687</v>
      </c>
      <c r="BB520" s="130" t="s">
        <v>9688</v>
      </c>
      <c r="BH520" s="124"/>
      <c r="BI520" s="124"/>
      <c r="BL520" s="131"/>
      <c r="BM520" s="131"/>
      <c r="BN520" s="131"/>
      <c r="BO520" s="131"/>
      <c r="BP520" s="131"/>
      <c r="BQ520" s="131"/>
      <c r="BR520" s="131"/>
      <c r="BX520" s="123"/>
      <c r="BY520" s="131"/>
      <c r="BZ520" s="131"/>
      <c r="CB520" s="129" t="s">
        <v>454</v>
      </c>
      <c r="CC520" s="129" t="s">
        <v>204</v>
      </c>
      <c r="CD520" s="129" t="s">
        <v>463</v>
      </c>
      <c r="CE520" s="129" t="s">
        <v>571</v>
      </c>
      <c r="CF520" s="129" t="s">
        <v>581</v>
      </c>
      <c r="CG520" s="131" t="s">
        <v>17964</v>
      </c>
      <c r="CH520" s="131" t="s">
        <v>9688</v>
      </c>
      <c r="CI520" s="124" t="s">
        <v>19503</v>
      </c>
    </row>
    <row r="521" spans="1:87" ht="15" x14ac:dyDescent="0.25">
      <c r="A521" s="30" t="str">
        <f t="shared" si="47"/>
        <v/>
      </c>
      <c r="B521" s="31"/>
      <c r="C521" s="31"/>
      <c r="D521" s="31"/>
      <c r="E521" s="31"/>
      <c r="F521" s="31"/>
      <c r="G521" s="32"/>
      <c r="H521" s="32"/>
      <c r="I521" s="33"/>
      <c r="J521" s="18"/>
      <c r="K521" s="32"/>
      <c r="L521" s="18"/>
      <c r="M521" s="31"/>
      <c r="N521" s="31"/>
      <c r="O521" s="31"/>
      <c r="P521" s="32"/>
      <c r="Q521" s="31"/>
      <c r="R521" s="44"/>
      <c r="S521" s="32"/>
      <c r="T521" s="34" t="str">
        <f t="shared" si="43"/>
        <v/>
      </c>
      <c r="U521" s="32"/>
      <c r="V521" s="45"/>
      <c r="W521" s="35"/>
      <c r="X521" s="62" t="str">
        <f t="shared" si="44"/>
        <v/>
      </c>
      <c r="Y521" s="32"/>
      <c r="Z521" s="35"/>
      <c r="AA521" s="36"/>
      <c r="AB521" s="32"/>
      <c r="AC521" s="32"/>
      <c r="AD521" s="32"/>
      <c r="AE521" s="31"/>
      <c r="AF521" s="31"/>
      <c r="AG521" s="31"/>
      <c r="AH521" s="31" t="str">
        <f t="shared" si="42"/>
        <v/>
      </c>
      <c r="AI521" s="37" t="str">
        <f>IFERROR(IF(OR($C$5="",$Y521=""),"",INDEX('NFA LEVEL'!$D$2:$D$197,MATCH(CONCATENATE($C$5,"_",$Y521),'NFA LEVEL'!$A$2:$A$197))),"")</f>
        <v/>
      </c>
      <c r="AJ521" s="38" t="str">
        <f>IFERROR(ROUND((VLOOKUP(CONCATENATE($C$5,"_",$Y521),premium!$A$2:$I$200,6,FALSE))*AA521,0),"")</f>
        <v/>
      </c>
      <c r="AK521" s="38" t="str">
        <f>IFERROR(ROUND((VLOOKUP(CONCATENATE($C$5,"_",$Y521),premium!$A$2:$I$200,9,FALSE))*AA521,2),"")</f>
        <v/>
      </c>
      <c r="AL521" s="35"/>
      <c r="AM521" s="31"/>
      <c r="AN521" s="39"/>
      <c r="AO521" s="63" t="str">
        <f t="shared" si="45"/>
        <v/>
      </c>
      <c r="AP521" s="40" t="str">
        <f t="shared" si="46"/>
        <v/>
      </c>
      <c r="AQ521" s="41" t="s">
        <v>48</v>
      </c>
      <c r="AR521" s="161"/>
      <c r="AS521" s="124" t="s">
        <v>4716</v>
      </c>
      <c r="AT521" s="129" t="s">
        <v>454</v>
      </c>
      <c r="AU521" s="129" t="s">
        <v>204</v>
      </c>
      <c r="AV521" s="129" t="s">
        <v>463</v>
      </c>
      <c r="AW521" s="129" t="s">
        <v>571</v>
      </c>
      <c r="AX521" s="129" t="s">
        <v>582</v>
      </c>
      <c r="AZ521" s="129" t="s">
        <v>3984</v>
      </c>
      <c r="BA521" s="130" t="s">
        <v>9689</v>
      </c>
      <c r="BB521" s="130" t="s">
        <v>9690</v>
      </c>
      <c r="BH521" s="124"/>
      <c r="BI521" s="124"/>
      <c r="BL521" s="131"/>
      <c r="BM521" s="131"/>
      <c r="BN521" s="131"/>
      <c r="BO521" s="131"/>
      <c r="BP521" s="131"/>
      <c r="BQ521" s="131"/>
      <c r="BR521" s="131"/>
      <c r="BX521" s="123"/>
      <c r="BY521" s="131"/>
      <c r="BZ521" s="131"/>
      <c r="CB521" s="129" t="s">
        <v>454</v>
      </c>
      <c r="CC521" s="129" t="s">
        <v>204</v>
      </c>
      <c r="CD521" s="129" t="s">
        <v>463</v>
      </c>
      <c r="CE521" s="129" t="s">
        <v>571</v>
      </c>
      <c r="CF521" s="129" t="s">
        <v>582</v>
      </c>
      <c r="CG521" s="131" t="s">
        <v>17964</v>
      </c>
      <c r="CH521" s="131" t="s">
        <v>9690</v>
      </c>
      <c r="CI521" s="124" t="s">
        <v>19504</v>
      </c>
    </row>
    <row r="522" spans="1:87" ht="15" x14ac:dyDescent="0.25">
      <c r="A522" s="30" t="str">
        <f t="shared" si="47"/>
        <v/>
      </c>
      <c r="B522" s="31"/>
      <c r="C522" s="31"/>
      <c r="D522" s="31"/>
      <c r="E522" s="31"/>
      <c r="F522" s="31"/>
      <c r="G522" s="32"/>
      <c r="H522" s="32"/>
      <c r="I522" s="33"/>
      <c r="J522" s="18"/>
      <c r="K522" s="32"/>
      <c r="L522" s="18"/>
      <c r="M522" s="31"/>
      <c r="N522" s="31"/>
      <c r="O522" s="31"/>
      <c r="P522" s="32"/>
      <c r="Q522" s="31"/>
      <c r="R522" s="44"/>
      <c r="S522" s="32"/>
      <c r="T522" s="34" t="str">
        <f t="shared" si="43"/>
        <v/>
      </c>
      <c r="U522" s="32"/>
      <c r="V522" s="45"/>
      <c r="W522" s="35"/>
      <c r="X522" s="62" t="str">
        <f t="shared" si="44"/>
        <v/>
      </c>
      <c r="Y522" s="32"/>
      <c r="Z522" s="35"/>
      <c r="AA522" s="36"/>
      <c r="AB522" s="32"/>
      <c r="AC522" s="32"/>
      <c r="AD522" s="32"/>
      <c r="AE522" s="31"/>
      <c r="AF522" s="31"/>
      <c r="AG522" s="31"/>
      <c r="AH522" s="31" t="str">
        <f t="shared" si="42"/>
        <v/>
      </c>
      <c r="AI522" s="37" t="str">
        <f>IFERROR(IF(OR($C$5="",$Y522=""),"",INDEX('NFA LEVEL'!$D$2:$D$197,MATCH(CONCATENATE($C$5,"_",$Y522),'NFA LEVEL'!$A$2:$A$197))),"")</f>
        <v/>
      </c>
      <c r="AJ522" s="38" t="str">
        <f>IFERROR(ROUND((VLOOKUP(CONCATENATE($C$5,"_",$Y522),premium!$A$2:$I$200,6,FALSE))*AA522,0),"")</f>
        <v/>
      </c>
      <c r="AK522" s="38" t="str">
        <f>IFERROR(ROUND((VLOOKUP(CONCATENATE($C$5,"_",$Y522),premium!$A$2:$I$200,9,FALSE))*AA522,2),"")</f>
        <v/>
      </c>
      <c r="AL522" s="35"/>
      <c r="AM522" s="31"/>
      <c r="AN522" s="39"/>
      <c r="AO522" s="63" t="str">
        <f t="shared" si="45"/>
        <v/>
      </c>
      <c r="AP522" s="40" t="str">
        <f t="shared" si="46"/>
        <v/>
      </c>
      <c r="AQ522" s="41" t="s">
        <v>48</v>
      </c>
      <c r="AR522" s="161"/>
      <c r="AS522" s="124" t="s">
        <v>4717</v>
      </c>
      <c r="AT522" s="129" t="s">
        <v>583</v>
      </c>
      <c r="AU522" s="129" t="s">
        <v>190</v>
      </c>
      <c r="AV522" s="129"/>
      <c r="AW522" s="129"/>
      <c r="AX522" s="129"/>
      <c r="AZ522" s="129" t="s">
        <v>3985</v>
      </c>
      <c r="BA522" s="130" t="s">
        <v>9691</v>
      </c>
      <c r="BB522" s="130" t="s">
        <v>9692</v>
      </c>
      <c r="BH522" s="124"/>
      <c r="BI522" s="124"/>
      <c r="BL522" s="131"/>
      <c r="BM522" s="131"/>
      <c r="BN522" s="131"/>
      <c r="BO522" s="131"/>
      <c r="BP522" s="131"/>
      <c r="BQ522" s="131"/>
      <c r="BR522" s="131"/>
      <c r="BX522" s="123"/>
      <c r="BY522" s="131"/>
      <c r="BZ522" s="131"/>
      <c r="CB522" s="129" t="s">
        <v>583</v>
      </c>
      <c r="CC522" s="129" t="s">
        <v>190</v>
      </c>
      <c r="CD522" s="129"/>
      <c r="CE522" s="129"/>
      <c r="CF522" s="129"/>
      <c r="CG522" s="131" t="s">
        <v>17965</v>
      </c>
      <c r="CH522" s="131" t="s">
        <v>9692</v>
      </c>
      <c r="CI522" s="124" t="s">
        <v>19505</v>
      </c>
    </row>
    <row r="523" spans="1:87" ht="15" x14ac:dyDescent="0.25">
      <c r="A523" s="30" t="str">
        <f t="shared" si="47"/>
        <v/>
      </c>
      <c r="B523" s="31"/>
      <c r="C523" s="31"/>
      <c r="D523" s="31"/>
      <c r="E523" s="31"/>
      <c r="F523" s="31"/>
      <c r="G523" s="32"/>
      <c r="H523" s="32"/>
      <c r="I523" s="33"/>
      <c r="J523" s="18"/>
      <c r="K523" s="32"/>
      <c r="L523" s="18"/>
      <c r="M523" s="31"/>
      <c r="N523" s="31"/>
      <c r="O523" s="31"/>
      <c r="P523" s="32"/>
      <c r="Q523" s="31"/>
      <c r="R523" s="44"/>
      <c r="S523" s="32"/>
      <c r="T523" s="34" t="str">
        <f t="shared" si="43"/>
        <v/>
      </c>
      <c r="U523" s="32"/>
      <c r="V523" s="45"/>
      <c r="W523" s="35"/>
      <c r="X523" s="62" t="str">
        <f t="shared" si="44"/>
        <v/>
      </c>
      <c r="Y523" s="32"/>
      <c r="Z523" s="35"/>
      <c r="AA523" s="36"/>
      <c r="AB523" s="32"/>
      <c r="AC523" s="32"/>
      <c r="AD523" s="32"/>
      <c r="AE523" s="31"/>
      <c r="AF523" s="31"/>
      <c r="AG523" s="31"/>
      <c r="AH523" s="31" t="str">
        <f t="shared" si="42"/>
        <v/>
      </c>
      <c r="AI523" s="37" t="str">
        <f>IFERROR(IF(OR($C$5="",$Y523=""),"",INDEX('NFA LEVEL'!$D$2:$D$197,MATCH(CONCATENATE($C$5,"_",$Y523),'NFA LEVEL'!$A$2:$A$197))),"")</f>
        <v/>
      </c>
      <c r="AJ523" s="38" t="str">
        <f>IFERROR(ROUND((VLOOKUP(CONCATENATE($C$5,"_",$Y523),premium!$A$2:$I$200,6,FALSE))*AA523,0),"")</f>
        <v/>
      </c>
      <c r="AK523" s="38" t="str">
        <f>IFERROR(ROUND((VLOOKUP(CONCATENATE($C$5,"_",$Y523),premium!$A$2:$I$200,9,FALSE))*AA523,2),"")</f>
        <v/>
      </c>
      <c r="AL523" s="35"/>
      <c r="AM523" s="31"/>
      <c r="AN523" s="39"/>
      <c r="AO523" s="63" t="str">
        <f t="shared" si="45"/>
        <v/>
      </c>
      <c r="AP523" s="40" t="str">
        <f t="shared" si="46"/>
        <v/>
      </c>
      <c r="AQ523" s="41" t="s">
        <v>48</v>
      </c>
      <c r="AR523" s="161"/>
      <c r="AS523" s="124" t="s">
        <v>4718</v>
      </c>
      <c r="AT523" s="129" t="s">
        <v>583</v>
      </c>
      <c r="AU523" s="129" t="s">
        <v>202</v>
      </c>
      <c r="AV523" s="129"/>
      <c r="AW523" s="129"/>
      <c r="AX523" s="129"/>
      <c r="AZ523" s="129" t="s">
        <v>3985</v>
      </c>
      <c r="BA523" s="130" t="s">
        <v>9693</v>
      </c>
      <c r="BB523" s="130" t="s">
        <v>9694</v>
      </c>
      <c r="BH523" s="124"/>
      <c r="BI523" s="124"/>
      <c r="BL523" s="131"/>
      <c r="BM523" s="131"/>
      <c r="BN523" s="131"/>
      <c r="BO523" s="131"/>
      <c r="BP523" s="131"/>
      <c r="BQ523" s="131"/>
      <c r="BR523" s="131"/>
      <c r="BX523" s="123"/>
      <c r="BY523" s="131"/>
      <c r="BZ523" s="131"/>
      <c r="CB523" s="129" t="s">
        <v>583</v>
      </c>
      <c r="CC523" s="129" t="s">
        <v>202</v>
      </c>
      <c r="CD523" s="129"/>
      <c r="CE523" s="129"/>
      <c r="CF523" s="129"/>
      <c r="CG523" s="131" t="s">
        <v>17966</v>
      </c>
      <c r="CH523" s="131" t="s">
        <v>9694</v>
      </c>
      <c r="CI523" s="124" t="s">
        <v>19506</v>
      </c>
    </row>
    <row r="524" spans="1:87" ht="15" x14ac:dyDescent="0.25">
      <c r="A524" s="30" t="str">
        <f t="shared" si="47"/>
        <v/>
      </c>
      <c r="B524" s="31"/>
      <c r="C524" s="31"/>
      <c r="D524" s="31"/>
      <c r="E524" s="31"/>
      <c r="F524" s="31"/>
      <c r="G524" s="32"/>
      <c r="H524" s="32"/>
      <c r="I524" s="33"/>
      <c r="J524" s="18"/>
      <c r="K524" s="32"/>
      <c r="L524" s="18"/>
      <c r="M524" s="31"/>
      <c r="N524" s="31"/>
      <c r="O524" s="31"/>
      <c r="P524" s="32"/>
      <c r="Q524" s="31"/>
      <c r="R524" s="44"/>
      <c r="S524" s="32"/>
      <c r="T524" s="34" t="str">
        <f t="shared" si="43"/>
        <v/>
      </c>
      <c r="U524" s="32"/>
      <c r="V524" s="45"/>
      <c r="W524" s="35"/>
      <c r="X524" s="62" t="str">
        <f t="shared" si="44"/>
        <v/>
      </c>
      <c r="Y524" s="32"/>
      <c r="Z524" s="35"/>
      <c r="AA524" s="36"/>
      <c r="AB524" s="32"/>
      <c r="AC524" s="32"/>
      <c r="AD524" s="32"/>
      <c r="AE524" s="31"/>
      <c r="AF524" s="31"/>
      <c r="AG524" s="31"/>
      <c r="AH524" s="31" t="str">
        <f t="shared" si="42"/>
        <v/>
      </c>
      <c r="AI524" s="37" t="str">
        <f>IFERROR(IF(OR($C$5="",$Y524=""),"",INDEX('NFA LEVEL'!$D$2:$D$197,MATCH(CONCATENATE($C$5,"_",$Y524),'NFA LEVEL'!$A$2:$A$197))),"")</f>
        <v/>
      </c>
      <c r="AJ524" s="38" t="str">
        <f>IFERROR(ROUND((VLOOKUP(CONCATENATE($C$5,"_",$Y524),premium!$A$2:$I$200,6,FALSE))*AA524,0),"")</f>
        <v/>
      </c>
      <c r="AK524" s="38" t="str">
        <f>IFERROR(ROUND((VLOOKUP(CONCATENATE($C$5,"_",$Y524),premium!$A$2:$I$200,9,FALSE))*AA524,2),"")</f>
        <v/>
      </c>
      <c r="AL524" s="35"/>
      <c r="AM524" s="31"/>
      <c r="AN524" s="39"/>
      <c r="AO524" s="63" t="str">
        <f t="shared" si="45"/>
        <v/>
      </c>
      <c r="AP524" s="40" t="str">
        <f t="shared" si="46"/>
        <v/>
      </c>
      <c r="AQ524" s="41" t="s">
        <v>48</v>
      </c>
      <c r="AR524" s="161"/>
      <c r="AS524" s="124" t="s">
        <v>4719</v>
      </c>
      <c r="AT524" s="129" t="s">
        <v>583</v>
      </c>
      <c r="AU524" s="129" t="s">
        <v>203</v>
      </c>
      <c r="AV524" s="129" t="s">
        <v>584</v>
      </c>
      <c r="AW524" s="129"/>
      <c r="AX524" s="129"/>
      <c r="AZ524" s="129" t="s">
        <v>3986</v>
      </c>
      <c r="BA524" s="130" t="s">
        <v>9695</v>
      </c>
      <c r="BB524" s="130" t="s">
        <v>9696</v>
      </c>
      <c r="BH524" s="124"/>
      <c r="BI524" s="124"/>
      <c r="BL524" s="131"/>
      <c r="BM524" s="131"/>
      <c r="BN524" s="131"/>
      <c r="BO524" s="131"/>
      <c r="BP524" s="131"/>
      <c r="BQ524" s="131"/>
      <c r="BR524" s="131"/>
      <c r="BX524" s="123"/>
      <c r="BY524" s="131"/>
      <c r="BZ524" s="131"/>
      <c r="CB524" s="129" t="s">
        <v>583</v>
      </c>
      <c r="CC524" s="129" t="s">
        <v>203</v>
      </c>
      <c r="CD524" s="129" t="s">
        <v>584</v>
      </c>
      <c r="CE524" s="129"/>
      <c r="CF524" s="129"/>
      <c r="CG524" s="131" t="s">
        <v>17967</v>
      </c>
      <c r="CH524" s="131" t="s">
        <v>9696</v>
      </c>
      <c r="CI524" s="124" t="s">
        <v>19507</v>
      </c>
    </row>
    <row r="525" spans="1:87" ht="15" x14ac:dyDescent="0.25">
      <c r="A525" s="30" t="str">
        <f t="shared" si="47"/>
        <v/>
      </c>
      <c r="B525" s="31"/>
      <c r="C525" s="31"/>
      <c r="D525" s="31"/>
      <c r="E525" s="31"/>
      <c r="F525" s="31"/>
      <c r="G525" s="32"/>
      <c r="H525" s="32"/>
      <c r="I525" s="33"/>
      <c r="J525" s="18"/>
      <c r="K525" s="32"/>
      <c r="L525" s="18"/>
      <c r="M525" s="31"/>
      <c r="N525" s="31"/>
      <c r="O525" s="31"/>
      <c r="P525" s="32"/>
      <c r="Q525" s="31"/>
      <c r="R525" s="44"/>
      <c r="S525" s="32"/>
      <c r="T525" s="34" t="str">
        <f t="shared" si="43"/>
        <v/>
      </c>
      <c r="U525" s="32"/>
      <c r="V525" s="45"/>
      <c r="W525" s="35"/>
      <c r="X525" s="62" t="str">
        <f t="shared" si="44"/>
        <v/>
      </c>
      <c r="Y525" s="32"/>
      <c r="Z525" s="35"/>
      <c r="AA525" s="36"/>
      <c r="AB525" s="32"/>
      <c r="AC525" s="32"/>
      <c r="AD525" s="32"/>
      <c r="AE525" s="31"/>
      <c r="AF525" s="31"/>
      <c r="AG525" s="31"/>
      <c r="AH525" s="31" t="str">
        <f t="shared" si="42"/>
        <v/>
      </c>
      <c r="AI525" s="37" t="str">
        <f>IFERROR(IF(OR($C$5="",$Y525=""),"",INDEX('NFA LEVEL'!$D$2:$D$197,MATCH(CONCATENATE($C$5,"_",$Y525),'NFA LEVEL'!$A$2:$A$197))),"")</f>
        <v/>
      </c>
      <c r="AJ525" s="38" t="str">
        <f>IFERROR(ROUND((VLOOKUP(CONCATENATE($C$5,"_",$Y525),premium!$A$2:$I$200,6,FALSE))*AA525,0),"")</f>
        <v/>
      </c>
      <c r="AK525" s="38" t="str">
        <f>IFERROR(ROUND((VLOOKUP(CONCATENATE($C$5,"_",$Y525),premium!$A$2:$I$200,9,FALSE))*AA525,2),"")</f>
        <v/>
      </c>
      <c r="AL525" s="35"/>
      <c r="AM525" s="31"/>
      <c r="AN525" s="39"/>
      <c r="AO525" s="63" t="str">
        <f t="shared" si="45"/>
        <v/>
      </c>
      <c r="AP525" s="40" t="str">
        <f t="shared" si="46"/>
        <v/>
      </c>
      <c r="AQ525" s="41" t="s">
        <v>48</v>
      </c>
      <c r="AR525" s="161"/>
      <c r="AS525" s="124" t="s">
        <v>4720</v>
      </c>
      <c r="AT525" s="129" t="s">
        <v>583</v>
      </c>
      <c r="AU525" s="129" t="s">
        <v>203</v>
      </c>
      <c r="AV525" s="129" t="s">
        <v>585</v>
      </c>
      <c r="AW525" s="129"/>
      <c r="AX525" s="129"/>
      <c r="AZ525" s="129" t="s">
        <v>3986</v>
      </c>
      <c r="BA525" s="130" t="s">
        <v>9697</v>
      </c>
      <c r="BB525" s="130" t="s">
        <v>9698</v>
      </c>
      <c r="BH525" s="124"/>
      <c r="BI525" s="124"/>
      <c r="BL525" s="131"/>
      <c r="BM525" s="131"/>
      <c r="BN525" s="131"/>
      <c r="BO525" s="131"/>
      <c r="BP525" s="131"/>
      <c r="BQ525" s="131"/>
      <c r="BR525" s="131"/>
      <c r="BX525" s="123"/>
      <c r="BY525" s="131"/>
      <c r="BZ525" s="131"/>
      <c r="CB525" s="129" t="s">
        <v>583</v>
      </c>
      <c r="CC525" s="129" t="s">
        <v>203</v>
      </c>
      <c r="CD525" s="129" t="s">
        <v>585</v>
      </c>
      <c r="CE525" s="129"/>
      <c r="CF525" s="129"/>
      <c r="CG525" s="131" t="s">
        <v>17968</v>
      </c>
      <c r="CH525" s="131" t="s">
        <v>9698</v>
      </c>
      <c r="CI525" s="124" t="s">
        <v>19508</v>
      </c>
    </row>
    <row r="526" spans="1:87" ht="15" x14ac:dyDescent="0.25">
      <c r="A526" s="30" t="str">
        <f t="shared" si="47"/>
        <v/>
      </c>
      <c r="B526" s="31"/>
      <c r="C526" s="31"/>
      <c r="D526" s="31"/>
      <c r="E526" s="31"/>
      <c r="F526" s="31"/>
      <c r="G526" s="32"/>
      <c r="H526" s="32"/>
      <c r="I526" s="33"/>
      <c r="J526" s="18"/>
      <c r="K526" s="32"/>
      <c r="L526" s="18"/>
      <c r="M526" s="31"/>
      <c r="N526" s="31"/>
      <c r="O526" s="31"/>
      <c r="P526" s="32"/>
      <c r="Q526" s="31"/>
      <c r="R526" s="44"/>
      <c r="S526" s="32"/>
      <c r="T526" s="34" t="str">
        <f t="shared" si="43"/>
        <v/>
      </c>
      <c r="U526" s="32"/>
      <c r="V526" s="45"/>
      <c r="W526" s="35"/>
      <c r="X526" s="62" t="str">
        <f t="shared" si="44"/>
        <v/>
      </c>
      <c r="Y526" s="32"/>
      <c r="Z526" s="35"/>
      <c r="AA526" s="36"/>
      <c r="AB526" s="32"/>
      <c r="AC526" s="32"/>
      <c r="AD526" s="32"/>
      <c r="AE526" s="31"/>
      <c r="AF526" s="31"/>
      <c r="AG526" s="31"/>
      <c r="AH526" s="31" t="str">
        <f t="shared" si="42"/>
        <v/>
      </c>
      <c r="AI526" s="37" t="str">
        <f>IFERROR(IF(OR($C$5="",$Y526=""),"",INDEX('NFA LEVEL'!$D$2:$D$197,MATCH(CONCATENATE($C$5,"_",$Y526),'NFA LEVEL'!$A$2:$A$197))),"")</f>
        <v/>
      </c>
      <c r="AJ526" s="38" t="str">
        <f>IFERROR(ROUND((VLOOKUP(CONCATENATE($C$5,"_",$Y526),premium!$A$2:$I$200,6,FALSE))*AA526,0),"")</f>
        <v/>
      </c>
      <c r="AK526" s="38" t="str">
        <f>IFERROR(ROUND((VLOOKUP(CONCATENATE($C$5,"_",$Y526),premium!$A$2:$I$200,9,FALSE))*AA526,2),"")</f>
        <v/>
      </c>
      <c r="AL526" s="35"/>
      <c r="AM526" s="31"/>
      <c r="AN526" s="39"/>
      <c r="AO526" s="63" t="str">
        <f t="shared" si="45"/>
        <v/>
      </c>
      <c r="AP526" s="40" t="str">
        <f t="shared" si="46"/>
        <v/>
      </c>
      <c r="AQ526" s="41" t="s">
        <v>48</v>
      </c>
      <c r="AR526" s="161"/>
      <c r="AS526" s="124" t="s">
        <v>4721</v>
      </c>
      <c r="AT526" s="129" t="s">
        <v>583</v>
      </c>
      <c r="AU526" s="129" t="s">
        <v>203</v>
      </c>
      <c r="AV526" s="129" t="s">
        <v>586</v>
      </c>
      <c r="AW526" s="129"/>
      <c r="AX526" s="129"/>
      <c r="AZ526" s="129" t="s">
        <v>3986</v>
      </c>
      <c r="BA526" s="130" t="s">
        <v>9699</v>
      </c>
      <c r="BB526" s="130" t="s">
        <v>9700</v>
      </c>
      <c r="BH526" s="124"/>
      <c r="BI526" s="124"/>
      <c r="BL526" s="131"/>
      <c r="BM526" s="131"/>
      <c r="BN526" s="131"/>
      <c r="BO526" s="131"/>
      <c r="BP526" s="131"/>
      <c r="BQ526" s="131"/>
      <c r="BR526" s="131"/>
      <c r="BX526" s="123"/>
      <c r="BY526" s="131"/>
      <c r="BZ526" s="131"/>
      <c r="CB526" s="129" t="s">
        <v>583</v>
      </c>
      <c r="CC526" s="129" t="s">
        <v>203</v>
      </c>
      <c r="CD526" s="129" t="s">
        <v>586</v>
      </c>
      <c r="CE526" s="129"/>
      <c r="CF526" s="129"/>
      <c r="CG526" s="131" t="s">
        <v>17969</v>
      </c>
      <c r="CH526" s="131" t="s">
        <v>9700</v>
      </c>
      <c r="CI526" s="124" t="s">
        <v>19509</v>
      </c>
    </row>
    <row r="527" spans="1:87" ht="15" x14ac:dyDescent="0.25">
      <c r="A527" s="30" t="str">
        <f t="shared" si="47"/>
        <v/>
      </c>
      <c r="B527" s="31"/>
      <c r="C527" s="31"/>
      <c r="D527" s="31"/>
      <c r="E527" s="31"/>
      <c r="F527" s="31"/>
      <c r="G527" s="32"/>
      <c r="H527" s="32"/>
      <c r="I527" s="33"/>
      <c r="J527" s="18"/>
      <c r="K527" s="32"/>
      <c r="L527" s="18"/>
      <c r="M527" s="31"/>
      <c r="N527" s="31"/>
      <c r="O527" s="31"/>
      <c r="P527" s="32"/>
      <c r="Q527" s="31"/>
      <c r="R527" s="44"/>
      <c r="S527" s="32"/>
      <c r="T527" s="34" t="str">
        <f t="shared" si="43"/>
        <v/>
      </c>
      <c r="U527" s="32"/>
      <c r="V527" s="45"/>
      <c r="W527" s="35"/>
      <c r="X527" s="62" t="str">
        <f t="shared" si="44"/>
        <v/>
      </c>
      <c r="Y527" s="32"/>
      <c r="Z527" s="35"/>
      <c r="AA527" s="36"/>
      <c r="AB527" s="32"/>
      <c r="AC527" s="32"/>
      <c r="AD527" s="32"/>
      <c r="AE527" s="31"/>
      <c r="AF527" s="31"/>
      <c r="AG527" s="31"/>
      <c r="AH527" s="31" t="str">
        <f t="shared" si="42"/>
        <v/>
      </c>
      <c r="AI527" s="37" t="str">
        <f>IFERROR(IF(OR($C$5="",$Y527=""),"",INDEX('NFA LEVEL'!$D$2:$D$197,MATCH(CONCATENATE($C$5,"_",$Y527),'NFA LEVEL'!$A$2:$A$197))),"")</f>
        <v/>
      </c>
      <c r="AJ527" s="38" t="str">
        <f>IFERROR(ROUND((VLOOKUP(CONCATENATE($C$5,"_",$Y527),premium!$A$2:$I$200,6,FALSE))*AA527,0),"")</f>
        <v/>
      </c>
      <c r="AK527" s="38" t="str">
        <f>IFERROR(ROUND((VLOOKUP(CONCATENATE($C$5,"_",$Y527),premium!$A$2:$I$200,9,FALSE))*AA527,2),"")</f>
        <v/>
      </c>
      <c r="AL527" s="35"/>
      <c r="AM527" s="31"/>
      <c r="AN527" s="39"/>
      <c r="AO527" s="63" t="str">
        <f t="shared" si="45"/>
        <v/>
      </c>
      <c r="AP527" s="40" t="str">
        <f t="shared" si="46"/>
        <v/>
      </c>
      <c r="AQ527" s="41" t="s">
        <v>48</v>
      </c>
      <c r="AR527" s="161"/>
      <c r="AS527" s="124" t="s">
        <v>4722</v>
      </c>
      <c r="AT527" s="129" t="s">
        <v>583</v>
      </c>
      <c r="AU527" s="129" t="s">
        <v>203</v>
      </c>
      <c r="AV527" s="129" t="s">
        <v>587</v>
      </c>
      <c r="AW527" s="129"/>
      <c r="AX527" s="129"/>
      <c r="AZ527" s="129" t="s">
        <v>3986</v>
      </c>
      <c r="BA527" s="130" t="s">
        <v>9701</v>
      </c>
      <c r="BB527" s="130" t="s">
        <v>9702</v>
      </c>
      <c r="BH527" s="124"/>
      <c r="BI527" s="124"/>
      <c r="BL527" s="131"/>
      <c r="BM527" s="131"/>
      <c r="BN527" s="131"/>
      <c r="BO527" s="131"/>
      <c r="BP527" s="131"/>
      <c r="BQ527" s="131"/>
      <c r="BR527" s="131"/>
      <c r="BX527" s="123"/>
      <c r="BY527" s="131"/>
      <c r="BZ527" s="131"/>
      <c r="CB527" s="129" t="s">
        <v>583</v>
      </c>
      <c r="CC527" s="129" t="s">
        <v>203</v>
      </c>
      <c r="CD527" s="129" t="s">
        <v>587</v>
      </c>
      <c r="CE527" s="129"/>
      <c r="CF527" s="129"/>
      <c r="CG527" s="131" t="s">
        <v>17970</v>
      </c>
      <c r="CH527" s="131" t="s">
        <v>9702</v>
      </c>
      <c r="CI527" s="124" t="s">
        <v>19510</v>
      </c>
    </row>
    <row r="528" spans="1:87" ht="15" x14ac:dyDescent="0.25">
      <c r="A528" s="30" t="str">
        <f t="shared" si="47"/>
        <v/>
      </c>
      <c r="B528" s="31"/>
      <c r="C528" s="31"/>
      <c r="D528" s="31"/>
      <c r="E528" s="31"/>
      <c r="F528" s="31"/>
      <c r="G528" s="32"/>
      <c r="H528" s="32"/>
      <c r="I528" s="33"/>
      <c r="J528" s="18"/>
      <c r="K528" s="32"/>
      <c r="L528" s="18"/>
      <c r="M528" s="31"/>
      <c r="N528" s="31"/>
      <c r="O528" s="31"/>
      <c r="P528" s="32"/>
      <c r="Q528" s="31"/>
      <c r="R528" s="44"/>
      <c r="S528" s="32"/>
      <c r="T528" s="34" t="str">
        <f t="shared" si="43"/>
        <v/>
      </c>
      <c r="U528" s="32"/>
      <c r="V528" s="45"/>
      <c r="W528" s="35"/>
      <c r="X528" s="62" t="str">
        <f t="shared" si="44"/>
        <v/>
      </c>
      <c r="Y528" s="32"/>
      <c r="Z528" s="35"/>
      <c r="AA528" s="36"/>
      <c r="AB528" s="32"/>
      <c r="AC528" s="32"/>
      <c r="AD528" s="32"/>
      <c r="AE528" s="31"/>
      <c r="AF528" s="31"/>
      <c r="AG528" s="31"/>
      <c r="AH528" s="31" t="str">
        <f t="shared" si="42"/>
        <v/>
      </c>
      <c r="AI528" s="37" t="str">
        <f>IFERROR(IF(OR($C$5="",$Y528=""),"",INDEX('NFA LEVEL'!$D$2:$D$197,MATCH(CONCATENATE($C$5,"_",$Y528),'NFA LEVEL'!$A$2:$A$197))),"")</f>
        <v/>
      </c>
      <c r="AJ528" s="38" t="str">
        <f>IFERROR(ROUND((VLOOKUP(CONCATENATE($C$5,"_",$Y528),premium!$A$2:$I$200,6,FALSE))*AA528,0),"")</f>
        <v/>
      </c>
      <c r="AK528" s="38" t="str">
        <f>IFERROR(ROUND((VLOOKUP(CONCATENATE($C$5,"_",$Y528),premium!$A$2:$I$200,9,FALSE))*AA528,2),"")</f>
        <v/>
      </c>
      <c r="AL528" s="35"/>
      <c r="AM528" s="31"/>
      <c r="AN528" s="39"/>
      <c r="AO528" s="63" t="str">
        <f t="shared" si="45"/>
        <v/>
      </c>
      <c r="AP528" s="40" t="str">
        <f t="shared" si="46"/>
        <v/>
      </c>
      <c r="AQ528" s="41" t="s">
        <v>48</v>
      </c>
      <c r="AR528" s="161"/>
      <c r="AS528" s="124" t="s">
        <v>4723</v>
      </c>
      <c r="AT528" s="129" t="s">
        <v>583</v>
      </c>
      <c r="AU528" s="129" t="s">
        <v>191</v>
      </c>
      <c r="AV528" s="129" t="s">
        <v>584</v>
      </c>
      <c r="AW528" s="129"/>
      <c r="AX528" s="129"/>
      <c r="AZ528" s="129" t="s">
        <v>3986</v>
      </c>
      <c r="BA528" s="130" t="s">
        <v>9703</v>
      </c>
      <c r="BB528" s="130" t="s">
        <v>9704</v>
      </c>
      <c r="BH528" s="124"/>
      <c r="BI528" s="124"/>
      <c r="BL528" s="131"/>
      <c r="BM528" s="131"/>
      <c r="BN528" s="131"/>
      <c r="BO528" s="131"/>
      <c r="BP528" s="131"/>
      <c r="BQ528" s="131"/>
      <c r="BR528" s="131"/>
      <c r="BX528" s="123"/>
      <c r="BY528" s="131"/>
      <c r="BZ528" s="131"/>
      <c r="CB528" s="129" t="s">
        <v>583</v>
      </c>
      <c r="CC528" s="129" t="s">
        <v>191</v>
      </c>
      <c r="CD528" s="129" t="s">
        <v>584</v>
      </c>
      <c r="CE528" s="129"/>
      <c r="CF528" s="129"/>
      <c r="CG528" s="131" t="s">
        <v>17971</v>
      </c>
      <c r="CH528" s="131" t="s">
        <v>9704</v>
      </c>
      <c r="CI528" s="124" t="s">
        <v>19511</v>
      </c>
    </row>
    <row r="529" spans="1:87" ht="15" x14ac:dyDescent="0.25">
      <c r="A529" s="30" t="str">
        <f t="shared" si="47"/>
        <v/>
      </c>
      <c r="B529" s="31"/>
      <c r="C529" s="31"/>
      <c r="D529" s="31"/>
      <c r="E529" s="31"/>
      <c r="F529" s="31"/>
      <c r="G529" s="32"/>
      <c r="H529" s="32"/>
      <c r="I529" s="33"/>
      <c r="J529" s="18"/>
      <c r="K529" s="32"/>
      <c r="L529" s="18"/>
      <c r="M529" s="31"/>
      <c r="N529" s="31"/>
      <c r="O529" s="31"/>
      <c r="P529" s="32"/>
      <c r="Q529" s="31"/>
      <c r="R529" s="44"/>
      <c r="S529" s="32"/>
      <c r="T529" s="34" t="str">
        <f t="shared" si="43"/>
        <v/>
      </c>
      <c r="U529" s="32"/>
      <c r="V529" s="45"/>
      <c r="W529" s="35"/>
      <c r="X529" s="62" t="str">
        <f t="shared" si="44"/>
        <v/>
      </c>
      <c r="Y529" s="32"/>
      <c r="Z529" s="35"/>
      <c r="AA529" s="36"/>
      <c r="AB529" s="32"/>
      <c r="AC529" s="32"/>
      <c r="AD529" s="32"/>
      <c r="AE529" s="31"/>
      <c r="AF529" s="31"/>
      <c r="AG529" s="31"/>
      <c r="AH529" s="31" t="str">
        <f t="shared" si="42"/>
        <v/>
      </c>
      <c r="AI529" s="37" t="str">
        <f>IFERROR(IF(OR($C$5="",$Y529=""),"",INDEX('NFA LEVEL'!$D$2:$D$197,MATCH(CONCATENATE($C$5,"_",$Y529),'NFA LEVEL'!$A$2:$A$197))),"")</f>
        <v/>
      </c>
      <c r="AJ529" s="38" t="str">
        <f>IFERROR(ROUND((VLOOKUP(CONCATENATE($C$5,"_",$Y529),premium!$A$2:$I$200,6,FALSE))*AA529,0),"")</f>
        <v/>
      </c>
      <c r="AK529" s="38" t="str">
        <f>IFERROR(ROUND((VLOOKUP(CONCATENATE($C$5,"_",$Y529),premium!$A$2:$I$200,9,FALSE))*AA529,2),"")</f>
        <v/>
      </c>
      <c r="AL529" s="35"/>
      <c r="AM529" s="31"/>
      <c r="AN529" s="39"/>
      <c r="AO529" s="63" t="str">
        <f t="shared" si="45"/>
        <v/>
      </c>
      <c r="AP529" s="40" t="str">
        <f t="shared" si="46"/>
        <v/>
      </c>
      <c r="AQ529" s="41" t="s">
        <v>48</v>
      </c>
      <c r="AR529" s="161"/>
      <c r="AS529" s="124" t="s">
        <v>4724</v>
      </c>
      <c r="AT529" s="129" t="s">
        <v>583</v>
      </c>
      <c r="AU529" s="129" t="s">
        <v>191</v>
      </c>
      <c r="AV529" s="129" t="s">
        <v>588</v>
      </c>
      <c r="AW529" s="129"/>
      <c r="AX529" s="129"/>
      <c r="AZ529" s="129" t="s">
        <v>3986</v>
      </c>
      <c r="BA529" s="130" t="s">
        <v>9705</v>
      </c>
      <c r="BB529" s="130" t="s">
        <v>9706</v>
      </c>
      <c r="BH529" s="124"/>
      <c r="BI529" s="124"/>
      <c r="BL529" s="131"/>
      <c r="BM529" s="131"/>
      <c r="BN529" s="131"/>
      <c r="BO529" s="131"/>
      <c r="BP529" s="131"/>
      <c r="BQ529" s="131"/>
      <c r="BR529" s="131"/>
      <c r="BX529" s="123"/>
      <c r="BY529" s="131"/>
      <c r="BZ529" s="131"/>
      <c r="CB529" s="129" t="s">
        <v>583</v>
      </c>
      <c r="CC529" s="129" t="s">
        <v>191</v>
      </c>
      <c r="CD529" s="129" t="s">
        <v>588</v>
      </c>
      <c r="CE529" s="129"/>
      <c r="CF529" s="129"/>
      <c r="CG529" s="131" t="s">
        <v>17972</v>
      </c>
      <c r="CH529" s="131" t="s">
        <v>9706</v>
      </c>
      <c r="CI529" s="124" t="s">
        <v>19512</v>
      </c>
    </row>
    <row r="530" spans="1:87" ht="15" x14ac:dyDescent="0.25">
      <c r="A530" s="30" t="str">
        <f t="shared" si="47"/>
        <v/>
      </c>
      <c r="B530" s="31"/>
      <c r="C530" s="31"/>
      <c r="D530" s="31"/>
      <c r="E530" s="31"/>
      <c r="F530" s="31"/>
      <c r="G530" s="32"/>
      <c r="H530" s="32"/>
      <c r="I530" s="33"/>
      <c r="J530" s="18"/>
      <c r="K530" s="32"/>
      <c r="L530" s="18"/>
      <c r="M530" s="31"/>
      <c r="N530" s="31"/>
      <c r="O530" s="31"/>
      <c r="P530" s="32"/>
      <c r="Q530" s="31"/>
      <c r="R530" s="44"/>
      <c r="S530" s="32"/>
      <c r="T530" s="34" t="str">
        <f t="shared" si="43"/>
        <v/>
      </c>
      <c r="U530" s="32"/>
      <c r="V530" s="45"/>
      <c r="W530" s="35"/>
      <c r="X530" s="62" t="str">
        <f t="shared" si="44"/>
        <v/>
      </c>
      <c r="Y530" s="32"/>
      <c r="Z530" s="35"/>
      <c r="AA530" s="36"/>
      <c r="AB530" s="32"/>
      <c r="AC530" s="32"/>
      <c r="AD530" s="32"/>
      <c r="AE530" s="31"/>
      <c r="AF530" s="31"/>
      <c r="AG530" s="31"/>
      <c r="AH530" s="31" t="str">
        <f t="shared" ref="AH530:AH593" si="48">IF(OR($C$5="",$Y530=""),"",IFERROR(INDEX($AZ$18:$AZ$4489,MATCH(CONCATENATE($C$5,$Y530,$AB530,$AC530,$AD530,$AE530),$AS$18:$AS$4489,0)),""))</f>
        <v/>
      </c>
      <c r="AI530" s="37" t="str">
        <f>IFERROR(IF(OR($C$5="",$Y530=""),"",INDEX('NFA LEVEL'!$D$2:$D$197,MATCH(CONCATENATE($C$5,"_",$Y530),'NFA LEVEL'!$A$2:$A$197))),"")</f>
        <v/>
      </c>
      <c r="AJ530" s="38" t="str">
        <f>IFERROR(ROUND((VLOOKUP(CONCATENATE($C$5,"_",$Y530),premium!$A$2:$I$200,6,FALSE))*AA530,0),"")</f>
        <v/>
      </c>
      <c r="AK530" s="38" t="str">
        <f>IFERROR(ROUND((VLOOKUP(CONCATENATE($C$5,"_",$Y530),premium!$A$2:$I$200,9,FALSE))*AA530,2),"")</f>
        <v/>
      </c>
      <c r="AL530" s="35"/>
      <c r="AM530" s="31"/>
      <c r="AN530" s="39"/>
      <c r="AO530" s="63" t="str">
        <f t="shared" si="45"/>
        <v/>
      </c>
      <c r="AP530" s="40" t="str">
        <f t="shared" si="46"/>
        <v/>
      </c>
      <c r="AQ530" s="41" t="s">
        <v>48</v>
      </c>
      <c r="AR530" s="161"/>
      <c r="AS530" s="124" t="s">
        <v>4725</v>
      </c>
      <c r="AT530" s="129" t="s">
        <v>583</v>
      </c>
      <c r="AU530" s="129" t="s">
        <v>191</v>
      </c>
      <c r="AV530" s="129" t="s">
        <v>586</v>
      </c>
      <c r="AW530" s="129"/>
      <c r="AX530" s="129"/>
      <c r="AZ530" s="129" t="s">
        <v>3986</v>
      </c>
      <c r="BA530" s="130" t="s">
        <v>9707</v>
      </c>
      <c r="BB530" s="130" t="s">
        <v>9708</v>
      </c>
      <c r="BH530" s="124"/>
      <c r="BI530" s="124"/>
      <c r="BL530" s="131"/>
      <c r="BM530" s="131"/>
      <c r="BN530" s="131"/>
      <c r="BO530" s="131"/>
      <c r="BP530" s="131"/>
      <c r="BQ530" s="131"/>
      <c r="BR530" s="131"/>
      <c r="BX530" s="123"/>
      <c r="BY530" s="131"/>
      <c r="BZ530" s="131"/>
      <c r="CB530" s="129" t="s">
        <v>583</v>
      </c>
      <c r="CC530" s="129" t="s">
        <v>191</v>
      </c>
      <c r="CD530" s="129" t="s">
        <v>586</v>
      </c>
      <c r="CE530" s="129"/>
      <c r="CF530" s="129"/>
      <c r="CG530" s="131" t="s">
        <v>17973</v>
      </c>
      <c r="CH530" s="131" t="s">
        <v>9708</v>
      </c>
      <c r="CI530" s="124" t="s">
        <v>19513</v>
      </c>
    </row>
    <row r="531" spans="1:87" ht="15" x14ac:dyDescent="0.25">
      <c r="A531" s="30" t="str">
        <f t="shared" si="47"/>
        <v/>
      </c>
      <c r="B531" s="31"/>
      <c r="C531" s="31"/>
      <c r="D531" s="31"/>
      <c r="E531" s="31"/>
      <c r="F531" s="31"/>
      <c r="G531" s="32"/>
      <c r="H531" s="32"/>
      <c r="I531" s="33"/>
      <c r="J531" s="18"/>
      <c r="K531" s="32"/>
      <c r="L531" s="18"/>
      <c r="M531" s="31"/>
      <c r="N531" s="31"/>
      <c r="O531" s="31"/>
      <c r="P531" s="32"/>
      <c r="Q531" s="31"/>
      <c r="R531" s="44"/>
      <c r="S531" s="32"/>
      <c r="T531" s="34" t="str">
        <f t="shared" ref="T531:T594" si="49">IF($S531="","",IF($S531="Loanee","Saving/Loan A/C","Saving Bank A/C"))</f>
        <v/>
      </c>
      <c r="U531" s="32"/>
      <c r="V531" s="45"/>
      <c r="W531" s="35"/>
      <c r="X531" s="62" t="str">
        <f t="shared" ref="X531:X594" si="50">IF($V531&gt;2,"Others",IF($V531="","","Small/Marginal"))</f>
        <v/>
      </c>
      <c r="Y531" s="32"/>
      <c r="Z531" s="35"/>
      <c r="AA531" s="36"/>
      <c r="AB531" s="32"/>
      <c r="AC531" s="32"/>
      <c r="AD531" s="32"/>
      <c r="AE531" s="31"/>
      <c r="AF531" s="31"/>
      <c r="AG531" s="31"/>
      <c r="AH531" s="31" t="str">
        <f t="shared" si="48"/>
        <v/>
      </c>
      <c r="AI531" s="37" t="str">
        <f>IFERROR(IF(OR($C$5="",$Y531=""),"",INDEX('NFA LEVEL'!$D$2:$D$197,MATCH(CONCATENATE($C$5,"_",$Y531),'NFA LEVEL'!$A$2:$A$197))),"")</f>
        <v/>
      </c>
      <c r="AJ531" s="38" t="str">
        <f>IFERROR(ROUND((VLOOKUP(CONCATENATE($C$5,"_",$Y531),premium!$A$2:$I$200,6,FALSE))*AA531,0),"")</f>
        <v/>
      </c>
      <c r="AK531" s="38" t="str">
        <f>IFERROR(ROUND((VLOOKUP(CONCATENATE($C$5,"_",$Y531),premium!$A$2:$I$200,9,FALSE))*AA531,2),"")</f>
        <v/>
      </c>
      <c r="AL531" s="35"/>
      <c r="AM531" s="31"/>
      <c r="AN531" s="39"/>
      <c r="AO531" s="63" t="str">
        <f t="shared" ref="AO531:AO594" si="51">IF(COUNT(A531:AL531)=0,"",IF(AND($AH531="DISTR",$AB531="",$AC531="",$AD531="",$AE531=""),"O.K.",IF(AND($AH531="TEHSL",$AB531&lt;&gt;"",$AC531="",$AD531="",$AE531=""),"O.K.",IF(AND($AH531="RCRCLE",$AB531&lt;&gt;"",$AC531&lt;&gt;"",$AD531="",$AE531=""),"O.K.",IF(AND($AH531="PTHLKA",$AB531&lt;&gt;"",$AC531&lt;&gt;"",$AD531&lt;&gt;"",$AE531=""),"O.K.",IF(AND($AH531="VILLAGE",$AB531&lt;&gt;"",$AC531&lt;&gt;"",$AD531&lt;&gt;"",$AE531&lt;&gt;""),"O.K.","Choose Correct Hierarchy in Column AB, AC, AD"))))))</f>
        <v/>
      </c>
      <c r="AP531" s="40" t="str">
        <f t="shared" ref="AP531:AP594" si="52">IF(C531="","",IF(AND(C531&lt;&gt;"",E531&lt;&gt;"",G531&lt;&gt;"",H531&lt;&gt;"",I531&lt;&gt;"",T531&lt;&gt;"",R531&lt;&gt;"",X531&lt;&gt;"",S531&lt;&gt;"",Y531&lt;&gt;"",AA531&lt;&gt;"",AH531&lt;&gt;"",AJ531&lt;&gt;"",AK531&lt;&gt;"",N531&lt;&gt;"",AL531&lt;&gt;"",AF531&lt;&gt;"",W531&lt;&gt;"",M531&lt;&gt;"",V531&lt;&gt;"",U531&lt;&gt;"",P531&lt;&gt;"",AO531="O.K."),"O.K","COMPULSORY FIELDS ARE BLANK, KINDLY ENTER DATA IN COMPULSORY FIELD "))</f>
        <v/>
      </c>
      <c r="AQ531" s="41" t="s">
        <v>48</v>
      </c>
      <c r="AR531" s="161"/>
      <c r="AS531" s="124" t="s">
        <v>4726</v>
      </c>
      <c r="AT531" s="129" t="s">
        <v>583</v>
      </c>
      <c r="AU531" s="129" t="s">
        <v>191</v>
      </c>
      <c r="AV531" s="129" t="s">
        <v>589</v>
      </c>
      <c r="AW531" s="129"/>
      <c r="AX531" s="129"/>
      <c r="AZ531" s="129" t="s">
        <v>3986</v>
      </c>
      <c r="BA531" s="130" t="s">
        <v>9709</v>
      </c>
      <c r="BB531" s="130" t="s">
        <v>9710</v>
      </c>
      <c r="BH531" s="124"/>
      <c r="BI531" s="124"/>
      <c r="BL531" s="131"/>
      <c r="BM531" s="131"/>
      <c r="BN531" s="131"/>
      <c r="BO531" s="131"/>
      <c r="BP531" s="131"/>
      <c r="BQ531" s="131"/>
      <c r="BR531" s="131"/>
      <c r="BX531" s="123"/>
      <c r="BY531" s="131"/>
      <c r="BZ531" s="131"/>
      <c r="CB531" s="129" t="s">
        <v>583</v>
      </c>
      <c r="CC531" s="129" t="s">
        <v>191</v>
      </c>
      <c r="CD531" s="129" t="s">
        <v>589</v>
      </c>
      <c r="CE531" s="129"/>
      <c r="CF531" s="129"/>
      <c r="CG531" s="131" t="s">
        <v>17974</v>
      </c>
      <c r="CH531" s="131" t="s">
        <v>9710</v>
      </c>
      <c r="CI531" s="124" t="s">
        <v>19514</v>
      </c>
    </row>
    <row r="532" spans="1:87" ht="15" x14ac:dyDescent="0.25">
      <c r="A532" s="30" t="str">
        <f t="shared" ref="A532:A595" si="53">IF(C532="","",A531+1)</f>
        <v/>
      </c>
      <c r="B532" s="31"/>
      <c r="C532" s="31"/>
      <c r="D532" s="31"/>
      <c r="E532" s="31"/>
      <c r="F532" s="31"/>
      <c r="G532" s="32"/>
      <c r="H532" s="32"/>
      <c r="I532" s="33"/>
      <c r="J532" s="18"/>
      <c r="K532" s="32"/>
      <c r="L532" s="18"/>
      <c r="M532" s="31"/>
      <c r="N532" s="31"/>
      <c r="O532" s="31"/>
      <c r="P532" s="32"/>
      <c r="Q532" s="31"/>
      <c r="R532" s="44"/>
      <c r="S532" s="32"/>
      <c r="T532" s="34" t="str">
        <f t="shared" si="49"/>
        <v/>
      </c>
      <c r="U532" s="32"/>
      <c r="V532" s="45"/>
      <c r="W532" s="35"/>
      <c r="X532" s="62" t="str">
        <f t="shared" si="50"/>
        <v/>
      </c>
      <c r="Y532" s="32"/>
      <c r="Z532" s="35"/>
      <c r="AA532" s="36"/>
      <c r="AB532" s="32"/>
      <c r="AC532" s="32"/>
      <c r="AD532" s="32"/>
      <c r="AE532" s="31"/>
      <c r="AF532" s="31"/>
      <c r="AG532" s="31"/>
      <c r="AH532" s="31" t="str">
        <f t="shared" si="48"/>
        <v/>
      </c>
      <c r="AI532" s="37" t="str">
        <f>IFERROR(IF(OR($C$5="",$Y532=""),"",INDEX('NFA LEVEL'!$D$2:$D$197,MATCH(CONCATENATE($C$5,"_",$Y532),'NFA LEVEL'!$A$2:$A$197))),"")</f>
        <v/>
      </c>
      <c r="AJ532" s="38" t="str">
        <f>IFERROR(ROUND((VLOOKUP(CONCATENATE($C$5,"_",$Y532),premium!$A$2:$I$200,6,FALSE))*AA532,0),"")</f>
        <v/>
      </c>
      <c r="AK532" s="38" t="str">
        <f>IFERROR(ROUND((VLOOKUP(CONCATENATE($C$5,"_",$Y532),premium!$A$2:$I$200,9,FALSE))*AA532,2),"")</f>
        <v/>
      </c>
      <c r="AL532" s="35"/>
      <c r="AM532" s="31"/>
      <c r="AN532" s="39"/>
      <c r="AO532" s="63" t="str">
        <f t="shared" si="51"/>
        <v/>
      </c>
      <c r="AP532" s="40" t="str">
        <f t="shared" si="52"/>
        <v/>
      </c>
      <c r="AQ532" s="41" t="s">
        <v>48</v>
      </c>
      <c r="AR532" s="161"/>
      <c r="AS532" s="124" t="s">
        <v>4727</v>
      </c>
      <c r="AT532" s="129" t="s">
        <v>583</v>
      </c>
      <c r="AU532" s="129" t="s">
        <v>191</v>
      </c>
      <c r="AV532" s="129" t="s">
        <v>587</v>
      </c>
      <c r="AW532" s="129"/>
      <c r="AX532" s="129"/>
      <c r="AZ532" s="129" t="s">
        <v>3986</v>
      </c>
      <c r="BA532" s="130" t="s">
        <v>9711</v>
      </c>
      <c r="BB532" s="130" t="s">
        <v>9712</v>
      </c>
      <c r="BH532" s="124"/>
      <c r="BI532" s="124"/>
      <c r="BL532" s="131"/>
      <c r="BM532" s="131"/>
      <c r="BN532" s="131"/>
      <c r="BO532" s="131"/>
      <c r="BP532" s="131"/>
      <c r="BQ532" s="131"/>
      <c r="BR532" s="131"/>
      <c r="BX532" s="123"/>
      <c r="BY532" s="131"/>
      <c r="BZ532" s="131"/>
      <c r="CB532" s="129" t="s">
        <v>583</v>
      </c>
      <c r="CC532" s="129" t="s">
        <v>191</v>
      </c>
      <c r="CD532" s="129" t="s">
        <v>587</v>
      </c>
      <c r="CE532" s="129"/>
      <c r="CF532" s="129"/>
      <c r="CG532" s="131" t="s">
        <v>17975</v>
      </c>
      <c r="CH532" s="131" t="s">
        <v>9712</v>
      </c>
      <c r="CI532" s="124" t="s">
        <v>19515</v>
      </c>
    </row>
    <row r="533" spans="1:87" ht="15" x14ac:dyDescent="0.25">
      <c r="A533" s="30" t="str">
        <f t="shared" si="53"/>
        <v/>
      </c>
      <c r="B533" s="31"/>
      <c r="C533" s="31"/>
      <c r="D533" s="31"/>
      <c r="E533" s="31"/>
      <c r="F533" s="31"/>
      <c r="G533" s="32"/>
      <c r="H533" s="32"/>
      <c r="I533" s="33"/>
      <c r="J533" s="18"/>
      <c r="K533" s="32"/>
      <c r="L533" s="18"/>
      <c r="M533" s="31"/>
      <c r="N533" s="31"/>
      <c r="O533" s="31"/>
      <c r="P533" s="32"/>
      <c r="Q533" s="31"/>
      <c r="R533" s="44"/>
      <c r="S533" s="32"/>
      <c r="T533" s="34" t="str">
        <f t="shared" si="49"/>
        <v/>
      </c>
      <c r="U533" s="32"/>
      <c r="V533" s="45"/>
      <c r="W533" s="35"/>
      <c r="X533" s="62" t="str">
        <f t="shared" si="50"/>
        <v/>
      </c>
      <c r="Y533" s="32"/>
      <c r="Z533" s="35"/>
      <c r="AA533" s="36"/>
      <c r="AB533" s="32"/>
      <c r="AC533" s="32"/>
      <c r="AD533" s="32"/>
      <c r="AE533" s="31"/>
      <c r="AF533" s="31"/>
      <c r="AG533" s="31"/>
      <c r="AH533" s="31" t="str">
        <f t="shared" si="48"/>
        <v/>
      </c>
      <c r="AI533" s="37" t="str">
        <f>IFERROR(IF(OR($C$5="",$Y533=""),"",INDEX('NFA LEVEL'!$D$2:$D$197,MATCH(CONCATENATE($C$5,"_",$Y533),'NFA LEVEL'!$A$2:$A$197))),"")</f>
        <v/>
      </c>
      <c r="AJ533" s="38" t="str">
        <f>IFERROR(ROUND((VLOOKUP(CONCATENATE($C$5,"_",$Y533),premium!$A$2:$I$200,6,FALSE))*AA533,0),"")</f>
        <v/>
      </c>
      <c r="AK533" s="38" t="str">
        <f>IFERROR(ROUND((VLOOKUP(CONCATENATE($C$5,"_",$Y533),premium!$A$2:$I$200,9,FALSE))*AA533,2),"")</f>
        <v/>
      </c>
      <c r="AL533" s="35"/>
      <c r="AM533" s="31"/>
      <c r="AN533" s="39"/>
      <c r="AO533" s="63" t="str">
        <f t="shared" si="51"/>
        <v/>
      </c>
      <c r="AP533" s="40" t="str">
        <f t="shared" si="52"/>
        <v/>
      </c>
      <c r="AQ533" s="41" t="s">
        <v>48</v>
      </c>
      <c r="AR533" s="161"/>
      <c r="AS533" s="124" t="s">
        <v>4728</v>
      </c>
      <c r="AT533" s="129" t="s">
        <v>583</v>
      </c>
      <c r="AU533" s="129" t="s">
        <v>452</v>
      </c>
      <c r="AV533" s="129" t="s">
        <v>588</v>
      </c>
      <c r="AW533" s="129"/>
      <c r="AX533" s="129"/>
      <c r="AZ533" s="129" t="s">
        <v>3986</v>
      </c>
      <c r="BA533" s="130" t="s">
        <v>9713</v>
      </c>
      <c r="BB533" s="130" t="s">
        <v>9714</v>
      </c>
      <c r="BH533" s="124"/>
      <c r="BI533" s="124"/>
      <c r="BL533" s="131"/>
      <c r="BM533" s="131"/>
      <c r="BN533" s="131"/>
      <c r="BO533" s="131"/>
      <c r="BP533" s="131"/>
      <c r="BQ533" s="131"/>
      <c r="BR533" s="131"/>
      <c r="BX533" s="123"/>
      <c r="BY533" s="131"/>
      <c r="BZ533" s="131"/>
      <c r="CB533" s="129" t="s">
        <v>583</v>
      </c>
      <c r="CC533" s="129" t="s">
        <v>452</v>
      </c>
      <c r="CD533" s="129" t="s">
        <v>588</v>
      </c>
      <c r="CE533" s="129"/>
      <c r="CF533" s="129"/>
      <c r="CG533" s="131" t="s">
        <v>17976</v>
      </c>
      <c r="CH533" s="131" t="s">
        <v>9714</v>
      </c>
      <c r="CI533" s="124" t="s">
        <v>19516</v>
      </c>
    </row>
    <row r="534" spans="1:87" ht="15" x14ac:dyDescent="0.25">
      <c r="A534" s="30" t="str">
        <f t="shared" si="53"/>
        <v/>
      </c>
      <c r="B534" s="31"/>
      <c r="C534" s="31"/>
      <c r="D534" s="31"/>
      <c r="E534" s="31"/>
      <c r="F534" s="31"/>
      <c r="G534" s="32"/>
      <c r="H534" s="32"/>
      <c r="I534" s="33"/>
      <c r="J534" s="18"/>
      <c r="K534" s="32"/>
      <c r="L534" s="18"/>
      <c r="M534" s="31"/>
      <c r="N534" s="31"/>
      <c r="O534" s="31"/>
      <c r="P534" s="32"/>
      <c r="Q534" s="31"/>
      <c r="R534" s="44"/>
      <c r="S534" s="32"/>
      <c r="T534" s="34" t="str">
        <f t="shared" si="49"/>
        <v/>
      </c>
      <c r="U534" s="32"/>
      <c r="V534" s="45"/>
      <c r="W534" s="35"/>
      <c r="X534" s="62" t="str">
        <f t="shared" si="50"/>
        <v/>
      </c>
      <c r="Y534" s="32"/>
      <c r="Z534" s="35"/>
      <c r="AA534" s="36"/>
      <c r="AB534" s="32"/>
      <c r="AC534" s="32"/>
      <c r="AD534" s="32"/>
      <c r="AE534" s="31"/>
      <c r="AF534" s="31"/>
      <c r="AG534" s="31"/>
      <c r="AH534" s="31" t="str">
        <f t="shared" si="48"/>
        <v/>
      </c>
      <c r="AI534" s="37" t="str">
        <f>IFERROR(IF(OR($C$5="",$Y534=""),"",INDEX('NFA LEVEL'!$D$2:$D$197,MATCH(CONCATENATE($C$5,"_",$Y534),'NFA LEVEL'!$A$2:$A$197))),"")</f>
        <v/>
      </c>
      <c r="AJ534" s="38" t="str">
        <f>IFERROR(ROUND((VLOOKUP(CONCATENATE($C$5,"_",$Y534),premium!$A$2:$I$200,6,FALSE))*AA534,0),"")</f>
        <v/>
      </c>
      <c r="AK534" s="38" t="str">
        <f>IFERROR(ROUND((VLOOKUP(CONCATENATE($C$5,"_",$Y534),premium!$A$2:$I$200,9,FALSE))*AA534,2),"")</f>
        <v/>
      </c>
      <c r="AL534" s="35"/>
      <c r="AM534" s="31"/>
      <c r="AN534" s="39"/>
      <c r="AO534" s="63" t="str">
        <f t="shared" si="51"/>
        <v/>
      </c>
      <c r="AP534" s="40" t="str">
        <f t="shared" si="52"/>
        <v/>
      </c>
      <c r="AQ534" s="41" t="s">
        <v>48</v>
      </c>
      <c r="AR534" s="161"/>
      <c r="AS534" s="124" t="s">
        <v>4729</v>
      </c>
      <c r="AT534" s="129" t="s">
        <v>583</v>
      </c>
      <c r="AU534" s="129" t="s">
        <v>452</v>
      </c>
      <c r="AV534" s="129" t="s">
        <v>586</v>
      </c>
      <c r="AW534" s="129"/>
      <c r="AX534" s="129"/>
      <c r="AZ534" s="129" t="s">
        <v>3986</v>
      </c>
      <c r="BA534" s="130" t="s">
        <v>9715</v>
      </c>
      <c r="BB534" s="130" t="s">
        <v>9716</v>
      </c>
      <c r="BH534" s="124"/>
      <c r="BI534" s="124"/>
      <c r="BL534" s="131"/>
      <c r="BM534" s="131"/>
      <c r="BN534" s="131"/>
      <c r="BO534" s="131"/>
      <c r="BP534" s="131"/>
      <c r="BQ534" s="131"/>
      <c r="BR534" s="131"/>
      <c r="BX534" s="123"/>
      <c r="BY534" s="131"/>
      <c r="BZ534" s="131"/>
      <c r="CB534" s="129" t="s">
        <v>583</v>
      </c>
      <c r="CC534" s="129" t="s">
        <v>452</v>
      </c>
      <c r="CD534" s="129" t="s">
        <v>586</v>
      </c>
      <c r="CE534" s="129"/>
      <c r="CF534" s="129"/>
      <c r="CG534" s="131" t="s">
        <v>17977</v>
      </c>
      <c r="CH534" s="131" t="s">
        <v>9716</v>
      </c>
      <c r="CI534" s="124" t="s">
        <v>19517</v>
      </c>
    </row>
    <row r="535" spans="1:87" ht="15" x14ac:dyDescent="0.25">
      <c r="A535" s="30" t="str">
        <f t="shared" si="53"/>
        <v/>
      </c>
      <c r="B535" s="31"/>
      <c r="C535" s="31"/>
      <c r="D535" s="31"/>
      <c r="E535" s="31"/>
      <c r="F535" s="31"/>
      <c r="G535" s="32"/>
      <c r="H535" s="32"/>
      <c r="I535" s="33"/>
      <c r="J535" s="18"/>
      <c r="K535" s="32"/>
      <c r="L535" s="18"/>
      <c r="M535" s="31"/>
      <c r="N535" s="31"/>
      <c r="O535" s="31"/>
      <c r="P535" s="32"/>
      <c r="Q535" s="31"/>
      <c r="R535" s="44"/>
      <c r="S535" s="32"/>
      <c r="T535" s="34" t="str">
        <f t="shared" si="49"/>
        <v/>
      </c>
      <c r="U535" s="32"/>
      <c r="V535" s="45"/>
      <c r="W535" s="35"/>
      <c r="X535" s="62" t="str">
        <f t="shared" si="50"/>
        <v/>
      </c>
      <c r="Y535" s="32"/>
      <c r="Z535" s="35"/>
      <c r="AA535" s="36"/>
      <c r="AB535" s="32"/>
      <c r="AC535" s="32"/>
      <c r="AD535" s="32"/>
      <c r="AE535" s="31"/>
      <c r="AF535" s="31"/>
      <c r="AG535" s="31"/>
      <c r="AH535" s="31" t="str">
        <f t="shared" si="48"/>
        <v/>
      </c>
      <c r="AI535" s="37" t="str">
        <f>IFERROR(IF(OR($C$5="",$Y535=""),"",INDEX('NFA LEVEL'!$D$2:$D$197,MATCH(CONCATENATE($C$5,"_",$Y535),'NFA LEVEL'!$A$2:$A$197))),"")</f>
        <v/>
      </c>
      <c r="AJ535" s="38" t="str">
        <f>IFERROR(ROUND((VLOOKUP(CONCATENATE($C$5,"_",$Y535),premium!$A$2:$I$200,6,FALSE))*AA535,0),"")</f>
        <v/>
      </c>
      <c r="AK535" s="38" t="str">
        <f>IFERROR(ROUND((VLOOKUP(CONCATENATE($C$5,"_",$Y535),premium!$A$2:$I$200,9,FALSE))*AA535,2),"")</f>
        <v/>
      </c>
      <c r="AL535" s="35"/>
      <c r="AM535" s="31"/>
      <c r="AN535" s="39"/>
      <c r="AO535" s="63" t="str">
        <f t="shared" si="51"/>
        <v/>
      </c>
      <c r="AP535" s="40" t="str">
        <f t="shared" si="52"/>
        <v/>
      </c>
      <c r="AQ535" s="41" t="s">
        <v>48</v>
      </c>
      <c r="AR535" s="161"/>
      <c r="AS535" s="124" t="s">
        <v>4730</v>
      </c>
      <c r="AT535" s="129" t="s">
        <v>583</v>
      </c>
      <c r="AU535" s="129" t="s">
        <v>452</v>
      </c>
      <c r="AV535" s="129" t="s">
        <v>590</v>
      </c>
      <c r="AW535" s="129"/>
      <c r="AX535" s="129"/>
      <c r="AZ535" s="129" t="s">
        <v>3986</v>
      </c>
      <c r="BA535" s="130" t="s">
        <v>9717</v>
      </c>
      <c r="BB535" s="130" t="s">
        <v>9718</v>
      </c>
      <c r="BH535" s="124"/>
      <c r="BI535" s="124"/>
      <c r="BL535" s="131"/>
      <c r="BM535" s="131"/>
      <c r="BN535" s="131"/>
      <c r="BO535" s="131"/>
      <c r="BP535" s="131"/>
      <c r="BQ535" s="131"/>
      <c r="BR535" s="131"/>
      <c r="BX535" s="123"/>
      <c r="BY535" s="131"/>
      <c r="BZ535" s="131"/>
      <c r="CB535" s="129" t="s">
        <v>583</v>
      </c>
      <c r="CC535" s="129" t="s">
        <v>452</v>
      </c>
      <c r="CD535" s="129" t="s">
        <v>590</v>
      </c>
      <c r="CE535" s="129"/>
      <c r="CF535" s="129"/>
      <c r="CG535" s="131" t="s">
        <v>17978</v>
      </c>
      <c r="CH535" s="131" t="s">
        <v>9718</v>
      </c>
      <c r="CI535" s="124" t="s">
        <v>19518</v>
      </c>
    </row>
    <row r="536" spans="1:87" ht="15" x14ac:dyDescent="0.25">
      <c r="A536" s="30" t="str">
        <f t="shared" si="53"/>
        <v/>
      </c>
      <c r="B536" s="31"/>
      <c r="C536" s="31"/>
      <c r="D536" s="31"/>
      <c r="E536" s="31"/>
      <c r="F536" s="31"/>
      <c r="G536" s="32"/>
      <c r="H536" s="32"/>
      <c r="I536" s="33"/>
      <c r="J536" s="18"/>
      <c r="K536" s="32"/>
      <c r="L536" s="18"/>
      <c r="M536" s="31"/>
      <c r="N536" s="31"/>
      <c r="O536" s="31"/>
      <c r="P536" s="32"/>
      <c r="Q536" s="31"/>
      <c r="R536" s="44"/>
      <c r="S536" s="32"/>
      <c r="T536" s="34" t="str">
        <f t="shared" si="49"/>
        <v/>
      </c>
      <c r="U536" s="32"/>
      <c r="V536" s="45"/>
      <c r="W536" s="35"/>
      <c r="X536" s="62" t="str">
        <f t="shared" si="50"/>
        <v/>
      </c>
      <c r="Y536" s="32"/>
      <c r="Z536" s="35"/>
      <c r="AA536" s="36"/>
      <c r="AB536" s="32"/>
      <c r="AC536" s="32"/>
      <c r="AD536" s="32"/>
      <c r="AE536" s="31"/>
      <c r="AF536" s="31"/>
      <c r="AG536" s="31"/>
      <c r="AH536" s="31" t="str">
        <f t="shared" si="48"/>
        <v/>
      </c>
      <c r="AI536" s="37" t="str">
        <f>IFERROR(IF(OR($C$5="",$Y536=""),"",INDEX('NFA LEVEL'!$D$2:$D$197,MATCH(CONCATENATE($C$5,"_",$Y536),'NFA LEVEL'!$A$2:$A$197))),"")</f>
        <v/>
      </c>
      <c r="AJ536" s="38" t="str">
        <f>IFERROR(ROUND((VLOOKUP(CONCATENATE($C$5,"_",$Y536),premium!$A$2:$I$200,6,FALSE))*AA536,0),"")</f>
        <v/>
      </c>
      <c r="AK536" s="38" t="str">
        <f>IFERROR(ROUND((VLOOKUP(CONCATENATE($C$5,"_",$Y536),premium!$A$2:$I$200,9,FALSE))*AA536,2),"")</f>
        <v/>
      </c>
      <c r="AL536" s="35"/>
      <c r="AM536" s="31"/>
      <c r="AN536" s="39"/>
      <c r="AO536" s="63" t="str">
        <f t="shared" si="51"/>
        <v/>
      </c>
      <c r="AP536" s="40" t="str">
        <f t="shared" si="52"/>
        <v/>
      </c>
      <c r="AQ536" s="41" t="s">
        <v>48</v>
      </c>
      <c r="AR536" s="161"/>
      <c r="AS536" s="124" t="s">
        <v>4731</v>
      </c>
      <c r="AT536" s="129" t="s">
        <v>583</v>
      </c>
      <c r="AU536" s="129" t="s">
        <v>171</v>
      </c>
      <c r="AV536" s="129" t="s">
        <v>585</v>
      </c>
      <c r="AW536" s="129" t="s">
        <v>591</v>
      </c>
      <c r="AX536" s="129" t="s">
        <v>592</v>
      </c>
      <c r="AZ536" s="129" t="s">
        <v>3984</v>
      </c>
      <c r="BA536" s="130" t="s">
        <v>9719</v>
      </c>
      <c r="BB536" s="130" t="s">
        <v>9720</v>
      </c>
      <c r="BH536" s="124"/>
      <c r="BI536" s="124"/>
      <c r="BL536" s="131"/>
      <c r="BM536" s="131"/>
      <c r="BN536" s="131"/>
      <c r="BO536" s="131"/>
      <c r="BP536" s="131"/>
      <c r="BQ536" s="131"/>
      <c r="BR536" s="131"/>
      <c r="BX536" s="123"/>
      <c r="BY536" s="131"/>
      <c r="BZ536" s="131"/>
      <c r="CB536" s="129" t="s">
        <v>583</v>
      </c>
      <c r="CC536" s="129" t="s">
        <v>171</v>
      </c>
      <c r="CD536" s="129" t="s">
        <v>585</v>
      </c>
      <c r="CE536" s="129" t="s">
        <v>591</v>
      </c>
      <c r="CF536" s="129" t="s">
        <v>592</v>
      </c>
      <c r="CG536" s="131" t="s">
        <v>17979</v>
      </c>
      <c r="CH536" s="131" t="s">
        <v>9720</v>
      </c>
      <c r="CI536" s="124" t="s">
        <v>19519</v>
      </c>
    </row>
    <row r="537" spans="1:87" ht="15" x14ac:dyDescent="0.25">
      <c r="A537" s="30" t="str">
        <f t="shared" si="53"/>
        <v/>
      </c>
      <c r="B537" s="31"/>
      <c r="C537" s="31"/>
      <c r="D537" s="31"/>
      <c r="E537" s="31"/>
      <c r="F537" s="31"/>
      <c r="G537" s="32"/>
      <c r="H537" s="32"/>
      <c r="I537" s="33"/>
      <c r="J537" s="18"/>
      <c r="K537" s="32"/>
      <c r="L537" s="18"/>
      <c r="M537" s="31"/>
      <c r="N537" s="31"/>
      <c r="O537" s="31"/>
      <c r="P537" s="32"/>
      <c r="Q537" s="31"/>
      <c r="R537" s="44"/>
      <c r="S537" s="32"/>
      <c r="T537" s="34" t="str">
        <f t="shared" si="49"/>
        <v/>
      </c>
      <c r="U537" s="32"/>
      <c r="V537" s="45"/>
      <c r="W537" s="35"/>
      <c r="X537" s="62" t="str">
        <f t="shared" si="50"/>
        <v/>
      </c>
      <c r="Y537" s="32"/>
      <c r="Z537" s="35"/>
      <c r="AA537" s="36"/>
      <c r="AB537" s="32"/>
      <c r="AC537" s="32"/>
      <c r="AD537" s="32"/>
      <c r="AE537" s="31"/>
      <c r="AF537" s="31"/>
      <c r="AG537" s="31"/>
      <c r="AH537" s="31" t="str">
        <f t="shared" si="48"/>
        <v/>
      </c>
      <c r="AI537" s="37" t="str">
        <f>IFERROR(IF(OR($C$5="",$Y537=""),"",INDEX('NFA LEVEL'!$D$2:$D$197,MATCH(CONCATENATE($C$5,"_",$Y537),'NFA LEVEL'!$A$2:$A$197))),"")</f>
        <v/>
      </c>
      <c r="AJ537" s="38" t="str">
        <f>IFERROR(ROUND((VLOOKUP(CONCATENATE($C$5,"_",$Y537),premium!$A$2:$I$200,6,FALSE))*AA537,0),"")</f>
        <v/>
      </c>
      <c r="AK537" s="38" t="str">
        <f>IFERROR(ROUND((VLOOKUP(CONCATENATE($C$5,"_",$Y537),premium!$A$2:$I$200,9,FALSE))*AA537,2),"")</f>
        <v/>
      </c>
      <c r="AL537" s="35"/>
      <c r="AM537" s="31"/>
      <c r="AN537" s="39"/>
      <c r="AO537" s="63" t="str">
        <f t="shared" si="51"/>
        <v/>
      </c>
      <c r="AP537" s="40" t="str">
        <f t="shared" si="52"/>
        <v/>
      </c>
      <c r="AQ537" s="41" t="s">
        <v>48</v>
      </c>
      <c r="AR537" s="161"/>
      <c r="AS537" s="124" t="s">
        <v>4732</v>
      </c>
      <c r="AT537" s="129" t="s">
        <v>583</v>
      </c>
      <c r="AU537" s="129" t="s">
        <v>171</v>
      </c>
      <c r="AV537" s="129" t="s">
        <v>585</v>
      </c>
      <c r="AW537" s="129" t="s">
        <v>591</v>
      </c>
      <c r="AX537" s="129" t="s">
        <v>593</v>
      </c>
      <c r="AZ537" s="129" t="s">
        <v>3984</v>
      </c>
      <c r="BA537" s="130" t="s">
        <v>9721</v>
      </c>
      <c r="BB537" s="130" t="s">
        <v>9722</v>
      </c>
      <c r="BH537" s="124"/>
      <c r="BI537" s="124"/>
      <c r="BL537" s="131"/>
      <c r="BM537" s="131"/>
      <c r="BN537" s="131"/>
      <c r="BO537" s="131"/>
      <c r="BP537" s="131"/>
      <c r="BQ537" s="131"/>
      <c r="BR537" s="131"/>
      <c r="BX537" s="123"/>
      <c r="BY537" s="131"/>
      <c r="BZ537" s="131"/>
      <c r="CB537" s="129" t="s">
        <v>583</v>
      </c>
      <c r="CC537" s="129" t="s">
        <v>171</v>
      </c>
      <c r="CD537" s="129" t="s">
        <v>585</v>
      </c>
      <c r="CE537" s="129" t="s">
        <v>591</v>
      </c>
      <c r="CF537" s="129" t="s">
        <v>593</v>
      </c>
      <c r="CG537" s="131" t="s">
        <v>17979</v>
      </c>
      <c r="CH537" s="131" t="s">
        <v>9722</v>
      </c>
      <c r="CI537" s="124" t="s">
        <v>19520</v>
      </c>
    </row>
    <row r="538" spans="1:87" ht="15" x14ac:dyDescent="0.25">
      <c r="A538" s="30" t="str">
        <f t="shared" si="53"/>
        <v/>
      </c>
      <c r="B538" s="31"/>
      <c r="C538" s="31"/>
      <c r="D538" s="31"/>
      <c r="E538" s="31"/>
      <c r="F538" s="31"/>
      <c r="G538" s="32"/>
      <c r="H538" s="32"/>
      <c r="I538" s="33"/>
      <c r="J538" s="18"/>
      <c r="K538" s="32"/>
      <c r="L538" s="18"/>
      <c r="M538" s="31"/>
      <c r="N538" s="31"/>
      <c r="O538" s="31"/>
      <c r="P538" s="32"/>
      <c r="Q538" s="31"/>
      <c r="R538" s="44"/>
      <c r="S538" s="32"/>
      <c r="T538" s="34" t="str">
        <f t="shared" si="49"/>
        <v/>
      </c>
      <c r="U538" s="32"/>
      <c r="V538" s="45"/>
      <c r="W538" s="35"/>
      <c r="X538" s="62" t="str">
        <f t="shared" si="50"/>
        <v/>
      </c>
      <c r="Y538" s="32"/>
      <c r="Z538" s="35"/>
      <c r="AA538" s="36"/>
      <c r="AB538" s="32"/>
      <c r="AC538" s="32"/>
      <c r="AD538" s="32"/>
      <c r="AE538" s="31"/>
      <c r="AF538" s="31"/>
      <c r="AG538" s="31"/>
      <c r="AH538" s="31" t="str">
        <f t="shared" si="48"/>
        <v/>
      </c>
      <c r="AI538" s="37" t="str">
        <f>IFERROR(IF(OR($C$5="",$Y538=""),"",INDEX('NFA LEVEL'!$D$2:$D$197,MATCH(CONCATENATE($C$5,"_",$Y538),'NFA LEVEL'!$A$2:$A$197))),"")</f>
        <v/>
      </c>
      <c r="AJ538" s="38" t="str">
        <f>IFERROR(ROUND((VLOOKUP(CONCATENATE($C$5,"_",$Y538),premium!$A$2:$I$200,6,FALSE))*AA538,0),"")</f>
        <v/>
      </c>
      <c r="AK538" s="38" t="str">
        <f>IFERROR(ROUND((VLOOKUP(CONCATENATE($C$5,"_",$Y538),premium!$A$2:$I$200,9,FALSE))*AA538,2),"")</f>
        <v/>
      </c>
      <c r="AL538" s="35"/>
      <c r="AM538" s="31"/>
      <c r="AN538" s="39"/>
      <c r="AO538" s="63" t="str">
        <f t="shared" si="51"/>
        <v/>
      </c>
      <c r="AP538" s="40" t="str">
        <f t="shared" si="52"/>
        <v/>
      </c>
      <c r="AQ538" s="41" t="s">
        <v>48</v>
      </c>
      <c r="AR538" s="161"/>
      <c r="AS538" s="124" t="s">
        <v>4733</v>
      </c>
      <c r="AT538" s="129" t="s">
        <v>583</v>
      </c>
      <c r="AU538" s="129" t="s">
        <v>171</v>
      </c>
      <c r="AV538" s="129" t="s">
        <v>585</v>
      </c>
      <c r="AW538" s="129" t="s">
        <v>591</v>
      </c>
      <c r="AX538" s="129" t="s">
        <v>594</v>
      </c>
      <c r="AZ538" s="129" t="s">
        <v>3984</v>
      </c>
      <c r="BA538" s="130" t="s">
        <v>9723</v>
      </c>
      <c r="BB538" s="130" t="s">
        <v>9724</v>
      </c>
      <c r="BH538" s="124"/>
      <c r="BI538" s="124"/>
      <c r="BL538" s="131"/>
      <c r="BM538" s="131"/>
      <c r="BN538" s="131"/>
      <c r="BO538" s="131"/>
      <c r="BP538" s="131"/>
      <c r="BQ538" s="131"/>
      <c r="BR538" s="131"/>
      <c r="BX538" s="123"/>
      <c r="BY538" s="131"/>
      <c r="BZ538" s="131"/>
      <c r="CB538" s="129" t="s">
        <v>583</v>
      </c>
      <c r="CC538" s="129" t="s">
        <v>171</v>
      </c>
      <c r="CD538" s="129" t="s">
        <v>585</v>
      </c>
      <c r="CE538" s="129" t="s">
        <v>591</v>
      </c>
      <c r="CF538" s="129" t="s">
        <v>594</v>
      </c>
      <c r="CG538" s="131" t="s">
        <v>17979</v>
      </c>
      <c r="CH538" s="131" t="s">
        <v>9724</v>
      </c>
      <c r="CI538" s="124" t="s">
        <v>19521</v>
      </c>
    </row>
    <row r="539" spans="1:87" ht="15" x14ac:dyDescent="0.25">
      <c r="A539" s="30" t="str">
        <f t="shared" si="53"/>
        <v/>
      </c>
      <c r="B539" s="31"/>
      <c r="C539" s="31"/>
      <c r="D539" s="31"/>
      <c r="E539" s="31"/>
      <c r="F539" s="31"/>
      <c r="G539" s="32"/>
      <c r="H539" s="32"/>
      <c r="I539" s="33"/>
      <c r="J539" s="18"/>
      <c r="K539" s="32"/>
      <c r="L539" s="18"/>
      <c r="M539" s="31"/>
      <c r="N539" s="31"/>
      <c r="O539" s="31"/>
      <c r="P539" s="32"/>
      <c r="Q539" s="31"/>
      <c r="R539" s="44"/>
      <c r="S539" s="32"/>
      <c r="T539" s="34" t="str">
        <f t="shared" si="49"/>
        <v/>
      </c>
      <c r="U539" s="32"/>
      <c r="V539" s="45"/>
      <c r="W539" s="35"/>
      <c r="X539" s="62" t="str">
        <f t="shared" si="50"/>
        <v/>
      </c>
      <c r="Y539" s="32"/>
      <c r="Z539" s="35"/>
      <c r="AA539" s="36"/>
      <c r="AB539" s="32"/>
      <c r="AC539" s="32"/>
      <c r="AD539" s="32"/>
      <c r="AE539" s="31"/>
      <c r="AF539" s="31"/>
      <c r="AG539" s="31"/>
      <c r="AH539" s="31" t="str">
        <f t="shared" si="48"/>
        <v/>
      </c>
      <c r="AI539" s="37" t="str">
        <f>IFERROR(IF(OR($C$5="",$Y539=""),"",INDEX('NFA LEVEL'!$D$2:$D$197,MATCH(CONCATENATE($C$5,"_",$Y539),'NFA LEVEL'!$A$2:$A$197))),"")</f>
        <v/>
      </c>
      <c r="AJ539" s="38" t="str">
        <f>IFERROR(ROUND((VLOOKUP(CONCATENATE($C$5,"_",$Y539),premium!$A$2:$I$200,6,FALSE))*AA539,0),"")</f>
        <v/>
      </c>
      <c r="AK539" s="38" t="str">
        <f>IFERROR(ROUND((VLOOKUP(CONCATENATE($C$5,"_",$Y539),premium!$A$2:$I$200,9,FALSE))*AA539,2),"")</f>
        <v/>
      </c>
      <c r="AL539" s="35"/>
      <c r="AM539" s="31"/>
      <c r="AN539" s="39"/>
      <c r="AO539" s="63" t="str">
        <f t="shared" si="51"/>
        <v/>
      </c>
      <c r="AP539" s="40" t="str">
        <f t="shared" si="52"/>
        <v/>
      </c>
      <c r="AQ539" s="41" t="s">
        <v>48</v>
      </c>
      <c r="AR539" s="161"/>
      <c r="AS539" s="124" t="s">
        <v>4734</v>
      </c>
      <c r="AT539" s="129" t="s">
        <v>583</v>
      </c>
      <c r="AU539" s="129" t="s">
        <v>171</v>
      </c>
      <c r="AV539" s="129" t="s">
        <v>585</v>
      </c>
      <c r="AW539" s="129" t="s">
        <v>591</v>
      </c>
      <c r="AX539" s="129" t="s">
        <v>595</v>
      </c>
      <c r="AZ539" s="129" t="s">
        <v>3984</v>
      </c>
      <c r="BA539" s="130" t="s">
        <v>9725</v>
      </c>
      <c r="BB539" s="130" t="s">
        <v>9726</v>
      </c>
      <c r="BH539" s="124"/>
      <c r="BI539" s="124"/>
      <c r="BL539" s="131"/>
      <c r="BM539" s="131"/>
      <c r="BN539" s="131"/>
      <c r="BO539" s="131"/>
      <c r="BP539" s="131"/>
      <c r="BQ539" s="131"/>
      <c r="BR539" s="131"/>
      <c r="BX539" s="123"/>
      <c r="BY539" s="131"/>
      <c r="BZ539" s="131"/>
      <c r="CB539" s="129" t="s">
        <v>583</v>
      </c>
      <c r="CC539" s="129" t="s">
        <v>171</v>
      </c>
      <c r="CD539" s="129" t="s">
        <v>585</v>
      </c>
      <c r="CE539" s="129" t="s">
        <v>591</v>
      </c>
      <c r="CF539" s="129" t="s">
        <v>595</v>
      </c>
      <c r="CG539" s="131" t="s">
        <v>17979</v>
      </c>
      <c r="CH539" s="131" t="s">
        <v>9726</v>
      </c>
      <c r="CI539" s="124" t="s">
        <v>19522</v>
      </c>
    </row>
    <row r="540" spans="1:87" ht="15" x14ac:dyDescent="0.25">
      <c r="A540" s="30" t="str">
        <f t="shared" si="53"/>
        <v/>
      </c>
      <c r="B540" s="31"/>
      <c r="C540" s="31"/>
      <c r="D540" s="31"/>
      <c r="E540" s="31"/>
      <c r="F540" s="31"/>
      <c r="G540" s="32"/>
      <c r="H540" s="32"/>
      <c r="I540" s="33"/>
      <c r="J540" s="18"/>
      <c r="K540" s="32"/>
      <c r="L540" s="18"/>
      <c r="M540" s="31"/>
      <c r="N540" s="31"/>
      <c r="O540" s="31"/>
      <c r="P540" s="32"/>
      <c r="Q540" s="31"/>
      <c r="R540" s="44"/>
      <c r="S540" s="32"/>
      <c r="T540" s="34" t="str">
        <f t="shared" si="49"/>
        <v/>
      </c>
      <c r="U540" s="32"/>
      <c r="V540" s="45"/>
      <c r="W540" s="35"/>
      <c r="X540" s="62" t="str">
        <f t="shared" si="50"/>
        <v/>
      </c>
      <c r="Y540" s="32"/>
      <c r="Z540" s="35"/>
      <c r="AA540" s="36"/>
      <c r="AB540" s="32"/>
      <c r="AC540" s="32"/>
      <c r="AD540" s="32"/>
      <c r="AE540" s="31"/>
      <c r="AF540" s="31"/>
      <c r="AG540" s="31"/>
      <c r="AH540" s="31" t="str">
        <f t="shared" si="48"/>
        <v/>
      </c>
      <c r="AI540" s="37" t="str">
        <f>IFERROR(IF(OR($C$5="",$Y540=""),"",INDEX('NFA LEVEL'!$D$2:$D$197,MATCH(CONCATENATE($C$5,"_",$Y540),'NFA LEVEL'!$A$2:$A$197))),"")</f>
        <v/>
      </c>
      <c r="AJ540" s="38" t="str">
        <f>IFERROR(ROUND((VLOOKUP(CONCATENATE($C$5,"_",$Y540),premium!$A$2:$I$200,6,FALSE))*AA540,0),"")</f>
        <v/>
      </c>
      <c r="AK540" s="38" t="str">
        <f>IFERROR(ROUND((VLOOKUP(CONCATENATE($C$5,"_",$Y540),premium!$A$2:$I$200,9,FALSE))*AA540,2),"")</f>
        <v/>
      </c>
      <c r="AL540" s="35"/>
      <c r="AM540" s="31"/>
      <c r="AN540" s="39"/>
      <c r="AO540" s="63" t="str">
        <f t="shared" si="51"/>
        <v/>
      </c>
      <c r="AP540" s="40" t="str">
        <f t="shared" si="52"/>
        <v/>
      </c>
      <c r="AQ540" s="41" t="s">
        <v>48</v>
      </c>
      <c r="AR540" s="161"/>
      <c r="AS540" s="124" t="s">
        <v>4735</v>
      </c>
      <c r="AT540" s="129" t="s">
        <v>583</v>
      </c>
      <c r="AU540" s="129" t="s">
        <v>171</v>
      </c>
      <c r="AV540" s="129" t="s">
        <v>585</v>
      </c>
      <c r="AW540" s="129" t="s">
        <v>591</v>
      </c>
      <c r="AX540" s="129" t="s">
        <v>596</v>
      </c>
      <c r="AZ540" s="129" t="s">
        <v>3984</v>
      </c>
      <c r="BA540" s="130" t="s">
        <v>9727</v>
      </c>
      <c r="BB540" s="130" t="s">
        <v>9728</v>
      </c>
      <c r="BH540" s="124"/>
      <c r="BI540" s="124"/>
      <c r="BL540" s="131"/>
      <c r="BM540" s="131"/>
      <c r="BN540" s="131"/>
      <c r="BO540" s="131"/>
      <c r="BP540" s="131"/>
      <c r="BQ540" s="131"/>
      <c r="BR540" s="131"/>
      <c r="BX540" s="123"/>
      <c r="BY540" s="131"/>
      <c r="BZ540" s="131"/>
      <c r="CB540" s="129" t="s">
        <v>583</v>
      </c>
      <c r="CC540" s="129" t="s">
        <v>171</v>
      </c>
      <c r="CD540" s="129" t="s">
        <v>585</v>
      </c>
      <c r="CE540" s="129" t="s">
        <v>591</v>
      </c>
      <c r="CF540" s="129" t="s">
        <v>596</v>
      </c>
      <c r="CG540" s="131" t="s">
        <v>17979</v>
      </c>
      <c r="CH540" s="131" t="s">
        <v>9728</v>
      </c>
      <c r="CI540" s="124" t="s">
        <v>19523</v>
      </c>
    </row>
    <row r="541" spans="1:87" ht="15" x14ac:dyDescent="0.25">
      <c r="A541" s="30" t="str">
        <f t="shared" si="53"/>
        <v/>
      </c>
      <c r="B541" s="31"/>
      <c r="C541" s="31"/>
      <c r="D541" s="31"/>
      <c r="E541" s="31"/>
      <c r="F541" s="31"/>
      <c r="G541" s="32"/>
      <c r="H541" s="32"/>
      <c r="I541" s="33"/>
      <c r="J541" s="18"/>
      <c r="K541" s="32"/>
      <c r="L541" s="18"/>
      <c r="M541" s="31"/>
      <c r="N541" s="31"/>
      <c r="O541" s="31"/>
      <c r="P541" s="32"/>
      <c r="Q541" s="31"/>
      <c r="R541" s="44"/>
      <c r="S541" s="32"/>
      <c r="T541" s="34" t="str">
        <f t="shared" si="49"/>
        <v/>
      </c>
      <c r="U541" s="32"/>
      <c r="V541" s="45"/>
      <c r="W541" s="35"/>
      <c r="X541" s="62" t="str">
        <f t="shared" si="50"/>
        <v/>
      </c>
      <c r="Y541" s="32"/>
      <c r="Z541" s="35"/>
      <c r="AA541" s="36"/>
      <c r="AB541" s="32"/>
      <c r="AC541" s="32"/>
      <c r="AD541" s="32"/>
      <c r="AE541" s="31"/>
      <c r="AF541" s="31"/>
      <c r="AG541" s="31"/>
      <c r="AH541" s="31" t="str">
        <f t="shared" si="48"/>
        <v/>
      </c>
      <c r="AI541" s="37" t="str">
        <f>IFERROR(IF(OR($C$5="",$Y541=""),"",INDEX('NFA LEVEL'!$D$2:$D$197,MATCH(CONCATENATE($C$5,"_",$Y541),'NFA LEVEL'!$A$2:$A$197))),"")</f>
        <v/>
      </c>
      <c r="AJ541" s="38" t="str">
        <f>IFERROR(ROUND((VLOOKUP(CONCATENATE($C$5,"_",$Y541),premium!$A$2:$I$200,6,FALSE))*AA541,0),"")</f>
        <v/>
      </c>
      <c r="AK541" s="38" t="str">
        <f>IFERROR(ROUND((VLOOKUP(CONCATENATE($C$5,"_",$Y541),premium!$A$2:$I$200,9,FALSE))*AA541,2),"")</f>
        <v/>
      </c>
      <c r="AL541" s="35"/>
      <c r="AM541" s="31"/>
      <c r="AN541" s="39"/>
      <c r="AO541" s="63" t="str">
        <f t="shared" si="51"/>
        <v/>
      </c>
      <c r="AP541" s="40" t="str">
        <f t="shared" si="52"/>
        <v/>
      </c>
      <c r="AQ541" s="41" t="s">
        <v>48</v>
      </c>
      <c r="AR541" s="161"/>
      <c r="AS541" s="124" t="s">
        <v>4736</v>
      </c>
      <c r="AT541" s="129" t="s">
        <v>583</v>
      </c>
      <c r="AU541" s="129" t="s">
        <v>171</v>
      </c>
      <c r="AV541" s="129" t="s">
        <v>585</v>
      </c>
      <c r="AW541" s="129" t="s">
        <v>591</v>
      </c>
      <c r="AX541" s="129" t="s">
        <v>597</v>
      </c>
      <c r="AZ541" s="129" t="s">
        <v>3984</v>
      </c>
      <c r="BA541" s="130" t="s">
        <v>9729</v>
      </c>
      <c r="BB541" s="130" t="s">
        <v>9730</v>
      </c>
      <c r="BH541" s="124"/>
      <c r="BI541" s="124"/>
      <c r="BL541" s="131"/>
      <c r="BM541" s="131"/>
      <c r="BN541" s="131"/>
      <c r="BO541" s="131"/>
      <c r="BP541" s="131"/>
      <c r="BQ541" s="131"/>
      <c r="BR541" s="131"/>
      <c r="BX541" s="123"/>
      <c r="BY541" s="131"/>
      <c r="BZ541" s="131"/>
      <c r="CB541" s="129" t="s">
        <v>583</v>
      </c>
      <c r="CC541" s="129" t="s">
        <v>171</v>
      </c>
      <c r="CD541" s="129" t="s">
        <v>585</v>
      </c>
      <c r="CE541" s="129" t="s">
        <v>591</v>
      </c>
      <c r="CF541" s="129" t="s">
        <v>597</v>
      </c>
      <c r="CG541" s="131" t="s">
        <v>17979</v>
      </c>
      <c r="CH541" s="131" t="s">
        <v>9730</v>
      </c>
      <c r="CI541" s="124" t="s">
        <v>19524</v>
      </c>
    </row>
    <row r="542" spans="1:87" ht="15" x14ac:dyDescent="0.25">
      <c r="A542" s="30" t="str">
        <f t="shared" si="53"/>
        <v/>
      </c>
      <c r="B542" s="31"/>
      <c r="C542" s="31"/>
      <c r="D542" s="31"/>
      <c r="E542" s="31"/>
      <c r="F542" s="31"/>
      <c r="G542" s="32"/>
      <c r="H542" s="32"/>
      <c r="I542" s="33"/>
      <c r="J542" s="18"/>
      <c r="K542" s="32"/>
      <c r="L542" s="18"/>
      <c r="M542" s="31"/>
      <c r="N542" s="31"/>
      <c r="O542" s="31"/>
      <c r="P542" s="32"/>
      <c r="Q542" s="31"/>
      <c r="R542" s="44"/>
      <c r="S542" s="32"/>
      <c r="T542" s="34" t="str">
        <f t="shared" si="49"/>
        <v/>
      </c>
      <c r="U542" s="32"/>
      <c r="V542" s="45"/>
      <c r="W542" s="35"/>
      <c r="X542" s="62" t="str">
        <f t="shared" si="50"/>
        <v/>
      </c>
      <c r="Y542" s="32"/>
      <c r="Z542" s="35"/>
      <c r="AA542" s="36"/>
      <c r="AB542" s="32"/>
      <c r="AC542" s="32"/>
      <c r="AD542" s="32"/>
      <c r="AE542" s="31"/>
      <c r="AF542" s="31"/>
      <c r="AG542" s="31"/>
      <c r="AH542" s="31" t="str">
        <f t="shared" si="48"/>
        <v/>
      </c>
      <c r="AI542" s="37" t="str">
        <f>IFERROR(IF(OR($C$5="",$Y542=""),"",INDEX('NFA LEVEL'!$D$2:$D$197,MATCH(CONCATENATE($C$5,"_",$Y542),'NFA LEVEL'!$A$2:$A$197))),"")</f>
        <v/>
      </c>
      <c r="AJ542" s="38" t="str">
        <f>IFERROR(ROUND((VLOOKUP(CONCATENATE($C$5,"_",$Y542),premium!$A$2:$I$200,6,FALSE))*AA542,0),"")</f>
        <v/>
      </c>
      <c r="AK542" s="38" t="str">
        <f>IFERROR(ROUND((VLOOKUP(CONCATENATE($C$5,"_",$Y542),premium!$A$2:$I$200,9,FALSE))*AA542,2),"")</f>
        <v/>
      </c>
      <c r="AL542" s="35"/>
      <c r="AM542" s="31"/>
      <c r="AN542" s="39"/>
      <c r="AO542" s="63" t="str">
        <f t="shared" si="51"/>
        <v/>
      </c>
      <c r="AP542" s="40" t="str">
        <f t="shared" si="52"/>
        <v/>
      </c>
      <c r="AQ542" s="41" t="s">
        <v>48</v>
      </c>
      <c r="AR542" s="161"/>
      <c r="AS542" s="124" t="s">
        <v>4737</v>
      </c>
      <c r="AT542" s="129" t="s">
        <v>583</v>
      </c>
      <c r="AU542" s="129" t="s">
        <v>171</v>
      </c>
      <c r="AV542" s="129" t="s">
        <v>585</v>
      </c>
      <c r="AW542" s="129" t="s">
        <v>591</v>
      </c>
      <c r="AX542" s="129" t="s">
        <v>598</v>
      </c>
      <c r="AZ542" s="129" t="s">
        <v>3984</v>
      </c>
      <c r="BA542" s="130" t="s">
        <v>9731</v>
      </c>
      <c r="BB542" s="130" t="s">
        <v>9732</v>
      </c>
      <c r="BH542" s="124"/>
      <c r="BI542" s="124"/>
      <c r="BL542" s="131"/>
      <c r="BM542" s="131"/>
      <c r="BN542" s="131"/>
      <c r="BO542" s="131"/>
      <c r="BP542" s="131"/>
      <c r="BQ542" s="131"/>
      <c r="BR542" s="131"/>
      <c r="BX542" s="123"/>
      <c r="BY542" s="131"/>
      <c r="BZ542" s="131"/>
      <c r="CB542" s="129" t="s">
        <v>583</v>
      </c>
      <c r="CC542" s="129" t="s">
        <v>171</v>
      </c>
      <c r="CD542" s="129" t="s">
        <v>585</v>
      </c>
      <c r="CE542" s="129" t="s">
        <v>591</v>
      </c>
      <c r="CF542" s="129" t="s">
        <v>598</v>
      </c>
      <c r="CG542" s="131" t="s">
        <v>17979</v>
      </c>
      <c r="CH542" s="131" t="s">
        <v>9732</v>
      </c>
      <c r="CI542" s="124" t="s">
        <v>19525</v>
      </c>
    </row>
    <row r="543" spans="1:87" ht="15" x14ac:dyDescent="0.25">
      <c r="A543" s="30" t="str">
        <f t="shared" si="53"/>
        <v/>
      </c>
      <c r="B543" s="31"/>
      <c r="C543" s="31"/>
      <c r="D543" s="31"/>
      <c r="E543" s="31"/>
      <c r="F543" s="31"/>
      <c r="G543" s="32"/>
      <c r="H543" s="32"/>
      <c r="I543" s="33"/>
      <c r="J543" s="18"/>
      <c r="K543" s="32"/>
      <c r="L543" s="18"/>
      <c r="M543" s="31"/>
      <c r="N543" s="31"/>
      <c r="O543" s="31"/>
      <c r="P543" s="32"/>
      <c r="Q543" s="31"/>
      <c r="R543" s="44"/>
      <c r="S543" s="32"/>
      <c r="T543" s="34" t="str">
        <f t="shared" si="49"/>
        <v/>
      </c>
      <c r="U543" s="32"/>
      <c r="V543" s="45"/>
      <c r="W543" s="35"/>
      <c r="X543" s="62" t="str">
        <f t="shared" si="50"/>
        <v/>
      </c>
      <c r="Y543" s="32"/>
      <c r="Z543" s="35"/>
      <c r="AA543" s="36"/>
      <c r="AB543" s="32"/>
      <c r="AC543" s="32"/>
      <c r="AD543" s="32"/>
      <c r="AE543" s="31"/>
      <c r="AF543" s="31"/>
      <c r="AG543" s="31"/>
      <c r="AH543" s="31" t="str">
        <f t="shared" si="48"/>
        <v/>
      </c>
      <c r="AI543" s="37" t="str">
        <f>IFERROR(IF(OR($C$5="",$Y543=""),"",INDEX('NFA LEVEL'!$D$2:$D$197,MATCH(CONCATENATE($C$5,"_",$Y543),'NFA LEVEL'!$A$2:$A$197))),"")</f>
        <v/>
      </c>
      <c r="AJ543" s="38" t="str">
        <f>IFERROR(ROUND((VLOOKUP(CONCATENATE($C$5,"_",$Y543),premium!$A$2:$I$200,6,FALSE))*AA543,0),"")</f>
        <v/>
      </c>
      <c r="AK543" s="38" t="str">
        <f>IFERROR(ROUND((VLOOKUP(CONCATENATE($C$5,"_",$Y543),premium!$A$2:$I$200,9,FALSE))*AA543,2),"")</f>
        <v/>
      </c>
      <c r="AL543" s="35"/>
      <c r="AM543" s="31"/>
      <c r="AN543" s="39"/>
      <c r="AO543" s="63" t="str">
        <f t="shared" si="51"/>
        <v/>
      </c>
      <c r="AP543" s="40" t="str">
        <f t="shared" si="52"/>
        <v/>
      </c>
      <c r="AQ543" s="41" t="s">
        <v>48</v>
      </c>
      <c r="AR543" s="161"/>
      <c r="AS543" s="124" t="s">
        <v>4738</v>
      </c>
      <c r="AT543" s="129" t="s">
        <v>583</v>
      </c>
      <c r="AU543" s="129" t="s">
        <v>171</v>
      </c>
      <c r="AV543" s="129" t="s">
        <v>585</v>
      </c>
      <c r="AW543" s="129" t="s">
        <v>591</v>
      </c>
      <c r="AX543" s="129" t="s">
        <v>599</v>
      </c>
      <c r="AZ543" s="129" t="s">
        <v>3984</v>
      </c>
      <c r="BA543" s="130" t="s">
        <v>9733</v>
      </c>
      <c r="BB543" s="130" t="s">
        <v>9734</v>
      </c>
      <c r="BH543" s="124"/>
      <c r="BI543" s="124"/>
      <c r="BL543" s="131"/>
      <c r="BM543" s="131"/>
      <c r="BN543" s="131"/>
      <c r="BO543" s="131"/>
      <c r="BP543" s="131"/>
      <c r="BQ543" s="131"/>
      <c r="BR543" s="131"/>
      <c r="BX543" s="123"/>
      <c r="BY543" s="131"/>
      <c r="BZ543" s="131"/>
      <c r="CB543" s="129" t="s">
        <v>583</v>
      </c>
      <c r="CC543" s="129" t="s">
        <v>171</v>
      </c>
      <c r="CD543" s="129" t="s">
        <v>585</v>
      </c>
      <c r="CE543" s="129" t="s">
        <v>591</v>
      </c>
      <c r="CF543" s="129" t="s">
        <v>599</v>
      </c>
      <c r="CG543" s="131" t="s">
        <v>17979</v>
      </c>
      <c r="CH543" s="131" t="s">
        <v>9734</v>
      </c>
      <c r="CI543" s="124" t="s">
        <v>19526</v>
      </c>
    </row>
    <row r="544" spans="1:87" ht="15" x14ac:dyDescent="0.25">
      <c r="A544" s="30" t="str">
        <f t="shared" si="53"/>
        <v/>
      </c>
      <c r="B544" s="31"/>
      <c r="C544" s="31"/>
      <c r="D544" s="31"/>
      <c r="E544" s="31"/>
      <c r="F544" s="31"/>
      <c r="G544" s="32"/>
      <c r="H544" s="32"/>
      <c r="I544" s="33"/>
      <c r="J544" s="18"/>
      <c r="K544" s="32"/>
      <c r="L544" s="18"/>
      <c r="M544" s="31"/>
      <c r="N544" s="31"/>
      <c r="O544" s="31"/>
      <c r="P544" s="32"/>
      <c r="Q544" s="31"/>
      <c r="R544" s="44"/>
      <c r="S544" s="32"/>
      <c r="T544" s="34" t="str">
        <f t="shared" si="49"/>
        <v/>
      </c>
      <c r="U544" s="32"/>
      <c r="V544" s="45"/>
      <c r="W544" s="35"/>
      <c r="X544" s="62" t="str">
        <f t="shared" si="50"/>
        <v/>
      </c>
      <c r="Y544" s="32"/>
      <c r="Z544" s="35"/>
      <c r="AA544" s="36"/>
      <c r="AB544" s="32"/>
      <c r="AC544" s="32"/>
      <c r="AD544" s="32"/>
      <c r="AE544" s="31"/>
      <c r="AF544" s="31"/>
      <c r="AG544" s="31"/>
      <c r="AH544" s="31" t="str">
        <f t="shared" si="48"/>
        <v/>
      </c>
      <c r="AI544" s="37" t="str">
        <f>IFERROR(IF(OR($C$5="",$Y544=""),"",INDEX('NFA LEVEL'!$D$2:$D$197,MATCH(CONCATENATE($C$5,"_",$Y544),'NFA LEVEL'!$A$2:$A$197))),"")</f>
        <v/>
      </c>
      <c r="AJ544" s="38" t="str">
        <f>IFERROR(ROUND((VLOOKUP(CONCATENATE($C$5,"_",$Y544),premium!$A$2:$I$200,6,FALSE))*AA544,0),"")</f>
        <v/>
      </c>
      <c r="AK544" s="38" t="str">
        <f>IFERROR(ROUND((VLOOKUP(CONCATENATE($C$5,"_",$Y544),premium!$A$2:$I$200,9,FALSE))*AA544,2),"")</f>
        <v/>
      </c>
      <c r="AL544" s="35"/>
      <c r="AM544" s="31"/>
      <c r="AN544" s="39"/>
      <c r="AO544" s="63" t="str">
        <f t="shared" si="51"/>
        <v/>
      </c>
      <c r="AP544" s="40" t="str">
        <f t="shared" si="52"/>
        <v/>
      </c>
      <c r="AQ544" s="41" t="s">
        <v>48</v>
      </c>
      <c r="AR544" s="161"/>
      <c r="AS544" s="124" t="s">
        <v>4739</v>
      </c>
      <c r="AT544" s="129" t="s">
        <v>583</v>
      </c>
      <c r="AU544" s="129" t="s">
        <v>171</v>
      </c>
      <c r="AV544" s="129" t="s">
        <v>585</v>
      </c>
      <c r="AW544" s="129" t="s">
        <v>591</v>
      </c>
      <c r="AX544" s="129" t="s">
        <v>600</v>
      </c>
      <c r="AZ544" s="129" t="s">
        <v>3984</v>
      </c>
      <c r="BA544" s="130" t="s">
        <v>9735</v>
      </c>
      <c r="BB544" s="130" t="s">
        <v>9736</v>
      </c>
      <c r="BH544" s="124"/>
      <c r="BI544" s="124"/>
      <c r="BL544" s="131"/>
      <c r="BM544" s="131"/>
      <c r="BN544" s="131"/>
      <c r="BO544" s="131"/>
      <c r="BP544" s="131"/>
      <c r="BQ544" s="131"/>
      <c r="BR544" s="131"/>
      <c r="BX544" s="123"/>
      <c r="BY544" s="131"/>
      <c r="BZ544" s="131"/>
      <c r="CB544" s="129" t="s">
        <v>583</v>
      </c>
      <c r="CC544" s="129" t="s">
        <v>171</v>
      </c>
      <c r="CD544" s="129" t="s">
        <v>585</v>
      </c>
      <c r="CE544" s="129" t="s">
        <v>591</v>
      </c>
      <c r="CF544" s="129" t="s">
        <v>600</v>
      </c>
      <c r="CG544" s="131" t="s">
        <v>17979</v>
      </c>
      <c r="CH544" s="131" t="s">
        <v>9736</v>
      </c>
      <c r="CI544" s="124" t="s">
        <v>19527</v>
      </c>
    </row>
    <row r="545" spans="1:87" ht="15" x14ac:dyDescent="0.25">
      <c r="A545" s="30" t="str">
        <f t="shared" si="53"/>
        <v/>
      </c>
      <c r="B545" s="31"/>
      <c r="C545" s="31"/>
      <c r="D545" s="31"/>
      <c r="E545" s="31"/>
      <c r="F545" s="31"/>
      <c r="G545" s="32"/>
      <c r="H545" s="32"/>
      <c r="I545" s="33"/>
      <c r="J545" s="18"/>
      <c r="K545" s="32"/>
      <c r="L545" s="18"/>
      <c r="M545" s="31"/>
      <c r="N545" s="31"/>
      <c r="O545" s="31"/>
      <c r="P545" s="32"/>
      <c r="Q545" s="31"/>
      <c r="R545" s="44"/>
      <c r="S545" s="32"/>
      <c r="T545" s="34" t="str">
        <f t="shared" si="49"/>
        <v/>
      </c>
      <c r="U545" s="32"/>
      <c r="V545" s="45"/>
      <c r="W545" s="35"/>
      <c r="X545" s="62" t="str">
        <f t="shared" si="50"/>
        <v/>
      </c>
      <c r="Y545" s="32"/>
      <c r="Z545" s="35"/>
      <c r="AA545" s="36"/>
      <c r="AB545" s="32"/>
      <c r="AC545" s="32"/>
      <c r="AD545" s="32"/>
      <c r="AE545" s="31"/>
      <c r="AF545" s="31"/>
      <c r="AG545" s="31"/>
      <c r="AH545" s="31" t="str">
        <f t="shared" si="48"/>
        <v/>
      </c>
      <c r="AI545" s="37" t="str">
        <f>IFERROR(IF(OR($C$5="",$Y545=""),"",INDEX('NFA LEVEL'!$D$2:$D$197,MATCH(CONCATENATE($C$5,"_",$Y545),'NFA LEVEL'!$A$2:$A$197))),"")</f>
        <v/>
      </c>
      <c r="AJ545" s="38" t="str">
        <f>IFERROR(ROUND((VLOOKUP(CONCATENATE($C$5,"_",$Y545),premium!$A$2:$I$200,6,FALSE))*AA545,0),"")</f>
        <v/>
      </c>
      <c r="AK545" s="38" t="str">
        <f>IFERROR(ROUND((VLOOKUP(CONCATENATE($C$5,"_",$Y545),premium!$A$2:$I$200,9,FALSE))*AA545,2),"")</f>
        <v/>
      </c>
      <c r="AL545" s="35"/>
      <c r="AM545" s="31"/>
      <c r="AN545" s="39"/>
      <c r="AO545" s="63" t="str">
        <f t="shared" si="51"/>
        <v/>
      </c>
      <c r="AP545" s="40" t="str">
        <f t="shared" si="52"/>
        <v/>
      </c>
      <c r="AQ545" s="41" t="s">
        <v>48</v>
      </c>
      <c r="AR545" s="161"/>
      <c r="AS545" s="124" t="s">
        <v>4740</v>
      </c>
      <c r="AT545" s="129" t="s">
        <v>583</v>
      </c>
      <c r="AU545" s="129" t="s">
        <v>171</v>
      </c>
      <c r="AV545" s="129" t="s">
        <v>585</v>
      </c>
      <c r="AW545" s="129" t="s">
        <v>591</v>
      </c>
      <c r="AX545" s="129" t="s">
        <v>601</v>
      </c>
      <c r="AZ545" s="129" t="s">
        <v>3984</v>
      </c>
      <c r="BA545" s="130" t="s">
        <v>9737</v>
      </c>
      <c r="BB545" s="130" t="s">
        <v>9738</v>
      </c>
      <c r="BH545" s="124"/>
      <c r="BI545" s="124"/>
      <c r="BL545" s="131"/>
      <c r="BM545" s="131"/>
      <c r="BN545" s="131"/>
      <c r="BO545" s="131"/>
      <c r="BP545" s="131"/>
      <c r="BQ545" s="131"/>
      <c r="BR545" s="131"/>
      <c r="BX545" s="123"/>
      <c r="BY545" s="131"/>
      <c r="BZ545" s="131"/>
      <c r="CB545" s="129" t="s">
        <v>583</v>
      </c>
      <c r="CC545" s="129" t="s">
        <v>171</v>
      </c>
      <c r="CD545" s="129" t="s">
        <v>585</v>
      </c>
      <c r="CE545" s="129" t="s">
        <v>591</v>
      </c>
      <c r="CF545" s="129" t="s">
        <v>601</v>
      </c>
      <c r="CG545" s="131" t="s">
        <v>17979</v>
      </c>
      <c r="CH545" s="131" t="s">
        <v>9738</v>
      </c>
      <c r="CI545" s="124" t="s">
        <v>19528</v>
      </c>
    </row>
    <row r="546" spans="1:87" ht="15" x14ac:dyDescent="0.25">
      <c r="A546" s="30" t="str">
        <f t="shared" si="53"/>
        <v/>
      </c>
      <c r="B546" s="31"/>
      <c r="C546" s="31"/>
      <c r="D546" s="31"/>
      <c r="E546" s="31"/>
      <c r="F546" s="31"/>
      <c r="G546" s="32"/>
      <c r="H546" s="32"/>
      <c r="I546" s="33"/>
      <c r="J546" s="18"/>
      <c r="K546" s="32"/>
      <c r="L546" s="18"/>
      <c r="M546" s="31"/>
      <c r="N546" s="31"/>
      <c r="O546" s="31"/>
      <c r="P546" s="32"/>
      <c r="Q546" s="31"/>
      <c r="R546" s="44"/>
      <c r="S546" s="32"/>
      <c r="T546" s="34" t="str">
        <f t="shared" si="49"/>
        <v/>
      </c>
      <c r="U546" s="32"/>
      <c r="V546" s="45"/>
      <c r="W546" s="35"/>
      <c r="X546" s="62" t="str">
        <f t="shared" si="50"/>
        <v/>
      </c>
      <c r="Y546" s="32"/>
      <c r="Z546" s="35"/>
      <c r="AA546" s="36"/>
      <c r="AB546" s="32"/>
      <c r="AC546" s="32"/>
      <c r="AD546" s="32"/>
      <c r="AE546" s="31"/>
      <c r="AF546" s="31"/>
      <c r="AG546" s="31"/>
      <c r="AH546" s="31" t="str">
        <f t="shared" si="48"/>
        <v/>
      </c>
      <c r="AI546" s="37" t="str">
        <f>IFERROR(IF(OR($C$5="",$Y546=""),"",INDEX('NFA LEVEL'!$D$2:$D$197,MATCH(CONCATENATE($C$5,"_",$Y546),'NFA LEVEL'!$A$2:$A$197))),"")</f>
        <v/>
      </c>
      <c r="AJ546" s="38" t="str">
        <f>IFERROR(ROUND((VLOOKUP(CONCATENATE($C$5,"_",$Y546),premium!$A$2:$I$200,6,FALSE))*AA546,0),"")</f>
        <v/>
      </c>
      <c r="AK546" s="38" t="str">
        <f>IFERROR(ROUND((VLOOKUP(CONCATENATE($C$5,"_",$Y546),premium!$A$2:$I$200,9,FALSE))*AA546,2),"")</f>
        <v/>
      </c>
      <c r="AL546" s="35"/>
      <c r="AM546" s="31"/>
      <c r="AN546" s="39"/>
      <c r="AO546" s="63" t="str">
        <f t="shared" si="51"/>
        <v/>
      </c>
      <c r="AP546" s="40" t="str">
        <f t="shared" si="52"/>
        <v/>
      </c>
      <c r="AQ546" s="41" t="s">
        <v>48</v>
      </c>
      <c r="AR546" s="161"/>
      <c r="AS546" s="124" t="s">
        <v>4741</v>
      </c>
      <c r="AT546" s="129" t="s">
        <v>583</v>
      </c>
      <c r="AU546" s="129" t="s">
        <v>171</v>
      </c>
      <c r="AV546" s="129" t="s">
        <v>585</v>
      </c>
      <c r="AW546" s="129" t="s">
        <v>591</v>
      </c>
      <c r="AX546" s="129" t="s">
        <v>602</v>
      </c>
      <c r="AZ546" s="129" t="s">
        <v>3984</v>
      </c>
      <c r="BA546" s="130" t="s">
        <v>9739</v>
      </c>
      <c r="BB546" s="130" t="s">
        <v>9740</v>
      </c>
      <c r="BH546" s="124"/>
      <c r="BI546" s="124"/>
      <c r="BL546" s="131"/>
      <c r="BM546" s="131"/>
      <c r="BN546" s="131"/>
      <c r="BO546" s="131"/>
      <c r="BP546" s="131"/>
      <c r="BQ546" s="131"/>
      <c r="BR546" s="131"/>
      <c r="BX546" s="123"/>
      <c r="BY546" s="131"/>
      <c r="BZ546" s="131"/>
      <c r="CB546" s="129" t="s">
        <v>583</v>
      </c>
      <c r="CC546" s="129" t="s">
        <v>171</v>
      </c>
      <c r="CD546" s="129" t="s">
        <v>585</v>
      </c>
      <c r="CE546" s="129" t="s">
        <v>591</v>
      </c>
      <c r="CF546" s="129" t="s">
        <v>602</v>
      </c>
      <c r="CG546" s="131" t="s">
        <v>17979</v>
      </c>
      <c r="CH546" s="131" t="s">
        <v>9740</v>
      </c>
      <c r="CI546" s="124" t="s">
        <v>19529</v>
      </c>
    </row>
    <row r="547" spans="1:87" ht="15" x14ac:dyDescent="0.25">
      <c r="A547" s="30" t="str">
        <f t="shared" si="53"/>
        <v/>
      </c>
      <c r="B547" s="31"/>
      <c r="C547" s="31"/>
      <c r="D547" s="31"/>
      <c r="E547" s="31"/>
      <c r="F547" s="31"/>
      <c r="G547" s="32"/>
      <c r="H547" s="32"/>
      <c r="I547" s="33"/>
      <c r="J547" s="18"/>
      <c r="K547" s="32"/>
      <c r="L547" s="18"/>
      <c r="M547" s="31"/>
      <c r="N547" s="31"/>
      <c r="O547" s="31"/>
      <c r="P547" s="32"/>
      <c r="Q547" s="31"/>
      <c r="R547" s="44"/>
      <c r="S547" s="32"/>
      <c r="T547" s="34" t="str">
        <f t="shared" si="49"/>
        <v/>
      </c>
      <c r="U547" s="32"/>
      <c r="V547" s="45"/>
      <c r="W547" s="35"/>
      <c r="X547" s="62" t="str">
        <f t="shared" si="50"/>
        <v/>
      </c>
      <c r="Y547" s="32"/>
      <c r="Z547" s="35"/>
      <c r="AA547" s="36"/>
      <c r="AB547" s="32"/>
      <c r="AC547" s="32"/>
      <c r="AD547" s="32"/>
      <c r="AE547" s="31"/>
      <c r="AF547" s="31"/>
      <c r="AG547" s="31"/>
      <c r="AH547" s="31" t="str">
        <f t="shared" si="48"/>
        <v/>
      </c>
      <c r="AI547" s="37" t="str">
        <f>IFERROR(IF(OR($C$5="",$Y547=""),"",INDEX('NFA LEVEL'!$D$2:$D$197,MATCH(CONCATENATE($C$5,"_",$Y547),'NFA LEVEL'!$A$2:$A$197))),"")</f>
        <v/>
      </c>
      <c r="AJ547" s="38" t="str">
        <f>IFERROR(ROUND((VLOOKUP(CONCATENATE($C$5,"_",$Y547),premium!$A$2:$I$200,6,FALSE))*AA547,0),"")</f>
        <v/>
      </c>
      <c r="AK547" s="38" t="str">
        <f>IFERROR(ROUND((VLOOKUP(CONCATENATE($C$5,"_",$Y547),premium!$A$2:$I$200,9,FALSE))*AA547,2),"")</f>
        <v/>
      </c>
      <c r="AL547" s="35"/>
      <c r="AM547" s="31"/>
      <c r="AN547" s="39"/>
      <c r="AO547" s="63" t="str">
        <f t="shared" si="51"/>
        <v/>
      </c>
      <c r="AP547" s="40" t="str">
        <f t="shared" si="52"/>
        <v/>
      </c>
      <c r="AQ547" s="41" t="s">
        <v>48</v>
      </c>
      <c r="AR547" s="161"/>
      <c r="AS547" s="124" t="s">
        <v>4742</v>
      </c>
      <c r="AT547" s="129" t="s">
        <v>583</v>
      </c>
      <c r="AU547" s="129" t="s">
        <v>171</v>
      </c>
      <c r="AV547" s="129" t="s">
        <v>585</v>
      </c>
      <c r="AW547" s="129" t="s">
        <v>591</v>
      </c>
      <c r="AX547" s="129" t="s">
        <v>603</v>
      </c>
      <c r="AZ547" s="129" t="s">
        <v>3984</v>
      </c>
      <c r="BA547" s="130" t="s">
        <v>9741</v>
      </c>
      <c r="BB547" s="130" t="s">
        <v>9742</v>
      </c>
      <c r="BH547" s="124"/>
      <c r="BI547" s="124"/>
      <c r="BL547" s="131"/>
      <c r="BM547" s="131"/>
      <c r="BN547" s="131"/>
      <c r="BO547" s="131"/>
      <c r="BP547" s="131"/>
      <c r="BQ547" s="131"/>
      <c r="BR547" s="131"/>
      <c r="BX547" s="123"/>
      <c r="BY547" s="131"/>
      <c r="BZ547" s="131"/>
      <c r="CB547" s="129" t="s">
        <v>583</v>
      </c>
      <c r="CC547" s="129" t="s">
        <v>171</v>
      </c>
      <c r="CD547" s="129" t="s">
        <v>585</v>
      </c>
      <c r="CE547" s="129" t="s">
        <v>591</v>
      </c>
      <c r="CF547" s="129" t="s">
        <v>603</v>
      </c>
      <c r="CG547" s="131" t="s">
        <v>17979</v>
      </c>
      <c r="CH547" s="131" t="s">
        <v>9742</v>
      </c>
      <c r="CI547" s="124" t="s">
        <v>19530</v>
      </c>
    </row>
    <row r="548" spans="1:87" ht="15" x14ac:dyDescent="0.25">
      <c r="A548" s="30" t="str">
        <f t="shared" si="53"/>
        <v/>
      </c>
      <c r="B548" s="31"/>
      <c r="C548" s="31"/>
      <c r="D548" s="31"/>
      <c r="E548" s="31"/>
      <c r="F548" s="31"/>
      <c r="G548" s="32"/>
      <c r="H548" s="32"/>
      <c r="I548" s="33"/>
      <c r="J548" s="18"/>
      <c r="K548" s="32"/>
      <c r="L548" s="18"/>
      <c r="M548" s="31"/>
      <c r="N548" s="31"/>
      <c r="O548" s="31"/>
      <c r="P548" s="32"/>
      <c r="Q548" s="31"/>
      <c r="R548" s="44"/>
      <c r="S548" s="32"/>
      <c r="T548" s="34" t="str">
        <f t="shared" si="49"/>
        <v/>
      </c>
      <c r="U548" s="32"/>
      <c r="V548" s="45"/>
      <c r="W548" s="35"/>
      <c r="X548" s="62" t="str">
        <f t="shared" si="50"/>
        <v/>
      </c>
      <c r="Y548" s="32"/>
      <c r="Z548" s="35"/>
      <c r="AA548" s="36"/>
      <c r="AB548" s="32"/>
      <c r="AC548" s="32"/>
      <c r="AD548" s="32"/>
      <c r="AE548" s="31"/>
      <c r="AF548" s="31"/>
      <c r="AG548" s="31"/>
      <c r="AH548" s="31" t="str">
        <f t="shared" si="48"/>
        <v/>
      </c>
      <c r="AI548" s="37" t="str">
        <f>IFERROR(IF(OR($C$5="",$Y548=""),"",INDEX('NFA LEVEL'!$D$2:$D$197,MATCH(CONCATENATE($C$5,"_",$Y548),'NFA LEVEL'!$A$2:$A$197))),"")</f>
        <v/>
      </c>
      <c r="AJ548" s="38" t="str">
        <f>IFERROR(ROUND((VLOOKUP(CONCATENATE($C$5,"_",$Y548),premium!$A$2:$I$200,6,FALSE))*AA548,0),"")</f>
        <v/>
      </c>
      <c r="AK548" s="38" t="str">
        <f>IFERROR(ROUND((VLOOKUP(CONCATENATE($C$5,"_",$Y548),premium!$A$2:$I$200,9,FALSE))*AA548,2),"")</f>
        <v/>
      </c>
      <c r="AL548" s="35"/>
      <c r="AM548" s="31"/>
      <c r="AN548" s="39"/>
      <c r="AO548" s="63" t="str">
        <f t="shared" si="51"/>
        <v/>
      </c>
      <c r="AP548" s="40" t="str">
        <f t="shared" si="52"/>
        <v/>
      </c>
      <c r="AQ548" s="41" t="s">
        <v>48</v>
      </c>
      <c r="AR548" s="161"/>
      <c r="AS548" s="124" t="s">
        <v>4743</v>
      </c>
      <c r="AT548" s="129" t="s">
        <v>583</v>
      </c>
      <c r="AU548" s="129" t="s">
        <v>171</v>
      </c>
      <c r="AV548" s="129" t="s">
        <v>585</v>
      </c>
      <c r="AW548" s="129" t="s">
        <v>591</v>
      </c>
      <c r="AX548" s="129" t="s">
        <v>604</v>
      </c>
      <c r="AZ548" s="129" t="s">
        <v>3984</v>
      </c>
      <c r="BA548" s="130" t="s">
        <v>9743</v>
      </c>
      <c r="BB548" s="130" t="s">
        <v>9744</v>
      </c>
      <c r="BH548" s="124"/>
      <c r="BI548" s="124"/>
      <c r="BL548" s="131"/>
      <c r="BM548" s="131"/>
      <c r="BN548" s="131"/>
      <c r="BO548" s="131"/>
      <c r="BP548" s="131"/>
      <c r="BQ548" s="131"/>
      <c r="BR548" s="131"/>
      <c r="BX548" s="123"/>
      <c r="BY548" s="131"/>
      <c r="BZ548" s="131"/>
      <c r="CB548" s="129" t="s">
        <v>583</v>
      </c>
      <c r="CC548" s="129" t="s">
        <v>171</v>
      </c>
      <c r="CD548" s="129" t="s">
        <v>585</v>
      </c>
      <c r="CE548" s="129" t="s">
        <v>591</v>
      </c>
      <c r="CF548" s="129" t="s">
        <v>604</v>
      </c>
      <c r="CG548" s="131" t="s">
        <v>17979</v>
      </c>
      <c r="CH548" s="131" t="s">
        <v>9744</v>
      </c>
      <c r="CI548" s="124" t="s">
        <v>19531</v>
      </c>
    </row>
    <row r="549" spans="1:87" ht="15" x14ac:dyDescent="0.25">
      <c r="A549" s="30" t="str">
        <f t="shared" si="53"/>
        <v/>
      </c>
      <c r="B549" s="31"/>
      <c r="C549" s="31"/>
      <c r="D549" s="31"/>
      <c r="E549" s="31"/>
      <c r="F549" s="31"/>
      <c r="G549" s="32"/>
      <c r="H549" s="32"/>
      <c r="I549" s="33"/>
      <c r="J549" s="18"/>
      <c r="K549" s="32"/>
      <c r="L549" s="18"/>
      <c r="M549" s="31"/>
      <c r="N549" s="31"/>
      <c r="O549" s="31"/>
      <c r="P549" s="32"/>
      <c r="Q549" s="31"/>
      <c r="R549" s="44"/>
      <c r="S549" s="32"/>
      <c r="T549" s="34" t="str">
        <f t="shared" si="49"/>
        <v/>
      </c>
      <c r="U549" s="32"/>
      <c r="V549" s="45"/>
      <c r="W549" s="35"/>
      <c r="X549" s="62" t="str">
        <f t="shared" si="50"/>
        <v/>
      </c>
      <c r="Y549" s="32"/>
      <c r="Z549" s="35"/>
      <c r="AA549" s="36"/>
      <c r="AB549" s="32"/>
      <c r="AC549" s="32"/>
      <c r="AD549" s="32"/>
      <c r="AE549" s="31"/>
      <c r="AF549" s="31"/>
      <c r="AG549" s="31"/>
      <c r="AH549" s="31" t="str">
        <f t="shared" si="48"/>
        <v/>
      </c>
      <c r="AI549" s="37" t="str">
        <f>IFERROR(IF(OR($C$5="",$Y549=""),"",INDEX('NFA LEVEL'!$D$2:$D$197,MATCH(CONCATENATE($C$5,"_",$Y549),'NFA LEVEL'!$A$2:$A$197))),"")</f>
        <v/>
      </c>
      <c r="AJ549" s="38" t="str">
        <f>IFERROR(ROUND((VLOOKUP(CONCATENATE($C$5,"_",$Y549),premium!$A$2:$I$200,6,FALSE))*AA549,0),"")</f>
        <v/>
      </c>
      <c r="AK549" s="38" t="str">
        <f>IFERROR(ROUND((VLOOKUP(CONCATENATE($C$5,"_",$Y549),premium!$A$2:$I$200,9,FALSE))*AA549,2),"")</f>
        <v/>
      </c>
      <c r="AL549" s="35"/>
      <c r="AM549" s="31"/>
      <c r="AN549" s="39"/>
      <c r="AO549" s="63" t="str">
        <f t="shared" si="51"/>
        <v/>
      </c>
      <c r="AP549" s="40" t="str">
        <f t="shared" si="52"/>
        <v/>
      </c>
      <c r="AQ549" s="41" t="s">
        <v>48</v>
      </c>
      <c r="AR549" s="161"/>
      <c r="AS549" s="124" t="s">
        <v>4744</v>
      </c>
      <c r="AT549" s="129" t="s">
        <v>583</v>
      </c>
      <c r="AU549" s="129" t="s">
        <v>171</v>
      </c>
      <c r="AV549" s="129" t="s">
        <v>585</v>
      </c>
      <c r="AW549" s="129" t="s">
        <v>591</v>
      </c>
      <c r="AX549" s="129" t="s">
        <v>605</v>
      </c>
      <c r="AZ549" s="129" t="s">
        <v>3984</v>
      </c>
      <c r="BA549" s="130" t="s">
        <v>9745</v>
      </c>
      <c r="BB549" s="130" t="s">
        <v>9746</v>
      </c>
      <c r="BH549" s="124"/>
      <c r="BI549" s="124"/>
      <c r="BL549" s="131"/>
      <c r="BM549" s="131"/>
      <c r="BN549" s="131"/>
      <c r="BO549" s="131"/>
      <c r="BP549" s="131"/>
      <c r="BQ549" s="131"/>
      <c r="BR549" s="131"/>
      <c r="BX549" s="123"/>
      <c r="BY549" s="131"/>
      <c r="BZ549" s="131"/>
      <c r="CB549" s="129" t="s">
        <v>583</v>
      </c>
      <c r="CC549" s="129" t="s">
        <v>171</v>
      </c>
      <c r="CD549" s="129" t="s">
        <v>585</v>
      </c>
      <c r="CE549" s="129" t="s">
        <v>591</v>
      </c>
      <c r="CF549" s="129" t="s">
        <v>605</v>
      </c>
      <c r="CG549" s="131" t="s">
        <v>17979</v>
      </c>
      <c r="CH549" s="131" t="s">
        <v>9746</v>
      </c>
      <c r="CI549" s="124" t="s">
        <v>19532</v>
      </c>
    </row>
    <row r="550" spans="1:87" ht="15" x14ac:dyDescent="0.25">
      <c r="A550" s="30" t="str">
        <f t="shared" si="53"/>
        <v/>
      </c>
      <c r="B550" s="31"/>
      <c r="C550" s="31"/>
      <c r="D550" s="31"/>
      <c r="E550" s="31"/>
      <c r="F550" s="31"/>
      <c r="G550" s="32"/>
      <c r="H550" s="32"/>
      <c r="I550" s="33"/>
      <c r="J550" s="18"/>
      <c r="K550" s="32"/>
      <c r="L550" s="18"/>
      <c r="M550" s="31"/>
      <c r="N550" s="31"/>
      <c r="O550" s="31"/>
      <c r="P550" s="32"/>
      <c r="Q550" s="31"/>
      <c r="R550" s="44"/>
      <c r="S550" s="32"/>
      <c r="T550" s="34" t="str">
        <f t="shared" si="49"/>
        <v/>
      </c>
      <c r="U550" s="32"/>
      <c r="V550" s="45"/>
      <c r="W550" s="35"/>
      <c r="X550" s="62" t="str">
        <f t="shared" si="50"/>
        <v/>
      </c>
      <c r="Y550" s="32"/>
      <c r="Z550" s="35"/>
      <c r="AA550" s="36"/>
      <c r="AB550" s="32"/>
      <c r="AC550" s="32"/>
      <c r="AD550" s="32"/>
      <c r="AE550" s="31"/>
      <c r="AF550" s="31"/>
      <c r="AG550" s="31"/>
      <c r="AH550" s="31" t="str">
        <f t="shared" si="48"/>
        <v/>
      </c>
      <c r="AI550" s="37" t="str">
        <f>IFERROR(IF(OR($C$5="",$Y550=""),"",INDEX('NFA LEVEL'!$D$2:$D$197,MATCH(CONCATENATE($C$5,"_",$Y550),'NFA LEVEL'!$A$2:$A$197))),"")</f>
        <v/>
      </c>
      <c r="AJ550" s="38" t="str">
        <f>IFERROR(ROUND((VLOOKUP(CONCATENATE($C$5,"_",$Y550),premium!$A$2:$I$200,6,FALSE))*AA550,0),"")</f>
        <v/>
      </c>
      <c r="AK550" s="38" t="str">
        <f>IFERROR(ROUND((VLOOKUP(CONCATENATE($C$5,"_",$Y550),premium!$A$2:$I$200,9,FALSE))*AA550,2),"")</f>
        <v/>
      </c>
      <c r="AL550" s="35"/>
      <c r="AM550" s="31"/>
      <c r="AN550" s="39"/>
      <c r="AO550" s="63" t="str">
        <f t="shared" si="51"/>
        <v/>
      </c>
      <c r="AP550" s="40" t="str">
        <f t="shared" si="52"/>
        <v/>
      </c>
      <c r="AQ550" s="41" t="s">
        <v>48</v>
      </c>
      <c r="AR550" s="161"/>
      <c r="AS550" s="124" t="s">
        <v>4745</v>
      </c>
      <c r="AT550" s="129" t="s">
        <v>583</v>
      </c>
      <c r="AU550" s="129" t="s">
        <v>171</v>
      </c>
      <c r="AV550" s="129" t="s">
        <v>585</v>
      </c>
      <c r="AW550" s="129" t="s">
        <v>591</v>
      </c>
      <c r="AX550" s="129" t="s">
        <v>606</v>
      </c>
      <c r="AZ550" s="129" t="s">
        <v>3984</v>
      </c>
      <c r="BA550" s="130" t="s">
        <v>9747</v>
      </c>
      <c r="BB550" s="130" t="s">
        <v>9748</v>
      </c>
      <c r="BH550" s="124"/>
      <c r="BI550" s="124"/>
      <c r="BL550" s="131"/>
      <c r="BM550" s="131"/>
      <c r="BN550" s="131"/>
      <c r="BO550" s="131"/>
      <c r="BP550" s="131"/>
      <c r="BQ550" s="131"/>
      <c r="BR550" s="131"/>
      <c r="BX550" s="123"/>
      <c r="BY550" s="131"/>
      <c r="BZ550" s="131"/>
      <c r="CB550" s="129" t="s">
        <v>583</v>
      </c>
      <c r="CC550" s="129" t="s">
        <v>171</v>
      </c>
      <c r="CD550" s="129" t="s">
        <v>585</v>
      </c>
      <c r="CE550" s="129" t="s">
        <v>591</v>
      </c>
      <c r="CF550" s="129" t="s">
        <v>606</v>
      </c>
      <c r="CG550" s="131" t="s">
        <v>17979</v>
      </c>
      <c r="CH550" s="131" t="s">
        <v>9748</v>
      </c>
      <c r="CI550" s="124" t="s">
        <v>19533</v>
      </c>
    </row>
    <row r="551" spans="1:87" ht="15" x14ac:dyDescent="0.25">
      <c r="A551" s="30" t="str">
        <f t="shared" si="53"/>
        <v/>
      </c>
      <c r="B551" s="31"/>
      <c r="C551" s="31"/>
      <c r="D551" s="31"/>
      <c r="E551" s="31"/>
      <c r="F551" s="31"/>
      <c r="G551" s="32"/>
      <c r="H551" s="32"/>
      <c r="I551" s="33"/>
      <c r="J551" s="18"/>
      <c r="K551" s="32"/>
      <c r="L551" s="18"/>
      <c r="M551" s="31"/>
      <c r="N551" s="31"/>
      <c r="O551" s="31"/>
      <c r="P551" s="32"/>
      <c r="Q551" s="31"/>
      <c r="R551" s="44"/>
      <c r="S551" s="32"/>
      <c r="T551" s="34" t="str">
        <f t="shared" si="49"/>
        <v/>
      </c>
      <c r="U551" s="32"/>
      <c r="V551" s="45"/>
      <c r="W551" s="35"/>
      <c r="X551" s="62" t="str">
        <f t="shared" si="50"/>
        <v/>
      </c>
      <c r="Y551" s="32"/>
      <c r="Z551" s="35"/>
      <c r="AA551" s="36"/>
      <c r="AB551" s="32"/>
      <c r="AC551" s="32"/>
      <c r="AD551" s="32"/>
      <c r="AE551" s="31"/>
      <c r="AF551" s="31"/>
      <c r="AG551" s="31"/>
      <c r="AH551" s="31" t="str">
        <f t="shared" si="48"/>
        <v/>
      </c>
      <c r="AI551" s="37" t="str">
        <f>IFERROR(IF(OR($C$5="",$Y551=""),"",INDEX('NFA LEVEL'!$D$2:$D$197,MATCH(CONCATENATE($C$5,"_",$Y551),'NFA LEVEL'!$A$2:$A$197))),"")</f>
        <v/>
      </c>
      <c r="AJ551" s="38" t="str">
        <f>IFERROR(ROUND((VLOOKUP(CONCATENATE($C$5,"_",$Y551),premium!$A$2:$I$200,6,FALSE))*AA551,0),"")</f>
        <v/>
      </c>
      <c r="AK551" s="38" t="str">
        <f>IFERROR(ROUND((VLOOKUP(CONCATENATE($C$5,"_",$Y551),premium!$A$2:$I$200,9,FALSE))*AA551,2),"")</f>
        <v/>
      </c>
      <c r="AL551" s="35"/>
      <c r="AM551" s="31"/>
      <c r="AN551" s="39"/>
      <c r="AO551" s="63" t="str">
        <f t="shared" si="51"/>
        <v/>
      </c>
      <c r="AP551" s="40" t="str">
        <f t="shared" si="52"/>
        <v/>
      </c>
      <c r="AQ551" s="41" t="s">
        <v>48</v>
      </c>
      <c r="AR551" s="161"/>
      <c r="AS551" s="124" t="s">
        <v>4746</v>
      </c>
      <c r="AT551" s="129" t="s">
        <v>583</v>
      </c>
      <c r="AU551" s="129" t="s">
        <v>171</v>
      </c>
      <c r="AV551" s="129" t="s">
        <v>585</v>
      </c>
      <c r="AW551" s="129" t="s">
        <v>591</v>
      </c>
      <c r="AX551" s="129" t="s">
        <v>607</v>
      </c>
      <c r="AZ551" s="129" t="s">
        <v>3984</v>
      </c>
      <c r="BA551" s="130" t="s">
        <v>9749</v>
      </c>
      <c r="BB551" s="130" t="s">
        <v>9750</v>
      </c>
      <c r="BH551" s="124"/>
      <c r="BI551" s="124"/>
      <c r="BL551" s="131"/>
      <c r="BM551" s="131"/>
      <c r="BN551" s="131"/>
      <c r="BO551" s="131"/>
      <c r="BP551" s="131"/>
      <c r="BQ551" s="131"/>
      <c r="BR551" s="131"/>
      <c r="BX551" s="123"/>
      <c r="BY551" s="131"/>
      <c r="BZ551" s="131"/>
      <c r="CB551" s="129" t="s">
        <v>583</v>
      </c>
      <c r="CC551" s="129" t="s">
        <v>171</v>
      </c>
      <c r="CD551" s="129" t="s">
        <v>585</v>
      </c>
      <c r="CE551" s="129" t="s">
        <v>591</v>
      </c>
      <c r="CF551" s="129" t="s">
        <v>607</v>
      </c>
      <c r="CG551" s="131" t="s">
        <v>17979</v>
      </c>
      <c r="CH551" s="131" t="s">
        <v>9750</v>
      </c>
      <c r="CI551" s="124" t="s">
        <v>19534</v>
      </c>
    </row>
    <row r="552" spans="1:87" ht="15" x14ac:dyDescent="0.25">
      <c r="A552" s="30" t="str">
        <f t="shared" si="53"/>
        <v/>
      </c>
      <c r="B552" s="31"/>
      <c r="C552" s="31"/>
      <c r="D552" s="31"/>
      <c r="E552" s="31"/>
      <c r="F552" s="31"/>
      <c r="G552" s="32"/>
      <c r="H552" s="32"/>
      <c r="I552" s="33"/>
      <c r="J552" s="18"/>
      <c r="K552" s="32"/>
      <c r="L552" s="18"/>
      <c r="M552" s="31"/>
      <c r="N552" s="31"/>
      <c r="O552" s="31"/>
      <c r="P552" s="32"/>
      <c r="Q552" s="31"/>
      <c r="R552" s="44"/>
      <c r="S552" s="32"/>
      <c r="T552" s="34" t="str">
        <f t="shared" si="49"/>
        <v/>
      </c>
      <c r="U552" s="32"/>
      <c r="V552" s="45"/>
      <c r="W552" s="35"/>
      <c r="X552" s="62" t="str">
        <f t="shared" si="50"/>
        <v/>
      </c>
      <c r="Y552" s="32"/>
      <c r="Z552" s="35"/>
      <c r="AA552" s="36"/>
      <c r="AB552" s="32"/>
      <c r="AC552" s="32"/>
      <c r="AD552" s="32"/>
      <c r="AE552" s="31"/>
      <c r="AF552" s="31"/>
      <c r="AG552" s="31"/>
      <c r="AH552" s="31" t="str">
        <f t="shared" si="48"/>
        <v/>
      </c>
      <c r="AI552" s="37" t="str">
        <f>IFERROR(IF(OR($C$5="",$Y552=""),"",INDEX('NFA LEVEL'!$D$2:$D$197,MATCH(CONCATENATE($C$5,"_",$Y552),'NFA LEVEL'!$A$2:$A$197))),"")</f>
        <v/>
      </c>
      <c r="AJ552" s="38" t="str">
        <f>IFERROR(ROUND((VLOOKUP(CONCATENATE($C$5,"_",$Y552),premium!$A$2:$I$200,6,FALSE))*AA552,0),"")</f>
        <v/>
      </c>
      <c r="AK552" s="38" t="str">
        <f>IFERROR(ROUND((VLOOKUP(CONCATENATE($C$5,"_",$Y552),premium!$A$2:$I$200,9,FALSE))*AA552,2),"")</f>
        <v/>
      </c>
      <c r="AL552" s="35"/>
      <c r="AM552" s="31"/>
      <c r="AN552" s="39"/>
      <c r="AO552" s="63" t="str">
        <f t="shared" si="51"/>
        <v/>
      </c>
      <c r="AP552" s="40" t="str">
        <f t="shared" si="52"/>
        <v/>
      </c>
      <c r="AQ552" s="41" t="s">
        <v>48</v>
      </c>
      <c r="AR552" s="161"/>
      <c r="AS552" s="124" t="s">
        <v>4747</v>
      </c>
      <c r="AT552" s="129" t="s">
        <v>583</v>
      </c>
      <c r="AU552" s="129" t="s">
        <v>171</v>
      </c>
      <c r="AV552" s="129" t="s">
        <v>585</v>
      </c>
      <c r="AW552" s="129" t="s">
        <v>591</v>
      </c>
      <c r="AX552" s="129" t="s">
        <v>608</v>
      </c>
      <c r="AZ552" s="129" t="s">
        <v>3984</v>
      </c>
      <c r="BA552" s="130" t="s">
        <v>9751</v>
      </c>
      <c r="BB552" s="130" t="s">
        <v>9752</v>
      </c>
      <c r="BH552" s="124"/>
      <c r="BI552" s="124"/>
      <c r="BL552" s="131"/>
      <c r="BM552" s="131"/>
      <c r="BN552" s="131"/>
      <c r="BO552" s="131"/>
      <c r="BP552" s="131"/>
      <c r="BQ552" s="131"/>
      <c r="BR552" s="131"/>
      <c r="BX552" s="123"/>
      <c r="BY552" s="131"/>
      <c r="BZ552" s="131"/>
      <c r="CB552" s="129" t="s">
        <v>583</v>
      </c>
      <c r="CC552" s="129" t="s">
        <v>171</v>
      </c>
      <c r="CD552" s="129" t="s">
        <v>585</v>
      </c>
      <c r="CE552" s="129" t="s">
        <v>591</v>
      </c>
      <c r="CF552" s="129" t="s">
        <v>608</v>
      </c>
      <c r="CG552" s="131" t="s">
        <v>17979</v>
      </c>
      <c r="CH552" s="131" t="s">
        <v>9752</v>
      </c>
      <c r="CI552" s="124" t="s">
        <v>19535</v>
      </c>
    </row>
    <row r="553" spans="1:87" ht="15" x14ac:dyDescent="0.25">
      <c r="A553" s="30" t="str">
        <f t="shared" si="53"/>
        <v/>
      </c>
      <c r="B553" s="31"/>
      <c r="C553" s="31"/>
      <c r="D553" s="31"/>
      <c r="E553" s="31"/>
      <c r="F553" s="31"/>
      <c r="G553" s="32"/>
      <c r="H553" s="32"/>
      <c r="I553" s="33"/>
      <c r="J553" s="18"/>
      <c r="K553" s="32"/>
      <c r="L553" s="18"/>
      <c r="M553" s="31"/>
      <c r="N553" s="31"/>
      <c r="O553" s="31"/>
      <c r="P553" s="32"/>
      <c r="Q553" s="31"/>
      <c r="R553" s="44"/>
      <c r="S553" s="32"/>
      <c r="T553" s="34" t="str">
        <f t="shared" si="49"/>
        <v/>
      </c>
      <c r="U553" s="32"/>
      <c r="V553" s="45"/>
      <c r="W553" s="35"/>
      <c r="X553" s="62" t="str">
        <f t="shared" si="50"/>
        <v/>
      </c>
      <c r="Y553" s="32"/>
      <c r="Z553" s="35"/>
      <c r="AA553" s="36"/>
      <c r="AB553" s="32"/>
      <c r="AC553" s="32"/>
      <c r="AD553" s="32"/>
      <c r="AE553" s="31"/>
      <c r="AF553" s="31"/>
      <c r="AG553" s="31"/>
      <c r="AH553" s="31" t="str">
        <f t="shared" si="48"/>
        <v/>
      </c>
      <c r="AI553" s="37" t="str">
        <f>IFERROR(IF(OR($C$5="",$Y553=""),"",INDEX('NFA LEVEL'!$D$2:$D$197,MATCH(CONCATENATE($C$5,"_",$Y553),'NFA LEVEL'!$A$2:$A$197))),"")</f>
        <v/>
      </c>
      <c r="AJ553" s="38" t="str">
        <f>IFERROR(ROUND((VLOOKUP(CONCATENATE($C$5,"_",$Y553),premium!$A$2:$I$200,6,FALSE))*AA553,0),"")</f>
        <v/>
      </c>
      <c r="AK553" s="38" t="str">
        <f>IFERROR(ROUND((VLOOKUP(CONCATENATE($C$5,"_",$Y553),premium!$A$2:$I$200,9,FALSE))*AA553,2),"")</f>
        <v/>
      </c>
      <c r="AL553" s="35"/>
      <c r="AM553" s="31"/>
      <c r="AN553" s="39"/>
      <c r="AO553" s="63" t="str">
        <f t="shared" si="51"/>
        <v/>
      </c>
      <c r="AP553" s="40" t="str">
        <f t="shared" si="52"/>
        <v/>
      </c>
      <c r="AQ553" s="41" t="s">
        <v>48</v>
      </c>
      <c r="AR553" s="161"/>
      <c r="AS553" s="124" t="s">
        <v>4748</v>
      </c>
      <c r="AT553" s="129" t="s">
        <v>583</v>
      </c>
      <c r="AU553" s="129" t="s">
        <v>171</v>
      </c>
      <c r="AV553" s="129" t="s">
        <v>585</v>
      </c>
      <c r="AW553" s="129" t="s">
        <v>591</v>
      </c>
      <c r="AX553" s="129" t="s">
        <v>609</v>
      </c>
      <c r="AZ553" s="129" t="s">
        <v>3984</v>
      </c>
      <c r="BA553" s="130" t="s">
        <v>9753</v>
      </c>
      <c r="BB553" s="130" t="s">
        <v>9754</v>
      </c>
      <c r="BH553" s="124"/>
      <c r="BI553" s="124"/>
      <c r="BL553" s="131"/>
      <c r="BM553" s="131"/>
      <c r="BN553" s="131"/>
      <c r="BO553" s="131"/>
      <c r="BP553" s="131"/>
      <c r="BQ553" s="131"/>
      <c r="BR553" s="131"/>
      <c r="BX553" s="123"/>
      <c r="BY553" s="131"/>
      <c r="BZ553" s="131"/>
      <c r="CB553" s="129" t="s">
        <v>583</v>
      </c>
      <c r="CC553" s="129" t="s">
        <v>171</v>
      </c>
      <c r="CD553" s="129" t="s">
        <v>585</v>
      </c>
      <c r="CE553" s="129" t="s">
        <v>591</v>
      </c>
      <c r="CF553" s="129" t="s">
        <v>609</v>
      </c>
      <c r="CG553" s="131" t="s">
        <v>17979</v>
      </c>
      <c r="CH553" s="131" t="s">
        <v>9754</v>
      </c>
      <c r="CI553" s="124" t="s">
        <v>19536</v>
      </c>
    </row>
    <row r="554" spans="1:87" ht="15" x14ac:dyDescent="0.25">
      <c r="A554" s="30" t="str">
        <f t="shared" si="53"/>
        <v/>
      </c>
      <c r="B554" s="31"/>
      <c r="C554" s="31"/>
      <c r="D554" s="31"/>
      <c r="E554" s="31"/>
      <c r="F554" s="31"/>
      <c r="G554" s="32"/>
      <c r="H554" s="32"/>
      <c r="I554" s="33"/>
      <c r="J554" s="18"/>
      <c r="K554" s="32"/>
      <c r="L554" s="18"/>
      <c r="M554" s="31"/>
      <c r="N554" s="31"/>
      <c r="O554" s="31"/>
      <c r="P554" s="32"/>
      <c r="Q554" s="31"/>
      <c r="R554" s="44"/>
      <c r="S554" s="32"/>
      <c r="T554" s="34" t="str">
        <f t="shared" si="49"/>
        <v/>
      </c>
      <c r="U554" s="32"/>
      <c r="V554" s="45"/>
      <c r="W554" s="35"/>
      <c r="X554" s="62" t="str">
        <f t="shared" si="50"/>
        <v/>
      </c>
      <c r="Y554" s="32"/>
      <c r="Z554" s="35"/>
      <c r="AA554" s="36"/>
      <c r="AB554" s="32"/>
      <c r="AC554" s="32"/>
      <c r="AD554" s="32"/>
      <c r="AE554" s="31"/>
      <c r="AF554" s="31"/>
      <c r="AG554" s="31"/>
      <c r="AH554" s="31" t="str">
        <f t="shared" si="48"/>
        <v/>
      </c>
      <c r="AI554" s="37" t="str">
        <f>IFERROR(IF(OR($C$5="",$Y554=""),"",INDEX('NFA LEVEL'!$D$2:$D$197,MATCH(CONCATENATE($C$5,"_",$Y554),'NFA LEVEL'!$A$2:$A$197))),"")</f>
        <v/>
      </c>
      <c r="AJ554" s="38" t="str">
        <f>IFERROR(ROUND((VLOOKUP(CONCATENATE($C$5,"_",$Y554),premium!$A$2:$I$200,6,FALSE))*AA554,0),"")</f>
        <v/>
      </c>
      <c r="AK554" s="38" t="str">
        <f>IFERROR(ROUND((VLOOKUP(CONCATENATE($C$5,"_",$Y554),premium!$A$2:$I$200,9,FALSE))*AA554,2),"")</f>
        <v/>
      </c>
      <c r="AL554" s="35"/>
      <c r="AM554" s="31"/>
      <c r="AN554" s="39"/>
      <c r="AO554" s="63" t="str">
        <f t="shared" si="51"/>
        <v/>
      </c>
      <c r="AP554" s="40" t="str">
        <f t="shared" si="52"/>
        <v/>
      </c>
      <c r="AQ554" s="41" t="s">
        <v>48</v>
      </c>
      <c r="AR554" s="161"/>
      <c r="AS554" s="124" t="s">
        <v>4749</v>
      </c>
      <c r="AT554" s="129" t="s">
        <v>583</v>
      </c>
      <c r="AU554" s="129" t="s">
        <v>171</v>
      </c>
      <c r="AV554" s="129" t="s">
        <v>585</v>
      </c>
      <c r="AW554" s="129" t="s">
        <v>591</v>
      </c>
      <c r="AX554" s="129" t="s">
        <v>610</v>
      </c>
      <c r="AZ554" s="129" t="s">
        <v>3984</v>
      </c>
      <c r="BA554" s="130" t="s">
        <v>9755</v>
      </c>
      <c r="BB554" s="130" t="s">
        <v>9756</v>
      </c>
      <c r="BH554" s="124"/>
      <c r="BI554" s="124"/>
      <c r="BL554" s="131"/>
      <c r="BM554" s="131"/>
      <c r="BN554" s="131"/>
      <c r="BO554" s="131"/>
      <c r="BP554" s="131"/>
      <c r="BQ554" s="131"/>
      <c r="BR554" s="131"/>
      <c r="BX554" s="123"/>
      <c r="BY554" s="131"/>
      <c r="BZ554" s="131"/>
      <c r="CB554" s="129" t="s">
        <v>583</v>
      </c>
      <c r="CC554" s="129" t="s">
        <v>171</v>
      </c>
      <c r="CD554" s="129" t="s">
        <v>585</v>
      </c>
      <c r="CE554" s="129" t="s">
        <v>591</v>
      </c>
      <c r="CF554" s="129" t="s">
        <v>610</v>
      </c>
      <c r="CG554" s="131" t="s">
        <v>17979</v>
      </c>
      <c r="CH554" s="131" t="s">
        <v>9756</v>
      </c>
      <c r="CI554" s="124" t="s">
        <v>19537</v>
      </c>
    </row>
    <row r="555" spans="1:87" ht="15" x14ac:dyDescent="0.25">
      <c r="A555" s="30" t="str">
        <f t="shared" si="53"/>
        <v/>
      </c>
      <c r="B555" s="31"/>
      <c r="C555" s="31"/>
      <c r="D555" s="31"/>
      <c r="E555" s="31"/>
      <c r="F555" s="31"/>
      <c r="G555" s="32"/>
      <c r="H555" s="32"/>
      <c r="I555" s="33"/>
      <c r="J555" s="18"/>
      <c r="K555" s="32"/>
      <c r="L555" s="18"/>
      <c r="M555" s="31"/>
      <c r="N555" s="31"/>
      <c r="O555" s="31"/>
      <c r="P555" s="32"/>
      <c r="Q555" s="31"/>
      <c r="R555" s="44"/>
      <c r="S555" s="32"/>
      <c r="T555" s="34" t="str">
        <f t="shared" si="49"/>
        <v/>
      </c>
      <c r="U555" s="32"/>
      <c r="V555" s="45"/>
      <c r="W555" s="35"/>
      <c r="X555" s="62" t="str">
        <f t="shared" si="50"/>
        <v/>
      </c>
      <c r="Y555" s="32"/>
      <c r="Z555" s="35"/>
      <c r="AA555" s="36"/>
      <c r="AB555" s="32"/>
      <c r="AC555" s="32"/>
      <c r="AD555" s="32"/>
      <c r="AE555" s="31"/>
      <c r="AF555" s="31"/>
      <c r="AG555" s="31"/>
      <c r="AH555" s="31" t="str">
        <f t="shared" si="48"/>
        <v/>
      </c>
      <c r="AI555" s="37" t="str">
        <f>IFERROR(IF(OR($C$5="",$Y555=""),"",INDEX('NFA LEVEL'!$D$2:$D$197,MATCH(CONCATENATE($C$5,"_",$Y555),'NFA LEVEL'!$A$2:$A$197))),"")</f>
        <v/>
      </c>
      <c r="AJ555" s="38" t="str">
        <f>IFERROR(ROUND((VLOOKUP(CONCATENATE($C$5,"_",$Y555),premium!$A$2:$I$200,6,FALSE))*AA555,0),"")</f>
        <v/>
      </c>
      <c r="AK555" s="38" t="str">
        <f>IFERROR(ROUND((VLOOKUP(CONCATENATE($C$5,"_",$Y555),premium!$A$2:$I$200,9,FALSE))*AA555,2),"")</f>
        <v/>
      </c>
      <c r="AL555" s="35"/>
      <c r="AM555" s="31"/>
      <c r="AN555" s="39"/>
      <c r="AO555" s="63" t="str">
        <f t="shared" si="51"/>
        <v/>
      </c>
      <c r="AP555" s="40" t="str">
        <f t="shared" si="52"/>
        <v/>
      </c>
      <c r="AQ555" s="41" t="s">
        <v>48</v>
      </c>
      <c r="AR555" s="161"/>
      <c r="AS555" s="124" t="s">
        <v>4750</v>
      </c>
      <c r="AT555" s="129" t="s">
        <v>583</v>
      </c>
      <c r="AU555" s="129" t="s">
        <v>171</v>
      </c>
      <c r="AV555" s="129" t="s">
        <v>585</v>
      </c>
      <c r="AW555" s="129" t="s">
        <v>591</v>
      </c>
      <c r="AX555" s="129" t="s">
        <v>611</v>
      </c>
      <c r="AZ555" s="129" t="s">
        <v>3984</v>
      </c>
      <c r="BA555" s="130" t="s">
        <v>9757</v>
      </c>
      <c r="BB555" s="130" t="s">
        <v>9758</v>
      </c>
      <c r="BH555" s="124"/>
      <c r="BI555" s="124"/>
      <c r="BL555" s="131"/>
      <c r="BM555" s="131"/>
      <c r="BN555" s="131"/>
      <c r="BO555" s="131"/>
      <c r="BP555" s="131"/>
      <c r="BQ555" s="131"/>
      <c r="BR555" s="131"/>
      <c r="BX555" s="123"/>
      <c r="BY555" s="131"/>
      <c r="BZ555" s="131"/>
      <c r="CB555" s="129" t="s">
        <v>583</v>
      </c>
      <c r="CC555" s="129" t="s">
        <v>171</v>
      </c>
      <c r="CD555" s="129" t="s">
        <v>585</v>
      </c>
      <c r="CE555" s="129" t="s">
        <v>591</v>
      </c>
      <c r="CF555" s="129" t="s">
        <v>611</v>
      </c>
      <c r="CG555" s="131" t="s">
        <v>17979</v>
      </c>
      <c r="CH555" s="131" t="s">
        <v>9758</v>
      </c>
      <c r="CI555" s="124" t="s">
        <v>19538</v>
      </c>
    </row>
    <row r="556" spans="1:87" ht="15" x14ac:dyDescent="0.25">
      <c r="A556" s="30" t="str">
        <f t="shared" si="53"/>
        <v/>
      </c>
      <c r="B556" s="31"/>
      <c r="C556" s="31"/>
      <c r="D556" s="31"/>
      <c r="E556" s="31"/>
      <c r="F556" s="31"/>
      <c r="G556" s="32"/>
      <c r="H556" s="32"/>
      <c r="I556" s="33"/>
      <c r="J556" s="18"/>
      <c r="K556" s="32"/>
      <c r="L556" s="18"/>
      <c r="M556" s="31"/>
      <c r="N556" s="31"/>
      <c r="O556" s="31"/>
      <c r="P556" s="32"/>
      <c r="Q556" s="31"/>
      <c r="R556" s="44"/>
      <c r="S556" s="32"/>
      <c r="T556" s="34" t="str">
        <f t="shared" si="49"/>
        <v/>
      </c>
      <c r="U556" s="32"/>
      <c r="V556" s="45"/>
      <c r="W556" s="35"/>
      <c r="X556" s="62" t="str">
        <f t="shared" si="50"/>
        <v/>
      </c>
      <c r="Y556" s="32"/>
      <c r="Z556" s="35"/>
      <c r="AA556" s="36"/>
      <c r="AB556" s="32"/>
      <c r="AC556" s="32"/>
      <c r="AD556" s="32"/>
      <c r="AE556" s="31"/>
      <c r="AF556" s="31"/>
      <c r="AG556" s="31"/>
      <c r="AH556" s="31" t="str">
        <f t="shared" si="48"/>
        <v/>
      </c>
      <c r="AI556" s="37" t="str">
        <f>IFERROR(IF(OR($C$5="",$Y556=""),"",INDEX('NFA LEVEL'!$D$2:$D$197,MATCH(CONCATENATE($C$5,"_",$Y556),'NFA LEVEL'!$A$2:$A$197))),"")</f>
        <v/>
      </c>
      <c r="AJ556" s="38" t="str">
        <f>IFERROR(ROUND((VLOOKUP(CONCATENATE($C$5,"_",$Y556),premium!$A$2:$I$200,6,FALSE))*AA556,0),"")</f>
        <v/>
      </c>
      <c r="AK556" s="38" t="str">
        <f>IFERROR(ROUND((VLOOKUP(CONCATENATE($C$5,"_",$Y556),premium!$A$2:$I$200,9,FALSE))*AA556,2),"")</f>
        <v/>
      </c>
      <c r="AL556" s="35"/>
      <c r="AM556" s="31"/>
      <c r="AN556" s="39"/>
      <c r="AO556" s="63" t="str">
        <f t="shared" si="51"/>
        <v/>
      </c>
      <c r="AP556" s="40" t="str">
        <f t="shared" si="52"/>
        <v/>
      </c>
      <c r="AQ556" s="41" t="s">
        <v>48</v>
      </c>
      <c r="AR556" s="161"/>
      <c r="AS556" s="124" t="s">
        <v>4751</v>
      </c>
      <c r="AT556" s="129" t="s">
        <v>583</v>
      </c>
      <c r="AU556" s="129" t="s">
        <v>171</v>
      </c>
      <c r="AV556" s="129" t="s">
        <v>585</v>
      </c>
      <c r="AW556" s="129" t="s">
        <v>591</v>
      </c>
      <c r="AX556" s="129" t="s">
        <v>612</v>
      </c>
      <c r="AZ556" s="129" t="s">
        <v>3984</v>
      </c>
      <c r="BA556" s="130" t="s">
        <v>9759</v>
      </c>
      <c r="BB556" s="130" t="s">
        <v>9760</v>
      </c>
      <c r="BH556" s="124"/>
      <c r="BI556" s="124"/>
      <c r="BL556" s="131"/>
      <c r="BM556" s="131"/>
      <c r="BN556" s="131"/>
      <c r="BO556" s="131"/>
      <c r="BP556" s="131"/>
      <c r="BQ556" s="131"/>
      <c r="BR556" s="131"/>
      <c r="BX556" s="123"/>
      <c r="BY556" s="131"/>
      <c r="BZ556" s="131"/>
      <c r="CB556" s="129" t="s">
        <v>583</v>
      </c>
      <c r="CC556" s="129" t="s">
        <v>171</v>
      </c>
      <c r="CD556" s="129" t="s">
        <v>585</v>
      </c>
      <c r="CE556" s="129" t="s">
        <v>591</v>
      </c>
      <c r="CF556" s="129" t="s">
        <v>612</v>
      </c>
      <c r="CG556" s="131" t="s">
        <v>17979</v>
      </c>
      <c r="CH556" s="131" t="s">
        <v>9760</v>
      </c>
      <c r="CI556" s="124" t="s">
        <v>19539</v>
      </c>
    </row>
    <row r="557" spans="1:87" ht="15" x14ac:dyDescent="0.25">
      <c r="A557" s="30" t="str">
        <f t="shared" si="53"/>
        <v/>
      </c>
      <c r="B557" s="31"/>
      <c r="C557" s="31"/>
      <c r="D557" s="31"/>
      <c r="E557" s="31"/>
      <c r="F557" s="31"/>
      <c r="G557" s="32"/>
      <c r="H557" s="32"/>
      <c r="I557" s="33"/>
      <c r="J557" s="18"/>
      <c r="K557" s="32"/>
      <c r="L557" s="18"/>
      <c r="M557" s="31"/>
      <c r="N557" s="31"/>
      <c r="O557" s="31"/>
      <c r="P557" s="32"/>
      <c r="Q557" s="31"/>
      <c r="R557" s="44"/>
      <c r="S557" s="32"/>
      <c r="T557" s="34" t="str">
        <f t="shared" si="49"/>
        <v/>
      </c>
      <c r="U557" s="32"/>
      <c r="V557" s="45"/>
      <c r="W557" s="35"/>
      <c r="X557" s="62" t="str">
        <f t="shared" si="50"/>
        <v/>
      </c>
      <c r="Y557" s="32"/>
      <c r="Z557" s="35"/>
      <c r="AA557" s="36"/>
      <c r="AB557" s="32"/>
      <c r="AC557" s="32"/>
      <c r="AD557" s="32"/>
      <c r="AE557" s="31"/>
      <c r="AF557" s="31"/>
      <c r="AG557" s="31"/>
      <c r="AH557" s="31" t="str">
        <f t="shared" si="48"/>
        <v/>
      </c>
      <c r="AI557" s="37" t="str">
        <f>IFERROR(IF(OR($C$5="",$Y557=""),"",INDEX('NFA LEVEL'!$D$2:$D$197,MATCH(CONCATENATE($C$5,"_",$Y557),'NFA LEVEL'!$A$2:$A$197))),"")</f>
        <v/>
      </c>
      <c r="AJ557" s="38" t="str">
        <f>IFERROR(ROUND((VLOOKUP(CONCATENATE($C$5,"_",$Y557),premium!$A$2:$I$200,6,FALSE))*AA557,0),"")</f>
        <v/>
      </c>
      <c r="AK557" s="38" t="str">
        <f>IFERROR(ROUND((VLOOKUP(CONCATENATE($C$5,"_",$Y557),premium!$A$2:$I$200,9,FALSE))*AA557,2),"")</f>
        <v/>
      </c>
      <c r="AL557" s="35"/>
      <c r="AM557" s="31"/>
      <c r="AN557" s="39"/>
      <c r="AO557" s="63" t="str">
        <f t="shared" si="51"/>
        <v/>
      </c>
      <c r="AP557" s="40" t="str">
        <f t="shared" si="52"/>
        <v/>
      </c>
      <c r="AQ557" s="41" t="s">
        <v>48</v>
      </c>
      <c r="AR557" s="161"/>
      <c r="AS557" s="124" t="s">
        <v>4752</v>
      </c>
      <c r="AT557" s="129" t="s">
        <v>583</v>
      </c>
      <c r="AU557" s="129" t="s">
        <v>171</v>
      </c>
      <c r="AV557" s="129" t="s">
        <v>585</v>
      </c>
      <c r="AW557" s="129" t="s">
        <v>591</v>
      </c>
      <c r="AX557" s="129" t="s">
        <v>613</v>
      </c>
      <c r="AZ557" s="129" t="s">
        <v>3984</v>
      </c>
      <c r="BA557" s="130" t="s">
        <v>9761</v>
      </c>
      <c r="BB557" s="130" t="s">
        <v>9762</v>
      </c>
      <c r="BH557" s="124"/>
      <c r="BI557" s="124"/>
      <c r="BL557" s="131"/>
      <c r="BM557" s="131"/>
      <c r="BN557" s="131"/>
      <c r="BO557" s="131"/>
      <c r="BP557" s="131"/>
      <c r="BQ557" s="131"/>
      <c r="BR557" s="131"/>
      <c r="BX557" s="123"/>
      <c r="BY557" s="131"/>
      <c r="BZ557" s="131"/>
      <c r="CB557" s="129" t="s">
        <v>583</v>
      </c>
      <c r="CC557" s="129" t="s">
        <v>171</v>
      </c>
      <c r="CD557" s="129" t="s">
        <v>585</v>
      </c>
      <c r="CE557" s="129" t="s">
        <v>591</v>
      </c>
      <c r="CF557" s="129" t="s">
        <v>613</v>
      </c>
      <c r="CG557" s="131" t="s">
        <v>17979</v>
      </c>
      <c r="CH557" s="131" t="s">
        <v>9762</v>
      </c>
      <c r="CI557" s="124" t="s">
        <v>19540</v>
      </c>
    </row>
    <row r="558" spans="1:87" ht="15" x14ac:dyDescent="0.25">
      <c r="A558" s="30" t="str">
        <f t="shared" si="53"/>
        <v/>
      </c>
      <c r="B558" s="31"/>
      <c r="C558" s="31"/>
      <c r="D558" s="31"/>
      <c r="E558" s="31"/>
      <c r="F558" s="31"/>
      <c r="G558" s="32"/>
      <c r="H558" s="32"/>
      <c r="I558" s="33"/>
      <c r="J558" s="18"/>
      <c r="K558" s="32"/>
      <c r="L558" s="18"/>
      <c r="M558" s="31"/>
      <c r="N558" s="31"/>
      <c r="O558" s="31"/>
      <c r="P558" s="32"/>
      <c r="Q558" s="31"/>
      <c r="R558" s="44"/>
      <c r="S558" s="32"/>
      <c r="T558" s="34" t="str">
        <f t="shared" si="49"/>
        <v/>
      </c>
      <c r="U558" s="32"/>
      <c r="V558" s="45"/>
      <c r="W558" s="35"/>
      <c r="X558" s="62" t="str">
        <f t="shared" si="50"/>
        <v/>
      </c>
      <c r="Y558" s="32"/>
      <c r="Z558" s="35"/>
      <c r="AA558" s="36"/>
      <c r="AB558" s="32"/>
      <c r="AC558" s="32"/>
      <c r="AD558" s="32"/>
      <c r="AE558" s="31"/>
      <c r="AF558" s="31"/>
      <c r="AG558" s="31"/>
      <c r="AH558" s="31" t="str">
        <f t="shared" si="48"/>
        <v/>
      </c>
      <c r="AI558" s="37" t="str">
        <f>IFERROR(IF(OR($C$5="",$Y558=""),"",INDEX('NFA LEVEL'!$D$2:$D$197,MATCH(CONCATENATE($C$5,"_",$Y558),'NFA LEVEL'!$A$2:$A$197))),"")</f>
        <v/>
      </c>
      <c r="AJ558" s="38" t="str">
        <f>IFERROR(ROUND((VLOOKUP(CONCATENATE($C$5,"_",$Y558),premium!$A$2:$I$200,6,FALSE))*AA558,0),"")</f>
        <v/>
      </c>
      <c r="AK558" s="38" t="str">
        <f>IFERROR(ROUND((VLOOKUP(CONCATENATE($C$5,"_",$Y558),premium!$A$2:$I$200,9,FALSE))*AA558,2),"")</f>
        <v/>
      </c>
      <c r="AL558" s="35"/>
      <c r="AM558" s="31"/>
      <c r="AN558" s="39"/>
      <c r="AO558" s="63" t="str">
        <f t="shared" si="51"/>
        <v/>
      </c>
      <c r="AP558" s="40" t="str">
        <f t="shared" si="52"/>
        <v/>
      </c>
      <c r="AQ558" s="41" t="s">
        <v>48</v>
      </c>
      <c r="AR558" s="161"/>
      <c r="AS558" s="124" t="s">
        <v>4753</v>
      </c>
      <c r="AT558" s="129" t="s">
        <v>583</v>
      </c>
      <c r="AU558" s="129" t="s">
        <v>171</v>
      </c>
      <c r="AV558" s="129" t="s">
        <v>585</v>
      </c>
      <c r="AW558" s="129" t="s">
        <v>591</v>
      </c>
      <c r="AX558" s="129" t="s">
        <v>614</v>
      </c>
      <c r="AZ558" s="129" t="s">
        <v>3984</v>
      </c>
      <c r="BA558" s="130" t="s">
        <v>9763</v>
      </c>
      <c r="BB558" s="130" t="s">
        <v>9764</v>
      </c>
      <c r="BH558" s="124"/>
      <c r="BI558" s="124"/>
      <c r="BL558" s="131"/>
      <c r="BM558" s="131"/>
      <c r="BN558" s="131"/>
      <c r="BO558" s="131"/>
      <c r="BP558" s="131"/>
      <c r="BQ558" s="131"/>
      <c r="BR558" s="131"/>
      <c r="BX558" s="123"/>
      <c r="BY558" s="131"/>
      <c r="BZ558" s="131"/>
      <c r="CB558" s="129" t="s">
        <v>583</v>
      </c>
      <c r="CC558" s="129" t="s">
        <v>171</v>
      </c>
      <c r="CD558" s="129" t="s">
        <v>585</v>
      </c>
      <c r="CE558" s="129" t="s">
        <v>591</v>
      </c>
      <c r="CF558" s="129" t="s">
        <v>614</v>
      </c>
      <c r="CG558" s="131" t="s">
        <v>17979</v>
      </c>
      <c r="CH558" s="131" t="s">
        <v>9764</v>
      </c>
      <c r="CI558" s="124" t="s">
        <v>19541</v>
      </c>
    </row>
    <row r="559" spans="1:87" ht="15" x14ac:dyDescent="0.25">
      <c r="A559" s="30" t="str">
        <f t="shared" si="53"/>
        <v/>
      </c>
      <c r="B559" s="31"/>
      <c r="C559" s="31"/>
      <c r="D559" s="31"/>
      <c r="E559" s="31"/>
      <c r="F559" s="31"/>
      <c r="G559" s="32"/>
      <c r="H559" s="32"/>
      <c r="I559" s="33"/>
      <c r="J559" s="18"/>
      <c r="K559" s="32"/>
      <c r="L559" s="18"/>
      <c r="M559" s="31"/>
      <c r="N559" s="31"/>
      <c r="O559" s="31"/>
      <c r="P559" s="32"/>
      <c r="Q559" s="31"/>
      <c r="R559" s="44"/>
      <c r="S559" s="32"/>
      <c r="T559" s="34" t="str">
        <f t="shared" si="49"/>
        <v/>
      </c>
      <c r="U559" s="32"/>
      <c r="V559" s="45"/>
      <c r="W559" s="35"/>
      <c r="X559" s="62" t="str">
        <f t="shared" si="50"/>
        <v/>
      </c>
      <c r="Y559" s="32"/>
      <c r="Z559" s="35"/>
      <c r="AA559" s="36"/>
      <c r="AB559" s="32"/>
      <c r="AC559" s="32"/>
      <c r="AD559" s="32"/>
      <c r="AE559" s="31"/>
      <c r="AF559" s="31"/>
      <c r="AG559" s="31"/>
      <c r="AH559" s="31" t="str">
        <f t="shared" si="48"/>
        <v/>
      </c>
      <c r="AI559" s="37" t="str">
        <f>IFERROR(IF(OR($C$5="",$Y559=""),"",INDEX('NFA LEVEL'!$D$2:$D$197,MATCH(CONCATENATE($C$5,"_",$Y559),'NFA LEVEL'!$A$2:$A$197))),"")</f>
        <v/>
      </c>
      <c r="AJ559" s="38" t="str">
        <f>IFERROR(ROUND((VLOOKUP(CONCATENATE($C$5,"_",$Y559),premium!$A$2:$I$200,6,FALSE))*AA559,0),"")</f>
        <v/>
      </c>
      <c r="AK559" s="38" t="str">
        <f>IFERROR(ROUND((VLOOKUP(CONCATENATE($C$5,"_",$Y559),premium!$A$2:$I$200,9,FALSE))*AA559,2),"")</f>
        <v/>
      </c>
      <c r="AL559" s="35"/>
      <c r="AM559" s="31"/>
      <c r="AN559" s="39"/>
      <c r="AO559" s="63" t="str">
        <f t="shared" si="51"/>
        <v/>
      </c>
      <c r="AP559" s="40" t="str">
        <f t="shared" si="52"/>
        <v/>
      </c>
      <c r="AQ559" s="41" t="s">
        <v>48</v>
      </c>
      <c r="AR559" s="161"/>
      <c r="AS559" s="124" t="s">
        <v>4754</v>
      </c>
      <c r="AT559" s="129" t="s">
        <v>583</v>
      </c>
      <c r="AU559" s="129" t="s">
        <v>171</v>
      </c>
      <c r="AV559" s="129" t="s">
        <v>585</v>
      </c>
      <c r="AW559" s="129" t="s">
        <v>591</v>
      </c>
      <c r="AX559" s="129" t="s">
        <v>615</v>
      </c>
      <c r="AZ559" s="129" t="s">
        <v>3984</v>
      </c>
      <c r="BA559" s="130" t="s">
        <v>9765</v>
      </c>
      <c r="BB559" s="130" t="s">
        <v>9766</v>
      </c>
      <c r="BH559" s="124"/>
      <c r="BI559" s="124"/>
      <c r="BL559" s="131"/>
      <c r="BM559" s="131"/>
      <c r="BN559" s="131"/>
      <c r="BO559" s="131"/>
      <c r="BP559" s="131"/>
      <c r="BQ559" s="131"/>
      <c r="BR559" s="131"/>
      <c r="BX559" s="123"/>
      <c r="BY559" s="131"/>
      <c r="BZ559" s="131"/>
      <c r="CB559" s="129" t="s">
        <v>583</v>
      </c>
      <c r="CC559" s="129" t="s">
        <v>171</v>
      </c>
      <c r="CD559" s="129" t="s">
        <v>585</v>
      </c>
      <c r="CE559" s="129" t="s">
        <v>591</v>
      </c>
      <c r="CF559" s="129" t="s">
        <v>615</v>
      </c>
      <c r="CG559" s="131" t="s">
        <v>17979</v>
      </c>
      <c r="CH559" s="131" t="s">
        <v>9766</v>
      </c>
      <c r="CI559" s="124" t="s">
        <v>19542</v>
      </c>
    </row>
    <row r="560" spans="1:87" ht="15" x14ac:dyDescent="0.25">
      <c r="A560" s="30" t="str">
        <f t="shared" si="53"/>
        <v/>
      </c>
      <c r="B560" s="31"/>
      <c r="C560" s="31"/>
      <c r="D560" s="31"/>
      <c r="E560" s="31"/>
      <c r="F560" s="31"/>
      <c r="G560" s="32"/>
      <c r="H560" s="32"/>
      <c r="I560" s="33"/>
      <c r="J560" s="18"/>
      <c r="K560" s="32"/>
      <c r="L560" s="18"/>
      <c r="M560" s="31"/>
      <c r="N560" s="31"/>
      <c r="O560" s="31"/>
      <c r="P560" s="32"/>
      <c r="Q560" s="31"/>
      <c r="R560" s="44"/>
      <c r="S560" s="32"/>
      <c r="T560" s="34" t="str">
        <f t="shared" si="49"/>
        <v/>
      </c>
      <c r="U560" s="32"/>
      <c r="V560" s="45"/>
      <c r="W560" s="35"/>
      <c r="X560" s="62" t="str">
        <f t="shared" si="50"/>
        <v/>
      </c>
      <c r="Y560" s="32"/>
      <c r="Z560" s="35"/>
      <c r="AA560" s="36"/>
      <c r="AB560" s="32"/>
      <c r="AC560" s="32"/>
      <c r="AD560" s="32"/>
      <c r="AE560" s="31"/>
      <c r="AF560" s="31"/>
      <c r="AG560" s="31"/>
      <c r="AH560" s="31" t="str">
        <f t="shared" si="48"/>
        <v/>
      </c>
      <c r="AI560" s="37" t="str">
        <f>IFERROR(IF(OR($C$5="",$Y560=""),"",INDEX('NFA LEVEL'!$D$2:$D$197,MATCH(CONCATENATE($C$5,"_",$Y560),'NFA LEVEL'!$A$2:$A$197))),"")</f>
        <v/>
      </c>
      <c r="AJ560" s="38" t="str">
        <f>IFERROR(ROUND((VLOOKUP(CONCATENATE($C$5,"_",$Y560),premium!$A$2:$I$200,6,FALSE))*AA560,0),"")</f>
        <v/>
      </c>
      <c r="AK560" s="38" t="str">
        <f>IFERROR(ROUND((VLOOKUP(CONCATENATE($C$5,"_",$Y560),premium!$A$2:$I$200,9,FALSE))*AA560,2),"")</f>
        <v/>
      </c>
      <c r="AL560" s="35"/>
      <c r="AM560" s="31"/>
      <c r="AN560" s="39"/>
      <c r="AO560" s="63" t="str">
        <f t="shared" si="51"/>
        <v/>
      </c>
      <c r="AP560" s="40" t="str">
        <f t="shared" si="52"/>
        <v/>
      </c>
      <c r="AQ560" s="41" t="s">
        <v>48</v>
      </c>
      <c r="AR560" s="161"/>
      <c r="AS560" s="124" t="s">
        <v>4755</v>
      </c>
      <c r="AT560" s="129" t="s">
        <v>583</v>
      </c>
      <c r="AU560" s="129" t="s">
        <v>171</v>
      </c>
      <c r="AV560" s="129" t="s">
        <v>585</v>
      </c>
      <c r="AW560" s="129" t="s">
        <v>591</v>
      </c>
      <c r="AX560" s="129" t="s">
        <v>616</v>
      </c>
      <c r="AZ560" s="129" t="s">
        <v>3984</v>
      </c>
      <c r="BA560" s="130" t="s">
        <v>9767</v>
      </c>
      <c r="BB560" s="130" t="s">
        <v>9768</v>
      </c>
      <c r="BH560" s="124"/>
      <c r="BI560" s="124"/>
      <c r="BL560" s="131"/>
      <c r="BM560" s="131"/>
      <c r="BN560" s="131"/>
      <c r="BO560" s="131"/>
      <c r="BP560" s="131"/>
      <c r="BQ560" s="131"/>
      <c r="BR560" s="131"/>
      <c r="BX560" s="123"/>
      <c r="BY560" s="131"/>
      <c r="BZ560" s="131"/>
      <c r="CB560" s="129" t="s">
        <v>583</v>
      </c>
      <c r="CC560" s="129" t="s">
        <v>171</v>
      </c>
      <c r="CD560" s="129" t="s">
        <v>585</v>
      </c>
      <c r="CE560" s="129" t="s">
        <v>591</v>
      </c>
      <c r="CF560" s="129" t="s">
        <v>616</v>
      </c>
      <c r="CG560" s="131" t="s">
        <v>17979</v>
      </c>
      <c r="CH560" s="131" t="s">
        <v>9768</v>
      </c>
      <c r="CI560" s="124" t="s">
        <v>19543</v>
      </c>
    </row>
    <row r="561" spans="1:87" ht="15" x14ac:dyDescent="0.25">
      <c r="A561" s="30" t="str">
        <f t="shared" si="53"/>
        <v/>
      </c>
      <c r="B561" s="31"/>
      <c r="C561" s="31"/>
      <c r="D561" s="31"/>
      <c r="E561" s="31"/>
      <c r="F561" s="31"/>
      <c r="G561" s="32"/>
      <c r="H561" s="32"/>
      <c r="I561" s="33"/>
      <c r="J561" s="18"/>
      <c r="K561" s="32"/>
      <c r="L561" s="18"/>
      <c r="M561" s="31"/>
      <c r="N561" s="31"/>
      <c r="O561" s="31"/>
      <c r="P561" s="32"/>
      <c r="Q561" s="31"/>
      <c r="R561" s="44"/>
      <c r="S561" s="32"/>
      <c r="T561" s="34" t="str">
        <f t="shared" si="49"/>
        <v/>
      </c>
      <c r="U561" s="32"/>
      <c r="V561" s="45"/>
      <c r="W561" s="35"/>
      <c r="X561" s="62" t="str">
        <f t="shared" si="50"/>
        <v/>
      </c>
      <c r="Y561" s="32"/>
      <c r="Z561" s="35"/>
      <c r="AA561" s="36"/>
      <c r="AB561" s="32"/>
      <c r="AC561" s="32"/>
      <c r="AD561" s="32"/>
      <c r="AE561" s="31"/>
      <c r="AF561" s="31"/>
      <c r="AG561" s="31"/>
      <c r="AH561" s="31" t="str">
        <f t="shared" si="48"/>
        <v/>
      </c>
      <c r="AI561" s="37" t="str">
        <f>IFERROR(IF(OR($C$5="",$Y561=""),"",INDEX('NFA LEVEL'!$D$2:$D$197,MATCH(CONCATENATE($C$5,"_",$Y561),'NFA LEVEL'!$A$2:$A$197))),"")</f>
        <v/>
      </c>
      <c r="AJ561" s="38" t="str">
        <f>IFERROR(ROUND((VLOOKUP(CONCATENATE($C$5,"_",$Y561),premium!$A$2:$I$200,6,FALSE))*AA561,0),"")</f>
        <v/>
      </c>
      <c r="AK561" s="38" t="str">
        <f>IFERROR(ROUND((VLOOKUP(CONCATENATE($C$5,"_",$Y561),premium!$A$2:$I$200,9,FALSE))*AA561,2),"")</f>
        <v/>
      </c>
      <c r="AL561" s="35"/>
      <c r="AM561" s="31"/>
      <c r="AN561" s="39"/>
      <c r="AO561" s="63" t="str">
        <f t="shared" si="51"/>
        <v/>
      </c>
      <c r="AP561" s="40" t="str">
        <f t="shared" si="52"/>
        <v/>
      </c>
      <c r="AQ561" s="41" t="s">
        <v>48</v>
      </c>
      <c r="AR561" s="161"/>
      <c r="AS561" s="124" t="s">
        <v>4756</v>
      </c>
      <c r="AT561" s="129" t="s">
        <v>583</v>
      </c>
      <c r="AU561" s="129" t="s">
        <v>171</v>
      </c>
      <c r="AV561" s="129" t="s">
        <v>585</v>
      </c>
      <c r="AW561" s="129" t="s">
        <v>591</v>
      </c>
      <c r="AX561" s="129" t="s">
        <v>617</v>
      </c>
      <c r="AZ561" s="129" t="s">
        <v>3984</v>
      </c>
      <c r="BA561" s="130" t="s">
        <v>9769</v>
      </c>
      <c r="BB561" s="130" t="s">
        <v>9770</v>
      </c>
      <c r="BH561" s="124"/>
      <c r="BI561" s="124"/>
      <c r="BL561" s="131"/>
      <c r="BM561" s="131"/>
      <c r="BN561" s="131"/>
      <c r="BO561" s="131"/>
      <c r="BP561" s="131"/>
      <c r="BQ561" s="131"/>
      <c r="BR561" s="131"/>
      <c r="BX561" s="123"/>
      <c r="BY561" s="131"/>
      <c r="BZ561" s="131"/>
      <c r="CB561" s="129" t="s">
        <v>583</v>
      </c>
      <c r="CC561" s="129" t="s">
        <v>171</v>
      </c>
      <c r="CD561" s="129" t="s">
        <v>585</v>
      </c>
      <c r="CE561" s="129" t="s">
        <v>591</v>
      </c>
      <c r="CF561" s="129" t="s">
        <v>617</v>
      </c>
      <c r="CG561" s="131" t="s">
        <v>17979</v>
      </c>
      <c r="CH561" s="131" t="s">
        <v>9770</v>
      </c>
      <c r="CI561" s="124" t="s">
        <v>19544</v>
      </c>
    </row>
    <row r="562" spans="1:87" ht="15" x14ac:dyDescent="0.25">
      <c r="A562" s="30" t="str">
        <f t="shared" si="53"/>
        <v/>
      </c>
      <c r="B562" s="31"/>
      <c r="C562" s="31"/>
      <c r="D562" s="31"/>
      <c r="E562" s="31"/>
      <c r="F562" s="31"/>
      <c r="G562" s="32"/>
      <c r="H562" s="32"/>
      <c r="I562" s="33"/>
      <c r="J562" s="18"/>
      <c r="K562" s="32"/>
      <c r="L562" s="18"/>
      <c r="M562" s="31"/>
      <c r="N562" s="31"/>
      <c r="O562" s="31"/>
      <c r="P562" s="32"/>
      <c r="Q562" s="31"/>
      <c r="R562" s="44"/>
      <c r="S562" s="32"/>
      <c r="T562" s="34" t="str">
        <f t="shared" si="49"/>
        <v/>
      </c>
      <c r="U562" s="32"/>
      <c r="V562" s="45"/>
      <c r="W562" s="35"/>
      <c r="X562" s="62" t="str">
        <f t="shared" si="50"/>
        <v/>
      </c>
      <c r="Y562" s="32"/>
      <c r="Z562" s="35"/>
      <c r="AA562" s="36"/>
      <c r="AB562" s="32"/>
      <c r="AC562" s="32"/>
      <c r="AD562" s="32"/>
      <c r="AE562" s="31"/>
      <c r="AF562" s="31"/>
      <c r="AG562" s="31"/>
      <c r="AH562" s="31" t="str">
        <f t="shared" si="48"/>
        <v/>
      </c>
      <c r="AI562" s="37" t="str">
        <f>IFERROR(IF(OR($C$5="",$Y562=""),"",INDEX('NFA LEVEL'!$D$2:$D$197,MATCH(CONCATENATE($C$5,"_",$Y562),'NFA LEVEL'!$A$2:$A$197))),"")</f>
        <v/>
      </c>
      <c r="AJ562" s="38" t="str">
        <f>IFERROR(ROUND((VLOOKUP(CONCATENATE($C$5,"_",$Y562),premium!$A$2:$I$200,6,FALSE))*AA562,0),"")</f>
        <v/>
      </c>
      <c r="AK562" s="38" t="str">
        <f>IFERROR(ROUND((VLOOKUP(CONCATENATE($C$5,"_",$Y562),premium!$A$2:$I$200,9,FALSE))*AA562,2),"")</f>
        <v/>
      </c>
      <c r="AL562" s="35"/>
      <c r="AM562" s="31"/>
      <c r="AN562" s="39"/>
      <c r="AO562" s="63" t="str">
        <f t="shared" si="51"/>
        <v/>
      </c>
      <c r="AP562" s="40" t="str">
        <f t="shared" si="52"/>
        <v/>
      </c>
      <c r="AQ562" s="41" t="s">
        <v>48</v>
      </c>
      <c r="AR562" s="161"/>
      <c r="AS562" s="124" t="s">
        <v>4757</v>
      </c>
      <c r="AT562" s="129" t="s">
        <v>583</v>
      </c>
      <c r="AU562" s="129" t="s">
        <v>171</v>
      </c>
      <c r="AV562" s="129" t="s">
        <v>585</v>
      </c>
      <c r="AW562" s="129" t="s">
        <v>591</v>
      </c>
      <c r="AX562" s="129" t="s">
        <v>618</v>
      </c>
      <c r="AZ562" s="129" t="s">
        <v>3984</v>
      </c>
      <c r="BA562" s="130" t="s">
        <v>9771</v>
      </c>
      <c r="BB562" s="130" t="s">
        <v>9772</v>
      </c>
      <c r="BH562" s="124"/>
      <c r="BI562" s="124"/>
      <c r="BL562" s="131"/>
      <c r="BM562" s="131"/>
      <c r="BN562" s="131"/>
      <c r="BO562" s="131"/>
      <c r="BP562" s="131"/>
      <c r="BQ562" s="131"/>
      <c r="BR562" s="131"/>
      <c r="BX562" s="123"/>
      <c r="BY562" s="131"/>
      <c r="BZ562" s="131"/>
      <c r="CB562" s="129" t="s">
        <v>583</v>
      </c>
      <c r="CC562" s="129" t="s">
        <v>171</v>
      </c>
      <c r="CD562" s="129" t="s">
        <v>585</v>
      </c>
      <c r="CE562" s="129" t="s">
        <v>591</v>
      </c>
      <c r="CF562" s="129" t="s">
        <v>618</v>
      </c>
      <c r="CG562" s="131" t="s">
        <v>17979</v>
      </c>
      <c r="CH562" s="131" t="s">
        <v>9772</v>
      </c>
      <c r="CI562" s="124" t="s">
        <v>19545</v>
      </c>
    </row>
    <row r="563" spans="1:87" ht="15" x14ac:dyDescent="0.25">
      <c r="A563" s="30" t="str">
        <f t="shared" si="53"/>
        <v/>
      </c>
      <c r="B563" s="31"/>
      <c r="C563" s="31"/>
      <c r="D563" s="31"/>
      <c r="E563" s="31"/>
      <c r="F563" s="31"/>
      <c r="G563" s="32"/>
      <c r="H563" s="32"/>
      <c r="I563" s="33"/>
      <c r="J563" s="18"/>
      <c r="K563" s="32"/>
      <c r="L563" s="18"/>
      <c r="M563" s="31"/>
      <c r="N563" s="31"/>
      <c r="O563" s="31"/>
      <c r="P563" s="32"/>
      <c r="Q563" s="31"/>
      <c r="R563" s="44"/>
      <c r="S563" s="32"/>
      <c r="T563" s="34" t="str">
        <f t="shared" si="49"/>
        <v/>
      </c>
      <c r="U563" s="32"/>
      <c r="V563" s="45"/>
      <c r="W563" s="35"/>
      <c r="X563" s="62" t="str">
        <f t="shared" si="50"/>
        <v/>
      </c>
      <c r="Y563" s="32"/>
      <c r="Z563" s="35"/>
      <c r="AA563" s="36"/>
      <c r="AB563" s="32"/>
      <c r="AC563" s="32"/>
      <c r="AD563" s="32"/>
      <c r="AE563" s="31"/>
      <c r="AF563" s="31"/>
      <c r="AG563" s="31"/>
      <c r="AH563" s="31" t="str">
        <f t="shared" si="48"/>
        <v/>
      </c>
      <c r="AI563" s="37" t="str">
        <f>IFERROR(IF(OR($C$5="",$Y563=""),"",INDEX('NFA LEVEL'!$D$2:$D$197,MATCH(CONCATENATE($C$5,"_",$Y563),'NFA LEVEL'!$A$2:$A$197))),"")</f>
        <v/>
      </c>
      <c r="AJ563" s="38" t="str">
        <f>IFERROR(ROUND((VLOOKUP(CONCATENATE($C$5,"_",$Y563),premium!$A$2:$I$200,6,FALSE))*AA563,0),"")</f>
        <v/>
      </c>
      <c r="AK563" s="38" t="str">
        <f>IFERROR(ROUND((VLOOKUP(CONCATENATE($C$5,"_",$Y563),premium!$A$2:$I$200,9,FALSE))*AA563,2),"")</f>
        <v/>
      </c>
      <c r="AL563" s="35"/>
      <c r="AM563" s="31"/>
      <c r="AN563" s="39"/>
      <c r="AO563" s="63" t="str">
        <f t="shared" si="51"/>
        <v/>
      </c>
      <c r="AP563" s="40" t="str">
        <f t="shared" si="52"/>
        <v/>
      </c>
      <c r="AQ563" s="41" t="s">
        <v>48</v>
      </c>
      <c r="AR563" s="161"/>
      <c r="AS563" s="124" t="s">
        <v>4758</v>
      </c>
      <c r="AT563" s="129" t="s">
        <v>583</v>
      </c>
      <c r="AU563" s="129" t="s">
        <v>171</v>
      </c>
      <c r="AV563" s="129" t="s">
        <v>585</v>
      </c>
      <c r="AW563" s="129" t="s">
        <v>591</v>
      </c>
      <c r="AX563" s="129" t="s">
        <v>619</v>
      </c>
      <c r="AZ563" s="129" t="s">
        <v>3984</v>
      </c>
      <c r="BA563" s="130" t="s">
        <v>9773</v>
      </c>
      <c r="BB563" s="130" t="s">
        <v>9774</v>
      </c>
      <c r="BH563" s="124"/>
      <c r="BI563" s="124"/>
      <c r="BL563" s="131"/>
      <c r="BM563" s="131"/>
      <c r="BN563" s="131"/>
      <c r="BO563" s="131"/>
      <c r="BP563" s="131"/>
      <c r="BQ563" s="131"/>
      <c r="BR563" s="131"/>
      <c r="BX563" s="123"/>
      <c r="BY563" s="131"/>
      <c r="BZ563" s="131"/>
      <c r="CB563" s="129" t="s">
        <v>583</v>
      </c>
      <c r="CC563" s="129" t="s">
        <v>171</v>
      </c>
      <c r="CD563" s="129" t="s">
        <v>585</v>
      </c>
      <c r="CE563" s="129" t="s">
        <v>591</v>
      </c>
      <c r="CF563" s="129" t="s">
        <v>619</v>
      </c>
      <c r="CG563" s="131" t="s">
        <v>17979</v>
      </c>
      <c r="CH563" s="131" t="s">
        <v>9774</v>
      </c>
      <c r="CI563" s="124" t="s">
        <v>19546</v>
      </c>
    </row>
    <row r="564" spans="1:87" ht="15" x14ac:dyDescent="0.25">
      <c r="A564" s="30" t="str">
        <f t="shared" si="53"/>
        <v/>
      </c>
      <c r="B564" s="31"/>
      <c r="C564" s="31"/>
      <c r="D564" s="31"/>
      <c r="E564" s="31"/>
      <c r="F564" s="31"/>
      <c r="G564" s="32"/>
      <c r="H564" s="32"/>
      <c r="I564" s="33"/>
      <c r="J564" s="18"/>
      <c r="K564" s="32"/>
      <c r="L564" s="18"/>
      <c r="M564" s="31"/>
      <c r="N564" s="31"/>
      <c r="O564" s="31"/>
      <c r="P564" s="32"/>
      <c r="Q564" s="31"/>
      <c r="R564" s="44"/>
      <c r="S564" s="32"/>
      <c r="T564" s="34" t="str">
        <f t="shared" si="49"/>
        <v/>
      </c>
      <c r="U564" s="32"/>
      <c r="V564" s="45"/>
      <c r="W564" s="35"/>
      <c r="X564" s="62" t="str">
        <f t="shared" si="50"/>
        <v/>
      </c>
      <c r="Y564" s="32"/>
      <c r="Z564" s="35"/>
      <c r="AA564" s="36"/>
      <c r="AB564" s="32"/>
      <c r="AC564" s="32"/>
      <c r="AD564" s="32"/>
      <c r="AE564" s="31"/>
      <c r="AF564" s="31"/>
      <c r="AG564" s="31"/>
      <c r="AH564" s="31" t="str">
        <f t="shared" si="48"/>
        <v/>
      </c>
      <c r="AI564" s="37" t="str">
        <f>IFERROR(IF(OR($C$5="",$Y564=""),"",INDEX('NFA LEVEL'!$D$2:$D$197,MATCH(CONCATENATE($C$5,"_",$Y564),'NFA LEVEL'!$A$2:$A$197))),"")</f>
        <v/>
      </c>
      <c r="AJ564" s="38" t="str">
        <f>IFERROR(ROUND((VLOOKUP(CONCATENATE($C$5,"_",$Y564),premium!$A$2:$I$200,6,FALSE))*AA564,0),"")</f>
        <v/>
      </c>
      <c r="AK564" s="38" t="str">
        <f>IFERROR(ROUND((VLOOKUP(CONCATENATE($C$5,"_",$Y564),premium!$A$2:$I$200,9,FALSE))*AA564,2),"")</f>
        <v/>
      </c>
      <c r="AL564" s="35"/>
      <c r="AM564" s="31"/>
      <c r="AN564" s="39"/>
      <c r="AO564" s="63" t="str">
        <f t="shared" si="51"/>
        <v/>
      </c>
      <c r="AP564" s="40" t="str">
        <f t="shared" si="52"/>
        <v/>
      </c>
      <c r="AQ564" s="41" t="s">
        <v>48</v>
      </c>
      <c r="AR564" s="161"/>
      <c r="AS564" s="124" t="s">
        <v>4759</v>
      </c>
      <c r="AT564" s="129" t="s">
        <v>583</v>
      </c>
      <c r="AU564" s="129" t="s">
        <v>171</v>
      </c>
      <c r="AV564" s="129" t="s">
        <v>585</v>
      </c>
      <c r="AW564" s="129" t="s">
        <v>591</v>
      </c>
      <c r="AX564" s="129" t="s">
        <v>620</v>
      </c>
      <c r="AZ564" s="129" t="s">
        <v>3984</v>
      </c>
      <c r="BA564" s="130" t="s">
        <v>9775</v>
      </c>
      <c r="BB564" s="130" t="s">
        <v>9776</v>
      </c>
      <c r="BH564" s="124"/>
      <c r="BI564" s="124"/>
      <c r="BL564" s="131"/>
      <c r="BM564" s="131"/>
      <c r="BN564" s="131"/>
      <c r="BO564" s="131"/>
      <c r="BP564" s="131"/>
      <c r="BQ564" s="131"/>
      <c r="BR564" s="131"/>
      <c r="BX564" s="123"/>
      <c r="BY564" s="131"/>
      <c r="BZ564" s="131"/>
      <c r="CB564" s="129" t="s">
        <v>583</v>
      </c>
      <c r="CC564" s="129" t="s">
        <v>171</v>
      </c>
      <c r="CD564" s="129" t="s">
        <v>585</v>
      </c>
      <c r="CE564" s="129" t="s">
        <v>591</v>
      </c>
      <c r="CF564" s="129" t="s">
        <v>620</v>
      </c>
      <c r="CG564" s="131" t="s">
        <v>17979</v>
      </c>
      <c r="CH564" s="131" t="s">
        <v>9776</v>
      </c>
      <c r="CI564" s="124" t="s">
        <v>19547</v>
      </c>
    </row>
    <row r="565" spans="1:87" ht="15" x14ac:dyDescent="0.25">
      <c r="A565" s="30" t="str">
        <f t="shared" si="53"/>
        <v/>
      </c>
      <c r="B565" s="31"/>
      <c r="C565" s="31"/>
      <c r="D565" s="31"/>
      <c r="E565" s="31"/>
      <c r="F565" s="31"/>
      <c r="G565" s="32"/>
      <c r="H565" s="32"/>
      <c r="I565" s="33"/>
      <c r="J565" s="18"/>
      <c r="K565" s="32"/>
      <c r="L565" s="18"/>
      <c r="M565" s="31"/>
      <c r="N565" s="31"/>
      <c r="O565" s="31"/>
      <c r="P565" s="32"/>
      <c r="Q565" s="31"/>
      <c r="R565" s="44"/>
      <c r="S565" s="32"/>
      <c r="T565" s="34" t="str">
        <f t="shared" si="49"/>
        <v/>
      </c>
      <c r="U565" s="32"/>
      <c r="V565" s="45"/>
      <c r="W565" s="35"/>
      <c r="X565" s="62" t="str">
        <f t="shared" si="50"/>
        <v/>
      </c>
      <c r="Y565" s="32"/>
      <c r="Z565" s="35"/>
      <c r="AA565" s="36"/>
      <c r="AB565" s="32"/>
      <c r="AC565" s="32"/>
      <c r="AD565" s="32"/>
      <c r="AE565" s="31"/>
      <c r="AF565" s="31"/>
      <c r="AG565" s="31"/>
      <c r="AH565" s="31" t="str">
        <f t="shared" si="48"/>
        <v/>
      </c>
      <c r="AI565" s="37" t="str">
        <f>IFERROR(IF(OR($C$5="",$Y565=""),"",INDEX('NFA LEVEL'!$D$2:$D$197,MATCH(CONCATENATE($C$5,"_",$Y565),'NFA LEVEL'!$A$2:$A$197))),"")</f>
        <v/>
      </c>
      <c r="AJ565" s="38" t="str">
        <f>IFERROR(ROUND((VLOOKUP(CONCATENATE($C$5,"_",$Y565),premium!$A$2:$I$200,6,FALSE))*AA565,0),"")</f>
        <v/>
      </c>
      <c r="AK565" s="38" t="str">
        <f>IFERROR(ROUND((VLOOKUP(CONCATENATE($C$5,"_",$Y565),premium!$A$2:$I$200,9,FALSE))*AA565,2),"")</f>
        <v/>
      </c>
      <c r="AL565" s="35"/>
      <c r="AM565" s="31"/>
      <c r="AN565" s="39"/>
      <c r="AO565" s="63" t="str">
        <f t="shared" si="51"/>
        <v/>
      </c>
      <c r="AP565" s="40" t="str">
        <f t="shared" si="52"/>
        <v/>
      </c>
      <c r="AQ565" s="41" t="s">
        <v>48</v>
      </c>
      <c r="AR565" s="161"/>
      <c r="AS565" s="124" t="s">
        <v>4760</v>
      </c>
      <c r="AT565" s="129" t="s">
        <v>583</v>
      </c>
      <c r="AU565" s="129" t="s">
        <v>171</v>
      </c>
      <c r="AV565" s="129" t="s">
        <v>585</v>
      </c>
      <c r="AW565" s="129" t="s">
        <v>591</v>
      </c>
      <c r="AX565" s="129" t="s">
        <v>621</v>
      </c>
      <c r="AZ565" s="129" t="s">
        <v>3984</v>
      </c>
      <c r="BA565" s="130" t="s">
        <v>9777</v>
      </c>
      <c r="BB565" s="130" t="s">
        <v>9778</v>
      </c>
      <c r="BH565" s="124"/>
      <c r="BI565" s="124"/>
      <c r="BL565" s="131"/>
      <c r="BM565" s="131"/>
      <c r="BN565" s="131"/>
      <c r="BO565" s="131"/>
      <c r="BP565" s="131"/>
      <c r="BQ565" s="131"/>
      <c r="BR565" s="131"/>
      <c r="BX565" s="123"/>
      <c r="BY565" s="131"/>
      <c r="BZ565" s="131"/>
      <c r="CB565" s="129" t="s">
        <v>583</v>
      </c>
      <c r="CC565" s="129" t="s">
        <v>171</v>
      </c>
      <c r="CD565" s="129" t="s">
        <v>585</v>
      </c>
      <c r="CE565" s="129" t="s">
        <v>591</v>
      </c>
      <c r="CF565" s="129" t="s">
        <v>621</v>
      </c>
      <c r="CG565" s="131" t="s">
        <v>17979</v>
      </c>
      <c r="CH565" s="131" t="s">
        <v>9778</v>
      </c>
      <c r="CI565" s="124" t="s">
        <v>19548</v>
      </c>
    </row>
    <row r="566" spans="1:87" ht="15" x14ac:dyDescent="0.25">
      <c r="A566" s="30" t="str">
        <f t="shared" si="53"/>
        <v/>
      </c>
      <c r="B566" s="31"/>
      <c r="C566" s="31"/>
      <c r="D566" s="31"/>
      <c r="E566" s="31"/>
      <c r="F566" s="31"/>
      <c r="G566" s="32"/>
      <c r="H566" s="32"/>
      <c r="I566" s="33"/>
      <c r="J566" s="18"/>
      <c r="K566" s="32"/>
      <c r="L566" s="18"/>
      <c r="M566" s="31"/>
      <c r="N566" s="31"/>
      <c r="O566" s="31"/>
      <c r="P566" s="32"/>
      <c r="Q566" s="31"/>
      <c r="R566" s="44"/>
      <c r="S566" s="32"/>
      <c r="T566" s="34" t="str">
        <f t="shared" si="49"/>
        <v/>
      </c>
      <c r="U566" s="32"/>
      <c r="V566" s="45"/>
      <c r="W566" s="35"/>
      <c r="X566" s="62" t="str">
        <f t="shared" si="50"/>
        <v/>
      </c>
      <c r="Y566" s="32"/>
      <c r="Z566" s="35"/>
      <c r="AA566" s="36"/>
      <c r="AB566" s="32"/>
      <c r="AC566" s="32"/>
      <c r="AD566" s="32"/>
      <c r="AE566" s="31"/>
      <c r="AF566" s="31"/>
      <c r="AG566" s="31"/>
      <c r="AH566" s="31" t="str">
        <f t="shared" si="48"/>
        <v/>
      </c>
      <c r="AI566" s="37" t="str">
        <f>IFERROR(IF(OR($C$5="",$Y566=""),"",INDEX('NFA LEVEL'!$D$2:$D$197,MATCH(CONCATENATE($C$5,"_",$Y566),'NFA LEVEL'!$A$2:$A$197))),"")</f>
        <v/>
      </c>
      <c r="AJ566" s="38" t="str">
        <f>IFERROR(ROUND((VLOOKUP(CONCATENATE($C$5,"_",$Y566),premium!$A$2:$I$200,6,FALSE))*AA566,0),"")</f>
        <v/>
      </c>
      <c r="AK566" s="38" t="str">
        <f>IFERROR(ROUND((VLOOKUP(CONCATENATE($C$5,"_",$Y566),premium!$A$2:$I$200,9,FALSE))*AA566,2),"")</f>
        <v/>
      </c>
      <c r="AL566" s="35"/>
      <c r="AM566" s="31"/>
      <c r="AN566" s="39"/>
      <c r="AO566" s="63" t="str">
        <f t="shared" si="51"/>
        <v/>
      </c>
      <c r="AP566" s="40" t="str">
        <f t="shared" si="52"/>
        <v/>
      </c>
      <c r="AQ566" s="41" t="s">
        <v>48</v>
      </c>
      <c r="AR566" s="161"/>
      <c r="AS566" s="124" t="s">
        <v>4761</v>
      </c>
      <c r="AT566" s="129" t="s">
        <v>583</v>
      </c>
      <c r="AU566" s="129" t="s">
        <v>171</v>
      </c>
      <c r="AV566" s="129" t="s">
        <v>585</v>
      </c>
      <c r="AW566" s="129" t="s">
        <v>591</v>
      </c>
      <c r="AX566" s="129" t="s">
        <v>622</v>
      </c>
      <c r="AZ566" s="129" t="s">
        <v>3984</v>
      </c>
      <c r="BA566" s="130" t="s">
        <v>9779</v>
      </c>
      <c r="BB566" s="130" t="s">
        <v>9780</v>
      </c>
      <c r="BH566" s="124"/>
      <c r="BI566" s="124"/>
      <c r="BL566" s="131"/>
      <c r="BM566" s="131"/>
      <c r="BN566" s="131"/>
      <c r="BO566" s="131"/>
      <c r="BP566" s="131"/>
      <c r="BQ566" s="131"/>
      <c r="BR566" s="131"/>
      <c r="BX566" s="123"/>
      <c r="BY566" s="131"/>
      <c r="BZ566" s="131"/>
      <c r="CB566" s="129" t="s">
        <v>583</v>
      </c>
      <c r="CC566" s="129" t="s">
        <v>171</v>
      </c>
      <c r="CD566" s="129" t="s">
        <v>585</v>
      </c>
      <c r="CE566" s="129" t="s">
        <v>591</v>
      </c>
      <c r="CF566" s="129" t="s">
        <v>622</v>
      </c>
      <c r="CG566" s="131" t="s">
        <v>17979</v>
      </c>
      <c r="CH566" s="131" t="s">
        <v>9780</v>
      </c>
      <c r="CI566" s="124" t="s">
        <v>19549</v>
      </c>
    </row>
    <row r="567" spans="1:87" ht="15" x14ac:dyDescent="0.25">
      <c r="A567" s="30" t="str">
        <f t="shared" si="53"/>
        <v/>
      </c>
      <c r="B567" s="31"/>
      <c r="C567" s="31"/>
      <c r="D567" s="31"/>
      <c r="E567" s="31"/>
      <c r="F567" s="31"/>
      <c r="G567" s="32"/>
      <c r="H567" s="32"/>
      <c r="I567" s="33"/>
      <c r="J567" s="18"/>
      <c r="K567" s="32"/>
      <c r="L567" s="18"/>
      <c r="M567" s="31"/>
      <c r="N567" s="31"/>
      <c r="O567" s="31"/>
      <c r="P567" s="32"/>
      <c r="Q567" s="31"/>
      <c r="R567" s="44"/>
      <c r="S567" s="32"/>
      <c r="T567" s="34" t="str">
        <f t="shared" si="49"/>
        <v/>
      </c>
      <c r="U567" s="32"/>
      <c r="V567" s="45"/>
      <c r="W567" s="35"/>
      <c r="X567" s="62" t="str">
        <f t="shared" si="50"/>
        <v/>
      </c>
      <c r="Y567" s="32"/>
      <c r="Z567" s="35"/>
      <c r="AA567" s="36"/>
      <c r="AB567" s="32"/>
      <c r="AC567" s="32"/>
      <c r="AD567" s="32"/>
      <c r="AE567" s="31"/>
      <c r="AF567" s="31"/>
      <c r="AG567" s="31"/>
      <c r="AH567" s="31" t="str">
        <f t="shared" si="48"/>
        <v/>
      </c>
      <c r="AI567" s="37" t="str">
        <f>IFERROR(IF(OR($C$5="",$Y567=""),"",INDEX('NFA LEVEL'!$D$2:$D$197,MATCH(CONCATENATE($C$5,"_",$Y567),'NFA LEVEL'!$A$2:$A$197))),"")</f>
        <v/>
      </c>
      <c r="AJ567" s="38" t="str">
        <f>IFERROR(ROUND((VLOOKUP(CONCATENATE($C$5,"_",$Y567),premium!$A$2:$I$200,6,FALSE))*AA567,0),"")</f>
        <v/>
      </c>
      <c r="AK567" s="38" t="str">
        <f>IFERROR(ROUND((VLOOKUP(CONCATENATE($C$5,"_",$Y567),premium!$A$2:$I$200,9,FALSE))*AA567,2),"")</f>
        <v/>
      </c>
      <c r="AL567" s="35"/>
      <c r="AM567" s="31"/>
      <c r="AN567" s="39"/>
      <c r="AO567" s="63" t="str">
        <f t="shared" si="51"/>
        <v/>
      </c>
      <c r="AP567" s="40" t="str">
        <f t="shared" si="52"/>
        <v/>
      </c>
      <c r="AQ567" s="41" t="s">
        <v>48</v>
      </c>
      <c r="AR567" s="161"/>
      <c r="AS567" s="124" t="s">
        <v>4762</v>
      </c>
      <c r="AT567" s="129" t="s">
        <v>583</v>
      </c>
      <c r="AU567" s="129" t="s">
        <v>171</v>
      </c>
      <c r="AV567" s="129" t="s">
        <v>585</v>
      </c>
      <c r="AW567" s="129" t="s">
        <v>591</v>
      </c>
      <c r="AX567" s="129" t="s">
        <v>623</v>
      </c>
      <c r="AZ567" s="129" t="s">
        <v>3984</v>
      </c>
      <c r="BA567" s="130" t="s">
        <v>9781</v>
      </c>
      <c r="BB567" s="130" t="s">
        <v>9782</v>
      </c>
      <c r="BH567" s="124"/>
      <c r="BI567" s="124"/>
      <c r="BL567" s="131"/>
      <c r="BM567" s="131"/>
      <c r="BN567" s="131"/>
      <c r="BO567" s="131"/>
      <c r="BP567" s="131"/>
      <c r="BQ567" s="131"/>
      <c r="BR567" s="131"/>
      <c r="BX567" s="123"/>
      <c r="BY567" s="131"/>
      <c r="BZ567" s="131"/>
      <c r="CB567" s="129" t="s">
        <v>583</v>
      </c>
      <c r="CC567" s="129" t="s">
        <v>171</v>
      </c>
      <c r="CD567" s="129" t="s">
        <v>585</v>
      </c>
      <c r="CE567" s="129" t="s">
        <v>591</v>
      </c>
      <c r="CF567" s="129" t="s">
        <v>623</v>
      </c>
      <c r="CG567" s="131" t="s">
        <v>17979</v>
      </c>
      <c r="CH567" s="131" t="s">
        <v>9782</v>
      </c>
      <c r="CI567" s="124" t="s">
        <v>19550</v>
      </c>
    </row>
    <row r="568" spans="1:87" ht="15" x14ac:dyDescent="0.25">
      <c r="A568" s="30" t="str">
        <f t="shared" si="53"/>
        <v/>
      </c>
      <c r="B568" s="31"/>
      <c r="C568" s="31"/>
      <c r="D568" s="31"/>
      <c r="E568" s="31"/>
      <c r="F568" s="31"/>
      <c r="G568" s="32"/>
      <c r="H568" s="32"/>
      <c r="I568" s="33"/>
      <c r="J568" s="18"/>
      <c r="K568" s="32"/>
      <c r="L568" s="18"/>
      <c r="M568" s="31"/>
      <c r="N568" s="31"/>
      <c r="O568" s="31"/>
      <c r="P568" s="32"/>
      <c r="Q568" s="31"/>
      <c r="R568" s="44"/>
      <c r="S568" s="32"/>
      <c r="T568" s="34" t="str">
        <f t="shared" si="49"/>
        <v/>
      </c>
      <c r="U568" s="32"/>
      <c r="V568" s="45"/>
      <c r="W568" s="35"/>
      <c r="X568" s="62" t="str">
        <f t="shared" si="50"/>
        <v/>
      </c>
      <c r="Y568" s="32"/>
      <c r="Z568" s="35"/>
      <c r="AA568" s="36"/>
      <c r="AB568" s="32"/>
      <c r="AC568" s="32"/>
      <c r="AD568" s="32"/>
      <c r="AE568" s="31"/>
      <c r="AF568" s="31"/>
      <c r="AG568" s="31"/>
      <c r="AH568" s="31" t="str">
        <f t="shared" si="48"/>
        <v/>
      </c>
      <c r="AI568" s="37" t="str">
        <f>IFERROR(IF(OR($C$5="",$Y568=""),"",INDEX('NFA LEVEL'!$D$2:$D$197,MATCH(CONCATENATE($C$5,"_",$Y568),'NFA LEVEL'!$A$2:$A$197))),"")</f>
        <v/>
      </c>
      <c r="AJ568" s="38" t="str">
        <f>IFERROR(ROUND((VLOOKUP(CONCATENATE($C$5,"_",$Y568),premium!$A$2:$I$200,6,FALSE))*AA568,0),"")</f>
        <v/>
      </c>
      <c r="AK568" s="38" t="str">
        <f>IFERROR(ROUND((VLOOKUP(CONCATENATE($C$5,"_",$Y568),premium!$A$2:$I$200,9,FALSE))*AA568,2),"")</f>
        <v/>
      </c>
      <c r="AL568" s="35"/>
      <c r="AM568" s="31"/>
      <c r="AN568" s="39"/>
      <c r="AO568" s="63" t="str">
        <f t="shared" si="51"/>
        <v/>
      </c>
      <c r="AP568" s="40" t="str">
        <f t="shared" si="52"/>
        <v/>
      </c>
      <c r="AQ568" s="41" t="s">
        <v>48</v>
      </c>
      <c r="AR568" s="161"/>
      <c r="AS568" s="124" t="s">
        <v>4763</v>
      </c>
      <c r="AT568" s="129" t="s">
        <v>583</v>
      </c>
      <c r="AU568" s="129" t="s">
        <v>171</v>
      </c>
      <c r="AV568" s="129" t="s">
        <v>585</v>
      </c>
      <c r="AW568" s="129" t="s">
        <v>591</v>
      </c>
      <c r="AX568" s="129" t="s">
        <v>624</v>
      </c>
      <c r="AZ568" s="129" t="s">
        <v>3984</v>
      </c>
      <c r="BA568" s="130" t="s">
        <v>9783</v>
      </c>
      <c r="BB568" s="130" t="s">
        <v>9784</v>
      </c>
      <c r="BH568" s="124"/>
      <c r="BI568" s="124"/>
      <c r="BL568" s="131"/>
      <c r="BM568" s="131"/>
      <c r="BN568" s="131"/>
      <c r="BO568" s="131"/>
      <c r="BP568" s="131"/>
      <c r="BQ568" s="131"/>
      <c r="BR568" s="131"/>
      <c r="BX568" s="123"/>
      <c r="BY568" s="131"/>
      <c r="BZ568" s="131"/>
      <c r="CB568" s="129" t="s">
        <v>583</v>
      </c>
      <c r="CC568" s="129" t="s">
        <v>171</v>
      </c>
      <c r="CD568" s="129" t="s">
        <v>585</v>
      </c>
      <c r="CE568" s="129" t="s">
        <v>591</v>
      </c>
      <c r="CF568" s="129" t="s">
        <v>624</v>
      </c>
      <c r="CG568" s="131" t="s">
        <v>17979</v>
      </c>
      <c r="CH568" s="131" t="s">
        <v>9784</v>
      </c>
      <c r="CI568" s="124" t="s">
        <v>19551</v>
      </c>
    </row>
    <row r="569" spans="1:87" ht="15" x14ac:dyDescent="0.25">
      <c r="A569" s="30" t="str">
        <f t="shared" si="53"/>
        <v/>
      </c>
      <c r="B569" s="31"/>
      <c r="C569" s="31"/>
      <c r="D569" s="31"/>
      <c r="E569" s="31"/>
      <c r="F569" s="31"/>
      <c r="G569" s="32"/>
      <c r="H569" s="32"/>
      <c r="I569" s="33"/>
      <c r="J569" s="18"/>
      <c r="K569" s="32"/>
      <c r="L569" s="18"/>
      <c r="M569" s="31"/>
      <c r="N569" s="31"/>
      <c r="O569" s="31"/>
      <c r="P569" s="32"/>
      <c r="Q569" s="31"/>
      <c r="R569" s="44"/>
      <c r="S569" s="32"/>
      <c r="T569" s="34" t="str">
        <f t="shared" si="49"/>
        <v/>
      </c>
      <c r="U569" s="32"/>
      <c r="V569" s="45"/>
      <c r="W569" s="35"/>
      <c r="X569" s="62" t="str">
        <f t="shared" si="50"/>
        <v/>
      </c>
      <c r="Y569" s="32"/>
      <c r="Z569" s="35"/>
      <c r="AA569" s="36"/>
      <c r="AB569" s="32"/>
      <c r="AC569" s="32"/>
      <c r="AD569" s="32"/>
      <c r="AE569" s="31"/>
      <c r="AF569" s="31"/>
      <c r="AG569" s="31"/>
      <c r="AH569" s="31" t="str">
        <f t="shared" si="48"/>
        <v/>
      </c>
      <c r="AI569" s="37" t="str">
        <f>IFERROR(IF(OR($C$5="",$Y569=""),"",INDEX('NFA LEVEL'!$D$2:$D$197,MATCH(CONCATENATE($C$5,"_",$Y569),'NFA LEVEL'!$A$2:$A$197))),"")</f>
        <v/>
      </c>
      <c r="AJ569" s="38" t="str">
        <f>IFERROR(ROUND((VLOOKUP(CONCATENATE($C$5,"_",$Y569),premium!$A$2:$I$200,6,FALSE))*AA569,0),"")</f>
        <v/>
      </c>
      <c r="AK569" s="38" t="str">
        <f>IFERROR(ROUND((VLOOKUP(CONCATENATE($C$5,"_",$Y569),premium!$A$2:$I$200,9,FALSE))*AA569,2),"")</f>
        <v/>
      </c>
      <c r="AL569" s="35"/>
      <c r="AM569" s="31"/>
      <c r="AN569" s="39"/>
      <c r="AO569" s="63" t="str">
        <f t="shared" si="51"/>
        <v/>
      </c>
      <c r="AP569" s="40" t="str">
        <f t="shared" si="52"/>
        <v/>
      </c>
      <c r="AQ569" s="41" t="s">
        <v>48</v>
      </c>
      <c r="AR569" s="161"/>
      <c r="AS569" s="124" t="s">
        <v>4764</v>
      </c>
      <c r="AT569" s="129" t="s">
        <v>583</v>
      </c>
      <c r="AU569" s="129" t="s">
        <v>171</v>
      </c>
      <c r="AV569" s="129" t="s">
        <v>585</v>
      </c>
      <c r="AW569" s="129" t="s">
        <v>625</v>
      </c>
      <c r="AX569" s="129" t="s">
        <v>626</v>
      </c>
      <c r="AZ569" s="129" t="s">
        <v>3984</v>
      </c>
      <c r="BA569" s="130" t="s">
        <v>9785</v>
      </c>
      <c r="BB569" s="130" t="s">
        <v>9786</v>
      </c>
      <c r="BH569" s="124"/>
      <c r="BI569" s="124"/>
      <c r="BL569" s="131"/>
      <c r="BM569" s="131"/>
      <c r="BN569" s="131"/>
      <c r="BO569" s="131"/>
      <c r="BP569" s="131"/>
      <c r="BQ569" s="131"/>
      <c r="BR569" s="131"/>
      <c r="BX569" s="123"/>
      <c r="BY569" s="131"/>
      <c r="BZ569" s="131"/>
      <c r="CB569" s="129" t="s">
        <v>583</v>
      </c>
      <c r="CC569" s="129" t="s">
        <v>171</v>
      </c>
      <c r="CD569" s="129" t="s">
        <v>585</v>
      </c>
      <c r="CE569" s="129" t="s">
        <v>625</v>
      </c>
      <c r="CF569" s="129" t="s">
        <v>626</v>
      </c>
      <c r="CG569" s="131" t="s">
        <v>17980</v>
      </c>
      <c r="CH569" s="131" t="s">
        <v>9786</v>
      </c>
      <c r="CI569" s="124" t="s">
        <v>19552</v>
      </c>
    </row>
    <row r="570" spans="1:87" ht="15" x14ac:dyDescent="0.25">
      <c r="A570" s="30" t="str">
        <f t="shared" si="53"/>
        <v/>
      </c>
      <c r="B570" s="31"/>
      <c r="C570" s="31"/>
      <c r="D570" s="31"/>
      <c r="E570" s="31"/>
      <c r="F570" s="31"/>
      <c r="G570" s="32"/>
      <c r="H570" s="32"/>
      <c r="I570" s="33"/>
      <c r="J570" s="18"/>
      <c r="K570" s="32"/>
      <c r="L570" s="18"/>
      <c r="M570" s="31"/>
      <c r="N570" s="31"/>
      <c r="O570" s="31"/>
      <c r="P570" s="32"/>
      <c r="Q570" s="31"/>
      <c r="R570" s="44"/>
      <c r="S570" s="32"/>
      <c r="T570" s="34" t="str">
        <f t="shared" si="49"/>
        <v/>
      </c>
      <c r="U570" s="32"/>
      <c r="V570" s="45"/>
      <c r="W570" s="35"/>
      <c r="X570" s="62" t="str">
        <f t="shared" si="50"/>
        <v/>
      </c>
      <c r="Y570" s="32"/>
      <c r="Z570" s="35"/>
      <c r="AA570" s="36"/>
      <c r="AB570" s="32"/>
      <c r="AC570" s="32"/>
      <c r="AD570" s="32"/>
      <c r="AE570" s="31"/>
      <c r="AF570" s="31"/>
      <c r="AG570" s="31"/>
      <c r="AH570" s="31" t="str">
        <f t="shared" si="48"/>
        <v/>
      </c>
      <c r="AI570" s="37" t="str">
        <f>IFERROR(IF(OR($C$5="",$Y570=""),"",INDEX('NFA LEVEL'!$D$2:$D$197,MATCH(CONCATENATE($C$5,"_",$Y570),'NFA LEVEL'!$A$2:$A$197))),"")</f>
        <v/>
      </c>
      <c r="AJ570" s="38" t="str">
        <f>IFERROR(ROUND((VLOOKUP(CONCATENATE($C$5,"_",$Y570),premium!$A$2:$I$200,6,FALSE))*AA570,0),"")</f>
        <v/>
      </c>
      <c r="AK570" s="38" t="str">
        <f>IFERROR(ROUND((VLOOKUP(CONCATENATE($C$5,"_",$Y570),premium!$A$2:$I$200,9,FALSE))*AA570,2),"")</f>
        <v/>
      </c>
      <c r="AL570" s="35"/>
      <c r="AM570" s="31"/>
      <c r="AN570" s="39"/>
      <c r="AO570" s="63" t="str">
        <f t="shared" si="51"/>
        <v/>
      </c>
      <c r="AP570" s="40" t="str">
        <f t="shared" si="52"/>
        <v/>
      </c>
      <c r="AQ570" s="41" t="s">
        <v>48</v>
      </c>
      <c r="AR570" s="161"/>
      <c r="AS570" s="124" t="s">
        <v>4765</v>
      </c>
      <c r="AT570" s="129" t="s">
        <v>583</v>
      </c>
      <c r="AU570" s="129" t="s">
        <v>171</v>
      </c>
      <c r="AV570" s="129" t="s">
        <v>585</v>
      </c>
      <c r="AW570" s="129" t="s">
        <v>625</v>
      </c>
      <c r="AX570" s="129" t="s">
        <v>627</v>
      </c>
      <c r="AZ570" s="129" t="s">
        <v>3984</v>
      </c>
      <c r="BA570" s="130" t="s">
        <v>9787</v>
      </c>
      <c r="BB570" s="130" t="s">
        <v>9788</v>
      </c>
      <c r="BH570" s="124"/>
      <c r="BI570" s="124"/>
      <c r="BL570" s="131"/>
      <c r="BM570" s="131"/>
      <c r="BN570" s="131"/>
      <c r="BO570" s="131"/>
      <c r="BP570" s="131"/>
      <c r="BQ570" s="131"/>
      <c r="BR570" s="131"/>
      <c r="BX570" s="123"/>
      <c r="BY570" s="131"/>
      <c r="BZ570" s="131"/>
      <c r="CB570" s="129" t="s">
        <v>583</v>
      </c>
      <c r="CC570" s="129" t="s">
        <v>171</v>
      </c>
      <c r="CD570" s="129" t="s">
        <v>585</v>
      </c>
      <c r="CE570" s="129" t="s">
        <v>625</v>
      </c>
      <c r="CF570" s="129" t="s">
        <v>627</v>
      </c>
      <c r="CG570" s="131" t="s">
        <v>17980</v>
      </c>
      <c r="CH570" s="131" t="s">
        <v>9788</v>
      </c>
      <c r="CI570" s="124" t="s">
        <v>19553</v>
      </c>
    </row>
    <row r="571" spans="1:87" ht="15" x14ac:dyDescent="0.25">
      <c r="A571" s="30" t="str">
        <f t="shared" si="53"/>
        <v/>
      </c>
      <c r="B571" s="31"/>
      <c r="C571" s="31"/>
      <c r="D571" s="31"/>
      <c r="E571" s="31"/>
      <c r="F571" s="31"/>
      <c r="G571" s="32"/>
      <c r="H571" s="32"/>
      <c r="I571" s="33"/>
      <c r="J571" s="18"/>
      <c r="K571" s="32"/>
      <c r="L571" s="18"/>
      <c r="M571" s="31"/>
      <c r="N571" s="31"/>
      <c r="O571" s="31"/>
      <c r="P571" s="32"/>
      <c r="Q571" s="31"/>
      <c r="R571" s="44"/>
      <c r="S571" s="32"/>
      <c r="T571" s="34" t="str">
        <f t="shared" si="49"/>
        <v/>
      </c>
      <c r="U571" s="32"/>
      <c r="V571" s="45"/>
      <c r="W571" s="35"/>
      <c r="X571" s="62" t="str">
        <f t="shared" si="50"/>
        <v/>
      </c>
      <c r="Y571" s="32"/>
      <c r="Z571" s="35"/>
      <c r="AA571" s="36"/>
      <c r="AB571" s="32"/>
      <c r="AC571" s="32"/>
      <c r="AD571" s="32"/>
      <c r="AE571" s="31"/>
      <c r="AF571" s="31"/>
      <c r="AG571" s="31"/>
      <c r="AH571" s="31" t="str">
        <f t="shared" si="48"/>
        <v/>
      </c>
      <c r="AI571" s="37" t="str">
        <f>IFERROR(IF(OR($C$5="",$Y571=""),"",INDEX('NFA LEVEL'!$D$2:$D$197,MATCH(CONCATENATE($C$5,"_",$Y571),'NFA LEVEL'!$A$2:$A$197))),"")</f>
        <v/>
      </c>
      <c r="AJ571" s="38" t="str">
        <f>IFERROR(ROUND((VLOOKUP(CONCATENATE($C$5,"_",$Y571),premium!$A$2:$I$200,6,FALSE))*AA571,0),"")</f>
        <v/>
      </c>
      <c r="AK571" s="38" t="str">
        <f>IFERROR(ROUND((VLOOKUP(CONCATENATE($C$5,"_",$Y571),premium!$A$2:$I$200,9,FALSE))*AA571,2),"")</f>
        <v/>
      </c>
      <c r="AL571" s="35"/>
      <c r="AM571" s="31"/>
      <c r="AN571" s="39"/>
      <c r="AO571" s="63" t="str">
        <f t="shared" si="51"/>
        <v/>
      </c>
      <c r="AP571" s="40" t="str">
        <f t="shared" si="52"/>
        <v/>
      </c>
      <c r="AQ571" s="41" t="s">
        <v>48</v>
      </c>
      <c r="AR571" s="161"/>
      <c r="AS571" s="124" t="s">
        <v>4766</v>
      </c>
      <c r="AT571" s="129" t="s">
        <v>583</v>
      </c>
      <c r="AU571" s="129" t="s">
        <v>171</v>
      </c>
      <c r="AV571" s="129" t="s">
        <v>585</v>
      </c>
      <c r="AW571" s="129" t="s">
        <v>625</v>
      </c>
      <c r="AX571" s="129" t="s">
        <v>628</v>
      </c>
      <c r="AZ571" s="129" t="s">
        <v>3984</v>
      </c>
      <c r="BA571" s="130" t="s">
        <v>9789</v>
      </c>
      <c r="BB571" s="130" t="s">
        <v>9790</v>
      </c>
      <c r="BH571" s="124"/>
      <c r="BI571" s="124"/>
      <c r="BL571" s="131"/>
      <c r="BM571" s="131"/>
      <c r="BN571" s="131"/>
      <c r="BO571" s="131"/>
      <c r="BP571" s="131"/>
      <c r="BQ571" s="131"/>
      <c r="BR571" s="131"/>
      <c r="BX571" s="123"/>
      <c r="BY571" s="131"/>
      <c r="BZ571" s="131"/>
      <c r="CB571" s="129" t="s">
        <v>583</v>
      </c>
      <c r="CC571" s="129" t="s">
        <v>171</v>
      </c>
      <c r="CD571" s="129" t="s">
        <v>585</v>
      </c>
      <c r="CE571" s="129" t="s">
        <v>625</v>
      </c>
      <c r="CF571" s="129" t="s">
        <v>628</v>
      </c>
      <c r="CG571" s="131" t="s">
        <v>17980</v>
      </c>
      <c r="CH571" s="131" t="s">
        <v>9790</v>
      </c>
      <c r="CI571" s="124" t="s">
        <v>19554</v>
      </c>
    </row>
    <row r="572" spans="1:87" ht="15" x14ac:dyDescent="0.25">
      <c r="A572" s="30" t="str">
        <f t="shared" si="53"/>
        <v/>
      </c>
      <c r="B572" s="31"/>
      <c r="C572" s="31"/>
      <c r="D572" s="31"/>
      <c r="E572" s="31"/>
      <c r="F572" s="31"/>
      <c r="G572" s="32"/>
      <c r="H572" s="32"/>
      <c r="I572" s="33"/>
      <c r="J572" s="18"/>
      <c r="K572" s="32"/>
      <c r="L572" s="18"/>
      <c r="M572" s="31"/>
      <c r="N572" s="31"/>
      <c r="O572" s="31"/>
      <c r="P572" s="32"/>
      <c r="Q572" s="31"/>
      <c r="R572" s="44"/>
      <c r="S572" s="32"/>
      <c r="T572" s="34" t="str">
        <f t="shared" si="49"/>
        <v/>
      </c>
      <c r="U572" s="32"/>
      <c r="V572" s="45"/>
      <c r="W572" s="35"/>
      <c r="X572" s="62" t="str">
        <f t="shared" si="50"/>
        <v/>
      </c>
      <c r="Y572" s="32"/>
      <c r="Z572" s="35"/>
      <c r="AA572" s="36"/>
      <c r="AB572" s="32"/>
      <c r="AC572" s="32"/>
      <c r="AD572" s="32"/>
      <c r="AE572" s="31"/>
      <c r="AF572" s="31"/>
      <c r="AG572" s="31"/>
      <c r="AH572" s="31" t="str">
        <f t="shared" si="48"/>
        <v/>
      </c>
      <c r="AI572" s="37" t="str">
        <f>IFERROR(IF(OR($C$5="",$Y572=""),"",INDEX('NFA LEVEL'!$D$2:$D$197,MATCH(CONCATENATE($C$5,"_",$Y572),'NFA LEVEL'!$A$2:$A$197))),"")</f>
        <v/>
      </c>
      <c r="AJ572" s="38" t="str">
        <f>IFERROR(ROUND((VLOOKUP(CONCATENATE($C$5,"_",$Y572),premium!$A$2:$I$200,6,FALSE))*AA572,0),"")</f>
        <v/>
      </c>
      <c r="AK572" s="38" t="str">
        <f>IFERROR(ROUND((VLOOKUP(CONCATENATE($C$5,"_",$Y572),premium!$A$2:$I$200,9,FALSE))*AA572,2),"")</f>
        <v/>
      </c>
      <c r="AL572" s="35"/>
      <c r="AM572" s="31"/>
      <c r="AN572" s="39"/>
      <c r="AO572" s="63" t="str">
        <f t="shared" si="51"/>
        <v/>
      </c>
      <c r="AP572" s="40" t="str">
        <f t="shared" si="52"/>
        <v/>
      </c>
      <c r="AQ572" s="41" t="s">
        <v>48</v>
      </c>
      <c r="AR572" s="161"/>
      <c r="AS572" s="124" t="s">
        <v>4767</v>
      </c>
      <c r="AT572" s="129" t="s">
        <v>583</v>
      </c>
      <c r="AU572" s="129" t="s">
        <v>171</v>
      </c>
      <c r="AV572" s="129" t="s">
        <v>585</v>
      </c>
      <c r="AW572" s="129" t="s">
        <v>625</v>
      </c>
      <c r="AX572" s="129" t="s">
        <v>629</v>
      </c>
      <c r="AZ572" s="129" t="s">
        <v>3984</v>
      </c>
      <c r="BA572" s="130" t="s">
        <v>9791</v>
      </c>
      <c r="BB572" s="130" t="s">
        <v>9792</v>
      </c>
      <c r="BH572" s="124"/>
      <c r="BI572" s="124"/>
      <c r="BL572" s="131"/>
      <c r="BM572" s="131"/>
      <c r="BN572" s="131"/>
      <c r="BO572" s="131"/>
      <c r="BP572" s="131"/>
      <c r="BQ572" s="131"/>
      <c r="BR572" s="131"/>
      <c r="BX572" s="123"/>
      <c r="BY572" s="131"/>
      <c r="BZ572" s="131"/>
      <c r="CB572" s="129" t="s">
        <v>583</v>
      </c>
      <c r="CC572" s="129" t="s">
        <v>171</v>
      </c>
      <c r="CD572" s="129" t="s">
        <v>585</v>
      </c>
      <c r="CE572" s="129" t="s">
        <v>625</v>
      </c>
      <c r="CF572" s="129" t="s">
        <v>629</v>
      </c>
      <c r="CG572" s="131" t="s">
        <v>17980</v>
      </c>
      <c r="CH572" s="131" t="s">
        <v>9792</v>
      </c>
      <c r="CI572" s="124" t="s">
        <v>19555</v>
      </c>
    </row>
    <row r="573" spans="1:87" ht="15" x14ac:dyDescent="0.25">
      <c r="A573" s="30" t="str">
        <f t="shared" si="53"/>
        <v/>
      </c>
      <c r="B573" s="31"/>
      <c r="C573" s="31"/>
      <c r="D573" s="31"/>
      <c r="E573" s="31"/>
      <c r="F573" s="31"/>
      <c r="G573" s="32"/>
      <c r="H573" s="32"/>
      <c r="I573" s="33"/>
      <c r="J573" s="18"/>
      <c r="K573" s="32"/>
      <c r="L573" s="18"/>
      <c r="M573" s="31"/>
      <c r="N573" s="31"/>
      <c r="O573" s="31"/>
      <c r="P573" s="32"/>
      <c r="Q573" s="31"/>
      <c r="R573" s="44"/>
      <c r="S573" s="32"/>
      <c r="T573" s="34" t="str">
        <f t="shared" si="49"/>
        <v/>
      </c>
      <c r="U573" s="32"/>
      <c r="V573" s="45"/>
      <c r="W573" s="35"/>
      <c r="X573" s="62" t="str">
        <f t="shared" si="50"/>
        <v/>
      </c>
      <c r="Y573" s="32"/>
      <c r="Z573" s="35"/>
      <c r="AA573" s="36"/>
      <c r="AB573" s="32"/>
      <c r="AC573" s="32"/>
      <c r="AD573" s="32"/>
      <c r="AE573" s="31"/>
      <c r="AF573" s="31"/>
      <c r="AG573" s="31"/>
      <c r="AH573" s="31" t="str">
        <f t="shared" si="48"/>
        <v/>
      </c>
      <c r="AI573" s="37" t="str">
        <f>IFERROR(IF(OR($C$5="",$Y573=""),"",INDEX('NFA LEVEL'!$D$2:$D$197,MATCH(CONCATENATE($C$5,"_",$Y573),'NFA LEVEL'!$A$2:$A$197))),"")</f>
        <v/>
      </c>
      <c r="AJ573" s="38" t="str">
        <f>IFERROR(ROUND((VLOOKUP(CONCATENATE($C$5,"_",$Y573),premium!$A$2:$I$200,6,FALSE))*AA573,0),"")</f>
        <v/>
      </c>
      <c r="AK573" s="38" t="str">
        <f>IFERROR(ROUND((VLOOKUP(CONCATENATE($C$5,"_",$Y573),premium!$A$2:$I$200,9,FALSE))*AA573,2),"")</f>
        <v/>
      </c>
      <c r="AL573" s="35"/>
      <c r="AM573" s="31"/>
      <c r="AN573" s="39"/>
      <c r="AO573" s="63" t="str">
        <f t="shared" si="51"/>
        <v/>
      </c>
      <c r="AP573" s="40" t="str">
        <f t="shared" si="52"/>
        <v/>
      </c>
      <c r="AQ573" s="41" t="s">
        <v>48</v>
      </c>
      <c r="AR573" s="161"/>
      <c r="AS573" s="124" t="s">
        <v>4768</v>
      </c>
      <c r="AT573" s="129" t="s">
        <v>583</v>
      </c>
      <c r="AU573" s="129" t="s">
        <v>171</v>
      </c>
      <c r="AV573" s="129" t="s">
        <v>585</v>
      </c>
      <c r="AW573" s="129" t="s">
        <v>625</v>
      </c>
      <c r="AX573" s="129" t="s">
        <v>630</v>
      </c>
      <c r="AZ573" s="129" t="s">
        <v>3984</v>
      </c>
      <c r="BA573" s="130" t="s">
        <v>9793</v>
      </c>
      <c r="BB573" s="130" t="s">
        <v>9794</v>
      </c>
      <c r="BH573" s="124"/>
      <c r="BI573" s="124"/>
      <c r="BL573" s="131"/>
      <c r="BM573" s="131"/>
      <c r="BN573" s="131"/>
      <c r="BO573" s="131"/>
      <c r="BP573" s="131"/>
      <c r="BQ573" s="131"/>
      <c r="BR573" s="131"/>
      <c r="BX573" s="123"/>
      <c r="BY573" s="131"/>
      <c r="BZ573" s="131"/>
      <c r="CB573" s="129" t="s">
        <v>583</v>
      </c>
      <c r="CC573" s="129" t="s">
        <v>171</v>
      </c>
      <c r="CD573" s="129" t="s">
        <v>585</v>
      </c>
      <c r="CE573" s="129" t="s">
        <v>625</v>
      </c>
      <c r="CF573" s="129" t="s">
        <v>630</v>
      </c>
      <c r="CG573" s="131" t="s">
        <v>17980</v>
      </c>
      <c r="CH573" s="131" t="s">
        <v>9794</v>
      </c>
      <c r="CI573" s="124" t="s">
        <v>19556</v>
      </c>
    </row>
    <row r="574" spans="1:87" ht="15" x14ac:dyDescent="0.25">
      <c r="A574" s="30" t="str">
        <f t="shared" si="53"/>
        <v/>
      </c>
      <c r="B574" s="31"/>
      <c r="C574" s="31"/>
      <c r="D574" s="31"/>
      <c r="E574" s="31"/>
      <c r="F574" s="31"/>
      <c r="G574" s="32"/>
      <c r="H574" s="32"/>
      <c r="I574" s="33"/>
      <c r="J574" s="18"/>
      <c r="K574" s="32"/>
      <c r="L574" s="18"/>
      <c r="M574" s="31"/>
      <c r="N574" s="31"/>
      <c r="O574" s="31"/>
      <c r="P574" s="32"/>
      <c r="Q574" s="31"/>
      <c r="R574" s="44"/>
      <c r="S574" s="32"/>
      <c r="T574" s="34" t="str">
        <f t="shared" si="49"/>
        <v/>
      </c>
      <c r="U574" s="32"/>
      <c r="V574" s="45"/>
      <c r="W574" s="35"/>
      <c r="X574" s="62" t="str">
        <f t="shared" si="50"/>
        <v/>
      </c>
      <c r="Y574" s="32"/>
      <c r="Z574" s="35"/>
      <c r="AA574" s="36"/>
      <c r="AB574" s="32"/>
      <c r="AC574" s="32"/>
      <c r="AD574" s="32"/>
      <c r="AE574" s="31"/>
      <c r="AF574" s="31"/>
      <c r="AG574" s="31"/>
      <c r="AH574" s="31" t="str">
        <f t="shared" si="48"/>
        <v/>
      </c>
      <c r="AI574" s="37" t="str">
        <f>IFERROR(IF(OR($C$5="",$Y574=""),"",INDEX('NFA LEVEL'!$D$2:$D$197,MATCH(CONCATENATE($C$5,"_",$Y574),'NFA LEVEL'!$A$2:$A$197))),"")</f>
        <v/>
      </c>
      <c r="AJ574" s="38" t="str">
        <f>IFERROR(ROUND((VLOOKUP(CONCATENATE($C$5,"_",$Y574),premium!$A$2:$I$200,6,FALSE))*AA574,0),"")</f>
        <v/>
      </c>
      <c r="AK574" s="38" t="str">
        <f>IFERROR(ROUND((VLOOKUP(CONCATENATE($C$5,"_",$Y574),premium!$A$2:$I$200,9,FALSE))*AA574,2),"")</f>
        <v/>
      </c>
      <c r="AL574" s="35"/>
      <c r="AM574" s="31"/>
      <c r="AN574" s="39"/>
      <c r="AO574" s="63" t="str">
        <f t="shared" si="51"/>
        <v/>
      </c>
      <c r="AP574" s="40" t="str">
        <f t="shared" si="52"/>
        <v/>
      </c>
      <c r="AQ574" s="41" t="s">
        <v>48</v>
      </c>
      <c r="AR574" s="161"/>
      <c r="AS574" s="124" t="s">
        <v>4769</v>
      </c>
      <c r="AT574" s="129" t="s">
        <v>583</v>
      </c>
      <c r="AU574" s="129" t="s">
        <v>171</v>
      </c>
      <c r="AV574" s="129" t="s">
        <v>585</v>
      </c>
      <c r="AW574" s="129" t="s">
        <v>625</v>
      </c>
      <c r="AX574" s="129" t="s">
        <v>631</v>
      </c>
      <c r="AZ574" s="129" t="s">
        <v>3984</v>
      </c>
      <c r="BA574" s="130" t="s">
        <v>9795</v>
      </c>
      <c r="BB574" s="130" t="s">
        <v>9796</v>
      </c>
      <c r="BH574" s="124"/>
      <c r="BI574" s="124"/>
      <c r="BL574" s="131"/>
      <c r="BM574" s="131"/>
      <c r="BN574" s="131"/>
      <c r="BO574" s="131"/>
      <c r="BP574" s="131"/>
      <c r="BQ574" s="131"/>
      <c r="BR574" s="131"/>
      <c r="BX574" s="123"/>
      <c r="BY574" s="131"/>
      <c r="BZ574" s="131"/>
      <c r="CB574" s="129" t="s">
        <v>583</v>
      </c>
      <c r="CC574" s="129" t="s">
        <v>171</v>
      </c>
      <c r="CD574" s="129" t="s">
        <v>585</v>
      </c>
      <c r="CE574" s="129" t="s">
        <v>625</v>
      </c>
      <c r="CF574" s="129" t="s">
        <v>631</v>
      </c>
      <c r="CG574" s="131" t="s">
        <v>17980</v>
      </c>
      <c r="CH574" s="131" t="s">
        <v>9796</v>
      </c>
      <c r="CI574" s="124" t="s">
        <v>19557</v>
      </c>
    </row>
    <row r="575" spans="1:87" ht="15" x14ac:dyDescent="0.25">
      <c r="A575" s="30" t="str">
        <f t="shared" si="53"/>
        <v/>
      </c>
      <c r="B575" s="31"/>
      <c r="C575" s="31"/>
      <c r="D575" s="31"/>
      <c r="E575" s="31"/>
      <c r="F575" s="31"/>
      <c r="G575" s="32"/>
      <c r="H575" s="32"/>
      <c r="I575" s="33"/>
      <c r="J575" s="18"/>
      <c r="K575" s="32"/>
      <c r="L575" s="18"/>
      <c r="M575" s="31"/>
      <c r="N575" s="31"/>
      <c r="O575" s="31"/>
      <c r="P575" s="32"/>
      <c r="Q575" s="31"/>
      <c r="R575" s="44"/>
      <c r="S575" s="32"/>
      <c r="T575" s="34" t="str">
        <f t="shared" si="49"/>
        <v/>
      </c>
      <c r="U575" s="32"/>
      <c r="V575" s="45"/>
      <c r="W575" s="35"/>
      <c r="X575" s="62" t="str">
        <f t="shared" si="50"/>
        <v/>
      </c>
      <c r="Y575" s="32"/>
      <c r="Z575" s="35"/>
      <c r="AA575" s="36"/>
      <c r="AB575" s="32"/>
      <c r="AC575" s="32"/>
      <c r="AD575" s="32"/>
      <c r="AE575" s="31"/>
      <c r="AF575" s="31"/>
      <c r="AG575" s="31"/>
      <c r="AH575" s="31" t="str">
        <f t="shared" si="48"/>
        <v/>
      </c>
      <c r="AI575" s="37" t="str">
        <f>IFERROR(IF(OR($C$5="",$Y575=""),"",INDEX('NFA LEVEL'!$D$2:$D$197,MATCH(CONCATENATE($C$5,"_",$Y575),'NFA LEVEL'!$A$2:$A$197))),"")</f>
        <v/>
      </c>
      <c r="AJ575" s="38" t="str">
        <f>IFERROR(ROUND((VLOOKUP(CONCATENATE($C$5,"_",$Y575),premium!$A$2:$I$200,6,FALSE))*AA575,0),"")</f>
        <v/>
      </c>
      <c r="AK575" s="38" t="str">
        <f>IFERROR(ROUND((VLOOKUP(CONCATENATE($C$5,"_",$Y575),premium!$A$2:$I$200,9,FALSE))*AA575,2),"")</f>
        <v/>
      </c>
      <c r="AL575" s="35"/>
      <c r="AM575" s="31"/>
      <c r="AN575" s="39"/>
      <c r="AO575" s="63" t="str">
        <f t="shared" si="51"/>
        <v/>
      </c>
      <c r="AP575" s="40" t="str">
        <f t="shared" si="52"/>
        <v/>
      </c>
      <c r="AQ575" s="41" t="s">
        <v>48</v>
      </c>
      <c r="AR575" s="161"/>
      <c r="AS575" s="124" t="s">
        <v>4770</v>
      </c>
      <c r="AT575" s="129" t="s">
        <v>583</v>
      </c>
      <c r="AU575" s="129" t="s">
        <v>171</v>
      </c>
      <c r="AV575" s="129" t="s">
        <v>585</v>
      </c>
      <c r="AW575" s="129" t="s">
        <v>625</v>
      </c>
      <c r="AX575" s="129" t="s">
        <v>632</v>
      </c>
      <c r="AZ575" s="129" t="s">
        <v>3984</v>
      </c>
      <c r="BA575" s="130" t="s">
        <v>9797</v>
      </c>
      <c r="BB575" s="130" t="s">
        <v>9798</v>
      </c>
      <c r="BH575" s="124"/>
      <c r="BI575" s="124"/>
      <c r="BL575" s="131"/>
      <c r="BM575" s="131"/>
      <c r="BN575" s="131"/>
      <c r="BO575" s="131"/>
      <c r="BP575" s="131"/>
      <c r="BQ575" s="131"/>
      <c r="BR575" s="131"/>
      <c r="BX575" s="123"/>
      <c r="BY575" s="131"/>
      <c r="BZ575" s="131"/>
      <c r="CB575" s="129" t="s">
        <v>583</v>
      </c>
      <c r="CC575" s="129" t="s">
        <v>171</v>
      </c>
      <c r="CD575" s="129" t="s">
        <v>585</v>
      </c>
      <c r="CE575" s="129" t="s">
        <v>625</v>
      </c>
      <c r="CF575" s="129" t="s">
        <v>632</v>
      </c>
      <c r="CG575" s="131" t="s">
        <v>17980</v>
      </c>
      <c r="CH575" s="131" t="s">
        <v>9798</v>
      </c>
      <c r="CI575" s="124" t="s">
        <v>19558</v>
      </c>
    </row>
    <row r="576" spans="1:87" ht="15" x14ac:dyDescent="0.25">
      <c r="A576" s="30" t="str">
        <f t="shared" si="53"/>
        <v/>
      </c>
      <c r="B576" s="31"/>
      <c r="C576" s="31"/>
      <c r="D576" s="31"/>
      <c r="E576" s="31"/>
      <c r="F576" s="31"/>
      <c r="G576" s="32"/>
      <c r="H576" s="32"/>
      <c r="I576" s="33"/>
      <c r="J576" s="18"/>
      <c r="K576" s="32"/>
      <c r="L576" s="18"/>
      <c r="M576" s="31"/>
      <c r="N576" s="31"/>
      <c r="O576" s="31"/>
      <c r="P576" s="32"/>
      <c r="Q576" s="31"/>
      <c r="R576" s="44"/>
      <c r="S576" s="32"/>
      <c r="T576" s="34" t="str">
        <f t="shared" si="49"/>
        <v/>
      </c>
      <c r="U576" s="32"/>
      <c r="V576" s="45"/>
      <c r="W576" s="35"/>
      <c r="X576" s="62" t="str">
        <f t="shared" si="50"/>
        <v/>
      </c>
      <c r="Y576" s="32"/>
      <c r="Z576" s="35"/>
      <c r="AA576" s="36"/>
      <c r="AB576" s="32"/>
      <c r="AC576" s="32"/>
      <c r="AD576" s="32"/>
      <c r="AE576" s="31"/>
      <c r="AF576" s="31"/>
      <c r="AG576" s="31"/>
      <c r="AH576" s="31" t="str">
        <f t="shared" si="48"/>
        <v/>
      </c>
      <c r="AI576" s="37" t="str">
        <f>IFERROR(IF(OR($C$5="",$Y576=""),"",INDEX('NFA LEVEL'!$D$2:$D$197,MATCH(CONCATENATE($C$5,"_",$Y576),'NFA LEVEL'!$A$2:$A$197))),"")</f>
        <v/>
      </c>
      <c r="AJ576" s="38" t="str">
        <f>IFERROR(ROUND((VLOOKUP(CONCATENATE($C$5,"_",$Y576),premium!$A$2:$I$200,6,FALSE))*AA576,0),"")</f>
        <v/>
      </c>
      <c r="AK576" s="38" t="str">
        <f>IFERROR(ROUND((VLOOKUP(CONCATENATE($C$5,"_",$Y576),premium!$A$2:$I$200,9,FALSE))*AA576,2),"")</f>
        <v/>
      </c>
      <c r="AL576" s="35"/>
      <c r="AM576" s="31"/>
      <c r="AN576" s="39"/>
      <c r="AO576" s="63" t="str">
        <f t="shared" si="51"/>
        <v/>
      </c>
      <c r="AP576" s="40" t="str">
        <f t="shared" si="52"/>
        <v/>
      </c>
      <c r="AQ576" s="41" t="s">
        <v>48</v>
      </c>
      <c r="AR576" s="161"/>
      <c r="AS576" s="124" t="s">
        <v>4771</v>
      </c>
      <c r="AT576" s="129" t="s">
        <v>583</v>
      </c>
      <c r="AU576" s="129" t="s">
        <v>171</v>
      </c>
      <c r="AV576" s="129" t="s">
        <v>585</v>
      </c>
      <c r="AW576" s="129" t="s">
        <v>625</v>
      </c>
      <c r="AX576" s="129" t="s">
        <v>633</v>
      </c>
      <c r="AZ576" s="129" t="s">
        <v>3984</v>
      </c>
      <c r="BA576" s="130" t="s">
        <v>9799</v>
      </c>
      <c r="BB576" s="130" t="s">
        <v>9800</v>
      </c>
      <c r="BH576" s="124"/>
      <c r="BI576" s="124"/>
      <c r="BL576" s="131"/>
      <c r="BM576" s="131"/>
      <c r="BN576" s="131"/>
      <c r="BO576" s="131"/>
      <c r="BP576" s="131"/>
      <c r="BQ576" s="131"/>
      <c r="BR576" s="131"/>
      <c r="BX576" s="123"/>
      <c r="BY576" s="131"/>
      <c r="BZ576" s="131"/>
      <c r="CB576" s="129" t="s">
        <v>583</v>
      </c>
      <c r="CC576" s="129" t="s">
        <v>171</v>
      </c>
      <c r="CD576" s="129" t="s">
        <v>585</v>
      </c>
      <c r="CE576" s="129" t="s">
        <v>625</v>
      </c>
      <c r="CF576" s="129" t="s">
        <v>633</v>
      </c>
      <c r="CG576" s="131" t="s">
        <v>17980</v>
      </c>
      <c r="CH576" s="131" t="s">
        <v>9800</v>
      </c>
      <c r="CI576" s="124" t="s">
        <v>19559</v>
      </c>
    </row>
    <row r="577" spans="1:87" ht="15" x14ac:dyDescent="0.25">
      <c r="A577" s="30" t="str">
        <f t="shared" si="53"/>
        <v/>
      </c>
      <c r="B577" s="31"/>
      <c r="C577" s="31"/>
      <c r="D577" s="31"/>
      <c r="E577" s="31"/>
      <c r="F577" s="31"/>
      <c r="G577" s="32"/>
      <c r="H577" s="32"/>
      <c r="I577" s="33"/>
      <c r="J577" s="18"/>
      <c r="K577" s="32"/>
      <c r="L577" s="18"/>
      <c r="M577" s="31"/>
      <c r="N577" s="31"/>
      <c r="O577" s="31"/>
      <c r="P577" s="32"/>
      <c r="Q577" s="31"/>
      <c r="R577" s="44"/>
      <c r="S577" s="32"/>
      <c r="T577" s="34" t="str">
        <f t="shared" si="49"/>
        <v/>
      </c>
      <c r="U577" s="32"/>
      <c r="V577" s="45"/>
      <c r="W577" s="35"/>
      <c r="X577" s="62" t="str">
        <f t="shared" si="50"/>
        <v/>
      </c>
      <c r="Y577" s="32"/>
      <c r="Z577" s="35"/>
      <c r="AA577" s="36"/>
      <c r="AB577" s="32"/>
      <c r="AC577" s="32"/>
      <c r="AD577" s="32"/>
      <c r="AE577" s="31"/>
      <c r="AF577" s="31"/>
      <c r="AG577" s="31"/>
      <c r="AH577" s="31" t="str">
        <f t="shared" si="48"/>
        <v/>
      </c>
      <c r="AI577" s="37" t="str">
        <f>IFERROR(IF(OR($C$5="",$Y577=""),"",INDEX('NFA LEVEL'!$D$2:$D$197,MATCH(CONCATENATE($C$5,"_",$Y577),'NFA LEVEL'!$A$2:$A$197))),"")</f>
        <v/>
      </c>
      <c r="AJ577" s="38" t="str">
        <f>IFERROR(ROUND((VLOOKUP(CONCATENATE($C$5,"_",$Y577),premium!$A$2:$I$200,6,FALSE))*AA577,0),"")</f>
        <v/>
      </c>
      <c r="AK577" s="38" t="str">
        <f>IFERROR(ROUND((VLOOKUP(CONCATENATE($C$5,"_",$Y577),premium!$A$2:$I$200,9,FALSE))*AA577,2),"")</f>
        <v/>
      </c>
      <c r="AL577" s="35"/>
      <c r="AM577" s="31"/>
      <c r="AN577" s="39"/>
      <c r="AO577" s="63" t="str">
        <f t="shared" si="51"/>
        <v/>
      </c>
      <c r="AP577" s="40" t="str">
        <f t="shared" si="52"/>
        <v/>
      </c>
      <c r="AQ577" s="41" t="s">
        <v>48</v>
      </c>
      <c r="AR577" s="161"/>
      <c r="AS577" s="124" t="s">
        <v>4772</v>
      </c>
      <c r="AT577" s="129" t="s">
        <v>583</v>
      </c>
      <c r="AU577" s="129" t="s">
        <v>171</v>
      </c>
      <c r="AV577" s="129" t="s">
        <v>585</v>
      </c>
      <c r="AW577" s="129" t="s">
        <v>625</v>
      </c>
      <c r="AX577" s="129" t="s">
        <v>634</v>
      </c>
      <c r="AZ577" s="129" t="s">
        <v>3984</v>
      </c>
      <c r="BA577" s="130" t="s">
        <v>9801</v>
      </c>
      <c r="BB577" s="130" t="s">
        <v>9802</v>
      </c>
      <c r="BH577" s="124"/>
      <c r="BI577" s="124"/>
      <c r="BL577" s="131"/>
      <c r="BM577" s="131"/>
      <c r="BN577" s="131"/>
      <c r="BO577" s="131"/>
      <c r="BP577" s="131"/>
      <c r="BQ577" s="131"/>
      <c r="BR577" s="131"/>
      <c r="BX577" s="123"/>
      <c r="BY577" s="131"/>
      <c r="BZ577" s="131"/>
      <c r="CB577" s="129" t="s">
        <v>583</v>
      </c>
      <c r="CC577" s="129" t="s">
        <v>171</v>
      </c>
      <c r="CD577" s="129" t="s">
        <v>585</v>
      </c>
      <c r="CE577" s="129" t="s">
        <v>625</v>
      </c>
      <c r="CF577" s="129" t="s">
        <v>634</v>
      </c>
      <c r="CG577" s="131" t="s">
        <v>17980</v>
      </c>
      <c r="CH577" s="131" t="s">
        <v>9802</v>
      </c>
      <c r="CI577" s="124" t="s">
        <v>19560</v>
      </c>
    </row>
    <row r="578" spans="1:87" ht="15" x14ac:dyDescent="0.25">
      <c r="A578" s="30" t="str">
        <f t="shared" si="53"/>
        <v/>
      </c>
      <c r="B578" s="31"/>
      <c r="C578" s="31"/>
      <c r="D578" s="31"/>
      <c r="E578" s="31"/>
      <c r="F578" s="31"/>
      <c r="G578" s="32"/>
      <c r="H578" s="32"/>
      <c r="I578" s="33"/>
      <c r="J578" s="18"/>
      <c r="K578" s="32"/>
      <c r="L578" s="18"/>
      <c r="M578" s="31"/>
      <c r="N578" s="31"/>
      <c r="O578" s="31"/>
      <c r="P578" s="32"/>
      <c r="Q578" s="31"/>
      <c r="R578" s="44"/>
      <c r="S578" s="32"/>
      <c r="T578" s="34" t="str">
        <f t="shared" si="49"/>
        <v/>
      </c>
      <c r="U578" s="32"/>
      <c r="V578" s="45"/>
      <c r="W578" s="35"/>
      <c r="X578" s="62" t="str">
        <f t="shared" si="50"/>
        <v/>
      </c>
      <c r="Y578" s="32"/>
      <c r="Z578" s="35"/>
      <c r="AA578" s="36"/>
      <c r="AB578" s="32"/>
      <c r="AC578" s="32"/>
      <c r="AD578" s="32"/>
      <c r="AE578" s="31"/>
      <c r="AF578" s="31"/>
      <c r="AG578" s="31"/>
      <c r="AH578" s="31" t="str">
        <f t="shared" si="48"/>
        <v/>
      </c>
      <c r="AI578" s="37" t="str">
        <f>IFERROR(IF(OR($C$5="",$Y578=""),"",INDEX('NFA LEVEL'!$D$2:$D$197,MATCH(CONCATENATE($C$5,"_",$Y578),'NFA LEVEL'!$A$2:$A$197))),"")</f>
        <v/>
      </c>
      <c r="AJ578" s="38" t="str">
        <f>IFERROR(ROUND((VLOOKUP(CONCATENATE($C$5,"_",$Y578),premium!$A$2:$I$200,6,FALSE))*AA578,0),"")</f>
        <v/>
      </c>
      <c r="AK578" s="38" t="str">
        <f>IFERROR(ROUND((VLOOKUP(CONCATENATE($C$5,"_",$Y578),premium!$A$2:$I$200,9,FALSE))*AA578,2),"")</f>
        <v/>
      </c>
      <c r="AL578" s="35"/>
      <c r="AM578" s="31"/>
      <c r="AN578" s="39"/>
      <c r="AO578" s="63" t="str">
        <f t="shared" si="51"/>
        <v/>
      </c>
      <c r="AP578" s="40" t="str">
        <f t="shared" si="52"/>
        <v/>
      </c>
      <c r="AQ578" s="41" t="s">
        <v>48</v>
      </c>
      <c r="AR578" s="161"/>
      <c r="AS578" s="124" t="s">
        <v>4773</v>
      </c>
      <c r="AT578" s="129" t="s">
        <v>583</v>
      </c>
      <c r="AU578" s="129" t="s">
        <v>171</v>
      </c>
      <c r="AV578" s="129" t="s">
        <v>585</v>
      </c>
      <c r="AW578" s="129" t="s">
        <v>625</v>
      </c>
      <c r="AX578" s="129" t="s">
        <v>635</v>
      </c>
      <c r="AZ578" s="129" t="s">
        <v>3984</v>
      </c>
      <c r="BA578" s="130" t="s">
        <v>9803</v>
      </c>
      <c r="BB578" s="130" t="s">
        <v>9804</v>
      </c>
      <c r="BH578" s="124"/>
      <c r="BI578" s="124"/>
      <c r="BL578" s="131"/>
      <c r="BM578" s="131"/>
      <c r="BN578" s="131"/>
      <c r="BO578" s="131"/>
      <c r="BP578" s="131"/>
      <c r="BQ578" s="131"/>
      <c r="BR578" s="131"/>
      <c r="BX578" s="123"/>
      <c r="BY578" s="131"/>
      <c r="BZ578" s="131"/>
      <c r="CB578" s="129" t="s">
        <v>583</v>
      </c>
      <c r="CC578" s="129" t="s">
        <v>171</v>
      </c>
      <c r="CD578" s="129" t="s">
        <v>585</v>
      </c>
      <c r="CE578" s="129" t="s">
        <v>625</v>
      </c>
      <c r="CF578" s="129" t="s">
        <v>635</v>
      </c>
      <c r="CG578" s="131" t="s">
        <v>17980</v>
      </c>
      <c r="CH578" s="131" t="s">
        <v>9804</v>
      </c>
      <c r="CI578" s="124" t="s">
        <v>19561</v>
      </c>
    </row>
    <row r="579" spans="1:87" ht="15" x14ac:dyDescent="0.25">
      <c r="A579" s="30" t="str">
        <f t="shared" si="53"/>
        <v/>
      </c>
      <c r="B579" s="31"/>
      <c r="C579" s="31"/>
      <c r="D579" s="31"/>
      <c r="E579" s="31"/>
      <c r="F579" s="31"/>
      <c r="G579" s="32"/>
      <c r="H579" s="32"/>
      <c r="I579" s="33"/>
      <c r="J579" s="18"/>
      <c r="K579" s="32"/>
      <c r="L579" s="18"/>
      <c r="M579" s="31"/>
      <c r="N579" s="31"/>
      <c r="O579" s="31"/>
      <c r="P579" s="32"/>
      <c r="Q579" s="31"/>
      <c r="R579" s="44"/>
      <c r="S579" s="32"/>
      <c r="T579" s="34" t="str">
        <f t="shared" si="49"/>
        <v/>
      </c>
      <c r="U579" s="32"/>
      <c r="V579" s="45"/>
      <c r="W579" s="35"/>
      <c r="X579" s="62" t="str">
        <f t="shared" si="50"/>
        <v/>
      </c>
      <c r="Y579" s="32"/>
      <c r="Z579" s="35"/>
      <c r="AA579" s="36"/>
      <c r="AB579" s="32"/>
      <c r="AC579" s="32"/>
      <c r="AD579" s="32"/>
      <c r="AE579" s="31"/>
      <c r="AF579" s="31"/>
      <c r="AG579" s="31"/>
      <c r="AH579" s="31" t="str">
        <f t="shared" si="48"/>
        <v/>
      </c>
      <c r="AI579" s="37" t="str">
        <f>IFERROR(IF(OR($C$5="",$Y579=""),"",INDEX('NFA LEVEL'!$D$2:$D$197,MATCH(CONCATENATE($C$5,"_",$Y579),'NFA LEVEL'!$A$2:$A$197))),"")</f>
        <v/>
      </c>
      <c r="AJ579" s="38" t="str">
        <f>IFERROR(ROUND((VLOOKUP(CONCATENATE($C$5,"_",$Y579),premium!$A$2:$I$200,6,FALSE))*AA579,0),"")</f>
        <v/>
      </c>
      <c r="AK579" s="38" t="str">
        <f>IFERROR(ROUND((VLOOKUP(CONCATENATE($C$5,"_",$Y579),premium!$A$2:$I$200,9,FALSE))*AA579,2),"")</f>
        <v/>
      </c>
      <c r="AL579" s="35"/>
      <c r="AM579" s="31"/>
      <c r="AN579" s="39"/>
      <c r="AO579" s="63" t="str">
        <f t="shared" si="51"/>
        <v/>
      </c>
      <c r="AP579" s="40" t="str">
        <f t="shared" si="52"/>
        <v/>
      </c>
      <c r="AQ579" s="41" t="s">
        <v>48</v>
      </c>
      <c r="AR579" s="161"/>
      <c r="AS579" s="124" t="s">
        <v>4774</v>
      </c>
      <c r="AT579" s="129" t="s">
        <v>583</v>
      </c>
      <c r="AU579" s="129" t="s">
        <v>171</v>
      </c>
      <c r="AV579" s="129" t="s">
        <v>585</v>
      </c>
      <c r="AW579" s="129" t="s">
        <v>625</v>
      </c>
      <c r="AX579" s="129" t="s">
        <v>636</v>
      </c>
      <c r="AZ579" s="129" t="s">
        <v>3984</v>
      </c>
      <c r="BA579" s="130" t="s">
        <v>9805</v>
      </c>
      <c r="BB579" s="130" t="s">
        <v>9806</v>
      </c>
      <c r="BH579" s="124"/>
      <c r="BI579" s="124"/>
      <c r="BL579" s="131"/>
      <c r="BM579" s="131"/>
      <c r="BN579" s="131"/>
      <c r="BO579" s="131"/>
      <c r="BP579" s="131"/>
      <c r="BQ579" s="131"/>
      <c r="BR579" s="131"/>
      <c r="BX579" s="123"/>
      <c r="BY579" s="131"/>
      <c r="BZ579" s="131"/>
      <c r="CB579" s="129" t="s">
        <v>583</v>
      </c>
      <c r="CC579" s="129" t="s">
        <v>171</v>
      </c>
      <c r="CD579" s="129" t="s">
        <v>585</v>
      </c>
      <c r="CE579" s="129" t="s">
        <v>625</v>
      </c>
      <c r="CF579" s="129" t="s">
        <v>636</v>
      </c>
      <c r="CG579" s="131" t="s">
        <v>17980</v>
      </c>
      <c r="CH579" s="131" t="s">
        <v>9806</v>
      </c>
      <c r="CI579" s="124" t="s">
        <v>19562</v>
      </c>
    </row>
    <row r="580" spans="1:87" ht="15" x14ac:dyDescent="0.25">
      <c r="A580" s="30" t="str">
        <f t="shared" si="53"/>
        <v/>
      </c>
      <c r="B580" s="31"/>
      <c r="C580" s="31"/>
      <c r="D580" s="31"/>
      <c r="E580" s="31"/>
      <c r="F580" s="31"/>
      <c r="G580" s="32"/>
      <c r="H580" s="32"/>
      <c r="I580" s="33"/>
      <c r="J580" s="18"/>
      <c r="K580" s="32"/>
      <c r="L580" s="18"/>
      <c r="M580" s="31"/>
      <c r="N580" s="31"/>
      <c r="O580" s="31"/>
      <c r="P580" s="32"/>
      <c r="Q580" s="31"/>
      <c r="R580" s="44"/>
      <c r="S580" s="32"/>
      <c r="T580" s="34" t="str">
        <f t="shared" si="49"/>
        <v/>
      </c>
      <c r="U580" s="32"/>
      <c r="V580" s="45"/>
      <c r="W580" s="35"/>
      <c r="X580" s="62" t="str">
        <f t="shared" si="50"/>
        <v/>
      </c>
      <c r="Y580" s="32"/>
      <c r="Z580" s="35"/>
      <c r="AA580" s="36"/>
      <c r="AB580" s="32"/>
      <c r="AC580" s="32"/>
      <c r="AD580" s="32"/>
      <c r="AE580" s="31"/>
      <c r="AF580" s="31"/>
      <c r="AG580" s="31"/>
      <c r="AH580" s="31" t="str">
        <f t="shared" si="48"/>
        <v/>
      </c>
      <c r="AI580" s="37" t="str">
        <f>IFERROR(IF(OR($C$5="",$Y580=""),"",INDEX('NFA LEVEL'!$D$2:$D$197,MATCH(CONCATENATE($C$5,"_",$Y580),'NFA LEVEL'!$A$2:$A$197))),"")</f>
        <v/>
      </c>
      <c r="AJ580" s="38" t="str">
        <f>IFERROR(ROUND((VLOOKUP(CONCATENATE($C$5,"_",$Y580),premium!$A$2:$I$200,6,FALSE))*AA580,0),"")</f>
        <v/>
      </c>
      <c r="AK580" s="38" t="str">
        <f>IFERROR(ROUND((VLOOKUP(CONCATENATE($C$5,"_",$Y580),premium!$A$2:$I$200,9,FALSE))*AA580,2),"")</f>
        <v/>
      </c>
      <c r="AL580" s="35"/>
      <c r="AM580" s="31"/>
      <c r="AN580" s="39"/>
      <c r="AO580" s="63" t="str">
        <f t="shared" si="51"/>
        <v/>
      </c>
      <c r="AP580" s="40" t="str">
        <f t="shared" si="52"/>
        <v/>
      </c>
      <c r="AQ580" s="41" t="s">
        <v>48</v>
      </c>
      <c r="AR580" s="161"/>
      <c r="AS580" s="124" t="s">
        <v>4775</v>
      </c>
      <c r="AT580" s="129" t="s">
        <v>583</v>
      </c>
      <c r="AU580" s="129" t="s">
        <v>171</v>
      </c>
      <c r="AV580" s="129" t="s">
        <v>585</v>
      </c>
      <c r="AW580" s="129" t="s">
        <v>625</v>
      </c>
      <c r="AX580" s="129" t="s">
        <v>637</v>
      </c>
      <c r="AZ580" s="129" t="s">
        <v>3984</v>
      </c>
      <c r="BA580" s="130" t="s">
        <v>9807</v>
      </c>
      <c r="BB580" s="130" t="s">
        <v>9808</v>
      </c>
      <c r="BH580" s="124"/>
      <c r="BI580" s="124"/>
      <c r="BL580" s="131"/>
      <c r="BM580" s="131"/>
      <c r="BN580" s="131"/>
      <c r="BO580" s="131"/>
      <c r="BP580" s="131"/>
      <c r="BQ580" s="131"/>
      <c r="BR580" s="131"/>
      <c r="BX580" s="123"/>
      <c r="BY580" s="131"/>
      <c r="BZ580" s="131"/>
      <c r="CB580" s="129" t="s">
        <v>583</v>
      </c>
      <c r="CC580" s="129" t="s">
        <v>171</v>
      </c>
      <c r="CD580" s="129" t="s">
        <v>585</v>
      </c>
      <c r="CE580" s="129" t="s">
        <v>625</v>
      </c>
      <c r="CF580" s="129" t="s">
        <v>637</v>
      </c>
      <c r="CG580" s="131" t="s">
        <v>17980</v>
      </c>
      <c r="CH580" s="131" t="s">
        <v>9808</v>
      </c>
      <c r="CI580" s="124" t="s">
        <v>19563</v>
      </c>
    </row>
    <row r="581" spans="1:87" ht="15" x14ac:dyDescent="0.25">
      <c r="A581" s="30" t="str">
        <f t="shared" si="53"/>
        <v/>
      </c>
      <c r="B581" s="31"/>
      <c r="C581" s="31"/>
      <c r="D581" s="31"/>
      <c r="E581" s="31"/>
      <c r="F581" s="31"/>
      <c r="G581" s="32"/>
      <c r="H581" s="32"/>
      <c r="I581" s="33"/>
      <c r="J581" s="18"/>
      <c r="K581" s="32"/>
      <c r="L581" s="18"/>
      <c r="M581" s="31"/>
      <c r="N581" s="31"/>
      <c r="O581" s="31"/>
      <c r="P581" s="32"/>
      <c r="Q581" s="31"/>
      <c r="R581" s="44"/>
      <c r="S581" s="32"/>
      <c r="T581" s="34" t="str">
        <f t="shared" si="49"/>
        <v/>
      </c>
      <c r="U581" s="32"/>
      <c r="V581" s="45"/>
      <c r="W581" s="35"/>
      <c r="X581" s="62" t="str">
        <f t="shared" si="50"/>
        <v/>
      </c>
      <c r="Y581" s="32"/>
      <c r="Z581" s="35"/>
      <c r="AA581" s="36"/>
      <c r="AB581" s="32"/>
      <c r="AC581" s="32"/>
      <c r="AD581" s="32"/>
      <c r="AE581" s="31"/>
      <c r="AF581" s="31"/>
      <c r="AG581" s="31"/>
      <c r="AH581" s="31" t="str">
        <f t="shared" si="48"/>
        <v/>
      </c>
      <c r="AI581" s="37" t="str">
        <f>IFERROR(IF(OR($C$5="",$Y581=""),"",INDEX('NFA LEVEL'!$D$2:$D$197,MATCH(CONCATENATE($C$5,"_",$Y581),'NFA LEVEL'!$A$2:$A$197))),"")</f>
        <v/>
      </c>
      <c r="AJ581" s="38" t="str">
        <f>IFERROR(ROUND((VLOOKUP(CONCATENATE($C$5,"_",$Y581),premium!$A$2:$I$200,6,FALSE))*AA581,0),"")</f>
        <v/>
      </c>
      <c r="AK581" s="38" t="str">
        <f>IFERROR(ROUND((VLOOKUP(CONCATENATE($C$5,"_",$Y581),premium!$A$2:$I$200,9,FALSE))*AA581,2),"")</f>
        <v/>
      </c>
      <c r="AL581" s="35"/>
      <c r="AM581" s="31"/>
      <c r="AN581" s="39"/>
      <c r="AO581" s="63" t="str">
        <f t="shared" si="51"/>
        <v/>
      </c>
      <c r="AP581" s="40" t="str">
        <f t="shared" si="52"/>
        <v/>
      </c>
      <c r="AQ581" s="41" t="s">
        <v>48</v>
      </c>
      <c r="AR581" s="161"/>
      <c r="AS581" s="124" t="s">
        <v>4776</v>
      </c>
      <c r="AT581" s="129" t="s">
        <v>583</v>
      </c>
      <c r="AU581" s="129" t="s">
        <v>171</v>
      </c>
      <c r="AV581" s="129" t="s">
        <v>585</v>
      </c>
      <c r="AW581" s="129" t="s">
        <v>625</v>
      </c>
      <c r="AX581" s="129" t="s">
        <v>638</v>
      </c>
      <c r="AZ581" s="129" t="s">
        <v>3984</v>
      </c>
      <c r="BA581" s="130" t="s">
        <v>9809</v>
      </c>
      <c r="BB581" s="130" t="s">
        <v>9810</v>
      </c>
      <c r="BH581" s="124"/>
      <c r="BI581" s="124"/>
      <c r="BL581" s="131"/>
      <c r="BM581" s="131"/>
      <c r="BN581" s="131"/>
      <c r="BO581" s="131"/>
      <c r="BP581" s="131"/>
      <c r="BQ581" s="131"/>
      <c r="BR581" s="131"/>
      <c r="BX581" s="123"/>
      <c r="BY581" s="131"/>
      <c r="BZ581" s="131"/>
      <c r="CB581" s="129" t="s">
        <v>583</v>
      </c>
      <c r="CC581" s="129" t="s">
        <v>171</v>
      </c>
      <c r="CD581" s="129" t="s">
        <v>585</v>
      </c>
      <c r="CE581" s="129" t="s">
        <v>625</v>
      </c>
      <c r="CF581" s="129" t="s">
        <v>638</v>
      </c>
      <c r="CG581" s="131" t="s">
        <v>17980</v>
      </c>
      <c r="CH581" s="131" t="s">
        <v>9810</v>
      </c>
      <c r="CI581" s="124" t="s">
        <v>19564</v>
      </c>
    </row>
    <row r="582" spans="1:87" ht="15" x14ac:dyDescent="0.25">
      <c r="A582" s="30" t="str">
        <f t="shared" si="53"/>
        <v/>
      </c>
      <c r="B582" s="31"/>
      <c r="C582" s="31"/>
      <c r="D582" s="31"/>
      <c r="E582" s="31"/>
      <c r="F582" s="31"/>
      <c r="G582" s="32"/>
      <c r="H582" s="32"/>
      <c r="I582" s="33"/>
      <c r="J582" s="18"/>
      <c r="K582" s="32"/>
      <c r="L582" s="18"/>
      <c r="M582" s="31"/>
      <c r="N582" s="31"/>
      <c r="O582" s="31"/>
      <c r="P582" s="32"/>
      <c r="Q582" s="31"/>
      <c r="R582" s="44"/>
      <c r="S582" s="32"/>
      <c r="T582" s="34" t="str">
        <f t="shared" si="49"/>
        <v/>
      </c>
      <c r="U582" s="32"/>
      <c r="V582" s="45"/>
      <c r="W582" s="35"/>
      <c r="X582" s="62" t="str">
        <f t="shared" si="50"/>
        <v/>
      </c>
      <c r="Y582" s="32"/>
      <c r="Z582" s="35"/>
      <c r="AA582" s="36"/>
      <c r="AB582" s="32"/>
      <c r="AC582" s="32"/>
      <c r="AD582" s="32"/>
      <c r="AE582" s="31"/>
      <c r="AF582" s="31"/>
      <c r="AG582" s="31"/>
      <c r="AH582" s="31" t="str">
        <f t="shared" si="48"/>
        <v/>
      </c>
      <c r="AI582" s="37" t="str">
        <f>IFERROR(IF(OR($C$5="",$Y582=""),"",INDEX('NFA LEVEL'!$D$2:$D$197,MATCH(CONCATENATE($C$5,"_",$Y582),'NFA LEVEL'!$A$2:$A$197))),"")</f>
        <v/>
      </c>
      <c r="AJ582" s="38" t="str">
        <f>IFERROR(ROUND((VLOOKUP(CONCATENATE($C$5,"_",$Y582),premium!$A$2:$I$200,6,FALSE))*AA582,0),"")</f>
        <v/>
      </c>
      <c r="AK582" s="38" t="str">
        <f>IFERROR(ROUND((VLOOKUP(CONCATENATE($C$5,"_",$Y582),premium!$A$2:$I$200,9,FALSE))*AA582,2),"")</f>
        <v/>
      </c>
      <c r="AL582" s="35"/>
      <c r="AM582" s="31"/>
      <c r="AN582" s="39"/>
      <c r="AO582" s="63" t="str">
        <f t="shared" si="51"/>
        <v/>
      </c>
      <c r="AP582" s="40" t="str">
        <f t="shared" si="52"/>
        <v/>
      </c>
      <c r="AQ582" s="41" t="s">
        <v>48</v>
      </c>
      <c r="AR582" s="161"/>
      <c r="AS582" s="124" t="s">
        <v>4777</v>
      </c>
      <c r="AT582" s="129" t="s">
        <v>583</v>
      </c>
      <c r="AU582" s="129" t="s">
        <v>171</v>
      </c>
      <c r="AV582" s="129" t="s">
        <v>585</v>
      </c>
      <c r="AW582" s="129" t="s">
        <v>625</v>
      </c>
      <c r="AX582" s="129" t="s">
        <v>639</v>
      </c>
      <c r="AZ582" s="129" t="s">
        <v>3984</v>
      </c>
      <c r="BA582" s="130" t="s">
        <v>9811</v>
      </c>
      <c r="BB582" s="130" t="s">
        <v>9812</v>
      </c>
      <c r="BH582" s="124"/>
      <c r="BI582" s="124"/>
      <c r="BL582" s="131"/>
      <c r="BM582" s="131"/>
      <c r="BN582" s="131"/>
      <c r="BO582" s="131"/>
      <c r="BP582" s="131"/>
      <c r="BQ582" s="131"/>
      <c r="BR582" s="131"/>
      <c r="BX582" s="123"/>
      <c r="BY582" s="131"/>
      <c r="BZ582" s="131"/>
      <c r="CB582" s="129" t="s">
        <v>583</v>
      </c>
      <c r="CC582" s="129" t="s">
        <v>171</v>
      </c>
      <c r="CD582" s="129" t="s">
        <v>585</v>
      </c>
      <c r="CE582" s="129" t="s">
        <v>625</v>
      </c>
      <c r="CF582" s="129" t="s">
        <v>639</v>
      </c>
      <c r="CG582" s="131" t="s">
        <v>17980</v>
      </c>
      <c r="CH582" s="131" t="s">
        <v>9812</v>
      </c>
      <c r="CI582" s="124" t="s">
        <v>19565</v>
      </c>
    </row>
    <row r="583" spans="1:87" ht="15" x14ac:dyDescent="0.25">
      <c r="A583" s="30" t="str">
        <f t="shared" si="53"/>
        <v/>
      </c>
      <c r="B583" s="31"/>
      <c r="C583" s="31"/>
      <c r="D583" s="31"/>
      <c r="E583" s="31"/>
      <c r="F583" s="31"/>
      <c r="G583" s="32"/>
      <c r="H583" s="32"/>
      <c r="I583" s="33"/>
      <c r="J583" s="18"/>
      <c r="K583" s="32"/>
      <c r="L583" s="18"/>
      <c r="M583" s="31"/>
      <c r="N583" s="31"/>
      <c r="O583" s="31"/>
      <c r="P583" s="32"/>
      <c r="Q583" s="31"/>
      <c r="R583" s="44"/>
      <c r="S583" s="32"/>
      <c r="T583" s="34" t="str">
        <f t="shared" si="49"/>
        <v/>
      </c>
      <c r="U583" s="32"/>
      <c r="V583" s="45"/>
      <c r="W583" s="35"/>
      <c r="X583" s="62" t="str">
        <f t="shared" si="50"/>
        <v/>
      </c>
      <c r="Y583" s="32"/>
      <c r="Z583" s="35"/>
      <c r="AA583" s="36"/>
      <c r="AB583" s="32"/>
      <c r="AC583" s="32"/>
      <c r="AD583" s="32"/>
      <c r="AE583" s="31"/>
      <c r="AF583" s="31"/>
      <c r="AG583" s="31"/>
      <c r="AH583" s="31" t="str">
        <f t="shared" si="48"/>
        <v/>
      </c>
      <c r="AI583" s="37" t="str">
        <f>IFERROR(IF(OR($C$5="",$Y583=""),"",INDEX('NFA LEVEL'!$D$2:$D$197,MATCH(CONCATENATE($C$5,"_",$Y583),'NFA LEVEL'!$A$2:$A$197))),"")</f>
        <v/>
      </c>
      <c r="AJ583" s="38" t="str">
        <f>IFERROR(ROUND((VLOOKUP(CONCATENATE($C$5,"_",$Y583),premium!$A$2:$I$200,6,FALSE))*AA583,0),"")</f>
        <v/>
      </c>
      <c r="AK583" s="38" t="str">
        <f>IFERROR(ROUND((VLOOKUP(CONCATENATE($C$5,"_",$Y583),premium!$A$2:$I$200,9,FALSE))*AA583,2),"")</f>
        <v/>
      </c>
      <c r="AL583" s="35"/>
      <c r="AM583" s="31"/>
      <c r="AN583" s="39"/>
      <c r="AO583" s="63" t="str">
        <f t="shared" si="51"/>
        <v/>
      </c>
      <c r="AP583" s="40" t="str">
        <f t="shared" si="52"/>
        <v/>
      </c>
      <c r="AQ583" s="41" t="s">
        <v>48</v>
      </c>
      <c r="AR583" s="161"/>
      <c r="AS583" s="124" t="s">
        <v>4778</v>
      </c>
      <c r="AT583" s="129" t="s">
        <v>583</v>
      </c>
      <c r="AU583" s="129" t="s">
        <v>171</v>
      </c>
      <c r="AV583" s="129" t="s">
        <v>585</v>
      </c>
      <c r="AW583" s="129" t="s">
        <v>625</v>
      </c>
      <c r="AX583" s="129" t="s">
        <v>640</v>
      </c>
      <c r="AZ583" s="129" t="s">
        <v>3984</v>
      </c>
      <c r="BA583" s="130" t="s">
        <v>9813</v>
      </c>
      <c r="BB583" s="130" t="s">
        <v>9814</v>
      </c>
      <c r="BH583" s="124"/>
      <c r="BI583" s="124"/>
      <c r="BL583" s="131"/>
      <c r="BM583" s="131"/>
      <c r="BN583" s="131"/>
      <c r="BO583" s="131"/>
      <c r="BP583" s="131"/>
      <c r="BQ583" s="131"/>
      <c r="BR583" s="131"/>
      <c r="BX583" s="123"/>
      <c r="BY583" s="131"/>
      <c r="BZ583" s="131"/>
      <c r="CB583" s="129" t="s">
        <v>583</v>
      </c>
      <c r="CC583" s="129" t="s">
        <v>171</v>
      </c>
      <c r="CD583" s="129" t="s">
        <v>585</v>
      </c>
      <c r="CE583" s="129" t="s">
        <v>625</v>
      </c>
      <c r="CF583" s="129" t="s">
        <v>640</v>
      </c>
      <c r="CG583" s="131" t="s">
        <v>17980</v>
      </c>
      <c r="CH583" s="131" t="s">
        <v>9814</v>
      </c>
      <c r="CI583" s="124" t="s">
        <v>19566</v>
      </c>
    </row>
    <row r="584" spans="1:87" ht="15" x14ac:dyDescent="0.25">
      <c r="A584" s="30" t="str">
        <f t="shared" si="53"/>
        <v/>
      </c>
      <c r="B584" s="31"/>
      <c r="C584" s="31"/>
      <c r="D584" s="31"/>
      <c r="E584" s="31"/>
      <c r="F584" s="31"/>
      <c r="G584" s="32"/>
      <c r="H584" s="32"/>
      <c r="I584" s="33"/>
      <c r="J584" s="18"/>
      <c r="K584" s="32"/>
      <c r="L584" s="18"/>
      <c r="M584" s="31"/>
      <c r="N584" s="31"/>
      <c r="O584" s="31"/>
      <c r="P584" s="32"/>
      <c r="Q584" s="31"/>
      <c r="R584" s="44"/>
      <c r="S584" s="32"/>
      <c r="T584" s="34" t="str">
        <f t="shared" si="49"/>
        <v/>
      </c>
      <c r="U584" s="32"/>
      <c r="V584" s="45"/>
      <c r="W584" s="35"/>
      <c r="X584" s="62" t="str">
        <f t="shared" si="50"/>
        <v/>
      </c>
      <c r="Y584" s="32"/>
      <c r="Z584" s="35"/>
      <c r="AA584" s="36"/>
      <c r="AB584" s="32"/>
      <c r="AC584" s="32"/>
      <c r="AD584" s="32"/>
      <c r="AE584" s="31"/>
      <c r="AF584" s="31"/>
      <c r="AG584" s="31"/>
      <c r="AH584" s="31" t="str">
        <f t="shared" si="48"/>
        <v/>
      </c>
      <c r="AI584" s="37" t="str">
        <f>IFERROR(IF(OR($C$5="",$Y584=""),"",INDEX('NFA LEVEL'!$D$2:$D$197,MATCH(CONCATENATE($C$5,"_",$Y584),'NFA LEVEL'!$A$2:$A$197))),"")</f>
        <v/>
      </c>
      <c r="AJ584" s="38" t="str">
        <f>IFERROR(ROUND((VLOOKUP(CONCATENATE($C$5,"_",$Y584),premium!$A$2:$I$200,6,FALSE))*AA584,0),"")</f>
        <v/>
      </c>
      <c r="AK584" s="38" t="str">
        <f>IFERROR(ROUND((VLOOKUP(CONCATENATE($C$5,"_",$Y584),premium!$A$2:$I$200,9,FALSE))*AA584,2),"")</f>
        <v/>
      </c>
      <c r="AL584" s="35"/>
      <c r="AM584" s="31"/>
      <c r="AN584" s="39"/>
      <c r="AO584" s="63" t="str">
        <f t="shared" si="51"/>
        <v/>
      </c>
      <c r="AP584" s="40" t="str">
        <f t="shared" si="52"/>
        <v/>
      </c>
      <c r="AQ584" s="41" t="s">
        <v>48</v>
      </c>
      <c r="AR584" s="161"/>
      <c r="AS584" s="124" t="s">
        <v>4779</v>
      </c>
      <c r="AT584" s="129" t="s">
        <v>583</v>
      </c>
      <c r="AU584" s="129" t="s">
        <v>171</v>
      </c>
      <c r="AV584" s="129" t="s">
        <v>585</v>
      </c>
      <c r="AW584" s="129" t="s">
        <v>625</v>
      </c>
      <c r="AX584" s="129" t="s">
        <v>641</v>
      </c>
      <c r="AZ584" s="129" t="s">
        <v>3984</v>
      </c>
      <c r="BA584" s="130" t="s">
        <v>9815</v>
      </c>
      <c r="BB584" s="130" t="s">
        <v>9816</v>
      </c>
      <c r="BH584" s="124"/>
      <c r="BI584" s="124"/>
      <c r="BL584" s="131"/>
      <c r="BM584" s="131"/>
      <c r="BN584" s="131"/>
      <c r="BO584" s="131"/>
      <c r="BP584" s="131"/>
      <c r="BQ584" s="131"/>
      <c r="BR584" s="131"/>
      <c r="BX584" s="123"/>
      <c r="BY584" s="131"/>
      <c r="BZ584" s="131"/>
      <c r="CB584" s="129" t="s">
        <v>583</v>
      </c>
      <c r="CC584" s="129" t="s">
        <v>171</v>
      </c>
      <c r="CD584" s="129" t="s">
        <v>585</v>
      </c>
      <c r="CE584" s="129" t="s">
        <v>625</v>
      </c>
      <c r="CF584" s="129" t="s">
        <v>641</v>
      </c>
      <c r="CG584" s="131" t="s">
        <v>17980</v>
      </c>
      <c r="CH584" s="131" t="s">
        <v>9816</v>
      </c>
      <c r="CI584" s="124" t="s">
        <v>19567</v>
      </c>
    </row>
    <row r="585" spans="1:87" ht="15" x14ac:dyDescent="0.25">
      <c r="A585" s="30" t="str">
        <f t="shared" si="53"/>
        <v/>
      </c>
      <c r="B585" s="31"/>
      <c r="C585" s="31"/>
      <c r="D585" s="31"/>
      <c r="E585" s="31"/>
      <c r="F585" s="31"/>
      <c r="G585" s="32"/>
      <c r="H585" s="32"/>
      <c r="I585" s="33"/>
      <c r="J585" s="18"/>
      <c r="K585" s="32"/>
      <c r="L585" s="18"/>
      <c r="M585" s="31"/>
      <c r="N585" s="31"/>
      <c r="O585" s="31"/>
      <c r="P585" s="32"/>
      <c r="Q585" s="31"/>
      <c r="R585" s="44"/>
      <c r="S585" s="32"/>
      <c r="T585" s="34" t="str">
        <f t="shared" si="49"/>
        <v/>
      </c>
      <c r="U585" s="32"/>
      <c r="V585" s="45"/>
      <c r="W585" s="35"/>
      <c r="X585" s="62" t="str">
        <f t="shared" si="50"/>
        <v/>
      </c>
      <c r="Y585" s="32"/>
      <c r="Z585" s="35"/>
      <c r="AA585" s="36"/>
      <c r="AB585" s="32"/>
      <c r="AC585" s="32"/>
      <c r="AD585" s="32"/>
      <c r="AE585" s="31"/>
      <c r="AF585" s="31"/>
      <c r="AG585" s="31"/>
      <c r="AH585" s="31" t="str">
        <f t="shared" si="48"/>
        <v/>
      </c>
      <c r="AI585" s="37" t="str">
        <f>IFERROR(IF(OR($C$5="",$Y585=""),"",INDEX('NFA LEVEL'!$D$2:$D$197,MATCH(CONCATENATE($C$5,"_",$Y585),'NFA LEVEL'!$A$2:$A$197))),"")</f>
        <v/>
      </c>
      <c r="AJ585" s="38" t="str">
        <f>IFERROR(ROUND((VLOOKUP(CONCATENATE($C$5,"_",$Y585),premium!$A$2:$I$200,6,FALSE))*AA585,0),"")</f>
        <v/>
      </c>
      <c r="AK585" s="38" t="str">
        <f>IFERROR(ROUND((VLOOKUP(CONCATENATE($C$5,"_",$Y585),premium!$A$2:$I$200,9,FALSE))*AA585,2),"")</f>
        <v/>
      </c>
      <c r="AL585" s="35"/>
      <c r="AM585" s="31"/>
      <c r="AN585" s="39"/>
      <c r="AO585" s="63" t="str">
        <f t="shared" si="51"/>
        <v/>
      </c>
      <c r="AP585" s="40" t="str">
        <f t="shared" si="52"/>
        <v/>
      </c>
      <c r="AQ585" s="41" t="s">
        <v>48</v>
      </c>
      <c r="AR585" s="161"/>
      <c r="AS585" s="124" t="s">
        <v>4780</v>
      </c>
      <c r="AT585" s="129" t="s">
        <v>583</v>
      </c>
      <c r="AU585" s="129" t="s">
        <v>171</v>
      </c>
      <c r="AV585" s="129" t="s">
        <v>585</v>
      </c>
      <c r="AW585" s="129" t="s">
        <v>625</v>
      </c>
      <c r="AX585" s="129" t="s">
        <v>642</v>
      </c>
      <c r="AZ585" s="129" t="s">
        <v>3984</v>
      </c>
      <c r="BA585" s="130" t="s">
        <v>9817</v>
      </c>
      <c r="BB585" s="130" t="s">
        <v>9818</v>
      </c>
      <c r="BH585" s="124"/>
      <c r="BI585" s="124"/>
      <c r="BL585" s="131"/>
      <c r="BM585" s="131"/>
      <c r="BN585" s="131"/>
      <c r="BO585" s="131"/>
      <c r="BP585" s="131"/>
      <c r="BQ585" s="131"/>
      <c r="BR585" s="131"/>
      <c r="BX585" s="123"/>
      <c r="BY585" s="131"/>
      <c r="BZ585" s="131"/>
      <c r="CB585" s="129" t="s">
        <v>583</v>
      </c>
      <c r="CC585" s="129" t="s">
        <v>171</v>
      </c>
      <c r="CD585" s="129" t="s">
        <v>585</v>
      </c>
      <c r="CE585" s="129" t="s">
        <v>625</v>
      </c>
      <c r="CF585" s="129" t="s">
        <v>642</v>
      </c>
      <c r="CG585" s="131" t="s">
        <v>17980</v>
      </c>
      <c r="CH585" s="131" t="s">
        <v>9818</v>
      </c>
      <c r="CI585" s="124" t="s">
        <v>19568</v>
      </c>
    </row>
    <row r="586" spans="1:87" ht="15" x14ac:dyDescent="0.25">
      <c r="A586" s="30" t="str">
        <f t="shared" si="53"/>
        <v/>
      </c>
      <c r="B586" s="31"/>
      <c r="C586" s="31"/>
      <c r="D586" s="31"/>
      <c r="E586" s="31"/>
      <c r="F586" s="31"/>
      <c r="G586" s="32"/>
      <c r="H586" s="32"/>
      <c r="I586" s="33"/>
      <c r="J586" s="18"/>
      <c r="K586" s="32"/>
      <c r="L586" s="18"/>
      <c r="M586" s="31"/>
      <c r="N586" s="31"/>
      <c r="O586" s="31"/>
      <c r="P586" s="32"/>
      <c r="Q586" s="31"/>
      <c r="R586" s="44"/>
      <c r="S586" s="32"/>
      <c r="T586" s="34" t="str">
        <f t="shared" si="49"/>
        <v/>
      </c>
      <c r="U586" s="32"/>
      <c r="V586" s="45"/>
      <c r="W586" s="35"/>
      <c r="X586" s="62" t="str">
        <f t="shared" si="50"/>
        <v/>
      </c>
      <c r="Y586" s="32"/>
      <c r="Z586" s="35"/>
      <c r="AA586" s="36"/>
      <c r="AB586" s="32"/>
      <c r="AC586" s="32"/>
      <c r="AD586" s="32"/>
      <c r="AE586" s="31"/>
      <c r="AF586" s="31"/>
      <c r="AG586" s="31"/>
      <c r="AH586" s="31" t="str">
        <f t="shared" si="48"/>
        <v/>
      </c>
      <c r="AI586" s="37" t="str">
        <f>IFERROR(IF(OR($C$5="",$Y586=""),"",INDEX('NFA LEVEL'!$D$2:$D$197,MATCH(CONCATENATE($C$5,"_",$Y586),'NFA LEVEL'!$A$2:$A$197))),"")</f>
        <v/>
      </c>
      <c r="AJ586" s="38" t="str">
        <f>IFERROR(ROUND((VLOOKUP(CONCATENATE($C$5,"_",$Y586),premium!$A$2:$I$200,6,FALSE))*AA586,0),"")</f>
        <v/>
      </c>
      <c r="AK586" s="38" t="str">
        <f>IFERROR(ROUND((VLOOKUP(CONCATENATE($C$5,"_",$Y586),premium!$A$2:$I$200,9,FALSE))*AA586,2),"")</f>
        <v/>
      </c>
      <c r="AL586" s="35"/>
      <c r="AM586" s="31"/>
      <c r="AN586" s="39"/>
      <c r="AO586" s="63" t="str">
        <f t="shared" si="51"/>
        <v/>
      </c>
      <c r="AP586" s="40" t="str">
        <f t="shared" si="52"/>
        <v/>
      </c>
      <c r="AQ586" s="41" t="s">
        <v>48</v>
      </c>
      <c r="AR586" s="161"/>
      <c r="AS586" s="124" t="s">
        <v>4781</v>
      </c>
      <c r="AT586" s="129" t="s">
        <v>583</v>
      </c>
      <c r="AU586" s="129" t="s">
        <v>171</v>
      </c>
      <c r="AV586" s="129" t="s">
        <v>585</v>
      </c>
      <c r="AW586" s="129" t="s">
        <v>625</v>
      </c>
      <c r="AX586" s="129" t="s">
        <v>643</v>
      </c>
      <c r="AZ586" s="129" t="s">
        <v>3984</v>
      </c>
      <c r="BA586" s="130" t="s">
        <v>9819</v>
      </c>
      <c r="BB586" s="130" t="s">
        <v>9820</v>
      </c>
      <c r="BH586" s="124"/>
      <c r="BI586" s="124"/>
      <c r="BL586" s="131"/>
      <c r="BM586" s="131"/>
      <c r="BN586" s="131"/>
      <c r="BO586" s="131"/>
      <c r="BP586" s="131"/>
      <c r="BQ586" s="131"/>
      <c r="BR586" s="131"/>
      <c r="BX586" s="123"/>
      <c r="BY586" s="131"/>
      <c r="BZ586" s="131"/>
      <c r="CB586" s="129" t="s">
        <v>583</v>
      </c>
      <c r="CC586" s="129" t="s">
        <v>171</v>
      </c>
      <c r="CD586" s="129" t="s">
        <v>585</v>
      </c>
      <c r="CE586" s="129" t="s">
        <v>625</v>
      </c>
      <c r="CF586" s="129" t="s">
        <v>643</v>
      </c>
      <c r="CG586" s="131" t="s">
        <v>17980</v>
      </c>
      <c r="CH586" s="131" t="s">
        <v>9820</v>
      </c>
      <c r="CI586" s="124" t="s">
        <v>19569</v>
      </c>
    </row>
    <row r="587" spans="1:87" ht="15" x14ac:dyDescent="0.25">
      <c r="A587" s="30" t="str">
        <f t="shared" si="53"/>
        <v/>
      </c>
      <c r="B587" s="31"/>
      <c r="C587" s="31"/>
      <c r="D587" s="31"/>
      <c r="E587" s="31"/>
      <c r="F587" s="31"/>
      <c r="G587" s="32"/>
      <c r="H587" s="32"/>
      <c r="I587" s="33"/>
      <c r="J587" s="18"/>
      <c r="K587" s="32"/>
      <c r="L587" s="18"/>
      <c r="M587" s="31"/>
      <c r="N587" s="31"/>
      <c r="O587" s="31"/>
      <c r="P587" s="32"/>
      <c r="Q587" s="31"/>
      <c r="R587" s="44"/>
      <c r="S587" s="32"/>
      <c r="T587" s="34" t="str">
        <f t="shared" si="49"/>
        <v/>
      </c>
      <c r="U587" s="32"/>
      <c r="V587" s="45"/>
      <c r="W587" s="35"/>
      <c r="X587" s="62" t="str">
        <f t="shared" si="50"/>
        <v/>
      </c>
      <c r="Y587" s="32"/>
      <c r="Z587" s="35"/>
      <c r="AA587" s="36"/>
      <c r="AB587" s="32"/>
      <c r="AC587" s="32"/>
      <c r="AD587" s="32"/>
      <c r="AE587" s="31"/>
      <c r="AF587" s="31"/>
      <c r="AG587" s="31"/>
      <c r="AH587" s="31" t="str">
        <f t="shared" si="48"/>
        <v/>
      </c>
      <c r="AI587" s="37" t="str">
        <f>IFERROR(IF(OR($C$5="",$Y587=""),"",INDEX('NFA LEVEL'!$D$2:$D$197,MATCH(CONCATENATE($C$5,"_",$Y587),'NFA LEVEL'!$A$2:$A$197))),"")</f>
        <v/>
      </c>
      <c r="AJ587" s="38" t="str">
        <f>IFERROR(ROUND((VLOOKUP(CONCATENATE($C$5,"_",$Y587),premium!$A$2:$I$200,6,FALSE))*AA587,0),"")</f>
        <v/>
      </c>
      <c r="AK587" s="38" t="str">
        <f>IFERROR(ROUND((VLOOKUP(CONCATENATE($C$5,"_",$Y587),premium!$A$2:$I$200,9,FALSE))*AA587,2),"")</f>
        <v/>
      </c>
      <c r="AL587" s="35"/>
      <c r="AM587" s="31"/>
      <c r="AN587" s="39"/>
      <c r="AO587" s="63" t="str">
        <f t="shared" si="51"/>
        <v/>
      </c>
      <c r="AP587" s="40" t="str">
        <f t="shared" si="52"/>
        <v/>
      </c>
      <c r="AQ587" s="41" t="s">
        <v>48</v>
      </c>
      <c r="AR587" s="161"/>
      <c r="AS587" s="124" t="s">
        <v>4782</v>
      </c>
      <c r="AT587" s="129" t="s">
        <v>583</v>
      </c>
      <c r="AU587" s="129" t="s">
        <v>171</v>
      </c>
      <c r="AV587" s="129" t="s">
        <v>588</v>
      </c>
      <c r="AW587" s="129" t="s">
        <v>644</v>
      </c>
      <c r="AX587" s="129" t="s">
        <v>645</v>
      </c>
      <c r="AZ587" s="129" t="s">
        <v>3984</v>
      </c>
      <c r="BA587" s="130" t="s">
        <v>9821</v>
      </c>
      <c r="BB587" s="130" t="s">
        <v>9822</v>
      </c>
      <c r="BH587" s="124"/>
      <c r="BI587" s="124"/>
      <c r="BL587" s="131"/>
      <c r="BM587" s="131"/>
      <c r="BN587" s="131"/>
      <c r="BO587" s="131"/>
      <c r="BP587" s="131"/>
      <c r="BQ587" s="131"/>
      <c r="BR587" s="131"/>
      <c r="BX587" s="123"/>
      <c r="BY587" s="131"/>
      <c r="BZ587" s="131"/>
      <c r="CB587" s="129" t="s">
        <v>583</v>
      </c>
      <c r="CC587" s="129" t="s">
        <v>171</v>
      </c>
      <c r="CD587" s="129" t="s">
        <v>588</v>
      </c>
      <c r="CE587" s="129" t="s">
        <v>644</v>
      </c>
      <c r="CF587" s="129" t="s">
        <v>645</v>
      </c>
      <c r="CG587" s="131" t="s">
        <v>17981</v>
      </c>
      <c r="CH587" s="131" t="s">
        <v>9822</v>
      </c>
      <c r="CI587" s="124" t="s">
        <v>19570</v>
      </c>
    </row>
    <row r="588" spans="1:87" ht="15" x14ac:dyDescent="0.25">
      <c r="A588" s="30" t="str">
        <f t="shared" si="53"/>
        <v/>
      </c>
      <c r="B588" s="31"/>
      <c r="C588" s="31"/>
      <c r="D588" s="31"/>
      <c r="E588" s="31"/>
      <c r="F588" s="31"/>
      <c r="G588" s="32"/>
      <c r="H588" s="32"/>
      <c r="I588" s="33"/>
      <c r="J588" s="18"/>
      <c r="K588" s="32"/>
      <c r="L588" s="18"/>
      <c r="M588" s="31"/>
      <c r="N588" s="31"/>
      <c r="O588" s="31"/>
      <c r="P588" s="32"/>
      <c r="Q588" s="31"/>
      <c r="R588" s="44"/>
      <c r="S588" s="32"/>
      <c r="T588" s="34" t="str">
        <f t="shared" si="49"/>
        <v/>
      </c>
      <c r="U588" s="32"/>
      <c r="V588" s="45"/>
      <c r="W588" s="35"/>
      <c r="X588" s="62" t="str">
        <f t="shared" si="50"/>
        <v/>
      </c>
      <c r="Y588" s="32"/>
      <c r="Z588" s="35"/>
      <c r="AA588" s="36"/>
      <c r="AB588" s="32"/>
      <c r="AC588" s="32"/>
      <c r="AD588" s="32"/>
      <c r="AE588" s="31"/>
      <c r="AF588" s="31"/>
      <c r="AG588" s="31"/>
      <c r="AH588" s="31" t="str">
        <f t="shared" si="48"/>
        <v/>
      </c>
      <c r="AI588" s="37" t="str">
        <f>IFERROR(IF(OR($C$5="",$Y588=""),"",INDEX('NFA LEVEL'!$D$2:$D$197,MATCH(CONCATENATE($C$5,"_",$Y588),'NFA LEVEL'!$A$2:$A$197))),"")</f>
        <v/>
      </c>
      <c r="AJ588" s="38" t="str">
        <f>IFERROR(ROUND((VLOOKUP(CONCATENATE($C$5,"_",$Y588),premium!$A$2:$I$200,6,FALSE))*AA588,0),"")</f>
        <v/>
      </c>
      <c r="AK588" s="38" t="str">
        <f>IFERROR(ROUND((VLOOKUP(CONCATENATE($C$5,"_",$Y588),premium!$A$2:$I$200,9,FALSE))*AA588,2),"")</f>
        <v/>
      </c>
      <c r="AL588" s="35"/>
      <c r="AM588" s="31"/>
      <c r="AN588" s="39"/>
      <c r="AO588" s="63" t="str">
        <f t="shared" si="51"/>
        <v/>
      </c>
      <c r="AP588" s="40" t="str">
        <f t="shared" si="52"/>
        <v/>
      </c>
      <c r="AQ588" s="41" t="s">
        <v>48</v>
      </c>
      <c r="AR588" s="161"/>
      <c r="AS588" s="124" t="s">
        <v>4783</v>
      </c>
      <c r="AT588" s="129" t="s">
        <v>583</v>
      </c>
      <c r="AU588" s="129" t="s">
        <v>171</v>
      </c>
      <c r="AV588" s="129" t="s">
        <v>588</v>
      </c>
      <c r="AW588" s="129" t="s">
        <v>646</v>
      </c>
      <c r="AX588" s="129" t="s">
        <v>647</v>
      </c>
      <c r="AZ588" s="129" t="s">
        <v>3984</v>
      </c>
      <c r="BA588" s="130" t="s">
        <v>9823</v>
      </c>
      <c r="BB588" s="130" t="s">
        <v>9824</v>
      </c>
      <c r="BH588" s="124"/>
      <c r="BI588" s="124"/>
      <c r="BL588" s="131"/>
      <c r="BM588" s="131"/>
      <c r="BN588" s="131"/>
      <c r="BO588" s="131"/>
      <c r="BP588" s="131"/>
      <c r="BQ588" s="131"/>
      <c r="BR588" s="131"/>
      <c r="BX588" s="123"/>
      <c r="BY588" s="131"/>
      <c r="BZ588" s="131"/>
      <c r="CB588" s="129" t="s">
        <v>583</v>
      </c>
      <c r="CC588" s="129" t="s">
        <v>171</v>
      </c>
      <c r="CD588" s="129" t="s">
        <v>588</v>
      </c>
      <c r="CE588" s="129" t="s">
        <v>646</v>
      </c>
      <c r="CF588" s="129" t="s">
        <v>647</v>
      </c>
      <c r="CG588" s="131" t="s">
        <v>17982</v>
      </c>
      <c r="CH588" s="131" t="s">
        <v>9824</v>
      </c>
      <c r="CI588" s="124" t="s">
        <v>19571</v>
      </c>
    </row>
    <row r="589" spans="1:87" ht="15" x14ac:dyDescent="0.25">
      <c r="A589" s="30" t="str">
        <f t="shared" si="53"/>
        <v/>
      </c>
      <c r="B589" s="31"/>
      <c r="C589" s="31"/>
      <c r="D589" s="31"/>
      <c r="E589" s="31"/>
      <c r="F589" s="31"/>
      <c r="G589" s="32"/>
      <c r="H589" s="32"/>
      <c r="I589" s="33"/>
      <c r="J589" s="18"/>
      <c r="K589" s="32"/>
      <c r="L589" s="18"/>
      <c r="M589" s="31"/>
      <c r="N589" s="31"/>
      <c r="O589" s="31"/>
      <c r="P589" s="32"/>
      <c r="Q589" s="31"/>
      <c r="R589" s="44"/>
      <c r="S589" s="32"/>
      <c r="T589" s="34" t="str">
        <f t="shared" si="49"/>
        <v/>
      </c>
      <c r="U589" s="32"/>
      <c r="V589" s="45"/>
      <c r="W589" s="35"/>
      <c r="X589" s="62" t="str">
        <f t="shared" si="50"/>
        <v/>
      </c>
      <c r="Y589" s="32"/>
      <c r="Z589" s="35"/>
      <c r="AA589" s="36"/>
      <c r="AB589" s="32"/>
      <c r="AC589" s="32"/>
      <c r="AD589" s="32"/>
      <c r="AE589" s="31"/>
      <c r="AF589" s="31"/>
      <c r="AG589" s="31"/>
      <c r="AH589" s="31" t="str">
        <f t="shared" si="48"/>
        <v/>
      </c>
      <c r="AI589" s="37" t="str">
        <f>IFERROR(IF(OR($C$5="",$Y589=""),"",INDEX('NFA LEVEL'!$D$2:$D$197,MATCH(CONCATENATE($C$5,"_",$Y589),'NFA LEVEL'!$A$2:$A$197))),"")</f>
        <v/>
      </c>
      <c r="AJ589" s="38" t="str">
        <f>IFERROR(ROUND((VLOOKUP(CONCATENATE($C$5,"_",$Y589),premium!$A$2:$I$200,6,FALSE))*AA589,0),"")</f>
        <v/>
      </c>
      <c r="AK589" s="38" t="str">
        <f>IFERROR(ROUND((VLOOKUP(CONCATENATE($C$5,"_",$Y589),premium!$A$2:$I$200,9,FALSE))*AA589,2),"")</f>
        <v/>
      </c>
      <c r="AL589" s="35"/>
      <c r="AM589" s="31"/>
      <c r="AN589" s="39"/>
      <c r="AO589" s="63" t="str">
        <f t="shared" si="51"/>
        <v/>
      </c>
      <c r="AP589" s="40" t="str">
        <f t="shared" si="52"/>
        <v/>
      </c>
      <c r="AQ589" s="41" t="s">
        <v>48</v>
      </c>
      <c r="AR589" s="161"/>
      <c r="AS589" s="124" t="s">
        <v>4784</v>
      </c>
      <c r="AT589" s="129" t="s">
        <v>583</v>
      </c>
      <c r="AU589" s="129" t="s">
        <v>171</v>
      </c>
      <c r="AV589" s="129" t="s">
        <v>588</v>
      </c>
      <c r="AW589" s="129" t="s">
        <v>646</v>
      </c>
      <c r="AX589" s="129" t="s">
        <v>648</v>
      </c>
      <c r="AZ589" s="129" t="s">
        <v>3984</v>
      </c>
      <c r="BA589" s="130" t="s">
        <v>9825</v>
      </c>
      <c r="BB589" s="130" t="s">
        <v>9826</v>
      </c>
      <c r="BH589" s="124"/>
      <c r="BI589" s="124"/>
      <c r="BL589" s="131"/>
      <c r="BM589" s="131"/>
      <c r="BN589" s="131"/>
      <c r="BO589" s="131"/>
      <c r="BP589" s="131"/>
      <c r="BQ589" s="131"/>
      <c r="BR589" s="131"/>
      <c r="BX589" s="123"/>
      <c r="BY589" s="131"/>
      <c r="BZ589" s="131"/>
      <c r="CB589" s="129" t="s">
        <v>583</v>
      </c>
      <c r="CC589" s="129" t="s">
        <v>171</v>
      </c>
      <c r="CD589" s="129" t="s">
        <v>588</v>
      </c>
      <c r="CE589" s="129" t="s">
        <v>646</v>
      </c>
      <c r="CF589" s="129" t="s">
        <v>648</v>
      </c>
      <c r="CG589" s="131" t="s">
        <v>17982</v>
      </c>
      <c r="CH589" s="131" t="s">
        <v>9826</v>
      </c>
      <c r="CI589" s="124" t="s">
        <v>19572</v>
      </c>
    </row>
    <row r="590" spans="1:87" ht="15" x14ac:dyDescent="0.25">
      <c r="A590" s="30" t="str">
        <f t="shared" si="53"/>
        <v/>
      </c>
      <c r="B590" s="31"/>
      <c r="C590" s="31"/>
      <c r="D590" s="31"/>
      <c r="E590" s="31"/>
      <c r="F590" s="31"/>
      <c r="G590" s="32"/>
      <c r="H590" s="32"/>
      <c r="I590" s="33"/>
      <c r="J590" s="18"/>
      <c r="K590" s="32"/>
      <c r="L590" s="18"/>
      <c r="M590" s="31"/>
      <c r="N590" s="31"/>
      <c r="O590" s="31"/>
      <c r="P590" s="32"/>
      <c r="Q590" s="31"/>
      <c r="R590" s="44"/>
      <c r="S590" s="32"/>
      <c r="T590" s="34" t="str">
        <f t="shared" si="49"/>
        <v/>
      </c>
      <c r="U590" s="32"/>
      <c r="V590" s="45"/>
      <c r="W590" s="35"/>
      <c r="X590" s="62" t="str">
        <f t="shared" si="50"/>
        <v/>
      </c>
      <c r="Y590" s="32"/>
      <c r="Z590" s="35"/>
      <c r="AA590" s="36"/>
      <c r="AB590" s="32"/>
      <c r="AC590" s="32"/>
      <c r="AD590" s="32"/>
      <c r="AE590" s="31"/>
      <c r="AF590" s="31"/>
      <c r="AG590" s="31"/>
      <c r="AH590" s="31" t="str">
        <f t="shared" si="48"/>
        <v/>
      </c>
      <c r="AI590" s="37" t="str">
        <f>IFERROR(IF(OR($C$5="",$Y590=""),"",INDEX('NFA LEVEL'!$D$2:$D$197,MATCH(CONCATENATE($C$5,"_",$Y590),'NFA LEVEL'!$A$2:$A$197))),"")</f>
        <v/>
      </c>
      <c r="AJ590" s="38" t="str">
        <f>IFERROR(ROUND((VLOOKUP(CONCATENATE($C$5,"_",$Y590),premium!$A$2:$I$200,6,FALSE))*AA590,0),"")</f>
        <v/>
      </c>
      <c r="AK590" s="38" t="str">
        <f>IFERROR(ROUND((VLOOKUP(CONCATENATE($C$5,"_",$Y590),premium!$A$2:$I$200,9,FALSE))*AA590,2),"")</f>
        <v/>
      </c>
      <c r="AL590" s="35"/>
      <c r="AM590" s="31"/>
      <c r="AN590" s="39"/>
      <c r="AO590" s="63" t="str">
        <f t="shared" si="51"/>
        <v/>
      </c>
      <c r="AP590" s="40" t="str">
        <f t="shared" si="52"/>
        <v/>
      </c>
      <c r="AQ590" s="41" t="s">
        <v>48</v>
      </c>
      <c r="AR590" s="161"/>
      <c r="AS590" s="124" t="s">
        <v>4785</v>
      </c>
      <c r="AT590" s="129" t="s">
        <v>583</v>
      </c>
      <c r="AU590" s="129" t="s">
        <v>171</v>
      </c>
      <c r="AV590" s="129" t="s">
        <v>588</v>
      </c>
      <c r="AW590" s="129" t="s">
        <v>646</v>
      </c>
      <c r="AX590" s="129" t="s">
        <v>649</v>
      </c>
      <c r="AZ590" s="129" t="s">
        <v>3984</v>
      </c>
      <c r="BA590" s="130" t="s">
        <v>9827</v>
      </c>
      <c r="BB590" s="130" t="s">
        <v>9828</v>
      </c>
      <c r="BH590" s="124"/>
      <c r="BI590" s="124"/>
      <c r="BL590" s="131"/>
      <c r="BM590" s="131"/>
      <c r="BN590" s="131"/>
      <c r="BO590" s="131"/>
      <c r="BP590" s="131"/>
      <c r="BQ590" s="131"/>
      <c r="BR590" s="131"/>
      <c r="BX590" s="123"/>
      <c r="BY590" s="131"/>
      <c r="BZ590" s="131"/>
      <c r="CB590" s="129" t="s">
        <v>583</v>
      </c>
      <c r="CC590" s="129" t="s">
        <v>171</v>
      </c>
      <c r="CD590" s="129" t="s">
        <v>588</v>
      </c>
      <c r="CE590" s="129" t="s">
        <v>646</v>
      </c>
      <c r="CF590" s="129" t="s">
        <v>649</v>
      </c>
      <c r="CG590" s="131" t="s">
        <v>17982</v>
      </c>
      <c r="CH590" s="131" t="s">
        <v>9828</v>
      </c>
      <c r="CI590" s="124" t="s">
        <v>19573</v>
      </c>
    </row>
    <row r="591" spans="1:87" ht="15" x14ac:dyDescent="0.25">
      <c r="A591" s="30" t="str">
        <f t="shared" si="53"/>
        <v/>
      </c>
      <c r="B591" s="31"/>
      <c r="C591" s="31"/>
      <c r="D591" s="31"/>
      <c r="E591" s="31"/>
      <c r="F591" s="31"/>
      <c r="G591" s="32"/>
      <c r="H591" s="32"/>
      <c r="I591" s="33"/>
      <c r="J591" s="18"/>
      <c r="K591" s="32"/>
      <c r="L591" s="18"/>
      <c r="M591" s="31"/>
      <c r="N591" s="31"/>
      <c r="O591" s="31"/>
      <c r="P591" s="32"/>
      <c r="Q591" s="31"/>
      <c r="R591" s="44"/>
      <c r="S591" s="32"/>
      <c r="T591" s="34" t="str">
        <f t="shared" si="49"/>
        <v/>
      </c>
      <c r="U591" s="32"/>
      <c r="V591" s="45"/>
      <c r="W591" s="35"/>
      <c r="X591" s="62" t="str">
        <f t="shared" si="50"/>
        <v/>
      </c>
      <c r="Y591" s="32"/>
      <c r="Z591" s="35"/>
      <c r="AA591" s="36"/>
      <c r="AB591" s="32"/>
      <c r="AC591" s="32"/>
      <c r="AD591" s="32"/>
      <c r="AE591" s="31"/>
      <c r="AF591" s="31"/>
      <c r="AG591" s="31"/>
      <c r="AH591" s="31" t="str">
        <f t="shared" si="48"/>
        <v/>
      </c>
      <c r="AI591" s="37" t="str">
        <f>IFERROR(IF(OR($C$5="",$Y591=""),"",INDEX('NFA LEVEL'!$D$2:$D$197,MATCH(CONCATENATE($C$5,"_",$Y591),'NFA LEVEL'!$A$2:$A$197))),"")</f>
        <v/>
      </c>
      <c r="AJ591" s="38" t="str">
        <f>IFERROR(ROUND((VLOOKUP(CONCATENATE($C$5,"_",$Y591),premium!$A$2:$I$200,6,FALSE))*AA591,0),"")</f>
        <v/>
      </c>
      <c r="AK591" s="38" t="str">
        <f>IFERROR(ROUND((VLOOKUP(CONCATENATE($C$5,"_",$Y591),premium!$A$2:$I$200,9,FALSE))*AA591,2),"")</f>
        <v/>
      </c>
      <c r="AL591" s="35"/>
      <c r="AM591" s="31"/>
      <c r="AN591" s="39"/>
      <c r="AO591" s="63" t="str">
        <f t="shared" si="51"/>
        <v/>
      </c>
      <c r="AP591" s="40" t="str">
        <f t="shared" si="52"/>
        <v/>
      </c>
      <c r="AQ591" s="41" t="s">
        <v>48</v>
      </c>
      <c r="AR591" s="161"/>
      <c r="AS591" s="124" t="s">
        <v>4786</v>
      </c>
      <c r="AT591" s="129" t="s">
        <v>583</v>
      </c>
      <c r="AU591" s="129" t="s">
        <v>171</v>
      </c>
      <c r="AV591" s="129" t="s">
        <v>588</v>
      </c>
      <c r="AW591" s="129" t="s">
        <v>646</v>
      </c>
      <c r="AX591" s="129" t="s">
        <v>650</v>
      </c>
      <c r="AZ591" s="129" t="s">
        <v>3984</v>
      </c>
      <c r="BA591" s="130" t="s">
        <v>9829</v>
      </c>
      <c r="BB591" s="130" t="s">
        <v>9830</v>
      </c>
      <c r="BH591" s="124"/>
      <c r="BI591" s="124"/>
      <c r="BL591" s="131"/>
      <c r="BM591" s="131"/>
      <c r="BN591" s="131"/>
      <c r="BO591" s="131"/>
      <c r="BP591" s="131"/>
      <c r="BQ591" s="131"/>
      <c r="BR591" s="131"/>
      <c r="BX591" s="123"/>
      <c r="BY591" s="131"/>
      <c r="BZ591" s="131"/>
      <c r="CB591" s="129" t="s">
        <v>583</v>
      </c>
      <c r="CC591" s="129" t="s">
        <v>171</v>
      </c>
      <c r="CD591" s="129" t="s">
        <v>588</v>
      </c>
      <c r="CE591" s="129" t="s">
        <v>646</v>
      </c>
      <c r="CF591" s="129" t="s">
        <v>650</v>
      </c>
      <c r="CG591" s="131" t="s">
        <v>17982</v>
      </c>
      <c r="CH591" s="131" t="s">
        <v>9830</v>
      </c>
      <c r="CI591" s="124" t="s">
        <v>19574</v>
      </c>
    </row>
    <row r="592" spans="1:87" ht="15" x14ac:dyDescent="0.25">
      <c r="A592" s="30" t="str">
        <f t="shared" si="53"/>
        <v/>
      </c>
      <c r="B592" s="31"/>
      <c r="C592" s="31"/>
      <c r="D592" s="31"/>
      <c r="E592" s="31"/>
      <c r="F592" s="31"/>
      <c r="G592" s="32"/>
      <c r="H592" s="32"/>
      <c r="I592" s="33"/>
      <c r="J592" s="18"/>
      <c r="K592" s="32"/>
      <c r="L592" s="18"/>
      <c r="M592" s="31"/>
      <c r="N592" s="31"/>
      <c r="O592" s="31"/>
      <c r="P592" s="32"/>
      <c r="Q592" s="31"/>
      <c r="R592" s="44"/>
      <c r="S592" s="32"/>
      <c r="T592" s="34" t="str">
        <f t="shared" si="49"/>
        <v/>
      </c>
      <c r="U592" s="32"/>
      <c r="V592" s="45"/>
      <c r="W592" s="35"/>
      <c r="X592" s="62" t="str">
        <f t="shared" si="50"/>
        <v/>
      </c>
      <c r="Y592" s="32"/>
      <c r="Z592" s="35"/>
      <c r="AA592" s="36"/>
      <c r="AB592" s="32"/>
      <c r="AC592" s="32"/>
      <c r="AD592" s="32"/>
      <c r="AE592" s="31"/>
      <c r="AF592" s="31"/>
      <c r="AG592" s="31"/>
      <c r="AH592" s="31" t="str">
        <f t="shared" si="48"/>
        <v/>
      </c>
      <c r="AI592" s="37" t="str">
        <f>IFERROR(IF(OR($C$5="",$Y592=""),"",INDEX('NFA LEVEL'!$D$2:$D$197,MATCH(CONCATENATE($C$5,"_",$Y592),'NFA LEVEL'!$A$2:$A$197))),"")</f>
        <v/>
      </c>
      <c r="AJ592" s="38" t="str">
        <f>IFERROR(ROUND((VLOOKUP(CONCATENATE($C$5,"_",$Y592),premium!$A$2:$I$200,6,FALSE))*AA592,0),"")</f>
        <v/>
      </c>
      <c r="AK592" s="38" t="str">
        <f>IFERROR(ROUND((VLOOKUP(CONCATENATE($C$5,"_",$Y592),premium!$A$2:$I$200,9,FALSE))*AA592,2),"")</f>
        <v/>
      </c>
      <c r="AL592" s="35"/>
      <c r="AM592" s="31"/>
      <c r="AN592" s="39"/>
      <c r="AO592" s="63" t="str">
        <f t="shared" si="51"/>
        <v/>
      </c>
      <c r="AP592" s="40" t="str">
        <f t="shared" si="52"/>
        <v/>
      </c>
      <c r="AQ592" s="41" t="s">
        <v>48</v>
      </c>
      <c r="AR592" s="161"/>
      <c r="AS592" s="124" t="s">
        <v>4787</v>
      </c>
      <c r="AT592" s="129" t="s">
        <v>583</v>
      </c>
      <c r="AU592" s="129" t="s">
        <v>171</v>
      </c>
      <c r="AV592" s="129" t="s">
        <v>588</v>
      </c>
      <c r="AW592" s="129" t="s">
        <v>646</v>
      </c>
      <c r="AX592" s="129" t="s">
        <v>651</v>
      </c>
      <c r="AZ592" s="129" t="s">
        <v>3984</v>
      </c>
      <c r="BA592" s="130" t="s">
        <v>9831</v>
      </c>
      <c r="BB592" s="130" t="s">
        <v>9832</v>
      </c>
      <c r="BH592" s="124"/>
      <c r="BI592" s="124"/>
      <c r="BL592" s="131"/>
      <c r="BM592" s="131"/>
      <c r="BN592" s="131"/>
      <c r="BO592" s="131"/>
      <c r="BP592" s="131"/>
      <c r="BQ592" s="131"/>
      <c r="BR592" s="131"/>
      <c r="BX592" s="123"/>
      <c r="BY592" s="131"/>
      <c r="BZ592" s="131"/>
      <c r="CB592" s="129" t="s">
        <v>583</v>
      </c>
      <c r="CC592" s="129" t="s">
        <v>171</v>
      </c>
      <c r="CD592" s="129" t="s">
        <v>588</v>
      </c>
      <c r="CE592" s="129" t="s">
        <v>646</v>
      </c>
      <c r="CF592" s="129" t="s">
        <v>651</v>
      </c>
      <c r="CG592" s="131" t="s">
        <v>17982</v>
      </c>
      <c r="CH592" s="131" t="s">
        <v>9832</v>
      </c>
      <c r="CI592" s="124" t="s">
        <v>19575</v>
      </c>
    </row>
    <row r="593" spans="1:87" ht="15" x14ac:dyDescent="0.25">
      <c r="A593" s="30" t="str">
        <f t="shared" si="53"/>
        <v/>
      </c>
      <c r="B593" s="31"/>
      <c r="C593" s="31"/>
      <c r="D593" s="31"/>
      <c r="E593" s="31"/>
      <c r="F593" s="31"/>
      <c r="G593" s="32"/>
      <c r="H593" s="32"/>
      <c r="I593" s="33"/>
      <c r="J593" s="18"/>
      <c r="K593" s="32"/>
      <c r="L593" s="18"/>
      <c r="M593" s="31"/>
      <c r="N593" s="31"/>
      <c r="O593" s="31"/>
      <c r="P593" s="32"/>
      <c r="Q593" s="31"/>
      <c r="R593" s="44"/>
      <c r="S593" s="32"/>
      <c r="T593" s="34" t="str">
        <f t="shared" si="49"/>
        <v/>
      </c>
      <c r="U593" s="32"/>
      <c r="V593" s="45"/>
      <c r="W593" s="35"/>
      <c r="X593" s="62" t="str">
        <f t="shared" si="50"/>
        <v/>
      </c>
      <c r="Y593" s="32"/>
      <c r="Z593" s="35"/>
      <c r="AA593" s="36"/>
      <c r="AB593" s="32"/>
      <c r="AC593" s="32"/>
      <c r="AD593" s="32"/>
      <c r="AE593" s="31"/>
      <c r="AF593" s="31"/>
      <c r="AG593" s="31"/>
      <c r="AH593" s="31" t="str">
        <f t="shared" si="48"/>
        <v/>
      </c>
      <c r="AI593" s="37" t="str">
        <f>IFERROR(IF(OR($C$5="",$Y593=""),"",INDEX('NFA LEVEL'!$D$2:$D$197,MATCH(CONCATENATE($C$5,"_",$Y593),'NFA LEVEL'!$A$2:$A$197))),"")</f>
        <v/>
      </c>
      <c r="AJ593" s="38" t="str">
        <f>IFERROR(ROUND((VLOOKUP(CONCATENATE($C$5,"_",$Y593),premium!$A$2:$I$200,6,FALSE))*AA593,0),"")</f>
        <v/>
      </c>
      <c r="AK593" s="38" t="str">
        <f>IFERROR(ROUND((VLOOKUP(CONCATENATE($C$5,"_",$Y593),premium!$A$2:$I$200,9,FALSE))*AA593,2),"")</f>
        <v/>
      </c>
      <c r="AL593" s="35"/>
      <c r="AM593" s="31"/>
      <c r="AN593" s="39"/>
      <c r="AO593" s="63" t="str">
        <f t="shared" si="51"/>
        <v/>
      </c>
      <c r="AP593" s="40" t="str">
        <f t="shared" si="52"/>
        <v/>
      </c>
      <c r="AQ593" s="41" t="s">
        <v>48</v>
      </c>
      <c r="AR593" s="161"/>
      <c r="AS593" s="124" t="s">
        <v>4788</v>
      </c>
      <c r="AT593" s="129" t="s">
        <v>583</v>
      </c>
      <c r="AU593" s="129" t="s">
        <v>171</v>
      </c>
      <c r="AV593" s="129" t="s">
        <v>588</v>
      </c>
      <c r="AW593" s="129" t="s">
        <v>646</v>
      </c>
      <c r="AX593" s="129" t="s">
        <v>652</v>
      </c>
      <c r="AZ593" s="129" t="s">
        <v>3984</v>
      </c>
      <c r="BA593" s="130" t="s">
        <v>9833</v>
      </c>
      <c r="BB593" s="130" t="s">
        <v>9834</v>
      </c>
      <c r="BH593" s="124"/>
      <c r="BI593" s="124"/>
      <c r="BL593" s="131"/>
      <c r="BM593" s="131"/>
      <c r="BN593" s="131"/>
      <c r="BO593" s="131"/>
      <c r="BP593" s="131"/>
      <c r="BQ593" s="131"/>
      <c r="BR593" s="131"/>
      <c r="BX593" s="123"/>
      <c r="BY593" s="131"/>
      <c r="BZ593" s="131"/>
      <c r="CB593" s="129" t="s">
        <v>583</v>
      </c>
      <c r="CC593" s="129" t="s">
        <v>171</v>
      </c>
      <c r="CD593" s="129" t="s">
        <v>588</v>
      </c>
      <c r="CE593" s="129" t="s">
        <v>646</v>
      </c>
      <c r="CF593" s="129" t="s">
        <v>652</v>
      </c>
      <c r="CG593" s="131" t="s">
        <v>17982</v>
      </c>
      <c r="CH593" s="131" t="s">
        <v>9834</v>
      </c>
      <c r="CI593" s="124" t="s">
        <v>19576</v>
      </c>
    </row>
    <row r="594" spans="1:87" ht="15" x14ac:dyDescent="0.25">
      <c r="A594" s="30" t="str">
        <f t="shared" si="53"/>
        <v/>
      </c>
      <c r="B594" s="31"/>
      <c r="C594" s="31"/>
      <c r="D594" s="31"/>
      <c r="E594" s="31"/>
      <c r="F594" s="31"/>
      <c r="G594" s="32"/>
      <c r="H594" s="32"/>
      <c r="I594" s="33"/>
      <c r="J594" s="18"/>
      <c r="K594" s="32"/>
      <c r="L594" s="18"/>
      <c r="M594" s="31"/>
      <c r="N594" s="31"/>
      <c r="O594" s="31"/>
      <c r="P594" s="32"/>
      <c r="Q594" s="31"/>
      <c r="R594" s="44"/>
      <c r="S594" s="32"/>
      <c r="T594" s="34" t="str">
        <f t="shared" si="49"/>
        <v/>
      </c>
      <c r="U594" s="32"/>
      <c r="V594" s="45"/>
      <c r="W594" s="35"/>
      <c r="X594" s="62" t="str">
        <f t="shared" si="50"/>
        <v/>
      </c>
      <c r="Y594" s="32"/>
      <c r="Z594" s="35"/>
      <c r="AA594" s="36"/>
      <c r="AB594" s="32"/>
      <c r="AC594" s="32"/>
      <c r="AD594" s="32"/>
      <c r="AE594" s="31"/>
      <c r="AF594" s="31"/>
      <c r="AG594" s="31"/>
      <c r="AH594" s="31" t="str">
        <f t="shared" ref="AH594:AH657" si="54">IF(OR($C$5="",$Y594=""),"",IFERROR(INDEX($AZ$18:$AZ$4489,MATCH(CONCATENATE($C$5,$Y594,$AB594,$AC594,$AD594,$AE594),$AS$18:$AS$4489,0)),""))</f>
        <v/>
      </c>
      <c r="AI594" s="37" t="str">
        <f>IFERROR(IF(OR($C$5="",$Y594=""),"",INDEX('NFA LEVEL'!$D$2:$D$197,MATCH(CONCATENATE($C$5,"_",$Y594),'NFA LEVEL'!$A$2:$A$197))),"")</f>
        <v/>
      </c>
      <c r="AJ594" s="38" t="str">
        <f>IFERROR(ROUND((VLOOKUP(CONCATENATE($C$5,"_",$Y594),premium!$A$2:$I$200,6,FALSE))*AA594,0),"")</f>
        <v/>
      </c>
      <c r="AK594" s="38" t="str">
        <f>IFERROR(ROUND((VLOOKUP(CONCATENATE($C$5,"_",$Y594),premium!$A$2:$I$200,9,FALSE))*AA594,2),"")</f>
        <v/>
      </c>
      <c r="AL594" s="35"/>
      <c r="AM594" s="31"/>
      <c r="AN594" s="39"/>
      <c r="AO594" s="63" t="str">
        <f t="shared" si="51"/>
        <v/>
      </c>
      <c r="AP594" s="40" t="str">
        <f t="shared" si="52"/>
        <v/>
      </c>
      <c r="AQ594" s="41" t="s">
        <v>48</v>
      </c>
      <c r="AR594" s="161"/>
      <c r="AS594" s="124" t="s">
        <v>4789</v>
      </c>
      <c r="AT594" s="129" t="s">
        <v>583</v>
      </c>
      <c r="AU594" s="129" t="s">
        <v>171</v>
      </c>
      <c r="AV594" s="129" t="s">
        <v>586</v>
      </c>
      <c r="AW594" s="129" t="s">
        <v>653</v>
      </c>
      <c r="AX594" s="129" t="s">
        <v>654</v>
      </c>
      <c r="AZ594" s="129" t="s">
        <v>3984</v>
      </c>
      <c r="BA594" s="130" t="s">
        <v>9835</v>
      </c>
      <c r="BB594" s="130" t="s">
        <v>9836</v>
      </c>
      <c r="BH594" s="124"/>
      <c r="BI594" s="124"/>
      <c r="BL594" s="131"/>
      <c r="BM594" s="131"/>
      <c r="BN594" s="131"/>
      <c r="BO594" s="131"/>
      <c r="BP594" s="131"/>
      <c r="BQ594" s="131"/>
      <c r="BR594" s="131"/>
      <c r="BX594" s="123"/>
      <c r="BY594" s="131"/>
      <c r="BZ594" s="131"/>
      <c r="CB594" s="129" t="s">
        <v>583</v>
      </c>
      <c r="CC594" s="129" t="s">
        <v>171</v>
      </c>
      <c r="CD594" s="129" t="s">
        <v>586</v>
      </c>
      <c r="CE594" s="129" t="s">
        <v>653</v>
      </c>
      <c r="CF594" s="129" t="s">
        <v>654</v>
      </c>
      <c r="CG594" s="131" t="s">
        <v>17983</v>
      </c>
      <c r="CH594" s="131" t="s">
        <v>9836</v>
      </c>
      <c r="CI594" s="124" t="s">
        <v>19577</v>
      </c>
    </row>
    <row r="595" spans="1:87" ht="15" x14ac:dyDescent="0.25">
      <c r="A595" s="30" t="str">
        <f t="shared" si="53"/>
        <v/>
      </c>
      <c r="B595" s="31"/>
      <c r="C595" s="31"/>
      <c r="D595" s="31"/>
      <c r="E595" s="31"/>
      <c r="F595" s="31"/>
      <c r="G595" s="32"/>
      <c r="H595" s="32"/>
      <c r="I595" s="33"/>
      <c r="J595" s="18"/>
      <c r="K595" s="32"/>
      <c r="L595" s="18"/>
      <c r="M595" s="31"/>
      <c r="N595" s="31"/>
      <c r="O595" s="31"/>
      <c r="P595" s="32"/>
      <c r="Q595" s="31"/>
      <c r="R595" s="44"/>
      <c r="S595" s="32"/>
      <c r="T595" s="34" t="str">
        <f t="shared" ref="T595:T658" si="55">IF($S595="","",IF($S595="Loanee","Saving/Loan A/C","Saving Bank A/C"))</f>
        <v/>
      </c>
      <c r="U595" s="32"/>
      <c r="V595" s="45"/>
      <c r="W595" s="35"/>
      <c r="X595" s="62" t="str">
        <f t="shared" ref="X595:X658" si="56">IF($V595&gt;2,"Others",IF($V595="","","Small/Marginal"))</f>
        <v/>
      </c>
      <c r="Y595" s="32"/>
      <c r="Z595" s="35"/>
      <c r="AA595" s="36"/>
      <c r="AB595" s="32"/>
      <c r="AC595" s="32"/>
      <c r="AD595" s="32"/>
      <c r="AE595" s="31"/>
      <c r="AF595" s="31"/>
      <c r="AG595" s="31"/>
      <c r="AH595" s="31" t="str">
        <f t="shared" si="54"/>
        <v/>
      </c>
      <c r="AI595" s="37" t="str">
        <f>IFERROR(IF(OR($C$5="",$Y595=""),"",INDEX('NFA LEVEL'!$D$2:$D$197,MATCH(CONCATENATE($C$5,"_",$Y595),'NFA LEVEL'!$A$2:$A$197))),"")</f>
        <v/>
      </c>
      <c r="AJ595" s="38" t="str">
        <f>IFERROR(ROUND((VLOOKUP(CONCATENATE($C$5,"_",$Y595),premium!$A$2:$I$200,6,FALSE))*AA595,0),"")</f>
        <v/>
      </c>
      <c r="AK595" s="38" t="str">
        <f>IFERROR(ROUND((VLOOKUP(CONCATENATE($C$5,"_",$Y595),premium!$A$2:$I$200,9,FALSE))*AA595,2),"")</f>
        <v/>
      </c>
      <c r="AL595" s="35"/>
      <c r="AM595" s="31"/>
      <c r="AN595" s="39"/>
      <c r="AO595" s="63" t="str">
        <f t="shared" ref="AO595:AO658" si="57">IF(COUNT(A595:AL595)=0,"",IF(AND($AH595="DISTR",$AB595="",$AC595="",$AD595="",$AE595=""),"O.K.",IF(AND($AH595="TEHSL",$AB595&lt;&gt;"",$AC595="",$AD595="",$AE595=""),"O.K.",IF(AND($AH595="RCRCLE",$AB595&lt;&gt;"",$AC595&lt;&gt;"",$AD595="",$AE595=""),"O.K.",IF(AND($AH595="PTHLKA",$AB595&lt;&gt;"",$AC595&lt;&gt;"",$AD595&lt;&gt;"",$AE595=""),"O.K.",IF(AND($AH595="VILLAGE",$AB595&lt;&gt;"",$AC595&lt;&gt;"",$AD595&lt;&gt;"",$AE595&lt;&gt;""),"O.K.","Choose Correct Hierarchy in Column AB, AC, AD"))))))</f>
        <v/>
      </c>
      <c r="AP595" s="40" t="str">
        <f t="shared" ref="AP595:AP658" si="58">IF(C595="","",IF(AND(C595&lt;&gt;"",E595&lt;&gt;"",G595&lt;&gt;"",H595&lt;&gt;"",I595&lt;&gt;"",T595&lt;&gt;"",R595&lt;&gt;"",X595&lt;&gt;"",S595&lt;&gt;"",Y595&lt;&gt;"",AA595&lt;&gt;"",AH595&lt;&gt;"",AJ595&lt;&gt;"",AK595&lt;&gt;"",N595&lt;&gt;"",AL595&lt;&gt;"",AF595&lt;&gt;"",W595&lt;&gt;"",M595&lt;&gt;"",V595&lt;&gt;"",U595&lt;&gt;"",P595&lt;&gt;"",AO595="O.K."),"O.K","COMPULSORY FIELDS ARE BLANK, KINDLY ENTER DATA IN COMPULSORY FIELD "))</f>
        <v/>
      </c>
      <c r="AQ595" s="41" t="s">
        <v>48</v>
      </c>
      <c r="AR595" s="161"/>
      <c r="AS595" s="124" t="s">
        <v>4790</v>
      </c>
      <c r="AT595" s="129" t="s">
        <v>583</v>
      </c>
      <c r="AU595" s="129" t="s">
        <v>171</v>
      </c>
      <c r="AV595" s="129" t="s">
        <v>586</v>
      </c>
      <c r="AW595" s="129" t="s">
        <v>653</v>
      </c>
      <c r="AX595" s="129" t="s">
        <v>655</v>
      </c>
      <c r="AZ595" s="129" t="s">
        <v>3984</v>
      </c>
      <c r="BA595" s="130" t="s">
        <v>9837</v>
      </c>
      <c r="BB595" s="130" t="s">
        <v>9838</v>
      </c>
      <c r="BH595" s="124"/>
      <c r="BI595" s="124"/>
      <c r="BL595" s="131"/>
      <c r="BM595" s="131"/>
      <c r="BN595" s="131"/>
      <c r="BO595" s="131"/>
      <c r="BP595" s="131"/>
      <c r="BQ595" s="131"/>
      <c r="BR595" s="131"/>
      <c r="BX595" s="123"/>
      <c r="BY595" s="131"/>
      <c r="BZ595" s="131"/>
      <c r="CB595" s="129" t="s">
        <v>583</v>
      </c>
      <c r="CC595" s="129" t="s">
        <v>171</v>
      </c>
      <c r="CD595" s="129" t="s">
        <v>586</v>
      </c>
      <c r="CE595" s="129" t="s">
        <v>653</v>
      </c>
      <c r="CF595" s="129" t="s">
        <v>655</v>
      </c>
      <c r="CG595" s="131" t="s">
        <v>17983</v>
      </c>
      <c r="CH595" s="131" t="s">
        <v>9838</v>
      </c>
      <c r="CI595" s="124" t="s">
        <v>19578</v>
      </c>
    </row>
    <row r="596" spans="1:87" ht="15" x14ac:dyDescent="0.25">
      <c r="A596" s="30" t="str">
        <f t="shared" ref="A596:A659" si="59">IF(C596="","",A595+1)</f>
        <v/>
      </c>
      <c r="B596" s="31"/>
      <c r="C596" s="31"/>
      <c r="D596" s="31"/>
      <c r="E596" s="31"/>
      <c r="F596" s="31"/>
      <c r="G596" s="32"/>
      <c r="H596" s="32"/>
      <c r="I596" s="33"/>
      <c r="J596" s="18"/>
      <c r="K596" s="32"/>
      <c r="L596" s="18"/>
      <c r="M596" s="31"/>
      <c r="N596" s="31"/>
      <c r="O596" s="31"/>
      <c r="P596" s="32"/>
      <c r="Q596" s="31"/>
      <c r="R596" s="44"/>
      <c r="S596" s="32"/>
      <c r="T596" s="34" t="str">
        <f t="shared" si="55"/>
        <v/>
      </c>
      <c r="U596" s="32"/>
      <c r="V596" s="45"/>
      <c r="W596" s="35"/>
      <c r="X596" s="62" t="str">
        <f t="shared" si="56"/>
        <v/>
      </c>
      <c r="Y596" s="32"/>
      <c r="Z596" s="35"/>
      <c r="AA596" s="36"/>
      <c r="AB596" s="32"/>
      <c r="AC596" s="32"/>
      <c r="AD596" s="32"/>
      <c r="AE596" s="31"/>
      <c r="AF596" s="31"/>
      <c r="AG596" s="31"/>
      <c r="AH596" s="31" t="str">
        <f t="shared" si="54"/>
        <v/>
      </c>
      <c r="AI596" s="37" t="str">
        <f>IFERROR(IF(OR($C$5="",$Y596=""),"",INDEX('NFA LEVEL'!$D$2:$D$197,MATCH(CONCATENATE($C$5,"_",$Y596),'NFA LEVEL'!$A$2:$A$197))),"")</f>
        <v/>
      </c>
      <c r="AJ596" s="38" t="str">
        <f>IFERROR(ROUND((VLOOKUP(CONCATENATE($C$5,"_",$Y596),premium!$A$2:$I$200,6,FALSE))*AA596,0),"")</f>
        <v/>
      </c>
      <c r="AK596" s="38" t="str">
        <f>IFERROR(ROUND((VLOOKUP(CONCATENATE($C$5,"_",$Y596),premium!$A$2:$I$200,9,FALSE))*AA596,2),"")</f>
        <v/>
      </c>
      <c r="AL596" s="35"/>
      <c r="AM596" s="31"/>
      <c r="AN596" s="39"/>
      <c r="AO596" s="63" t="str">
        <f t="shared" si="57"/>
        <v/>
      </c>
      <c r="AP596" s="40" t="str">
        <f t="shared" si="58"/>
        <v/>
      </c>
      <c r="AQ596" s="41" t="s">
        <v>48</v>
      </c>
      <c r="AR596" s="161"/>
      <c r="AS596" s="124" t="s">
        <v>4791</v>
      </c>
      <c r="AT596" s="129" t="s">
        <v>583</v>
      </c>
      <c r="AU596" s="129" t="s">
        <v>171</v>
      </c>
      <c r="AV596" s="129" t="s">
        <v>586</v>
      </c>
      <c r="AW596" s="129" t="s">
        <v>653</v>
      </c>
      <c r="AX596" s="129" t="s">
        <v>656</v>
      </c>
      <c r="AZ596" s="129" t="s">
        <v>3984</v>
      </c>
      <c r="BA596" s="130" t="s">
        <v>9839</v>
      </c>
      <c r="BB596" s="130" t="s">
        <v>9840</v>
      </c>
      <c r="BH596" s="124"/>
      <c r="BI596" s="124"/>
      <c r="BL596" s="131"/>
      <c r="BM596" s="131"/>
      <c r="BN596" s="131"/>
      <c r="BO596" s="131"/>
      <c r="BP596" s="131"/>
      <c r="BQ596" s="131"/>
      <c r="BR596" s="131"/>
      <c r="BX596" s="123"/>
      <c r="BY596" s="131"/>
      <c r="BZ596" s="131"/>
      <c r="CB596" s="129" t="s">
        <v>583</v>
      </c>
      <c r="CC596" s="129" t="s">
        <v>171</v>
      </c>
      <c r="CD596" s="129" t="s">
        <v>586</v>
      </c>
      <c r="CE596" s="129" t="s">
        <v>653</v>
      </c>
      <c r="CF596" s="129" t="s">
        <v>656</v>
      </c>
      <c r="CG596" s="131" t="s">
        <v>17983</v>
      </c>
      <c r="CH596" s="131" t="s">
        <v>9840</v>
      </c>
      <c r="CI596" s="124" t="s">
        <v>19579</v>
      </c>
    </row>
    <row r="597" spans="1:87" ht="15" x14ac:dyDescent="0.25">
      <c r="A597" s="30" t="str">
        <f t="shared" si="59"/>
        <v/>
      </c>
      <c r="B597" s="31"/>
      <c r="C597" s="31"/>
      <c r="D597" s="31"/>
      <c r="E597" s="31"/>
      <c r="F597" s="31"/>
      <c r="G597" s="32"/>
      <c r="H597" s="32"/>
      <c r="I597" s="33"/>
      <c r="J597" s="18"/>
      <c r="K597" s="32"/>
      <c r="L597" s="18"/>
      <c r="M597" s="31"/>
      <c r="N597" s="31"/>
      <c r="O597" s="31"/>
      <c r="P597" s="32"/>
      <c r="Q597" s="31"/>
      <c r="R597" s="44"/>
      <c r="S597" s="32"/>
      <c r="T597" s="34" t="str">
        <f t="shared" si="55"/>
        <v/>
      </c>
      <c r="U597" s="32"/>
      <c r="V597" s="45"/>
      <c r="W597" s="35"/>
      <c r="X597" s="62" t="str">
        <f t="shared" si="56"/>
        <v/>
      </c>
      <c r="Y597" s="32"/>
      <c r="Z597" s="35"/>
      <c r="AA597" s="36"/>
      <c r="AB597" s="32"/>
      <c r="AC597" s="32"/>
      <c r="AD597" s="32"/>
      <c r="AE597" s="31"/>
      <c r="AF597" s="31"/>
      <c r="AG597" s="31"/>
      <c r="AH597" s="31" t="str">
        <f t="shared" si="54"/>
        <v/>
      </c>
      <c r="AI597" s="37" t="str">
        <f>IFERROR(IF(OR($C$5="",$Y597=""),"",INDEX('NFA LEVEL'!$D$2:$D$197,MATCH(CONCATENATE($C$5,"_",$Y597),'NFA LEVEL'!$A$2:$A$197))),"")</f>
        <v/>
      </c>
      <c r="AJ597" s="38" t="str">
        <f>IFERROR(ROUND((VLOOKUP(CONCATENATE($C$5,"_",$Y597),premium!$A$2:$I$200,6,FALSE))*AA597,0),"")</f>
        <v/>
      </c>
      <c r="AK597" s="38" t="str">
        <f>IFERROR(ROUND((VLOOKUP(CONCATENATE($C$5,"_",$Y597),premium!$A$2:$I$200,9,FALSE))*AA597,2),"")</f>
        <v/>
      </c>
      <c r="AL597" s="35"/>
      <c r="AM597" s="31"/>
      <c r="AN597" s="39"/>
      <c r="AO597" s="63" t="str">
        <f t="shared" si="57"/>
        <v/>
      </c>
      <c r="AP597" s="40" t="str">
        <f t="shared" si="58"/>
        <v/>
      </c>
      <c r="AQ597" s="41" t="s">
        <v>48</v>
      </c>
      <c r="AR597" s="161"/>
      <c r="AS597" s="124" t="s">
        <v>4792</v>
      </c>
      <c r="AT597" s="129" t="s">
        <v>583</v>
      </c>
      <c r="AU597" s="129" t="s">
        <v>171</v>
      </c>
      <c r="AV597" s="129" t="s">
        <v>586</v>
      </c>
      <c r="AW597" s="129" t="s">
        <v>653</v>
      </c>
      <c r="AX597" s="129" t="s">
        <v>657</v>
      </c>
      <c r="AZ597" s="129" t="s">
        <v>3984</v>
      </c>
      <c r="BA597" s="130" t="s">
        <v>9841</v>
      </c>
      <c r="BB597" s="130" t="s">
        <v>9842</v>
      </c>
      <c r="BH597" s="124"/>
      <c r="BI597" s="124"/>
      <c r="BL597" s="131"/>
      <c r="BM597" s="131"/>
      <c r="BN597" s="131"/>
      <c r="BO597" s="131"/>
      <c r="BP597" s="131"/>
      <c r="BQ597" s="131"/>
      <c r="BR597" s="131"/>
      <c r="BX597" s="123"/>
      <c r="BY597" s="131"/>
      <c r="BZ597" s="131"/>
      <c r="CB597" s="129" t="s">
        <v>583</v>
      </c>
      <c r="CC597" s="129" t="s">
        <v>171</v>
      </c>
      <c r="CD597" s="129" t="s">
        <v>586</v>
      </c>
      <c r="CE597" s="129" t="s">
        <v>653</v>
      </c>
      <c r="CF597" s="129" t="s">
        <v>657</v>
      </c>
      <c r="CG597" s="131" t="s">
        <v>17983</v>
      </c>
      <c r="CH597" s="131" t="s">
        <v>9842</v>
      </c>
      <c r="CI597" s="124" t="s">
        <v>19580</v>
      </c>
    </row>
    <row r="598" spans="1:87" ht="15" x14ac:dyDescent="0.25">
      <c r="A598" s="30" t="str">
        <f t="shared" si="59"/>
        <v/>
      </c>
      <c r="B598" s="31"/>
      <c r="C598" s="31"/>
      <c r="D598" s="31"/>
      <c r="E598" s="31"/>
      <c r="F598" s="31"/>
      <c r="G598" s="32"/>
      <c r="H598" s="32"/>
      <c r="I598" s="33"/>
      <c r="J598" s="18"/>
      <c r="K598" s="32"/>
      <c r="L598" s="18"/>
      <c r="M598" s="31"/>
      <c r="N598" s="31"/>
      <c r="O598" s="31"/>
      <c r="P598" s="32"/>
      <c r="Q598" s="31"/>
      <c r="R598" s="44"/>
      <c r="S598" s="32"/>
      <c r="T598" s="34" t="str">
        <f t="shared" si="55"/>
        <v/>
      </c>
      <c r="U598" s="32"/>
      <c r="V598" s="45"/>
      <c r="W598" s="35"/>
      <c r="X598" s="62" t="str">
        <f t="shared" si="56"/>
        <v/>
      </c>
      <c r="Y598" s="32"/>
      <c r="Z598" s="35"/>
      <c r="AA598" s="36"/>
      <c r="AB598" s="32"/>
      <c r="AC598" s="32"/>
      <c r="AD598" s="32"/>
      <c r="AE598" s="31"/>
      <c r="AF598" s="31"/>
      <c r="AG598" s="31"/>
      <c r="AH598" s="31" t="str">
        <f t="shared" si="54"/>
        <v/>
      </c>
      <c r="AI598" s="37" t="str">
        <f>IFERROR(IF(OR($C$5="",$Y598=""),"",INDEX('NFA LEVEL'!$D$2:$D$197,MATCH(CONCATENATE($C$5,"_",$Y598),'NFA LEVEL'!$A$2:$A$197))),"")</f>
        <v/>
      </c>
      <c r="AJ598" s="38" t="str">
        <f>IFERROR(ROUND((VLOOKUP(CONCATENATE($C$5,"_",$Y598),premium!$A$2:$I$200,6,FALSE))*AA598,0),"")</f>
        <v/>
      </c>
      <c r="AK598" s="38" t="str">
        <f>IFERROR(ROUND((VLOOKUP(CONCATENATE($C$5,"_",$Y598),premium!$A$2:$I$200,9,FALSE))*AA598,2),"")</f>
        <v/>
      </c>
      <c r="AL598" s="35"/>
      <c r="AM598" s="31"/>
      <c r="AN598" s="39"/>
      <c r="AO598" s="63" t="str">
        <f t="shared" si="57"/>
        <v/>
      </c>
      <c r="AP598" s="40" t="str">
        <f t="shared" si="58"/>
        <v/>
      </c>
      <c r="AQ598" s="41" t="s">
        <v>48</v>
      </c>
      <c r="AR598" s="161"/>
      <c r="AS598" s="124" t="s">
        <v>4793</v>
      </c>
      <c r="AT598" s="129" t="s">
        <v>583</v>
      </c>
      <c r="AU598" s="129" t="s">
        <v>171</v>
      </c>
      <c r="AV598" s="129" t="s">
        <v>586</v>
      </c>
      <c r="AW598" s="129" t="s">
        <v>653</v>
      </c>
      <c r="AX598" s="129" t="s">
        <v>658</v>
      </c>
      <c r="AZ598" s="129" t="s">
        <v>3984</v>
      </c>
      <c r="BA598" s="130" t="s">
        <v>9843</v>
      </c>
      <c r="BB598" s="130" t="s">
        <v>9844</v>
      </c>
      <c r="BH598" s="124"/>
      <c r="BI598" s="124"/>
      <c r="BL598" s="131"/>
      <c r="BM598" s="131"/>
      <c r="BN598" s="131"/>
      <c r="BO598" s="131"/>
      <c r="BP598" s="131"/>
      <c r="BQ598" s="131"/>
      <c r="BR598" s="131"/>
      <c r="BX598" s="123"/>
      <c r="BY598" s="131"/>
      <c r="BZ598" s="131"/>
      <c r="CB598" s="129" t="s">
        <v>583</v>
      </c>
      <c r="CC598" s="129" t="s">
        <v>171</v>
      </c>
      <c r="CD598" s="129" t="s">
        <v>586</v>
      </c>
      <c r="CE598" s="129" t="s">
        <v>653</v>
      </c>
      <c r="CF598" s="129" t="s">
        <v>658</v>
      </c>
      <c r="CG598" s="131" t="s">
        <v>17983</v>
      </c>
      <c r="CH598" s="131" t="s">
        <v>9844</v>
      </c>
      <c r="CI598" s="124" t="s">
        <v>19581</v>
      </c>
    </row>
    <row r="599" spans="1:87" ht="15" x14ac:dyDescent="0.25">
      <c r="A599" s="30" t="str">
        <f t="shared" si="59"/>
        <v/>
      </c>
      <c r="B599" s="31"/>
      <c r="C599" s="31"/>
      <c r="D599" s="31"/>
      <c r="E599" s="31"/>
      <c r="F599" s="31"/>
      <c r="G599" s="32"/>
      <c r="H599" s="32"/>
      <c r="I599" s="33"/>
      <c r="J599" s="18"/>
      <c r="K599" s="32"/>
      <c r="L599" s="18"/>
      <c r="M599" s="31"/>
      <c r="N599" s="31"/>
      <c r="O599" s="31"/>
      <c r="P599" s="32"/>
      <c r="Q599" s="31"/>
      <c r="R599" s="44"/>
      <c r="S599" s="32"/>
      <c r="T599" s="34" t="str">
        <f t="shared" si="55"/>
        <v/>
      </c>
      <c r="U599" s="32"/>
      <c r="V599" s="45"/>
      <c r="W599" s="35"/>
      <c r="X599" s="62" t="str">
        <f t="shared" si="56"/>
        <v/>
      </c>
      <c r="Y599" s="32"/>
      <c r="Z599" s="35"/>
      <c r="AA599" s="36"/>
      <c r="AB599" s="32"/>
      <c r="AC599" s="32"/>
      <c r="AD599" s="32"/>
      <c r="AE599" s="31"/>
      <c r="AF599" s="31"/>
      <c r="AG599" s="31"/>
      <c r="AH599" s="31" t="str">
        <f t="shared" si="54"/>
        <v/>
      </c>
      <c r="AI599" s="37" t="str">
        <f>IFERROR(IF(OR($C$5="",$Y599=""),"",INDEX('NFA LEVEL'!$D$2:$D$197,MATCH(CONCATENATE($C$5,"_",$Y599),'NFA LEVEL'!$A$2:$A$197))),"")</f>
        <v/>
      </c>
      <c r="AJ599" s="38" t="str">
        <f>IFERROR(ROUND((VLOOKUP(CONCATENATE($C$5,"_",$Y599),premium!$A$2:$I$200,6,FALSE))*AA599,0),"")</f>
        <v/>
      </c>
      <c r="AK599" s="38" t="str">
        <f>IFERROR(ROUND((VLOOKUP(CONCATENATE($C$5,"_",$Y599),premium!$A$2:$I$200,9,FALSE))*AA599,2),"")</f>
        <v/>
      </c>
      <c r="AL599" s="35"/>
      <c r="AM599" s="31"/>
      <c r="AN599" s="39"/>
      <c r="AO599" s="63" t="str">
        <f t="shared" si="57"/>
        <v/>
      </c>
      <c r="AP599" s="40" t="str">
        <f t="shared" si="58"/>
        <v/>
      </c>
      <c r="AQ599" s="41" t="s">
        <v>48</v>
      </c>
      <c r="AR599" s="161"/>
      <c r="AS599" s="124" t="s">
        <v>4794</v>
      </c>
      <c r="AT599" s="129" t="s">
        <v>583</v>
      </c>
      <c r="AU599" s="129" t="s">
        <v>171</v>
      </c>
      <c r="AV599" s="129" t="s">
        <v>586</v>
      </c>
      <c r="AW599" s="129" t="s">
        <v>653</v>
      </c>
      <c r="AX599" s="129" t="s">
        <v>659</v>
      </c>
      <c r="AZ599" s="129" t="s">
        <v>3984</v>
      </c>
      <c r="BA599" s="130" t="s">
        <v>9845</v>
      </c>
      <c r="BB599" s="130" t="s">
        <v>9846</v>
      </c>
      <c r="BH599" s="124"/>
      <c r="BI599" s="124"/>
      <c r="BL599" s="131"/>
      <c r="BM599" s="131"/>
      <c r="BN599" s="131"/>
      <c r="BO599" s="131"/>
      <c r="BP599" s="131"/>
      <c r="BQ599" s="131"/>
      <c r="BR599" s="131"/>
      <c r="BX599" s="123"/>
      <c r="BY599" s="131"/>
      <c r="BZ599" s="131"/>
      <c r="CB599" s="129" t="s">
        <v>583</v>
      </c>
      <c r="CC599" s="129" t="s">
        <v>171</v>
      </c>
      <c r="CD599" s="129" t="s">
        <v>586</v>
      </c>
      <c r="CE599" s="129" t="s">
        <v>653</v>
      </c>
      <c r="CF599" s="129" t="s">
        <v>659</v>
      </c>
      <c r="CG599" s="131" t="s">
        <v>17983</v>
      </c>
      <c r="CH599" s="131" t="s">
        <v>9846</v>
      </c>
      <c r="CI599" s="124" t="s">
        <v>19582</v>
      </c>
    </row>
    <row r="600" spans="1:87" ht="15" x14ac:dyDescent="0.25">
      <c r="A600" s="30" t="str">
        <f t="shared" si="59"/>
        <v/>
      </c>
      <c r="B600" s="31"/>
      <c r="C600" s="31"/>
      <c r="D600" s="31"/>
      <c r="E600" s="31"/>
      <c r="F600" s="31"/>
      <c r="G600" s="32"/>
      <c r="H600" s="32"/>
      <c r="I600" s="33"/>
      <c r="J600" s="18"/>
      <c r="K600" s="32"/>
      <c r="L600" s="18"/>
      <c r="M600" s="31"/>
      <c r="N600" s="31"/>
      <c r="O600" s="31"/>
      <c r="P600" s="32"/>
      <c r="Q600" s="31"/>
      <c r="R600" s="44"/>
      <c r="S600" s="32"/>
      <c r="T600" s="34" t="str">
        <f t="shared" si="55"/>
        <v/>
      </c>
      <c r="U600" s="32"/>
      <c r="V600" s="45"/>
      <c r="W600" s="35"/>
      <c r="X600" s="62" t="str">
        <f t="shared" si="56"/>
        <v/>
      </c>
      <c r="Y600" s="32"/>
      <c r="Z600" s="35"/>
      <c r="AA600" s="36"/>
      <c r="AB600" s="32"/>
      <c r="AC600" s="32"/>
      <c r="AD600" s="32"/>
      <c r="AE600" s="31"/>
      <c r="AF600" s="31"/>
      <c r="AG600" s="31"/>
      <c r="AH600" s="31" t="str">
        <f t="shared" si="54"/>
        <v/>
      </c>
      <c r="AI600" s="37" t="str">
        <f>IFERROR(IF(OR($C$5="",$Y600=""),"",INDEX('NFA LEVEL'!$D$2:$D$197,MATCH(CONCATENATE($C$5,"_",$Y600),'NFA LEVEL'!$A$2:$A$197))),"")</f>
        <v/>
      </c>
      <c r="AJ600" s="38" t="str">
        <f>IFERROR(ROUND((VLOOKUP(CONCATENATE($C$5,"_",$Y600),premium!$A$2:$I$200,6,FALSE))*AA600,0),"")</f>
        <v/>
      </c>
      <c r="AK600" s="38" t="str">
        <f>IFERROR(ROUND((VLOOKUP(CONCATENATE($C$5,"_",$Y600),premium!$A$2:$I$200,9,FALSE))*AA600,2),"")</f>
        <v/>
      </c>
      <c r="AL600" s="35"/>
      <c r="AM600" s="31"/>
      <c r="AN600" s="39"/>
      <c r="AO600" s="63" t="str">
        <f t="shared" si="57"/>
        <v/>
      </c>
      <c r="AP600" s="40" t="str">
        <f t="shared" si="58"/>
        <v/>
      </c>
      <c r="AQ600" s="41" t="s">
        <v>48</v>
      </c>
      <c r="AR600" s="161"/>
      <c r="AS600" s="124" t="s">
        <v>4795</v>
      </c>
      <c r="AT600" s="129" t="s">
        <v>583</v>
      </c>
      <c r="AU600" s="129" t="s">
        <v>171</v>
      </c>
      <c r="AV600" s="129" t="s">
        <v>586</v>
      </c>
      <c r="AW600" s="129" t="s">
        <v>653</v>
      </c>
      <c r="AX600" s="129" t="s">
        <v>660</v>
      </c>
      <c r="AZ600" s="129" t="s">
        <v>3984</v>
      </c>
      <c r="BA600" s="130" t="s">
        <v>9847</v>
      </c>
      <c r="BB600" s="130" t="s">
        <v>9848</v>
      </c>
      <c r="BH600" s="124"/>
      <c r="BI600" s="124"/>
      <c r="BL600" s="131"/>
      <c r="BM600" s="131"/>
      <c r="BN600" s="131"/>
      <c r="BO600" s="131"/>
      <c r="BP600" s="131"/>
      <c r="BQ600" s="131"/>
      <c r="BR600" s="131"/>
      <c r="BX600" s="123"/>
      <c r="BY600" s="131"/>
      <c r="BZ600" s="131"/>
      <c r="CB600" s="129" t="s">
        <v>583</v>
      </c>
      <c r="CC600" s="129" t="s">
        <v>171</v>
      </c>
      <c r="CD600" s="129" t="s">
        <v>586</v>
      </c>
      <c r="CE600" s="129" t="s">
        <v>653</v>
      </c>
      <c r="CF600" s="129" t="s">
        <v>660</v>
      </c>
      <c r="CG600" s="131" t="s">
        <v>17983</v>
      </c>
      <c r="CH600" s="131" t="s">
        <v>9848</v>
      </c>
      <c r="CI600" s="124" t="s">
        <v>19583</v>
      </c>
    </row>
    <row r="601" spans="1:87" ht="15" x14ac:dyDescent="0.25">
      <c r="A601" s="30" t="str">
        <f t="shared" si="59"/>
        <v/>
      </c>
      <c r="B601" s="31"/>
      <c r="C601" s="31"/>
      <c r="D601" s="31"/>
      <c r="E601" s="31"/>
      <c r="F601" s="31"/>
      <c r="G601" s="32"/>
      <c r="H601" s="32"/>
      <c r="I601" s="33"/>
      <c r="J601" s="18"/>
      <c r="K601" s="32"/>
      <c r="L601" s="18"/>
      <c r="M601" s="31"/>
      <c r="N601" s="31"/>
      <c r="O601" s="31"/>
      <c r="P601" s="32"/>
      <c r="Q601" s="31"/>
      <c r="R601" s="44"/>
      <c r="S601" s="32"/>
      <c r="T601" s="34" t="str">
        <f t="shared" si="55"/>
        <v/>
      </c>
      <c r="U601" s="32"/>
      <c r="V601" s="45"/>
      <c r="W601" s="35"/>
      <c r="X601" s="62" t="str">
        <f t="shared" si="56"/>
        <v/>
      </c>
      <c r="Y601" s="32"/>
      <c r="Z601" s="35"/>
      <c r="AA601" s="36"/>
      <c r="AB601" s="32"/>
      <c r="AC601" s="32"/>
      <c r="AD601" s="32"/>
      <c r="AE601" s="31"/>
      <c r="AF601" s="31"/>
      <c r="AG601" s="31"/>
      <c r="AH601" s="31" t="str">
        <f t="shared" si="54"/>
        <v/>
      </c>
      <c r="AI601" s="37" t="str">
        <f>IFERROR(IF(OR($C$5="",$Y601=""),"",INDEX('NFA LEVEL'!$D$2:$D$197,MATCH(CONCATENATE($C$5,"_",$Y601),'NFA LEVEL'!$A$2:$A$197))),"")</f>
        <v/>
      </c>
      <c r="AJ601" s="38" t="str">
        <f>IFERROR(ROUND((VLOOKUP(CONCATENATE($C$5,"_",$Y601),premium!$A$2:$I$200,6,FALSE))*AA601,0),"")</f>
        <v/>
      </c>
      <c r="AK601" s="38" t="str">
        <f>IFERROR(ROUND((VLOOKUP(CONCATENATE($C$5,"_",$Y601),premium!$A$2:$I$200,9,FALSE))*AA601,2),"")</f>
        <v/>
      </c>
      <c r="AL601" s="35"/>
      <c r="AM601" s="31"/>
      <c r="AN601" s="39"/>
      <c r="AO601" s="63" t="str">
        <f t="shared" si="57"/>
        <v/>
      </c>
      <c r="AP601" s="40" t="str">
        <f t="shared" si="58"/>
        <v/>
      </c>
      <c r="AQ601" s="41" t="s">
        <v>48</v>
      </c>
      <c r="AR601" s="161"/>
      <c r="AS601" s="124" t="s">
        <v>4796</v>
      </c>
      <c r="AT601" s="129" t="s">
        <v>583</v>
      </c>
      <c r="AU601" s="129" t="s">
        <v>171</v>
      </c>
      <c r="AV601" s="129" t="s">
        <v>586</v>
      </c>
      <c r="AW601" s="129" t="s">
        <v>653</v>
      </c>
      <c r="AX601" s="129" t="s">
        <v>661</v>
      </c>
      <c r="AZ601" s="129" t="s">
        <v>3984</v>
      </c>
      <c r="BA601" s="130" t="s">
        <v>9849</v>
      </c>
      <c r="BB601" s="130" t="s">
        <v>9850</v>
      </c>
      <c r="BH601" s="124"/>
      <c r="BI601" s="124"/>
      <c r="BL601" s="131"/>
      <c r="BM601" s="131"/>
      <c r="BN601" s="131"/>
      <c r="BO601" s="131"/>
      <c r="BP601" s="131"/>
      <c r="BQ601" s="131"/>
      <c r="BR601" s="131"/>
      <c r="BX601" s="123"/>
      <c r="BY601" s="131"/>
      <c r="BZ601" s="131"/>
      <c r="CB601" s="129" t="s">
        <v>583</v>
      </c>
      <c r="CC601" s="129" t="s">
        <v>171</v>
      </c>
      <c r="CD601" s="129" t="s">
        <v>586</v>
      </c>
      <c r="CE601" s="129" t="s">
        <v>653</v>
      </c>
      <c r="CF601" s="129" t="s">
        <v>661</v>
      </c>
      <c r="CG601" s="131" t="s">
        <v>17983</v>
      </c>
      <c r="CH601" s="131" t="s">
        <v>9850</v>
      </c>
      <c r="CI601" s="124" t="s">
        <v>19584</v>
      </c>
    </row>
    <row r="602" spans="1:87" ht="15" x14ac:dyDescent="0.25">
      <c r="A602" s="30" t="str">
        <f t="shared" si="59"/>
        <v/>
      </c>
      <c r="B602" s="31"/>
      <c r="C602" s="31"/>
      <c r="D602" s="31"/>
      <c r="E602" s="31"/>
      <c r="F602" s="31"/>
      <c r="G602" s="32"/>
      <c r="H602" s="32"/>
      <c r="I602" s="33"/>
      <c r="J602" s="18"/>
      <c r="K602" s="32"/>
      <c r="L602" s="18"/>
      <c r="M602" s="31"/>
      <c r="N602" s="31"/>
      <c r="O602" s="31"/>
      <c r="P602" s="32"/>
      <c r="Q602" s="31"/>
      <c r="R602" s="44"/>
      <c r="S602" s="32"/>
      <c r="T602" s="34" t="str">
        <f t="shared" si="55"/>
        <v/>
      </c>
      <c r="U602" s="32"/>
      <c r="V602" s="45"/>
      <c r="W602" s="35"/>
      <c r="X602" s="62" t="str">
        <f t="shared" si="56"/>
        <v/>
      </c>
      <c r="Y602" s="32"/>
      <c r="Z602" s="35"/>
      <c r="AA602" s="36"/>
      <c r="AB602" s="32"/>
      <c r="AC602" s="32"/>
      <c r="AD602" s="32"/>
      <c r="AE602" s="31"/>
      <c r="AF602" s="31"/>
      <c r="AG602" s="31"/>
      <c r="AH602" s="31" t="str">
        <f t="shared" si="54"/>
        <v/>
      </c>
      <c r="AI602" s="37" t="str">
        <f>IFERROR(IF(OR($C$5="",$Y602=""),"",INDEX('NFA LEVEL'!$D$2:$D$197,MATCH(CONCATENATE($C$5,"_",$Y602),'NFA LEVEL'!$A$2:$A$197))),"")</f>
        <v/>
      </c>
      <c r="AJ602" s="38" t="str">
        <f>IFERROR(ROUND((VLOOKUP(CONCATENATE($C$5,"_",$Y602),premium!$A$2:$I$200,6,FALSE))*AA602,0),"")</f>
        <v/>
      </c>
      <c r="AK602" s="38" t="str">
        <f>IFERROR(ROUND((VLOOKUP(CONCATENATE($C$5,"_",$Y602),premium!$A$2:$I$200,9,FALSE))*AA602,2),"")</f>
        <v/>
      </c>
      <c r="AL602" s="35"/>
      <c r="AM602" s="31"/>
      <c r="AN602" s="39"/>
      <c r="AO602" s="63" t="str">
        <f t="shared" si="57"/>
        <v/>
      </c>
      <c r="AP602" s="40" t="str">
        <f t="shared" si="58"/>
        <v/>
      </c>
      <c r="AQ602" s="41" t="s">
        <v>48</v>
      </c>
      <c r="AR602" s="161"/>
      <c r="AS602" s="124" t="s">
        <v>4797</v>
      </c>
      <c r="AT602" s="129" t="s">
        <v>583</v>
      </c>
      <c r="AU602" s="129" t="s">
        <v>171</v>
      </c>
      <c r="AV602" s="129" t="s">
        <v>586</v>
      </c>
      <c r="AW602" s="129" t="s">
        <v>653</v>
      </c>
      <c r="AX602" s="129" t="s">
        <v>662</v>
      </c>
      <c r="AZ602" s="129" t="s">
        <v>3984</v>
      </c>
      <c r="BA602" s="130" t="s">
        <v>9851</v>
      </c>
      <c r="BB602" s="130" t="s">
        <v>9852</v>
      </c>
      <c r="BH602" s="124"/>
      <c r="BI602" s="124"/>
      <c r="BL602" s="131"/>
      <c r="BM602" s="131"/>
      <c r="BN602" s="131"/>
      <c r="BO602" s="131"/>
      <c r="BP602" s="131"/>
      <c r="BQ602" s="131"/>
      <c r="BR602" s="131"/>
      <c r="BX602" s="123"/>
      <c r="BY602" s="131"/>
      <c r="BZ602" s="131"/>
      <c r="CB602" s="129" t="s">
        <v>583</v>
      </c>
      <c r="CC602" s="129" t="s">
        <v>171</v>
      </c>
      <c r="CD602" s="129" t="s">
        <v>586</v>
      </c>
      <c r="CE602" s="129" t="s">
        <v>653</v>
      </c>
      <c r="CF602" s="129" t="s">
        <v>662</v>
      </c>
      <c r="CG602" s="131" t="s">
        <v>17983</v>
      </c>
      <c r="CH602" s="131" t="s">
        <v>9852</v>
      </c>
      <c r="CI602" s="124" t="s">
        <v>19585</v>
      </c>
    </row>
    <row r="603" spans="1:87" ht="15" x14ac:dyDescent="0.25">
      <c r="A603" s="30" t="str">
        <f t="shared" si="59"/>
        <v/>
      </c>
      <c r="B603" s="31"/>
      <c r="C603" s="31"/>
      <c r="D603" s="31"/>
      <c r="E603" s="31"/>
      <c r="F603" s="31"/>
      <c r="G603" s="32"/>
      <c r="H603" s="32"/>
      <c r="I603" s="33"/>
      <c r="J603" s="18"/>
      <c r="K603" s="32"/>
      <c r="L603" s="18"/>
      <c r="M603" s="31"/>
      <c r="N603" s="31"/>
      <c r="O603" s="31"/>
      <c r="P603" s="32"/>
      <c r="Q603" s="31"/>
      <c r="R603" s="44"/>
      <c r="S603" s="32"/>
      <c r="T603" s="34" t="str">
        <f t="shared" si="55"/>
        <v/>
      </c>
      <c r="U603" s="32"/>
      <c r="V603" s="45"/>
      <c r="W603" s="35"/>
      <c r="X603" s="62" t="str">
        <f t="shared" si="56"/>
        <v/>
      </c>
      <c r="Y603" s="32"/>
      <c r="Z603" s="35"/>
      <c r="AA603" s="36"/>
      <c r="AB603" s="32"/>
      <c r="AC603" s="32"/>
      <c r="AD603" s="32"/>
      <c r="AE603" s="31"/>
      <c r="AF603" s="31"/>
      <c r="AG603" s="31"/>
      <c r="AH603" s="31" t="str">
        <f t="shared" si="54"/>
        <v/>
      </c>
      <c r="AI603" s="37" t="str">
        <f>IFERROR(IF(OR($C$5="",$Y603=""),"",INDEX('NFA LEVEL'!$D$2:$D$197,MATCH(CONCATENATE($C$5,"_",$Y603),'NFA LEVEL'!$A$2:$A$197))),"")</f>
        <v/>
      </c>
      <c r="AJ603" s="38" t="str">
        <f>IFERROR(ROUND((VLOOKUP(CONCATENATE($C$5,"_",$Y603),premium!$A$2:$I$200,6,FALSE))*AA603,0),"")</f>
        <v/>
      </c>
      <c r="AK603" s="38" t="str">
        <f>IFERROR(ROUND((VLOOKUP(CONCATENATE($C$5,"_",$Y603),premium!$A$2:$I$200,9,FALSE))*AA603,2),"")</f>
        <v/>
      </c>
      <c r="AL603" s="35"/>
      <c r="AM603" s="31"/>
      <c r="AN603" s="39"/>
      <c r="AO603" s="63" t="str">
        <f t="shared" si="57"/>
        <v/>
      </c>
      <c r="AP603" s="40" t="str">
        <f t="shared" si="58"/>
        <v/>
      </c>
      <c r="AQ603" s="41" t="s">
        <v>48</v>
      </c>
      <c r="AR603" s="161"/>
      <c r="AS603" s="124" t="s">
        <v>4798</v>
      </c>
      <c r="AT603" s="129" t="s">
        <v>583</v>
      </c>
      <c r="AU603" s="129" t="s">
        <v>171</v>
      </c>
      <c r="AV603" s="129" t="s">
        <v>586</v>
      </c>
      <c r="AW603" s="129" t="s">
        <v>653</v>
      </c>
      <c r="AX603" s="129" t="s">
        <v>663</v>
      </c>
      <c r="AZ603" s="129" t="s">
        <v>3984</v>
      </c>
      <c r="BA603" s="130" t="s">
        <v>9853</v>
      </c>
      <c r="BB603" s="130" t="s">
        <v>9854</v>
      </c>
      <c r="BH603" s="124"/>
      <c r="BI603" s="124"/>
      <c r="BL603" s="131"/>
      <c r="BM603" s="131"/>
      <c r="BN603" s="131"/>
      <c r="BO603" s="131"/>
      <c r="BP603" s="131"/>
      <c r="BQ603" s="131"/>
      <c r="BR603" s="131"/>
      <c r="BX603" s="123"/>
      <c r="BY603" s="131"/>
      <c r="BZ603" s="131"/>
      <c r="CB603" s="129" t="s">
        <v>583</v>
      </c>
      <c r="CC603" s="129" t="s">
        <v>171</v>
      </c>
      <c r="CD603" s="129" t="s">
        <v>586</v>
      </c>
      <c r="CE603" s="129" t="s">
        <v>653</v>
      </c>
      <c r="CF603" s="129" t="s">
        <v>663</v>
      </c>
      <c r="CG603" s="131" t="s">
        <v>17983</v>
      </c>
      <c r="CH603" s="131" t="s">
        <v>9854</v>
      </c>
      <c r="CI603" s="124" t="s">
        <v>19586</v>
      </c>
    </row>
    <row r="604" spans="1:87" ht="15" x14ac:dyDescent="0.25">
      <c r="A604" s="30" t="str">
        <f t="shared" si="59"/>
        <v/>
      </c>
      <c r="B604" s="31"/>
      <c r="C604" s="31"/>
      <c r="D604" s="31"/>
      <c r="E604" s="31"/>
      <c r="F604" s="31"/>
      <c r="G604" s="32"/>
      <c r="H604" s="32"/>
      <c r="I604" s="33"/>
      <c r="J604" s="18"/>
      <c r="K604" s="32"/>
      <c r="L604" s="18"/>
      <c r="M604" s="31"/>
      <c r="N604" s="31"/>
      <c r="O604" s="31"/>
      <c r="P604" s="32"/>
      <c r="Q604" s="31"/>
      <c r="R604" s="44"/>
      <c r="S604" s="32"/>
      <c r="T604" s="34" t="str">
        <f t="shared" si="55"/>
        <v/>
      </c>
      <c r="U604" s="32"/>
      <c r="V604" s="45"/>
      <c r="W604" s="35"/>
      <c r="X604" s="62" t="str">
        <f t="shared" si="56"/>
        <v/>
      </c>
      <c r="Y604" s="32"/>
      <c r="Z604" s="35"/>
      <c r="AA604" s="36"/>
      <c r="AB604" s="32"/>
      <c r="AC604" s="32"/>
      <c r="AD604" s="32"/>
      <c r="AE604" s="31"/>
      <c r="AF604" s="31"/>
      <c r="AG604" s="31"/>
      <c r="AH604" s="31" t="str">
        <f t="shared" si="54"/>
        <v/>
      </c>
      <c r="AI604" s="37" t="str">
        <f>IFERROR(IF(OR($C$5="",$Y604=""),"",INDEX('NFA LEVEL'!$D$2:$D$197,MATCH(CONCATENATE($C$5,"_",$Y604),'NFA LEVEL'!$A$2:$A$197))),"")</f>
        <v/>
      </c>
      <c r="AJ604" s="38" t="str">
        <f>IFERROR(ROUND((VLOOKUP(CONCATENATE($C$5,"_",$Y604),premium!$A$2:$I$200,6,FALSE))*AA604,0),"")</f>
        <v/>
      </c>
      <c r="AK604" s="38" t="str">
        <f>IFERROR(ROUND((VLOOKUP(CONCATENATE($C$5,"_",$Y604),premium!$A$2:$I$200,9,FALSE))*AA604,2),"")</f>
        <v/>
      </c>
      <c r="AL604" s="35"/>
      <c r="AM604" s="31"/>
      <c r="AN604" s="39"/>
      <c r="AO604" s="63" t="str">
        <f t="shared" si="57"/>
        <v/>
      </c>
      <c r="AP604" s="40" t="str">
        <f t="shared" si="58"/>
        <v/>
      </c>
      <c r="AQ604" s="41" t="s">
        <v>48</v>
      </c>
      <c r="AR604" s="161"/>
      <c r="AS604" s="124" t="s">
        <v>4799</v>
      </c>
      <c r="AT604" s="129" t="s">
        <v>583</v>
      </c>
      <c r="AU604" s="129" t="s">
        <v>171</v>
      </c>
      <c r="AV604" s="129" t="s">
        <v>586</v>
      </c>
      <c r="AW604" s="129" t="s">
        <v>653</v>
      </c>
      <c r="AX604" s="129" t="s">
        <v>664</v>
      </c>
      <c r="AZ604" s="129" t="s">
        <v>3984</v>
      </c>
      <c r="BA604" s="130" t="s">
        <v>9855</v>
      </c>
      <c r="BB604" s="130" t="s">
        <v>9856</v>
      </c>
      <c r="BH604" s="124"/>
      <c r="BI604" s="124"/>
      <c r="BL604" s="131"/>
      <c r="BM604" s="131"/>
      <c r="BN604" s="131"/>
      <c r="BO604" s="131"/>
      <c r="BP604" s="131"/>
      <c r="BQ604" s="131"/>
      <c r="BR604" s="131"/>
      <c r="BX604" s="123"/>
      <c r="BY604" s="131"/>
      <c r="BZ604" s="131"/>
      <c r="CB604" s="129" t="s">
        <v>583</v>
      </c>
      <c r="CC604" s="129" t="s">
        <v>171</v>
      </c>
      <c r="CD604" s="129" t="s">
        <v>586</v>
      </c>
      <c r="CE604" s="129" t="s">
        <v>653</v>
      </c>
      <c r="CF604" s="129" t="s">
        <v>664</v>
      </c>
      <c r="CG604" s="131" t="s">
        <v>17983</v>
      </c>
      <c r="CH604" s="131" t="s">
        <v>9856</v>
      </c>
      <c r="CI604" s="124" t="s">
        <v>19587</v>
      </c>
    </row>
    <row r="605" spans="1:87" ht="15" x14ac:dyDescent="0.25">
      <c r="A605" s="30" t="str">
        <f t="shared" si="59"/>
        <v/>
      </c>
      <c r="B605" s="31"/>
      <c r="C605" s="31"/>
      <c r="D605" s="31"/>
      <c r="E605" s="31"/>
      <c r="F605" s="31"/>
      <c r="G605" s="32"/>
      <c r="H605" s="32"/>
      <c r="I605" s="33"/>
      <c r="J605" s="18"/>
      <c r="K605" s="32"/>
      <c r="L605" s="18"/>
      <c r="M605" s="31"/>
      <c r="N605" s="31"/>
      <c r="O605" s="31"/>
      <c r="P605" s="32"/>
      <c r="Q605" s="31"/>
      <c r="R605" s="44"/>
      <c r="S605" s="32"/>
      <c r="T605" s="34" t="str">
        <f t="shared" si="55"/>
        <v/>
      </c>
      <c r="U605" s="32"/>
      <c r="V605" s="45"/>
      <c r="W605" s="35"/>
      <c r="X605" s="62" t="str">
        <f t="shared" si="56"/>
        <v/>
      </c>
      <c r="Y605" s="32"/>
      <c r="Z605" s="35"/>
      <c r="AA605" s="36"/>
      <c r="AB605" s="32"/>
      <c r="AC605" s="32"/>
      <c r="AD605" s="32"/>
      <c r="AE605" s="31"/>
      <c r="AF605" s="31"/>
      <c r="AG605" s="31"/>
      <c r="AH605" s="31" t="str">
        <f t="shared" si="54"/>
        <v/>
      </c>
      <c r="AI605" s="37" t="str">
        <f>IFERROR(IF(OR($C$5="",$Y605=""),"",INDEX('NFA LEVEL'!$D$2:$D$197,MATCH(CONCATENATE($C$5,"_",$Y605),'NFA LEVEL'!$A$2:$A$197))),"")</f>
        <v/>
      </c>
      <c r="AJ605" s="38" t="str">
        <f>IFERROR(ROUND((VLOOKUP(CONCATENATE($C$5,"_",$Y605),premium!$A$2:$I$200,6,FALSE))*AA605,0),"")</f>
        <v/>
      </c>
      <c r="AK605" s="38" t="str">
        <f>IFERROR(ROUND((VLOOKUP(CONCATENATE($C$5,"_",$Y605),premium!$A$2:$I$200,9,FALSE))*AA605,2),"")</f>
        <v/>
      </c>
      <c r="AL605" s="35"/>
      <c r="AM605" s="31"/>
      <c r="AN605" s="39"/>
      <c r="AO605" s="63" t="str">
        <f t="shared" si="57"/>
        <v/>
      </c>
      <c r="AP605" s="40" t="str">
        <f t="shared" si="58"/>
        <v/>
      </c>
      <c r="AQ605" s="41" t="s">
        <v>48</v>
      </c>
      <c r="AR605" s="161"/>
      <c r="AS605" s="124" t="s">
        <v>4800</v>
      </c>
      <c r="AT605" s="129" t="s">
        <v>583</v>
      </c>
      <c r="AU605" s="129" t="s">
        <v>171</v>
      </c>
      <c r="AV605" s="129" t="s">
        <v>586</v>
      </c>
      <c r="AW605" s="129" t="s">
        <v>653</v>
      </c>
      <c r="AX605" s="129" t="s">
        <v>665</v>
      </c>
      <c r="AZ605" s="129" t="s">
        <v>3984</v>
      </c>
      <c r="BA605" s="130" t="s">
        <v>9857</v>
      </c>
      <c r="BB605" s="130" t="s">
        <v>9858</v>
      </c>
      <c r="BH605" s="124"/>
      <c r="BI605" s="124"/>
      <c r="BL605" s="131"/>
      <c r="BM605" s="131"/>
      <c r="BN605" s="131"/>
      <c r="BO605" s="131"/>
      <c r="BP605" s="131"/>
      <c r="BQ605" s="131"/>
      <c r="BR605" s="131"/>
      <c r="BX605" s="123"/>
      <c r="BY605" s="131"/>
      <c r="BZ605" s="131"/>
      <c r="CB605" s="129" t="s">
        <v>583</v>
      </c>
      <c r="CC605" s="129" t="s">
        <v>171</v>
      </c>
      <c r="CD605" s="129" t="s">
        <v>586</v>
      </c>
      <c r="CE605" s="129" t="s">
        <v>653</v>
      </c>
      <c r="CF605" s="129" t="s">
        <v>665</v>
      </c>
      <c r="CG605" s="131" t="s">
        <v>17983</v>
      </c>
      <c r="CH605" s="131" t="s">
        <v>9858</v>
      </c>
      <c r="CI605" s="124" t="s">
        <v>19588</v>
      </c>
    </row>
    <row r="606" spans="1:87" ht="15" x14ac:dyDescent="0.25">
      <c r="A606" s="30" t="str">
        <f t="shared" si="59"/>
        <v/>
      </c>
      <c r="B606" s="31"/>
      <c r="C606" s="31"/>
      <c r="D606" s="31"/>
      <c r="E606" s="31"/>
      <c r="F606" s="31"/>
      <c r="G606" s="32"/>
      <c r="H606" s="32"/>
      <c r="I606" s="33"/>
      <c r="J606" s="18"/>
      <c r="K606" s="32"/>
      <c r="L606" s="18"/>
      <c r="M606" s="31"/>
      <c r="N606" s="31"/>
      <c r="O606" s="31"/>
      <c r="P606" s="32"/>
      <c r="Q606" s="31"/>
      <c r="R606" s="44"/>
      <c r="S606" s="32"/>
      <c r="T606" s="34" t="str">
        <f t="shared" si="55"/>
        <v/>
      </c>
      <c r="U606" s="32"/>
      <c r="V606" s="45"/>
      <c r="W606" s="35"/>
      <c r="X606" s="62" t="str">
        <f t="shared" si="56"/>
        <v/>
      </c>
      <c r="Y606" s="32"/>
      <c r="Z606" s="35"/>
      <c r="AA606" s="36"/>
      <c r="AB606" s="32"/>
      <c r="AC606" s="32"/>
      <c r="AD606" s="32"/>
      <c r="AE606" s="31"/>
      <c r="AF606" s="31"/>
      <c r="AG606" s="31"/>
      <c r="AH606" s="31" t="str">
        <f t="shared" si="54"/>
        <v/>
      </c>
      <c r="AI606" s="37" t="str">
        <f>IFERROR(IF(OR($C$5="",$Y606=""),"",INDEX('NFA LEVEL'!$D$2:$D$197,MATCH(CONCATENATE($C$5,"_",$Y606),'NFA LEVEL'!$A$2:$A$197))),"")</f>
        <v/>
      </c>
      <c r="AJ606" s="38" t="str">
        <f>IFERROR(ROUND((VLOOKUP(CONCATENATE($C$5,"_",$Y606),premium!$A$2:$I$200,6,FALSE))*AA606,0),"")</f>
        <v/>
      </c>
      <c r="AK606" s="38" t="str">
        <f>IFERROR(ROUND((VLOOKUP(CONCATENATE($C$5,"_",$Y606),premium!$A$2:$I$200,9,FALSE))*AA606,2),"")</f>
        <v/>
      </c>
      <c r="AL606" s="35"/>
      <c r="AM606" s="31"/>
      <c r="AN606" s="39"/>
      <c r="AO606" s="63" t="str">
        <f t="shared" si="57"/>
        <v/>
      </c>
      <c r="AP606" s="40" t="str">
        <f t="shared" si="58"/>
        <v/>
      </c>
      <c r="AQ606" s="41" t="s">
        <v>48</v>
      </c>
      <c r="AR606" s="161"/>
      <c r="AS606" s="124" t="s">
        <v>4801</v>
      </c>
      <c r="AT606" s="129" t="s">
        <v>583</v>
      </c>
      <c r="AU606" s="129" t="s">
        <v>171</v>
      </c>
      <c r="AV606" s="129" t="s">
        <v>586</v>
      </c>
      <c r="AW606" s="129" t="s">
        <v>653</v>
      </c>
      <c r="AX606" s="129" t="s">
        <v>666</v>
      </c>
      <c r="AZ606" s="129" t="s">
        <v>3984</v>
      </c>
      <c r="BA606" s="130" t="s">
        <v>9859</v>
      </c>
      <c r="BB606" s="130" t="s">
        <v>9860</v>
      </c>
      <c r="BH606" s="124"/>
      <c r="BI606" s="124"/>
      <c r="BL606" s="131"/>
      <c r="BM606" s="131"/>
      <c r="BN606" s="131"/>
      <c r="BO606" s="131"/>
      <c r="BP606" s="131"/>
      <c r="BQ606" s="131"/>
      <c r="BR606" s="131"/>
      <c r="BX606" s="123"/>
      <c r="BY606" s="131"/>
      <c r="BZ606" s="131"/>
      <c r="CB606" s="129" t="s">
        <v>583</v>
      </c>
      <c r="CC606" s="129" t="s">
        <v>171</v>
      </c>
      <c r="CD606" s="129" t="s">
        <v>586</v>
      </c>
      <c r="CE606" s="129" t="s">
        <v>653</v>
      </c>
      <c r="CF606" s="129" t="s">
        <v>666</v>
      </c>
      <c r="CG606" s="131" t="s">
        <v>17983</v>
      </c>
      <c r="CH606" s="131" t="s">
        <v>9860</v>
      </c>
      <c r="CI606" s="124" t="s">
        <v>19589</v>
      </c>
    </row>
    <row r="607" spans="1:87" ht="15" x14ac:dyDescent="0.25">
      <c r="A607" s="30" t="str">
        <f t="shared" si="59"/>
        <v/>
      </c>
      <c r="B607" s="31"/>
      <c r="C607" s="31"/>
      <c r="D607" s="31"/>
      <c r="E607" s="31"/>
      <c r="F607" s="31"/>
      <c r="G607" s="32"/>
      <c r="H607" s="32"/>
      <c r="I607" s="33"/>
      <c r="J607" s="18"/>
      <c r="K607" s="32"/>
      <c r="L607" s="18"/>
      <c r="M607" s="31"/>
      <c r="N607" s="31"/>
      <c r="O607" s="31"/>
      <c r="P607" s="32"/>
      <c r="Q607" s="31"/>
      <c r="R607" s="44"/>
      <c r="S607" s="32"/>
      <c r="T607" s="34" t="str">
        <f t="shared" si="55"/>
        <v/>
      </c>
      <c r="U607" s="32"/>
      <c r="V607" s="45"/>
      <c r="W607" s="35"/>
      <c r="X607" s="62" t="str">
        <f t="shared" si="56"/>
        <v/>
      </c>
      <c r="Y607" s="32"/>
      <c r="Z607" s="35"/>
      <c r="AA607" s="36"/>
      <c r="AB607" s="32"/>
      <c r="AC607" s="32"/>
      <c r="AD607" s="32"/>
      <c r="AE607" s="31"/>
      <c r="AF607" s="31"/>
      <c r="AG607" s="31"/>
      <c r="AH607" s="31" t="str">
        <f t="shared" si="54"/>
        <v/>
      </c>
      <c r="AI607" s="37" t="str">
        <f>IFERROR(IF(OR($C$5="",$Y607=""),"",INDEX('NFA LEVEL'!$D$2:$D$197,MATCH(CONCATENATE($C$5,"_",$Y607),'NFA LEVEL'!$A$2:$A$197))),"")</f>
        <v/>
      </c>
      <c r="AJ607" s="38" t="str">
        <f>IFERROR(ROUND((VLOOKUP(CONCATENATE($C$5,"_",$Y607),premium!$A$2:$I$200,6,FALSE))*AA607,0),"")</f>
        <v/>
      </c>
      <c r="AK607" s="38" t="str">
        <f>IFERROR(ROUND((VLOOKUP(CONCATENATE($C$5,"_",$Y607),premium!$A$2:$I$200,9,FALSE))*AA607,2),"")</f>
        <v/>
      </c>
      <c r="AL607" s="35"/>
      <c r="AM607" s="31"/>
      <c r="AN607" s="39"/>
      <c r="AO607" s="63" t="str">
        <f t="shared" si="57"/>
        <v/>
      </c>
      <c r="AP607" s="40" t="str">
        <f t="shared" si="58"/>
        <v/>
      </c>
      <c r="AQ607" s="41" t="s">
        <v>48</v>
      </c>
      <c r="AR607" s="161"/>
      <c r="AS607" s="124" t="s">
        <v>4802</v>
      </c>
      <c r="AT607" s="129" t="s">
        <v>583</v>
      </c>
      <c r="AU607" s="129" t="s">
        <v>171</v>
      </c>
      <c r="AV607" s="129" t="s">
        <v>586</v>
      </c>
      <c r="AW607" s="129" t="s">
        <v>653</v>
      </c>
      <c r="AX607" s="129" t="s">
        <v>667</v>
      </c>
      <c r="AZ607" s="129" t="s">
        <v>3984</v>
      </c>
      <c r="BA607" s="130" t="s">
        <v>9861</v>
      </c>
      <c r="BB607" s="130" t="s">
        <v>9862</v>
      </c>
      <c r="BH607" s="124"/>
      <c r="BI607" s="124"/>
      <c r="BL607" s="131"/>
      <c r="BM607" s="131"/>
      <c r="BN607" s="131"/>
      <c r="BO607" s="131"/>
      <c r="BP607" s="131"/>
      <c r="BQ607" s="131"/>
      <c r="BR607" s="131"/>
      <c r="BX607" s="123"/>
      <c r="BY607" s="131"/>
      <c r="BZ607" s="131"/>
      <c r="CB607" s="129" t="s">
        <v>583</v>
      </c>
      <c r="CC607" s="129" t="s">
        <v>171</v>
      </c>
      <c r="CD607" s="129" t="s">
        <v>586</v>
      </c>
      <c r="CE607" s="129" t="s">
        <v>653</v>
      </c>
      <c r="CF607" s="129" t="s">
        <v>667</v>
      </c>
      <c r="CG607" s="131" t="s">
        <v>17983</v>
      </c>
      <c r="CH607" s="131" t="s">
        <v>9862</v>
      </c>
      <c r="CI607" s="124" t="s">
        <v>19590</v>
      </c>
    </row>
    <row r="608" spans="1:87" ht="15" x14ac:dyDescent="0.25">
      <c r="A608" s="30" t="str">
        <f t="shared" si="59"/>
        <v/>
      </c>
      <c r="B608" s="31"/>
      <c r="C608" s="31"/>
      <c r="D608" s="31"/>
      <c r="E608" s="31"/>
      <c r="F608" s="31"/>
      <c r="G608" s="32"/>
      <c r="H608" s="32"/>
      <c r="I608" s="33"/>
      <c r="J608" s="18"/>
      <c r="K608" s="32"/>
      <c r="L608" s="18"/>
      <c r="M608" s="31"/>
      <c r="N608" s="31"/>
      <c r="O608" s="31"/>
      <c r="P608" s="32"/>
      <c r="Q608" s="31"/>
      <c r="R608" s="44"/>
      <c r="S608" s="32"/>
      <c r="T608" s="34" t="str">
        <f t="shared" si="55"/>
        <v/>
      </c>
      <c r="U608" s="32"/>
      <c r="V608" s="45"/>
      <c r="W608" s="35"/>
      <c r="X608" s="62" t="str">
        <f t="shared" si="56"/>
        <v/>
      </c>
      <c r="Y608" s="32"/>
      <c r="Z608" s="35"/>
      <c r="AA608" s="36"/>
      <c r="AB608" s="32"/>
      <c r="AC608" s="32"/>
      <c r="AD608" s="32"/>
      <c r="AE608" s="31"/>
      <c r="AF608" s="31"/>
      <c r="AG608" s="31"/>
      <c r="AH608" s="31" t="str">
        <f t="shared" si="54"/>
        <v/>
      </c>
      <c r="AI608" s="37" t="str">
        <f>IFERROR(IF(OR($C$5="",$Y608=""),"",INDEX('NFA LEVEL'!$D$2:$D$197,MATCH(CONCATENATE($C$5,"_",$Y608),'NFA LEVEL'!$A$2:$A$197))),"")</f>
        <v/>
      </c>
      <c r="AJ608" s="38" t="str">
        <f>IFERROR(ROUND((VLOOKUP(CONCATENATE($C$5,"_",$Y608),premium!$A$2:$I$200,6,FALSE))*AA608,0),"")</f>
        <v/>
      </c>
      <c r="AK608" s="38" t="str">
        <f>IFERROR(ROUND((VLOOKUP(CONCATENATE($C$5,"_",$Y608),premium!$A$2:$I$200,9,FALSE))*AA608,2),"")</f>
        <v/>
      </c>
      <c r="AL608" s="35"/>
      <c r="AM608" s="31"/>
      <c r="AN608" s="39"/>
      <c r="AO608" s="63" t="str">
        <f t="shared" si="57"/>
        <v/>
      </c>
      <c r="AP608" s="40" t="str">
        <f t="shared" si="58"/>
        <v/>
      </c>
      <c r="AQ608" s="41" t="s">
        <v>48</v>
      </c>
      <c r="AR608" s="161"/>
      <c r="AS608" s="124" t="s">
        <v>4803</v>
      </c>
      <c r="AT608" s="129" t="s">
        <v>583</v>
      </c>
      <c r="AU608" s="129" t="s">
        <v>171</v>
      </c>
      <c r="AV608" s="129" t="s">
        <v>586</v>
      </c>
      <c r="AW608" s="129" t="s">
        <v>653</v>
      </c>
      <c r="AX608" s="129" t="s">
        <v>668</v>
      </c>
      <c r="AZ608" s="129" t="s">
        <v>3984</v>
      </c>
      <c r="BA608" s="130" t="s">
        <v>9863</v>
      </c>
      <c r="BB608" s="130" t="s">
        <v>9864</v>
      </c>
      <c r="BH608" s="124"/>
      <c r="BI608" s="124"/>
      <c r="BL608" s="131"/>
      <c r="BM608" s="131"/>
      <c r="BN608" s="131"/>
      <c r="BO608" s="131"/>
      <c r="BP608" s="131"/>
      <c r="BQ608" s="131"/>
      <c r="BR608" s="131"/>
      <c r="BX608" s="123"/>
      <c r="BY608" s="131"/>
      <c r="BZ608" s="131"/>
      <c r="CB608" s="129" t="s">
        <v>583</v>
      </c>
      <c r="CC608" s="129" t="s">
        <v>171</v>
      </c>
      <c r="CD608" s="129" t="s">
        <v>586</v>
      </c>
      <c r="CE608" s="129" t="s">
        <v>653</v>
      </c>
      <c r="CF608" s="129" t="s">
        <v>668</v>
      </c>
      <c r="CG608" s="131" t="s">
        <v>17983</v>
      </c>
      <c r="CH608" s="131" t="s">
        <v>9864</v>
      </c>
      <c r="CI608" s="124" t="s">
        <v>19591</v>
      </c>
    </row>
    <row r="609" spans="1:87" ht="15" x14ac:dyDescent="0.25">
      <c r="A609" s="30" t="str">
        <f t="shared" si="59"/>
        <v/>
      </c>
      <c r="B609" s="31"/>
      <c r="C609" s="31"/>
      <c r="D609" s="31"/>
      <c r="E609" s="31"/>
      <c r="F609" s="31"/>
      <c r="G609" s="32"/>
      <c r="H609" s="32"/>
      <c r="I609" s="33"/>
      <c r="J609" s="18"/>
      <c r="K609" s="32"/>
      <c r="L609" s="18"/>
      <c r="M609" s="31"/>
      <c r="N609" s="31"/>
      <c r="O609" s="31"/>
      <c r="P609" s="32"/>
      <c r="Q609" s="31"/>
      <c r="R609" s="44"/>
      <c r="S609" s="32"/>
      <c r="T609" s="34" t="str">
        <f t="shared" si="55"/>
        <v/>
      </c>
      <c r="U609" s="32"/>
      <c r="V609" s="45"/>
      <c r="W609" s="35"/>
      <c r="X609" s="62" t="str">
        <f t="shared" si="56"/>
        <v/>
      </c>
      <c r="Y609" s="32"/>
      <c r="Z609" s="35"/>
      <c r="AA609" s="36"/>
      <c r="AB609" s="32"/>
      <c r="AC609" s="32"/>
      <c r="AD609" s="32"/>
      <c r="AE609" s="31"/>
      <c r="AF609" s="31"/>
      <c r="AG609" s="31"/>
      <c r="AH609" s="31" t="str">
        <f t="shared" si="54"/>
        <v/>
      </c>
      <c r="AI609" s="37" t="str">
        <f>IFERROR(IF(OR($C$5="",$Y609=""),"",INDEX('NFA LEVEL'!$D$2:$D$197,MATCH(CONCATENATE($C$5,"_",$Y609),'NFA LEVEL'!$A$2:$A$197))),"")</f>
        <v/>
      </c>
      <c r="AJ609" s="38" t="str">
        <f>IFERROR(ROUND((VLOOKUP(CONCATENATE($C$5,"_",$Y609),premium!$A$2:$I$200,6,FALSE))*AA609,0),"")</f>
        <v/>
      </c>
      <c r="AK609" s="38" t="str">
        <f>IFERROR(ROUND((VLOOKUP(CONCATENATE($C$5,"_",$Y609),premium!$A$2:$I$200,9,FALSE))*AA609,2),"")</f>
        <v/>
      </c>
      <c r="AL609" s="35"/>
      <c r="AM609" s="31"/>
      <c r="AN609" s="39"/>
      <c r="AO609" s="63" t="str">
        <f t="shared" si="57"/>
        <v/>
      </c>
      <c r="AP609" s="40" t="str">
        <f t="shared" si="58"/>
        <v/>
      </c>
      <c r="AQ609" s="41" t="s">
        <v>48</v>
      </c>
      <c r="AR609" s="161"/>
      <c r="AS609" s="124" t="s">
        <v>4804</v>
      </c>
      <c r="AT609" s="129" t="s">
        <v>583</v>
      </c>
      <c r="AU609" s="129" t="s">
        <v>171</v>
      </c>
      <c r="AV609" s="129" t="s">
        <v>586</v>
      </c>
      <c r="AW609" s="129" t="s">
        <v>653</v>
      </c>
      <c r="AX609" s="129" t="s">
        <v>669</v>
      </c>
      <c r="AZ609" s="129" t="s">
        <v>3984</v>
      </c>
      <c r="BA609" s="130" t="s">
        <v>9865</v>
      </c>
      <c r="BB609" s="130" t="s">
        <v>9866</v>
      </c>
      <c r="BH609" s="124"/>
      <c r="BI609" s="124"/>
      <c r="BL609" s="131"/>
      <c r="BM609" s="131"/>
      <c r="BN609" s="131"/>
      <c r="BO609" s="131"/>
      <c r="BP609" s="131"/>
      <c r="BQ609" s="131"/>
      <c r="BR609" s="131"/>
      <c r="BX609" s="123"/>
      <c r="BY609" s="131"/>
      <c r="BZ609" s="131"/>
      <c r="CB609" s="129" t="s">
        <v>583</v>
      </c>
      <c r="CC609" s="129" t="s">
        <v>171</v>
      </c>
      <c r="CD609" s="129" t="s">
        <v>586</v>
      </c>
      <c r="CE609" s="129" t="s">
        <v>653</v>
      </c>
      <c r="CF609" s="129" t="s">
        <v>669</v>
      </c>
      <c r="CG609" s="131" t="s">
        <v>17983</v>
      </c>
      <c r="CH609" s="131" t="s">
        <v>9866</v>
      </c>
      <c r="CI609" s="124" t="s">
        <v>19592</v>
      </c>
    </row>
    <row r="610" spans="1:87" ht="15" x14ac:dyDescent="0.25">
      <c r="A610" s="30" t="str">
        <f t="shared" si="59"/>
        <v/>
      </c>
      <c r="B610" s="31"/>
      <c r="C610" s="31"/>
      <c r="D610" s="31"/>
      <c r="E610" s="31"/>
      <c r="F610" s="31"/>
      <c r="G610" s="32"/>
      <c r="H610" s="32"/>
      <c r="I610" s="33"/>
      <c r="J610" s="18"/>
      <c r="K610" s="32"/>
      <c r="L610" s="18"/>
      <c r="M610" s="31"/>
      <c r="N610" s="31"/>
      <c r="O610" s="31"/>
      <c r="P610" s="32"/>
      <c r="Q610" s="31"/>
      <c r="R610" s="44"/>
      <c r="S610" s="32"/>
      <c r="T610" s="34" t="str">
        <f t="shared" si="55"/>
        <v/>
      </c>
      <c r="U610" s="32"/>
      <c r="V610" s="45"/>
      <c r="W610" s="35"/>
      <c r="X610" s="62" t="str">
        <f t="shared" si="56"/>
        <v/>
      </c>
      <c r="Y610" s="32"/>
      <c r="Z610" s="35"/>
      <c r="AA610" s="36"/>
      <c r="AB610" s="32"/>
      <c r="AC610" s="32"/>
      <c r="AD610" s="32"/>
      <c r="AE610" s="31"/>
      <c r="AF610" s="31"/>
      <c r="AG610" s="31"/>
      <c r="AH610" s="31" t="str">
        <f t="shared" si="54"/>
        <v/>
      </c>
      <c r="AI610" s="37" t="str">
        <f>IFERROR(IF(OR($C$5="",$Y610=""),"",INDEX('NFA LEVEL'!$D$2:$D$197,MATCH(CONCATENATE($C$5,"_",$Y610),'NFA LEVEL'!$A$2:$A$197))),"")</f>
        <v/>
      </c>
      <c r="AJ610" s="38" t="str">
        <f>IFERROR(ROUND((VLOOKUP(CONCATENATE($C$5,"_",$Y610),premium!$A$2:$I$200,6,FALSE))*AA610,0),"")</f>
        <v/>
      </c>
      <c r="AK610" s="38" t="str">
        <f>IFERROR(ROUND((VLOOKUP(CONCATENATE($C$5,"_",$Y610),premium!$A$2:$I$200,9,FALSE))*AA610,2),"")</f>
        <v/>
      </c>
      <c r="AL610" s="35"/>
      <c r="AM610" s="31"/>
      <c r="AN610" s="39"/>
      <c r="AO610" s="63" t="str">
        <f t="shared" si="57"/>
        <v/>
      </c>
      <c r="AP610" s="40" t="str">
        <f t="shared" si="58"/>
        <v/>
      </c>
      <c r="AQ610" s="41" t="s">
        <v>48</v>
      </c>
      <c r="AR610" s="161"/>
      <c r="AS610" s="124" t="s">
        <v>4805</v>
      </c>
      <c r="AT610" s="129" t="s">
        <v>583</v>
      </c>
      <c r="AU610" s="129" t="s">
        <v>171</v>
      </c>
      <c r="AV610" s="129" t="s">
        <v>586</v>
      </c>
      <c r="AW610" s="129" t="s">
        <v>653</v>
      </c>
      <c r="AX610" s="129" t="s">
        <v>670</v>
      </c>
      <c r="AZ610" s="129" t="s">
        <v>3984</v>
      </c>
      <c r="BA610" s="130" t="s">
        <v>9867</v>
      </c>
      <c r="BB610" s="130" t="s">
        <v>9868</v>
      </c>
      <c r="BH610" s="124"/>
      <c r="BI610" s="124"/>
      <c r="BL610" s="131"/>
      <c r="BM610" s="131"/>
      <c r="BN610" s="131"/>
      <c r="BO610" s="131"/>
      <c r="BP610" s="131"/>
      <c r="BQ610" s="131"/>
      <c r="BR610" s="131"/>
      <c r="BX610" s="123"/>
      <c r="BY610" s="131"/>
      <c r="BZ610" s="131"/>
      <c r="CB610" s="129" t="s">
        <v>583</v>
      </c>
      <c r="CC610" s="129" t="s">
        <v>171</v>
      </c>
      <c r="CD610" s="129" t="s">
        <v>586</v>
      </c>
      <c r="CE610" s="129" t="s">
        <v>653</v>
      </c>
      <c r="CF610" s="129" t="s">
        <v>670</v>
      </c>
      <c r="CG610" s="131" t="s">
        <v>17983</v>
      </c>
      <c r="CH610" s="131" t="s">
        <v>9868</v>
      </c>
      <c r="CI610" s="124" t="s">
        <v>19593</v>
      </c>
    </row>
    <row r="611" spans="1:87" ht="15" x14ac:dyDescent="0.25">
      <c r="A611" s="30" t="str">
        <f t="shared" si="59"/>
        <v/>
      </c>
      <c r="B611" s="31"/>
      <c r="C611" s="31"/>
      <c r="D611" s="31"/>
      <c r="E611" s="31"/>
      <c r="F611" s="31"/>
      <c r="G611" s="32"/>
      <c r="H611" s="32"/>
      <c r="I611" s="33"/>
      <c r="J611" s="18"/>
      <c r="K611" s="32"/>
      <c r="L611" s="18"/>
      <c r="M611" s="31"/>
      <c r="N611" s="31"/>
      <c r="O611" s="31"/>
      <c r="P611" s="32"/>
      <c r="Q611" s="31"/>
      <c r="R611" s="44"/>
      <c r="S611" s="32"/>
      <c r="T611" s="34" t="str">
        <f t="shared" si="55"/>
        <v/>
      </c>
      <c r="U611" s="32"/>
      <c r="V611" s="45"/>
      <c r="W611" s="35"/>
      <c r="X611" s="62" t="str">
        <f t="shared" si="56"/>
        <v/>
      </c>
      <c r="Y611" s="32"/>
      <c r="Z611" s="35"/>
      <c r="AA611" s="36"/>
      <c r="AB611" s="32"/>
      <c r="AC611" s="32"/>
      <c r="AD611" s="32"/>
      <c r="AE611" s="31"/>
      <c r="AF611" s="31"/>
      <c r="AG611" s="31"/>
      <c r="AH611" s="31" t="str">
        <f t="shared" si="54"/>
        <v/>
      </c>
      <c r="AI611" s="37" t="str">
        <f>IFERROR(IF(OR($C$5="",$Y611=""),"",INDEX('NFA LEVEL'!$D$2:$D$197,MATCH(CONCATENATE($C$5,"_",$Y611),'NFA LEVEL'!$A$2:$A$197))),"")</f>
        <v/>
      </c>
      <c r="AJ611" s="38" t="str">
        <f>IFERROR(ROUND((VLOOKUP(CONCATENATE($C$5,"_",$Y611),premium!$A$2:$I$200,6,FALSE))*AA611,0),"")</f>
        <v/>
      </c>
      <c r="AK611" s="38" t="str">
        <f>IFERROR(ROUND((VLOOKUP(CONCATENATE($C$5,"_",$Y611),premium!$A$2:$I$200,9,FALSE))*AA611,2),"")</f>
        <v/>
      </c>
      <c r="AL611" s="35"/>
      <c r="AM611" s="31"/>
      <c r="AN611" s="39"/>
      <c r="AO611" s="63" t="str">
        <f t="shared" si="57"/>
        <v/>
      </c>
      <c r="AP611" s="40" t="str">
        <f t="shared" si="58"/>
        <v/>
      </c>
      <c r="AQ611" s="41" t="s">
        <v>48</v>
      </c>
      <c r="AR611" s="161"/>
      <c r="AS611" s="124" t="s">
        <v>4806</v>
      </c>
      <c r="AT611" s="129" t="s">
        <v>583</v>
      </c>
      <c r="AU611" s="129" t="s">
        <v>171</v>
      </c>
      <c r="AV611" s="129" t="s">
        <v>586</v>
      </c>
      <c r="AW611" s="129" t="s">
        <v>653</v>
      </c>
      <c r="AX611" s="129" t="s">
        <v>671</v>
      </c>
      <c r="AZ611" s="129" t="s">
        <v>3984</v>
      </c>
      <c r="BA611" s="130" t="s">
        <v>9869</v>
      </c>
      <c r="BB611" s="130" t="s">
        <v>9870</v>
      </c>
      <c r="BH611" s="124"/>
      <c r="BI611" s="124"/>
      <c r="BL611" s="131"/>
      <c r="BM611" s="131"/>
      <c r="BN611" s="131"/>
      <c r="BO611" s="131"/>
      <c r="BP611" s="131"/>
      <c r="BQ611" s="131"/>
      <c r="BR611" s="131"/>
      <c r="BX611" s="123"/>
      <c r="BY611" s="131"/>
      <c r="BZ611" s="131"/>
      <c r="CB611" s="129" t="s">
        <v>583</v>
      </c>
      <c r="CC611" s="129" t="s">
        <v>171</v>
      </c>
      <c r="CD611" s="129" t="s">
        <v>586</v>
      </c>
      <c r="CE611" s="129" t="s">
        <v>653</v>
      </c>
      <c r="CF611" s="129" t="s">
        <v>671</v>
      </c>
      <c r="CG611" s="131" t="s">
        <v>17983</v>
      </c>
      <c r="CH611" s="131" t="s">
        <v>9870</v>
      </c>
      <c r="CI611" s="124" t="s">
        <v>19594</v>
      </c>
    </row>
    <row r="612" spans="1:87" ht="15" x14ac:dyDescent="0.25">
      <c r="A612" s="30" t="str">
        <f t="shared" si="59"/>
        <v/>
      </c>
      <c r="B612" s="31"/>
      <c r="C612" s="31"/>
      <c r="D612" s="31"/>
      <c r="E612" s="31"/>
      <c r="F612" s="31"/>
      <c r="G612" s="32"/>
      <c r="H612" s="32"/>
      <c r="I612" s="33"/>
      <c r="J612" s="18"/>
      <c r="K612" s="32"/>
      <c r="L612" s="18"/>
      <c r="M612" s="31"/>
      <c r="N612" s="31"/>
      <c r="O612" s="31"/>
      <c r="P612" s="32"/>
      <c r="Q612" s="31"/>
      <c r="R612" s="44"/>
      <c r="S612" s="32"/>
      <c r="T612" s="34" t="str">
        <f t="shared" si="55"/>
        <v/>
      </c>
      <c r="U612" s="32"/>
      <c r="V612" s="45"/>
      <c r="W612" s="35"/>
      <c r="X612" s="62" t="str">
        <f t="shared" si="56"/>
        <v/>
      </c>
      <c r="Y612" s="32"/>
      <c r="Z612" s="35"/>
      <c r="AA612" s="36"/>
      <c r="AB612" s="32"/>
      <c r="AC612" s="32"/>
      <c r="AD612" s="32"/>
      <c r="AE612" s="31"/>
      <c r="AF612" s="31"/>
      <c r="AG612" s="31"/>
      <c r="AH612" s="31" t="str">
        <f t="shared" si="54"/>
        <v/>
      </c>
      <c r="AI612" s="37" t="str">
        <f>IFERROR(IF(OR($C$5="",$Y612=""),"",INDEX('NFA LEVEL'!$D$2:$D$197,MATCH(CONCATENATE($C$5,"_",$Y612),'NFA LEVEL'!$A$2:$A$197))),"")</f>
        <v/>
      </c>
      <c r="AJ612" s="38" t="str">
        <f>IFERROR(ROUND((VLOOKUP(CONCATENATE($C$5,"_",$Y612),premium!$A$2:$I$200,6,FALSE))*AA612,0),"")</f>
        <v/>
      </c>
      <c r="AK612" s="38" t="str">
        <f>IFERROR(ROUND((VLOOKUP(CONCATENATE($C$5,"_",$Y612),premium!$A$2:$I$200,9,FALSE))*AA612,2),"")</f>
        <v/>
      </c>
      <c r="AL612" s="35"/>
      <c r="AM612" s="31"/>
      <c r="AN612" s="39"/>
      <c r="AO612" s="63" t="str">
        <f t="shared" si="57"/>
        <v/>
      </c>
      <c r="AP612" s="40" t="str">
        <f t="shared" si="58"/>
        <v/>
      </c>
      <c r="AQ612" s="41" t="s">
        <v>48</v>
      </c>
      <c r="AR612" s="161"/>
      <c r="AS612" s="124" t="s">
        <v>4807</v>
      </c>
      <c r="AT612" s="129" t="s">
        <v>583</v>
      </c>
      <c r="AU612" s="129" t="s">
        <v>171</v>
      </c>
      <c r="AV612" s="129" t="s">
        <v>586</v>
      </c>
      <c r="AW612" s="129" t="s">
        <v>653</v>
      </c>
      <c r="AX612" s="129" t="s">
        <v>672</v>
      </c>
      <c r="AZ612" s="129" t="s">
        <v>3984</v>
      </c>
      <c r="BA612" s="130" t="s">
        <v>9871</v>
      </c>
      <c r="BB612" s="130" t="s">
        <v>9872</v>
      </c>
      <c r="BH612" s="124"/>
      <c r="BI612" s="124"/>
      <c r="BL612" s="131"/>
      <c r="BM612" s="131"/>
      <c r="BN612" s="131"/>
      <c r="BO612" s="131"/>
      <c r="BP612" s="131"/>
      <c r="BQ612" s="131"/>
      <c r="BR612" s="131"/>
      <c r="BX612" s="123"/>
      <c r="BY612" s="131"/>
      <c r="BZ612" s="131"/>
      <c r="CB612" s="129" t="s">
        <v>583</v>
      </c>
      <c r="CC612" s="129" t="s">
        <v>171</v>
      </c>
      <c r="CD612" s="129" t="s">
        <v>586</v>
      </c>
      <c r="CE612" s="129" t="s">
        <v>653</v>
      </c>
      <c r="CF612" s="129" t="s">
        <v>672</v>
      </c>
      <c r="CG612" s="131" t="s">
        <v>17983</v>
      </c>
      <c r="CH612" s="131" t="s">
        <v>9872</v>
      </c>
      <c r="CI612" s="124" t="s">
        <v>19595</v>
      </c>
    </row>
    <row r="613" spans="1:87" ht="15" x14ac:dyDescent="0.25">
      <c r="A613" s="30" t="str">
        <f t="shared" si="59"/>
        <v/>
      </c>
      <c r="B613" s="31"/>
      <c r="C613" s="31"/>
      <c r="D613" s="31"/>
      <c r="E613" s="31"/>
      <c r="F613" s="31"/>
      <c r="G613" s="32"/>
      <c r="H613" s="32"/>
      <c r="I613" s="33"/>
      <c r="J613" s="18"/>
      <c r="K613" s="32"/>
      <c r="L613" s="18"/>
      <c r="M613" s="31"/>
      <c r="N613" s="31"/>
      <c r="O613" s="31"/>
      <c r="P613" s="32"/>
      <c r="Q613" s="31"/>
      <c r="R613" s="44"/>
      <c r="S613" s="32"/>
      <c r="T613" s="34" t="str">
        <f t="shared" si="55"/>
        <v/>
      </c>
      <c r="U613" s="32"/>
      <c r="V613" s="45"/>
      <c r="W613" s="35"/>
      <c r="X613" s="62" t="str">
        <f t="shared" si="56"/>
        <v/>
      </c>
      <c r="Y613" s="32"/>
      <c r="Z613" s="35"/>
      <c r="AA613" s="36"/>
      <c r="AB613" s="32"/>
      <c r="AC613" s="32"/>
      <c r="AD613" s="32"/>
      <c r="AE613" s="31"/>
      <c r="AF613" s="31"/>
      <c r="AG613" s="31"/>
      <c r="AH613" s="31" t="str">
        <f t="shared" si="54"/>
        <v/>
      </c>
      <c r="AI613" s="37" t="str">
        <f>IFERROR(IF(OR($C$5="",$Y613=""),"",INDEX('NFA LEVEL'!$D$2:$D$197,MATCH(CONCATENATE($C$5,"_",$Y613),'NFA LEVEL'!$A$2:$A$197))),"")</f>
        <v/>
      </c>
      <c r="AJ613" s="38" t="str">
        <f>IFERROR(ROUND((VLOOKUP(CONCATENATE($C$5,"_",$Y613),premium!$A$2:$I$200,6,FALSE))*AA613,0),"")</f>
        <v/>
      </c>
      <c r="AK613" s="38" t="str">
        <f>IFERROR(ROUND((VLOOKUP(CONCATENATE($C$5,"_",$Y613),premium!$A$2:$I$200,9,FALSE))*AA613,2),"")</f>
        <v/>
      </c>
      <c r="AL613" s="35"/>
      <c r="AM613" s="31"/>
      <c r="AN613" s="39"/>
      <c r="AO613" s="63" t="str">
        <f t="shared" si="57"/>
        <v/>
      </c>
      <c r="AP613" s="40" t="str">
        <f t="shared" si="58"/>
        <v/>
      </c>
      <c r="AQ613" s="41" t="s">
        <v>48</v>
      </c>
      <c r="AR613" s="161"/>
      <c r="AS613" s="124" t="s">
        <v>4808</v>
      </c>
      <c r="AT613" s="129" t="s">
        <v>583</v>
      </c>
      <c r="AU613" s="129" t="s">
        <v>171</v>
      </c>
      <c r="AV613" s="129" t="s">
        <v>586</v>
      </c>
      <c r="AW613" s="129" t="s">
        <v>653</v>
      </c>
      <c r="AX613" s="129" t="s">
        <v>673</v>
      </c>
      <c r="AZ613" s="129" t="s">
        <v>3984</v>
      </c>
      <c r="BA613" s="130" t="s">
        <v>9873</v>
      </c>
      <c r="BB613" s="130" t="s">
        <v>9874</v>
      </c>
      <c r="BH613" s="124"/>
      <c r="BI613" s="124"/>
      <c r="BL613" s="131"/>
      <c r="BM613" s="131"/>
      <c r="BN613" s="131"/>
      <c r="BO613" s="131"/>
      <c r="BP613" s="131"/>
      <c r="BQ613" s="131"/>
      <c r="BR613" s="131"/>
      <c r="BX613" s="123"/>
      <c r="BY613" s="131"/>
      <c r="BZ613" s="131"/>
      <c r="CB613" s="129" t="s">
        <v>583</v>
      </c>
      <c r="CC613" s="129" t="s">
        <v>171</v>
      </c>
      <c r="CD613" s="129" t="s">
        <v>586</v>
      </c>
      <c r="CE613" s="129" t="s">
        <v>653</v>
      </c>
      <c r="CF613" s="129" t="s">
        <v>673</v>
      </c>
      <c r="CG613" s="131" t="s">
        <v>17983</v>
      </c>
      <c r="CH613" s="131" t="s">
        <v>9874</v>
      </c>
      <c r="CI613" s="124" t="s">
        <v>19596</v>
      </c>
    </row>
    <row r="614" spans="1:87" ht="15" x14ac:dyDescent="0.25">
      <c r="A614" s="30" t="str">
        <f t="shared" si="59"/>
        <v/>
      </c>
      <c r="B614" s="31"/>
      <c r="C614" s="31"/>
      <c r="D614" s="31"/>
      <c r="E614" s="31"/>
      <c r="F614" s="31"/>
      <c r="G614" s="32"/>
      <c r="H614" s="32"/>
      <c r="I614" s="33"/>
      <c r="J614" s="18"/>
      <c r="K614" s="32"/>
      <c r="L614" s="18"/>
      <c r="M614" s="31"/>
      <c r="N614" s="31"/>
      <c r="O614" s="31"/>
      <c r="P614" s="32"/>
      <c r="Q614" s="31"/>
      <c r="R614" s="44"/>
      <c r="S614" s="32"/>
      <c r="T614" s="34" t="str">
        <f t="shared" si="55"/>
        <v/>
      </c>
      <c r="U614" s="32"/>
      <c r="V614" s="45"/>
      <c r="W614" s="35"/>
      <c r="X614" s="62" t="str">
        <f t="shared" si="56"/>
        <v/>
      </c>
      <c r="Y614" s="32"/>
      <c r="Z614" s="35"/>
      <c r="AA614" s="36"/>
      <c r="AB614" s="32"/>
      <c r="AC614" s="32"/>
      <c r="AD614" s="32"/>
      <c r="AE614" s="31"/>
      <c r="AF614" s="31"/>
      <c r="AG614" s="31"/>
      <c r="AH614" s="31" t="str">
        <f t="shared" si="54"/>
        <v/>
      </c>
      <c r="AI614" s="37" t="str">
        <f>IFERROR(IF(OR($C$5="",$Y614=""),"",INDEX('NFA LEVEL'!$D$2:$D$197,MATCH(CONCATENATE($C$5,"_",$Y614),'NFA LEVEL'!$A$2:$A$197))),"")</f>
        <v/>
      </c>
      <c r="AJ614" s="38" t="str">
        <f>IFERROR(ROUND((VLOOKUP(CONCATENATE($C$5,"_",$Y614),premium!$A$2:$I$200,6,FALSE))*AA614,0),"")</f>
        <v/>
      </c>
      <c r="AK614" s="38" t="str">
        <f>IFERROR(ROUND((VLOOKUP(CONCATENATE($C$5,"_",$Y614),premium!$A$2:$I$200,9,FALSE))*AA614,2),"")</f>
        <v/>
      </c>
      <c r="AL614" s="35"/>
      <c r="AM614" s="31"/>
      <c r="AN614" s="39"/>
      <c r="AO614" s="63" t="str">
        <f t="shared" si="57"/>
        <v/>
      </c>
      <c r="AP614" s="40" t="str">
        <f t="shared" si="58"/>
        <v/>
      </c>
      <c r="AQ614" s="41" t="s">
        <v>48</v>
      </c>
      <c r="AR614" s="161"/>
      <c r="AS614" s="124" t="s">
        <v>4809</v>
      </c>
      <c r="AT614" s="129" t="s">
        <v>583</v>
      </c>
      <c r="AU614" s="129" t="s">
        <v>171</v>
      </c>
      <c r="AV614" s="129" t="s">
        <v>586</v>
      </c>
      <c r="AW614" s="129" t="s">
        <v>674</v>
      </c>
      <c r="AX614" s="129" t="s">
        <v>675</v>
      </c>
      <c r="AZ614" s="129" t="s">
        <v>3984</v>
      </c>
      <c r="BA614" s="130" t="s">
        <v>9875</v>
      </c>
      <c r="BB614" s="130" t="s">
        <v>9876</v>
      </c>
      <c r="BH614" s="124"/>
      <c r="BI614" s="124"/>
      <c r="BL614" s="131"/>
      <c r="BM614" s="131"/>
      <c r="BN614" s="131"/>
      <c r="BO614" s="131"/>
      <c r="BP614" s="131"/>
      <c r="BQ614" s="131"/>
      <c r="BR614" s="131"/>
      <c r="BX614" s="123"/>
      <c r="BY614" s="131"/>
      <c r="BZ614" s="131"/>
      <c r="CB614" s="129" t="s">
        <v>583</v>
      </c>
      <c r="CC614" s="129" t="s">
        <v>171</v>
      </c>
      <c r="CD614" s="129" t="s">
        <v>586</v>
      </c>
      <c r="CE614" s="129" t="s">
        <v>674</v>
      </c>
      <c r="CF614" s="129" t="s">
        <v>675</v>
      </c>
      <c r="CG614" s="131" t="s">
        <v>17984</v>
      </c>
      <c r="CH614" s="131" t="s">
        <v>9876</v>
      </c>
      <c r="CI614" s="124" t="s">
        <v>19597</v>
      </c>
    </row>
    <row r="615" spans="1:87" ht="15" x14ac:dyDescent="0.25">
      <c r="A615" s="30" t="str">
        <f t="shared" si="59"/>
        <v/>
      </c>
      <c r="B615" s="31"/>
      <c r="C615" s="31"/>
      <c r="D615" s="31"/>
      <c r="E615" s="31"/>
      <c r="F615" s="31"/>
      <c r="G615" s="32"/>
      <c r="H615" s="32"/>
      <c r="I615" s="33"/>
      <c r="J615" s="18"/>
      <c r="K615" s="32"/>
      <c r="L615" s="18"/>
      <c r="M615" s="31"/>
      <c r="N615" s="31"/>
      <c r="O615" s="31"/>
      <c r="P615" s="32"/>
      <c r="Q615" s="31"/>
      <c r="R615" s="44"/>
      <c r="S615" s="32"/>
      <c r="T615" s="34" t="str">
        <f t="shared" si="55"/>
        <v/>
      </c>
      <c r="U615" s="32"/>
      <c r="V615" s="45"/>
      <c r="W615" s="35"/>
      <c r="X615" s="62" t="str">
        <f t="shared" si="56"/>
        <v/>
      </c>
      <c r="Y615" s="32"/>
      <c r="Z615" s="35"/>
      <c r="AA615" s="36"/>
      <c r="AB615" s="32"/>
      <c r="AC615" s="32"/>
      <c r="AD615" s="32"/>
      <c r="AE615" s="31"/>
      <c r="AF615" s="31"/>
      <c r="AG615" s="31"/>
      <c r="AH615" s="31" t="str">
        <f t="shared" si="54"/>
        <v/>
      </c>
      <c r="AI615" s="37" t="str">
        <f>IFERROR(IF(OR($C$5="",$Y615=""),"",INDEX('NFA LEVEL'!$D$2:$D$197,MATCH(CONCATENATE($C$5,"_",$Y615),'NFA LEVEL'!$A$2:$A$197))),"")</f>
        <v/>
      </c>
      <c r="AJ615" s="38" t="str">
        <f>IFERROR(ROUND((VLOOKUP(CONCATENATE($C$5,"_",$Y615),premium!$A$2:$I$200,6,FALSE))*AA615,0),"")</f>
        <v/>
      </c>
      <c r="AK615" s="38" t="str">
        <f>IFERROR(ROUND((VLOOKUP(CONCATENATE($C$5,"_",$Y615),premium!$A$2:$I$200,9,FALSE))*AA615,2),"")</f>
        <v/>
      </c>
      <c r="AL615" s="35"/>
      <c r="AM615" s="31"/>
      <c r="AN615" s="39"/>
      <c r="AO615" s="63" t="str">
        <f t="shared" si="57"/>
        <v/>
      </c>
      <c r="AP615" s="40" t="str">
        <f t="shared" si="58"/>
        <v/>
      </c>
      <c r="AQ615" s="41" t="s">
        <v>48</v>
      </c>
      <c r="AR615" s="161"/>
      <c r="AS615" s="124" t="s">
        <v>4810</v>
      </c>
      <c r="AT615" s="129" t="s">
        <v>583</v>
      </c>
      <c r="AU615" s="129" t="s">
        <v>171</v>
      </c>
      <c r="AV615" s="129" t="s">
        <v>586</v>
      </c>
      <c r="AW615" s="129" t="s">
        <v>674</v>
      </c>
      <c r="AX615" s="129" t="s">
        <v>676</v>
      </c>
      <c r="AZ615" s="129" t="s">
        <v>3984</v>
      </c>
      <c r="BA615" s="130" t="s">
        <v>9877</v>
      </c>
      <c r="BB615" s="130" t="s">
        <v>9878</v>
      </c>
      <c r="BH615" s="124"/>
      <c r="BI615" s="124"/>
      <c r="BL615" s="131"/>
      <c r="BM615" s="131"/>
      <c r="BN615" s="131"/>
      <c r="BO615" s="131"/>
      <c r="BP615" s="131"/>
      <c r="BQ615" s="131"/>
      <c r="BR615" s="131"/>
      <c r="BX615" s="123"/>
      <c r="BY615" s="131"/>
      <c r="BZ615" s="131"/>
      <c r="CB615" s="129" t="s">
        <v>583</v>
      </c>
      <c r="CC615" s="129" t="s">
        <v>171</v>
      </c>
      <c r="CD615" s="129" t="s">
        <v>586</v>
      </c>
      <c r="CE615" s="129" t="s">
        <v>674</v>
      </c>
      <c r="CF615" s="129" t="s">
        <v>676</v>
      </c>
      <c r="CG615" s="131" t="s">
        <v>17984</v>
      </c>
      <c r="CH615" s="131" t="s">
        <v>9878</v>
      </c>
      <c r="CI615" s="124" t="s">
        <v>19598</v>
      </c>
    </row>
    <row r="616" spans="1:87" ht="15" x14ac:dyDescent="0.25">
      <c r="A616" s="30" t="str">
        <f t="shared" si="59"/>
        <v/>
      </c>
      <c r="B616" s="31"/>
      <c r="C616" s="31"/>
      <c r="D616" s="31"/>
      <c r="E616" s="31"/>
      <c r="F616" s="31"/>
      <c r="G616" s="32"/>
      <c r="H616" s="32"/>
      <c r="I616" s="33"/>
      <c r="J616" s="18"/>
      <c r="K616" s="32"/>
      <c r="L616" s="18"/>
      <c r="M616" s="31"/>
      <c r="N616" s="31"/>
      <c r="O616" s="31"/>
      <c r="P616" s="32"/>
      <c r="Q616" s="31"/>
      <c r="R616" s="44"/>
      <c r="S616" s="32"/>
      <c r="T616" s="34" t="str">
        <f t="shared" si="55"/>
        <v/>
      </c>
      <c r="U616" s="32"/>
      <c r="V616" s="45"/>
      <c r="W616" s="35"/>
      <c r="X616" s="62" t="str">
        <f t="shared" si="56"/>
        <v/>
      </c>
      <c r="Y616" s="32"/>
      <c r="Z616" s="35"/>
      <c r="AA616" s="36"/>
      <c r="AB616" s="32"/>
      <c r="AC616" s="32"/>
      <c r="AD616" s="32"/>
      <c r="AE616" s="31"/>
      <c r="AF616" s="31"/>
      <c r="AG616" s="31"/>
      <c r="AH616" s="31" t="str">
        <f t="shared" si="54"/>
        <v/>
      </c>
      <c r="AI616" s="37" t="str">
        <f>IFERROR(IF(OR($C$5="",$Y616=""),"",INDEX('NFA LEVEL'!$D$2:$D$197,MATCH(CONCATENATE($C$5,"_",$Y616),'NFA LEVEL'!$A$2:$A$197))),"")</f>
        <v/>
      </c>
      <c r="AJ616" s="38" t="str">
        <f>IFERROR(ROUND((VLOOKUP(CONCATENATE($C$5,"_",$Y616),premium!$A$2:$I$200,6,FALSE))*AA616,0),"")</f>
        <v/>
      </c>
      <c r="AK616" s="38" t="str">
        <f>IFERROR(ROUND((VLOOKUP(CONCATENATE($C$5,"_",$Y616),premium!$A$2:$I$200,9,FALSE))*AA616,2),"")</f>
        <v/>
      </c>
      <c r="AL616" s="35"/>
      <c r="AM616" s="31"/>
      <c r="AN616" s="39"/>
      <c r="AO616" s="63" t="str">
        <f t="shared" si="57"/>
        <v/>
      </c>
      <c r="AP616" s="40" t="str">
        <f t="shared" si="58"/>
        <v/>
      </c>
      <c r="AQ616" s="41" t="s">
        <v>48</v>
      </c>
      <c r="AR616" s="161"/>
      <c r="AS616" s="124" t="s">
        <v>4811</v>
      </c>
      <c r="AT616" s="129" t="s">
        <v>583</v>
      </c>
      <c r="AU616" s="129" t="s">
        <v>171</v>
      </c>
      <c r="AV616" s="129" t="s">
        <v>586</v>
      </c>
      <c r="AW616" s="129" t="s">
        <v>674</v>
      </c>
      <c r="AX616" s="129" t="s">
        <v>677</v>
      </c>
      <c r="AZ616" s="129" t="s">
        <v>3984</v>
      </c>
      <c r="BA616" s="130" t="s">
        <v>9879</v>
      </c>
      <c r="BB616" s="130" t="s">
        <v>9880</v>
      </c>
      <c r="BH616" s="124"/>
      <c r="BI616" s="124"/>
      <c r="BL616" s="131"/>
      <c r="BM616" s="131"/>
      <c r="BN616" s="131"/>
      <c r="BO616" s="131"/>
      <c r="BP616" s="131"/>
      <c r="BQ616" s="131"/>
      <c r="BR616" s="131"/>
      <c r="BX616" s="123"/>
      <c r="BY616" s="131"/>
      <c r="BZ616" s="131"/>
      <c r="CB616" s="129" t="s">
        <v>583</v>
      </c>
      <c r="CC616" s="129" t="s">
        <v>171</v>
      </c>
      <c r="CD616" s="129" t="s">
        <v>586</v>
      </c>
      <c r="CE616" s="129" t="s">
        <v>674</v>
      </c>
      <c r="CF616" s="129" t="s">
        <v>677</v>
      </c>
      <c r="CG616" s="131" t="s">
        <v>17984</v>
      </c>
      <c r="CH616" s="131" t="s">
        <v>9880</v>
      </c>
      <c r="CI616" s="124" t="s">
        <v>19599</v>
      </c>
    </row>
    <row r="617" spans="1:87" ht="15" x14ac:dyDescent="0.25">
      <c r="A617" s="30" t="str">
        <f t="shared" si="59"/>
        <v/>
      </c>
      <c r="B617" s="31"/>
      <c r="C617" s="31"/>
      <c r="D617" s="31"/>
      <c r="E617" s="31"/>
      <c r="F617" s="31"/>
      <c r="G617" s="32"/>
      <c r="H617" s="32"/>
      <c r="I617" s="33"/>
      <c r="J617" s="18"/>
      <c r="K617" s="32"/>
      <c r="L617" s="18"/>
      <c r="M617" s="31"/>
      <c r="N617" s="31"/>
      <c r="O617" s="31"/>
      <c r="P617" s="32"/>
      <c r="Q617" s="31"/>
      <c r="R617" s="44"/>
      <c r="S617" s="32"/>
      <c r="T617" s="34" t="str">
        <f t="shared" si="55"/>
        <v/>
      </c>
      <c r="U617" s="32"/>
      <c r="V617" s="45"/>
      <c r="W617" s="35"/>
      <c r="X617" s="62" t="str">
        <f t="shared" si="56"/>
        <v/>
      </c>
      <c r="Y617" s="32"/>
      <c r="Z617" s="35"/>
      <c r="AA617" s="36"/>
      <c r="AB617" s="32"/>
      <c r="AC617" s="32"/>
      <c r="AD617" s="32"/>
      <c r="AE617" s="31"/>
      <c r="AF617" s="31"/>
      <c r="AG617" s="31"/>
      <c r="AH617" s="31" t="str">
        <f t="shared" si="54"/>
        <v/>
      </c>
      <c r="AI617" s="37" t="str">
        <f>IFERROR(IF(OR($C$5="",$Y617=""),"",INDEX('NFA LEVEL'!$D$2:$D$197,MATCH(CONCATENATE($C$5,"_",$Y617),'NFA LEVEL'!$A$2:$A$197))),"")</f>
        <v/>
      </c>
      <c r="AJ617" s="38" t="str">
        <f>IFERROR(ROUND((VLOOKUP(CONCATENATE($C$5,"_",$Y617),premium!$A$2:$I$200,6,FALSE))*AA617,0),"")</f>
        <v/>
      </c>
      <c r="AK617" s="38" t="str">
        <f>IFERROR(ROUND((VLOOKUP(CONCATENATE($C$5,"_",$Y617),premium!$A$2:$I$200,9,FALSE))*AA617,2),"")</f>
        <v/>
      </c>
      <c r="AL617" s="35"/>
      <c r="AM617" s="31"/>
      <c r="AN617" s="39"/>
      <c r="AO617" s="63" t="str">
        <f t="shared" si="57"/>
        <v/>
      </c>
      <c r="AP617" s="40" t="str">
        <f t="shared" si="58"/>
        <v/>
      </c>
      <c r="AQ617" s="41" t="s">
        <v>48</v>
      </c>
      <c r="AR617" s="161"/>
      <c r="AS617" s="124" t="s">
        <v>4812</v>
      </c>
      <c r="AT617" s="129" t="s">
        <v>583</v>
      </c>
      <c r="AU617" s="129" t="s">
        <v>171</v>
      </c>
      <c r="AV617" s="129" t="s">
        <v>586</v>
      </c>
      <c r="AW617" s="129" t="s">
        <v>674</v>
      </c>
      <c r="AX617" s="129" t="s">
        <v>678</v>
      </c>
      <c r="AZ617" s="129" t="s">
        <v>3984</v>
      </c>
      <c r="BA617" s="130" t="s">
        <v>9881</v>
      </c>
      <c r="BB617" s="130" t="s">
        <v>9882</v>
      </c>
      <c r="BH617" s="124"/>
      <c r="BI617" s="124"/>
      <c r="BL617" s="131"/>
      <c r="BM617" s="131"/>
      <c r="BN617" s="131"/>
      <c r="BO617" s="131"/>
      <c r="BP617" s="131"/>
      <c r="BQ617" s="131"/>
      <c r="BR617" s="131"/>
      <c r="BX617" s="123"/>
      <c r="BY617" s="131"/>
      <c r="BZ617" s="131"/>
      <c r="CB617" s="129" t="s">
        <v>583</v>
      </c>
      <c r="CC617" s="129" t="s">
        <v>171</v>
      </c>
      <c r="CD617" s="129" t="s">
        <v>586</v>
      </c>
      <c r="CE617" s="129" t="s">
        <v>674</v>
      </c>
      <c r="CF617" s="129" t="s">
        <v>678</v>
      </c>
      <c r="CG617" s="131" t="s">
        <v>17984</v>
      </c>
      <c r="CH617" s="131" t="s">
        <v>9882</v>
      </c>
      <c r="CI617" s="124" t="s">
        <v>19600</v>
      </c>
    </row>
    <row r="618" spans="1:87" ht="15" x14ac:dyDescent="0.25">
      <c r="A618" s="30" t="str">
        <f t="shared" si="59"/>
        <v/>
      </c>
      <c r="B618" s="31"/>
      <c r="C618" s="31"/>
      <c r="D618" s="31"/>
      <c r="E618" s="31"/>
      <c r="F618" s="31"/>
      <c r="G618" s="32"/>
      <c r="H618" s="32"/>
      <c r="I618" s="33"/>
      <c r="J618" s="18"/>
      <c r="K618" s="32"/>
      <c r="L618" s="18"/>
      <c r="M618" s="31"/>
      <c r="N618" s="31"/>
      <c r="O618" s="31"/>
      <c r="P618" s="32"/>
      <c r="Q618" s="31"/>
      <c r="R618" s="44"/>
      <c r="S618" s="32"/>
      <c r="T618" s="34" t="str">
        <f t="shared" si="55"/>
        <v/>
      </c>
      <c r="U618" s="32"/>
      <c r="V618" s="45"/>
      <c r="W618" s="35"/>
      <c r="X618" s="62" t="str">
        <f t="shared" si="56"/>
        <v/>
      </c>
      <c r="Y618" s="32"/>
      <c r="Z618" s="35"/>
      <c r="AA618" s="36"/>
      <c r="AB618" s="32"/>
      <c r="AC618" s="32"/>
      <c r="AD618" s="32"/>
      <c r="AE618" s="31"/>
      <c r="AF618" s="31"/>
      <c r="AG618" s="31"/>
      <c r="AH618" s="31" t="str">
        <f t="shared" si="54"/>
        <v/>
      </c>
      <c r="AI618" s="37" t="str">
        <f>IFERROR(IF(OR($C$5="",$Y618=""),"",INDEX('NFA LEVEL'!$D$2:$D$197,MATCH(CONCATENATE($C$5,"_",$Y618),'NFA LEVEL'!$A$2:$A$197))),"")</f>
        <v/>
      </c>
      <c r="AJ618" s="38" t="str">
        <f>IFERROR(ROUND((VLOOKUP(CONCATENATE($C$5,"_",$Y618),premium!$A$2:$I$200,6,FALSE))*AA618,0),"")</f>
        <v/>
      </c>
      <c r="AK618" s="38" t="str">
        <f>IFERROR(ROUND((VLOOKUP(CONCATENATE($C$5,"_",$Y618),premium!$A$2:$I$200,9,FALSE))*AA618,2),"")</f>
        <v/>
      </c>
      <c r="AL618" s="35"/>
      <c r="AM618" s="31"/>
      <c r="AN618" s="39"/>
      <c r="AO618" s="63" t="str">
        <f t="shared" si="57"/>
        <v/>
      </c>
      <c r="AP618" s="40" t="str">
        <f t="shared" si="58"/>
        <v/>
      </c>
      <c r="AQ618" s="41" t="s">
        <v>48</v>
      </c>
      <c r="AR618" s="161"/>
      <c r="AS618" s="124" t="s">
        <v>4813</v>
      </c>
      <c r="AT618" s="129" t="s">
        <v>583</v>
      </c>
      <c r="AU618" s="129" t="s">
        <v>171</v>
      </c>
      <c r="AV618" s="129" t="s">
        <v>586</v>
      </c>
      <c r="AW618" s="129" t="s">
        <v>674</v>
      </c>
      <c r="AX618" s="129" t="s">
        <v>679</v>
      </c>
      <c r="AZ618" s="129" t="s">
        <v>3984</v>
      </c>
      <c r="BA618" s="130" t="s">
        <v>9883</v>
      </c>
      <c r="BB618" s="130" t="s">
        <v>9884</v>
      </c>
      <c r="BH618" s="124"/>
      <c r="BI618" s="124"/>
      <c r="BL618" s="131"/>
      <c r="BM618" s="131"/>
      <c r="BN618" s="131"/>
      <c r="BO618" s="131"/>
      <c r="BP618" s="131"/>
      <c r="BQ618" s="131"/>
      <c r="BR618" s="131"/>
      <c r="BX618" s="123"/>
      <c r="BY618" s="131"/>
      <c r="BZ618" s="131"/>
      <c r="CB618" s="129" t="s">
        <v>583</v>
      </c>
      <c r="CC618" s="129" t="s">
        <v>171</v>
      </c>
      <c r="CD618" s="129" t="s">
        <v>586</v>
      </c>
      <c r="CE618" s="129" t="s">
        <v>674</v>
      </c>
      <c r="CF618" s="129" t="s">
        <v>679</v>
      </c>
      <c r="CG618" s="131" t="s">
        <v>17984</v>
      </c>
      <c r="CH618" s="131" t="s">
        <v>9884</v>
      </c>
      <c r="CI618" s="124" t="s">
        <v>19601</v>
      </c>
    </row>
    <row r="619" spans="1:87" ht="15" x14ac:dyDescent="0.25">
      <c r="A619" s="30" t="str">
        <f t="shared" si="59"/>
        <v/>
      </c>
      <c r="B619" s="31"/>
      <c r="C619" s="31"/>
      <c r="D619" s="31"/>
      <c r="E619" s="31"/>
      <c r="F619" s="31"/>
      <c r="G619" s="32"/>
      <c r="H619" s="32"/>
      <c r="I619" s="33"/>
      <c r="J619" s="18"/>
      <c r="K619" s="32"/>
      <c r="L619" s="18"/>
      <c r="M619" s="31"/>
      <c r="N619" s="31"/>
      <c r="O619" s="31"/>
      <c r="P619" s="32"/>
      <c r="Q619" s="31"/>
      <c r="R619" s="44"/>
      <c r="S619" s="32"/>
      <c r="T619" s="34" t="str">
        <f t="shared" si="55"/>
        <v/>
      </c>
      <c r="U619" s="32"/>
      <c r="V619" s="45"/>
      <c r="W619" s="35"/>
      <c r="X619" s="62" t="str">
        <f t="shared" si="56"/>
        <v/>
      </c>
      <c r="Y619" s="32"/>
      <c r="Z619" s="35"/>
      <c r="AA619" s="36"/>
      <c r="AB619" s="32"/>
      <c r="AC619" s="32"/>
      <c r="AD619" s="32"/>
      <c r="AE619" s="31"/>
      <c r="AF619" s="31"/>
      <c r="AG619" s="31"/>
      <c r="AH619" s="31" t="str">
        <f t="shared" si="54"/>
        <v/>
      </c>
      <c r="AI619" s="37" t="str">
        <f>IFERROR(IF(OR($C$5="",$Y619=""),"",INDEX('NFA LEVEL'!$D$2:$D$197,MATCH(CONCATENATE($C$5,"_",$Y619),'NFA LEVEL'!$A$2:$A$197))),"")</f>
        <v/>
      </c>
      <c r="AJ619" s="38" t="str">
        <f>IFERROR(ROUND((VLOOKUP(CONCATENATE($C$5,"_",$Y619),premium!$A$2:$I$200,6,FALSE))*AA619,0),"")</f>
        <v/>
      </c>
      <c r="AK619" s="38" t="str">
        <f>IFERROR(ROUND((VLOOKUP(CONCATENATE($C$5,"_",$Y619),premium!$A$2:$I$200,9,FALSE))*AA619,2),"")</f>
        <v/>
      </c>
      <c r="AL619" s="35"/>
      <c r="AM619" s="31"/>
      <c r="AN619" s="39"/>
      <c r="AO619" s="63" t="str">
        <f t="shared" si="57"/>
        <v/>
      </c>
      <c r="AP619" s="40" t="str">
        <f t="shared" si="58"/>
        <v/>
      </c>
      <c r="AQ619" s="41" t="s">
        <v>48</v>
      </c>
      <c r="AR619" s="161"/>
      <c r="AS619" s="124" t="s">
        <v>4814</v>
      </c>
      <c r="AT619" s="129" t="s">
        <v>583</v>
      </c>
      <c r="AU619" s="129" t="s">
        <v>171</v>
      </c>
      <c r="AV619" s="129" t="s">
        <v>586</v>
      </c>
      <c r="AW619" s="129" t="s">
        <v>674</v>
      </c>
      <c r="AX619" s="129" t="s">
        <v>680</v>
      </c>
      <c r="AZ619" s="129" t="s">
        <v>3984</v>
      </c>
      <c r="BA619" s="130" t="s">
        <v>9885</v>
      </c>
      <c r="BB619" s="130" t="s">
        <v>9886</v>
      </c>
      <c r="BH619" s="124"/>
      <c r="BI619" s="124"/>
      <c r="BL619" s="131"/>
      <c r="BM619" s="131"/>
      <c r="BN619" s="131"/>
      <c r="BO619" s="131"/>
      <c r="BP619" s="131"/>
      <c r="BQ619" s="131"/>
      <c r="BR619" s="131"/>
      <c r="BX619" s="123"/>
      <c r="BY619" s="131"/>
      <c r="BZ619" s="131"/>
      <c r="CB619" s="129" t="s">
        <v>583</v>
      </c>
      <c r="CC619" s="129" t="s">
        <v>171</v>
      </c>
      <c r="CD619" s="129" t="s">
        <v>586</v>
      </c>
      <c r="CE619" s="129" t="s">
        <v>674</v>
      </c>
      <c r="CF619" s="129" t="s">
        <v>680</v>
      </c>
      <c r="CG619" s="131" t="s">
        <v>17984</v>
      </c>
      <c r="CH619" s="131" t="s">
        <v>9886</v>
      </c>
      <c r="CI619" s="124" t="s">
        <v>19602</v>
      </c>
    </row>
    <row r="620" spans="1:87" ht="15" x14ac:dyDescent="0.25">
      <c r="A620" s="30" t="str">
        <f t="shared" si="59"/>
        <v/>
      </c>
      <c r="B620" s="31"/>
      <c r="C620" s="31"/>
      <c r="D620" s="31"/>
      <c r="E620" s="31"/>
      <c r="F620" s="31"/>
      <c r="G620" s="32"/>
      <c r="H620" s="32"/>
      <c r="I620" s="33"/>
      <c r="J620" s="18"/>
      <c r="K620" s="32"/>
      <c r="L620" s="18"/>
      <c r="M620" s="31"/>
      <c r="N620" s="31"/>
      <c r="O620" s="31"/>
      <c r="P620" s="32"/>
      <c r="Q620" s="31"/>
      <c r="R620" s="44"/>
      <c r="S620" s="32"/>
      <c r="T620" s="34" t="str">
        <f t="shared" si="55"/>
        <v/>
      </c>
      <c r="U620" s="32"/>
      <c r="V620" s="45"/>
      <c r="W620" s="35"/>
      <c r="X620" s="62" t="str">
        <f t="shared" si="56"/>
        <v/>
      </c>
      <c r="Y620" s="32"/>
      <c r="Z620" s="35"/>
      <c r="AA620" s="36"/>
      <c r="AB620" s="32"/>
      <c r="AC620" s="32"/>
      <c r="AD620" s="32"/>
      <c r="AE620" s="31"/>
      <c r="AF620" s="31"/>
      <c r="AG620" s="31"/>
      <c r="AH620" s="31" t="str">
        <f t="shared" si="54"/>
        <v/>
      </c>
      <c r="AI620" s="37" t="str">
        <f>IFERROR(IF(OR($C$5="",$Y620=""),"",INDEX('NFA LEVEL'!$D$2:$D$197,MATCH(CONCATENATE($C$5,"_",$Y620),'NFA LEVEL'!$A$2:$A$197))),"")</f>
        <v/>
      </c>
      <c r="AJ620" s="38" t="str">
        <f>IFERROR(ROUND((VLOOKUP(CONCATENATE($C$5,"_",$Y620),premium!$A$2:$I$200,6,FALSE))*AA620,0),"")</f>
        <v/>
      </c>
      <c r="AK620" s="38" t="str">
        <f>IFERROR(ROUND((VLOOKUP(CONCATENATE($C$5,"_",$Y620),premium!$A$2:$I$200,9,FALSE))*AA620,2),"")</f>
        <v/>
      </c>
      <c r="AL620" s="35"/>
      <c r="AM620" s="31"/>
      <c r="AN620" s="39"/>
      <c r="AO620" s="63" t="str">
        <f t="shared" si="57"/>
        <v/>
      </c>
      <c r="AP620" s="40" t="str">
        <f t="shared" si="58"/>
        <v/>
      </c>
      <c r="AQ620" s="41" t="s">
        <v>48</v>
      </c>
      <c r="AR620" s="161"/>
      <c r="AS620" s="124" t="s">
        <v>4815</v>
      </c>
      <c r="AT620" s="129" t="s">
        <v>583</v>
      </c>
      <c r="AU620" s="129" t="s">
        <v>171</v>
      </c>
      <c r="AV620" s="129" t="s">
        <v>586</v>
      </c>
      <c r="AW620" s="129" t="s">
        <v>674</v>
      </c>
      <c r="AX620" s="129" t="s">
        <v>681</v>
      </c>
      <c r="AZ620" s="129" t="s">
        <v>3984</v>
      </c>
      <c r="BA620" s="130" t="s">
        <v>9887</v>
      </c>
      <c r="BB620" s="130" t="s">
        <v>9888</v>
      </c>
      <c r="BH620" s="124"/>
      <c r="BI620" s="124"/>
      <c r="BL620" s="131"/>
      <c r="BM620" s="131"/>
      <c r="BN620" s="131"/>
      <c r="BO620" s="131"/>
      <c r="BP620" s="131"/>
      <c r="BQ620" s="131"/>
      <c r="BR620" s="131"/>
      <c r="BX620" s="123"/>
      <c r="BY620" s="131"/>
      <c r="BZ620" s="131"/>
      <c r="CB620" s="129" t="s">
        <v>583</v>
      </c>
      <c r="CC620" s="129" t="s">
        <v>171</v>
      </c>
      <c r="CD620" s="129" t="s">
        <v>586</v>
      </c>
      <c r="CE620" s="129" t="s">
        <v>674</v>
      </c>
      <c r="CF620" s="129" t="s">
        <v>681</v>
      </c>
      <c r="CG620" s="131" t="s">
        <v>17984</v>
      </c>
      <c r="CH620" s="131" t="s">
        <v>9888</v>
      </c>
      <c r="CI620" s="124" t="s">
        <v>19603</v>
      </c>
    </row>
    <row r="621" spans="1:87" ht="15" x14ac:dyDescent="0.25">
      <c r="A621" s="30" t="str">
        <f t="shared" si="59"/>
        <v/>
      </c>
      <c r="B621" s="31"/>
      <c r="C621" s="31"/>
      <c r="D621" s="31"/>
      <c r="E621" s="31"/>
      <c r="F621" s="31"/>
      <c r="G621" s="32"/>
      <c r="H621" s="32"/>
      <c r="I621" s="33"/>
      <c r="J621" s="18"/>
      <c r="K621" s="32"/>
      <c r="L621" s="18"/>
      <c r="M621" s="31"/>
      <c r="N621" s="31"/>
      <c r="O621" s="31"/>
      <c r="P621" s="32"/>
      <c r="Q621" s="31"/>
      <c r="R621" s="44"/>
      <c r="S621" s="32"/>
      <c r="T621" s="34" t="str">
        <f t="shared" si="55"/>
        <v/>
      </c>
      <c r="U621" s="32"/>
      <c r="V621" s="45"/>
      <c r="W621" s="35"/>
      <c r="X621" s="62" t="str">
        <f t="shared" si="56"/>
        <v/>
      </c>
      <c r="Y621" s="32"/>
      <c r="Z621" s="35"/>
      <c r="AA621" s="36"/>
      <c r="AB621" s="32"/>
      <c r="AC621" s="32"/>
      <c r="AD621" s="32"/>
      <c r="AE621" s="31"/>
      <c r="AF621" s="31"/>
      <c r="AG621" s="31"/>
      <c r="AH621" s="31" t="str">
        <f t="shared" si="54"/>
        <v/>
      </c>
      <c r="AI621" s="37" t="str">
        <f>IFERROR(IF(OR($C$5="",$Y621=""),"",INDEX('NFA LEVEL'!$D$2:$D$197,MATCH(CONCATENATE($C$5,"_",$Y621),'NFA LEVEL'!$A$2:$A$197))),"")</f>
        <v/>
      </c>
      <c r="AJ621" s="38" t="str">
        <f>IFERROR(ROUND((VLOOKUP(CONCATENATE($C$5,"_",$Y621),premium!$A$2:$I$200,6,FALSE))*AA621,0),"")</f>
        <v/>
      </c>
      <c r="AK621" s="38" t="str">
        <f>IFERROR(ROUND((VLOOKUP(CONCATENATE($C$5,"_",$Y621),premium!$A$2:$I$200,9,FALSE))*AA621,2),"")</f>
        <v/>
      </c>
      <c r="AL621" s="35"/>
      <c r="AM621" s="31"/>
      <c r="AN621" s="39"/>
      <c r="AO621" s="63" t="str">
        <f t="shared" si="57"/>
        <v/>
      </c>
      <c r="AP621" s="40" t="str">
        <f t="shared" si="58"/>
        <v/>
      </c>
      <c r="AQ621" s="41" t="s">
        <v>48</v>
      </c>
      <c r="AR621" s="161"/>
      <c r="AS621" s="124" t="s">
        <v>4816</v>
      </c>
      <c r="AT621" s="129" t="s">
        <v>583</v>
      </c>
      <c r="AU621" s="129" t="s">
        <v>171</v>
      </c>
      <c r="AV621" s="129" t="s">
        <v>586</v>
      </c>
      <c r="AW621" s="129" t="s">
        <v>674</v>
      </c>
      <c r="AX621" s="129" t="s">
        <v>682</v>
      </c>
      <c r="AZ621" s="129" t="s">
        <v>3984</v>
      </c>
      <c r="BA621" s="130" t="s">
        <v>9889</v>
      </c>
      <c r="BB621" s="130" t="s">
        <v>9890</v>
      </c>
      <c r="BH621" s="124"/>
      <c r="BI621" s="124"/>
      <c r="BL621" s="131"/>
      <c r="BM621" s="131"/>
      <c r="BN621" s="131"/>
      <c r="BO621" s="131"/>
      <c r="BP621" s="131"/>
      <c r="BQ621" s="131"/>
      <c r="BR621" s="131"/>
      <c r="BX621" s="123"/>
      <c r="BY621" s="131"/>
      <c r="BZ621" s="131"/>
      <c r="CB621" s="129" t="s">
        <v>583</v>
      </c>
      <c r="CC621" s="129" t="s">
        <v>171</v>
      </c>
      <c r="CD621" s="129" t="s">
        <v>586</v>
      </c>
      <c r="CE621" s="129" t="s">
        <v>674</v>
      </c>
      <c r="CF621" s="129" t="s">
        <v>682</v>
      </c>
      <c r="CG621" s="131" t="s">
        <v>17984</v>
      </c>
      <c r="CH621" s="131" t="s">
        <v>9890</v>
      </c>
      <c r="CI621" s="124" t="s">
        <v>19604</v>
      </c>
    </row>
    <row r="622" spans="1:87" ht="15" x14ac:dyDescent="0.25">
      <c r="A622" s="30" t="str">
        <f t="shared" si="59"/>
        <v/>
      </c>
      <c r="B622" s="31"/>
      <c r="C622" s="31"/>
      <c r="D622" s="31"/>
      <c r="E622" s="31"/>
      <c r="F622" s="31"/>
      <c r="G622" s="32"/>
      <c r="H622" s="32"/>
      <c r="I622" s="33"/>
      <c r="J622" s="18"/>
      <c r="K622" s="32"/>
      <c r="L622" s="18"/>
      <c r="M622" s="31"/>
      <c r="N622" s="31"/>
      <c r="O622" s="31"/>
      <c r="P622" s="32"/>
      <c r="Q622" s="31"/>
      <c r="R622" s="44"/>
      <c r="S622" s="32"/>
      <c r="T622" s="34" t="str">
        <f t="shared" si="55"/>
        <v/>
      </c>
      <c r="U622" s="32"/>
      <c r="V622" s="45"/>
      <c r="W622" s="35"/>
      <c r="X622" s="62" t="str">
        <f t="shared" si="56"/>
        <v/>
      </c>
      <c r="Y622" s="32"/>
      <c r="Z622" s="35"/>
      <c r="AA622" s="36"/>
      <c r="AB622" s="32"/>
      <c r="AC622" s="32"/>
      <c r="AD622" s="32"/>
      <c r="AE622" s="31"/>
      <c r="AF622" s="31"/>
      <c r="AG622" s="31"/>
      <c r="AH622" s="31" t="str">
        <f t="shared" si="54"/>
        <v/>
      </c>
      <c r="AI622" s="37" t="str">
        <f>IFERROR(IF(OR($C$5="",$Y622=""),"",INDEX('NFA LEVEL'!$D$2:$D$197,MATCH(CONCATENATE($C$5,"_",$Y622),'NFA LEVEL'!$A$2:$A$197))),"")</f>
        <v/>
      </c>
      <c r="AJ622" s="38" t="str">
        <f>IFERROR(ROUND((VLOOKUP(CONCATENATE($C$5,"_",$Y622),premium!$A$2:$I$200,6,FALSE))*AA622,0),"")</f>
        <v/>
      </c>
      <c r="AK622" s="38" t="str">
        <f>IFERROR(ROUND((VLOOKUP(CONCATENATE($C$5,"_",$Y622),premium!$A$2:$I$200,9,FALSE))*AA622,2),"")</f>
        <v/>
      </c>
      <c r="AL622" s="35"/>
      <c r="AM622" s="31"/>
      <c r="AN622" s="39"/>
      <c r="AO622" s="63" t="str">
        <f t="shared" si="57"/>
        <v/>
      </c>
      <c r="AP622" s="40" t="str">
        <f t="shared" si="58"/>
        <v/>
      </c>
      <c r="AQ622" s="41" t="s">
        <v>48</v>
      </c>
      <c r="AR622" s="161"/>
      <c r="AS622" s="124" t="s">
        <v>4817</v>
      </c>
      <c r="AT622" s="129" t="s">
        <v>583</v>
      </c>
      <c r="AU622" s="129" t="s">
        <v>171</v>
      </c>
      <c r="AV622" s="129" t="s">
        <v>586</v>
      </c>
      <c r="AW622" s="129" t="s">
        <v>674</v>
      </c>
      <c r="AX622" s="129" t="s">
        <v>683</v>
      </c>
      <c r="AZ622" s="129" t="s">
        <v>3984</v>
      </c>
      <c r="BA622" s="130" t="s">
        <v>9891</v>
      </c>
      <c r="BB622" s="130" t="s">
        <v>9892</v>
      </c>
      <c r="BH622" s="124"/>
      <c r="BI622" s="124"/>
      <c r="BL622" s="131"/>
      <c r="BM622" s="131"/>
      <c r="BN622" s="131"/>
      <c r="BO622" s="131"/>
      <c r="BP622" s="131"/>
      <c r="BQ622" s="131"/>
      <c r="BR622" s="131"/>
      <c r="BX622" s="123"/>
      <c r="BY622" s="131"/>
      <c r="BZ622" s="131"/>
      <c r="CB622" s="129" t="s">
        <v>583</v>
      </c>
      <c r="CC622" s="129" t="s">
        <v>171</v>
      </c>
      <c r="CD622" s="129" t="s">
        <v>586</v>
      </c>
      <c r="CE622" s="129" t="s">
        <v>674</v>
      </c>
      <c r="CF622" s="129" t="s">
        <v>683</v>
      </c>
      <c r="CG622" s="131" t="s">
        <v>17984</v>
      </c>
      <c r="CH622" s="131" t="s">
        <v>9892</v>
      </c>
      <c r="CI622" s="124" t="s">
        <v>19605</v>
      </c>
    </row>
    <row r="623" spans="1:87" ht="15" x14ac:dyDescent="0.25">
      <c r="A623" s="30" t="str">
        <f t="shared" si="59"/>
        <v/>
      </c>
      <c r="B623" s="31"/>
      <c r="C623" s="31"/>
      <c r="D623" s="31"/>
      <c r="E623" s="31"/>
      <c r="F623" s="31"/>
      <c r="G623" s="32"/>
      <c r="H623" s="32"/>
      <c r="I623" s="33"/>
      <c r="J623" s="18"/>
      <c r="K623" s="32"/>
      <c r="L623" s="18"/>
      <c r="M623" s="31"/>
      <c r="N623" s="31"/>
      <c r="O623" s="31"/>
      <c r="P623" s="32"/>
      <c r="Q623" s="31"/>
      <c r="R623" s="44"/>
      <c r="S623" s="32"/>
      <c r="T623" s="34" t="str">
        <f t="shared" si="55"/>
        <v/>
      </c>
      <c r="U623" s="32"/>
      <c r="V623" s="45"/>
      <c r="W623" s="35"/>
      <c r="X623" s="62" t="str">
        <f t="shared" si="56"/>
        <v/>
      </c>
      <c r="Y623" s="32"/>
      <c r="Z623" s="35"/>
      <c r="AA623" s="36"/>
      <c r="AB623" s="32"/>
      <c r="AC623" s="32"/>
      <c r="AD623" s="32"/>
      <c r="AE623" s="31"/>
      <c r="AF623" s="31"/>
      <c r="AG623" s="31"/>
      <c r="AH623" s="31" t="str">
        <f t="shared" si="54"/>
        <v/>
      </c>
      <c r="AI623" s="37" t="str">
        <f>IFERROR(IF(OR($C$5="",$Y623=""),"",INDEX('NFA LEVEL'!$D$2:$D$197,MATCH(CONCATENATE($C$5,"_",$Y623),'NFA LEVEL'!$A$2:$A$197))),"")</f>
        <v/>
      </c>
      <c r="AJ623" s="38" t="str">
        <f>IFERROR(ROUND((VLOOKUP(CONCATENATE($C$5,"_",$Y623),premium!$A$2:$I$200,6,FALSE))*AA623,0),"")</f>
        <v/>
      </c>
      <c r="AK623" s="38" t="str">
        <f>IFERROR(ROUND((VLOOKUP(CONCATENATE($C$5,"_",$Y623),premium!$A$2:$I$200,9,FALSE))*AA623,2),"")</f>
        <v/>
      </c>
      <c r="AL623" s="35"/>
      <c r="AM623" s="31"/>
      <c r="AN623" s="39"/>
      <c r="AO623" s="63" t="str">
        <f t="shared" si="57"/>
        <v/>
      </c>
      <c r="AP623" s="40" t="str">
        <f t="shared" si="58"/>
        <v/>
      </c>
      <c r="AQ623" s="41" t="s">
        <v>48</v>
      </c>
      <c r="AR623" s="161"/>
      <c r="AS623" s="124" t="s">
        <v>4818</v>
      </c>
      <c r="AT623" s="129" t="s">
        <v>583</v>
      </c>
      <c r="AU623" s="129" t="s">
        <v>171</v>
      </c>
      <c r="AV623" s="129" t="s">
        <v>586</v>
      </c>
      <c r="AW623" s="129" t="s">
        <v>674</v>
      </c>
      <c r="AX623" s="129" t="s">
        <v>684</v>
      </c>
      <c r="AZ623" s="129" t="s">
        <v>3984</v>
      </c>
      <c r="BA623" s="130" t="s">
        <v>9893</v>
      </c>
      <c r="BB623" s="130" t="s">
        <v>9894</v>
      </c>
      <c r="BH623" s="124"/>
      <c r="BI623" s="124"/>
      <c r="BL623" s="131"/>
      <c r="BM623" s="131"/>
      <c r="BN623" s="131"/>
      <c r="BO623" s="131"/>
      <c r="BP623" s="131"/>
      <c r="BQ623" s="131"/>
      <c r="BR623" s="131"/>
      <c r="BX623" s="123"/>
      <c r="BY623" s="131"/>
      <c r="BZ623" s="131"/>
      <c r="CB623" s="129" t="s">
        <v>583</v>
      </c>
      <c r="CC623" s="129" t="s">
        <v>171</v>
      </c>
      <c r="CD623" s="129" t="s">
        <v>586</v>
      </c>
      <c r="CE623" s="129" t="s">
        <v>674</v>
      </c>
      <c r="CF623" s="129" t="s">
        <v>684</v>
      </c>
      <c r="CG623" s="131" t="s">
        <v>17984</v>
      </c>
      <c r="CH623" s="131" t="s">
        <v>9894</v>
      </c>
      <c r="CI623" s="124" t="s">
        <v>19606</v>
      </c>
    </row>
    <row r="624" spans="1:87" ht="15" x14ac:dyDescent="0.25">
      <c r="A624" s="30" t="str">
        <f t="shared" si="59"/>
        <v/>
      </c>
      <c r="B624" s="31"/>
      <c r="C624" s="31"/>
      <c r="D624" s="31"/>
      <c r="E624" s="31"/>
      <c r="F624" s="31"/>
      <c r="G624" s="32"/>
      <c r="H624" s="32"/>
      <c r="I624" s="33"/>
      <c r="J624" s="18"/>
      <c r="K624" s="32"/>
      <c r="L624" s="18"/>
      <c r="M624" s="31"/>
      <c r="N624" s="31"/>
      <c r="O624" s="31"/>
      <c r="P624" s="32"/>
      <c r="Q624" s="31"/>
      <c r="R624" s="44"/>
      <c r="S624" s="32"/>
      <c r="T624" s="34" t="str">
        <f t="shared" si="55"/>
        <v/>
      </c>
      <c r="U624" s="32"/>
      <c r="V624" s="45"/>
      <c r="W624" s="35"/>
      <c r="X624" s="62" t="str">
        <f t="shared" si="56"/>
        <v/>
      </c>
      <c r="Y624" s="32"/>
      <c r="Z624" s="35"/>
      <c r="AA624" s="36"/>
      <c r="AB624" s="32"/>
      <c r="AC624" s="32"/>
      <c r="AD624" s="32"/>
      <c r="AE624" s="31"/>
      <c r="AF624" s="31"/>
      <c r="AG624" s="31"/>
      <c r="AH624" s="31" t="str">
        <f t="shared" si="54"/>
        <v/>
      </c>
      <c r="AI624" s="37" t="str">
        <f>IFERROR(IF(OR($C$5="",$Y624=""),"",INDEX('NFA LEVEL'!$D$2:$D$197,MATCH(CONCATENATE($C$5,"_",$Y624),'NFA LEVEL'!$A$2:$A$197))),"")</f>
        <v/>
      </c>
      <c r="AJ624" s="38" t="str">
        <f>IFERROR(ROUND((VLOOKUP(CONCATENATE($C$5,"_",$Y624),premium!$A$2:$I$200,6,FALSE))*AA624,0),"")</f>
        <v/>
      </c>
      <c r="AK624" s="38" t="str">
        <f>IFERROR(ROUND((VLOOKUP(CONCATENATE($C$5,"_",$Y624),premium!$A$2:$I$200,9,FALSE))*AA624,2),"")</f>
        <v/>
      </c>
      <c r="AL624" s="35"/>
      <c r="AM624" s="31"/>
      <c r="AN624" s="39"/>
      <c r="AO624" s="63" t="str">
        <f t="shared" si="57"/>
        <v/>
      </c>
      <c r="AP624" s="40" t="str">
        <f t="shared" si="58"/>
        <v/>
      </c>
      <c r="AQ624" s="41" t="s">
        <v>48</v>
      </c>
      <c r="AR624" s="161"/>
      <c r="AS624" s="124" t="s">
        <v>4819</v>
      </c>
      <c r="AT624" s="129" t="s">
        <v>583</v>
      </c>
      <c r="AU624" s="129" t="s">
        <v>171</v>
      </c>
      <c r="AV624" s="129" t="s">
        <v>586</v>
      </c>
      <c r="AW624" s="129" t="s">
        <v>674</v>
      </c>
      <c r="AX624" s="129" t="s">
        <v>685</v>
      </c>
      <c r="AZ624" s="129" t="s">
        <v>3984</v>
      </c>
      <c r="BA624" s="130" t="s">
        <v>9895</v>
      </c>
      <c r="BB624" s="130" t="s">
        <v>9896</v>
      </c>
      <c r="BH624" s="124"/>
      <c r="BI624" s="124"/>
      <c r="BL624" s="131"/>
      <c r="BM624" s="131"/>
      <c r="BN624" s="131"/>
      <c r="BO624" s="131"/>
      <c r="BP624" s="131"/>
      <c r="BQ624" s="131"/>
      <c r="BR624" s="131"/>
      <c r="BX624" s="123"/>
      <c r="BY624" s="131"/>
      <c r="BZ624" s="131"/>
      <c r="CB624" s="129" t="s">
        <v>583</v>
      </c>
      <c r="CC624" s="129" t="s">
        <v>171</v>
      </c>
      <c r="CD624" s="129" t="s">
        <v>586</v>
      </c>
      <c r="CE624" s="129" t="s">
        <v>674</v>
      </c>
      <c r="CF624" s="129" t="s">
        <v>685</v>
      </c>
      <c r="CG624" s="131" t="s">
        <v>17984</v>
      </c>
      <c r="CH624" s="131" t="s">
        <v>9896</v>
      </c>
      <c r="CI624" s="124" t="s">
        <v>19607</v>
      </c>
    </row>
    <row r="625" spans="1:87" ht="15" x14ac:dyDescent="0.25">
      <c r="A625" s="30" t="str">
        <f t="shared" si="59"/>
        <v/>
      </c>
      <c r="B625" s="31"/>
      <c r="C625" s="31"/>
      <c r="D625" s="31"/>
      <c r="E625" s="31"/>
      <c r="F625" s="31"/>
      <c r="G625" s="32"/>
      <c r="H625" s="32"/>
      <c r="I625" s="33"/>
      <c r="J625" s="18"/>
      <c r="K625" s="32"/>
      <c r="L625" s="18"/>
      <c r="M625" s="31"/>
      <c r="N625" s="31"/>
      <c r="O625" s="31"/>
      <c r="P625" s="32"/>
      <c r="Q625" s="31"/>
      <c r="R625" s="44"/>
      <c r="S625" s="32"/>
      <c r="T625" s="34" t="str">
        <f t="shared" si="55"/>
        <v/>
      </c>
      <c r="U625" s="32"/>
      <c r="V625" s="45"/>
      <c r="W625" s="35"/>
      <c r="X625" s="62" t="str">
        <f t="shared" si="56"/>
        <v/>
      </c>
      <c r="Y625" s="32"/>
      <c r="Z625" s="35"/>
      <c r="AA625" s="36"/>
      <c r="AB625" s="32"/>
      <c r="AC625" s="32"/>
      <c r="AD625" s="32"/>
      <c r="AE625" s="31"/>
      <c r="AF625" s="31"/>
      <c r="AG625" s="31"/>
      <c r="AH625" s="31" t="str">
        <f t="shared" si="54"/>
        <v/>
      </c>
      <c r="AI625" s="37" t="str">
        <f>IFERROR(IF(OR($C$5="",$Y625=""),"",INDEX('NFA LEVEL'!$D$2:$D$197,MATCH(CONCATENATE($C$5,"_",$Y625),'NFA LEVEL'!$A$2:$A$197))),"")</f>
        <v/>
      </c>
      <c r="AJ625" s="38" t="str">
        <f>IFERROR(ROUND((VLOOKUP(CONCATENATE($C$5,"_",$Y625),premium!$A$2:$I$200,6,FALSE))*AA625,0),"")</f>
        <v/>
      </c>
      <c r="AK625" s="38" t="str">
        <f>IFERROR(ROUND((VLOOKUP(CONCATENATE($C$5,"_",$Y625),premium!$A$2:$I$200,9,FALSE))*AA625,2),"")</f>
        <v/>
      </c>
      <c r="AL625" s="35"/>
      <c r="AM625" s="31"/>
      <c r="AN625" s="39"/>
      <c r="AO625" s="63" t="str">
        <f t="shared" si="57"/>
        <v/>
      </c>
      <c r="AP625" s="40" t="str">
        <f t="shared" si="58"/>
        <v/>
      </c>
      <c r="AQ625" s="41" t="s">
        <v>48</v>
      </c>
      <c r="AR625" s="161"/>
      <c r="AS625" s="124" t="s">
        <v>4820</v>
      </c>
      <c r="AT625" s="129" t="s">
        <v>583</v>
      </c>
      <c r="AU625" s="129" t="s">
        <v>171</v>
      </c>
      <c r="AV625" s="129" t="s">
        <v>586</v>
      </c>
      <c r="AW625" s="129" t="s">
        <v>674</v>
      </c>
      <c r="AX625" s="129" t="s">
        <v>686</v>
      </c>
      <c r="AZ625" s="129" t="s">
        <v>3984</v>
      </c>
      <c r="BA625" s="130" t="s">
        <v>9897</v>
      </c>
      <c r="BB625" s="130" t="s">
        <v>9898</v>
      </c>
      <c r="BH625" s="124"/>
      <c r="BI625" s="124"/>
      <c r="BL625" s="131"/>
      <c r="BM625" s="131"/>
      <c r="BN625" s="131"/>
      <c r="BO625" s="131"/>
      <c r="BP625" s="131"/>
      <c r="BQ625" s="131"/>
      <c r="BR625" s="131"/>
      <c r="BX625" s="123"/>
      <c r="BY625" s="131"/>
      <c r="BZ625" s="131"/>
      <c r="CB625" s="129" t="s">
        <v>583</v>
      </c>
      <c r="CC625" s="129" t="s">
        <v>171</v>
      </c>
      <c r="CD625" s="129" t="s">
        <v>586</v>
      </c>
      <c r="CE625" s="129" t="s">
        <v>674</v>
      </c>
      <c r="CF625" s="129" t="s">
        <v>686</v>
      </c>
      <c r="CG625" s="131" t="s">
        <v>17984</v>
      </c>
      <c r="CH625" s="131" t="s">
        <v>9898</v>
      </c>
      <c r="CI625" s="124" t="s">
        <v>19608</v>
      </c>
    </row>
    <row r="626" spans="1:87" ht="15" x14ac:dyDescent="0.25">
      <c r="A626" s="30" t="str">
        <f t="shared" si="59"/>
        <v/>
      </c>
      <c r="B626" s="31"/>
      <c r="C626" s="31"/>
      <c r="D626" s="31"/>
      <c r="E626" s="31"/>
      <c r="F626" s="31"/>
      <c r="G626" s="32"/>
      <c r="H626" s="32"/>
      <c r="I626" s="33"/>
      <c r="J626" s="18"/>
      <c r="K626" s="32"/>
      <c r="L626" s="18"/>
      <c r="M626" s="31"/>
      <c r="N626" s="31"/>
      <c r="O626" s="31"/>
      <c r="P626" s="32"/>
      <c r="Q626" s="31"/>
      <c r="R626" s="44"/>
      <c r="S626" s="32"/>
      <c r="T626" s="34" t="str">
        <f t="shared" si="55"/>
        <v/>
      </c>
      <c r="U626" s="32"/>
      <c r="V626" s="45"/>
      <c r="W626" s="35"/>
      <c r="X626" s="62" t="str">
        <f t="shared" si="56"/>
        <v/>
      </c>
      <c r="Y626" s="32"/>
      <c r="Z626" s="35"/>
      <c r="AA626" s="36"/>
      <c r="AB626" s="32"/>
      <c r="AC626" s="32"/>
      <c r="AD626" s="32"/>
      <c r="AE626" s="31"/>
      <c r="AF626" s="31"/>
      <c r="AG626" s="31"/>
      <c r="AH626" s="31" t="str">
        <f t="shared" si="54"/>
        <v/>
      </c>
      <c r="AI626" s="37" t="str">
        <f>IFERROR(IF(OR($C$5="",$Y626=""),"",INDEX('NFA LEVEL'!$D$2:$D$197,MATCH(CONCATENATE($C$5,"_",$Y626),'NFA LEVEL'!$A$2:$A$197))),"")</f>
        <v/>
      </c>
      <c r="AJ626" s="38" t="str">
        <f>IFERROR(ROUND((VLOOKUP(CONCATENATE($C$5,"_",$Y626),premium!$A$2:$I$200,6,FALSE))*AA626,0),"")</f>
        <v/>
      </c>
      <c r="AK626" s="38" t="str">
        <f>IFERROR(ROUND((VLOOKUP(CONCATENATE($C$5,"_",$Y626),premium!$A$2:$I$200,9,FALSE))*AA626,2),"")</f>
        <v/>
      </c>
      <c r="AL626" s="35"/>
      <c r="AM626" s="31"/>
      <c r="AN626" s="39"/>
      <c r="AO626" s="63" t="str">
        <f t="shared" si="57"/>
        <v/>
      </c>
      <c r="AP626" s="40" t="str">
        <f t="shared" si="58"/>
        <v/>
      </c>
      <c r="AQ626" s="41" t="s">
        <v>48</v>
      </c>
      <c r="AR626" s="161"/>
      <c r="AS626" s="124" t="s">
        <v>4821</v>
      </c>
      <c r="AT626" s="129" t="s">
        <v>583</v>
      </c>
      <c r="AU626" s="129" t="s">
        <v>171</v>
      </c>
      <c r="AV626" s="129" t="s">
        <v>586</v>
      </c>
      <c r="AW626" s="129" t="s">
        <v>674</v>
      </c>
      <c r="AX626" s="129" t="s">
        <v>687</v>
      </c>
      <c r="AZ626" s="129" t="s">
        <v>3984</v>
      </c>
      <c r="BA626" s="130" t="s">
        <v>9899</v>
      </c>
      <c r="BB626" s="130" t="s">
        <v>9900</v>
      </c>
      <c r="BH626" s="124"/>
      <c r="BI626" s="124"/>
      <c r="BL626" s="131"/>
      <c r="BM626" s="131"/>
      <c r="BN626" s="131"/>
      <c r="BO626" s="131"/>
      <c r="BP626" s="131"/>
      <c r="BQ626" s="131"/>
      <c r="BR626" s="131"/>
      <c r="BX626" s="123"/>
      <c r="BY626" s="131"/>
      <c r="BZ626" s="131"/>
      <c r="CB626" s="129" t="s">
        <v>583</v>
      </c>
      <c r="CC626" s="129" t="s">
        <v>171</v>
      </c>
      <c r="CD626" s="129" t="s">
        <v>586</v>
      </c>
      <c r="CE626" s="129" t="s">
        <v>674</v>
      </c>
      <c r="CF626" s="129" t="s">
        <v>687</v>
      </c>
      <c r="CG626" s="131" t="s">
        <v>17984</v>
      </c>
      <c r="CH626" s="131" t="s">
        <v>9900</v>
      </c>
      <c r="CI626" s="124" t="s">
        <v>19609</v>
      </c>
    </row>
    <row r="627" spans="1:87" ht="15" x14ac:dyDescent="0.25">
      <c r="A627" s="30" t="str">
        <f t="shared" si="59"/>
        <v/>
      </c>
      <c r="B627" s="31"/>
      <c r="C627" s="31"/>
      <c r="D627" s="31"/>
      <c r="E627" s="31"/>
      <c r="F627" s="31"/>
      <c r="G627" s="32"/>
      <c r="H627" s="32"/>
      <c r="I627" s="33"/>
      <c r="J627" s="18"/>
      <c r="K627" s="32"/>
      <c r="L627" s="18"/>
      <c r="M627" s="31"/>
      <c r="N627" s="31"/>
      <c r="O627" s="31"/>
      <c r="P627" s="32"/>
      <c r="Q627" s="31"/>
      <c r="R627" s="44"/>
      <c r="S627" s="32"/>
      <c r="T627" s="34" t="str">
        <f t="shared" si="55"/>
        <v/>
      </c>
      <c r="U627" s="32"/>
      <c r="V627" s="45"/>
      <c r="W627" s="35"/>
      <c r="X627" s="62" t="str">
        <f t="shared" si="56"/>
        <v/>
      </c>
      <c r="Y627" s="32"/>
      <c r="Z627" s="35"/>
      <c r="AA627" s="36"/>
      <c r="AB627" s="32"/>
      <c r="AC627" s="32"/>
      <c r="AD627" s="32"/>
      <c r="AE627" s="31"/>
      <c r="AF627" s="31"/>
      <c r="AG627" s="31"/>
      <c r="AH627" s="31" t="str">
        <f t="shared" si="54"/>
        <v/>
      </c>
      <c r="AI627" s="37" t="str">
        <f>IFERROR(IF(OR($C$5="",$Y627=""),"",INDEX('NFA LEVEL'!$D$2:$D$197,MATCH(CONCATENATE($C$5,"_",$Y627),'NFA LEVEL'!$A$2:$A$197))),"")</f>
        <v/>
      </c>
      <c r="AJ627" s="38" t="str">
        <f>IFERROR(ROUND((VLOOKUP(CONCATENATE($C$5,"_",$Y627),premium!$A$2:$I$200,6,FALSE))*AA627,0),"")</f>
        <v/>
      </c>
      <c r="AK627" s="38" t="str">
        <f>IFERROR(ROUND((VLOOKUP(CONCATENATE($C$5,"_",$Y627),premium!$A$2:$I$200,9,FALSE))*AA627,2),"")</f>
        <v/>
      </c>
      <c r="AL627" s="35"/>
      <c r="AM627" s="31"/>
      <c r="AN627" s="39"/>
      <c r="AO627" s="63" t="str">
        <f t="shared" si="57"/>
        <v/>
      </c>
      <c r="AP627" s="40" t="str">
        <f t="shared" si="58"/>
        <v/>
      </c>
      <c r="AQ627" s="41" t="s">
        <v>48</v>
      </c>
      <c r="AR627" s="161"/>
      <c r="AS627" s="124" t="s">
        <v>4822</v>
      </c>
      <c r="AT627" s="129" t="s">
        <v>583</v>
      </c>
      <c r="AU627" s="129" t="s">
        <v>171</v>
      </c>
      <c r="AV627" s="129" t="s">
        <v>586</v>
      </c>
      <c r="AW627" s="129" t="s">
        <v>674</v>
      </c>
      <c r="AX627" s="129" t="s">
        <v>688</v>
      </c>
      <c r="AZ627" s="129" t="s">
        <v>3984</v>
      </c>
      <c r="BA627" s="130" t="s">
        <v>9901</v>
      </c>
      <c r="BB627" s="130" t="s">
        <v>9902</v>
      </c>
      <c r="BH627" s="124"/>
      <c r="BI627" s="124"/>
      <c r="BL627" s="131"/>
      <c r="BM627" s="131"/>
      <c r="BN627" s="131"/>
      <c r="BO627" s="131"/>
      <c r="BP627" s="131"/>
      <c r="BQ627" s="131"/>
      <c r="BR627" s="131"/>
      <c r="BX627" s="123"/>
      <c r="BY627" s="131"/>
      <c r="BZ627" s="131"/>
      <c r="CB627" s="129" t="s">
        <v>583</v>
      </c>
      <c r="CC627" s="129" t="s">
        <v>171</v>
      </c>
      <c r="CD627" s="129" t="s">
        <v>586</v>
      </c>
      <c r="CE627" s="129" t="s">
        <v>674</v>
      </c>
      <c r="CF627" s="129" t="s">
        <v>688</v>
      </c>
      <c r="CG627" s="131" t="s">
        <v>17984</v>
      </c>
      <c r="CH627" s="131" t="s">
        <v>9902</v>
      </c>
      <c r="CI627" s="124" t="s">
        <v>19610</v>
      </c>
    </row>
    <row r="628" spans="1:87" ht="15" x14ac:dyDescent="0.25">
      <c r="A628" s="30" t="str">
        <f t="shared" si="59"/>
        <v/>
      </c>
      <c r="B628" s="31"/>
      <c r="C628" s="31"/>
      <c r="D628" s="31"/>
      <c r="E628" s="31"/>
      <c r="F628" s="31"/>
      <c r="G628" s="32"/>
      <c r="H628" s="32"/>
      <c r="I628" s="33"/>
      <c r="J628" s="18"/>
      <c r="K628" s="32"/>
      <c r="L628" s="18"/>
      <c r="M628" s="31"/>
      <c r="N628" s="31"/>
      <c r="O628" s="31"/>
      <c r="P628" s="32"/>
      <c r="Q628" s="31"/>
      <c r="R628" s="44"/>
      <c r="S628" s="32"/>
      <c r="T628" s="34" t="str">
        <f t="shared" si="55"/>
        <v/>
      </c>
      <c r="U628" s="32"/>
      <c r="V628" s="45"/>
      <c r="W628" s="35"/>
      <c r="X628" s="62" t="str">
        <f t="shared" si="56"/>
        <v/>
      </c>
      <c r="Y628" s="32"/>
      <c r="Z628" s="35"/>
      <c r="AA628" s="36"/>
      <c r="AB628" s="32"/>
      <c r="AC628" s="32"/>
      <c r="AD628" s="32"/>
      <c r="AE628" s="31"/>
      <c r="AF628" s="31"/>
      <c r="AG628" s="31"/>
      <c r="AH628" s="31" t="str">
        <f t="shared" si="54"/>
        <v/>
      </c>
      <c r="AI628" s="37" t="str">
        <f>IFERROR(IF(OR($C$5="",$Y628=""),"",INDEX('NFA LEVEL'!$D$2:$D$197,MATCH(CONCATENATE($C$5,"_",$Y628),'NFA LEVEL'!$A$2:$A$197))),"")</f>
        <v/>
      </c>
      <c r="AJ628" s="38" t="str">
        <f>IFERROR(ROUND((VLOOKUP(CONCATENATE($C$5,"_",$Y628),premium!$A$2:$I$200,6,FALSE))*AA628,0),"")</f>
        <v/>
      </c>
      <c r="AK628" s="38" t="str">
        <f>IFERROR(ROUND((VLOOKUP(CONCATENATE($C$5,"_",$Y628),premium!$A$2:$I$200,9,FALSE))*AA628,2),"")</f>
        <v/>
      </c>
      <c r="AL628" s="35"/>
      <c r="AM628" s="31"/>
      <c r="AN628" s="39"/>
      <c r="AO628" s="63" t="str">
        <f t="shared" si="57"/>
        <v/>
      </c>
      <c r="AP628" s="40" t="str">
        <f t="shared" si="58"/>
        <v/>
      </c>
      <c r="AQ628" s="41" t="s">
        <v>48</v>
      </c>
      <c r="AR628" s="161"/>
      <c r="AS628" s="124" t="s">
        <v>4823</v>
      </c>
      <c r="AT628" s="129" t="s">
        <v>583</v>
      </c>
      <c r="AU628" s="129" t="s">
        <v>171</v>
      </c>
      <c r="AV628" s="129" t="s">
        <v>586</v>
      </c>
      <c r="AW628" s="129" t="s">
        <v>674</v>
      </c>
      <c r="AX628" s="129" t="s">
        <v>689</v>
      </c>
      <c r="AZ628" s="129" t="s">
        <v>3984</v>
      </c>
      <c r="BA628" s="130" t="s">
        <v>9903</v>
      </c>
      <c r="BB628" s="130" t="s">
        <v>9904</v>
      </c>
      <c r="BH628" s="124"/>
      <c r="BI628" s="124"/>
      <c r="BL628" s="131"/>
      <c r="BM628" s="131"/>
      <c r="BN628" s="131"/>
      <c r="BO628" s="131"/>
      <c r="BP628" s="131"/>
      <c r="BQ628" s="131"/>
      <c r="BR628" s="131"/>
      <c r="BX628" s="123"/>
      <c r="BY628" s="131"/>
      <c r="BZ628" s="131"/>
      <c r="CB628" s="129" t="s">
        <v>583</v>
      </c>
      <c r="CC628" s="129" t="s">
        <v>171</v>
      </c>
      <c r="CD628" s="129" t="s">
        <v>586</v>
      </c>
      <c r="CE628" s="129" t="s">
        <v>674</v>
      </c>
      <c r="CF628" s="129" t="s">
        <v>689</v>
      </c>
      <c r="CG628" s="131" t="s">
        <v>17984</v>
      </c>
      <c r="CH628" s="131" t="s">
        <v>9904</v>
      </c>
      <c r="CI628" s="124" t="s">
        <v>19611</v>
      </c>
    </row>
    <row r="629" spans="1:87" ht="15" x14ac:dyDescent="0.25">
      <c r="A629" s="30" t="str">
        <f t="shared" si="59"/>
        <v/>
      </c>
      <c r="B629" s="31"/>
      <c r="C629" s="31"/>
      <c r="D629" s="31"/>
      <c r="E629" s="31"/>
      <c r="F629" s="31"/>
      <c r="G629" s="32"/>
      <c r="H629" s="32"/>
      <c r="I629" s="33"/>
      <c r="J629" s="18"/>
      <c r="K629" s="32"/>
      <c r="L629" s="18"/>
      <c r="M629" s="31"/>
      <c r="N629" s="31"/>
      <c r="O629" s="31"/>
      <c r="P629" s="32"/>
      <c r="Q629" s="31"/>
      <c r="R629" s="44"/>
      <c r="S629" s="32"/>
      <c r="T629" s="34" t="str">
        <f t="shared" si="55"/>
        <v/>
      </c>
      <c r="U629" s="32"/>
      <c r="V629" s="45"/>
      <c r="W629" s="35"/>
      <c r="X629" s="62" t="str">
        <f t="shared" si="56"/>
        <v/>
      </c>
      <c r="Y629" s="32"/>
      <c r="Z629" s="35"/>
      <c r="AA629" s="36"/>
      <c r="AB629" s="32"/>
      <c r="AC629" s="32"/>
      <c r="AD629" s="32"/>
      <c r="AE629" s="31"/>
      <c r="AF629" s="31"/>
      <c r="AG629" s="31"/>
      <c r="AH629" s="31" t="str">
        <f t="shared" si="54"/>
        <v/>
      </c>
      <c r="AI629" s="37" t="str">
        <f>IFERROR(IF(OR($C$5="",$Y629=""),"",INDEX('NFA LEVEL'!$D$2:$D$197,MATCH(CONCATENATE($C$5,"_",$Y629),'NFA LEVEL'!$A$2:$A$197))),"")</f>
        <v/>
      </c>
      <c r="AJ629" s="38" t="str">
        <f>IFERROR(ROUND((VLOOKUP(CONCATENATE($C$5,"_",$Y629),premium!$A$2:$I$200,6,FALSE))*AA629,0),"")</f>
        <v/>
      </c>
      <c r="AK629" s="38" t="str">
        <f>IFERROR(ROUND((VLOOKUP(CONCATENATE($C$5,"_",$Y629),premium!$A$2:$I$200,9,FALSE))*AA629,2),"")</f>
        <v/>
      </c>
      <c r="AL629" s="35"/>
      <c r="AM629" s="31"/>
      <c r="AN629" s="39"/>
      <c r="AO629" s="63" t="str">
        <f t="shared" si="57"/>
        <v/>
      </c>
      <c r="AP629" s="40" t="str">
        <f t="shared" si="58"/>
        <v/>
      </c>
      <c r="AQ629" s="41" t="s">
        <v>48</v>
      </c>
      <c r="AR629" s="161"/>
      <c r="AS629" s="124" t="s">
        <v>4824</v>
      </c>
      <c r="AT629" s="129" t="s">
        <v>583</v>
      </c>
      <c r="AU629" s="129" t="s">
        <v>171</v>
      </c>
      <c r="AV629" s="129" t="s">
        <v>586</v>
      </c>
      <c r="AW629" s="129" t="s">
        <v>674</v>
      </c>
      <c r="AX629" s="129" t="s">
        <v>690</v>
      </c>
      <c r="AZ629" s="129" t="s">
        <v>3984</v>
      </c>
      <c r="BA629" s="130" t="s">
        <v>9905</v>
      </c>
      <c r="BB629" s="130" t="s">
        <v>9906</v>
      </c>
      <c r="BH629" s="124"/>
      <c r="BI629" s="124"/>
      <c r="BL629" s="131"/>
      <c r="BM629" s="131"/>
      <c r="BN629" s="131"/>
      <c r="BO629" s="131"/>
      <c r="BP629" s="131"/>
      <c r="BQ629" s="131"/>
      <c r="BR629" s="131"/>
      <c r="BX629" s="123"/>
      <c r="BY629" s="131"/>
      <c r="BZ629" s="131"/>
      <c r="CB629" s="129" t="s">
        <v>583</v>
      </c>
      <c r="CC629" s="129" t="s">
        <v>171</v>
      </c>
      <c r="CD629" s="129" t="s">
        <v>586</v>
      </c>
      <c r="CE629" s="129" t="s">
        <v>674</v>
      </c>
      <c r="CF629" s="129" t="s">
        <v>690</v>
      </c>
      <c r="CG629" s="131" t="s">
        <v>17984</v>
      </c>
      <c r="CH629" s="131" t="s">
        <v>9906</v>
      </c>
      <c r="CI629" s="124" t="s">
        <v>19612</v>
      </c>
    </row>
    <row r="630" spans="1:87" ht="15" x14ac:dyDescent="0.25">
      <c r="A630" s="30" t="str">
        <f t="shared" si="59"/>
        <v/>
      </c>
      <c r="B630" s="31"/>
      <c r="C630" s="31"/>
      <c r="D630" s="31"/>
      <c r="E630" s="31"/>
      <c r="F630" s="31"/>
      <c r="G630" s="32"/>
      <c r="H630" s="32"/>
      <c r="I630" s="33"/>
      <c r="J630" s="18"/>
      <c r="K630" s="32"/>
      <c r="L630" s="18"/>
      <c r="M630" s="31"/>
      <c r="N630" s="31"/>
      <c r="O630" s="31"/>
      <c r="P630" s="32"/>
      <c r="Q630" s="31"/>
      <c r="R630" s="44"/>
      <c r="S630" s="32"/>
      <c r="T630" s="34" t="str">
        <f t="shared" si="55"/>
        <v/>
      </c>
      <c r="U630" s="32"/>
      <c r="V630" s="45"/>
      <c r="W630" s="35"/>
      <c r="X630" s="62" t="str">
        <f t="shared" si="56"/>
        <v/>
      </c>
      <c r="Y630" s="32"/>
      <c r="Z630" s="35"/>
      <c r="AA630" s="36"/>
      <c r="AB630" s="32"/>
      <c r="AC630" s="32"/>
      <c r="AD630" s="32"/>
      <c r="AE630" s="31"/>
      <c r="AF630" s="31"/>
      <c r="AG630" s="31"/>
      <c r="AH630" s="31" t="str">
        <f t="shared" si="54"/>
        <v/>
      </c>
      <c r="AI630" s="37" t="str">
        <f>IFERROR(IF(OR($C$5="",$Y630=""),"",INDEX('NFA LEVEL'!$D$2:$D$197,MATCH(CONCATENATE($C$5,"_",$Y630),'NFA LEVEL'!$A$2:$A$197))),"")</f>
        <v/>
      </c>
      <c r="AJ630" s="38" t="str">
        <f>IFERROR(ROUND((VLOOKUP(CONCATENATE($C$5,"_",$Y630),premium!$A$2:$I$200,6,FALSE))*AA630,0),"")</f>
        <v/>
      </c>
      <c r="AK630" s="38" t="str">
        <f>IFERROR(ROUND((VLOOKUP(CONCATENATE($C$5,"_",$Y630),premium!$A$2:$I$200,9,FALSE))*AA630,2),"")</f>
        <v/>
      </c>
      <c r="AL630" s="35"/>
      <c r="AM630" s="31"/>
      <c r="AN630" s="39"/>
      <c r="AO630" s="63" t="str">
        <f t="shared" si="57"/>
        <v/>
      </c>
      <c r="AP630" s="40" t="str">
        <f t="shared" si="58"/>
        <v/>
      </c>
      <c r="AQ630" s="41" t="s">
        <v>48</v>
      </c>
      <c r="AR630" s="161"/>
      <c r="AS630" s="124" t="s">
        <v>4825</v>
      </c>
      <c r="AT630" s="129" t="s">
        <v>583</v>
      </c>
      <c r="AU630" s="129" t="s">
        <v>171</v>
      </c>
      <c r="AV630" s="129" t="s">
        <v>586</v>
      </c>
      <c r="AW630" s="129" t="s">
        <v>674</v>
      </c>
      <c r="AX630" s="129" t="s">
        <v>691</v>
      </c>
      <c r="AZ630" s="129" t="s">
        <v>3984</v>
      </c>
      <c r="BA630" s="130" t="s">
        <v>9907</v>
      </c>
      <c r="BB630" s="130" t="s">
        <v>9908</v>
      </c>
      <c r="BH630" s="124"/>
      <c r="BI630" s="124"/>
      <c r="BL630" s="131"/>
      <c r="BM630" s="131"/>
      <c r="BN630" s="131"/>
      <c r="BO630" s="131"/>
      <c r="BP630" s="131"/>
      <c r="BQ630" s="131"/>
      <c r="BR630" s="131"/>
      <c r="BX630" s="123"/>
      <c r="BY630" s="131"/>
      <c r="BZ630" s="131"/>
      <c r="CB630" s="129" t="s">
        <v>583</v>
      </c>
      <c r="CC630" s="129" t="s">
        <v>171</v>
      </c>
      <c r="CD630" s="129" t="s">
        <v>586</v>
      </c>
      <c r="CE630" s="129" t="s">
        <v>674</v>
      </c>
      <c r="CF630" s="129" t="s">
        <v>691</v>
      </c>
      <c r="CG630" s="131" t="s">
        <v>17984</v>
      </c>
      <c r="CH630" s="131" t="s">
        <v>9908</v>
      </c>
      <c r="CI630" s="124" t="s">
        <v>19613</v>
      </c>
    </row>
    <row r="631" spans="1:87" ht="15" x14ac:dyDescent="0.25">
      <c r="A631" s="30" t="str">
        <f t="shared" si="59"/>
        <v/>
      </c>
      <c r="B631" s="31"/>
      <c r="C631" s="31"/>
      <c r="D631" s="31"/>
      <c r="E631" s="31"/>
      <c r="F631" s="31"/>
      <c r="G631" s="32"/>
      <c r="H631" s="32"/>
      <c r="I631" s="33"/>
      <c r="J631" s="18"/>
      <c r="K631" s="32"/>
      <c r="L631" s="18"/>
      <c r="M631" s="31"/>
      <c r="N631" s="31"/>
      <c r="O631" s="31"/>
      <c r="P631" s="32"/>
      <c r="Q631" s="31"/>
      <c r="R631" s="44"/>
      <c r="S631" s="32"/>
      <c r="T631" s="34" t="str">
        <f t="shared" si="55"/>
        <v/>
      </c>
      <c r="U631" s="32"/>
      <c r="V631" s="45"/>
      <c r="W631" s="35"/>
      <c r="X631" s="62" t="str">
        <f t="shared" si="56"/>
        <v/>
      </c>
      <c r="Y631" s="32"/>
      <c r="Z631" s="35"/>
      <c r="AA631" s="36"/>
      <c r="AB631" s="32"/>
      <c r="AC631" s="32"/>
      <c r="AD631" s="32"/>
      <c r="AE631" s="31"/>
      <c r="AF631" s="31"/>
      <c r="AG631" s="31"/>
      <c r="AH631" s="31" t="str">
        <f t="shared" si="54"/>
        <v/>
      </c>
      <c r="AI631" s="37" t="str">
        <f>IFERROR(IF(OR($C$5="",$Y631=""),"",INDEX('NFA LEVEL'!$D$2:$D$197,MATCH(CONCATENATE($C$5,"_",$Y631),'NFA LEVEL'!$A$2:$A$197))),"")</f>
        <v/>
      </c>
      <c r="AJ631" s="38" t="str">
        <f>IFERROR(ROUND((VLOOKUP(CONCATENATE($C$5,"_",$Y631),premium!$A$2:$I$200,6,FALSE))*AA631,0),"")</f>
        <v/>
      </c>
      <c r="AK631" s="38" t="str">
        <f>IFERROR(ROUND((VLOOKUP(CONCATENATE($C$5,"_",$Y631),premium!$A$2:$I$200,9,FALSE))*AA631,2),"")</f>
        <v/>
      </c>
      <c r="AL631" s="35"/>
      <c r="AM631" s="31"/>
      <c r="AN631" s="39"/>
      <c r="AO631" s="63" t="str">
        <f t="shared" si="57"/>
        <v/>
      </c>
      <c r="AP631" s="40" t="str">
        <f t="shared" si="58"/>
        <v/>
      </c>
      <c r="AQ631" s="41" t="s">
        <v>48</v>
      </c>
      <c r="AR631" s="161"/>
      <c r="AS631" s="124" t="s">
        <v>4826</v>
      </c>
      <c r="AT631" s="129" t="s">
        <v>583</v>
      </c>
      <c r="AU631" s="129" t="s">
        <v>171</v>
      </c>
      <c r="AV631" s="129" t="s">
        <v>586</v>
      </c>
      <c r="AW631" s="129" t="s">
        <v>674</v>
      </c>
      <c r="AX631" s="129" t="s">
        <v>692</v>
      </c>
      <c r="AZ631" s="129" t="s">
        <v>3984</v>
      </c>
      <c r="BA631" s="130" t="s">
        <v>9909</v>
      </c>
      <c r="BB631" s="130" t="s">
        <v>9910</v>
      </c>
      <c r="BH631" s="124"/>
      <c r="BI631" s="124"/>
      <c r="BL631" s="131"/>
      <c r="BM631" s="131"/>
      <c r="BN631" s="131"/>
      <c r="BO631" s="131"/>
      <c r="BP631" s="131"/>
      <c r="BQ631" s="131"/>
      <c r="BR631" s="131"/>
      <c r="BX631" s="123"/>
      <c r="BY631" s="131"/>
      <c r="BZ631" s="131"/>
      <c r="CB631" s="129" t="s">
        <v>583</v>
      </c>
      <c r="CC631" s="129" t="s">
        <v>171</v>
      </c>
      <c r="CD631" s="129" t="s">
        <v>586</v>
      </c>
      <c r="CE631" s="129" t="s">
        <v>674</v>
      </c>
      <c r="CF631" s="129" t="s">
        <v>692</v>
      </c>
      <c r="CG631" s="131" t="s">
        <v>17984</v>
      </c>
      <c r="CH631" s="131" t="s">
        <v>9910</v>
      </c>
      <c r="CI631" s="124" t="s">
        <v>19614</v>
      </c>
    </row>
    <row r="632" spans="1:87" ht="15" x14ac:dyDescent="0.25">
      <c r="A632" s="30" t="str">
        <f t="shared" si="59"/>
        <v/>
      </c>
      <c r="B632" s="31"/>
      <c r="C632" s="31"/>
      <c r="D632" s="31"/>
      <c r="E632" s="31"/>
      <c r="F632" s="31"/>
      <c r="G632" s="32"/>
      <c r="H632" s="32"/>
      <c r="I632" s="33"/>
      <c r="J632" s="18"/>
      <c r="K632" s="32"/>
      <c r="L632" s="18"/>
      <c r="M632" s="31"/>
      <c r="N632" s="31"/>
      <c r="O632" s="31"/>
      <c r="P632" s="32"/>
      <c r="Q632" s="31"/>
      <c r="R632" s="44"/>
      <c r="S632" s="32"/>
      <c r="T632" s="34" t="str">
        <f t="shared" si="55"/>
        <v/>
      </c>
      <c r="U632" s="32"/>
      <c r="V632" s="45"/>
      <c r="W632" s="35"/>
      <c r="X632" s="62" t="str">
        <f t="shared" si="56"/>
        <v/>
      </c>
      <c r="Y632" s="32"/>
      <c r="Z632" s="35"/>
      <c r="AA632" s="36"/>
      <c r="AB632" s="32"/>
      <c r="AC632" s="32"/>
      <c r="AD632" s="32"/>
      <c r="AE632" s="31"/>
      <c r="AF632" s="31"/>
      <c r="AG632" s="31"/>
      <c r="AH632" s="31" t="str">
        <f t="shared" si="54"/>
        <v/>
      </c>
      <c r="AI632" s="37" t="str">
        <f>IFERROR(IF(OR($C$5="",$Y632=""),"",INDEX('NFA LEVEL'!$D$2:$D$197,MATCH(CONCATENATE($C$5,"_",$Y632),'NFA LEVEL'!$A$2:$A$197))),"")</f>
        <v/>
      </c>
      <c r="AJ632" s="38" t="str">
        <f>IFERROR(ROUND((VLOOKUP(CONCATENATE($C$5,"_",$Y632),premium!$A$2:$I$200,6,FALSE))*AA632,0),"")</f>
        <v/>
      </c>
      <c r="AK632" s="38" t="str">
        <f>IFERROR(ROUND((VLOOKUP(CONCATENATE($C$5,"_",$Y632),premium!$A$2:$I$200,9,FALSE))*AA632,2),"")</f>
        <v/>
      </c>
      <c r="AL632" s="35"/>
      <c r="AM632" s="31"/>
      <c r="AN632" s="39"/>
      <c r="AO632" s="63" t="str">
        <f t="shared" si="57"/>
        <v/>
      </c>
      <c r="AP632" s="40" t="str">
        <f t="shared" si="58"/>
        <v/>
      </c>
      <c r="AQ632" s="41" t="s">
        <v>48</v>
      </c>
      <c r="AR632" s="161"/>
      <c r="AS632" s="124" t="s">
        <v>4827</v>
      </c>
      <c r="AT632" s="129" t="s">
        <v>583</v>
      </c>
      <c r="AU632" s="129" t="s">
        <v>171</v>
      </c>
      <c r="AV632" s="129" t="s">
        <v>586</v>
      </c>
      <c r="AW632" s="129" t="s">
        <v>674</v>
      </c>
      <c r="AX632" s="129" t="s">
        <v>693</v>
      </c>
      <c r="AZ632" s="129" t="s">
        <v>3984</v>
      </c>
      <c r="BA632" s="130" t="s">
        <v>9911</v>
      </c>
      <c r="BB632" s="130" t="s">
        <v>9912</v>
      </c>
      <c r="BH632" s="124"/>
      <c r="BI632" s="124"/>
      <c r="BL632" s="131"/>
      <c r="BM632" s="131"/>
      <c r="BN632" s="131"/>
      <c r="BO632" s="131"/>
      <c r="BP632" s="131"/>
      <c r="BQ632" s="131"/>
      <c r="BR632" s="131"/>
      <c r="BX632" s="123"/>
      <c r="BY632" s="131"/>
      <c r="BZ632" s="131"/>
      <c r="CB632" s="129" t="s">
        <v>583</v>
      </c>
      <c r="CC632" s="129" t="s">
        <v>171</v>
      </c>
      <c r="CD632" s="129" t="s">
        <v>586</v>
      </c>
      <c r="CE632" s="129" t="s">
        <v>674</v>
      </c>
      <c r="CF632" s="129" t="s">
        <v>693</v>
      </c>
      <c r="CG632" s="131" t="s">
        <v>17984</v>
      </c>
      <c r="CH632" s="131" t="s">
        <v>9912</v>
      </c>
      <c r="CI632" s="124" t="s">
        <v>19615</v>
      </c>
    </row>
    <row r="633" spans="1:87" ht="15" x14ac:dyDescent="0.25">
      <c r="A633" s="30" t="str">
        <f t="shared" si="59"/>
        <v/>
      </c>
      <c r="B633" s="31"/>
      <c r="C633" s="31"/>
      <c r="D633" s="31"/>
      <c r="E633" s="31"/>
      <c r="F633" s="31"/>
      <c r="G633" s="32"/>
      <c r="H633" s="32"/>
      <c r="I633" s="33"/>
      <c r="J633" s="18"/>
      <c r="K633" s="32"/>
      <c r="L633" s="18"/>
      <c r="M633" s="31"/>
      <c r="N633" s="31"/>
      <c r="O633" s="31"/>
      <c r="P633" s="32"/>
      <c r="Q633" s="31"/>
      <c r="R633" s="44"/>
      <c r="S633" s="32"/>
      <c r="T633" s="34" t="str">
        <f t="shared" si="55"/>
        <v/>
      </c>
      <c r="U633" s="32"/>
      <c r="V633" s="45"/>
      <c r="W633" s="35"/>
      <c r="X633" s="62" t="str">
        <f t="shared" si="56"/>
        <v/>
      </c>
      <c r="Y633" s="32"/>
      <c r="Z633" s="35"/>
      <c r="AA633" s="36"/>
      <c r="AB633" s="32"/>
      <c r="AC633" s="32"/>
      <c r="AD633" s="32"/>
      <c r="AE633" s="31"/>
      <c r="AF633" s="31"/>
      <c r="AG633" s="31"/>
      <c r="AH633" s="31" t="str">
        <f t="shared" si="54"/>
        <v/>
      </c>
      <c r="AI633" s="37" t="str">
        <f>IFERROR(IF(OR($C$5="",$Y633=""),"",INDEX('NFA LEVEL'!$D$2:$D$197,MATCH(CONCATENATE($C$5,"_",$Y633),'NFA LEVEL'!$A$2:$A$197))),"")</f>
        <v/>
      </c>
      <c r="AJ633" s="38" t="str">
        <f>IFERROR(ROUND((VLOOKUP(CONCATENATE($C$5,"_",$Y633),premium!$A$2:$I$200,6,FALSE))*AA633,0),"")</f>
        <v/>
      </c>
      <c r="AK633" s="38" t="str">
        <f>IFERROR(ROUND((VLOOKUP(CONCATENATE($C$5,"_",$Y633),premium!$A$2:$I$200,9,FALSE))*AA633,2),"")</f>
        <v/>
      </c>
      <c r="AL633" s="35"/>
      <c r="AM633" s="31"/>
      <c r="AN633" s="39"/>
      <c r="AO633" s="63" t="str">
        <f t="shared" si="57"/>
        <v/>
      </c>
      <c r="AP633" s="40" t="str">
        <f t="shared" si="58"/>
        <v/>
      </c>
      <c r="AQ633" s="41" t="s">
        <v>48</v>
      </c>
      <c r="AR633" s="161"/>
      <c r="AS633" s="124" t="s">
        <v>4828</v>
      </c>
      <c r="AT633" s="129" t="s">
        <v>583</v>
      </c>
      <c r="AU633" s="129" t="s">
        <v>171</v>
      </c>
      <c r="AV633" s="129" t="s">
        <v>590</v>
      </c>
      <c r="AW633" s="129" t="s">
        <v>694</v>
      </c>
      <c r="AX633" s="129" t="s">
        <v>695</v>
      </c>
      <c r="AZ633" s="129" t="s">
        <v>3984</v>
      </c>
      <c r="BA633" s="130" t="s">
        <v>9913</v>
      </c>
      <c r="BB633" s="130" t="s">
        <v>9914</v>
      </c>
      <c r="BH633" s="124"/>
      <c r="BI633" s="124"/>
      <c r="BL633" s="131"/>
      <c r="BM633" s="131"/>
      <c r="BN633" s="131"/>
      <c r="BO633" s="131"/>
      <c r="BP633" s="131"/>
      <c r="BQ633" s="131"/>
      <c r="BR633" s="131"/>
      <c r="BX633" s="123"/>
      <c r="BY633" s="131"/>
      <c r="BZ633" s="131"/>
      <c r="CB633" s="129" t="s">
        <v>583</v>
      </c>
      <c r="CC633" s="129" t="s">
        <v>171</v>
      </c>
      <c r="CD633" s="129" t="s">
        <v>590</v>
      </c>
      <c r="CE633" s="129" t="s">
        <v>694</v>
      </c>
      <c r="CF633" s="129" t="s">
        <v>695</v>
      </c>
      <c r="CG633" s="131" t="s">
        <v>17985</v>
      </c>
      <c r="CH633" s="131" t="s">
        <v>9914</v>
      </c>
      <c r="CI633" s="124" t="s">
        <v>19616</v>
      </c>
    </row>
    <row r="634" spans="1:87" ht="15" x14ac:dyDescent="0.25">
      <c r="A634" s="30" t="str">
        <f t="shared" si="59"/>
        <v/>
      </c>
      <c r="B634" s="31"/>
      <c r="C634" s="31"/>
      <c r="D634" s="31"/>
      <c r="E634" s="31"/>
      <c r="F634" s="31"/>
      <c r="G634" s="32"/>
      <c r="H634" s="32"/>
      <c r="I634" s="33"/>
      <c r="J634" s="18"/>
      <c r="K634" s="32"/>
      <c r="L634" s="18"/>
      <c r="M634" s="31"/>
      <c r="N634" s="31"/>
      <c r="O634" s="31"/>
      <c r="P634" s="32"/>
      <c r="Q634" s="31"/>
      <c r="R634" s="44"/>
      <c r="S634" s="32"/>
      <c r="T634" s="34" t="str">
        <f t="shared" si="55"/>
        <v/>
      </c>
      <c r="U634" s="32"/>
      <c r="V634" s="45"/>
      <c r="W634" s="35"/>
      <c r="X634" s="62" t="str">
        <f t="shared" si="56"/>
        <v/>
      </c>
      <c r="Y634" s="32"/>
      <c r="Z634" s="35"/>
      <c r="AA634" s="36"/>
      <c r="AB634" s="32"/>
      <c r="AC634" s="32"/>
      <c r="AD634" s="32"/>
      <c r="AE634" s="31"/>
      <c r="AF634" s="31"/>
      <c r="AG634" s="31"/>
      <c r="AH634" s="31" t="str">
        <f t="shared" si="54"/>
        <v/>
      </c>
      <c r="AI634" s="37" t="str">
        <f>IFERROR(IF(OR($C$5="",$Y634=""),"",INDEX('NFA LEVEL'!$D$2:$D$197,MATCH(CONCATENATE($C$5,"_",$Y634),'NFA LEVEL'!$A$2:$A$197))),"")</f>
        <v/>
      </c>
      <c r="AJ634" s="38" t="str">
        <f>IFERROR(ROUND((VLOOKUP(CONCATENATE($C$5,"_",$Y634),premium!$A$2:$I$200,6,FALSE))*AA634,0),"")</f>
        <v/>
      </c>
      <c r="AK634" s="38" t="str">
        <f>IFERROR(ROUND((VLOOKUP(CONCATENATE($C$5,"_",$Y634),premium!$A$2:$I$200,9,FALSE))*AA634,2),"")</f>
        <v/>
      </c>
      <c r="AL634" s="35"/>
      <c r="AM634" s="31"/>
      <c r="AN634" s="39"/>
      <c r="AO634" s="63" t="str">
        <f t="shared" si="57"/>
        <v/>
      </c>
      <c r="AP634" s="40" t="str">
        <f t="shared" si="58"/>
        <v/>
      </c>
      <c r="AQ634" s="41" t="s">
        <v>48</v>
      </c>
      <c r="AR634" s="161"/>
      <c r="AS634" s="124" t="s">
        <v>4829</v>
      </c>
      <c r="AT634" s="129" t="s">
        <v>583</v>
      </c>
      <c r="AU634" s="129" t="s">
        <v>171</v>
      </c>
      <c r="AV634" s="129" t="s">
        <v>590</v>
      </c>
      <c r="AW634" s="129" t="s">
        <v>694</v>
      </c>
      <c r="AX634" s="129" t="s">
        <v>696</v>
      </c>
      <c r="AZ634" s="129" t="s">
        <v>3984</v>
      </c>
      <c r="BA634" s="130" t="s">
        <v>9915</v>
      </c>
      <c r="BB634" s="130" t="s">
        <v>9916</v>
      </c>
      <c r="BH634" s="124"/>
      <c r="BI634" s="124"/>
      <c r="BL634" s="131"/>
      <c r="BM634" s="131"/>
      <c r="BN634" s="131"/>
      <c r="BO634" s="131"/>
      <c r="BP634" s="131"/>
      <c r="BQ634" s="131"/>
      <c r="BR634" s="131"/>
      <c r="BX634" s="123"/>
      <c r="BY634" s="131"/>
      <c r="BZ634" s="131"/>
      <c r="CB634" s="129" t="s">
        <v>583</v>
      </c>
      <c r="CC634" s="129" t="s">
        <v>171</v>
      </c>
      <c r="CD634" s="129" t="s">
        <v>590</v>
      </c>
      <c r="CE634" s="129" t="s">
        <v>694</v>
      </c>
      <c r="CF634" s="129" t="s">
        <v>696</v>
      </c>
      <c r="CG634" s="131" t="s">
        <v>17985</v>
      </c>
      <c r="CH634" s="131" t="s">
        <v>9916</v>
      </c>
      <c r="CI634" s="124" t="s">
        <v>19617</v>
      </c>
    </row>
    <row r="635" spans="1:87" ht="15" x14ac:dyDescent="0.25">
      <c r="A635" s="30" t="str">
        <f t="shared" si="59"/>
        <v/>
      </c>
      <c r="B635" s="31"/>
      <c r="C635" s="31"/>
      <c r="D635" s="31"/>
      <c r="E635" s="31"/>
      <c r="F635" s="31"/>
      <c r="G635" s="32"/>
      <c r="H635" s="32"/>
      <c r="I635" s="33"/>
      <c r="J635" s="18"/>
      <c r="K635" s="32"/>
      <c r="L635" s="18"/>
      <c r="M635" s="31"/>
      <c r="N635" s="31"/>
      <c r="O635" s="31"/>
      <c r="P635" s="32"/>
      <c r="Q635" s="31"/>
      <c r="R635" s="44"/>
      <c r="S635" s="32"/>
      <c r="T635" s="34" t="str">
        <f t="shared" si="55"/>
        <v/>
      </c>
      <c r="U635" s="32"/>
      <c r="V635" s="45"/>
      <c r="W635" s="35"/>
      <c r="X635" s="62" t="str">
        <f t="shared" si="56"/>
        <v/>
      </c>
      <c r="Y635" s="32"/>
      <c r="Z635" s="35"/>
      <c r="AA635" s="36"/>
      <c r="AB635" s="32"/>
      <c r="AC635" s="32"/>
      <c r="AD635" s="32"/>
      <c r="AE635" s="31"/>
      <c r="AF635" s="31"/>
      <c r="AG635" s="31"/>
      <c r="AH635" s="31" t="str">
        <f t="shared" si="54"/>
        <v/>
      </c>
      <c r="AI635" s="37" t="str">
        <f>IFERROR(IF(OR($C$5="",$Y635=""),"",INDEX('NFA LEVEL'!$D$2:$D$197,MATCH(CONCATENATE($C$5,"_",$Y635),'NFA LEVEL'!$A$2:$A$197))),"")</f>
        <v/>
      </c>
      <c r="AJ635" s="38" t="str">
        <f>IFERROR(ROUND((VLOOKUP(CONCATENATE($C$5,"_",$Y635),premium!$A$2:$I$200,6,FALSE))*AA635,0),"")</f>
        <v/>
      </c>
      <c r="AK635" s="38" t="str">
        <f>IFERROR(ROUND((VLOOKUP(CONCATENATE($C$5,"_",$Y635),premium!$A$2:$I$200,9,FALSE))*AA635,2),"")</f>
        <v/>
      </c>
      <c r="AL635" s="35"/>
      <c r="AM635" s="31"/>
      <c r="AN635" s="39"/>
      <c r="AO635" s="63" t="str">
        <f t="shared" si="57"/>
        <v/>
      </c>
      <c r="AP635" s="40" t="str">
        <f t="shared" si="58"/>
        <v/>
      </c>
      <c r="AQ635" s="41" t="s">
        <v>48</v>
      </c>
      <c r="AR635" s="161"/>
      <c r="AS635" s="124" t="s">
        <v>4830</v>
      </c>
      <c r="AT635" s="129" t="s">
        <v>583</v>
      </c>
      <c r="AU635" s="129" t="s">
        <v>171</v>
      </c>
      <c r="AV635" s="129" t="s">
        <v>590</v>
      </c>
      <c r="AW635" s="129" t="s">
        <v>694</v>
      </c>
      <c r="AX635" s="129" t="s">
        <v>697</v>
      </c>
      <c r="AZ635" s="129" t="s">
        <v>3984</v>
      </c>
      <c r="BA635" s="130" t="s">
        <v>9917</v>
      </c>
      <c r="BB635" s="130" t="s">
        <v>9918</v>
      </c>
      <c r="BH635" s="124"/>
      <c r="BI635" s="124"/>
      <c r="BL635" s="131"/>
      <c r="BM635" s="131"/>
      <c r="BN635" s="131"/>
      <c r="BO635" s="131"/>
      <c r="BP635" s="131"/>
      <c r="BQ635" s="131"/>
      <c r="BR635" s="131"/>
      <c r="BX635" s="123"/>
      <c r="BY635" s="131"/>
      <c r="BZ635" s="131"/>
      <c r="CB635" s="129" t="s">
        <v>583</v>
      </c>
      <c r="CC635" s="129" t="s">
        <v>171</v>
      </c>
      <c r="CD635" s="129" t="s">
        <v>590</v>
      </c>
      <c r="CE635" s="129" t="s">
        <v>694</v>
      </c>
      <c r="CF635" s="129" t="s">
        <v>697</v>
      </c>
      <c r="CG635" s="131" t="s">
        <v>17985</v>
      </c>
      <c r="CH635" s="131" t="s">
        <v>9918</v>
      </c>
      <c r="CI635" s="124" t="s">
        <v>19618</v>
      </c>
    </row>
    <row r="636" spans="1:87" ht="15" x14ac:dyDescent="0.25">
      <c r="A636" s="30" t="str">
        <f t="shared" si="59"/>
        <v/>
      </c>
      <c r="B636" s="31"/>
      <c r="C636" s="31"/>
      <c r="D636" s="31"/>
      <c r="E636" s="31"/>
      <c r="F636" s="31"/>
      <c r="G636" s="32"/>
      <c r="H636" s="32"/>
      <c r="I636" s="33"/>
      <c r="J636" s="18"/>
      <c r="K636" s="32"/>
      <c r="L636" s="18"/>
      <c r="M636" s="31"/>
      <c r="N636" s="31"/>
      <c r="O636" s="31"/>
      <c r="P636" s="32"/>
      <c r="Q636" s="31"/>
      <c r="R636" s="44"/>
      <c r="S636" s="32"/>
      <c r="T636" s="34" t="str">
        <f t="shared" si="55"/>
        <v/>
      </c>
      <c r="U636" s="32"/>
      <c r="V636" s="45"/>
      <c r="W636" s="35"/>
      <c r="X636" s="62" t="str">
        <f t="shared" si="56"/>
        <v/>
      </c>
      <c r="Y636" s="32"/>
      <c r="Z636" s="35"/>
      <c r="AA636" s="36"/>
      <c r="AB636" s="32"/>
      <c r="AC636" s="32"/>
      <c r="AD636" s="32"/>
      <c r="AE636" s="31"/>
      <c r="AF636" s="31"/>
      <c r="AG636" s="31"/>
      <c r="AH636" s="31" t="str">
        <f t="shared" si="54"/>
        <v/>
      </c>
      <c r="AI636" s="37" t="str">
        <f>IFERROR(IF(OR($C$5="",$Y636=""),"",INDEX('NFA LEVEL'!$D$2:$D$197,MATCH(CONCATENATE($C$5,"_",$Y636),'NFA LEVEL'!$A$2:$A$197))),"")</f>
        <v/>
      </c>
      <c r="AJ636" s="38" t="str">
        <f>IFERROR(ROUND((VLOOKUP(CONCATENATE($C$5,"_",$Y636),premium!$A$2:$I$200,6,FALSE))*AA636,0),"")</f>
        <v/>
      </c>
      <c r="AK636" s="38" t="str">
        <f>IFERROR(ROUND((VLOOKUP(CONCATENATE($C$5,"_",$Y636),premium!$A$2:$I$200,9,FALSE))*AA636,2),"")</f>
        <v/>
      </c>
      <c r="AL636" s="35"/>
      <c r="AM636" s="31"/>
      <c r="AN636" s="39"/>
      <c r="AO636" s="63" t="str">
        <f t="shared" si="57"/>
        <v/>
      </c>
      <c r="AP636" s="40" t="str">
        <f t="shared" si="58"/>
        <v/>
      </c>
      <c r="AQ636" s="41" t="s">
        <v>48</v>
      </c>
      <c r="AR636" s="161"/>
      <c r="AS636" s="124" t="s">
        <v>4831</v>
      </c>
      <c r="AT636" s="129" t="s">
        <v>583</v>
      </c>
      <c r="AU636" s="129" t="s">
        <v>171</v>
      </c>
      <c r="AV636" s="129" t="s">
        <v>590</v>
      </c>
      <c r="AW636" s="129" t="s">
        <v>694</v>
      </c>
      <c r="AX636" s="129" t="s">
        <v>698</v>
      </c>
      <c r="AZ636" s="129" t="s">
        <v>3984</v>
      </c>
      <c r="BA636" s="130" t="s">
        <v>9919</v>
      </c>
      <c r="BB636" s="130" t="s">
        <v>9920</v>
      </c>
      <c r="BH636" s="124"/>
      <c r="BI636" s="124"/>
      <c r="BL636" s="131"/>
      <c r="BM636" s="131"/>
      <c r="BN636" s="131"/>
      <c r="BO636" s="131"/>
      <c r="BP636" s="131"/>
      <c r="BQ636" s="131"/>
      <c r="BR636" s="131"/>
      <c r="BX636" s="123"/>
      <c r="BY636" s="131"/>
      <c r="BZ636" s="131"/>
      <c r="CB636" s="129" t="s">
        <v>583</v>
      </c>
      <c r="CC636" s="129" t="s">
        <v>171</v>
      </c>
      <c r="CD636" s="129" t="s">
        <v>590</v>
      </c>
      <c r="CE636" s="129" t="s">
        <v>694</v>
      </c>
      <c r="CF636" s="129" t="s">
        <v>698</v>
      </c>
      <c r="CG636" s="131" t="s">
        <v>17985</v>
      </c>
      <c r="CH636" s="131" t="s">
        <v>9920</v>
      </c>
      <c r="CI636" s="124" t="s">
        <v>19619</v>
      </c>
    </row>
    <row r="637" spans="1:87" ht="15" x14ac:dyDescent="0.25">
      <c r="A637" s="30" t="str">
        <f t="shared" si="59"/>
        <v/>
      </c>
      <c r="B637" s="31"/>
      <c r="C637" s="31"/>
      <c r="D637" s="31"/>
      <c r="E637" s="31"/>
      <c r="F637" s="31"/>
      <c r="G637" s="32"/>
      <c r="H637" s="32"/>
      <c r="I637" s="33"/>
      <c r="J637" s="18"/>
      <c r="K637" s="32"/>
      <c r="L637" s="18"/>
      <c r="M637" s="31"/>
      <c r="N637" s="31"/>
      <c r="O637" s="31"/>
      <c r="P637" s="32"/>
      <c r="Q637" s="31"/>
      <c r="R637" s="44"/>
      <c r="S637" s="32"/>
      <c r="T637" s="34" t="str">
        <f t="shared" si="55"/>
        <v/>
      </c>
      <c r="U637" s="32"/>
      <c r="V637" s="45"/>
      <c r="W637" s="35"/>
      <c r="X637" s="62" t="str">
        <f t="shared" si="56"/>
        <v/>
      </c>
      <c r="Y637" s="32"/>
      <c r="Z637" s="35"/>
      <c r="AA637" s="36"/>
      <c r="AB637" s="32"/>
      <c r="AC637" s="32"/>
      <c r="AD637" s="32"/>
      <c r="AE637" s="31"/>
      <c r="AF637" s="31"/>
      <c r="AG637" s="31"/>
      <c r="AH637" s="31" t="str">
        <f t="shared" si="54"/>
        <v/>
      </c>
      <c r="AI637" s="37" t="str">
        <f>IFERROR(IF(OR($C$5="",$Y637=""),"",INDEX('NFA LEVEL'!$D$2:$D$197,MATCH(CONCATENATE($C$5,"_",$Y637),'NFA LEVEL'!$A$2:$A$197))),"")</f>
        <v/>
      </c>
      <c r="AJ637" s="38" t="str">
        <f>IFERROR(ROUND((VLOOKUP(CONCATENATE($C$5,"_",$Y637),premium!$A$2:$I$200,6,FALSE))*AA637,0),"")</f>
        <v/>
      </c>
      <c r="AK637" s="38" t="str">
        <f>IFERROR(ROUND((VLOOKUP(CONCATENATE($C$5,"_",$Y637),premium!$A$2:$I$200,9,FALSE))*AA637,2),"")</f>
        <v/>
      </c>
      <c r="AL637" s="35"/>
      <c r="AM637" s="31"/>
      <c r="AN637" s="39"/>
      <c r="AO637" s="63" t="str">
        <f t="shared" si="57"/>
        <v/>
      </c>
      <c r="AP637" s="40" t="str">
        <f t="shared" si="58"/>
        <v/>
      </c>
      <c r="AQ637" s="41" t="s">
        <v>48</v>
      </c>
      <c r="AR637" s="161"/>
      <c r="AS637" s="124" t="s">
        <v>4832</v>
      </c>
      <c r="AT637" s="129" t="s">
        <v>583</v>
      </c>
      <c r="AU637" s="129" t="s">
        <v>171</v>
      </c>
      <c r="AV637" s="129" t="s">
        <v>590</v>
      </c>
      <c r="AW637" s="129" t="s">
        <v>694</v>
      </c>
      <c r="AX637" s="129" t="s">
        <v>699</v>
      </c>
      <c r="AZ637" s="129" t="s">
        <v>3984</v>
      </c>
      <c r="BA637" s="130" t="s">
        <v>9921</v>
      </c>
      <c r="BB637" s="130" t="s">
        <v>9922</v>
      </c>
      <c r="BH637" s="124"/>
      <c r="BI637" s="124"/>
      <c r="BL637" s="131"/>
      <c r="BM637" s="131"/>
      <c r="BN637" s="131"/>
      <c r="BO637" s="131"/>
      <c r="BP637" s="131"/>
      <c r="BQ637" s="131"/>
      <c r="BR637" s="131"/>
      <c r="BX637" s="123"/>
      <c r="BY637" s="131"/>
      <c r="BZ637" s="131"/>
      <c r="CB637" s="129" t="s">
        <v>583</v>
      </c>
      <c r="CC637" s="129" t="s">
        <v>171</v>
      </c>
      <c r="CD637" s="129" t="s">
        <v>590</v>
      </c>
      <c r="CE637" s="129" t="s">
        <v>694</v>
      </c>
      <c r="CF637" s="129" t="s">
        <v>699</v>
      </c>
      <c r="CG637" s="131" t="s">
        <v>17985</v>
      </c>
      <c r="CH637" s="131" t="s">
        <v>9922</v>
      </c>
      <c r="CI637" s="124" t="s">
        <v>19620</v>
      </c>
    </row>
    <row r="638" spans="1:87" ht="15" x14ac:dyDescent="0.25">
      <c r="A638" s="30" t="str">
        <f t="shared" si="59"/>
        <v/>
      </c>
      <c r="B638" s="31"/>
      <c r="C638" s="31"/>
      <c r="D638" s="31"/>
      <c r="E638" s="31"/>
      <c r="F638" s="31"/>
      <c r="G638" s="32"/>
      <c r="H638" s="32"/>
      <c r="I638" s="33"/>
      <c r="J638" s="18"/>
      <c r="K638" s="32"/>
      <c r="L638" s="18"/>
      <c r="M638" s="31"/>
      <c r="N638" s="31"/>
      <c r="O638" s="31"/>
      <c r="P638" s="32"/>
      <c r="Q638" s="31"/>
      <c r="R638" s="44"/>
      <c r="S638" s="32"/>
      <c r="T638" s="34" t="str">
        <f t="shared" si="55"/>
        <v/>
      </c>
      <c r="U638" s="32"/>
      <c r="V638" s="45"/>
      <c r="W638" s="35"/>
      <c r="X638" s="62" t="str">
        <f t="shared" si="56"/>
        <v/>
      </c>
      <c r="Y638" s="32"/>
      <c r="Z638" s="35"/>
      <c r="AA638" s="36"/>
      <c r="AB638" s="32"/>
      <c r="AC638" s="32"/>
      <c r="AD638" s="32"/>
      <c r="AE638" s="31"/>
      <c r="AF638" s="31"/>
      <c r="AG638" s="31"/>
      <c r="AH638" s="31" t="str">
        <f t="shared" si="54"/>
        <v/>
      </c>
      <c r="AI638" s="37" t="str">
        <f>IFERROR(IF(OR($C$5="",$Y638=""),"",INDEX('NFA LEVEL'!$D$2:$D$197,MATCH(CONCATENATE($C$5,"_",$Y638),'NFA LEVEL'!$A$2:$A$197))),"")</f>
        <v/>
      </c>
      <c r="AJ638" s="38" t="str">
        <f>IFERROR(ROUND((VLOOKUP(CONCATENATE($C$5,"_",$Y638),premium!$A$2:$I$200,6,FALSE))*AA638,0),"")</f>
        <v/>
      </c>
      <c r="AK638" s="38" t="str">
        <f>IFERROR(ROUND((VLOOKUP(CONCATENATE($C$5,"_",$Y638),premium!$A$2:$I$200,9,FALSE))*AA638,2),"")</f>
        <v/>
      </c>
      <c r="AL638" s="35"/>
      <c r="AM638" s="31"/>
      <c r="AN638" s="39"/>
      <c r="AO638" s="63" t="str">
        <f t="shared" si="57"/>
        <v/>
      </c>
      <c r="AP638" s="40" t="str">
        <f t="shared" si="58"/>
        <v/>
      </c>
      <c r="AQ638" s="41" t="s">
        <v>48</v>
      </c>
      <c r="AR638" s="161"/>
      <c r="AS638" s="124" t="s">
        <v>4833</v>
      </c>
      <c r="AT638" s="129" t="s">
        <v>583</v>
      </c>
      <c r="AU638" s="129" t="s">
        <v>171</v>
      </c>
      <c r="AV638" s="129" t="s">
        <v>590</v>
      </c>
      <c r="AW638" s="129" t="s">
        <v>694</v>
      </c>
      <c r="AX638" s="129" t="s">
        <v>700</v>
      </c>
      <c r="AZ638" s="129" t="s">
        <v>3984</v>
      </c>
      <c r="BA638" s="130" t="s">
        <v>9923</v>
      </c>
      <c r="BB638" s="130" t="s">
        <v>9924</v>
      </c>
      <c r="BH638" s="124"/>
      <c r="BI638" s="124"/>
      <c r="BL638" s="131"/>
      <c r="BM638" s="131"/>
      <c r="BN638" s="131"/>
      <c r="BO638" s="131"/>
      <c r="BP638" s="131"/>
      <c r="BQ638" s="131"/>
      <c r="BR638" s="131"/>
      <c r="BX638" s="123"/>
      <c r="BY638" s="131"/>
      <c r="BZ638" s="131"/>
      <c r="CB638" s="129" t="s">
        <v>583</v>
      </c>
      <c r="CC638" s="129" t="s">
        <v>171</v>
      </c>
      <c r="CD638" s="129" t="s">
        <v>590</v>
      </c>
      <c r="CE638" s="129" t="s">
        <v>694</v>
      </c>
      <c r="CF638" s="129" t="s">
        <v>700</v>
      </c>
      <c r="CG638" s="131" t="s">
        <v>17985</v>
      </c>
      <c r="CH638" s="131" t="s">
        <v>9924</v>
      </c>
      <c r="CI638" s="124" t="s">
        <v>19621</v>
      </c>
    </row>
    <row r="639" spans="1:87" ht="15" x14ac:dyDescent="0.25">
      <c r="A639" s="30" t="str">
        <f t="shared" si="59"/>
        <v/>
      </c>
      <c r="B639" s="31"/>
      <c r="C639" s="31"/>
      <c r="D639" s="31"/>
      <c r="E639" s="31"/>
      <c r="F639" s="31"/>
      <c r="G639" s="32"/>
      <c r="H639" s="32"/>
      <c r="I639" s="33"/>
      <c r="J639" s="18"/>
      <c r="K639" s="32"/>
      <c r="L639" s="18"/>
      <c r="M639" s="31"/>
      <c r="N639" s="31"/>
      <c r="O639" s="31"/>
      <c r="P639" s="32"/>
      <c r="Q639" s="31"/>
      <c r="R639" s="44"/>
      <c r="S639" s="32"/>
      <c r="T639" s="34" t="str">
        <f t="shared" si="55"/>
        <v/>
      </c>
      <c r="U639" s="32"/>
      <c r="V639" s="45"/>
      <c r="W639" s="35"/>
      <c r="X639" s="62" t="str">
        <f t="shared" si="56"/>
        <v/>
      </c>
      <c r="Y639" s="32"/>
      <c r="Z639" s="35"/>
      <c r="AA639" s="36"/>
      <c r="AB639" s="32"/>
      <c r="AC639" s="32"/>
      <c r="AD639" s="32"/>
      <c r="AE639" s="31"/>
      <c r="AF639" s="31"/>
      <c r="AG639" s="31"/>
      <c r="AH639" s="31" t="str">
        <f t="shared" si="54"/>
        <v/>
      </c>
      <c r="AI639" s="37" t="str">
        <f>IFERROR(IF(OR($C$5="",$Y639=""),"",INDEX('NFA LEVEL'!$D$2:$D$197,MATCH(CONCATENATE($C$5,"_",$Y639),'NFA LEVEL'!$A$2:$A$197))),"")</f>
        <v/>
      </c>
      <c r="AJ639" s="38" t="str">
        <f>IFERROR(ROUND((VLOOKUP(CONCATENATE($C$5,"_",$Y639),premium!$A$2:$I$200,6,FALSE))*AA639,0),"")</f>
        <v/>
      </c>
      <c r="AK639" s="38" t="str">
        <f>IFERROR(ROUND((VLOOKUP(CONCATENATE($C$5,"_",$Y639),premium!$A$2:$I$200,9,FALSE))*AA639,2),"")</f>
        <v/>
      </c>
      <c r="AL639" s="35"/>
      <c r="AM639" s="31"/>
      <c r="AN639" s="39"/>
      <c r="AO639" s="63" t="str">
        <f t="shared" si="57"/>
        <v/>
      </c>
      <c r="AP639" s="40" t="str">
        <f t="shared" si="58"/>
        <v/>
      </c>
      <c r="AQ639" s="41" t="s">
        <v>48</v>
      </c>
      <c r="AR639" s="161"/>
      <c r="AS639" s="124" t="s">
        <v>4834</v>
      </c>
      <c r="AT639" s="129" t="s">
        <v>583</v>
      </c>
      <c r="AU639" s="129" t="s">
        <v>171</v>
      </c>
      <c r="AV639" s="129" t="s">
        <v>590</v>
      </c>
      <c r="AW639" s="129" t="s">
        <v>694</v>
      </c>
      <c r="AX639" s="129" t="s">
        <v>701</v>
      </c>
      <c r="AZ639" s="129" t="s">
        <v>3984</v>
      </c>
      <c r="BA639" s="130" t="s">
        <v>9925</v>
      </c>
      <c r="BB639" s="130" t="s">
        <v>9926</v>
      </c>
      <c r="BH639" s="124"/>
      <c r="BI639" s="124"/>
      <c r="BL639" s="131"/>
      <c r="BM639" s="131"/>
      <c r="BN639" s="131"/>
      <c r="BO639" s="131"/>
      <c r="BP639" s="131"/>
      <c r="BQ639" s="131"/>
      <c r="BR639" s="131"/>
      <c r="BX639" s="123"/>
      <c r="BY639" s="131"/>
      <c r="BZ639" s="131"/>
      <c r="CB639" s="129" t="s">
        <v>583</v>
      </c>
      <c r="CC639" s="129" t="s">
        <v>171</v>
      </c>
      <c r="CD639" s="129" t="s">
        <v>590</v>
      </c>
      <c r="CE639" s="129" t="s">
        <v>694</v>
      </c>
      <c r="CF639" s="129" t="s">
        <v>701</v>
      </c>
      <c r="CG639" s="131" t="s">
        <v>17985</v>
      </c>
      <c r="CH639" s="131" t="s">
        <v>9926</v>
      </c>
      <c r="CI639" s="124" t="s">
        <v>19622</v>
      </c>
    </row>
    <row r="640" spans="1:87" ht="15" x14ac:dyDescent="0.25">
      <c r="A640" s="30" t="str">
        <f t="shared" si="59"/>
        <v/>
      </c>
      <c r="B640" s="31"/>
      <c r="C640" s="31"/>
      <c r="D640" s="31"/>
      <c r="E640" s="31"/>
      <c r="F640" s="31"/>
      <c r="G640" s="32"/>
      <c r="H640" s="32"/>
      <c r="I640" s="33"/>
      <c r="J640" s="18"/>
      <c r="K640" s="32"/>
      <c r="L640" s="18"/>
      <c r="M640" s="31"/>
      <c r="N640" s="31"/>
      <c r="O640" s="31"/>
      <c r="P640" s="32"/>
      <c r="Q640" s="31"/>
      <c r="R640" s="44"/>
      <c r="S640" s="32"/>
      <c r="T640" s="34" t="str">
        <f t="shared" si="55"/>
        <v/>
      </c>
      <c r="U640" s="32"/>
      <c r="V640" s="45"/>
      <c r="W640" s="35"/>
      <c r="X640" s="62" t="str">
        <f t="shared" si="56"/>
        <v/>
      </c>
      <c r="Y640" s="32"/>
      <c r="Z640" s="35"/>
      <c r="AA640" s="36"/>
      <c r="AB640" s="32"/>
      <c r="AC640" s="32"/>
      <c r="AD640" s="32"/>
      <c r="AE640" s="31"/>
      <c r="AF640" s="31"/>
      <c r="AG640" s="31"/>
      <c r="AH640" s="31" t="str">
        <f t="shared" si="54"/>
        <v/>
      </c>
      <c r="AI640" s="37" t="str">
        <f>IFERROR(IF(OR($C$5="",$Y640=""),"",INDEX('NFA LEVEL'!$D$2:$D$197,MATCH(CONCATENATE($C$5,"_",$Y640),'NFA LEVEL'!$A$2:$A$197))),"")</f>
        <v/>
      </c>
      <c r="AJ640" s="38" t="str">
        <f>IFERROR(ROUND((VLOOKUP(CONCATENATE($C$5,"_",$Y640),premium!$A$2:$I$200,6,FALSE))*AA640,0),"")</f>
        <v/>
      </c>
      <c r="AK640" s="38" t="str">
        <f>IFERROR(ROUND((VLOOKUP(CONCATENATE($C$5,"_",$Y640),premium!$A$2:$I$200,9,FALSE))*AA640,2),"")</f>
        <v/>
      </c>
      <c r="AL640" s="35"/>
      <c r="AM640" s="31"/>
      <c r="AN640" s="39"/>
      <c r="AO640" s="63" t="str">
        <f t="shared" si="57"/>
        <v/>
      </c>
      <c r="AP640" s="40" t="str">
        <f t="shared" si="58"/>
        <v/>
      </c>
      <c r="AQ640" s="41" t="s">
        <v>48</v>
      </c>
      <c r="AR640" s="161"/>
      <c r="AS640" s="124" t="s">
        <v>4835</v>
      </c>
      <c r="AT640" s="129" t="s">
        <v>583</v>
      </c>
      <c r="AU640" s="129" t="s">
        <v>171</v>
      </c>
      <c r="AV640" s="129" t="s">
        <v>590</v>
      </c>
      <c r="AW640" s="129" t="s">
        <v>694</v>
      </c>
      <c r="AX640" s="129" t="s">
        <v>702</v>
      </c>
      <c r="AZ640" s="129" t="s">
        <v>3984</v>
      </c>
      <c r="BA640" s="130" t="s">
        <v>9927</v>
      </c>
      <c r="BB640" s="130" t="s">
        <v>9928</v>
      </c>
      <c r="BH640" s="124"/>
      <c r="BI640" s="124"/>
      <c r="BL640" s="131"/>
      <c r="BM640" s="131"/>
      <c r="BN640" s="131"/>
      <c r="BO640" s="131"/>
      <c r="BP640" s="131"/>
      <c r="BQ640" s="131"/>
      <c r="BR640" s="131"/>
      <c r="BX640" s="123"/>
      <c r="BY640" s="131"/>
      <c r="BZ640" s="131"/>
      <c r="CB640" s="129" t="s">
        <v>583</v>
      </c>
      <c r="CC640" s="129" t="s">
        <v>171</v>
      </c>
      <c r="CD640" s="129" t="s">
        <v>590</v>
      </c>
      <c r="CE640" s="129" t="s">
        <v>694</v>
      </c>
      <c r="CF640" s="129" t="s">
        <v>702</v>
      </c>
      <c r="CG640" s="131" t="s">
        <v>17985</v>
      </c>
      <c r="CH640" s="131" t="s">
        <v>9928</v>
      </c>
      <c r="CI640" s="124" t="s">
        <v>19623</v>
      </c>
    </row>
    <row r="641" spans="1:87" ht="15" x14ac:dyDescent="0.25">
      <c r="A641" s="30" t="str">
        <f t="shared" si="59"/>
        <v/>
      </c>
      <c r="B641" s="31"/>
      <c r="C641" s="31"/>
      <c r="D641" s="31"/>
      <c r="E641" s="31"/>
      <c r="F641" s="31"/>
      <c r="G641" s="32"/>
      <c r="H641" s="32"/>
      <c r="I641" s="33"/>
      <c r="J641" s="18"/>
      <c r="K641" s="32"/>
      <c r="L641" s="18"/>
      <c r="M641" s="31"/>
      <c r="N641" s="31"/>
      <c r="O641" s="31"/>
      <c r="P641" s="32"/>
      <c r="Q641" s="31"/>
      <c r="R641" s="44"/>
      <c r="S641" s="32"/>
      <c r="T641" s="34" t="str">
        <f t="shared" si="55"/>
        <v/>
      </c>
      <c r="U641" s="32"/>
      <c r="V641" s="45"/>
      <c r="W641" s="35"/>
      <c r="X641" s="62" t="str">
        <f t="shared" si="56"/>
        <v/>
      </c>
      <c r="Y641" s="32"/>
      <c r="Z641" s="35"/>
      <c r="AA641" s="36"/>
      <c r="AB641" s="32"/>
      <c r="AC641" s="32"/>
      <c r="AD641" s="32"/>
      <c r="AE641" s="31"/>
      <c r="AF641" s="31"/>
      <c r="AG641" s="31"/>
      <c r="AH641" s="31" t="str">
        <f t="shared" si="54"/>
        <v/>
      </c>
      <c r="AI641" s="37" t="str">
        <f>IFERROR(IF(OR($C$5="",$Y641=""),"",INDEX('NFA LEVEL'!$D$2:$D$197,MATCH(CONCATENATE($C$5,"_",$Y641),'NFA LEVEL'!$A$2:$A$197))),"")</f>
        <v/>
      </c>
      <c r="AJ641" s="38" t="str">
        <f>IFERROR(ROUND((VLOOKUP(CONCATENATE($C$5,"_",$Y641),premium!$A$2:$I$200,6,FALSE))*AA641,0),"")</f>
        <v/>
      </c>
      <c r="AK641" s="38" t="str">
        <f>IFERROR(ROUND((VLOOKUP(CONCATENATE($C$5,"_",$Y641),premium!$A$2:$I$200,9,FALSE))*AA641,2),"")</f>
        <v/>
      </c>
      <c r="AL641" s="35"/>
      <c r="AM641" s="31"/>
      <c r="AN641" s="39"/>
      <c r="AO641" s="63" t="str">
        <f t="shared" si="57"/>
        <v/>
      </c>
      <c r="AP641" s="40" t="str">
        <f t="shared" si="58"/>
        <v/>
      </c>
      <c r="AQ641" s="41" t="s">
        <v>48</v>
      </c>
      <c r="AR641" s="161"/>
      <c r="AS641" s="124" t="s">
        <v>4836</v>
      </c>
      <c r="AT641" s="129" t="s">
        <v>583</v>
      </c>
      <c r="AU641" s="129" t="s">
        <v>171</v>
      </c>
      <c r="AV641" s="129" t="s">
        <v>590</v>
      </c>
      <c r="AW641" s="129" t="s">
        <v>694</v>
      </c>
      <c r="AX641" s="129" t="s">
        <v>703</v>
      </c>
      <c r="AZ641" s="129" t="s">
        <v>3984</v>
      </c>
      <c r="BA641" s="130" t="s">
        <v>9929</v>
      </c>
      <c r="BB641" s="130" t="s">
        <v>9930</v>
      </c>
      <c r="BH641" s="124"/>
      <c r="BI641" s="124"/>
      <c r="BL641" s="131"/>
      <c r="BM641" s="131"/>
      <c r="BN641" s="131"/>
      <c r="BO641" s="131"/>
      <c r="BP641" s="131"/>
      <c r="BQ641" s="131"/>
      <c r="BR641" s="131"/>
      <c r="BX641" s="123"/>
      <c r="BY641" s="131"/>
      <c r="BZ641" s="131"/>
      <c r="CB641" s="129" t="s">
        <v>583</v>
      </c>
      <c r="CC641" s="129" t="s">
        <v>171</v>
      </c>
      <c r="CD641" s="129" t="s">
        <v>590</v>
      </c>
      <c r="CE641" s="129" t="s">
        <v>694</v>
      </c>
      <c r="CF641" s="129" t="s">
        <v>703</v>
      </c>
      <c r="CG641" s="131" t="s">
        <v>17985</v>
      </c>
      <c r="CH641" s="131" t="s">
        <v>9930</v>
      </c>
      <c r="CI641" s="124" t="s">
        <v>19624</v>
      </c>
    </row>
    <row r="642" spans="1:87" ht="15" x14ac:dyDescent="0.25">
      <c r="A642" s="30" t="str">
        <f t="shared" si="59"/>
        <v/>
      </c>
      <c r="B642" s="31"/>
      <c r="C642" s="31"/>
      <c r="D642" s="31"/>
      <c r="E642" s="31"/>
      <c r="F642" s="31"/>
      <c r="G642" s="32"/>
      <c r="H642" s="32"/>
      <c r="I642" s="33"/>
      <c r="J642" s="18"/>
      <c r="K642" s="32"/>
      <c r="L642" s="18"/>
      <c r="M642" s="31"/>
      <c r="N642" s="31"/>
      <c r="O642" s="31"/>
      <c r="P642" s="32"/>
      <c r="Q642" s="31"/>
      <c r="R642" s="44"/>
      <c r="S642" s="32"/>
      <c r="T642" s="34" t="str">
        <f t="shared" si="55"/>
        <v/>
      </c>
      <c r="U642" s="32"/>
      <c r="V642" s="45"/>
      <c r="W642" s="35"/>
      <c r="X642" s="62" t="str">
        <f t="shared" si="56"/>
        <v/>
      </c>
      <c r="Y642" s="32"/>
      <c r="Z642" s="35"/>
      <c r="AA642" s="36"/>
      <c r="AB642" s="32"/>
      <c r="AC642" s="32"/>
      <c r="AD642" s="32"/>
      <c r="AE642" s="31"/>
      <c r="AF642" s="31"/>
      <c r="AG642" s="31"/>
      <c r="AH642" s="31" t="str">
        <f t="shared" si="54"/>
        <v/>
      </c>
      <c r="AI642" s="37" t="str">
        <f>IFERROR(IF(OR($C$5="",$Y642=""),"",INDEX('NFA LEVEL'!$D$2:$D$197,MATCH(CONCATENATE($C$5,"_",$Y642),'NFA LEVEL'!$A$2:$A$197))),"")</f>
        <v/>
      </c>
      <c r="AJ642" s="38" t="str">
        <f>IFERROR(ROUND((VLOOKUP(CONCATENATE($C$5,"_",$Y642),premium!$A$2:$I$200,6,FALSE))*AA642,0),"")</f>
        <v/>
      </c>
      <c r="AK642" s="38" t="str">
        <f>IFERROR(ROUND((VLOOKUP(CONCATENATE($C$5,"_",$Y642),premium!$A$2:$I$200,9,FALSE))*AA642,2),"")</f>
        <v/>
      </c>
      <c r="AL642" s="35"/>
      <c r="AM642" s="31"/>
      <c r="AN642" s="39"/>
      <c r="AO642" s="63" t="str">
        <f t="shared" si="57"/>
        <v/>
      </c>
      <c r="AP642" s="40" t="str">
        <f t="shared" si="58"/>
        <v/>
      </c>
      <c r="AQ642" s="41" t="s">
        <v>48</v>
      </c>
      <c r="AR642" s="161"/>
      <c r="AS642" s="124" t="s">
        <v>4837</v>
      </c>
      <c r="AT642" s="129" t="s">
        <v>583</v>
      </c>
      <c r="AU642" s="129" t="s">
        <v>171</v>
      </c>
      <c r="AV642" s="129" t="s">
        <v>590</v>
      </c>
      <c r="AW642" s="129" t="s">
        <v>694</v>
      </c>
      <c r="AX642" s="129" t="s">
        <v>704</v>
      </c>
      <c r="AZ642" s="129" t="s">
        <v>3984</v>
      </c>
      <c r="BA642" s="130" t="s">
        <v>9931</v>
      </c>
      <c r="BB642" s="130" t="s">
        <v>9932</v>
      </c>
      <c r="BH642" s="124"/>
      <c r="BI642" s="124"/>
      <c r="BL642" s="131"/>
      <c r="BM642" s="131"/>
      <c r="BN642" s="131"/>
      <c r="BO642" s="131"/>
      <c r="BP642" s="131"/>
      <c r="BQ642" s="131"/>
      <c r="BR642" s="131"/>
      <c r="BX642" s="123"/>
      <c r="BY642" s="131"/>
      <c r="BZ642" s="131"/>
      <c r="CB642" s="129" t="s">
        <v>583</v>
      </c>
      <c r="CC642" s="129" t="s">
        <v>171</v>
      </c>
      <c r="CD642" s="129" t="s">
        <v>590</v>
      </c>
      <c r="CE642" s="129" t="s">
        <v>694</v>
      </c>
      <c r="CF642" s="129" t="s">
        <v>704</v>
      </c>
      <c r="CG642" s="131" t="s">
        <v>17985</v>
      </c>
      <c r="CH642" s="131" t="s">
        <v>9932</v>
      </c>
      <c r="CI642" s="124" t="s">
        <v>19625</v>
      </c>
    </row>
    <row r="643" spans="1:87" ht="15" x14ac:dyDescent="0.25">
      <c r="A643" s="30" t="str">
        <f t="shared" si="59"/>
        <v/>
      </c>
      <c r="B643" s="31"/>
      <c r="C643" s="31"/>
      <c r="D643" s="31"/>
      <c r="E643" s="31"/>
      <c r="F643" s="31"/>
      <c r="G643" s="32"/>
      <c r="H643" s="32"/>
      <c r="I643" s="33"/>
      <c r="J643" s="18"/>
      <c r="K643" s="32"/>
      <c r="L643" s="18"/>
      <c r="M643" s="31"/>
      <c r="N643" s="31"/>
      <c r="O643" s="31"/>
      <c r="P643" s="32"/>
      <c r="Q643" s="31"/>
      <c r="R643" s="44"/>
      <c r="S643" s="32"/>
      <c r="T643" s="34" t="str">
        <f t="shared" si="55"/>
        <v/>
      </c>
      <c r="U643" s="32"/>
      <c r="V643" s="45"/>
      <c r="W643" s="35"/>
      <c r="X643" s="62" t="str">
        <f t="shared" si="56"/>
        <v/>
      </c>
      <c r="Y643" s="32"/>
      <c r="Z643" s="35"/>
      <c r="AA643" s="36"/>
      <c r="AB643" s="32"/>
      <c r="AC643" s="32"/>
      <c r="AD643" s="32"/>
      <c r="AE643" s="31"/>
      <c r="AF643" s="31"/>
      <c r="AG643" s="31"/>
      <c r="AH643" s="31" t="str">
        <f t="shared" si="54"/>
        <v/>
      </c>
      <c r="AI643" s="37" t="str">
        <f>IFERROR(IF(OR($C$5="",$Y643=""),"",INDEX('NFA LEVEL'!$D$2:$D$197,MATCH(CONCATENATE($C$5,"_",$Y643),'NFA LEVEL'!$A$2:$A$197))),"")</f>
        <v/>
      </c>
      <c r="AJ643" s="38" t="str">
        <f>IFERROR(ROUND((VLOOKUP(CONCATENATE($C$5,"_",$Y643),premium!$A$2:$I$200,6,FALSE))*AA643,0),"")</f>
        <v/>
      </c>
      <c r="AK643" s="38" t="str">
        <f>IFERROR(ROUND((VLOOKUP(CONCATENATE($C$5,"_",$Y643),premium!$A$2:$I$200,9,FALSE))*AA643,2),"")</f>
        <v/>
      </c>
      <c r="AL643" s="35"/>
      <c r="AM643" s="31"/>
      <c r="AN643" s="39"/>
      <c r="AO643" s="63" t="str">
        <f t="shared" si="57"/>
        <v/>
      </c>
      <c r="AP643" s="40" t="str">
        <f t="shared" si="58"/>
        <v/>
      </c>
      <c r="AQ643" s="41" t="s">
        <v>48</v>
      </c>
      <c r="AR643" s="161"/>
      <c r="AS643" s="124" t="s">
        <v>4838</v>
      </c>
      <c r="AT643" s="129" t="s">
        <v>583</v>
      </c>
      <c r="AU643" s="129" t="s">
        <v>171</v>
      </c>
      <c r="AV643" s="129" t="s">
        <v>590</v>
      </c>
      <c r="AW643" s="129" t="s">
        <v>694</v>
      </c>
      <c r="AX643" s="129" t="s">
        <v>705</v>
      </c>
      <c r="AZ643" s="129" t="s">
        <v>3984</v>
      </c>
      <c r="BA643" s="130" t="s">
        <v>9933</v>
      </c>
      <c r="BB643" s="130" t="s">
        <v>9934</v>
      </c>
      <c r="BH643" s="124"/>
      <c r="BI643" s="124"/>
      <c r="BL643" s="131"/>
      <c r="BM643" s="131"/>
      <c r="BN643" s="131"/>
      <c r="BO643" s="131"/>
      <c r="BP643" s="131"/>
      <c r="BQ643" s="131"/>
      <c r="BR643" s="131"/>
      <c r="BX643" s="123"/>
      <c r="BY643" s="131"/>
      <c r="BZ643" s="131"/>
      <c r="CB643" s="129" t="s">
        <v>583</v>
      </c>
      <c r="CC643" s="129" t="s">
        <v>171</v>
      </c>
      <c r="CD643" s="129" t="s">
        <v>590</v>
      </c>
      <c r="CE643" s="129" t="s">
        <v>694</v>
      </c>
      <c r="CF643" s="129" t="s">
        <v>705</v>
      </c>
      <c r="CG643" s="131" t="s">
        <v>17985</v>
      </c>
      <c r="CH643" s="131" t="s">
        <v>9934</v>
      </c>
      <c r="CI643" s="124" t="s">
        <v>19626</v>
      </c>
    </row>
    <row r="644" spans="1:87" ht="15" x14ac:dyDescent="0.25">
      <c r="A644" s="30" t="str">
        <f t="shared" si="59"/>
        <v/>
      </c>
      <c r="B644" s="31"/>
      <c r="C644" s="31"/>
      <c r="D644" s="31"/>
      <c r="E644" s="31"/>
      <c r="F644" s="31"/>
      <c r="G644" s="32"/>
      <c r="H644" s="32"/>
      <c r="I644" s="33"/>
      <c r="J644" s="18"/>
      <c r="K644" s="32"/>
      <c r="L644" s="18"/>
      <c r="M644" s="31"/>
      <c r="N644" s="31"/>
      <c r="O644" s="31"/>
      <c r="P644" s="32"/>
      <c r="Q644" s="31"/>
      <c r="R644" s="44"/>
      <c r="S644" s="32"/>
      <c r="T644" s="34" t="str">
        <f t="shared" si="55"/>
        <v/>
      </c>
      <c r="U644" s="32"/>
      <c r="V644" s="45"/>
      <c r="W644" s="35"/>
      <c r="X644" s="62" t="str">
        <f t="shared" si="56"/>
        <v/>
      </c>
      <c r="Y644" s="32"/>
      <c r="Z644" s="35"/>
      <c r="AA644" s="36"/>
      <c r="AB644" s="32"/>
      <c r="AC644" s="32"/>
      <c r="AD644" s="32"/>
      <c r="AE644" s="31"/>
      <c r="AF644" s="31"/>
      <c r="AG644" s="31"/>
      <c r="AH644" s="31" t="str">
        <f t="shared" si="54"/>
        <v/>
      </c>
      <c r="AI644" s="37" t="str">
        <f>IFERROR(IF(OR($C$5="",$Y644=""),"",INDEX('NFA LEVEL'!$D$2:$D$197,MATCH(CONCATENATE($C$5,"_",$Y644),'NFA LEVEL'!$A$2:$A$197))),"")</f>
        <v/>
      </c>
      <c r="AJ644" s="38" t="str">
        <f>IFERROR(ROUND((VLOOKUP(CONCATENATE($C$5,"_",$Y644),premium!$A$2:$I$200,6,FALSE))*AA644,0),"")</f>
        <v/>
      </c>
      <c r="AK644" s="38" t="str">
        <f>IFERROR(ROUND((VLOOKUP(CONCATENATE($C$5,"_",$Y644),premium!$A$2:$I$200,9,FALSE))*AA644,2),"")</f>
        <v/>
      </c>
      <c r="AL644" s="35"/>
      <c r="AM644" s="31"/>
      <c r="AN644" s="39"/>
      <c r="AO644" s="63" t="str">
        <f t="shared" si="57"/>
        <v/>
      </c>
      <c r="AP644" s="40" t="str">
        <f t="shared" si="58"/>
        <v/>
      </c>
      <c r="AQ644" s="41" t="s">
        <v>48</v>
      </c>
      <c r="AR644" s="161"/>
      <c r="AS644" s="124" t="s">
        <v>4839</v>
      </c>
      <c r="AT644" s="129" t="s">
        <v>583</v>
      </c>
      <c r="AU644" s="129" t="s">
        <v>171</v>
      </c>
      <c r="AV644" s="129" t="s">
        <v>590</v>
      </c>
      <c r="AW644" s="129" t="s">
        <v>694</v>
      </c>
      <c r="AX644" s="129" t="s">
        <v>706</v>
      </c>
      <c r="AZ644" s="129" t="s">
        <v>3984</v>
      </c>
      <c r="BA644" s="130" t="s">
        <v>9935</v>
      </c>
      <c r="BB644" s="130" t="s">
        <v>9936</v>
      </c>
      <c r="BH644" s="124"/>
      <c r="BI644" s="124"/>
      <c r="BL644" s="131"/>
      <c r="BM644" s="131"/>
      <c r="BN644" s="131"/>
      <c r="BO644" s="131"/>
      <c r="BP644" s="131"/>
      <c r="BQ644" s="131"/>
      <c r="BR644" s="131"/>
      <c r="BX644" s="123"/>
      <c r="BY644" s="131"/>
      <c r="BZ644" s="131"/>
      <c r="CB644" s="129" t="s">
        <v>583</v>
      </c>
      <c r="CC644" s="129" t="s">
        <v>171</v>
      </c>
      <c r="CD644" s="129" t="s">
        <v>590</v>
      </c>
      <c r="CE644" s="129" t="s">
        <v>694</v>
      </c>
      <c r="CF644" s="129" t="s">
        <v>706</v>
      </c>
      <c r="CG644" s="131" t="s">
        <v>17985</v>
      </c>
      <c r="CH644" s="131" t="s">
        <v>9936</v>
      </c>
      <c r="CI644" s="124" t="s">
        <v>19627</v>
      </c>
    </row>
    <row r="645" spans="1:87" ht="15" x14ac:dyDescent="0.25">
      <c r="A645" s="30" t="str">
        <f t="shared" si="59"/>
        <v/>
      </c>
      <c r="B645" s="31"/>
      <c r="C645" s="31"/>
      <c r="D645" s="31"/>
      <c r="E645" s="31"/>
      <c r="F645" s="31"/>
      <c r="G645" s="32"/>
      <c r="H645" s="32"/>
      <c r="I645" s="33"/>
      <c r="J645" s="18"/>
      <c r="K645" s="32"/>
      <c r="L645" s="18"/>
      <c r="M645" s="31"/>
      <c r="N645" s="31"/>
      <c r="O645" s="31"/>
      <c r="P645" s="32"/>
      <c r="Q645" s="31"/>
      <c r="R645" s="44"/>
      <c r="S645" s="32"/>
      <c r="T645" s="34" t="str">
        <f t="shared" si="55"/>
        <v/>
      </c>
      <c r="U645" s="32"/>
      <c r="V645" s="45"/>
      <c r="W645" s="35"/>
      <c r="X645" s="62" t="str">
        <f t="shared" si="56"/>
        <v/>
      </c>
      <c r="Y645" s="32"/>
      <c r="Z645" s="35"/>
      <c r="AA645" s="36"/>
      <c r="AB645" s="32"/>
      <c r="AC645" s="32"/>
      <c r="AD645" s="32"/>
      <c r="AE645" s="31"/>
      <c r="AF645" s="31"/>
      <c r="AG645" s="31"/>
      <c r="AH645" s="31" t="str">
        <f t="shared" si="54"/>
        <v/>
      </c>
      <c r="AI645" s="37" t="str">
        <f>IFERROR(IF(OR($C$5="",$Y645=""),"",INDEX('NFA LEVEL'!$D$2:$D$197,MATCH(CONCATENATE($C$5,"_",$Y645),'NFA LEVEL'!$A$2:$A$197))),"")</f>
        <v/>
      </c>
      <c r="AJ645" s="38" t="str">
        <f>IFERROR(ROUND((VLOOKUP(CONCATENATE($C$5,"_",$Y645),premium!$A$2:$I$200,6,FALSE))*AA645,0),"")</f>
        <v/>
      </c>
      <c r="AK645" s="38" t="str">
        <f>IFERROR(ROUND((VLOOKUP(CONCATENATE($C$5,"_",$Y645),premium!$A$2:$I$200,9,FALSE))*AA645,2),"")</f>
        <v/>
      </c>
      <c r="AL645" s="35"/>
      <c r="AM645" s="31"/>
      <c r="AN645" s="39"/>
      <c r="AO645" s="63" t="str">
        <f t="shared" si="57"/>
        <v/>
      </c>
      <c r="AP645" s="40" t="str">
        <f t="shared" si="58"/>
        <v/>
      </c>
      <c r="AQ645" s="41" t="s">
        <v>48</v>
      </c>
      <c r="AR645" s="161"/>
      <c r="AS645" s="124" t="s">
        <v>4840</v>
      </c>
      <c r="AT645" s="129" t="s">
        <v>583</v>
      </c>
      <c r="AU645" s="129" t="s">
        <v>171</v>
      </c>
      <c r="AV645" s="129" t="s">
        <v>590</v>
      </c>
      <c r="AW645" s="129" t="s">
        <v>694</v>
      </c>
      <c r="AX645" s="129" t="s">
        <v>707</v>
      </c>
      <c r="AZ645" s="129" t="s">
        <v>3984</v>
      </c>
      <c r="BA645" s="130" t="s">
        <v>9937</v>
      </c>
      <c r="BB645" s="130" t="s">
        <v>9938</v>
      </c>
      <c r="BH645" s="124"/>
      <c r="BI645" s="124"/>
      <c r="BL645" s="131"/>
      <c r="BM645" s="131"/>
      <c r="BN645" s="131"/>
      <c r="BO645" s="131"/>
      <c r="BP645" s="131"/>
      <c r="BQ645" s="131"/>
      <c r="BR645" s="131"/>
      <c r="BX645" s="123"/>
      <c r="BY645" s="131"/>
      <c r="BZ645" s="131"/>
      <c r="CB645" s="129" t="s">
        <v>583</v>
      </c>
      <c r="CC645" s="129" t="s">
        <v>171</v>
      </c>
      <c r="CD645" s="129" t="s">
        <v>590</v>
      </c>
      <c r="CE645" s="129" t="s">
        <v>694</v>
      </c>
      <c r="CF645" s="129" t="s">
        <v>707</v>
      </c>
      <c r="CG645" s="131" t="s">
        <v>17985</v>
      </c>
      <c r="CH645" s="131" t="s">
        <v>9938</v>
      </c>
      <c r="CI645" s="124" t="s">
        <v>19628</v>
      </c>
    </row>
    <row r="646" spans="1:87" ht="15" x14ac:dyDescent="0.25">
      <c r="A646" s="30" t="str">
        <f t="shared" si="59"/>
        <v/>
      </c>
      <c r="B646" s="31"/>
      <c r="C646" s="31"/>
      <c r="D646" s="31"/>
      <c r="E646" s="31"/>
      <c r="F646" s="31"/>
      <c r="G646" s="32"/>
      <c r="H646" s="32"/>
      <c r="I646" s="33"/>
      <c r="J646" s="18"/>
      <c r="K646" s="32"/>
      <c r="L646" s="18"/>
      <c r="M646" s="31"/>
      <c r="N646" s="31"/>
      <c r="O646" s="31"/>
      <c r="P646" s="32"/>
      <c r="Q646" s="31"/>
      <c r="R646" s="44"/>
      <c r="S646" s="32"/>
      <c r="T646" s="34" t="str">
        <f t="shared" si="55"/>
        <v/>
      </c>
      <c r="U646" s="32"/>
      <c r="V646" s="45"/>
      <c r="W646" s="35"/>
      <c r="X646" s="62" t="str">
        <f t="shared" si="56"/>
        <v/>
      </c>
      <c r="Y646" s="32"/>
      <c r="Z646" s="35"/>
      <c r="AA646" s="36"/>
      <c r="AB646" s="32"/>
      <c r="AC646" s="32"/>
      <c r="AD646" s="32"/>
      <c r="AE646" s="31"/>
      <c r="AF646" s="31"/>
      <c r="AG646" s="31"/>
      <c r="AH646" s="31" t="str">
        <f t="shared" si="54"/>
        <v/>
      </c>
      <c r="AI646" s="37" t="str">
        <f>IFERROR(IF(OR($C$5="",$Y646=""),"",INDEX('NFA LEVEL'!$D$2:$D$197,MATCH(CONCATENATE($C$5,"_",$Y646),'NFA LEVEL'!$A$2:$A$197))),"")</f>
        <v/>
      </c>
      <c r="AJ646" s="38" t="str">
        <f>IFERROR(ROUND((VLOOKUP(CONCATENATE($C$5,"_",$Y646),premium!$A$2:$I$200,6,FALSE))*AA646,0),"")</f>
        <v/>
      </c>
      <c r="AK646" s="38" t="str">
        <f>IFERROR(ROUND((VLOOKUP(CONCATENATE($C$5,"_",$Y646),premium!$A$2:$I$200,9,FALSE))*AA646,2),"")</f>
        <v/>
      </c>
      <c r="AL646" s="35"/>
      <c r="AM646" s="31"/>
      <c r="AN646" s="39"/>
      <c r="AO646" s="63" t="str">
        <f t="shared" si="57"/>
        <v/>
      </c>
      <c r="AP646" s="40" t="str">
        <f t="shared" si="58"/>
        <v/>
      </c>
      <c r="AQ646" s="41" t="s">
        <v>48</v>
      </c>
      <c r="AR646" s="161"/>
      <c r="AS646" s="124" t="s">
        <v>4841</v>
      </c>
      <c r="AT646" s="129" t="s">
        <v>583</v>
      </c>
      <c r="AU646" s="129" t="s">
        <v>171</v>
      </c>
      <c r="AV646" s="129" t="s">
        <v>590</v>
      </c>
      <c r="AW646" s="129" t="s">
        <v>694</v>
      </c>
      <c r="AX646" s="129" t="s">
        <v>708</v>
      </c>
      <c r="AZ646" s="129" t="s">
        <v>3984</v>
      </c>
      <c r="BA646" s="130" t="s">
        <v>9939</v>
      </c>
      <c r="BB646" s="130" t="s">
        <v>9940</v>
      </c>
      <c r="BH646" s="124"/>
      <c r="BI646" s="124"/>
      <c r="BL646" s="131"/>
      <c r="BM646" s="131"/>
      <c r="BN646" s="131"/>
      <c r="BO646" s="131"/>
      <c r="BP646" s="131"/>
      <c r="BQ646" s="131"/>
      <c r="BR646" s="131"/>
      <c r="BX646" s="123"/>
      <c r="BY646" s="131"/>
      <c r="BZ646" s="131"/>
      <c r="CB646" s="129" t="s">
        <v>583</v>
      </c>
      <c r="CC646" s="129" t="s">
        <v>171</v>
      </c>
      <c r="CD646" s="129" t="s">
        <v>590</v>
      </c>
      <c r="CE646" s="129" t="s">
        <v>694</v>
      </c>
      <c r="CF646" s="129" t="s">
        <v>708</v>
      </c>
      <c r="CG646" s="131" t="s">
        <v>17985</v>
      </c>
      <c r="CH646" s="131" t="s">
        <v>9940</v>
      </c>
      <c r="CI646" s="124" t="s">
        <v>19629</v>
      </c>
    </row>
    <row r="647" spans="1:87" ht="15" x14ac:dyDescent="0.25">
      <c r="A647" s="30" t="str">
        <f t="shared" si="59"/>
        <v/>
      </c>
      <c r="B647" s="31"/>
      <c r="C647" s="31"/>
      <c r="D647" s="31"/>
      <c r="E647" s="31"/>
      <c r="F647" s="31"/>
      <c r="G647" s="32"/>
      <c r="H647" s="32"/>
      <c r="I647" s="33"/>
      <c r="J647" s="18"/>
      <c r="K647" s="32"/>
      <c r="L647" s="18"/>
      <c r="M647" s="31"/>
      <c r="N647" s="31"/>
      <c r="O647" s="31"/>
      <c r="P647" s="32"/>
      <c r="Q647" s="31"/>
      <c r="R647" s="44"/>
      <c r="S647" s="32"/>
      <c r="T647" s="34" t="str">
        <f t="shared" si="55"/>
        <v/>
      </c>
      <c r="U647" s="32"/>
      <c r="V647" s="45"/>
      <c r="W647" s="35"/>
      <c r="X647" s="62" t="str">
        <f t="shared" si="56"/>
        <v/>
      </c>
      <c r="Y647" s="32"/>
      <c r="Z647" s="35"/>
      <c r="AA647" s="36"/>
      <c r="AB647" s="32"/>
      <c r="AC647" s="32"/>
      <c r="AD647" s="32"/>
      <c r="AE647" s="31"/>
      <c r="AF647" s="31"/>
      <c r="AG647" s="31"/>
      <c r="AH647" s="31" t="str">
        <f t="shared" si="54"/>
        <v/>
      </c>
      <c r="AI647" s="37" t="str">
        <f>IFERROR(IF(OR($C$5="",$Y647=""),"",INDEX('NFA LEVEL'!$D$2:$D$197,MATCH(CONCATENATE($C$5,"_",$Y647),'NFA LEVEL'!$A$2:$A$197))),"")</f>
        <v/>
      </c>
      <c r="AJ647" s="38" t="str">
        <f>IFERROR(ROUND((VLOOKUP(CONCATENATE($C$5,"_",$Y647),premium!$A$2:$I$200,6,FALSE))*AA647,0),"")</f>
        <v/>
      </c>
      <c r="AK647" s="38" t="str">
        <f>IFERROR(ROUND((VLOOKUP(CONCATENATE($C$5,"_",$Y647),premium!$A$2:$I$200,9,FALSE))*AA647,2),"")</f>
        <v/>
      </c>
      <c r="AL647" s="35"/>
      <c r="AM647" s="31"/>
      <c r="AN647" s="39"/>
      <c r="AO647" s="63" t="str">
        <f t="shared" si="57"/>
        <v/>
      </c>
      <c r="AP647" s="40" t="str">
        <f t="shared" si="58"/>
        <v/>
      </c>
      <c r="AQ647" s="41" t="s">
        <v>48</v>
      </c>
      <c r="AR647" s="161"/>
      <c r="AS647" s="124" t="s">
        <v>4842</v>
      </c>
      <c r="AT647" s="129" t="s">
        <v>583</v>
      </c>
      <c r="AU647" s="129" t="s">
        <v>171</v>
      </c>
      <c r="AV647" s="129" t="s">
        <v>590</v>
      </c>
      <c r="AW647" s="129" t="s">
        <v>694</v>
      </c>
      <c r="AX647" s="129" t="s">
        <v>709</v>
      </c>
      <c r="AZ647" s="129" t="s">
        <v>3984</v>
      </c>
      <c r="BA647" s="130" t="s">
        <v>9941</v>
      </c>
      <c r="BB647" s="130" t="s">
        <v>9942</v>
      </c>
      <c r="BH647" s="124"/>
      <c r="BI647" s="124"/>
      <c r="BL647" s="131"/>
      <c r="BM647" s="131"/>
      <c r="BN647" s="131"/>
      <c r="BO647" s="131"/>
      <c r="BP647" s="131"/>
      <c r="BQ647" s="131"/>
      <c r="BR647" s="131"/>
      <c r="BX647" s="123"/>
      <c r="BY647" s="131"/>
      <c r="BZ647" s="131"/>
      <c r="CB647" s="129" t="s">
        <v>583</v>
      </c>
      <c r="CC647" s="129" t="s">
        <v>171</v>
      </c>
      <c r="CD647" s="129" t="s">
        <v>590</v>
      </c>
      <c r="CE647" s="129" t="s">
        <v>694</v>
      </c>
      <c r="CF647" s="129" t="s">
        <v>709</v>
      </c>
      <c r="CG647" s="131" t="s">
        <v>17985</v>
      </c>
      <c r="CH647" s="131" t="s">
        <v>9942</v>
      </c>
      <c r="CI647" s="124" t="s">
        <v>19630</v>
      </c>
    </row>
    <row r="648" spans="1:87" ht="15" x14ac:dyDescent="0.25">
      <c r="A648" s="30" t="str">
        <f t="shared" si="59"/>
        <v/>
      </c>
      <c r="B648" s="31"/>
      <c r="C648" s="31"/>
      <c r="D648" s="31"/>
      <c r="E648" s="31"/>
      <c r="F648" s="31"/>
      <c r="G648" s="32"/>
      <c r="H648" s="32"/>
      <c r="I648" s="33"/>
      <c r="J648" s="18"/>
      <c r="K648" s="32"/>
      <c r="L648" s="18"/>
      <c r="M648" s="31"/>
      <c r="N648" s="31"/>
      <c r="O648" s="31"/>
      <c r="P648" s="32"/>
      <c r="Q648" s="31"/>
      <c r="R648" s="44"/>
      <c r="S648" s="32"/>
      <c r="T648" s="34" t="str">
        <f t="shared" si="55"/>
        <v/>
      </c>
      <c r="U648" s="32"/>
      <c r="V648" s="45"/>
      <c r="W648" s="35"/>
      <c r="X648" s="62" t="str">
        <f t="shared" si="56"/>
        <v/>
      </c>
      <c r="Y648" s="32"/>
      <c r="Z648" s="35"/>
      <c r="AA648" s="36"/>
      <c r="AB648" s="32"/>
      <c r="AC648" s="32"/>
      <c r="AD648" s="32"/>
      <c r="AE648" s="31"/>
      <c r="AF648" s="31"/>
      <c r="AG648" s="31"/>
      <c r="AH648" s="31" t="str">
        <f t="shared" si="54"/>
        <v/>
      </c>
      <c r="AI648" s="37" t="str">
        <f>IFERROR(IF(OR($C$5="",$Y648=""),"",INDEX('NFA LEVEL'!$D$2:$D$197,MATCH(CONCATENATE($C$5,"_",$Y648),'NFA LEVEL'!$A$2:$A$197))),"")</f>
        <v/>
      </c>
      <c r="AJ648" s="38" t="str">
        <f>IFERROR(ROUND((VLOOKUP(CONCATENATE($C$5,"_",$Y648),premium!$A$2:$I$200,6,FALSE))*AA648,0),"")</f>
        <v/>
      </c>
      <c r="AK648" s="38" t="str">
        <f>IFERROR(ROUND((VLOOKUP(CONCATENATE($C$5,"_",$Y648),premium!$A$2:$I$200,9,FALSE))*AA648,2),"")</f>
        <v/>
      </c>
      <c r="AL648" s="35"/>
      <c r="AM648" s="31"/>
      <c r="AN648" s="39"/>
      <c r="AO648" s="63" t="str">
        <f t="shared" si="57"/>
        <v/>
      </c>
      <c r="AP648" s="40" t="str">
        <f t="shared" si="58"/>
        <v/>
      </c>
      <c r="AQ648" s="41" t="s">
        <v>48</v>
      </c>
      <c r="AR648" s="161"/>
      <c r="AS648" s="124" t="s">
        <v>4843</v>
      </c>
      <c r="AT648" s="129" t="s">
        <v>583</v>
      </c>
      <c r="AU648" s="129" t="s">
        <v>171</v>
      </c>
      <c r="AV648" s="129" t="s">
        <v>590</v>
      </c>
      <c r="AW648" s="129" t="s">
        <v>694</v>
      </c>
      <c r="AX648" s="129" t="s">
        <v>710</v>
      </c>
      <c r="AZ648" s="129" t="s">
        <v>3984</v>
      </c>
      <c r="BA648" s="130" t="s">
        <v>9943</v>
      </c>
      <c r="BB648" s="130" t="s">
        <v>9944</v>
      </c>
      <c r="BH648" s="124"/>
      <c r="BI648" s="124"/>
      <c r="BL648" s="131"/>
      <c r="BM648" s="131"/>
      <c r="BN648" s="131"/>
      <c r="BO648" s="131"/>
      <c r="BP648" s="131"/>
      <c r="BQ648" s="131"/>
      <c r="BR648" s="131"/>
      <c r="BX648" s="123"/>
      <c r="BY648" s="131"/>
      <c r="BZ648" s="131"/>
      <c r="CB648" s="129" t="s">
        <v>583</v>
      </c>
      <c r="CC648" s="129" t="s">
        <v>171</v>
      </c>
      <c r="CD648" s="129" t="s">
        <v>590</v>
      </c>
      <c r="CE648" s="129" t="s">
        <v>694</v>
      </c>
      <c r="CF648" s="129" t="s">
        <v>710</v>
      </c>
      <c r="CG648" s="131" t="s">
        <v>17985</v>
      </c>
      <c r="CH648" s="131" t="s">
        <v>9944</v>
      </c>
      <c r="CI648" s="124" t="s">
        <v>19631</v>
      </c>
    </row>
    <row r="649" spans="1:87" ht="15" x14ac:dyDescent="0.25">
      <c r="A649" s="30" t="str">
        <f t="shared" si="59"/>
        <v/>
      </c>
      <c r="B649" s="31"/>
      <c r="C649" s="31"/>
      <c r="D649" s="31"/>
      <c r="E649" s="31"/>
      <c r="F649" s="31"/>
      <c r="G649" s="32"/>
      <c r="H649" s="32"/>
      <c r="I649" s="33"/>
      <c r="J649" s="18"/>
      <c r="K649" s="32"/>
      <c r="L649" s="18"/>
      <c r="M649" s="31"/>
      <c r="N649" s="31"/>
      <c r="O649" s="31"/>
      <c r="P649" s="32"/>
      <c r="Q649" s="31"/>
      <c r="R649" s="44"/>
      <c r="S649" s="32"/>
      <c r="T649" s="34" t="str">
        <f t="shared" si="55"/>
        <v/>
      </c>
      <c r="U649" s="32"/>
      <c r="V649" s="45"/>
      <c r="W649" s="35"/>
      <c r="X649" s="62" t="str">
        <f t="shared" si="56"/>
        <v/>
      </c>
      <c r="Y649" s="32"/>
      <c r="Z649" s="35"/>
      <c r="AA649" s="36"/>
      <c r="AB649" s="32"/>
      <c r="AC649" s="32"/>
      <c r="AD649" s="32"/>
      <c r="AE649" s="31"/>
      <c r="AF649" s="31"/>
      <c r="AG649" s="31"/>
      <c r="AH649" s="31" t="str">
        <f t="shared" si="54"/>
        <v/>
      </c>
      <c r="AI649" s="37" t="str">
        <f>IFERROR(IF(OR($C$5="",$Y649=""),"",INDEX('NFA LEVEL'!$D$2:$D$197,MATCH(CONCATENATE($C$5,"_",$Y649),'NFA LEVEL'!$A$2:$A$197))),"")</f>
        <v/>
      </c>
      <c r="AJ649" s="38" t="str">
        <f>IFERROR(ROUND((VLOOKUP(CONCATENATE($C$5,"_",$Y649),premium!$A$2:$I$200,6,FALSE))*AA649,0),"")</f>
        <v/>
      </c>
      <c r="AK649" s="38" t="str">
        <f>IFERROR(ROUND((VLOOKUP(CONCATENATE($C$5,"_",$Y649),premium!$A$2:$I$200,9,FALSE))*AA649,2),"")</f>
        <v/>
      </c>
      <c r="AL649" s="35"/>
      <c r="AM649" s="31"/>
      <c r="AN649" s="39"/>
      <c r="AO649" s="63" t="str">
        <f t="shared" si="57"/>
        <v/>
      </c>
      <c r="AP649" s="40" t="str">
        <f t="shared" si="58"/>
        <v/>
      </c>
      <c r="AQ649" s="41" t="s">
        <v>48</v>
      </c>
      <c r="AR649" s="161"/>
      <c r="AS649" s="124" t="s">
        <v>4844</v>
      </c>
      <c r="AT649" s="129" t="s">
        <v>583</v>
      </c>
      <c r="AU649" s="129" t="s">
        <v>171</v>
      </c>
      <c r="AV649" s="129" t="s">
        <v>590</v>
      </c>
      <c r="AW649" s="129" t="s">
        <v>694</v>
      </c>
      <c r="AX649" s="129" t="s">
        <v>711</v>
      </c>
      <c r="AZ649" s="129" t="s">
        <v>3984</v>
      </c>
      <c r="BA649" s="130" t="s">
        <v>9945</v>
      </c>
      <c r="BB649" s="130" t="s">
        <v>9946</v>
      </c>
      <c r="BH649" s="124"/>
      <c r="BI649" s="124"/>
      <c r="BL649" s="131"/>
      <c r="BM649" s="131"/>
      <c r="BN649" s="131"/>
      <c r="BO649" s="131"/>
      <c r="BP649" s="131"/>
      <c r="BQ649" s="131"/>
      <c r="BR649" s="131"/>
      <c r="BX649" s="123"/>
      <c r="BY649" s="131"/>
      <c r="BZ649" s="131"/>
      <c r="CB649" s="129" t="s">
        <v>583</v>
      </c>
      <c r="CC649" s="129" t="s">
        <v>171</v>
      </c>
      <c r="CD649" s="129" t="s">
        <v>590</v>
      </c>
      <c r="CE649" s="129" t="s">
        <v>694</v>
      </c>
      <c r="CF649" s="129" t="s">
        <v>711</v>
      </c>
      <c r="CG649" s="131" t="s">
        <v>17985</v>
      </c>
      <c r="CH649" s="131" t="s">
        <v>9946</v>
      </c>
      <c r="CI649" s="124" t="s">
        <v>19632</v>
      </c>
    </row>
    <row r="650" spans="1:87" ht="15" x14ac:dyDescent="0.25">
      <c r="A650" s="30" t="str">
        <f t="shared" si="59"/>
        <v/>
      </c>
      <c r="B650" s="31"/>
      <c r="C650" s="31"/>
      <c r="D650" s="31"/>
      <c r="E650" s="31"/>
      <c r="F650" s="31"/>
      <c r="G650" s="32"/>
      <c r="H650" s="32"/>
      <c r="I650" s="33"/>
      <c r="J650" s="18"/>
      <c r="K650" s="32"/>
      <c r="L650" s="18"/>
      <c r="M650" s="31"/>
      <c r="N650" s="31"/>
      <c r="O650" s="31"/>
      <c r="P650" s="32"/>
      <c r="Q650" s="31"/>
      <c r="R650" s="44"/>
      <c r="S650" s="32"/>
      <c r="T650" s="34" t="str">
        <f t="shared" si="55"/>
        <v/>
      </c>
      <c r="U650" s="32"/>
      <c r="V650" s="45"/>
      <c r="W650" s="35"/>
      <c r="X650" s="62" t="str">
        <f t="shared" si="56"/>
        <v/>
      </c>
      <c r="Y650" s="32"/>
      <c r="Z650" s="35"/>
      <c r="AA650" s="36"/>
      <c r="AB650" s="32"/>
      <c r="AC650" s="32"/>
      <c r="AD650" s="32"/>
      <c r="AE650" s="31"/>
      <c r="AF650" s="31"/>
      <c r="AG650" s="31"/>
      <c r="AH650" s="31" t="str">
        <f t="shared" si="54"/>
        <v/>
      </c>
      <c r="AI650" s="37" t="str">
        <f>IFERROR(IF(OR($C$5="",$Y650=""),"",INDEX('NFA LEVEL'!$D$2:$D$197,MATCH(CONCATENATE($C$5,"_",$Y650),'NFA LEVEL'!$A$2:$A$197))),"")</f>
        <v/>
      </c>
      <c r="AJ650" s="38" t="str">
        <f>IFERROR(ROUND((VLOOKUP(CONCATENATE($C$5,"_",$Y650),premium!$A$2:$I$200,6,FALSE))*AA650,0),"")</f>
        <v/>
      </c>
      <c r="AK650" s="38" t="str">
        <f>IFERROR(ROUND((VLOOKUP(CONCATENATE($C$5,"_",$Y650),premium!$A$2:$I$200,9,FALSE))*AA650,2),"")</f>
        <v/>
      </c>
      <c r="AL650" s="35"/>
      <c r="AM650" s="31"/>
      <c r="AN650" s="39"/>
      <c r="AO650" s="63" t="str">
        <f t="shared" si="57"/>
        <v/>
      </c>
      <c r="AP650" s="40" t="str">
        <f t="shared" si="58"/>
        <v/>
      </c>
      <c r="AQ650" s="41" t="s">
        <v>48</v>
      </c>
      <c r="AR650" s="161"/>
      <c r="AS650" s="124" t="s">
        <v>4845</v>
      </c>
      <c r="AT650" s="129" t="s">
        <v>583</v>
      </c>
      <c r="AU650" s="129" t="s">
        <v>171</v>
      </c>
      <c r="AV650" s="129" t="s">
        <v>590</v>
      </c>
      <c r="AW650" s="129" t="s">
        <v>694</v>
      </c>
      <c r="AX650" s="129" t="s">
        <v>712</v>
      </c>
      <c r="AZ650" s="129" t="s">
        <v>3984</v>
      </c>
      <c r="BA650" s="130" t="s">
        <v>9947</v>
      </c>
      <c r="BB650" s="130" t="s">
        <v>9948</v>
      </c>
      <c r="BH650" s="124"/>
      <c r="BI650" s="124"/>
      <c r="BL650" s="131"/>
      <c r="BM650" s="131"/>
      <c r="BN650" s="131"/>
      <c r="BO650" s="131"/>
      <c r="BP650" s="131"/>
      <c r="BQ650" s="131"/>
      <c r="BR650" s="131"/>
      <c r="BX650" s="123"/>
      <c r="BY650" s="131"/>
      <c r="BZ650" s="131"/>
      <c r="CB650" s="129" t="s">
        <v>583</v>
      </c>
      <c r="CC650" s="129" t="s">
        <v>171</v>
      </c>
      <c r="CD650" s="129" t="s">
        <v>590</v>
      </c>
      <c r="CE650" s="129" t="s">
        <v>694</v>
      </c>
      <c r="CF650" s="129" t="s">
        <v>712</v>
      </c>
      <c r="CG650" s="131" t="s">
        <v>17985</v>
      </c>
      <c r="CH650" s="131" t="s">
        <v>9948</v>
      </c>
      <c r="CI650" s="124" t="s">
        <v>19633</v>
      </c>
    </row>
    <row r="651" spans="1:87" ht="15" x14ac:dyDescent="0.25">
      <c r="A651" s="30" t="str">
        <f t="shared" si="59"/>
        <v/>
      </c>
      <c r="B651" s="31"/>
      <c r="C651" s="31"/>
      <c r="D651" s="31"/>
      <c r="E651" s="31"/>
      <c r="F651" s="31"/>
      <c r="G651" s="32"/>
      <c r="H651" s="32"/>
      <c r="I651" s="33"/>
      <c r="J651" s="18"/>
      <c r="K651" s="32"/>
      <c r="L651" s="18"/>
      <c r="M651" s="31"/>
      <c r="N651" s="31"/>
      <c r="O651" s="31"/>
      <c r="P651" s="32"/>
      <c r="Q651" s="31"/>
      <c r="R651" s="44"/>
      <c r="S651" s="32"/>
      <c r="T651" s="34" t="str">
        <f t="shared" si="55"/>
        <v/>
      </c>
      <c r="U651" s="32"/>
      <c r="V651" s="45"/>
      <c r="W651" s="35"/>
      <c r="X651" s="62" t="str">
        <f t="shared" si="56"/>
        <v/>
      </c>
      <c r="Y651" s="32"/>
      <c r="Z651" s="35"/>
      <c r="AA651" s="36"/>
      <c r="AB651" s="32"/>
      <c r="AC651" s="32"/>
      <c r="AD651" s="32"/>
      <c r="AE651" s="31"/>
      <c r="AF651" s="31"/>
      <c r="AG651" s="31"/>
      <c r="AH651" s="31" t="str">
        <f t="shared" si="54"/>
        <v/>
      </c>
      <c r="AI651" s="37" t="str">
        <f>IFERROR(IF(OR($C$5="",$Y651=""),"",INDEX('NFA LEVEL'!$D$2:$D$197,MATCH(CONCATENATE($C$5,"_",$Y651),'NFA LEVEL'!$A$2:$A$197))),"")</f>
        <v/>
      </c>
      <c r="AJ651" s="38" t="str">
        <f>IFERROR(ROUND((VLOOKUP(CONCATENATE($C$5,"_",$Y651),premium!$A$2:$I$200,6,FALSE))*AA651,0),"")</f>
        <v/>
      </c>
      <c r="AK651" s="38" t="str">
        <f>IFERROR(ROUND((VLOOKUP(CONCATENATE($C$5,"_",$Y651),premium!$A$2:$I$200,9,FALSE))*AA651,2),"")</f>
        <v/>
      </c>
      <c r="AL651" s="35"/>
      <c r="AM651" s="31"/>
      <c r="AN651" s="39"/>
      <c r="AO651" s="63" t="str">
        <f t="shared" si="57"/>
        <v/>
      </c>
      <c r="AP651" s="40" t="str">
        <f t="shared" si="58"/>
        <v/>
      </c>
      <c r="AQ651" s="41" t="s">
        <v>48</v>
      </c>
      <c r="AR651" s="161"/>
      <c r="AS651" s="124" t="s">
        <v>4846</v>
      </c>
      <c r="AT651" s="129" t="s">
        <v>583</v>
      </c>
      <c r="AU651" s="129" t="s">
        <v>171</v>
      </c>
      <c r="AV651" s="129" t="s">
        <v>590</v>
      </c>
      <c r="AW651" s="129" t="s">
        <v>694</v>
      </c>
      <c r="AX651" s="129" t="s">
        <v>713</v>
      </c>
      <c r="AZ651" s="129" t="s">
        <v>3984</v>
      </c>
      <c r="BA651" s="130" t="s">
        <v>9949</v>
      </c>
      <c r="BB651" s="130" t="s">
        <v>9950</v>
      </c>
      <c r="BH651" s="124"/>
      <c r="BI651" s="124"/>
      <c r="BL651" s="131"/>
      <c r="BM651" s="131"/>
      <c r="BN651" s="131"/>
      <c r="BO651" s="131"/>
      <c r="BP651" s="131"/>
      <c r="BQ651" s="131"/>
      <c r="BR651" s="131"/>
      <c r="BX651" s="123"/>
      <c r="BY651" s="131"/>
      <c r="BZ651" s="131"/>
      <c r="CB651" s="129" t="s">
        <v>583</v>
      </c>
      <c r="CC651" s="129" t="s">
        <v>171</v>
      </c>
      <c r="CD651" s="129" t="s">
        <v>590</v>
      </c>
      <c r="CE651" s="129" t="s">
        <v>694</v>
      </c>
      <c r="CF651" s="129" t="s">
        <v>713</v>
      </c>
      <c r="CG651" s="131" t="s">
        <v>17985</v>
      </c>
      <c r="CH651" s="131" t="s">
        <v>9950</v>
      </c>
      <c r="CI651" s="124" t="s">
        <v>19634</v>
      </c>
    </row>
    <row r="652" spans="1:87" ht="15" x14ac:dyDescent="0.25">
      <c r="A652" s="30" t="str">
        <f t="shared" si="59"/>
        <v/>
      </c>
      <c r="B652" s="31"/>
      <c r="C652" s="31"/>
      <c r="D652" s="31"/>
      <c r="E652" s="31"/>
      <c r="F652" s="31"/>
      <c r="G652" s="32"/>
      <c r="H652" s="32"/>
      <c r="I652" s="33"/>
      <c r="J652" s="18"/>
      <c r="K652" s="32"/>
      <c r="L652" s="18"/>
      <c r="M652" s="31"/>
      <c r="N652" s="31"/>
      <c r="O652" s="31"/>
      <c r="P652" s="32"/>
      <c r="Q652" s="31"/>
      <c r="R652" s="44"/>
      <c r="S652" s="32"/>
      <c r="T652" s="34" t="str">
        <f t="shared" si="55"/>
        <v/>
      </c>
      <c r="U652" s="32"/>
      <c r="V652" s="45"/>
      <c r="W652" s="35"/>
      <c r="X652" s="62" t="str">
        <f t="shared" si="56"/>
        <v/>
      </c>
      <c r="Y652" s="32"/>
      <c r="Z652" s="35"/>
      <c r="AA652" s="36"/>
      <c r="AB652" s="32"/>
      <c r="AC652" s="32"/>
      <c r="AD652" s="32"/>
      <c r="AE652" s="31"/>
      <c r="AF652" s="31"/>
      <c r="AG652" s="31"/>
      <c r="AH652" s="31" t="str">
        <f t="shared" si="54"/>
        <v/>
      </c>
      <c r="AI652" s="37" t="str">
        <f>IFERROR(IF(OR($C$5="",$Y652=""),"",INDEX('NFA LEVEL'!$D$2:$D$197,MATCH(CONCATENATE($C$5,"_",$Y652),'NFA LEVEL'!$A$2:$A$197))),"")</f>
        <v/>
      </c>
      <c r="AJ652" s="38" t="str">
        <f>IFERROR(ROUND((VLOOKUP(CONCATENATE($C$5,"_",$Y652),premium!$A$2:$I$200,6,FALSE))*AA652,0),"")</f>
        <v/>
      </c>
      <c r="AK652" s="38" t="str">
        <f>IFERROR(ROUND((VLOOKUP(CONCATENATE($C$5,"_",$Y652),premium!$A$2:$I$200,9,FALSE))*AA652,2),"")</f>
        <v/>
      </c>
      <c r="AL652" s="35"/>
      <c r="AM652" s="31"/>
      <c r="AN652" s="39"/>
      <c r="AO652" s="63" t="str">
        <f t="shared" si="57"/>
        <v/>
      </c>
      <c r="AP652" s="40" t="str">
        <f t="shared" si="58"/>
        <v/>
      </c>
      <c r="AQ652" s="41" t="s">
        <v>48</v>
      </c>
      <c r="AR652" s="161"/>
      <c r="AS652" s="124" t="s">
        <v>4847</v>
      </c>
      <c r="AT652" s="129" t="s">
        <v>583</v>
      </c>
      <c r="AU652" s="129" t="s">
        <v>171</v>
      </c>
      <c r="AV652" s="129" t="s">
        <v>590</v>
      </c>
      <c r="AW652" s="129" t="s">
        <v>694</v>
      </c>
      <c r="AX652" s="129" t="s">
        <v>714</v>
      </c>
      <c r="AZ652" s="129" t="s">
        <v>3984</v>
      </c>
      <c r="BA652" s="130" t="s">
        <v>9951</v>
      </c>
      <c r="BB652" s="130" t="s">
        <v>9952</v>
      </c>
      <c r="BH652" s="124"/>
      <c r="BI652" s="124"/>
      <c r="BL652" s="131"/>
      <c r="BM652" s="131"/>
      <c r="BN652" s="131"/>
      <c r="BO652" s="131"/>
      <c r="BP652" s="131"/>
      <c r="BQ652" s="131"/>
      <c r="BR652" s="131"/>
      <c r="BX652" s="123"/>
      <c r="BY652" s="131"/>
      <c r="BZ652" s="131"/>
      <c r="CB652" s="129" t="s">
        <v>583</v>
      </c>
      <c r="CC652" s="129" t="s">
        <v>171</v>
      </c>
      <c r="CD652" s="129" t="s">
        <v>590</v>
      </c>
      <c r="CE652" s="129" t="s">
        <v>694</v>
      </c>
      <c r="CF652" s="129" t="s">
        <v>714</v>
      </c>
      <c r="CG652" s="131" t="s">
        <v>17985</v>
      </c>
      <c r="CH652" s="131" t="s">
        <v>9952</v>
      </c>
      <c r="CI652" s="124" t="s">
        <v>19635</v>
      </c>
    </row>
    <row r="653" spans="1:87" ht="15" x14ac:dyDescent="0.25">
      <c r="A653" s="30" t="str">
        <f t="shared" si="59"/>
        <v/>
      </c>
      <c r="B653" s="31"/>
      <c r="C653" s="31"/>
      <c r="D653" s="31"/>
      <c r="E653" s="31"/>
      <c r="F653" s="31"/>
      <c r="G653" s="32"/>
      <c r="H653" s="32"/>
      <c r="I653" s="33"/>
      <c r="J653" s="18"/>
      <c r="K653" s="32"/>
      <c r="L653" s="18"/>
      <c r="M653" s="31"/>
      <c r="N653" s="31"/>
      <c r="O653" s="31"/>
      <c r="P653" s="32"/>
      <c r="Q653" s="31"/>
      <c r="R653" s="44"/>
      <c r="S653" s="32"/>
      <c r="T653" s="34" t="str">
        <f t="shared" si="55"/>
        <v/>
      </c>
      <c r="U653" s="32"/>
      <c r="V653" s="45"/>
      <c r="W653" s="35"/>
      <c r="X653" s="62" t="str">
        <f t="shared" si="56"/>
        <v/>
      </c>
      <c r="Y653" s="32"/>
      <c r="Z653" s="35"/>
      <c r="AA653" s="36"/>
      <c r="AB653" s="32"/>
      <c r="AC653" s="32"/>
      <c r="AD653" s="32"/>
      <c r="AE653" s="31"/>
      <c r="AF653" s="31"/>
      <c r="AG653" s="31"/>
      <c r="AH653" s="31" t="str">
        <f t="shared" si="54"/>
        <v/>
      </c>
      <c r="AI653" s="37" t="str">
        <f>IFERROR(IF(OR($C$5="",$Y653=""),"",INDEX('NFA LEVEL'!$D$2:$D$197,MATCH(CONCATENATE($C$5,"_",$Y653),'NFA LEVEL'!$A$2:$A$197))),"")</f>
        <v/>
      </c>
      <c r="AJ653" s="38" t="str">
        <f>IFERROR(ROUND((VLOOKUP(CONCATENATE($C$5,"_",$Y653),premium!$A$2:$I$200,6,FALSE))*AA653,0),"")</f>
        <v/>
      </c>
      <c r="AK653" s="38" t="str">
        <f>IFERROR(ROUND((VLOOKUP(CONCATENATE($C$5,"_",$Y653),premium!$A$2:$I$200,9,FALSE))*AA653,2),"")</f>
        <v/>
      </c>
      <c r="AL653" s="35"/>
      <c r="AM653" s="31"/>
      <c r="AN653" s="39"/>
      <c r="AO653" s="63" t="str">
        <f t="shared" si="57"/>
        <v/>
      </c>
      <c r="AP653" s="40" t="str">
        <f t="shared" si="58"/>
        <v/>
      </c>
      <c r="AQ653" s="41" t="s">
        <v>48</v>
      </c>
      <c r="AR653" s="161"/>
      <c r="AS653" s="124" t="s">
        <v>4848</v>
      </c>
      <c r="AT653" s="129" t="s">
        <v>583</v>
      </c>
      <c r="AU653" s="129" t="s">
        <v>171</v>
      </c>
      <c r="AV653" s="129" t="s">
        <v>589</v>
      </c>
      <c r="AW653" s="129" t="s">
        <v>715</v>
      </c>
      <c r="AX653" s="129" t="s">
        <v>716</v>
      </c>
      <c r="AZ653" s="129" t="s">
        <v>3984</v>
      </c>
      <c r="BA653" s="130" t="s">
        <v>9953</v>
      </c>
      <c r="BB653" s="130" t="s">
        <v>9954</v>
      </c>
      <c r="BH653" s="124"/>
      <c r="BI653" s="124"/>
      <c r="BL653" s="131"/>
      <c r="BM653" s="131"/>
      <c r="BN653" s="131"/>
      <c r="BO653" s="131"/>
      <c r="BP653" s="131"/>
      <c r="BQ653" s="131"/>
      <c r="BR653" s="131"/>
      <c r="BX653" s="123"/>
      <c r="BY653" s="131"/>
      <c r="BZ653" s="131"/>
      <c r="CB653" s="129" t="s">
        <v>583</v>
      </c>
      <c r="CC653" s="129" t="s">
        <v>171</v>
      </c>
      <c r="CD653" s="129" t="s">
        <v>589</v>
      </c>
      <c r="CE653" s="129" t="s">
        <v>715</v>
      </c>
      <c r="CF653" s="129" t="s">
        <v>716</v>
      </c>
      <c r="CG653" s="131" t="s">
        <v>17986</v>
      </c>
      <c r="CH653" s="131" t="s">
        <v>9954</v>
      </c>
      <c r="CI653" s="124" t="s">
        <v>19636</v>
      </c>
    </row>
    <row r="654" spans="1:87" ht="15" x14ac:dyDescent="0.25">
      <c r="A654" s="30" t="str">
        <f t="shared" si="59"/>
        <v/>
      </c>
      <c r="B654" s="31"/>
      <c r="C654" s="31"/>
      <c r="D654" s="31"/>
      <c r="E654" s="31"/>
      <c r="F654" s="31"/>
      <c r="G654" s="32"/>
      <c r="H654" s="32"/>
      <c r="I654" s="33"/>
      <c r="J654" s="18"/>
      <c r="K654" s="32"/>
      <c r="L654" s="18"/>
      <c r="M654" s="31"/>
      <c r="N654" s="31"/>
      <c r="O654" s="31"/>
      <c r="P654" s="32"/>
      <c r="Q654" s="31"/>
      <c r="R654" s="44"/>
      <c r="S654" s="32"/>
      <c r="T654" s="34" t="str">
        <f t="shared" si="55"/>
        <v/>
      </c>
      <c r="U654" s="32"/>
      <c r="V654" s="45"/>
      <c r="W654" s="35"/>
      <c r="X654" s="62" t="str">
        <f t="shared" si="56"/>
        <v/>
      </c>
      <c r="Y654" s="32"/>
      <c r="Z654" s="35"/>
      <c r="AA654" s="36"/>
      <c r="AB654" s="32"/>
      <c r="AC654" s="32"/>
      <c r="AD654" s="32"/>
      <c r="AE654" s="31"/>
      <c r="AF654" s="31"/>
      <c r="AG654" s="31"/>
      <c r="AH654" s="31" t="str">
        <f t="shared" si="54"/>
        <v/>
      </c>
      <c r="AI654" s="37" t="str">
        <f>IFERROR(IF(OR($C$5="",$Y654=""),"",INDEX('NFA LEVEL'!$D$2:$D$197,MATCH(CONCATENATE($C$5,"_",$Y654),'NFA LEVEL'!$A$2:$A$197))),"")</f>
        <v/>
      </c>
      <c r="AJ654" s="38" t="str">
        <f>IFERROR(ROUND((VLOOKUP(CONCATENATE($C$5,"_",$Y654),premium!$A$2:$I$200,6,FALSE))*AA654,0),"")</f>
        <v/>
      </c>
      <c r="AK654" s="38" t="str">
        <f>IFERROR(ROUND((VLOOKUP(CONCATENATE($C$5,"_",$Y654),premium!$A$2:$I$200,9,FALSE))*AA654,2),"")</f>
        <v/>
      </c>
      <c r="AL654" s="35"/>
      <c r="AM654" s="31"/>
      <c r="AN654" s="39"/>
      <c r="AO654" s="63" t="str">
        <f t="shared" si="57"/>
        <v/>
      </c>
      <c r="AP654" s="40" t="str">
        <f t="shared" si="58"/>
        <v/>
      </c>
      <c r="AQ654" s="41" t="s">
        <v>48</v>
      </c>
      <c r="AR654" s="161"/>
      <c r="AS654" s="124" t="s">
        <v>4849</v>
      </c>
      <c r="AT654" s="129" t="s">
        <v>583</v>
      </c>
      <c r="AU654" s="129" t="s">
        <v>171</v>
      </c>
      <c r="AV654" s="129" t="s">
        <v>589</v>
      </c>
      <c r="AW654" s="129" t="s">
        <v>715</v>
      </c>
      <c r="AX654" s="129" t="s">
        <v>717</v>
      </c>
      <c r="AZ654" s="129" t="s">
        <v>3984</v>
      </c>
      <c r="BA654" s="130" t="s">
        <v>9955</v>
      </c>
      <c r="BB654" s="130" t="s">
        <v>9956</v>
      </c>
      <c r="BH654" s="124"/>
      <c r="BI654" s="124"/>
      <c r="BL654" s="131"/>
      <c r="BM654" s="131"/>
      <c r="BN654" s="131"/>
      <c r="BO654" s="131"/>
      <c r="BP654" s="131"/>
      <c r="BQ654" s="131"/>
      <c r="BR654" s="131"/>
      <c r="BX654" s="123"/>
      <c r="BY654" s="131"/>
      <c r="BZ654" s="131"/>
      <c r="CB654" s="129" t="s">
        <v>583</v>
      </c>
      <c r="CC654" s="129" t="s">
        <v>171</v>
      </c>
      <c r="CD654" s="129" t="s">
        <v>589</v>
      </c>
      <c r="CE654" s="129" t="s">
        <v>715</v>
      </c>
      <c r="CF654" s="129" t="s">
        <v>717</v>
      </c>
      <c r="CG654" s="131" t="s">
        <v>17986</v>
      </c>
      <c r="CH654" s="131" t="s">
        <v>9956</v>
      </c>
      <c r="CI654" s="124" t="s">
        <v>19637</v>
      </c>
    </row>
    <row r="655" spans="1:87" ht="15" x14ac:dyDescent="0.25">
      <c r="A655" s="30" t="str">
        <f t="shared" si="59"/>
        <v/>
      </c>
      <c r="B655" s="31"/>
      <c r="C655" s="31"/>
      <c r="D655" s="31"/>
      <c r="E655" s="31"/>
      <c r="F655" s="31"/>
      <c r="G655" s="32"/>
      <c r="H655" s="32"/>
      <c r="I655" s="33"/>
      <c r="J655" s="18"/>
      <c r="K655" s="32"/>
      <c r="L655" s="18"/>
      <c r="M655" s="31"/>
      <c r="N655" s="31"/>
      <c r="O655" s="31"/>
      <c r="P655" s="32"/>
      <c r="Q655" s="31"/>
      <c r="R655" s="44"/>
      <c r="S655" s="32"/>
      <c r="T655" s="34" t="str">
        <f t="shared" si="55"/>
        <v/>
      </c>
      <c r="U655" s="32"/>
      <c r="V655" s="45"/>
      <c r="W655" s="35"/>
      <c r="X655" s="62" t="str">
        <f t="shared" si="56"/>
        <v/>
      </c>
      <c r="Y655" s="32"/>
      <c r="Z655" s="35"/>
      <c r="AA655" s="36"/>
      <c r="AB655" s="32"/>
      <c r="AC655" s="32"/>
      <c r="AD655" s="32"/>
      <c r="AE655" s="31"/>
      <c r="AF655" s="31"/>
      <c r="AG655" s="31"/>
      <c r="AH655" s="31" t="str">
        <f t="shared" si="54"/>
        <v/>
      </c>
      <c r="AI655" s="37" t="str">
        <f>IFERROR(IF(OR($C$5="",$Y655=""),"",INDEX('NFA LEVEL'!$D$2:$D$197,MATCH(CONCATENATE($C$5,"_",$Y655),'NFA LEVEL'!$A$2:$A$197))),"")</f>
        <v/>
      </c>
      <c r="AJ655" s="38" t="str">
        <f>IFERROR(ROUND((VLOOKUP(CONCATENATE($C$5,"_",$Y655),premium!$A$2:$I$200,6,FALSE))*AA655,0),"")</f>
        <v/>
      </c>
      <c r="AK655" s="38" t="str">
        <f>IFERROR(ROUND((VLOOKUP(CONCATENATE($C$5,"_",$Y655),premium!$A$2:$I$200,9,FALSE))*AA655,2),"")</f>
        <v/>
      </c>
      <c r="AL655" s="35"/>
      <c r="AM655" s="31"/>
      <c r="AN655" s="39"/>
      <c r="AO655" s="63" t="str">
        <f t="shared" si="57"/>
        <v/>
      </c>
      <c r="AP655" s="40" t="str">
        <f t="shared" si="58"/>
        <v/>
      </c>
      <c r="AQ655" s="41" t="s">
        <v>48</v>
      </c>
      <c r="AR655" s="161"/>
      <c r="AS655" s="124" t="s">
        <v>4850</v>
      </c>
      <c r="AT655" s="129" t="s">
        <v>583</v>
      </c>
      <c r="AU655" s="129" t="s">
        <v>171</v>
      </c>
      <c r="AV655" s="129" t="s">
        <v>589</v>
      </c>
      <c r="AW655" s="129" t="s">
        <v>715</v>
      </c>
      <c r="AX655" s="129" t="s">
        <v>718</v>
      </c>
      <c r="AZ655" s="129" t="s">
        <v>3984</v>
      </c>
      <c r="BA655" s="130" t="s">
        <v>9957</v>
      </c>
      <c r="BB655" s="130" t="s">
        <v>9958</v>
      </c>
      <c r="BH655" s="124"/>
      <c r="BI655" s="124"/>
      <c r="BL655" s="131"/>
      <c r="BM655" s="131"/>
      <c r="BN655" s="131"/>
      <c r="BO655" s="131"/>
      <c r="BP655" s="131"/>
      <c r="BQ655" s="131"/>
      <c r="BR655" s="131"/>
      <c r="BX655" s="123"/>
      <c r="BY655" s="131"/>
      <c r="BZ655" s="131"/>
      <c r="CB655" s="129" t="s">
        <v>583</v>
      </c>
      <c r="CC655" s="129" t="s">
        <v>171</v>
      </c>
      <c r="CD655" s="129" t="s">
        <v>589</v>
      </c>
      <c r="CE655" s="129" t="s">
        <v>715</v>
      </c>
      <c r="CF655" s="129" t="s">
        <v>718</v>
      </c>
      <c r="CG655" s="131" t="s">
        <v>17986</v>
      </c>
      <c r="CH655" s="131" t="s">
        <v>9958</v>
      </c>
      <c r="CI655" s="124" t="s">
        <v>19638</v>
      </c>
    </row>
    <row r="656" spans="1:87" ht="15" x14ac:dyDescent="0.25">
      <c r="A656" s="30" t="str">
        <f t="shared" si="59"/>
        <v/>
      </c>
      <c r="B656" s="31"/>
      <c r="C656" s="31"/>
      <c r="D656" s="31"/>
      <c r="E656" s="31"/>
      <c r="F656" s="31"/>
      <c r="G656" s="32"/>
      <c r="H656" s="32"/>
      <c r="I656" s="33"/>
      <c r="J656" s="18"/>
      <c r="K656" s="32"/>
      <c r="L656" s="18"/>
      <c r="M656" s="31"/>
      <c r="N656" s="31"/>
      <c r="O656" s="31"/>
      <c r="P656" s="32"/>
      <c r="Q656" s="31"/>
      <c r="R656" s="44"/>
      <c r="S656" s="32"/>
      <c r="T656" s="34" t="str">
        <f t="shared" si="55"/>
        <v/>
      </c>
      <c r="U656" s="32"/>
      <c r="V656" s="45"/>
      <c r="W656" s="35"/>
      <c r="X656" s="62" t="str">
        <f t="shared" si="56"/>
        <v/>
      </c>
      <c r="Y656" s="32"/>
      <c r="Z656" s="35"/>
      <c r="AA656" s="36"/>
      <c r="AB656" s="32"/>
      <c r="AC656" s="32"/>
      <c r="AD656" s="32"/>
      <c r="AE656" s="31"/>
      <c r="AF656" s="31"/>
      <c r="AG656" s="31"/>
      <c r="AH656" s="31" t="str">
        <f t="shared" si="54"/>
        <v/>
      </c>
      <c r="AI656" s="37" t="str">
        <f>IFERROR(IF(OR($C$5="",$Y656=""),"",INDEX('NFA LEVEL'!$D$2:$D$197,MATCH(CONCATENATE($C$5,"_",$Y656),'NFA LEVEL'!$A$2:$A$197))),"")</f>
        <v/>
      </c>
      <c r="AJ656" s="38" t="str">
        <f>IFERROR(ROUND((VLOOKUP(CONCATENATE($C$5,"_",$Y656),premium!$A$2:$I$200,6,FALSE))*AA656,0),"")</f>
        <v/>
      </c>
      <c r="AK656" s="38" t="str">
        <f>IFERROR(ROUND((VLOOKUP(CONCATENATE($C$5,"_",$Y656),premium!$A$2:$I$200,9,FALSE))*AA656,2),"")</f>
        <v/>
      </c>
      <c r="AL656" s="35"/>
      <c r="AM656" s="31"/>
      <c r="AN656" s="39"/>
      <c r="AO656" s="63" t="str">
        <f t="shared" si="57"/>
        <v/>
      </c>
      <c r="AP656" s="40" t="str">
        <f t="shared" si="58"/>
        <v/>
      </c>
      <c r="AQ656" s="41" t="s">
        <v>48</v>
      </c>
      <c r="AR656" s="161"/>
      <c r="AS656" s="124" t="s">
        <v>4851</v>
      </c>
      <c r="AT656" s="129" t="s">
        <v>583</v>
      </c>
      <c r="AU656" s="129" t="s">
        <v>171</v>
      </c>
      <c r="AV656" s="129" t="s">
        <v>589</v>
      </c>
      <c r="AW656" s="129" t="s">
        <v>715</v>
      </c>
      <c r="AX656" s="129" t="s">
        <v>719</v>
      </c>
      <c r="AZ656" s="129" t="s">
        <v>3984</v>
      </c>
      <c r="BA656" s="130" t="s">
        <v>9959</v>
      </c>
      <c r="BB656" s="130" t="s">
        <v>9960</v>
      </c>
      <c r="BH656" s="124"/>
      <c r="BI656" s="124"/>
      <c r="BL656" s="131"/>
      <c r="BM656" s="131"/>
      <c r="BN656" s="131"/>
      <c r="BO656" s="131"/>
      <c r="BP656" s="131"/>
      <c r="BQ656" s="131"/>
      <c r="BR656" s="131"/>
      <c r="BX656" s="123"/>
      <c r="BY656" s="131"/>
      <c r="BZ656" s="131"/>
      <c r="CB656" s="129" t="s">
        <v>583</v>
      </c>
      <c r="CC656" s="129" t="s">
        <v>171</v>
      </c>
      <c r="CD656" s="129" t="s">
        <v>589</v>
      </c>
      <c r="CE656" s="129" t="s">
        <v>715</v>
      </c>
      <c r="CF656" s="129" t="s">
        <v>719</v>
      </c>
      <c r="CG656" s="131" t="s">
        <v>17986</v>
      </c>
      <c r="CH656" s="131" t="s">
        <v>9960</v>
      </c>
      <c r="CI656" s="124" t="s">
        <v>19639</v>
      </c>
    </row>
    <row r="657" spans="1:87" ht="15" x14ac:dyDescent="0.25">
      <c r="A657" s="30" t="str">
        <f t="shared" si="59"/>
        <v/>
      </c>
      <c r="B657" s="31"/>
      <c r="C657" s="31"/>
      <c r="D657" s="31"/>
      <c r="E657" s="31"/>
      <c r="F657" s="31"/>
      <c r="G657" s="32"/>
      <c r="H657" s="32"/>
      <c r="I657" s="33"/>
      <c r="J657" s="18"/>
      <c r="K657" s="32"/>
      <c r="L657" s="18"/>
      <c r="M657" s="31"/>
      <c r="N657" s="31"/>
      <c r="O657" s="31"/>
      <c r="P657" s="32"/>
      <c r="Q657" s="31"/>
      <c r="R657" s="44"/>
      <c r="S657" s="32"/>
      <c r="T657" s="34" t="str">
        <f t="shared" si="55"/>
        <v/>
      </c>
      <c r="U657" s="32"/>
      <c r="V657" s="45"/>
      <c r="W657" s="35"/>
      <c r="X657" s="62" t="str">
        <f t="shared" si="56"/>
        <v/>
      </c>
      <c r="Y657" s="32"/>
      <c r="Z657" s="35"/>
      <c r="AA657" s="36"/>
      <c r="AB657" s="32"/>
      <c r="AC657" s="32"/>
      <c r="AD657" s="32"/>
      <c r="AE657" s="31"/>
      <c r="AF657" s="31"/>
      <c r="AG657" s="31"/>
      <c r="AH657" s="31" t="str">
        <f t="shared" si="54"/>
        <v/>
      </c>
      <c r="AI657" s="37" t="str">
        <f>IFERROR(IF(OR($C$5="",$Y657=""),"",INDEX('NFA LEVEL'!$D$2:$D$197,MATCH(CONCATENATE($C$5,"_",$Y657),'NFA LEVEL'!$A$2:$A$197))),"")</f>
        <v/>
      </c>
      <c r="AJ657" s="38" t="str">
        <f>IFERROR(ROUND((VLOOKUP(CONCATENATE($C$5,"_",$Y657),premium!$A$2:$I$200,6,FALSE))*AA657,0),"")</f>
        <v/>
      </c>
      <c r="AK657" s="38" t="str">
        <f>IFERROR(ROUND((VLOOKUP(CONCATENATE($C$5,"_",$Y657),premium!$A$2:$I$200,9,FALSE))*AA657,2),"")</f>
        <v/>
      </c>
      <c r="AL657" s="35"/>
      <c r="AM657" s="31"/>
      <c r="AN657" s="39"/>
      <c r="AO657" s="63" t="str">
        <f t="shared" si="57"/>
        <v/>
      </c>
      <c r="AP657" s="40" t="str">
        <f t="shared" si="58"/>
        <v/>
      </c>
      <c r="AQ657" s="41" t="s">
        <v>48</v>
      </c>
      <c r="AR657" s="161"/>
      <c r="AS657" s="124" t="s">
        <v>4852</v>
      </c>
      <c r="AT657" s="129" t="s">
        <v>583</v>
      </c>
      <c r="AU657" s="129" t="s">
        <v>171</v>
      </c>
      <c r="AV657" s="129" t="s">
        <v>589</v>
      </c>
      <c r="AW657" s="129" t="s">
        <v>720</v>
      </c>
      <c r="AX657" s="129" t="s">
        <v>721</v>
      </c>
      <c r="AZ657" s="129" t="s">
        <v>3984</v>
      </c>
      <c r="BA657" s="130" t="s">
        <v>9961</v>
      </c>
      <c r="BB657" s="130" t="s">
        <v>9962</v>
      </c>
      <c r="BH657" s="124"/>
      <c r="BI657" s="124"/>
      <c r="BL657" s="131"/>
      <c r="BM657" s="131"/>
      <c r="BN657" s="131"/>
      <c r="BO657" s="131"/>
      <c r="BP657" s="131"/>
      <c r="BQ657" s="131"/>
      <c r="BR657" s="131"/>
      <c r="BX657" s="123"/>
      <c r="BY657" s="131"/>
      <c r="BZ657" s="131"/>
      <c r="CB657" s="129" t="s">
        <v>583</v>
      </c>
      <c r="CC657" s="129" t="s">
        <v>171</v>
      </c>
      <c r="CD657" s="129" t="s">
        <v>589</v>
      </c>
      <c r="CE657" s="129" t="s">
        <v>720</v>
      </c>
      <c r="CF657" s="129" t="s">
        <v>721</v>
      </c>
      <c r="CG657" s="131" t="s">
        <v>17987</v>
      </c>
      <c r="CH657" s="131" t="s">
        <v>9962</v>
      </c>
      <c r="CI657" s="124" t="s">
        <v>19640</v>
      </c>
    </row>
    <row r="658" spans="1:87" ht="15" x14ac:dyDescent="0.25">
      <c r="A658" s="30" t="str">
        <f t="shared" si="59"/>
        <v/>
      </c>
      <c r="B658" s="31"/>
      <c r="C658" s="31"/>
      <c r="D658" s="31"/>
      <c r="E658" s="31"/>
      <c r="F658" s="31"/>
      <c r="G658" s="32"/>
      <c r="H658" s="32"/>
      <c r="I658" s="33"/>
      <c r="J658" s="18"/>
      <c r="K658" s="32"/>
      <c r="L658" s="18"/>
      <c r="M658" s="31"/>
      <c r="N658" s="31"/>
      <c r="O658" s="31"/>
      <c r="P658" s="32"/>
      <c r="Q658" s="31"/>
      <c r="R658" s="44"/>
      <c r="S658" s="32"/>
      <c r="T658" s="34" t="str">
        <f t="shared" si="55"/>
        <v/>
      </c>
      <c r="U658" s="32"/>
      <c r="V658" s="45"/>
      <c r="W658" s="35"/>
      <c r="X658" s="62" t="str">
        <f t="shared" si="56"/>
        <v/>
      </c>
      <c r="Y658" s="32"/>
      <c r="Z658" s="35"/>
      <c r="AA658" s="36"/>
      <c r="AB658" s="32"/>
      <c r="AC658" s="32"/>
      <c r="AD658" s="32"/>
      <c r="AE658" s="31"/>
      <c r="AF658" s="31"/>
      <c r="AG658" s="31"/>
      <c r="AH658" s="31" t="str">
        <f t="shared" ref="AH658:AH721" si="60">IF(OR($C$5="",$Y658=""),"",IFERROR(INDEX($AZ$18:$AZ$4489,MATCH(CONCATENATE($C$5,$Y658,$AB658,$AC658,$AD658,$AE658),$AS$18:$AS$4489,0)),""))</f>
        <v/>
      </c>
      <c r="AI658" s="37" t="str">
        <f>IFERROR(IF(OR($C$5="",$Y658=""),"",INDEX('NFA LEVEL'!$D$2:$D$197,MATCH(CONCATENATE($C$5,"_",$Y658),'NFA LEVEL'!$A$2:$A$197))),"")</f>
        <v/>
      </c>
      <c r="AJ658" s="38" t="str">
        <f>IFERROR(ROUND((VLOOKUP(CONCATENATE($C$5,"_",$Y658),premium!$A$2:$I$200,6,FALSE))*AA658,0),"")</f>
        <v/>
      </c>
      <c r="AK658" s="38" t="str">
        <f>IFERROR(ROUND((VLOOKUP(CONCATENATE($C$5,"_",$Y658),premium!$A$2:$I$200,9,FALSE))*AA658,2),"")</f>
        <v/>
      </c>
      <c r="AL658" s="35"/>
      <c r="AM658" s="31"/>
      <c r="AN658" s="39"/>
      <c r="AO658" s="63" t="str">
        <f t="shared" si="57"/>
        <v/>
      </c>
      <c r="AP658" s="40" t="str">
        <f t="shared" si="58"/>
        <v/>
      </c>
      <c r="AQ658" s="41" t="s">
        <v>48</v>
      </c>
      <c r="AR658" s="161"/>
      <c r="AS658" s="124" t="s">
        <v>4853</v>
      </c>
      <c r="AT658" s="129" t="s">
        <v>583</v>
      </c>
      <c r="AU658" s="129" t="s">
        <v>171</v>
      </c>
      <c r="AV658" s="129" t="s">
        <v>589</v>
      </c>
      <c r="AW658" s="129" t="s">
        <v>720</v>
      </c>
      <c r="AX658" s="129" t="s">
        <v>722</v>
      </c>
      <c r="AZ658" s="129" t="s">
        <v>3984</v>
      </c>
      <c r="BA658" s="130" t="s">
        <v>9963</v>
      </c>
      <c r="BB658" s="130" t="s">
        <v>9964</v>
      </c>
      <c r="BH658" s="124"/>
      <c r="BI658" s="124"/>
      <c r="BL658" s="131"/>
      <c r="BM658" s="131"/>
      <c r="BN658" s="131"/>
      <c r="BO658" s="131"/>
      <c r="BP658" s="131"/>
      <c r="BQ658" s="131"/>
      <c r="BR658" s="131"/>
      <c r="BX658" s="123"/>
      <c r="BY658" s="131"/>
      <c r="BZ658" s="131"/>
      <c r="CB658" s="129" t="s">
        <v>583</v>
      </c>
      <c r="CC658" s="129" t="s">
        <v>171</v>
      </c>
      <c r="CD658" s="129" t="s">
        <v>589</v>
      </c>
      <c r="CE658" s="129" t="s">
        <v>720</v>
      </c>
      <c r="CF658" s="129" t="s">
        <v>722</v>
      </c>
      <c r="CG658" s="131" t="s">
        <v>17987</v>
      </c>
      <c r="CH658" s="131" t="s">
        <v>9964</v>
      </c>
      <c r="CI658" s="124" t="s">
        <v>19641</v>
      </c>
    </row>
    <row r="659" spans="1:87" ht="15" x14ac:dyDescent="0.25">
      <c r="A659" s="30" t="str">
        <f t="shared" si="59"/>
        <v/>
      </c>
      <c r="B659" s="31"/>
      <c r="C659" s="31"/>
      <c r="D659" s="31"/>
      <c r="E659" s="31"/>
      <c r="F659" s="31"/>
      <c r="G659" s="32"/>
      <c r="H659" s="32"/>
      <c r="I659" s="33"/>
      <c r="J659" s="18"/>
      <c r="K659" s="32"/>
      <c r="L659" s="18"/>
      <c r="M659" s="31"/>
      <c r="N659" s="31"/>
      <c r="O659" s="31"/>
      <c r="P659" s="32"/>
      <c r="Q659" s="31"/>
      <c r="R659" s="44"/>
      <c r="S659" s="32"/>
      <c r="T659" s="34" t="str">
        <f t="shared" ref="T659:T722" si="61">IF($S659="","",IF($S659="Loanee","Saving/Loan A/C","Saving Bank A/C"))</f>
        <v/>
      </c>
      <c r="U659" s="32"/>
      <c r="V659" s="45"/>
      <c r="W659" s="35"/>
      <c r="X659" s="62" t="str">
        <f t="shared" ref="X659:X722" si="62">IF($V659&gt;2,"Others",IF($V659="","","Small/Marginal"))</f>
        <v/>
      </c>
      <c r="Y659" s="32"/>
      <c r="Z659" s="35"/>
      <c r="AA659" s="36"/>
      <c r="AB659" s="32"/>
      <c r="AC659" s="32"/>
      <c r="AD659" s="32"/>
      <c r="AE659" s="31"/>
      <c r="AF659" s="31"/>
      <c r="AG659" s="31"/>
      <c r="AH659" s="31" t="str">
        <f t="shared" si="60"/>
        <v/>
      </c>
      <c r="AI659" s="37" t="str">
        <f>IFERROR(IF(OR($C$5="",$Y659=""),"",INDEX('NFA LEVEL'!$D$2:$D$197,MATCH(CONCATENATE($C$5,"_",$Y659),'NFA LEVEL'!$A$2:$A$197))),"")</f>
        <v/>
      </c>
      <c r="AJ659" s="38" t="str">
        <f>IFERROR(ROUND((VLOOKUP(CONCATENATE($C$5,"_",$Y659),premium!$A$2:$I$200,6,FALSE))*AA659,0),"")</f>
        <v/>
      </c>
      <c r="AK659" s="38" t="str">
        <f>IFERROR(ROUND((VLOOKUP(CONCATENATE($C$5,"_",$Y659),premium!$A$2:$I$200,9,FALSE))*AA659,2),"")</f>
        <v/>
      </c>
      <c r="AL659" s="35"/>
      <c r="AM659" s="31"/>
      <c r="AN659" s="39"/>
      <c r="AO659" s="63" t="str">
        <f t="shared" ref="AO659:AO722" si="63">IF(COUNT(A659:AL659)=0,"",IF(AND($AH659="DISTR",$AB659="",$AC659="",$AD659="",$AE659=""),"O.K.",IF(AND($AH659="TEHSL",$AB659&lt;&gt;"",$AC659="",$AD659="",$AE659=""),"O.K.",IF(AND($AH659="RCRCLE",$AB659&lt;&gt;"",$AC659&lt;&gt;"",$AD659="",$AE659=""),"O.K.",IF(AND($AH659="PTHLKA",$AB659&lt;&gt;"",$AC659&lt;&gt;"",$AD659&lt;&gt;"",$AE659=""),"O.K.",IF(AND($AH659="VILLAGE",$AB659&lt;&gt;"",$AC659&lt;&gt;"",$AD659&lt;&gt;"",$AE659&lt;&gt;""),"O.K.","Choose Correct Hierarchy in Column AB, AC, AD"))))))</f>
        <v/>
      </c>
      <c r="AP659" s="40" t="str">
        <f t="shared" ref="AP659:AP722" si="64">IF(C659="","",IF(AND(C659&lt;&gt;"",E659&lt;&gt;"",G659&lt;&gt;"",H659&lt;&gt;"",I659&lt;&gt;"",T659&lt;&gt;"",R659&lt;&gt;"",X659&lt;&gt;"",S659&lt;&gt;"",Y659&lt;&gt;"",AA659&lt;&gt;"",AH659&lt;&gt;"",AJ659&lt;&gt;"",AK659&lt;&gt;"",N659&lt;&gt;"",AL659&lt;&gt;"",AF659&lt;&gt;"",W659&lt;&gt;"",M659&lt;&gt;"",V659&lt;&gt;"",U659&lt;&gt;"",P659&lt;&gt;"",AO659="O.K."),"O.K","COMPULSORY FIELDS ARE BLANK, KINDLY ENTER DATA IN COMPULSORY FIELD "))</f>
        <v/>
      </c>
      <c r="AQ659" s="41" t="s">
        <v>48</v>
      </c>
      <c r="AR659" s="161"/>
      <c r="AS659" s="124" t="s">
        <v>4854</v>
      </c>
      <c r="AT659" s="129" t="s">
        <v>583</v>
      </c>
      <c r="AU659" s="129" t="s">
        <v>171</v>
      </c>
      <c r="AV659" s="129" t="s">
        <v>589</v>
      </c>
      <c r="AW659" s="129" t="s">
        <v>720</v>
      </c>
      <c r="AX659" s="129" t="s">
        <v>723</v>
      </c>
      <c r="AZ659" s="129" t="s">
        <v>3984</v>
      </c>
      <c r="BA659" s="130" t="s">
        <v>9965</v>
      </c>
      <c r="BB659" s="130" t="s">
        <v>9966</v>
      </c>
      <c r="BH659" s="124"/>
      <c r="BI659" s="124"/>
      <c r="BL659" s="131"/>
      <c r="BM659" s="131"/>
      <c r="BN659" s="131"/>
      <c r="BO659" s="131"/>
      <c r="BP659" s="131"/>
      <c r="BQ659" s="131"/>
      <c r="BR659" s="131"/>
      <c r="BX659" s="123"/>
      <c r="BY659" s="131"/>
      <c r="BZ659" s="131"/>
      <c r="CB659" s="129" t="s">
        <v>583</v>
      </c>
      <c r="CC659" s="129" t="s">
        <v>171</v>
      </c>
      <c r="CD659" s="129" t="s">
        <v>589</v>
      </c>
      <c r="CE659" s="129" t="s">
        <v>720</v>
      </c>
      <c r="CF659" s="129" t="s">
        <v>723</v>
      </c>
      <c r="CG659" s="131" t="s">
        <v>17987</v>
      </c>
      <c r="CH659" s="131" t="s">
        <v>9966</v>
      </c>
      <c r="CI659" s="124" t="s">
        <v>19642</v>
      </c>
    </row>
    <row r="660" spans="1:87" ht="15" x14ac:dyDescent="0.25">
      <c r="A660" s="30" t="str">
        <f t="shared" ref="A660:A723" si="65">IF(C660="","",A659+1)</f>
        <v/>
      </c>
      <c r="B660" s="31"/>
      <c r="C660" s="31"/>
      <c r="D660" s="31"/>
      <c r="E660" s="31"/>
      <c r="F660" s="31"/>
      <c r="G660" s="32"/>
      <c r="H660" s="32"/>
      <c r="I660" s="33"/>
      <c r="J660" s="18"/>
      <c r="K660" s="32"/>
      <c r="L660" s="18"/>
      <c r="M660" s="31"/>
      <c r="N660" s="31"/>
      <c r="O660" s="31"/>
      <c r="P660" s="32"/>
      <c r="Q660" s="31"/>
      <c r="R660" s="44"/>
      <c r="S660" s="32"/>
      <c r="T660" s="34" t="str">
        <f t="shared" si="61"/>
        <v/>
      </c>
      <c r="U660" s="32"/>
      <c r="V660" s="45"/>
      <c r="W660" s="35"/>
      <c r="X660" s="62" t="str">
        <f t="shared" si="62"/>
        <v/>
      </c>
      <c r="Y660" s="32"/>
      <c r="Z660" s="35"/>
      <c r="AA660" s="36"/>
      <c r="AB660" s="32"/>
      <c r="AC660" s="32"/>
      <c r="AD660" s="32"/>
      <c r="AE660" s="31"/>
      <c r="AF660" s="31"/>
      <c r="AG660" s="31"/>
      <c r="AH660" s="31" t="str">
        <f t="shared" si="60"/>
        <v/>
      </c>
      <c r="AI660" s="37" t="str">
        <f>IFERROR(IF(OR($C$5="",$Y660=""),"",INDEX('NFA LEVEL'!$D$2:$D$197,MATCH(CONCATENATE($C$5,"_",$Y660),'NFA LEVEL'!$A$2:$A$197))),"")</f>
        <v/>
      </c>
      <c r="AJ660" s="38" t="str">
        <f>IFERROR(ROUND((VLOOKUP(CONCATENATE($C$5,"_",$Y660),premium!$A$2:$I$200,6,FALSE))*AA660,0),"")</f>
        <v/>
      </c>
      <c r="AK660" s="38" t="str">
        <f>IFERROR(ROUND((VLOOKUP(CONCATENATE($C$5,"_",$Y660),premium!$A$2:$I$200,9,FALSE))*AA660,2),"")</f>
        <v/>
      </c>
      <c r="AL660" s="35"/>
      <c r="AM660" s="31"/>
      <c r="AN660" s="39"/>
      <c r="AO660" s="63" t="str">
        <f t="shared" si="63"/>
        <v/>
      </c>
      <c r="AP660" s="40" t="str">
        <f t="shared" si="64"/>
        <v/>
      </c>
      <c r="AQ660" s="41" t="s">
        <v>48</v>
      </c>
      <c r="AR660" s="161"/>
      <c r="AS660" s="124" t="s">
        <v>4855</v>
      </c>
      <c r="AT660" s="129" t="s">
        <v>583</v>
      </c>
      <c r="AU660" s="129" t="s">
        <v>171</v>
      </c>
      <c r="AV660" s="129" t="s">
        <v>589</v>
      </c>
      <c r="AW660" s="129" t="s">
        <v>720</v>
      </c>
      <c r="AX660" s="129" t="s">
        <v>724</v>
      </c>
      <c r="AZ660" s="129" t="s">
        <v>3984</v>
      </c>
      <c r="BA660" s="130" t="s">
        <v>9967</v>
      </c>
      <c r="BB660" s="130" t="s">
        <v>9968</v>
      </c>
      <c r="BH660" s="124"/>
      <c r="BI660" s="124"/>
      <c r="BL660" s="131"/>
      <c r="BM660" s="131"/>
      <c r="BN660" s="131"/>
      <c r="BO660" s="131"/>
      <c r="BP660" s="131"/>
      <c r="BQ660" s="131"/>
      <c r="BR660" s="131"/>
      <c r="BX660" s="123"/>
      <c r="BY660" s="131"/>
      <c r="BZ660" s="131"/>
      <c r="CB660" s="129" t="s">
        <v>583</v>
      </c>
      <c r="CC660" s="129" t="s">
        <v>171</v>
      </c>
      <c r="CD660" s="129" t="s">
        <v>589</v>
      </c>
      <c r="CE660" s="129" t="s">
        <v>720</v>
      </c>
      <c r="CF660" s="129" t="s">
        <v>724</v>
      </c>
      <c r="CG660" s="131" t="s">
        <v>17987</v>
      </c>
      <c r="CH660" s="131" t="s">
        <v>9968</v>
      </c>
      <c r="CI660" s="124" t="s">
        <v>19643</v>
      </c>
    </row>
    <row r="661" spans="1:87" ht="15" x14ac:dyDescent="0.25">
      <c r="A661" s="30" t="str">
        <f t="shared" si="65"/>
        <v/>
      </c>
      <c r="B661" s="31"/>
      <c r="C661" s="31"/>
      <c r="D661" s="31"/>
      <c r="E661" s="31"/>
      <c r="F661" s="31"/>
      <c r="G661" s="32"/>
      <c r="H661" s="32"/>
      <c r="I661" s="33"/>
      <c r="J661" s="18"/>
      <c r="K661" s="32"/>
      <c r="L661" s="18"/>
      <c r="M661" s="31"/>
      <c r="N661" s="31"/>
      <c r="O661" s="31"/>
      <c r="P661" s="32"/>
      <c r="Q661" s="31"/>
      <c r="R661" s="44"/>
      <c r="S661" s="32"/>
      <c r="T661" s="34" t="str">
        <f t="shared" si="61"/>
        <v/>
      </c>
      <c r="U661" s="32"/>
      <c r="V661" s="45"/>
      <c r="W661" s="35"/>
      <c r="X661" s="62" t="str">
        <f t="shared" si="62"/>
        <v/>
      </c>
      <c r="Y661" s="32"/>
      <c r="Z661" s="35"/>
      <c r="AA661" s="36"/>
      <c r="AB661" s="32"/>
      <c r="AC661" s="32"/>
      <c r="AD661" s="32"/>
      <c r="AE661" s="31"/>
      <c r="AF661" s="31"/>
      <c r="AG661" s="31"/>
      <c r="AH661" s="31" t="str">
        <f t="shared" si="60"/>
        <v/>
      </c>
      <c r="AI661" s="37" t="str">
        <f>IFERROR(IF(OR($C$5="",$Y661=""),"",INDEX('NFA LEVEL'!$D$2:$D$197,MATCH(CONCATENATE($C$5,"_",$Y661),'NFA LEVEL'!$A$2:$A$197))),"")</f>
        <v/>
      </c>
      <c r="AJ661" s="38" t="str">
        <f>IFERROR(ROUND((VLOOKUP(CONCATENATE($C$5,"_",$Y661),premium!$A$2:$I$200,6,FALSE))*AA661,0),"")</f>
        <v/>
      </c>
      <c r="AK661" s="38" t="str">
        <f>IFERROR(ROUND((VLOOKUP(CONCATENATE($C$5,"_",$Y661),premium!$A$2:$I$200,9,FALSE))*AA661,2),"")</f>
        <v/>
      </c>
      <c r="AL661" s="35"/>
      <c r="AM661" s="31"/>
      <c r="AN661" s="39"/>
      <c r="AO661" s="63" t="str">
        <f t="shared" si="63"/>
        <v/>
      </c>
      <c r="AP661" s="40" t="str">
        <f t="shared" si="64"/>
        <v/>
      </c>
      <c r="AQ661" s="41" t="s">
        <v>48</v>
      </c>
      <c r="AR661" s="161"/>
      <c r="AS661" s="124" t="s">
        <v>4856</v>
      </c>
      <c r="AT661" s="129" t="s">
        <v>583</v>
      </c>
      <c r="AU661" s="129" t="s">
        <v>171</v>
      </c>
      <c r="AV661" s="129" t="s">
        <v>589</v>
      </c>
      <c r="AW661" s="129" t="s">
        <v>720</v>
      </c>
      <c r="AX661" s="129" t="s">
        <v>725</v>
      </c>
      <c r="AZ661" s="129" t="s">
        <v>3984</v>
      </c>
      <c r="BA661" s="130" t="s">
        <v>9969</v>
      </c>
      <c r="BB661" s="130" t="s">
        <v>9970</v>
      </c>
      <c r="BH661" s="124"/>
      <c r="BI661" s="124"/>
      <c r="BL661" s="131"/>
      <c r="BM661" s="131"/>
      <c r="BN661" s="131"/>
      <c r="BO661" s="131"/>
      <c r="BP661" s="131"/>
      <c r="BQ661" s="131"/>
      <c r="BR661" s="131"/>
      <c r="BX661" s="123"/>
      <c r="BY661" s="131"/>
      <c r="BZ661" s="131"/>
      <c r="CB661" s="129" t="s">
        <v>583</v>
      </c>
      <c r="CC661" s="129" t="s">
        <v>171</v>
      </c>
      <c r="CD661" s="129" t="s">
        <v>589</v>
      </c>
      <c r="CE661" s="129" t="s">
        <v>720</v>
      </c>
      <c r="CF661" s="129" t="s">
        <v>725</v>
      </c>
      <c r="CG661" s="131" t="s">
        <v>17987</v>
      </c>
      <c r="CH661" s="131" t="s">
        <v>9970</v>
      </c>
      <c r="CI661" s="124" t="s">
        <v>19644</v>
      </c>
    </row>
    <row r="662" spans="1:87" ht="15" x14ac:dyDescent="0.25">
      <c r="A662" s="30" t="str">
        <f t="shared" si="65"/>
        <v/>
      </c>
      <c r="B662" s="31"/>
      <c r="C662" s="31"/>
      <c r="D662" s="31"/>
      <c r="E662" s="31"/>
      <c r="F662" s="31"/>
      <c r="G662" s="32"/>
      <c r="H662" s="32"/>
      <c r="I662" s="33"/>
      <c r="J662" s="18"/>
      <c r="K662" s="32"/>
      <c r="L662" s="18"/>
      <c r="M662" s="31"/>
      <c r="N662" s="31"/>
      <c r="O662" s="31"/>
      <c r="P662" s="32"/>
      <c r="Q662" s="31"/>
      <c r="R662" s="44"/>
      <c r="S662" s="32"/>
      <c r="T662" s="34" t="str">
        <f t="shared" si="61"/>
        <v/>
      </c>
      <c r="U662" s="32"/>
      <c r="V662" s="45"/>
      <c r="W662" s="35"/>
      <c r="X662" s="62" t="str">
        <f t="shared" si="62"/>
        <v/>
      </c>
      <c r="Y662" s="32"/>
      <c r="Z662" s="35"/>
      <c r="AA662" s="36"/>
      <c r="AB662" s="32"/>
      <c r="AC662" s="32"/>
      <c r="AD662" s="32"/>
      <c r="AE662" s="31"/>
      <c r="AF662" s="31"/>
      <c r="AG662" s="31"/>
      <c r="AH662" s="31" t="str">
        <f t="shared" si="60"/>
        <v/>
      </c>
      <c r="AI662" s="37" t="str">
        <f>IFERROR(IF(OR($C$5="",$Y662=""),"",INDEX('NFA LEVEL'!$D$2:$D$197,MATCH(CONCATENATE($C$5,"_",$Y662),'NFA LEVEL'!$A$2:$A$197))),"")</f>
        <v/>
      </c>
      <c r="AJ662" s="38" t="str">
        <f>IFERROR(ROUND((VLOOKUP(CONCATENATE($C$5,"_",$Y662),premium!$A$2:$I$200,6,FALSE))*AA662,0),"")</f>
        <v/>
      </c>
      <c r="AK662" s="38" t="str">
        <f>IFERROR(ROUND((VLOOKUP(CONCATENATE($C$5,"_",$Y662),premium!$A$2:$I$200,9,FALSE))*AA662,2),"")</f>
        <v/>
      </c>
      <c r="AL662" s="35"/>
      <c r="AM662" s="31"/>
      <c r="AN662" s="39"/>
      <c r="AO662" s="63" t="str">
        <f t="shared" si="63"/>
        <v/>
      </c>
      <c r="AP662" s="40" t="str">
        <f t="shared" si="64"/>
        <v/>
      </c>
      <c r="AQ662" s="41" t="s">
        <v>48</v>
      </c>
      <c r="AR662" s="161"/>
      <c r="AS662" s="124" t="s">
        <v>4857</v>
      </c>
      <c r="AT662" s="129" t="s">
        <v>583</v>
      </c>
      <c r="AU662" s="129" t="s">
        <v>171</v>
      </c>
      <c r="AV662" s="129" t="s">
        <v>589</v>
      </c>
      <c r="AW662" s="129" t="s">
        <v>720</v>
      </c>
      <c r="AX662" s="129" t="s">
        <v>726</v>
      </c>
      <c r="AZ662" s="129" t="s">
        <v>3984</v>
      </c>
      <c r="BA662" s="130" t="s">
        <v>9971</v>
      </c>
      <c r="BB662" s="130" t="s">
        <v>9972</v>
      </c>
      <c r="BH662" s="124"/>
      <c r="BI662" s="124"/>
      <c r="BL662" s="131"/>
      <c r="BM662" s="131"/>
      <c r="BN662" s="131"/>
      <c r="BO662" s="131"/>
      <c r="BP662" s="131"/>
      <c r="BQ662" s="131"/>
      <c r="BR662" s="131"/>
      <c r="BX662" s="123"/>
      <c r="BY662" s="131"/>
      <c r="BZ662" s="131"/>
      <c r="CB662" s="129" t="s">
        <v>583</v>
      </c>
      <c r="CC662" s="129" t="s">
        <v>171</v>
      </c>
      <c r="CD662" s="129" t="s">
        <v>589</v>
      </c>
      <c r="CE662" s="129" t="s">
        <v>720</v>
      </c>
      <c r="CF662" s="129" t="s">
        <v>726</v>
      </c>
      <c r="CG662" s="131" t="s">
        <v>17987</v>
      </c>
      <c r="CH662" s="131" t="s">
        <v>9972</v>
      </c>
      <c r="CI662" s="124" t="s">
        <v>19645</v>
      </c>
    </row>
    <row r="663" spans="1:87" ht="15" x14ac:dyDescent="0.25">
      <c r="A663" s="30" t="str">
        <f t="shared" si="65"/>
        <v/>
      </c>
      <c r="B663" s="31"/>
      <c r="C663" s="31"/>
      <c r="D663" s="31"/>
      <c r="E663" s="31"/>
      <c r="F663" s="31"/>
      <c r="G663" s="32"/>
      <c r="H663" s="32"/>
      <c r="I663" s="33"/>
      <c r="J663" s="18"/>
      <c r="K663" s="32"/>
      <c r="L663" s="18"/>
      <c r="M663" s="31"/>
      <c r="N663" s="31"/>
      <c r="O663" s="31"/>
      <c r="P663" s="32"/>
      <c r="Q663" s="31"/>
      <c r="R663" s="44"/>
      <c r="S663" s="32"/>
      <c r="T663" s="34" t="str">
        <f t="shared" si="61"/>
        <v/>
      </c>
      <c r="U663" s="32"/>
      <c r="V663" s="45"/>
      <c r="W663" s="35"/>
      <c r="X663" s="62" t="str">
        <f t="shared" si="62"/>
        <v/>
      </c>
      <c r="Y663" s="32"/>
      <c r="Z663" s="35"/>
      <c r="AA663" s="36"/>
      <c r="AB663" s="32"/>
      <c r="AC663" s="32"/>
      <c r="AD663" s="32"/>
      <c r="AE663" s="31"/>
      <c r="AF663" s="31"/>
      <c r="AG663" s="31"/>
      <c r="AH663" s="31" t="str">
        <f t="shared" si="60"/>
        <v/>
      </c>
      <c r="AI663" s="37" t="str">
        <f>IFERROR(IF(OR($C$5="",$Y663=""),"",INDEX('NFA LEVEL'!$D$2:$D$197,MATCH(CONCATENATE($C$5,"_",$Y663),'NFA LEVEL'!$A$2:$A$197))),"")</f>
        <v/>
      </c>
      <c r="AJ663" s="38" t="str">
        <f>IFERROR(ROUND((VLOOKUP(CONCATENATE($C$5,"_",$Y663),premium!$A$2:$I$200,6,FALSE))*AA663,0),"")</f>
        <v/>
      </c>
      <c r="AK663" s="38" t="str">
        <f>IFERROR(ROUND((VLOOKUP(CONCATENATE($C$5,"_",$Y663),premium!$A$2:$I$200,9,FALSE))*AA663,2),"")</f>
        <v/>
      </c>
      <c r="AL663" s="35"/>
      <c r="AM663" s="31"/>
      <c r="AN663" s="39"/>
      <c r="AO663" s="63" t="str">
        <f t="shared" si="63"/>
        <v/>
      </c>
      <c r="AP663" s="40" t="str">
        <f t="shared" si="64"/>
        <v/>
      </c>
      <c r="AQ663" s="41" t="s">
        <v>48</v>
      </c>
      <c r="AR663" s="161"/>
      <c r="AS663" s="124" t="s">
        <v>4858</v>
      </c>
      <c r="AT663" s="129" t="s">
        <v>583</v>
      </c>
      <c r="AU663" s="129" t="s">
        <v>171</v>
      </c>
      <c r="AV663" s="129" t="s">
        <v>589</v>
      </c>
      <c r="AW663" s="129" t="s">
        <v>720</v>
      </c>
      <c r="AX663" s="129" t="s">
        <v>727</v>
      </c>
      <c r="AZ663" s="129" t="s">
        <v>3984</v>
      </c>
      <c r="BA663" s="130" t="s">
        <v>9973</v>
      </c>
      <c r="BB663" s="130" t="s">
        <v>9974</v>
      </c>
      <c r="BH663" s="124"/>
      <c r="BI663" s="124"/>
      <c r="BL663" s="131"/>
      <c r="BM663" s="131"/>
      <c r="BN663" s="131"/>
      <c r="BO663" s="131"/>
      <c r="BP663" s="131"/>
      <c r="BQ663" s="131"/>
      <c r="BR663" s="131"/>
      <c r="BX663" s="123"/>
      <c r="BY663" s="131"/>
      <c r="BZ663" s="131"/>
      <c r="CB663" s="129" t="s">
        <v>583</v>
      </c>
      <c r="CC663" s="129" t="s">
        <v>171</v>
      </c>
      <c r="CD663" s="129" t="s">
        <v>589</v>
      </c>
      <c r="CE663" s="129" t="s">
        <v>720</v>
      </c>
      <c r="CF663" s="129" t="s">
        <v>727</v>
      </c>
      <c r="CG663" s="131" t="s">
        <v>17987</v>
      </c>
      <c r="CH663" s="131" t="s">
        <v>9974</v>
      </c>
      <c r="CI663" s="124" t="s">
        <v>19646</v>
      </c>
    </row>
    <row r="664" spans="1:87" ht="15" x14ac:dyDescent="0.25">
      <c r="A664" s="30" t="str">
        <f t="shared" si="65"/>
        <v/>
      </c>
      <c r="B664" s="31"/>
      <c r="C664" s="31"/>
      <c r="D664" s="31"/>
      <c r="E664" s="31"/>
      <c r="F664" s="31"/>
      <c r="G664" s="32"/>
      <c r="H664" s="32"/>
      <c r="I664" s="33"/>
      <c r="J664" s="18"/>
      <c r="K664" s="32"/>
      <c r="L664" s="18"/>
      <c r="M664" s="31"/>
      <c r="N664" s="31"/>
      <c r="O664" s="31"/>
      <c r="P664" s="32"/>
      <c r="Q664" s="31"/>
      <c r="R664" s="44"/>
      <c r="S664" s="32"/>
      <c r="T664" s="34" t="str">
        <f t="shared" si="61"/>
        <v/>
      </c>
      <c r="U664" s="32"/>
      <c r="V664" s="45"/>
      <c r="W664" s="35"/>
      <c r="X664" s="62" t="str">
        <f t="shared" si="62"/>
        <v/>
      </c>
      <c r="Y664" s="32"/>
      <c r="Z664" s="35"/>
      <c r="AA664" s="36"/>
      <c r="AB664" s="32"/>
      <c r="AC664" s="32"/>
      <c r="AD664" s="32"/>
      <c r="AE664" s="31"/>
      <c r="AF664" s="31"/>
      <c r="AG664" s="31"/>
      <c r="AH664" s="31" t="str">
        <f t="shared" si="60"/>
        <v/>
      </c>
      <c r="AI664" s="37" t="str">
        <f>IFERROR(IF(OR($C$5="",$Y664=""),"",INDEX('NFA LEVEL'!$D$2:$D$197,MATCH(CONCATENATE($C$5,"_",$Y664),'NFA LEVEL'!$A$2:$A$197))),"")</f>
        <v/>
      </c>
      <c r="AJ664" s="38" t="str">
        <f>IFERROR(ROUND((VLOOKUP(CONCATENATE($C$5,"_",$Y664),premium!$A$2:$I$200,6,FALSE))*AA664,0),"")</f>
        <v/>
      </c>
      <c r="AK664" s="38" t="str">
        <f>IFERROR(ROUND((VLOOKUP(CONCATENATE($C$5,"_",$Y664),premium!$A$2:$I$200,9,FALSE))*AA664,2),"")</f>
        <v/>
      </c>
      <c r="AL664" s="35"/>
      <c r="AM664" s="31"/>
      <c r="AN664" s="39"/>
      <c r="AO664" s="63" t="str">
        <f t="shared" si="63"/>
        <v/>
      </c>
      <c r="AP664" s="40" t="str">
        <f t="shared" si="64"/>
        <v/>
      </c>
      <c r="AQ664" s="41" t="s">
        <v>48</v>
      </c>
      <c r="AR664" s="161"/>
      <c r="AS664" s="124" t="s">
        <v>4859</v>
      </c>
      <c r="AT664" s="129" t="s">
        <v>583</v>
      </c>
      <c r="AU664" s="129" t="s">
        <v>171</v>
      </c>
      <c r="AV664" s="129" t="s">
        <v>589</v>
      </c>
      <c r="AW664" s="129" t="s">
        <v>720</v>
      </c>
      <c r="AX664" s="129" t="s">
        <v>728</v>
      </c>
      <c r="AZ664" s="129" t="s">
        <v>3984</v>
      </c>
      <c r="BA664" s="130" t="s">
        <v>9975</v>
      </c>
      <c r="BB664" s="130" t="s">
        <v>9976</v>
      </c>
      <c r="BH664" s="124"/>
      <c r="BI664" s="124"/>
      <c r="BL664" s="131"/>
      <c r="BM664" s="131"/>
      <c r="BN664" s="131"/>
      <c r="BO664" s="131"/>
      <c r="BP664" s="131"/>
      <c r="BQ664" s="131"/>
      <c r="BR664" s="131"/>
      <c r="BX664" s="123"/>
      <c r="BY664" s="131"/>
      <c r="BZ664" s="131"/>
      <c r="CB664" s="129" t="s">
        <v>583</v>
      </c>
      <c r="CC664" s="129" t="s">
        <v>171</v>
      </c>
      <c r="CD664" s="129" t="s">
        <v>589</v>
      </c>
      <c r="CE664" s="129" t="s">
        <v>720</v>
      </c>
      <c r="CF664" s="129" t="s">
        <v>728</v>
      </c>
      <c r="CG664" s="131" t="s">
        <v>17987</v>
      </c>
      <c r="CH664" s="131" t="s">
        <v>9976</v>
      </c>
      <c r="CI664" s="124" t="s">
        <v>19647</v>
      </c>
    </row>
    <row r="665" spans="1:87" ht="15" x14ac:dyDescent="0.25">
      <c r="A665" s="30" t="str">
        <f t="shared" si="65"/>
        <v/>
      </c>
      <c r="B665" s="31"/>
      <c r="C665" s="31"/>
      <c r="D665" s="31"/>
      <c r="E665" s="31"/>
      <c r="F665" s="31"/>
      <c r="G665" s="32"/>
      <c r="H665" s="32"/>
      <c r="I665" s="33"/>
      <c r="J665" s="18"/>
      <c r="K665" s="32"/>
      <c r="L665" s="18"/>
      <c r="M665" s="31"/>
      <c r="N665" s="31"/>
      <c r="O665" s="31"/>
      <c r="P665" s="32"/>
      <c r="Q665" s="31"/>
      <c r="R665" s="44"/>
      <c r="S665" s="32"/>
      <c r="T665" s="34" t="str">
        <f t="shared" si="61"/>
        <v/>
      </c>
      <c r="U665" s="32"/>
      <c r="V665" s="45"/>
      <c r="W665" s="35"/>
      <c r="X665" s="62" t="str">
        <f t="shared" si="62"/>
        <v/>
      </c>
      <c r="Y665" s="32"/>
      <c r="Z665" s="35"/>
      <c r="AA665" s="36"/>
      <c r="AB665" s="32"/>
      <c r="AC665" s="32"/>
      <c r="AD665" s="32"/>
      <c r="AE665" s="31"/>
      <c r="AF665" s="31"/>
      <c r="AG665" s="31"/>
      <c r="AH665" s="31" t="str">
        <f t="shared" si="60"/>
        <v/>
      </c>
      <c r="AI665" s="37" t="str">
        <f>IFERROR(IF(OR($C$5="",$Y665=""),"",INDEX('NFA LEVEL'!$D$2:$D$197,MATCH(CONCATENATE($C$5,"_",$Y665),'NFA LEVEL'!$A$2:$A$197))),"")</f>
        <v/>
      </c>
      <c r="AJ665" s="38" t="str">
        <f>IFERROR(ROUND((VLOOKUP(CONCATENATE($C$5,"_",$Y665),premium!$A$2:$I$200,6,FALSE))*AA665,0),"")</f>
        <v/>
      </c>
      <c r="AK665" s="38" t="str">
        <f>IFERROR(ROUND((VLOOKUP(CONCATENATE($C$5,"_",$Y665),premium!$A$2:$I$200,9,FALSE))*AA665,2),"")</f>
        <v/>
      </c>
      <c r="AL665" s="35"/>
      <c r="AM665" s="31"/>
      <c r="AN665" s="39"/>
      <c r="AO665" s="63" t="str">
        <f t="shared" si="63"/>
        <v/>
      </c>
      <c r="AP665" s="40" t="str">
        <f t="shared" si="64"/>
        <v/>
      </c>
      <c r="AQ665" s="41" t="s">
        <v>48</v>
      </c>
      <c r="AR665" s="161"/>
      <c r="AS665" s="124" t="s">
        <v>4860</v>
      </c>
      <c r="AT665" s="129" t="s">
        <v>583</v>
      </c>
      <c r="AU665" s="129" t="s">
        <v>171</v>
      </c>
      <c r="AV665" s="129" t="s">
        <v>589</v>
      </c>
      <c r="AW665" s="129" t="s">
        <v>720</v>
      </c>
      <c r="AX665" s="129" t="s">
        <v>729</v>
      </c>
      <c r="AZ665" s="129" t="s">
        <v>3984</v>
      </c>
      <c r="BA665" s="130" t="s">
        <v>9977</v>
      </c>
      <c r="BB665" s="130" t="s">
        <v>9978</v>
      </c>
      <c r="BH665" s="124"/>
      <c r="BI665" s="124"/>
      <c r="BL665" s="131"/>
      <c r="BM665" s="131"/>
      <c r="BN665" s="131"/>
      <c r="BO665" s="131"/>
      <c r="BP665" s="131"/>
      <c r="BQ665" s="131"/>
      <c r="BR665" s="131"/>
      <c r="BX665" s="123"/>
      <c r="BY665" s="131"/>
      <c r="BZ665" s="131"/>
      <c r="CB665" s="129" t="s">
        <v>583</v>
      </c>
      <c r="CC665" s="129" t="s">
        <v>171</v>
      </c>
      <c r="CD665" s="129" t="s">
        <v>589</v>
      </c>
      <c r="CE665" s="129" t="s">
        <v>720</v>
      </c>
      <c r="CF665" s="129" t="s">
        <v>729</v>
      </c>
      <c r="CG665" s="131" t="s">
        <v>17987</v>
      </c>
      <c r="CH665" s="131" t="s">
        <v>9978</v>
      </c>
      <c r="CI665" s="124" t="s">
        <v>19648</v>
      </c>
    </row>
    <row r="666" spans="1:87" ht="15" x14ac:dyDescent="0.25">
      <c r="A666" s="30" t="str">
        <f t="shared" si="65"/>
        <v/>
      </c>
      <c r="B666" s="31"/>
      <c r="C666" s="31"/>
      <c r="D666" s="31"/>
      <c r="E666" s="31"/>
      <c r="F666" s="31"/>
      <c r="G666" s="32"/>
      <c r="H666" s="32"/>
      <c r="I666" s="33"/>
      <c r="J666" s="18"/>
      <c r="K666" s="32"/>
      <c r="L666" s="18"/>
      <c r="M666" s="31"/>
      <c r="N666" s="31"/>
      <c r="O666" s="31"/>
      <c r="P666" s="32"/>
      <c r="Q666" s="31"/>
      <c r="R666" s="44"/>
      <c r="S666" s="32"/>
      <c r="T666" s="34" t="str">
        <f t="shared" si="61"/>
        <v/>
      </c>
      <c r="U666" s="32"/>
      <c r="V666" s="45"/>
      <c r="W666" s="35"/>
      <c r="X666" s="62" t="str">
        <f t="shared" si="62"/>
        <v/>
      </c>
      <c r="Y666" s="32"/>
      <c r="Z666" s="35"/>
      <c r="AA666" s="36"/>
      <c r="AB666" s="32"/>
      <c r="AC666" s="32"/>
      <c r="AD666" s="32"/>
      <c r="AE666" s="31"/>
      <c r="AF666" s="31"/>
      <c r="AG666" s="31"/>
      <c r="AH666" s="31" t="str">
        <f t="shared" si="60"/>
        <v/>
      </c>
      <c r="AI666" s="37" t="str">
        <f>IFERROR(IF(OR($C$5="",$Y666=""),"",INDEX('NFA LEVEL'!$D$2:$D$197,MATCH(CONCATENATE($C$5,"_",$Y666),'NFA LEVEL'!$A$2:$A$197))),"")</f>
        <v/>
      </c>
      <c r="AJ666" s="38" t="str">
        <f>IFERROR(ROUND((VLOOKUP(CONCATENATE($C$5,"_",$Y666),premium!$A$2:$I$200,6,FALSE))*AA666,0),"")</f>
        <v/>
      </c>
      <c r="AK666" s="38" t="str">
        <f>IFERROR(ROUND((VLOOKUP(CONCATENATE($C$5,"_",$Y666),premium!$A$2:$I$200,9,FALSE))*AA666,2),"")</f>
        <v/>
      </c>
      <c r="AL666" s="35"/>
      <c r="AM666" s="31"/>
      <c r="AN666" s="39"/>
      <c r="AO666" s="63" t="str">
        <f t="shared" si="63"/>
        <v/>
      </c>
      <c r="AP666" s="40" t="str">
        <f t="shared" si="64"/>
        <v/>
      </c>
      <c r="AQ666" s="41" t="s">
        <v>48</v>
      </c>
      <c r="AR666" s="161"/>
      <c r="AS666" s="124" t="s">
        <v>4861</v>
      </c>
      <c r="AT666" s="129" t="s">
        <v>583</v>
      </c>
      <c r="AU666" s="129" t="s">
        <v>171</v>
      </c>
      <c r="AV666" s="129" t="s">
        <v>589</v>
      </c>
      <c r="AW666" s="129" t="s">
        <v>720</v>
      </c>
      <c r="AX666" s="129" t="s">
        <v>730</v>
      </c>
      <c r="AZ666" s="129" t="s">
        <v>3984</v>
      </c>
      <c r="BA666" s="130" t="s">
        <v>9979</v>
      </c>
      <c r="BB666" s="130" t="s">
        <v>9980</v>
      </c>
      <c r="BH666" s="124"/>
      <c r="BI666" s="124"/>
      <c r="BL666" s="131"/>
      <c r="BM666" s="131"/>
      <c r="BN666" s="131"/>
      <c r="BO666" s="131"/>
      <c r="BP666" s="131"/>
      <c r="BQ666" s="131"/>
      <c r="BR666" s="131"/>
      <c r="BX666" s="123"/>
      <c r="BY666" s="131"/>
      <c r="BZ666" s="131"/>
      <c r="CB666" s="129" t="s">
        <v>583</v>
      </c>
      <c r="CC666" s="129" t="s">
        <v>171</v>
      </c>
      <c r="CD666" s="129" t="s">
        <v>589</v>
      </c>
      <c r="CE666" s="129" t="s">
        <v>720</v>
      </c>
      <c r="CF666" s="129" t="s">
        <v>730</v>
      </c>
      <c r="CG666" s="131" t="s">
        <v>17987</v>
      </c>
      <c r="CH666" s="131" t="s">
        <v>9980</v>
      </c>
      <c r="CI666" s="124" t="s">
        <v>19649</v>
      </c>
    </row>
    <row r="667" spans="1:87" ht="15" x14ac:dyDescent="0.25">
      <c r="A667" s="30" t="str">
        <f t="shared" si="65"/>
        <v/>
      </c>
      <c r="B667" s="31"/>
      <c r="C667" s="31"/>
      <c r="D667" s="31"/>
      <c r="E667" s="31"/>
      <c r="F667" s="31"/>
      <c r="G667" s="32"/>
      <c r="H667" s="32"/>
      <c r="I667" s="33"/>
      <c r="J667" s="18"/>
      <c r="K667" s="32"/>
      <c r="L667" s="18"/>
      <c r="M667" s="31"/>
      <c r="N667" s="31"/>
      <c r="O667" s="31"/>
      <c r="P667" s="32"/>
      <c r="Q667" s="31"/>
      <c r="R667" s="44"/>
      <c r="S667" s="32"/>
      <c r="T667" s="34" t="str">
        <f t="shared" si="61"/>
        <v/>
      </c>
      <c r="U667" s="32"/>
      <c r="V667" s="45"/>
      <c r="W667" s="35"/>
      <c r="X667" s="62" t="str">
        <f t="shared" si="62"/>
        <v/>
      </c>
      <c r="Y667" s="32"/>
      <c r="Z667" s="35"/>
      <c r="AA667" s="36"/>
      <c r="AB667" s="32"/>
      <c r="AC667" s="32"/>
      <c r="AD667" s="32"/>
      <c r="AE667" s="31"/>
      <c r="AF667" s="31"/>
      <c r="AG667" s="31"/>
      <c r="AH667" s="31" t="str">
        <f t="shared" si="60"/>
        <v/>
      </c>
      <c r="AI667" s="37" t="str">
        <f>IFERROR(IF(OR($C$5="",$Y667=""),"",INDEX('NFA LEVEL'!$D$2:$D$197,MATCH(CONCATENATE($C$5,"_",$Y667),'NFA LEVEL'!$A$2:$A$197))),"")</f>
        <v/>
      </c>
      <c r="AJ667" s="38" t="str">
        <f>IFERROR(ROUND((VLOOKUP(CONCATENATE($C$5,"_",$Y667),premium!$A$2:$I$200,6,FALSE))*AA667,0),"")</f>
        <v/>
      </c>
      <c r="AK667" s="38" t="str">
        <f>IFERROR(ROUND((VLOOKUP(CONCATENATE($C$5,"_",$Y667),premium!$A$2:$I$200,9,FALSE))*AA667,2),"")</f>
        <v/>
      </c>
      <c r="AL667" s="35"/>
      <c r="AM667" s="31"/>
      <c r="AN667" s="39"/>
      <c r="AO667" s="63" t="str">
        <f t="shared" si="63"/>
        <v/>
      </c>
      <c r="AP667" s="40" t="str">
        <f t="shared" si="64"/>
        <v/>
      </c>
      <c r="AQ667" s="41" t="s">
        <v>48</v>
      </c>
      <c r="AR667" s="161"/>
      <c r="AS667" s="124" t="s">
        <v>4862</v>
      </c>
      <c r="AT667" s="129" t="s">
        <v>583</v>
      </c>
      <c r="AU667" s="129" t="s">
        <v>171</v>
      </c>
      <c r="AV667" s="129" t="s">
        <v>589</v>
      </c>
      <c r="AW667" s="129" t="s">
        <v>720</v>
      </c>
      <c r="AX667" s="129" t="s">
        <v>731</v>
      </c>
      <c r="AZ667" s="129" t="s">
        <v>3984</v>
      </c>
      <c r="BA667" s="130" t="s">
        <v>9981</v>
      </c>
      <c r="BB667" s="130" t="s">
        <v>9982</v>
      </c>
      <c r="BH667" s="124"/>
      <c r="BI667" s="124"/>
      <c r="BL667" s="131"/>
      <c r="BM667" s="131"/>
      <c r="BN667" s="131"/>
      <c r="BO667" s="131"/>
      <c r="BP667" s="131"/>
      <c r="BQ667" s="131"/>
      <c r="BR667" s="131"/>
      <c r="BX667" s="123"/>
      <c r="BY667" s="131"/>
      <c r="BZ667" s="131"/>
      <c r="CB667" s="129" t="s">
        <v>583</v>
      </c>
      <c r="CC667" s="129" t="s">
        <v>171</v>
      </c>
      <c r="CD667" s="129" t="s">
        <v>589</v>
      </c>
      <c r="CE667" s="129" t="s">
        <v>720</v>
      </c>
      <c r="CF667" s="129" t="s">
        <v>731</v>
      </c>
      <c r="CG667" s="131" t="s">
        <v>17987</v>
      </c>
      <c r="CH667" s="131" t="s">
        <v>9982</v>
      </c>
      <c r="CI667" s="124" t="s">
        <v>19650</v>
      </c>
    </row>
    <row r="668" spans="1:87" ht="15" x14ac:dyDescent="0.25">
      <c r="A668" s="30" t="str">
        <f t="shared" si="65"/>
        <v/>
      </c>
      <c r="B668" s="31"/>
      <c r="C668" s="31"/>
      <c r="D668" s="31"/>
      <c r="E668" s="31"/>
      <c r="F668" s="31"/>
      <c r="G668" s="32"/>
      <c r="H668" s="32"/>
      <c r="I668" s="33"/>
      <c r="J668" s="18"/>
      <c r="K668" s="32"/>
      <c r="L668" s="18"/>
      <c r="M668" s="31"/>
      <c r="N668" s="31"/>
      <c r="O668" s="31"/>
      <c r="P668" s="32"/>
      <c r="Q668" s="31"/>
      <c r="R668" s="44"/>
      <c r="S668" s="32"/>
      <c r="T668" s="34" t="str">
        <f t="shared" si="61"/>
        <v/>
      </c>
      <c r="U668" s="32"/>
      <c r="V668" s="45"/>
      <c r="W668" s="35"/>
      <c r="X668" s="62" t="str">
        <f t="shared" si="62"/>
        <v/>
      </c>
      <c r="Y668" s="32"/>
      <c r="Z668" s="35"/>
      <c r="AA668" s="36"/>
      <c r="AB668" s="32"/>
      <c r="AC668" s="32"/>
      <c r="AD668" s="32"/>
      <c r="AE668" s="31"/>
      <c r="AF668" s="31"/>
      <c r="AG668" s="31"/>
      <c r="AH668" s="31" t="str">
        <f t="shared" si="60"/>
        <v/>
      </c>
      <c r="AI668" s="37" t="str">
        <f>IFERROR(IF(OR($C$5="",$Y668=""),"",INDEX('NFA LEVEL'!$D$2:$D$197,MATCH(CONCATENATE($C$5,"_",$Y668),'NFA LEVEL'!$A$2:$A$197))),"")</f>
        <v/>
      </c>
      <c r="AJ668" s="38" t="str">
        <f>IFERROR(ROUND((VLOOKUP(CONCATENATE($C$5,"_",$Y668),premium!$A$2:$I$200,6,FALSE))*AA668,0),"")</f>
        <v/>
      </c>
      <c r="AK668" s="38" t="str">
        <f>IFERROR(ROUND((VLOOKUP(CONCATENATE($C$5,"_",$Y668),premium!$A$2:$I$200,9,FALSE))*AA668,2),"")</f>
        <v/>
      </c>
      <c r="AL668" s="35"/>
      <c r="AM668" s="31"/>
      <c r="AN668" s="39"/>
      <c r="AO668" s="63" t="str">
        <f t="shared" si="63"/>
        <v/>
      </c>
      <c r="AP668" s="40" t="str">
        <f t="shared" si="64"/>
        <v/>
      </c>
      <c r="AQ668" s="41" t="s">
        <v>48</v>
      </c>
      <c r="AR668" s="161"/>
      <c r="AS668" s="124" t="s">
        <v>4863</v>
      </c>
      <c r="AT668" s="129" t="s">
        <v>583</v>
      </c>
      <c r="AU668" s="129" t="s">
        <v>171</v>
      </c>
      <c r="AV668" s="129" t="s">
        <v>589</v>
      </c>
      <c r="AW668" s="129" t="s">
        <v>720</v>
      </c>
      <c r="AX668" s="129" t="s">
        <v>732</v>
      </c>
      <c r="AZ668" s="129" t="s">
        <v>3984</v>
      </c>
      <c r="BA668" s="130" t="s">
        <v>9983</v>
      </c>
      <c r="BB668" s="130" t="s">
        <v>9984</v>
      </c>
      <c r="BH668" s="124"/>
      <c r="BI668" s="124"/>
      <c r="BL668" s="131"/>
      <c r="BM668" s="131"/>
      <c r="BN668" s="131"/>
      <c r="BO668" s="131"/>
      <c r="BP668" s="131"/>
      <c r="BQ668" s="131"/>
      <c r="BR668" s="131"/>
      <c r="BX668" s="123"/>
      <c r="BY668" s="131"/>
      <c r="BZ668" s="131"/>
      <c r="CB668" s="129" t="s">
        <v>583</v>
      </c>
      <c r="CC668" s="129" t="s">
        <v>171</v>
      </c>
      <c r="CD668" s="129" t="s">
        <v>589</v>
      </c>
      <c r="CE668" s="129" t="s">
        <v>720</v>
      </c>
      <c r="CF668" s="129" t="s">
        <v>732</v>
      </c>
      <c r="CG668" s="131" t="s">
        <v>17987</v>
      </c>
      <c r="CH668" s="131" t="s">
        <v>9984</v>
      </c>
      <c r="CI668" s="124" t="s">
        <v>19651</v>
      </c>
    </row>
    <row r="669" spans="1:87" ht="15" x14ac:dyDescent="0.25">
      <c r="A669" s="30" t="str">
        <f t="shared" si="65"/>
        <v/>
      </c>
      <c r="B669" s="31"/>
      <c r="C669" s="31"/>
      <c r="D669" s="31"/>
      <c r="E669" s="31"/>
      <c r="F669" s="31"/>
      <c r="G669" s="32"/>
      <c r="H669" s="32"/>
      <c r="I669" s="33"/>
      <c r="J669" s="18"/>
      <c r="K669" s="32"/>
      <c r="L669" s="18"/>
      <c r="M669" s="31"/>
      <c r="N669" s="31"/>
      <c r="O669" s="31"/>
      <c r="P669" s="32"/>
      <c r="Q669" s="31"/>
      <c r="R669" s="44"/>
      <c r="S669" s="32"/>
      <c r="T669" s="34" t="str">
        <f t="shared" si="61"/>
        <v/>
      </c>
      <c r="U669" s="32"/>
      <c r="V669" s="45"/>
      <c r="W669" s="35"/>
      <c r="X669" s="62" t="str">
        <f t="shared" si="62"/>
        <v/>
      </c>
      <c r="Y669" s="32"/>
      <c r="Z669" s="35"/>
      <c r="AA669" s="36"/>
      <c r="AB669" s="32"/>
      <c r="AC669" s="32"/>
      <c r="AD669" s="32"/>
      <c r="AE669" s="31"/>
      <c r="AF669" s="31"/>
      <c r="AG669" s="31"/>
      <c r="AH669" s="31" t="str">
        <f t="shared" si="60"/>
        <v/>
      </c>
      <c r="AI669" s="37" t="str">
        <f>IFERROR(IF(OR($C$5="",$Y669=""),"",INDEX('NFA LEVEL'!$D$2:$D$197,MATCH(CONCATENATE($C$5,"_",$Y669),'NFA LEVEL'!$A$2:$A$197))),"")</f>
        <v/>
      </c>
      <c r="AJ669" s="38" t="str">
        <f>IFERROR(ROUND((VLOOKUP(CONCATENATE($C$5,"_",$Y669),premium!$A$2:$I$200,6,FALSE))*AA669,0),"")</f>
        <v/>
      </c>
      <c r="AK669" s="38" t="str">
        <f>IFERROR(ROUND((VLOOKUP(CONCATENATE($C$5,"_",$Y669),premium!$A$2:$I$200,9,FALSE))*AA669,2),"")</f>
        <v/>
      </c>
      <c r="AL669" s="35"/>
      <c r="AM669" s="31"/>
      <c r="AN669" s="39"/>
      <c r="AO669" s="63" t="str">
        <f t="shared" si="63"/>
        <v/>
      </c>
      <c r="AP669" s="40" t="str">
        <f t="shared" si="64"/>
        <v/>
      </c>
      <c r="AQ669" s="41" t="s">
        <v>48</v>
      </c>
      <c r="AR669" s="161"/>
      <c r="AS669" s="124" t="s">
        <v>4864</v>
      </c>
      <c r="AT669" s="129" t="s">
        <v>583</v>
      </c>
      <c r="AU669" s="129" t="s">
        <v>171</v>
      </c>
      <c r="AV669" s="129" t="s">
        <v>589</v>
      </c>
      <c r="AW669" s="129" t="s">
        <v>720</v>
      </c>
      <c r="AX669" s="129" t="s">
        <v>733</v>
      </c>
      <c r="AZ669" s="129" t="s">
        <v>3984</v>
      </c>
      <c r="BA669" s="130" t="s">
        <v>9985</v>
      </c>
      <c r="BB669" s="130" t="s">
        <v>9986</v>
      </c>
      <c r="BH669" s="124"/>
      <c r="BI669" s="124"/>
      <c r="BL669" s="131"/>
      <c r="BM669" s="131"/>
      <c r="BN669" s="131"/>
      <c r="BO669" s="131"/>
      <c r="BP669" s="131"/>
      <c r="BQ669" s="131"/>
      <c r="BR669" s="131"/>
      <c r="BX669" s="123"/>
      <c r="BY669" s="131"/>
      <c r="BZ669" s="131"/>
      <c r="CB669" s="129" t="s">
        <v>583</v>
      </c>
      <c r="CC669" s="129" t="s">
        <v>171</v>
      </c>
      <c r="CD669" s="129" t="s">
        <v>589</v>
      </c>
      <c r="CE669" s="129" t="s">
        <v>720</v>
      </c>
      <c r="CF669" s="129" t="s">
        <v>733</v>
      </c>
      <c r="CG669" s="131" t="s">
        <v>17987</v>
      </c>
      <c r="CH669" s="131" t="s">
        <v>9986</v>
      </c>
      <c r="CI669" s="124" t="s">
        <v>19652</v>
      </c>
    </row>
    <row r="670" spans="1:87" ht="15" x14ac:dyDescent="0.25">
      <c r="A670" s="30" t="str">
        <f t="shared" si="65"/>
        <v/>
      </c>
      <c r="B670" s="31"/>
      <c r="C670" s="31"/>
      <c r="D670" s="31"/>
      <c r="E670" s="31"/>
      <c r="F670" s="31"/>
      <c r="G670" s="32"/>
      <c r="H670" s="32"/>
      <c r="I670" s="33"/>
      <c r="J670" s="18"/>
      <c r="K670" s="32"/>
      <c r="L670" s="18"/>
      <c r="M670" s="31"/>
      <c r="N670" s="31"/>
      <c r="O670" s="31"/>
      <c r="P670" s="32"/>
      <c r="Q670" s="31"/>
      <c r="R670" s="44"/>
      <c r="S670" s="32"/>
      <c r="T670" s="34" t="str">
        <f t="shared" si="61"/>
        <v/>
      </c>
      <c r="U670" s="32"/>
      <c r="V670" s="45"/>
      <c r="W670" s="35"/>
      <c r="X670" s="62" t="str">
        <f t="shared" si="62"/>
        <v/>
      </c>
      <c r="Y670" s="32"/>
      <c r="Z670" s="35"/>
      <c r="AA670" s="36"/>
      <c r="AB670" s="32"/>
      <c r="AC670" s="32"/>
      <c r="AD670" s="32"/>
      <c r="AE670" s="31"/>
      <c r="AF670" s="31"/>
      <c r="AG670" s="31"/>
      <c r="AH670" s="31" t="str">
        <f t="shared" si="60"/>
        <v/>
      </c>
      <c r="AI670" s="37" t="str">
        <f>IFERROR(IF(OR($C$5="",$Y670=""),"",INDEX('NFA LEVEL'!$D$2:$D$197,MATCH(CONCATENATE($C$5,"_",$Y670),'NFA LEVEL'!$A$2:$A$197))),"")</f>
        <v/>
      </c>
      <c r="AJ670" s="38" t="str">
        <f>IFERROR(ROUND((VLOOKUP(CONCATENATE($C$5,"_",$Y670),premium!$A$2:$I$200,6,FALSE))*AA670,0),"")</f>
        <v/>
      </c>
      <c r="AK670" s="38" t="str">
        <f>IFERROR(ROUND((VLOOKUP(CONCATENATE($C$5,"_",$Y670),premium!$A$2:$I$200,9,FALSE))*AA670,2),"")</f>
        <v/>
      </c>
      <c r="AL670" s="35"/>
      <c r="AM670" s="31"/>
      <c r="AN670" s="39"/>
      <c r="AO670" s="63" t="str">
        <f t="shared" si="63"/>
        <v/>
      </c>
      <c r="AP670" s="40" t="str">
        <f t="shared" si="64"/>
        <v/>
      </c>
      <c r="AQ670" s="41" t="s">
        <v>48</v>
      </c>
      <c r="AR670" s="161"/>
      <c r="AS670" s="124" t="s">
        <v>4865</v>
      </c>
      <c r="AT670" s="129" t="s">
        <v>583</v>
      </c>
      <c r="AU670" s="129" t="s">
        <v>171</v>
      </c>
      <c r="AV670" s="129" t="s">
        <v>589</v>
      </c>
      <c r="AW670" s="129" t="s">
        <v>720</v>
      </c>
      <c r="AX670" s="129" t="s">
        <v>734</v>
      </c>
      <c r="AZ670" s="129" t="s">
        <v>3984</v>
      </c>
      <c r="BA670" s="130" t="s">
        <v>9987</v>
      </c>
      <c r="BB670" s="130" t="s">
        <v>9988</v>
      </c>
      <c r="BH670" s="124"/>
      <c r="BI670" s="124"/>
      <c r="BL670" s="131"/>
      <c r="BM670" s="131"/>
      <c r="BN670" s="131"/>
      <c r="BO670" s="131"/>
      <c r="BP670" s="131"/>
      <c r="BQ670" s="131"/>
      <c r="BR670" s="131"/>
      <c r="BX670" s="123"/>
      <c r="BY670" s="131"/>
      <c r="BZ670" s="131"/>
      <c r="CB670" s="129" t="s">
        <v>583</v>
      </c>
      <c r="CC670" s="129" t="s">
        <v>171</v>
      </c>
      <c r="CD670" s="129" t="s">
        <v>589</v>
      </c>
      <c r="CE670" s="129" t="s">
        <v>720</v>
      </c>
      <c r="CF670" s="129" t="s">
        <v>734</v>
      </c>
      <c r="CG670" s="131" t="s">
        <v>17987</v>
      </c>
      <c r="CH670" s="131" t="s">
        <v>9988</v>
      </c>
      <c r="CI670" s="124" t="s">
        <v>19653</v>
      </c>
    </row>
    <row r="671" spans="1:87" ht="15" x14ac:dyDescent="0.25">
      <c r="A671" s="30" t="str">
        <f t="shared" si="65"/>
        <v/>
      </c>
      <c r="B671" s="31"/>
      <c r="C671" s="31"/>
      <c r="D671" s="31"/>
      <c r="E671" s="31"/>
      <c r="F671" s="31"/>
      <c r="G671" s="32"/>
      <c r="H671" s="32"/>
      <c r="I671" s="33"/>
      <c r="J671" s="18"/>
      <c r="K671" s="32"/>
      <c r="L671" s="18"/>
      <c r="M671" s="31"/>
      <c r="N671" s="31"/>
      <c r="O671" s="31"/>
      <c r="P671" s="32"/>
      <c r="Q671" s="31"/>
      <c r="R671" s="44"/>
      <c r="S671" s="32"/>
      <c r="T671" s="34" t="str">
        <f t="shared" si="61"/>
        <v/>
      </c>
      <c r="U671" s="32"/>
      <c r="V671" s="45"/>
      <c r="W671" s="35"/>
      <c r="X671" s="62" t="str">
        <f t="shared" si="62"/>
        <v/>
      </c>
      <c r="Y671" s="32"/>
      <c r="Z671" s="35"/>
      <c r="AA671" s="36"/>
      <c r="AB671" s="32"/>
      <c r="AC671" s="32"/>
      <c r="AD671" s="32"/>
      <c r="AE671" s="31"/>
      <c r="AF671" s="31"/>
      <c r="AG671" s="31"/>
      <c r="AH671" s="31" t="str">
        <f t="shared" si="60"/>
        <v/>
      </c>
      <c r="AI671" s="37" t="str">
        <f>IFERROR(IF(OR($C$5="",$Y671=""),"",INDEX('NFA LEVEL'!$D$2:$D$197,MATCH(CONCATENATE($C$5,"_",$Y671),'NFA LEVEL'!$A$2:$A$197))),"")</f>
        <v/>
      </c>
      <c r="AJ671" s="38" t="str">
        <f>IFERROR(ROUND((VLOOKUP(CONCATENATE($C$5,"_",$Y671),premium!$A$2:$I$200,6,FALSE))*AA671,0),"")</f>
        <v/>
      </c>
      <c r="AK671" s="38" t="str">
        <f>IFERROR(ROUND((VLOOKUP(CONCATENATE($C$5,"_",$Y671),premium!$A$2:$I$200,9,FALSE))*AA671,2),"")</f>
        <v/>
      </c>
      <c r="AL671" s="35"/>
      <c r="AM671" s="31"/>
      <c r="AN671" s="39"/>
      <c r="AO671" s="63" t="str">
        <f t="shared" si="63"/>
        <v/>
      </c>
      <c r="AP671" s="40" t="str">
        <f t="shared" si="64"/>
        <v/>
      </c>
      <c r="AQ671" s="41" t="s">
        <v>48</v>
      </c>
      <c r="AR671" s="161"/>
      <c r="AS671" s="124" t="s">
        <v>4866</v>
      </c>
      <c r="AT671" s="129" t="s">
        <v>583</v>
      </c>
      <c r="AU671" s="129" t="s">
        <v>171</v>
      </c>
      <c r="AV671" s="129" t="s">
        <v>589</v>
      </c>
      <c r="AW671" s="129" t="s">
        <v>720</v>
      </c>
      <c r="AX671" s="129" t="s">
        <v>735</v>
      </c>
      <c r="AZ671" s="129" t="s">
        <v>3984</v>
      </c>
      <c r="BA671" s="130" t="s">
        <v>9989</v>
      </c>
      <c r="BB671" s="130" t="s">
        <v>9990</v>
      </c>
      <c r="BH671" s="124"/>
      <c r="BI671" s="124"/>
      <c r="BL671" s="131"/>
      <c r="BM671" s="131"/>
      <c r="BN671" s="131"/>
      <c r="BO671" s="131"/>
      <c r="BP671" s="131"/>
      <c r="BQ671" s="131"/>
      <c r="BR671" s="131"/>
      <c r="BX671" s="123"/>
      <c r="BY671" s="131"/>
      <c r="BZ671" s="131"/>
      <c r="CB671" s="129" t="s">
        <v>583</v>
      </c>
      <c r="CC671" s="129" t="s">
        <v>171</v>
      </c>
      <c r="CD671" s="129" t="s">
        <v>589</v>
      </c>
      <c r="CE671" s="129" t="s">
        <v>720</v>
      </c>
      <c r="CF671" s="129" t="s">
        <v>735</v>
      </c>
      <c r="CG671" s="131" t="s">
        <v>17987</v>
      </c>
      <c r="CH671" s="131" t="s">
        <v>9990</v>
      </c>
      <c r="CI671" s="124" t="s">
        <v>19654</v>
      </c>
    </row>
    <row r="672" spans="1:87" ht="15" x14ac:dyDescent="0.25">
      <c r="A672" s="30" t="str">
        <f t="shared" si="65"/>
        <v/>
      </c>
      <c r="B672" s="31"/>
      <c r="C672" s="31"/>
      <c r="D672" s="31"/>
      <c r="E672" s="31"/>
      <c r="F672" s="31"/>
      <c r="G672" s="32"/>
      <c r="H672" s="32"/>
      <c r="I672" s="33"/>
      <c r="J672" s="18"/>
      <c r="K672" s="32"/>
      <c r="L672" s="18"/>
      <c r="M672" s="31"/>
      <c r="N672" s="31"/>
      <c r="O672" s="31"/>
      <c r="P672" s="32"/>
      <c r="Q672" s="31"/>
      <c r="R672" s="44"/>
      <c r="S672" s="32"/>
      <c r="T672" s="34" t="str">
        <f t="shared" si="61"/>
        <v/>
      </c>
      <c r="U672" s="32"/>
      <c r="V672" s="45"/>
      <c r="W672" s="35"/>
      <c r="X672" s="62" t="str">
        <f t="shared" si="62"/>
        <v/>
      </c>
      <c r="Y672" s="32"/>
      <c r="Z672" s="35"/>
      <c r="AA672" s="36"/>
      <c r="AB672" s="32"/>
      <c r="AC672" s="32"/>
      <c r="AD672" s="32"/>
      <c r="AE672" s="31"/>
      <c r="AF672" s="31"/>
      <c r="AG672" s="31"/>
      <c r="AH672" s="31" t="str">
        <f t="shared" si="60"/>
        <v/>
      </c>
      <c r="AI672" s="37" t="str">
        <f>IFERROR(IF(OR($C$5="",$Y672=""),"",INDEX('NFA LEVEL'!$D$2:$D$197,MATCH(CONCATENATE($C$5,"_",$Y672),'NFA LEVEL'!$A$2:$A$197))),"")</f>
        <v/>
      </c>
      <c r="AJ672" s="38" t="str">
        <f>IFERROR(ROUND((VLOOKUP(CONCATENATE($C$5,"_",$Y672),premium!$A$2:$I$200,6,FALSE))*AA672,0),"")</f>
        <v/>
      </c>
      <c r="AK672" s="38" t="str">
        <f>IFERROR(ROUND((VLOOKUP(CONCATENATE($C$5,"_",$Y672),premium!$A$2:$I$200,9,FALSE))*AA672,2),"")</f>
        <v/>
      </c>
      <c r="AL672" s="35"/>
      <c r="AM672" s="31"/>
      <c r="AN672" s="39"/>
      <c r="AO672" s="63" t="str">
        <f t="shared" si="63"/>
        <v/>
      </c>
      <c r="AP672" s="40" t="str">
        <f t="shared" si="64"/>
        <v/>
      </c>
      <c r="AQ672" s="41" t="s">
        <v>48</v>
      </c>
      <c r="AR672" s="161"/>
      <c r="AS672" s="124" t="s">
        <v>4867</v>
      </c>
      <c r="AT672" s="129" t="s">
        <v>583</v>
      </c>
      <c r="AU672" s="129" t="s">
        <v>171</v>
      </c>
      <c r="AV672" s="129" t="s">
        <v>589</v>
      </c>
      <c r="AW672" s="129" t="s">
        <v>720</v>
      </c>
      <c r="AX672" s="129" t="s">
        <v>736</v>
      </c>
      <c r="AZ672" s="129" t="s">
        <v>3984</v>
      </c>
      <c r="BA672" s="130" t="s">
        <v>9991</v>
      </c>
      <c r="BB672" s="130" t="s">
        <v>9992</v>
      </c>
      <c r="BH672" s="124"/>
      <c r="BI672" s="124"/>
      <c r="BL672" s="131"/>
      <c r="BM672" s="131"/>
      <c r="BN672" s="131"/>
      <c r="BO672" s="131"/>
      <c r="BP672" s="131"/>
      <c r="BQ672" s="131"/>
      <c r="BR672" s="131"/>
      <c r="BX672" s="123"/>
      <c r="BY672" s="131"/>
      <c r="BZ672" s="131"/>
      <c r="CB672" s="129" t="s">
        <v>583</v>
      </c>
      <c r="CC672" s="129" t="s">
        <v>171</v>
      </c>
      <c r="CD672" s="129" t="s">
        <v>589</v>
      </c>
      <c r="CE672" s="129" t="s">
        <v>720</v>
      </c>
      <c r="CF672" s="129" t="s">
        <v>736</v>
      </c>
      <c r="CG672" s="131" t="s">
        <v>17987</v>
      </c>
      <c r="CH672" s="131" t="s">
        <v>9992</v>
      </c>
      <c r="CI672" s="124" t="s">
        <v>19655</v>
      </c>
    </row>
    <row r="673" spans="1:87" ht="15" x14ac:dyDescent="0.25">
      <c r="A673" s="30" t="str">
        <f t="shared" si="65"/>
        <v/>
      </c>
      <c r="B673" s="31"/>
      <c r="C673" s="31"/>
      <c r="D673" s="31"/>
      <c r="E673" s="31"/>
      <c r="F673" s="31"/>
      <c r="G673" s="32"/>
      <c r="H673" s="32"/>
      <c r="I673" s="33"/>
      <c r="J673" s="18"/>
      <c r="K673" s="32"/>
      <c r="L673" s="18"/>
      <c r="M673" s="31"/>
      <c r="N673" s="31"/>
      <c r="O673" s="31"/>
      <c r="P673" s="32"/>
      <c r="Q673" s="31"/>
      <c r="R673" s="44"/>
      <c r="S673" s="32"/>
      <c r="T673" s="34" t="str">
        <f t="shared" si="61"/>
        <v/>
      </c>
      <c r="U673" s="32"/>
      <c r="V673" s="45"/>
      <c r="W673" s="35"/>
      <c r="X673" s="62" t="str">
        <f t="shared" si="62"/>
        <v/>
      </c>
      <c r="Y673" s="32"/>
      <c r="Z673" s="35"/>
      <c r="AA673" s="36"/>
      <c r="AB673" s="32"/>
      <c r="AC673" s="32"/>
      <c r="AD673" s="32"/>
      <c r="AE673" s="31"/>
      <c r="AF673" s="31"/>
      <c r="AG673" s="31"/>
      <c r="AH673" s="31" t="str">
        <f t="shared" si="60"/>
        <v/>
      </c>
      <c r="AI673" s="37" t="str">
        <f>IFERROR(IF(OR($C$5="",$Y673=""),"",INDEX('NFA LEVEL'!$D$2:$D$197,MATCH(CONCATENATE($C$5,"_",$Y673),'NFA LEVEL'!$A$2:$A$197))),"")</f>
        <v/>
      </c>
      <c r="AJ673" s="38" t="str">
        <f>IFERROR(ROUND((VLOOKUP(CONCATENATE($C$5,"_",$Y673),premium!$A$2:$I$200,6,FALSE))*AA673,0),"")</f>
        <v/>
      </c>
      <c r="AK673" s="38" t="str">
        <f>IFERROR(ROUND((VLOOKUP(CONCATENATE($C$5,"_",$Y673),premium!$A$2:$I$200,9,FALSE))*AA673,2),"")</f>
        <v/>
      </c>
      <c r="AL673" s="35"/>
      <c r="AM673" s="31"/>
      <c r="AN673" s="39"/>
      <c r="AO673" s="63" t="str">
        <f t="shared" si="63"/>
        <v/>
      </c>
      <c r="AP673" s="40" t="str">
        <f t="shared" si="64"/>
        <v/>
      </c>
      <c r="AQ673" s="41" t="s">
        <v>48</v>
      </c>
      <c r="AR673" s="161"/>
      <c r="AS673" s="124" t="s">
        <v>4868</v>
      </c>
      <c r="AT673" s="129" t="s">
        <v>583</v>
      </c>
      <c r="AU673" s="129" t="s">
        <v>171</v>
      </c>
      <c r="AV673" s="129" t="s">
        <v>589</v>
      </c>
      <c r="AW673" s="129" t="s">
        <v>720</v>
      </c>
      <c r="AX673" s="129" t="s">
        <v>737</v>
      </c>
      <c r="AZ673" s="129" t="s">
        <v>3984</v>
      </c>
      <c r="BA673" s="130" t="s">
        <v>9993</v>
      </c>
      <c r="BB673" s="130" t="s">
        <v>9994</v>
      </c>
      <c r="BH673" s="124"/>
      <c r="BI673" s="124"/>
      <c r="BL673" s="131"/>
      <c r="BM673" s="131"/>
      <c r="BN673" s="131"/>
      <c r="BO673" s="131"/>
      <c r="BP673" s="131"/>
      <c r="BQ673" s="131"/>
      <c r="BR673" s="131"/>
      <c r="BX673" s="123"/>
      <c r="BY673" s="131"/>
      <c r="BZ673" s="131"/>
      <c r="CB673" s="129" t="s">
        <v>583</v>
      </c>
      <c r="CC673" s="129" t="s">
        <v>171</v>
      </c>
      <c r="CD673" s="129" t="s">
        <v>589</v>
      </c>
      <c r="CE673" s="129" t="s">
        <v>720</v>
      </c>
      <c r="CF673" s="129" t="s">
        <v>737</v>
      </c>
      <c r="CG673" s="131" t="s">
        <v>17987</v>
      </c>
      <c r="CH673" s="131" t="s">
        <v>9994</v>
      </c>
      <c r="CI673" s="124" t="s">
        <v>19656</v>
      </c>
    </row>
    <row r="674" spans="1:87" ht="15" x14ac:dyDescent="0.25">
      <c r="A674" s="30" t="str">
        <f t="shared" si="65"/>
        <v/>
      </c>
      <c r="B674" s="31"/>
      <c r="C674" s="31"/>
      <c r="D674" s="31"/>
      <c r="E674" s="31"/>
      <c r="F674" s="31"/>
      <c r="G674" s="32"/>
      <c r="H674" s="32"/>
      <c r="I674" s="33"/>
      <c r="J674" s="18"/>
      <c r="K674" s="32"/>
      <c r="L674" s="18"/>
      <c r="M674" s="31"/>
      <c r="N674" s="31"/>
      <c r="O674" s="31"/>
      <c r="P674" s="32"/>
      <c r="Q674" s="31"/>
      <c r="R674" s="44"/>
      <c r="S674" s="32"/>
      <c r="T674" s="34" t="str">
        <f t="shared" si="61"/>
        <v/>
      </c>
      <c r="U674" s="32"/>
      <c r="V674" s="45"/>
      <c r="W674" s="35"/>
      <c r="X674" s="62" t="str">
        <f t="shared" si="62"/>
        <v/>
      </c>
      <c r="Y674" s="32"/>
      <c r="Z674" s="35"/>
      <c r="AA674" s="36"/>
      <c r="AB674" s="32"/>
      <c r="AC674" s="32"/>
      <c r="AD674" s="32"/>
      <c r="AE674" s="31"/>
      <c r="AF674" s="31"/>
      <c r="AG674" s="31"/>
      <c r="AH674" s="31" t="str">
        <f t="shared" si="60"/>
        <v/>
      </c>
      <c r="AI674" s="37" t="str">
        <f>IFERROR(IF(OR($C$5="",$Y674=""),"",INDEX('NFA LEVEL'!$D$2:$D$197,MATCH(CONCATENATE($C$5,"_",$Y674),'NFA LEVEL'!$A$2:$A$197))),"")</f>
        <v/>
      </c>
      <c r="AJ674" s="38" t="str">
        <f>IFERROR(ROUND((VLOOKUP(CONCATENATE($C$5,"_",$Y674),premium!$A$2:$I$200,6,FALSE))*AA674,0),"")</f>
        <v/>
      </c>
      <c r="AK674" s="38" t="str">
        <f>IFERROR(ROUND((VLOOKUP(CONCATENATE($C$5,"_",$Y674),premium!$A$2:$I$200,9,FALSE))*AA674,2),"")</f>
        <v/>
      </c>
      <c r="AL674" s="35"/>
      <c r="AM674" s="31"/>
      <c r="AN674" s="39"/>
      <c r="AO674" s="63" t="str">
        <f t="shared" si="63"/>
        <v/>
      </c>
      <c r="AP674" s="40" t="str">
        <f t="shared" si="64"/>
        <v/>
      </c>
      <c r="AQ674" s="41" t="s">
        <v>48</v>
      </c>
      <c r="AR674" s="161"/>
      <c r="AS674" s="124" t="s">
        <v>4869</v>
      </c>
      <c r="AT674" s="129" t="s">
        <v>583</v>
      </c>
      <c r="AU674" s="129" t="s">
        <v>171</v>
      </c>
      <c r="AV674" s="129" t="s">
        <v>589</v>
      </c>
      <c r="AW674" s="129" t="s">
        <v>720</v>
      </c>
      <c r="AX674" s="129" t="s">
        <v>738</v>
      </c>
      <c r="AZ674" s="129" t="s">
        <v>3984</v>
      </c>
      <c r="BA674" s="130" t="s">
        <v>9995</v>
      </c>
      <c r="BB674" s="130" t="s">
        <v>9996</v>
      </c>
      <c r="BH674" s="124"/>
      <c r="BI674" s="124"/>
      <c r="BL674" s="131"/>
      <c r="BM674" s="131"/>
      <c r="BN674" s="131"/>
      <c r="BO674" s="131"/>
      <c r="BP674" s="131"/>
      <c r="BQ674" s="131"/>
      <c r="BR674" s="131"/>
      <c r="BX674" s="123"/>
      <c r="BY674" s="131"/>
      <c r="BZ674" s="131"/>
      <c r="CB674" s="129" t="s">
        <v>583</v>
      </c>
      <c r="CC674" s="129" t="s">
        <v>171</v>
      </c>
      <c r="CD674" s="129" t="s">
        <v>589</v>
      </c>
      <c r="CE674" s="129" t="s">
        <v>720</v>
      </c>
      <c r="CF674" s="129" t="s">
        <v>738</v>
      </c>
      <c r="CG674" s="131" t="s">
        <v>17987</v>
      </c>
      <c r="CH674" s="131" t="s">
        <v>9996</v>
      </c>
      <c r="CI674" s="124" t="s">
        <v>19657</v>
      </c>
    </row>
    <row r="675" spans="1:87" ht="15" x14ac:dyDescent="0.25">
      <c r="A675" s="30" t="str">
        <f t="shared" si="65"/>
        <v/>
      </c>
      <c r="B675" s="31"/>
      <c r="C675" s="31"/>
      <c r="D675" s="31"/>
      <c r="E675" s="31"/>
      <c r="F675" s="31"/>
      <c r="G675" s="32"/>
      <c r="H675" s="32"/>
      <c r="I675" s="33"/>
      <c r="J675" s="18"/>
      <c r="K675" s="32"/>
      <c r="L675" s="18"/>
      <c r="M675" s="31"/>
      <c r="N675" s="31"/>
      <c r="O675" s="31"/>
      <c r="P675" s="32"/>
      <c r="Q675" s="31"/>
      <c r="R675" s="44"/>
      <c r="S675" s="32"/>
      <c r="T675" s="34" t="str">
        <f t="shared" si="61"/>
        <v/>
      </c>
      <c r="U675" s="32"/>
      <c r="V675" s="45"/>
      <c r="W675" s="35"/>
      <c r="X675" s="62" t="str">
        <f t="shared" si="62"/>
        <v/>
      </c>
      <c r="Y675" s="32"/>
      <c r="Z675" s="35"/>
      <c r="AA675" s="36"/>
      <c r="AB675" s="32"/>
      <c r="AC675" s="32"/>
      <c r="AD675" s="32"/>
      <c r="AE675" s="31"/>
      <c r="AF675" s="31"/>
      <c r="AG675" s="31"/>
      <c r="AH675" s="31" t="str">
        <f t="shared" si="60"/>
        <v/>
      </c>
      <c r="AI675" s="37" t="str">
        <f>IFERROR(IF(OR($C$5="",$Y675=""),"",INDEX('NFA LEVEL'!$D$2:$D$197,MATCH(CONCATENATE($C$5,"_",$Y675),'NFA LEVEL'!$A$2:$A$197))),"")</f>
        <v/>
      </c>
      <c r="AJ675" s="38" t="str">
        <f>IFERROR(ROUND((VLOOKUP(CONCATENATE($C$5,"_",$Y675),premium!$A$2:$I$200,6,FALSE))*AA675,0),"")</f>
        <v/>
      </c>
      <c r="AK675" s="38" t="str">
        <f>IFERROR(ROUND((VLOOKUP(CONCATENATE($C$5,"_",$Y675),premium!$A$2:$I$200,9,FALSE))*AA675,2),"")</f>
        <v/>
      </c>
      <c r="AL675" s="35"/>
      <c r="AM675" s="31"/>
      <c r="AN675" s="39"/>
      <c r="AO675" s="63" t="str">
        <f t="shared" si="63"/>
        <v/>
      </c>
      <c r="AP675" s="40" t="str">
        <f t="shared" si="64"/>
        <v/>
      </c>
      <c r="AQ675" s="41" t="s">
        <v>48</v>
      </c>
      <c r="AR675" s="161"/>
      <c r="AS675" s="124" t="s">
        <v>4870</v>
      </c>
      <c r="AT675" s="129" t="s">
        <v>583</v>
      </c>
      <c r="AU675" s="129" t="s">
        <v>171</v>
      </c>
      <c r="AV675" s="129" t="s">
        <v>587</v>
      </c>
      <c r="AW675" s="129" t="s">
        <v>739</v>
      </c>
      <c r="AX675" s="129" t="s">
        <v>740</v>
      </c>
      <c r="AZ675" s="129" t="s">
        <v>3984</v>
      </c>
      <c r="BA675" s="130" t="s">
        <v>9997</v>
      </c>
      <c r="BB675" s="130" t="s">
        <v>9998</v>
      </c>
      <c r="BH675" s="124"/>
      <c r="BI675" s="124"/>
      <c r="BL675" s="131"/>
      <c r="BM675" s="131"/>
      <c r="BN675" s="131"/>
      <c r="BO675" s="131"/>
      <c r="BP675" s="131"/>
      <c r="BQ675" s="131"/>
      <c r="BR675" s="131"/>
      <c r="BX675" s="123"/>
      <c r="BY675" s="131"/>
      <c r="BZ675" s="131"/>
      <c r="CB675" s="129" t="s">
        <v>583</v>
      </c>
      <c r="CC675" s="129" t="s">
        <v>171</v>
      </c>
      <c r="CD675" s="129" t="s">
        <v>587</v>
      </c>
      <c r="CE675" s="129" t="s">
        <v>739</v>
      </c>
      <c r="CF675" s="129" t="s">
        <v>740</v>
      </c>
      <c r="CG675" s="131" t="s">
        <v>17988</v>
      </c>
      <c r="CH675" s="131" t="s">
        <v>9998</v>
      </c>
      <c r="CI675" s="124" t="s">
        <v>19658</v>
      </c>
    </row>
    <row r="676" spans="1:87" ht="15" x14ac:dyDescent="0.25">
      <c r="A676" s="30" t="str">
        <f t="shared" si="65"/>
        <v/>
      </c>
      <c r="B676" s="31"/>
      <c r="C676" s="31"/>
      <c r="D676" s="31"/>
      <c r="E676" s="31"/>
      <c r="F676" s="31"/>
      <c r="G676" s="32"/>
      <c r="H676" s="32"/>
      <c r="I676" s="33"/>
      <c r="J676" s="18"/>
      <c r="K676" s="32"/>
      <c r="L676" s="18"/>
      <c r="M676" s="31"/>
      <c r="N676" s="31"/>
      <c r="O676" s="31"/>
      <c r="P676" s="32"/>
      <c r="Q676" s="31"/>
      <c r="R676" s="44"/>
      <c r="S676" s="32"/>
      <c r="T676" s="34" t="str">
        <f t="shared" si="61"/>
        <v/>
      </c>
      <c r="U676" s="32"/>
      <c r="V676" s="45"/>
      <c r="W676" s="35"/>
      <c r="X676" s="62" t="str">
        <f t="shared" si="62"/>
        <v/>
      </c>
      <c r="Y676" s="32"/>
      <c r="Z676" s="35"/>
      <c r="AA676" s="36"/>
      <c r="AB676" s="32"/>
      <c r="AC676" s="32"/>
      <c r="AD676" s="32"/>
      <c r="AE676" s="31"/>
      <c r="AF676" s="31"/>
      <c r="AG676" s="31"/>
      <c r="AH676" s="31" t="str">
        <f t="shared" si="60"/>
        <v/>
      </c>
      <c r="AI676" s="37" t="str">
        <f>IFERROR(IF(OR($C$5="",$Y676=""),"",INDEX('NFA LEVEL'!$D$2:$D$197,MATCH(CONCATENATE($C$5,"_",$Y676),'NFA LEVEL'!$A$2:$A$197))),"")</f>
        <v/>
      </c>
      <c r="AJ676" s="38" t="str">
        <f>IFERROR(ROUND((VLOOKUP(CONCATENATE($C$5,"_",$Y676),premium!$A$2:$I$200,6,FALSE))*AA676,0),"")</f>
        <v/>
      </c>
      <c r="AK676" s="38" t="str">
        <f>IFERROR(ROUND((VLOOKUP(CONCATENATE($C$5,"_",$Y676),premium!$A$2:$I$200,9,FALSE))*AA676,2),"")</f>
        <v/>
      </c>
      <c r="AL676" s="35"/>
      <c r="AM676" s="31"/>
      <c r="AN676" s="39"/>
      <c r="AO676" s="63" t="str">
        <f t="shared" si="63"/>
        <v/>
      </c>
      <c r="AP676" s="40" t="str">
        <f t="shared" si="64"/>
        <v/>
      </c>
      <c r="AQ676" s="41" t="s">
        <v>48</v>
      </c>
      <c r="AR676" s="161"/>
      <c r="AS676" s="124" t="s">
        <v>4871</v>
      </c>
      <c r="AT676" s="129" t="s">
        <v>583</v>
      </c>
      <c r="AU676" s="129" t="s">
        <v>171</v>
      </c>
      <c r="AV676" s="129" t="s">
        <v>587</v>
      </c>
      <c r="AW676" s="129" t="s">
        <v>739</v>
      </c>
      <c r="AX676" s="129" t="s">
        <v>741</v>
      </c>
      <c r="AZ676" s="129" t="s">
        <v>3984</v>
      </c>
      <c r="BA676" s="130" t="s">
        <v>9999</v>
      </c>
      <c r="BB676" s="130" t="s">
        <v>10000</v>
      </c>
      <c r="BH676" s="124"/>
      <c r="BI676" s="124"/>
      <c r="BL676" s="131"/>
      <c r="BM676" s="131"/>
      <c r="BN676" s="131"/>
      <c r="BO676" s="131"/>
      <c r="BP676" s="131"/>
      <c r="BQ676" s="131"/>
      <c r="BR676" s="131"/>
      <c r="BX676" s="123"/>
      <c r="BY676" s="131"/>
      <c r="BZ676" s="131"/>
      <c r="CB676" s="129" t="s">
        <v>583</v>
      </c>
      <c r="CC676" s="129" t="s">
        <v>171</v>
      </c>
      <c r="CD676" s="129" t="s">
        <v>587</v>
      </c>
      <c r="CE676" s="129" t="s">
        <v>739</v>
      </c>
      <c r="CF676" s="129" t="s">
        <v>741</v>
      </c>
      <c r="CG676" s="131" t="s">
        <v>17988</v>
      </c>
      <c r="CH676" s="131" t="s">
        <v>10000</v>
      </c>
      <c r="CI676" s="124" t="s">
        <v>19659</v>
      </c>
    </row>
    <row r="677" spans="1:87" ht="15" x14ac:dyDescent="0.25">
      <c r="A677" s="30" t="str">
        <f t="shared" si="65"/>
        <v/>
      </c>
      <c r="B677" s="31"/>
      <c r="C677" s="31"/>
      <c r="D677" s="31"/>
      <c r="E677" s="31"/>
      <c r="F677" s="31"/>
      <c r="G677" s="32"/>
      <c r="H677" s="32"/>
      <c r="I677" s="33"/>
      <c r="J677" s="18"/>
      <c r="K677" s="32"/>
      <c r="L677" s="18"/>
      <c r="M677" s="31"/>
      <c r="N677" s="31"/>
      <c r="O677" s="31"/>
      <c r="P677" s="32"/>
      <c r="Q677" s="31"/>
      <c r="R677" s="44"/>
      <c r="S677" s="32"/>
      <c r="T677" s="34" t="str">
        <f t="shared" si="61"/>
        <v/>
      </c>
      <c r="U677" s="32"/>
      <c r="V677" s="45"/>
      <c r="W677" s="35"/>
      <c r="X677" s="62" t="str">
        <f t="shared" si="62"/>
        <v/>
      </c>
      <c r="Y677" s="32"/>
      <c r="Z677" s="35"/>
      <c r="AA677" s="36"/>
      <c r="AB677" s="32"/>
      <c r="AC677" s="32"/>
      <c r="AD677" s="32"/>
      <c r="AE677" s="31"/>
      <c r="AF677" s="31"/>
      <c r="AG677" s="31"/>
      <c r="AH677" s="31" t="str">
        <f t="shared" si="60"/>
        <v/>
      </c>
      <c r="AI677" s="37" t="str">
        <f>IFERROR(IF(OR($C$5="",$Y677=""),"",INDEX('NFA LEVEL'!$D$2:$D$197,MATCH(CONCATENATE($C$5,"_",$Y677),'NFA LEVEL'!$A$2:$A$197))),"")</f>
        <v/>
      </c>
      <c r="AJ677" s="38" t="str">
        <f>IFERROR(ROUND((VLOOKUP(CONCATENATE($C$5,"_",$Y677),premium!$A$2:$I$200,6,FALSE))*AA677,0),"")</f>
        <v/>
      </c>
      <c r="AK677" s="38" t="str">
        <f>IFERROR(ROUND((VLOOKUP(CONCATENATE($C$5,"_",$Y677),premium!$A$2:$I$200,9,FALSE))*AA677,2),"")</f>
        <v/>
      </c>
      <c r="AL677" s="35"/>
      <c r="AM677" s="31"/>
      <c r="AN677" s="39"/>
      <c r="AO677" s="63" t="str">
        <f t="shared" si="63"/>
        <v/>
      </c>
      <c r="AP677" s="40" t="str">
        <f t="shared" si="64"/>
        <v/>
      </c>
      <c r="AQ677" s="41" t="s">
        <v>48</v>
      </c>
      <c r="AR677" s="161"/>
      <c r="AS677" s="124" t="s">
        <v>4872</v>
      </c>
      <c r="AT677" s="129" t="s">
        <v>583</v>
      </c>
      <c r="AU677" s="129" t="s">
        <v>171</v>
      </c>
      <c r="AV677" s="129" t="s">
        <v>587</v>
      </c>
      <c r="AW677" s="129" t="s">
        <v>739</v>
      </c>
      <c r="AX677" s="129" t="s">
        <v>742</v>
      </c>
      <c r="AZ677" s="129" t="s">
        <v>3984</v>
      </c>
      <c r="BA677" s="130" t="s">
        <v>10001</v>
      </c>
      <c r="BB677" s="130" t="s">
        <v>10002</v>
      </c>
      <c r="BH677" s="124"/>
      <c r="BI677" s="124"/>
      <c r="BL677" s="131"/>
      <c r="BM677" s="131"/>
      <c r="BN677" s="131"/>
      <c r="BO677" s="131"/>
      <c r="BP677" s="131"/>
      <c r="BQ677" s="131"/>
      <c r="BR677" s="131"/>
      <c r="BX677" s="123"/>
      <c r="BY677" s="131"/>
      <c r="BZ677" s="131"/>
      <c r="CB677" s="129" t="s">
        <v>583</v>
      </c>
      <c r="CC677" s="129" t="s">
        <v>171</v>
      </c>
      <c r="CD677" s="129" t="s">
        <v>587</v>
      </c>
      <c r="CE677" s="129" t="s">
        <v>739</v>
      </c>
      <c r="CF677" s="129" t="s">
        <v>742</v>
      </c>
      <c r="CG677" s="131" t="s">
        <v>17988</v>
      </c>
      <c r="CH677" s="131" t="s">
        <v>10002</v>
      </c>
      <c r="CI677" s="124" t="s">
        <v>19660</v>
      </c>
    </row>
    <row r="678" spans="1:87" ht="15" x14ac:dyDescent="0.25">
      <c r="A678" s="30" t="str">
        <f t="shared" si="65"/>
        <v/>
      </c>
      <c r="B678" s="31"/>
      <c r="C678" s="31"/>
      <c r="D678" s="31"/>
      <c r="E678" s="31"/>
      <c r="F678" s="31"/>
      <c r="G678" s="32"/>
      <c r="H678" s="32"/>
      <c r="I678" s="33"/>
      <c r="J678" s="18"/>
      <c r="K678" s="32"/>
      <c r="L678" s="18"/>
      <c r="M678" s="31"/>
      <c r="N678" s="31"/>
      <c r="O678" s="31"/>
      <c r="P678" s="32"/>
      <c r="Q678" s="31"/>
      <c r="R678" s="44"/>
      <c r="S678" s="32"/>
      <c r="T678" s="34" t="str">
        <f t="shared" si="61"/>
        <v/>
      </c>
      <c r="U678" s="32"/>
      <c r="V678" s="45"/>
      <c r="W678" s="35"/>
      <c r="X678" s="62" t="str">
        <f t="shared" si="62"/>
        <v/>
      </c>
      <c r="Y678" s="32"/>
      <c r="Z678" s="35"/>
      <c r="AA678" s="36"/>
      <c r="AB678" s="32"/>
      <c r="AC678" s="32"/>
      <c r="AD678" s="32"/>
      <c r="AE678" s="31"/>
      <c r="AF678" s="31"/>
      <c r="AG678" s="31"/>
      <c r="AH678" s="31" t="str">
        <f t="shared" si="60"/>
        <v/>
      </c>
      <c r="AI678" s="37" t="str">
        <f>IFERROR(IF(OR($C$5="",$Y678=""),"",INDEX('NFA LEVEL'!$D$2:$D$197,MATCH(CONCATENATE($C$5,"_",$Y678),'NFA LEVEL'!$A$2:$A$197))),"")</f>
        <v/>
      </c>
      <c r="AJ678" s="38" t="str">
        <f>IFERROR(ROUND((VLOOKUP(CONCATENATE($C$5,"_",$Y678),premium!$A$2:$I$200,6,FALSE))*AA678,0),"")</f>
        <v/>
      </c>
      <c r="AK678" s="38" t="str">
        <f>IFERROR(ROUND((VLOOKUP(CONCATENATE($C$5,"_",$Y678),premium!$A$2:$I$200,9,FALSE))*AA678,2),"")</f>
        <v/>
      </c>
      <c r="AL678" s="35"/>
      <c r="AM678" s="31"/>
      <c r="AN678" s="39"/>
      <c r="AO678" s="63" t="str">
        <f t="shared" si="63"/>
        <v/>
      </c>
      <c r="AP678" s="40" t="str">
        <f t="shared" si="64"/>
        <v/>
      </c>
      <c r="AQ678" s="41" t="s">
        <v>48</v>
      </c>
      <c r="AR678" s="161"/>
      <c r="AS678" s="124" t="s">
        <v>4873</v>
      </c>
      <c r="AT678" s="129" t="s">
        <v>583</v>
      </c>
      <c r="AU678" s="129" t="s">
        <v>171</v>
      </c>
      <c r="AV678" s="129" t="s">
        <v>587</v>
      </c>
      <c r="AW678" s="129" t="s">
        <v>739</v>
      </c>
      <c r="AX678" s="129" t="s">
        <v>743</v>
      </c>
      <c r="AZ678" s="129" t="s">
        <v>3984</v>
      </c>
      <c r="BA678" s="130" t="s">
        <v>10003</v>
      </c>
      <c r="BB678" s="130" t="s">
        <v>10004</v>
      </c>
      <c r="BH678" s="124"/>
      <c r="BI678" s="124"/>
      <c r="BL678" s="131"/>
      <c r="BM678" s="131"/>
      <c r="BN678" s="131"/>
      <c r="BO678" s="131"/>
      <c r="BP678" s="131"/>
      <c r="BQ678" s="131"/>
      <c r="BR678" s="131"/>
      <c r="BX678" s="123"/>
      <c r="BY678" s="131"/>
      <c r="BZ678" s="131"/>
      <c r="CB678" s="129" t="s">
        <v>583</v>
      </c>
      <c r="CC678" s="129" t="s">
        <v>171</v>
      </c>
      <c r="CD678" s="129" t="s">
        <v>587</v>
      </c>
      <c r="CE678" s="129" t="s">
        <v>739</v>
      </c>
      <c r="CF678" s="129" t="s">
        <v>743</v>
      </c>
      <c r="CG678" s="131" t="s">
        <v>17988</v>
      </c>
      <c r="CH678" s="131" t="s">
        <v>10004</v>
      </c>
      <c r="CI678" s="124" t="s">
        <v>19661</v>
      </c>
    </row>
    <row r="679" spans="1:87" ht="15" x14ac:dyDescent="0.25">
      <c r="A679" s="30" t="str">
        <f t="shared" si="65"/>
        <v/>
      </c>
      <c r="B679" s="31"/>
      <c r="C679" s="31"/>
      <c r="D679" s="31"/>
      <c r="E679" s="31"/>
      <c r="F679" s="31"/>
      <c r="G679" s="32"/>
      <c r="H679" s="32"/>
      <c r="I679" s="33"/>
      <c r="J679" s="18"/>
      <c r="K679" s="32"/>
      <c r="L679" s="18"/>
      <c r="M679" s="31"/>
      <c r="N679" s="31"/>
      <c r="O679" s="31"/>
      <c r="P679" s="32"/>
      <c r="Q679" s="31"/>
      <c r="R679" s="44"/>
      <c r="S679" s="32"/>
      <c r="T679" s="34" t="str">
        <f t="shared" si="61"/>
        <v/>
      </c>
      <c r="U679" s="32"/>
      <c r="V679" s="45"/>
      <c r="W679" s="35"/>
      <c r="X679" s="62" t="str">
        <f t="shared" si="62"/>
        <v/>
      </c>
      <c r="Y679" s="32"/>
      <c r="Z679" s="35"/>
      <c r="AA679" s="36"/>
      <c r="AB679" s="32"/>
      <c r="AC679" s="32"/>
      <c r="AD679" s="32"/>
      <c r="AE679" s="31"/>
      <c r="AF679" s="31"/>
      <c r="AG679" s="31"/>
      <c r="AH679" s="31" t="str">
        <f t="shared" si="60"/>
        <v/>
      </c>
      <c r="AI679" s="37" t="str">
        <f>IFERROR(IF(OR($C$5="",$Y679=""),"",INDEX('NFA LEVEL'!$D$2:$D$197,MATCH(CONCATENATE($C$5,"_",$Y679),'NFA LEVEL'!$A$2:$A$197))),"")</f>
        <v/>
      </c>
      <c r="AJ679" s="38" t="str">
        <f>IFERROR(ROUND((VLOOKUP(CONCATENATE($C$5,"_",$Y679),premium!$A$2:$I$200,6,FALSE))*AA679,0),"")</f>
        <v/>
      </c>
      <c r="AK679" s="38" t="str">
        <f>IFERROR(ROUND((VLOOKUP(CONCATENATE($C$5,"_",$Y679),premium!$A$2:$I$200,9,FALSE))*AA679,2),"")</f>
        <v/>
      </c>
      <c r="AL679" s="35"/>
      <c r="AM679" s="31"/>
      <c r="AN679" s="39"/>
      <c r="AO679" s="63" t="str">
        <f t="shared" si="63"/>
        <v/>
      </c>
      <c r="AP679" s="40" t="str">
        <f t="shared" si="64"/>
        <v/>
      </c>
      <c r="AQ679" s="41" t="s">
        <v>48</v>
      </c>
      <c r="AR679" s="161"/>
      <c r="AS679" s="124" t="s">
        <v>4874</v>
      </c>
      <c r="AT679" s="129" t="s">
        <v>583</v>
      </c>
      <c r="AU679" s="129" t="s">
        <v>171</v>
      </c>
      <c r="AV679" s="129" t="s">
        <v>587</v>
      </c>
      <c r="AW679" s="129" t="s">
        <v>739</v>
      </c>
      <c r="AX679" s="129" t="s">
        <v>744</v>
      </c>
      <c r="AZ679" s="129" t="s">
        <v>3984</v>
      </c>
      <c r="BA679" s="130" t="s">
        <v>10005</v>
      </c>
      <c r="BB679" s="130" t="s">
        <v>10006</v>
      </c>
      <c r="BH679" s="124"/>
      <c r="BI679" s="124"/>
      <c r="BL679" s="131"/>
      <c r="BM679" s="131"/>
      <c r="BN679" s="131"/>
      <c r="BO679" s="131"/>
      <c r="BP679" s="131"/>
      <c r="BQ679" s="131"/>
      <c r="BR679" s="131"/>
      <c r="BX679" s="123"/>
      <c r="BY679" s="131"/>
      <c r="BZ679" s="131"/>
      <c r="CB679" s="129" t="s">
        <v>583</v>
      </c>
      <c r="CC679" s="129" t="s">
        <v>171</v>
      </c>
      <c r="CD679" s="129" t="s">
        <v>587</v>
      </c>
      <c r="CE679" s="129" t="s">
        <v>739</v>
      </c>
      <c r="CF679" s="129" t="s">
        <v>744</v>
      </c>
      <c r="CG679" s="131" t="s">
        <v>17988</v>
      </c>
      <c r="CH679" s="131" t="s">
        <v>10006</v>
      </c>
      <c r="CI679" s="124" t="s">
        <v>19662</v>
      </c>
    </row>
    <row r="680" spans="1:87" ht="15" x14ac:dyDescent="0.25">
      <c r="A680" s="30" t="str">
        <f t="shared" si="65"/>
        <v/>
      </c>
      <c r="B680" s="31"/>
      <c r="C680" s="31"/>
      <c r="D680" s="31"/>
      <c r="E680" s="31"/>
      <c r="F680" s="31"/>
      <c r="G680" s="32"/>
      <c r="H680" s="32"/>
      <c r="I680" s="33"/>
      <c r="J680" s="18"/>
      <c r="K680" s="32"/>
      <c r="L680" s="18"/>
      <c r="M680" s="31"/>
      <c r="N680" s="31"/>
      <c r="O680" s="31"/>
      <c r="P680" s="32"/>
      <c r="Q680" s="31"/>
      <c r="R680" s="44"/>
      <c r="S680" s="32"/>
      <c r="T680" s="34" t="str">
        <f t="shared" si="61"/>
        <v/>
      </c>
      <c r="U680" s="32"/>
      <c r="V680" s="45"/>
      <c r="W680" s="35"/>
      <c r="X680" s="62" t="str">
        <f t="shared" si="62"/>
        <v/>
      </c>
      <c r="Y680" s="32"/>
      <c r="Z680" s="35"/>
      <c r="AA680" s="36"/>
      <c r="AB680" s="32"/>
      <c r="AC680" s="32"/>
      <c r="AD680" s="32"/>
      <c r="AE680" s="31"/>
      <c r="AF680" s="31"/>
      <c r="AG680" s="31"/>
      <c r="AH680" s="31" t="str">
        <f t="shared" si="60"/>
        <v/>
      </c>
      <c r="AI680" s="37" t="str">
        <f>IFERROR(IF(OR($C$5="",$Y680=""),"",INDEX('NFA LEVEL'!$D$2:$D$197,MATCH(CONCATENATE($C$5,"_",$Y680),'NFA LEVEL'!$A$2:$A$197))),"")</f>
        <v/>
      </c>
      <c r="AJ680" s="38" t="str">
        <f>IFERROR(ROUND((VLOOKUP(CONCATENATE($C$5,"_",$Y680),premium!$A$2:$I$200,6,FALSE))*AA680,0),"")</f>
        <v/>
      </c>
      <c r="AK680" s="38" t="str">
        <f>IFERROR(ROUND((VLOOKUP(CONCATENATE($C$5,"_",$Y680),premium!$A$2:$I$200,9,FALSE))*AA680,2),"")</f>
        <v/>
      </c>
      <c r="AL680" s="35"/>
      <c r="AM680" s="31"/>
      <c r="AN680" s="39"/>
      <c r="AO680" s="63" t="str">
        <f t="shared" si="63"/>
        <v/>
      </c>
      <c r="AP680" s="40" t="str">
        <f t="shared" si="64"/>
        <v/>
      </c>
      <c r="AQ680" s="41" t="s">
        <v>48</v>
      </c>
      <c r="AR680" s="161"/>
      <c r="AS680" s="124" t="s">
        <v>4875</v>
      </c>
      <c r="AT680" s="129" t="s">
        <v>583</v>
      </c>
      <c r="AU680" s="129" t="s">
        <v>171</v>
      </c>
      <c r="AV680" s="129" t="s">
        <v>587</v>
      </c>
      <c r="AW680" s="129" t="s">
        <v>739</v>
      </c>
      <c r="AX680" s="129" t="s">
        <v>745</v>
      </c>
      <c r="AZ680" s="129" t="s">
        <v>3984</v>
      </c>
      <c r="BA680" s="130" t="s">
        <v>10007</v>
      </c>
      <c r="BB680" s="130" t="s">
        <v>10008</v>
      </c>
      <c r="BH680" s="124"/>
      <c r="BI680" s="124"/>
      <c r="BL680" s="131"/>
      <c r="BM680" s="131"/>
      <c r="BN680" s="131"/>
      <c r="BO680" s="131"/>
      <c r="BP680" s="131"/>
      <c r="BQ680" s="131"/>
      <c r="BR680" s="131"/>
      <c r="BX680" s="123"/>
      <c r="BY680" s="131"/>
      <c r="BZ680" s="131"/>
      <c r="CB680" s="129" t="s">
        <v>583</v>
      </c>
      <c r="CC680" s="129" t="s">
        <v>171</v>
      </c>
      <c r="CD680" s="129" t="s">
        <v>587</v>
      </c>
      <c r="CE680" s="129" t="s">
        <v>739</v>
      </c>
      <c r="CF680" s="129" t="s">
        <v>745</v>
      </c>
      <c r="CG680" s="131" t="s">
        <v>17988</v>
      </c>
      <c r="CH680" s="131" t="s">
        <v>10008</v>
      </c>
      <c r="CI680" s="124" t="s">
        <v>19663</v>
      </c>
    </row>
    <row r="681" spans="1:87" ht="15" x14ac:dyDescent="0.25">
      <c r="A681" s="30" t="str">
        <f t="shared" si="65"/>
        <v/>
      </c>
      <c r="B681" s="31"/>
      <c r="C681" s="31"/>
      <c r="D681" s="31"/>
      <c r="E681" s="31"/>
      <c r="F681" s="31"/>
      <c r="G681" s="32"/>
      <c r="H681" s="32"/>
      <c r="I681" s="33"/>
      <c r="J681" s="18"/>
      <c r="K681" s="32"/>
      <c r="L681" s="18"/>
      <c r="M681" s="31"/>
      <c r="N681" s="31"/>
      <c r="O681" s="31"/>
      <c r="P681" s="32"/>
      <c r="Q681" s="31"/>
      <c r="R681" s="44"/>
      <c r="S681" s="32"/>
      <c r="T681" s="34" t="str">
        <f t="shared" si="61"/>
        <v/>
      </c>
      <c r="U681" s="32"/>
      <c r="V681" s="45"/>
      <c r="W681" s="35"/>
      <c r="X681" s="62" t="str">
        <f t="shared" si="62"/>
        <v/>
      </c>
      <c r="Y681" s="32"/>
      <c r="Z681" s="35"/>
      <c r="AA681" s="36"/>
      <c r="AB681" s="32"/>
      <c r="AC681" s="32"/>
      <c r="AD681" s="32"/>
      <c r="AE681" s="31"/>
      <c r="AF681" s="31"/>
      <c r="AG681" s="31"/>
      <c r="AH681" s="31" t="str">
        <f t="shared" si="60"/>
        <v/>
      </c>
      <c r="AI681" s="37" t="str">
        <f>IFERROR(IF(OR($C$5="",$Y681=""),"",INDEX('NFA LEVEL'!$D$2:$D$197,MATCH(CONCATENATE($C$5,"_",$Y681),'NFA LEVEL'!$A$2:$A$197))),"")</f>
        <v/>
      </c>
      <c r="AJ681" s="38" t="str">
        <f>IFERROR(ROUND((VLOOKUP(CONCATENATE($C$5,"_",$Y681),premium!$A$2:$I$200,6,FALSE))*AA681,0),"")</f>
        <v/>
      </c>
      <c r="AK681" s="38" t="str">
        <f>IFERROR(ROUND((VLOOKUP(CONCATENATE($C$5,"_",$Y681),premium!$A$2:$I$200,9,FALSE))*AA681,2),"")</f>
        <v/>
      </c>
      <c r="AL681" s="35"/>
      <c r="AM681" s="31"/>
      <c r="AN681" s="39"/>
      <c r="AO681" s="63" t="str">
        <f t="shared" si="63"/>
        <v/>
      </c>
      <c r="AP681" s="40" t="str">
        <f t="shared" si="64"/>
        <v/>
      </c>
      <c r="AQ681" s="41" t="s">
        <v>48</v>
      </c>
      <c r="AR681" s="161"/>
      <c r="AS681" s="124" t="s">
        <v>4876</v>
      </c>
      <c r="AT681" s="129" t="s">
        <v>583</v>
      </c>
      <c r="AU681" s="129" t="s">
        <v>171</v>
      </c>
      <c r="AV681" s="129" t="s">
        <v>587</v>
      </c>
      <c r="AW681" s="129" t="s">
        <v>739</v>
      </c>
      <c r="AX681" s="129" t="s">
        <v>746</v>
      </c>
      <c r="AZ681" s="129" t="s">
        <v>3984</v>
      </c>
      <c r="BA681" s="130" t="s">
        <v>10009</v>
      </c>
      <c r="BB681" s="130" t="s">
        <v>10010</v>
      </c>
      <c r="BH681" s="124"/>
      <c r="BI681" s="124"/>
      <c r="BL681" s="131"/>
      <c r="BM681" s="131"/>
      <c r="BN681" s="131"/>
      <c r="BO681" s="131"/>
      <c r="BP681" s="131"/>
      <c r="BQ681" s="131"/>
      <c r="BR681" s="131"/>
      <c r="BX681" s="123"/>
      <c r="BY681" s="131"/>
      <c r="BZ681" s="131"/>
      <c r="CB681" s="129" t="s">
        <v>583</v>
      </c>
      <c r="CC681" s="129" t="s">
        <v>171</v>
      </c>
      <c r="CD681" s="129" t="s">
        <v>587</v>
      </c>
      <c r="CE681" s="129" t="s">
        <v>739</v>
      </c>
      <c r="CF681" s="129" t="s">
        <v>746</v>
      </c>
      <c r="CG681" s="131" t="s">
        <v>17988</v>
      </c>
      <c r="CH681" s="131" t="s">
        <v>10010</v>
      </c>
      <c r="CI681" s="124" t="s">
        <v>19664</v>
      </c>
    </row>
    <row r="682" spans="1:87" ht="15" x14ac:dyDescent="0.25">
      <c r="A682" s="30" t="str">
        <f t="shared" si="65"/>
        <v/>
      </c>
      <c r="B682" s="31"/>
      <c r="C682" s="31"/>
      <c r="D682" s="31"/>
      <c r="E682" s="31"/>
      <c r="F682" s="31"/>
      <c r="G682" s="32"/>
      <c r="H682" s="32"/>
      <c r="I682" s="33"/>
      <c r="J682" s="18"/>
      <c r="K682" s="32"/>
      <c r="L682" s="18"/>
      <c r="M682" s="31"/>
      <c r="N682" s="31"/>
      <c r="O682" s="31"/>
      <c r="P682" s="32"/>
      <c r="Q682" s="31"/>
      <c r="R682" s="44"/>
      <c r="S682" s="32"/>
      <c r="T682" s="34" t="str">
        <f t="shared" si="61"/>
        <v/>
      </c>
      <c r="U682" s="32"/>
      <c r="V682" s="45"/>
      <c r="W682" s="35"/>
      <c r="X682" s="62" t="str">
        <f t="shared" si="62"/>
        <v/>
      </c>
      <c r="Y682" s="32"/>
      <c r="Z682" s="35"/>
      <c r="AA682" s="36"/>
      <c r="AB682" s="32"/>
      <c r="AC682" s="32"/>
      <c r="AD682" s="32"/>
      <c r="AE682" s="31"/>
      <c r="AF682" s="31"/>
      <c r="AG682" s="31"/>
      <c r="AH682" s="31" t="str">
        <f t="shared" si="60"/>
        <v/>
      </c>
      <c r="AI682" s="37" t="str">
        <f>IFERROR(IF(OR($C$5="",$Y682=""),"",INDEX('NFA LEVEL'!$D$2:$D$197,MATCH(CONCATENATE($C$5,"_",$Y682),'NFA LEVEL'!$A$2:$A$197))),"")</f>
        <v/>
      </c>
      <c r="AJ682" s="38" t="str">
        <f>IFERROR(ROUND((VLOOKUP(CONCATENATE($C$5,"_",$Y682),premium!$A$2:$I$200,6,FALSE))*AA682,0),"")</f>
        <v/>
      </c>
      <c r="AK682" s="38" t="str">
        <f>IFERROR(ROUND((VLOOKUP(CONCATENATE($C$5,"_",$Y682),premium!$A$2:$I$200,9,FALSE))*AA682,2),"")</f>
        <v/>
      </c>
      <c r="AL682" s="35"/>
      <c r="AM682" s="31"/>
      <c r="AN682" s="39"/>
      <c r="AO682" s="63" t="str">
        <f t="shared" si="63"/>
        <v/>
      </c>
      <c r="AP682" s="40" t="str">
        <f t="shared" si="64"/>
        <v/>
      </c>
      <c r="AQ682" s="41" t="s">
        <v>48</v>
      </c>
      <c r="AR682" s="161"/>
      <c r="AS682" s="124" t="s">
        <v>4877</v>
      </c>
      <c r="AT682" s="129" t="s">
        <v>583</v>
      </c>
      <c r="AU682" s="129" t="s">
        <v>171</v>
      </c>
      <c r="AV682" s="129" t="s">
        <v>587</v>
      </c>
      <c r="AW682" s="129" t="s">
        <v>739</v>
      </c>
      <c r="AX682" s="129" t="s">
        <v>747</v>
      </c>
      <c r="AZ682" s="129" t="s">
        <v>3984</v>
      </c>
      <c r="BA682" s="130" t="s">
        <v>10011</v>
      </c>
      <c r="BB682" s="130" t="s">
        <v>10012</v>
      </c>
      <c r="BH682" s="124"/>
      <c r="BI682" s="124"/>
      <c r="BL682" s="131"/>
      <c r="BM682" s="131"/>
      <c r="BN682" s="131"/>
      <c r="BO682" s="131"/>
      <c r="BP682" s="131"/>
      <c r="BQ682" s="131"/>
      <c r="BR682" s="131"/>
      <c r="BX682" s="123"/>
      <c r="BY682" s="131"/>
      <c r="BZ682" s="131"/>
      <c r="CB682" s="129" t="s">
        <v>583</v>
      </c>
      <c r="CC682" s="129" t="s">
        <v>171</v>
      </c>
      <c r="CD682" s="129" t="s">
        <v>587</v>
      </c>
      <c r="CE682" s="129" t="s">
        <v>739</v>
      </c>
      <c r="CF682" s="129" t="s">
        <v>747</v>
      </c>
      <c r="CG682" s="131" t="s">
        <v>17988</v>
      </c>
      <c r="CH682" s="131" t="s">
        <v>10012</v>
      </c>
      <c r="CI682" s="124" t="s">
        <v>19665</v>
      </c>
    </row>
    <row r="683" spans="1:87" ht="15" x14ac:dyDescent="0.25">
      <c r="A683" s="30" t="str">
        <f t="shared" si="65"/>
        <v/>
      </c>
      <c r="B683" s="31"/>
      <c r="C683" s="31"/>
      <c r="D683" s="31"/>
      <c r="E683" s="31"/>
      <c r="F683" s="31"/>
      <c r="G683" s="32"/>
      <c r="H683" s="32"/>
      <c r="I683" s="33"/>
      <c r="J683" s="18"/>
      <c r="K683" s="32"/>
      <c r="L683" s="18"/>
      <c r="M683" s="31"/>
      <c r="N683" s="31"/>
      <c r="O683" s="31"/>
      <c r="P683" s="32"/>
      <c r="Q683" s="31"/>
      <c r="R683" s="44"/>
      <c r="S683" s="32"/>
      <c r="T683" s="34" t="str">
        <f t="shared" si="61"/>
        <v/>
      </c>
      <c r="U683" s="32"/>
      <c r="V683" s="45"/>
      <c r="W683" s="35"/>
      <c r="X683" s="62" t="str">
        <f t="shared" si="62"/>
        <v/>
      </c>
      <c r="Y683" s="32"/>
      <c r="Z683" s="35"/>
      <c r="AA683" s="36"/>
      <c r="AB683" s="32"/>
      <c r="AC683" s="32"/>
      <c r="AD683" s="32"/>
      <c r="AE683" s="31"/>
      <c r="AF683" s="31"/>
      <c r="AG683" s="31"/>
      <c r="AH683" s="31" t="str">
        <f t="shared" si="60"/>
        <v/>
      </c>
      <c r="AI683" s="37" t="str">
        <f>IFERROR(IF(OR($C$5="",$Y683=""),"",INDEX('NFA LEVEL'!$D$2:$D$197,MATCH(CONCATENATE($C$5,"_",$Y683),'NFA LEVEL'!$A$2:$A$197))),"")</f>
        <v/>
      </c>
      <c r="AJ683" s="38" t="str">
        <f>IFERROR(ROUND((VLOOKUP(CONCATENATE($C$5,"_",$Y683),premium!$A$2:$I$200,6,FALSE))*AA683,0),"")</f>
        <v/>
      </c>
      <c r="AK683" s="38" t="str">
        <f>IFERROR(ROUND((VLOOKUP(CONCATENATE($C$5,"_",$Y683),premium!$A$2:$I$200,9,FALSE))*AA683,2),"")</f>
        <v/>
      </c>
      <c r="AL683" s="35"/>
      <c r="AM683" s="31"/>
      <c r="AN683" s="39"/>
      <c r="AO683" s="63" t="str">
        <f t="shared" si="63"/>
        <v/>
      </c>
      <c r="AP683" s="40" t="str">
        <f t="shared" si="64"/>
        <v/>
      </c>
      <c r="AQ683" s="41" t="s">
        <v>48</v>
      </c>
      <c r="AR683" s="161"/>
      <c r="AS683" s="124" t="s">
        <v>4878</v>
      </c>
      <c r="AT683" s="129" t="s">
        <v>583</v>
      </c>
      <c r="AU683" s="129" t="s">
        <v>171</v>
      </c>
      <c r="AV683" s="129" t="s">
        <v>587</v>
      </c>
      <c r="AW683" s="129" t="s">
        <v>739</v>
      </c>
      <c r="AX683" s="129" t="s">
        <v>748</v>
      </c>
      <c r="AZ683" s="129" t="s">
        <v>3984</v>
      </c>
      <c r="BA683" s="130" t="s">
        <v>10013</v>
      </c>
      <c r="BB683" s="130" t="s">
        <v>10014</v>
      </c>
      <c r="BH683" s="124"/>
      <c r="BI683" s="124"/>
      <c r="BL683" s="131"/>
      <c r="BM683" s="131"/>
      <c r="BN683" s="131"/>
      <c r="BO683" s="131"/>
      <c r="BP683" s="131"/>
      <c r="BQ683" s="131"/>
      <c r="BR683" s="131"/>
      <c r="BX683" s="123"/>
      <c r="BY683" s="131"/>
      <c r="BZ683" s="131"/>
      <c r="CB683" s="129" t="s">
        <v>583</v>
      </c>
      <c r="CC683" s="129" t="s">
        <v>171</v>
      </c>
      <c r="CD683" s="129" t="s">
        <v>587</v>
      </c>
      <c r="CE683" s="129" t="s">
        <v>739</v>
      </c>
      <c r="CF683" s="129" t="s">
        <v>748</v>
      </c>
      <c r="CG683" s="131" t="s">
        <v>17988</v>
      </c>
      <c r="CH683" s="131" t="s">
        <v>10014</v>
      </c>
      <c r="CI683" s="124" t="s">
        <v>19666</v>
      </c>
    </row>
    <row r="684" spans="1:87" ht="15" x14ac:dyDescent="0.25">
      <c r="A684" s="30" t="str">
        <f t="shared" si="65"/>
        <v/>
      </c>
      <c r="B684" s="31"/>
      <c r="C684" s="31"/>
      <c r="D684" s="31"/>
      <c r="E684" s="31"/>
      <c r="F684" s="31"/>
      <c r="G684" s="32"/>
      <c r="H684" s="32"/>
      <c r="I684" s="33"/>
      <c r="J684" s="18"/>
      <c r="K684" s="32"/>
      <c r="L684" s="18"/>
      <c r="M684" s="31"/>
      <c r="N684" s="31"/>
      <c r="O684" s="31"/>
      <c r="P684" s="32"/>
      <c r="Q684" s="31"/>
      <c r="R684" s="44"/>
      <c r="S684" s="32"/>
      <c r="T684" s="34" t="str">
        <f t="shared" si="61"/>
        <v/>
      </c>
      <c r="U684" s="32"/>
      <c r="V684" s="45"/>
      <c r="W684" s="35"/>
      <c r="X684" s="62" t="str">
        <f t="shared" si="62"/>
        <v/>
      </c>
      <c r="Y684" s="32"/>
      <c r="Z684" s="35"/>
      <c r="AA684" s="36"/>
      <c r="AB684" s="32"/>
      <c r="AC684" s="32"/>
      <c r="AD684" s="32"/>
      <c r="AE684" s="31"/>
      <c r="AF684" s="31"/>
      <c r="AG684" s="31"/>
      <c r="AH684" s="31" t="str">
        <f t="shared" si="60"/>
        <v/>
      </c>
      <c r="AI684" s="37" t="str">
        <f>IFERROR(IF(OR($C$5="",$Y684=""),"",INDEX('NFA LEVEL'!$D$2:$D$197,MATCH(CONCATENATE($C$5,"_",$Y684),'NFA LEVEL'!$A$2:$A$197))),"")</f>
        <v/>
      </c>
      <c r="AJ684" s="38" t="str">
        <f>IFERROR(ROUND((VLOOKUP(CONCATENATE($C$5,"_",$Y684),premium!$A$2:$I$200,6,FALSE))*AA684,0),"")</f>
        <v/>
      </c>
      <c r="AK684" s="38" t="str">
        <f>IFERROR(ROUND((VLOOKUP(CONCATENATE($C$5,"_",$Y684),premium!$A$2:$I$200,9,FALSE))*AA684,2),"")</f>
        <v/>
      </c>
      <c r="AL684" s="35"/>
      <c r="AM684" s="31"/>
      <c r="AN684" s="39"/>
      <c r="AO684" s="63" t="str">
        <f t="shared" si="63"/>
        <v/>
      </c>
      <c r="AP684" s="40" t="str">
        <f t="shared" si="64"/>
        <v/>
      </c>
      <c r="AQ684" s="41" t="s">
        <v>48</v>
      </c>
      <c r="AR684" s="161"/>
      <c r="AS684" s="124" t="s">
        <v>4879</v>
      </c>
      <c r="AT684" s="129" t="s">
        <v>583</v>
      </c>
      <c r="AU684" s="129" t="s">
        <v>171</v>
      </c>
      <c r="AV684" s="129" t="s">
        <v>587</v>
      </c>
      <c r="AW684" s="129" t="s">
        <v>739</v>
      </c>
      <c r="AX684" s="129" t="s">
        <v>749</v>
      </c>
      <c r="AZ684" s="129" t="s">
        <v>3984</v>
      </c>
      <c r="BA684" s="130" t="s">
        <v>10015</v>
      </c>
      <c r="BB684" s="130" t="s">
        <v>10016</v>
      </c>
      <c r="BH684" s="124"/>
      <c r="BI684" s="124"/>
      <c r="BL684" s="131"/>
      <c r="BM684" s="131"/>
      <c r="BN684" s="131"/>
      <c r="BO684" s="131"/>
      <c r="BP684" s="131"/>
      <c r="BQ684" s="131"/>
      <c r="BR684" s="131"/>
      <c r="BX684" s="123"/>
      <c r="BY684" s="131"/>
      <c r="BZ684" s="131"/>
      <c r="CB684" s="129" t="s">
        <v>583</v>
      </c>
      <c r="CC684" s="129" t="s">
        <v>171</v>
      </c>
      <c r="CD684" s="129" t="s">
        <v>587</v>
      </c>
      <c r="CE684" s="129" t="s">
        <v>739</v>
      </c>
      <c r="CF684" s="129" t="s">
        <v>749</v>
      </c>
      <c r="CG684" s="131" t="s">
        <v>17988</v>
      </c>
      <c r="CH684" s="131" t="s">
        <v>10016</v>
      </c>
      <c r="CI684" s="124" t="s">
        <v>19667</v>
      </c>
    </row>
    <row r="685" spans="1:87" ht="15" x14ac:dyDescent="0.25">
      <c r="A685" s="30" t="str">
        <f t="shared" si="65"/>
        <v/>
      </c>
      <c r="B685" s="31"/>
      <c r="C685" s="31"/>
      <c r="D685" s="31"/>
      <c r="E685" s="31"/>
      <c r="F685" s="31"/>
      <c r="G685" s="32"/>
      <c r="H685" s="32"/>
      <c r="I685" s="33"/>
      <c r="J685" s="18"/>
      <c r="K685" s="32"/>
      <c r="L685" s="18"/>
      <c r="M685" s="31"/>
      <c r="N685" s="31"/>
      <c r="O685" s="31"/>
      <c r="P685" s="32"/>
      <c r="Q685" s="31"/>
      <c r="R685" s="44"/>
      <c r="S685" s="32"/>
      <c r="T685" s="34" t="str">
        <f t="shared" si="61"/>
        <v/>
      </c>
      <c r="U685" s="32"/>
      <c r="V685" s="45"/>
      <c r="W685" s="35"/>
      <c r="X685" s="62" t="str">
        <f t="shared" si="62"/>
        <v/>
      </c>
      <c r="Y685" s="32"/>
      <c r="Z685" s="35"/>
      <c r="AA685" s="36"/>
      <c r="AB685" s="32"/>
      <c r="AC685" s="32"/>
      <c r="AD685" s="32"/>
      <c r="AE685" s="31"/>
      <c r="AF685" s="31"/>
      <c r="AG685" s="31"/>
      <c r="AH685" s="31" t="str">
        <f t="shared" si="60"/>
        <v/>
      </c>
      <c r="AI685" s="37" t="str">
        <f>IFERROR(IF(OR($C$5="",$Y685=""),"",INDEX('NFA LEVEL'!$D$2:$D$197,MATCH(CONCATENATE($C$5,"_",$Y685),'NFA LEVEL'!$A$2:$A$197))),"")</f>
        <v/>
      </c>
      <c r="AJ685" s="38" t="str">
        <f>IFERROR(ROUND((VLOOKUP(CONCATENATE($C$5,"_",$Y685),premium!$A$2:$I$200,6,FALSE))*AA685,0),"")</f>
        <v/>
      </c>
      <c r="AK685" s="38" t="str">
        <f>IFERROR(ROUND((VLOOKUP(CONCATENATE($C$5,"_",$Y685),premium!$A$2:$I$200,9,FALSE))*AA685,2),"")</f>
        <v/>
      </c>
      <c r="AL685" s="35"/>
      <c r="AM685" s="31"/>
      <c r="AN685" s="39"/>
      <c r="AO685" s="63" t="str">
        <f t="shared" si="63"/>
        <v/>
      </c>
      <c r="AP685" s="40" t="str">
        <f t="shared" si="64"/>
        <v/>
      </c>
      <c r="AQ685" s="41" t="s">
        <v>48</v>
      </c>
      <c r="AR685" s="161"/>
      <c r="AS685" s="124" t="s">
        <v>4880</v>
      </c>
      <c r="AT685" s="129" t="s">
        <v>583</v>
      </c>
      <c r="AU685" s="129" t="s">
        <v>171</v>
      </c>
      <c r="AV685" s="129" t="s">
        <v>587</v>
      </c>
      <c r="AW685" s="129" t="s">
        <v>739</v>
      </c>
      <c r="AX685" s="129" t="s">
        <v>750</v>
      </c>
      <c r="AZ685" s="129" t="s">
        <v>3984</v>
      </c>
      <c r="BA685" s="130" t="s">
        <v>10017</v>
      </c>
      <c r="BB685" s="130" t="s">
        <v>10018</v>
      </c>
      <c r="BH685" s="124"/>
      <c r="BI685" s="124"/>
      <c r="BL685" s="131"/>
      <c r="BM685" s="131"/>
      <c r="BN685" s="131"/>
      <c r="BO685" s="131"/>
      <c r="BP685" s="131"/>
      <c r="BQ685" s="131"/>
      <c r="BR685" s="131"/>
      <c r="BX685" s="123"/>
      <c r="BY685" s="131"/>
      <c r="BZ685" s="131"/>
      <c r="CB685" s="129" t="s">
        <v>583</v>
      </c>
      <c r="CC685" s="129" t="s">
        <v>171</v>
      </c>
      <c r="CD685" s="129" t="s">
        <v>587</v>
      </c>
      <c r="CE685" s="129" t="s">
        <v>739</v>
      </c>
      <c r="CF685" s="129" t="s">
        <v>750</v>
      </c>
      <c r="CG685" s="131" t="s">
        <v>17988</v>
      </c>
      <c r="CH685" s="131" t="s">
        <v>10018</v>
      </c>
      <c r="CI685" s="124" t="s">
        <v>19668</v>
      </c>
    </row>
    <row r="686" spans="1:87" ht="15" x14ac:dyDescent="0.25">
      <c r="A686" s="30" t="str">
        <f t="shared" si="65"/>
        <v/>
      </c>
      <c r="B686" s="31"/>
      <c r="C686" s="31"/>
      <c r="D686" s="31"/>
      <c r="E686" s="31"/>
      <c r="F686" s="31"/>
      <c r="G686" s="32"/>
      <c r="H686" s="32"/>
      <c r="I686" s="33"/>
      <c r="J686" s="18"/>
      <c r="K686" s="32"/>
      <c r="L686" s="18"/>
      <c r="M686" s="31"/>
      <c r="N686" s="31"/>
      <c r="O686" s="31"/>
      <c r="P686" s="32"/>
      <c r="Q686" s="31"/>
      <c r="R686" s="44"/>
      <c r="S686" s="32"/>
      <c r="T686" s="34" t="str">
        <f t="shared" si="61"/>
        <v/>
      </c>
      <c r="U686" s="32"/>
      <c r="V686" s="45"/>
      <c r="W686" s="35"/>
      <c r="X686" s="62" t="str">
        <f t="shared" si="62"/>
        <v/>
      </c>
      <c r="Y686" s="32"/>
      <c r="Z686" s="35"/>
      <c r="AA686" s="36"/>
      <c r="AB686" s="32"/>
      <c r="AC686" s="32"/>
      <c r="AD686" s="32"/>
      <c r="AE686" s="31"/>
      <c r="AF686" s="31"/>
      <c r="AG686" s="31"/>
      <c r="AH686" s="31" t="str">
        <f t="shared" si="60"/>
        <v/>
      </c>
      <c r="AI686" s="37" t="str">
        <f>IFERROR(IF(OR($C$5="",$Y686=""),"",INDEX('NFA LEVEL'!$D$2:$D$197,MATCH(CONCATENATE($C$5,"_",$Y686),'NFA LEVEL'!$A$2:$A$197))),"")</f>
        <v/>
      </c>
      <c r="AJ686" s="38" t="str">
        <f>IFERROR(ROUND((VLOOKUP(CONCATENATE($C$5,"_",$Y686),premium!$A$2:$I$200,6,FALSE))*AA686,0),"")</f>
        <v/>
      </c>
      <c r="AK686" s="38" t="str">
        <f>IFERROR(ROUND((VLOOKUP(CONCATENATE($C$5,"_",$Y686),premium!$A$2:$I$200,9,FALSE))*AA686,2),"")</f>
        <v/>
      </c>
      <c r="AL686" s="35"/>
      <c r="AM686" s="31"/>
      <c r="AN686" s="39"/>
      <c r="AO686" s="63" t="str">
        <f t="shared" si="63"/>
        <v/>
      </c>
      <c r="AP686" s="40" t="str">
        <f t="shared" si="64"/>
        <v/>
      </c>
      <c r="AQ686" s="41" t="s">
        <v>48</v>
      </c>
      <c r="AR686" s="161"/>
      <c r="AS686" s="124" t="s">
        <v>4881</v>
      </c>
      <c r="AT686" s="129" t="s">
        <v>583</v>
      </c>
      <c r="AU686" s="129" t="s">
        <v>171</v>
      </c>
      <c r="AV686" s="129" t="s">
        <v>587</v>
      </c>
      <c r="AW686" s="129" t="s">
        <v>739</v>
      </c>
      <c r="AX686" s="129" t="s">
        <v>751</v>
      </c>
      <c r="AZ686" s="129" t="s">
        <v>3984</v>
      </c>
      <c r="BA686" s="130" t="s">
        <v>10019</v>
      </c>
      <c r="BB686" s="130" t="s">
        <v>10020</v>
      </c>
      <c r="BH686" s="124"/>
      <c r="BI686" s="124"/>
      <c r="BL686" s="131"/>
      <c r="BM686" s="131"/>
      <c r="BN686" s="131"/>
      <c r="BO686" s="131"/>
      <c r="BP686" s="131"/>
      <c r="BQ686" s="131"/>
      <c r="BR686" s="131"/>
      <c r="BX686" s="123"/>
      <c r="BY686" s="131"/>
      <c r="BZ686" s="131"/>
      <c r="CB686" s="129" t="s">
        <v>583</v>
      </c>
      <c r="CC686" s="129" t="s">
        <v>171</v>
      </c>
      <c r="CD686" s="129" t="s">
        <v>587</v>
      </c>
      <c r="CE686" s="129" t="s">
        <v>739</v>
      </c>
      <c r="CF686" s="129" t="s">
        <v>751</v>
      </c>
      <c r="CG686" s="131" t="s">
        <v>17988</v>
      </c>
      <c r="CH686" s="131" t="s">
        <v>10020</v>
      </c>
      <c r="CI686" s="124" t="s">
        <v>19669</v>
      </c>
    </row>
    <row r="687" spans="1:87" ht="15" x14ac:dyDescent="0.25">
      <c r="A687" s="30" t="str">
        <f t="shared" si="65"/>
        <v/>
      </c>
      <c r="B687" s="31"/>
      <c r="C687" s="31"/>
      <c r="D687" s="31"/>
      <c r="E687" s="31"/>
      <c r="F687" s="31"/>
      <c r="G687" s="32"/>
      <c r="H687" s="32"/>
      <c r="I687" s="33"/>
      <c r="J687" s="18"/>
      <c r="K687" s="32"/>
      <c r="L687" s="18"/>
      <c r="M687" s="31"/>
      <c r="N687" s="31"/>
      <c r="O687" s="31"/>
      <c r="P687" s="32"/>
      <c r="Q687" s="31"/>
      <c r="R687" s="44"/>
      <c r="S687" s="32"/>
      <c r="T687" s="34" t="str">
        <f t="shared" si="61"/>
        <v/>
      </c>
      <c r="U687" s="32"/>
      <c r="V687" s="45"/>
      <c r="W687" s="35"/>
      <c r="X687" s="62" t="str">
        <f t="shared" si="62"/>
        <v/>
      </c>
      <c r="Y687" s="32"/>
      <c r="Z687" s="35"/>
      <c r="AA687" s="36"/>
      <c r="AB687" s="32"/>
      <c r="AC687" s="32"/>
      <c r="AD687" s="32"/>
      <c r="AE687" s="31"/>
      <c r="AF687" s="31"/>
      <c r="AG687" s="31"/>
      <c r="AH687" s="31" t="str">
        <f t="shared" si="60"/>
        <v/>
      </c>
      <c r="AI687" s="37" t="str">
        <f>IFERROR(IF(OR($C$5="",$Y687=""),"",INDEX('NFA LEVEL'!$D$2:$D$197,MATCH(CONCATENATE($C$5,"_",$Y687),'NFA LEVEL'!$A$2:$A$197))),"")</f>
        <v/>
      </c>
      <c r="AJ687" s="38" t="str">
        <f>IFERROR(ROUND((VLOOKUP(CONCATENATE($C$5,"_",$Y687),premium!$A$2:$I$200,6,FALSE))*AA687,0),"")</f>
        <v/>
      </c>
      <c r="AK687" s="38" t="str">
        <f>IFERROR(ROUND((VLOOKUP(CONCATENATE($C$5,"_",$Y687),premium!$A$2:$I$200,9,FALSE))*AA687,2),"")</f>
        <v/>
      </c>
      <c r="AL687" s="35"/>
      <c r="AM687" s="31"/>
      <c r="AN687" s="39"/>
      <c r="AO687" s="63" t="str">
        <f t="shared" si="63"/>
        <v/>
      </c>
      <c r="AP687" s="40" t="str">
        <f t="shared" si="64"/>
        <v/>
      </c>
      <c r="AQ687" s="41" t="s">
        <v>48</v>
      </c>
      <c r="AR687" s="161"/>
      <c r="AS687" s="124" t="s">
        <v>4882</v>
      </c>
      <c r="AT687" s="129" t="s">
        <v>583</v>
      </c>
      <c r="AU687" s="129" t="s">
        <v>171</v>
      </c>
      <c r="AV687" s="129" t="s">
        <v>587</v>
      </c>
      <c r="AW687" s="129" t="s">
        <v>739</v>
      </c>
      <c r="AX687" s="129" t="s">
        <v>752</v>
      </c>
      <c r="AZ687" s="129" t="s">
        <v>3984</v>
      </c>
      <c r="BA687" s="130" t="s">
        <v>10021</v>
      </c>
      <c r="BB687" s="130" t="s">
        <v>10022</v>
      </c>
      <c r="BH687" s="124"/>
      <c r="BI687" s="124"/>
      <c r="BL687" s="131"/>
      <c r="BM687" s="131"/>
      <c r="BN687" s="131"/>
      <c r="BO687" s="131"/>
      <c r="BP687" s="131"/>
      <c r="BQ687" s="131"/>
      <c r="BR687" s="131"/>
      <c r="BX687" s="123"/>
      <c r="BY687" s="131"/>
      <c r="BZ687" s="131"/>
      <c r="CB687" s="129" t="s">
        <v>583</v>
      </c>
      <c r="CC687" s="129" t="s">
        <v>171</v>
      </c>
      <c r="CD687" s="129" t="s">
        <v>587</v>
      </c>
      <c r="CE687" s="129" t="s">
        <v>739</v>
      </c>
      <c r="CF687" s="129" t="s">
        <v>752</v>
      </c>
      <c r="CG687" s="131" t="s">
        <v>17988</v>
      </c>
      <c r="CH687" s="131" t="s">
        <v>10022</v>
      </c>
      <c r="CI687" s="124" t="s">
        <v>19670</v>
      </c>
    </row>
    <row r="688" spans="1:87" ht="15" x14ac:dyDescent="0.25">
      <c r="A688" s="30" t="str">
        <f t="shared" si="65"/>
        <v/>
      </c>
      <c r="B688" s="31"/>
      <c r="C688" s="31"/>
      <c r="D688" s="31"/>
      <c r="E688" s="31"/>
      <c r="F688" s="31"/>
      <c r="G688" s="32"/>
      <c r="H688" s="32"/>
      <c r="I688" s="33"/>
      <c r="J688" s="18"/>
      <c r="K688" s="32"/>
      <c r="L688" s="18"/>
      <c r="M688" s="31"/>
      <c r="N688" s="31"/>
      <c r="O688" s="31"/>
      <c r="P688" s="32"/>
      <c r="Q688" s="31"/>
      <c r="R688" s="44"/>
      <c r="S688" s="32"/>
      <c r="T688" s="34" t="str">
        <f t="shared" si="61"/>
        <v/>
      </c>
      <c r="U688" s="32"/>
      <c r="V688" s="45"/>
      <c r="W688" s="35"/>
      <c r="X688" s="62" t="str">
        <f t="shared" si="62"/>
        <v/>
      </c>
      <c r="Y688" s="32"/>
      <c r="Z688" s="35"/>
      <c r="AA688" s="36"/>
      <c r="AB688" s="32"/>
      <c r="AC688" s="32"/>
      <c r="AD688" s="32"/>
      <c r="AE688" s="31"/>
      <c r="AF688" s="31"/>
      <c r="AG688" s="31"/>
      <c r="AH688" s="31" t="str">
        <f t="shared" si="60"/>
        <v/>
      </c>
      <c r="AI688" s="37" t="str">
        <f>IFERROR(IF(OR($C$5="",$Y688=""),"",INDEX('NFA LEVEL'!$D$2:$D$197,MATCH(CONCATENATE($C$5,"_",$Y688),'NFA LEVEL'!$A$2:$A$197))),"")</f>
        <v/>
      </c>
      <c r="AJ688" s="38" t="str">
        <f>IFERROR(ROUND((VLOOKUP(CONCATENATE($C$5,"_",$Y688),premium!$A$2:$I$200,6,FALSE))*AA688,0),"")</f>
        <v/>
      </c>
      <c r="AK688" s="38" t="str">
        <f>IFERROR(ROUND((VLOOKUP(CONCATENATE($C$5,"_",$Y688),premium!$A$2:$I$200,9,FALSE))*AA688,2),"")</f>
        <v/>
      </c>
      <c r="AL688" s="35"/>
      <c r="AM688" s="31"/>
      <c r="AN688" s="39"/>
      <c r="AO688" s="63" t="str">
        <f t="shared" si="63"/>
        <v/>
      </c>
      <c r="AP688" s="40" t="str">
        <f t="shared" si="64"/>
        <v/>
      </c>
      <c r="AQ688" s="41" t="s">
        <v>48</v>
      </c>
      <c r="AR688" s="161"/>
      <c r="AS688" s="124" t="s">
        <v>4883</v>
      </c>
      <c r="AT688" s="129" t="s">
        <v>583</v>
      </c>
      <c r="AU688" s="129" t="s">
        <v>171</v>
      </c>
      <c r="AV688" s="129" t="s">
        <v>587</v>
      </c>
      <c r="AW688" s="129" t="s">
        <v>739</v>
      </c>
      <c r="AX688" s="129" t="s">
        <v>753</v>
      </c>
      <c r="AZ688" s="129" t="s">
        <v>3984</v>
      </c>
      <c r="BA688" s="130" t="s">
        <v>10023</v>
      </c>
      <c r="BB688" s="130" t="s">
        <v>10024</v>
      </c>
      <c r="BH688" s="124"/>
      <c r="BI688" s="124"/>
      <c r="BL688" s="131"/>
      <c r="BM688" s="131"/>
      <c r="BN688" s="131"/>
      <c r="BO688" s="131"/>
      <c r="BP688" s="131"/>
      <c r="BQ688" s="131"/>
      <c r="BR688" s="131"/>
      <c r="BX688" s="123"/>
      <c r="BY688" s="131"/>
      <c r="BZ688" s="131"/>
      <c r="CB688" s="129" t="s">
        <v>583</v>
      </c>
      <c r="CC688" s="129" t="s">
        <v>171</v>
      </c>
      <c r="CD688" s="129" t="s">
        <v>587</v>
      </c>
      <c r="CE688" s="129" t="s">
        <v>739</v>
      </c>
      <c r="CF688" s="129" t="s">
        <v>753</v>
      </c>
      <c r="CG688" s="131" t="s">
        <v>17988</v>
      </c>
      <c r="CH688" s="131" t="s">
        <v>10024</v>
      </c>
      <c r="CI688" s="124" t="s">
        <v>19671</v>
      </c>
    </row>
    <row r="689" spans="1:87" ht="15" x14ac:dyDescent="0.25">
      <c r="A689" s="30" t="str">
        <f t="shared" si="65"/>
        <v/>
      </c>
      <c r="B689" s="31"/>
      <c r="C689" s="31"/>
      <c r="D689" s="31"/>
      <c r="E689" s="31"/>
      <c r="F689" s="31"/>
      <c r="G689" s="32"/>
      <c r="H689" s="32"/>
      <c r="I689" s="33"/>
      <c r="J689" s="18"/>
      <c r="K689" s="32"/>
      <c r="L689" s="18"/>
      <c r="M689" s="31"/>
      <c r="N689" s="31"/>
      <c r="O689" s="31"/>
      <c r="P689" s="32"/>
      <c r="Q689" s="31"/>
      <c r="R689" s="44"/>
      <c r="S689" s="32"/>
      <c r="T689" s="34" t="str">
        <f t="shared" si="61"/>
        <v/>
      </c>
      <c r="U689" s="32"/>
      <c r="V689" s="45"/>
      <c r="W689" s="35"/>
      <c r="X689" s="62" t="str">
        <f t="shared" si="62"/>
        <v/>
      </c>
      <c r="Y689" s="32"/>
      <c r="Z689" s="35"/>
      <c r="AA689" s="36"/>
      <c r="AB689" s="32"/>
      <c r="AC689" s="32"/>
      <c r="AD689" s="32"/>
      <c r="AE689" s="31"/>
      <c r="AF689" s="31"/>
      <c r="AG689" s="31"/>
      <c r="AH689" s="31" t="str">
        <f t="shared" si="60"/>
        <v/>
      </c>
      <c r="AI689" s="37" t="str">
        <f>IFERROR(IF(OR($C$5="",$Y689=""),"",INDEX('NFA LEVEL'!$D$2:$D$197,MATCH(CONCATENATE($C$5,"_",$Y689),'NFA LEVEL'!$A$2:$A$197))),"")</f>
        <v/>
      </c>
      <c r="AJ689" s="38" t="str">
        <f>IFERROR(ROUND((VLOOKUP(CONCATENATE($C$5,"_",$Y689),premium!$A$2:$I$200,6,FALSE))*AA689,0),"")</f>
        <v/>
      </c>
      <c r="AK689" s="38" t="str">
        <f>IFERROR(ROUND((VLOOKUP(CONCATENATE($C$5,"_",$Y689),premium!$A$2:$I$200,9,FALSE))*AA689,2),"")</f>
        <v/>
      </c>
      <c r="AL689" s="35"/>
      <c r="AM689" s="31"/>
      <c r="AN689" s="39"/>
      <c r="AO689" s="63" t="str">
        <f t="shared" si="63"/>
        <v/>
      </c>
      <c r="AP689" s="40" t="str">
        <f t="shared" si="64"/>
        <v/>
      </c>
      <c r="AQ689" s="41" t="s">
        <v>48</v>
      </c>
      <c r="AR689" s="161"/>
      <c r="AS689" s="124" t="s">
        <v>4884</v>
      </c>
      <c r="AT689" s="129" t="s">
        <v>583</v>
      </c>
      <c r="AU689" s="129" t="s">
        <v>171</v>
      </c>
      <c r="AV689" s="129" t="s">
        <v>587</v>
      </c>
      <c r="AW689" s="129" t="s">
        <v>739</v>
      </c>
      <c r="AX689" s="129" t="s">
        <v>754</v>
      </c>
      <c r="AZ689" s="129" t="s">
        <v>3984</v>
      </c>
      <c r="BA689" s="130" t="s">
        <v>10025</v>
      </c>
      <c r="BB689" s="130" t="s">
        <v>10026</v>
      </c>
      <c r="BH689" s="124"/>
      <c r="BI689" s="124"/>
      <c r="BL689" s="131"/>
      <c r="BM689" s="131"/>
      <c r="BN689" s="131"/>
      <c r="BO689" s="131"/>
      <c r="BP689" s="131"/>
      <c r="BQ689" s="131"/>
      <c r="BR689" s="131"/>
      <c r="BX689" s="123"/>
      <c r="BY689" s="131"/>
      <c r="BZ689" s="131"/>
      <c r="CB689" s="129" t="s">
        <v>583</v>
      </c>
      <c r="CC689" s="129" t="s">
        <v>171</v>
      </c>
      <c r="CD689" s="129" t="s">
        <v>587</v>
      </c>
      <c r="CE689" s="129" t="s">
        <v>739</v>
      </c>
      <c r="CF689" s="129" t="s">
        <v>754</v>
      </c>
      <c r="CG689" s="131" t="s">
        <v>17988</v>
      </c>
      <c r="CH689" s="131" t="s">
        <v>10026</v>
      </c>
      <c r="CI689" s="124" t="s">
        <v>19672</v>
      </c>
    </row>
    <row r="690" spans="1:87" ht="15" x14ac:dyDescent="0.25">
      <c r="A690" s="30" t="str">
        <f t="shared" si="65"/>
        <v/>
      </c>
      <c r="B690" s="31"/>
      <c r="C690" s="31"/>
      <c r="D690" s="31"/>
      <c r="E690" s="31"/>
      <c r="F690" s="31"/>
      <c r="G690" s="32"/>
      <c r="H690" s="32"/>
      <c r="I690" s="33"/>
      <c r="J690" s="18"/>
      <c r="K690" s="32"/>
      <c r="L690" s="18"/>
      <c r="M690" s="31"/>
      <c r="N690" s="31"/>
      <c r="O690" s="31"/>
      <c r="P690" s="32"/>
      <c r="Q690" s="31"/>
      <c r="R690" s="44"/>
      <c r="S690" s="32"/>
      <c r="T690" s="34" t="str">
        <f t="shared" si="61"/>
        <v/>
      </c>
      <c r="U690" s="32"/>
      <c r="V690" s="45"/>
      <c r="W690" s="35"/>
      <c r="X690" s="62" t="str">
        <f t="shared" si="62"/>
        <v/>
      </c>
      <c r="Y690" s="32"/>
      <c r="Z690" s="35"/>
      <c r="AA690" s="36"/>
      <c r="AB690" s="32"/>
      <c r="AC690" s="32"/>
      <c r="AD690" s="32"/>
      <c r="AE690" s="31"/>
      <c r="AF690" s="31"/>
      <c r="AG690" s="31"/>
      <c r="AH690" s="31" t="str">
        <f t="shared" si="60"/>
        <v/>
      </c>
      <c r="AI690" s="37" t="str">
        <f>IFERROR(IF(OR($C$5="",$Y690=""),"",INDEX('NFA LEVEL'!$D$2:$D$197,MATCH(CONCATENATE($C$5,"_",$Y690),'NFA LEVEL'!$A$2:$A$197))),"")</f>
        <v/>
      </c>
      <c r="AJ690" s="38" t="str">
        <f>IFERROR(ROUND((VLOOKUP(CONCATENATE($C$5,"_",$Y690),premium!$A$2:$I$200,6,FALSE))*AA690,0),"")</f>
        <v/>
      </c>
      <c r="AK690" s="38" t="str">
        <f>IFERROR(ROUND((VLOOKUP(CONCATENATE($C$5,"_",$Y690),premium!$A$2:$I$200,9,FALSE))*AA690,2),"")</f>
        <v/>
      </c>
      <c r="AL690" s="35"/>
      <c r="AM690" s="31"/>
      <c r="AN690" s="39"/>
      <c r="AO690" s="63" t="str">
        <f t="shared" si="63"/>
        <v/>
      </c>
      <c r="AP690" s="40" t="str">
        <f t="shared" si="64"/>
        <v/>
      </c>
      <c r="AQ690" s="41" t="s">
        <v>48</v>
      </c>
      <c r="AR690" s="161"/>
      <c r="AS690" s="124" t="s">
        <v>4885</v>
      </c>
      <c r="AT690" s="129" t="s">
        <v>583</v>
      </c>
      <c r="AU690" s="129" t="s">
        <v>171</v>
      </c>
      <c r="AV690" s="129" t="s">
        <v>587</v>
      </c>
      <c r="AW690" s="129" t="s">
        <v>755</v>
      </c>
      <c r="AX690" s="129" t="s">
        <v>756</v>
      </c>
      <c r="AZ690" s="129" t="s">
        <v>3984</v>
      </c>
      <c r="BA690" s="130" t="s">
        <v>10027</v>
      </c>
      <c r="BB690" s="130" t="s">
        <v>10028</v>
      </c>
      <c r="BH690" s="124"/>
      <c r="BI690" s="124"/>
      <c r="BL690" s="131"/>
      <c r="BM690" s="131"/>
      <c r="BN690" s="131"/>
      <c r="BO690" s="131"/>
      <c r="BP690" s="131"/>
      <c r="BQ690" s="131"/>
      <c r="BR690" s="131"/>
      <c r="BX690" s="123"/>
      <c r="BY690" s="131"/>
      <c r="BZ690" s="131"/>
      <c r="CB690" s="129" t="s">
        <v>583</v>
      </c>
      <c r="CC690" s="129" t="s">
        <v>171</v>
      </c>
      <c r="CD690" s="129" t="s">
        <v>587</v>
      </c>
      <c r="CE690" s="129" t="s">
        <v>755</v>
      </c>
      <c r="CF690" s="129" t="s">
        <v>756</v>
      </c>
      <c r="CG690" s="131" t="s">
        <v>17989</v>
      </c>
      <c r="CH690" s="131" t="s">
        <v>10028</v>
      </c>
      <c r="CI690" s="124" t="s">
        <v>19673</v>
      </c>
    </row>
    <row r="691" spans="1:87" ht="15" x14ac:dyDescent="0.25">
      <c r="A691" s="30" t="str">
        <f t="shared" si="65"/>
        <v/>
      </c>
      <c r="B691" s="31"/>
      <c r="C691" s="31"/>
      <c r="D691" s="31"/>
      <c r="E691" s="31"/>
      <c r="F691" s="31"/>
      <c r="G691" s="32"/>
      <c r="H691" s="32"/>
      <c r="I691" s="33"/>
      <c r="J691" s="18"/>
      <c r="K691" s="32"/>
      <c r="L691" s="18"/>
      <c r="M691" s="31"/>
      <c r="N691" s="31"/>
      <c r="O691" s="31"/>
      <c r="P691" s="32"/>
      <c r="Q691" s="31"/>
      <c r="R691" s="44"/>
      <c r="S691" s="32"/>
      <c r="T691" s="34" t="str">
        <f t="shared" si="61"/>
        <v/>
      </c>
      <c r="U691" s="32"/>
      <c r="V691" s="45"/>
      <c r="W691" s="35"/>
      <c r="X691" s="62" t="str">
        <f t="shared" si="62"/>
        <v/>
      </c>
      <c r="Y691" s="32"/>
      <c r="Z691" s="35"/>
      <c r="AA691" s="36"/>
      <c r="AB691" s="32"/>
      <c r="AC691" s="32"/>
      <c r="AD691" s="32"/>
      <c r="AE691" s="31"/>
      <c r="AF691" s="31"/>
      <c r="AG691" s="31"/>
      <c r="AH691" s="31" t="str">
        <f t="shared" si="60"/>
        <v/>
      </c>
      <c r="AI691" s="37" t="str">
        <f>IFERROR(IF(OR($C$5="",$Y691=""),"",INDEX('NFA LEVEL'!$D$2:$D$197,MATCH(CONCATENATE($C$5,"_",$Y691),'NFA LEVEL'!$A$2:$A$197))),"")</f>
        <v/>
      </c>
      <c r="AJ691" s="38" t="str">
        <f>IFERROR(ROUND((VLOOKUP(CONCATENATE($C$5,"_",$Y691),premium!$A$2:$I$200,6,FALSE))*AA691,0),"")</f>
        <v/>
      </c>
      <c r="AK691" s="38" t="str">
        <f>IFERROR(ROUND((VLOOKUP(CONCATENATE($C$5,"_",$Y691),premium!$A$2:$I$200,9,FALSE))*AA691,2),"")</f>
        <v/>
      </c>
      <c r="AL691" s="35"/>
      <c r="AM691" s="31"/>
      <c r="AN691" s="39"/>
      <c r="AO691" s="63" t="str">
        <f t="shared" si="63"/>
        <v/>
      </c>
      <c r="AP691" s="40" t="str">
        <f t="shared" si="64"/>
        <v/>
      </c>
      <c r="AQ691" s="41" t="s">
        <v>48</v>
      </c>
      <c r="AR691" s="161"/>
      <c r="AS691" s="124" t="s">
        <v>4886</v>
      </c>
      <c r="AT691" s="129" t="s">
        <v>583</v>
      </c>
      <c r="AU691" s="129" t="s">
        <v>171</v>
      </c>
      <c r="AV691" s="129" t="s">
        <v>587</v>
      </c>
      <c r="AW691" s="129" t="s">
        <v>757</v>
      </c>
      <c r="AX691" s="129" t="s">
        <v>758</v>
      </c>
      <c r="AZ691" s="129" t="s">
        <v>3984</v>
      </c>
      <c r="BA691" s="130" t="s">
        <v>10029</v>
      </c>
      <c r="BB691" s="130" t="s">
        <v>10030</v>
      </c>
      <c r="BH691" s="124"/>
      <c r="BI691" s="124"/>
      <c r="BL691" s="131"/>
      <c r="BM691" s="131"/>
      <c r="BN691" s="131"/>
      <c r="BO691" s="131"/>
      <c r="BP691" s="131"/>
      <c r="BQ691" s="131"/>
      <c r="BR691" s="131"/>
      <c r="BX691" s="123"/>
      <c r="BY691" s="131"/>
      <c r="BZ691" s="131"/>
      <c r="CB691" s="129" t="s">
        <v>583</v>
      </c>
      <c r="CC691" s="129" t="s">
        <v>171</v>
      </c>
      <c r="CD691" s="129" t="s">
        <v>587</v>
      </c>
      <c r="CE691" s="129" t="s">
        <v>757</v>
      </c>
      <c r="CF691" s="129" t="s">
        <v>758</v>
      </c>
      <c r="CG691" s="131" t="s">
        <v>17990</v>
      </c>
      <c r="CH691" s="131" t="s">
        <v>10030</v>
      </c>
      <c r="CI691" s="124" t="s">
        <v>19674</v>
      </c>
    </row>
    <row r="692" spans="1:87" ht="15" x14ac:dyDescent="0.25">
      <c r="A692" s="30" t="str">
        <f t="shared" si="65"/>
        <v/>
      </c>
      <c r="B692" s="31"/>
      <c r="C692" s="31"/>
      <c r="D692" s="31"/>
      <c r="E692" s="31"/>
      <c r="F692" s="31"/>
      <c r="G692" s="32"/>
      <c r="H692" s="32"/>
      <c r="I692" s="33"/>
      <c r="J692" s="18"/>
      <c r="K692" s="32"/>
      <c r="L692" s="18"/>
      <c r="M692" s="31"/>
      <c r="N692" s="31"/>
      <c r="O692" s="31"/>
      <c r="P692" s="32"/>
      <c r="Q692" s="31"/>
      <c r="R692" s="44"/>
      <c r="S692" s="32"/>
      <c r="T692" s="34" t="str">
        <f t="shared" si="61"/>
        <v/>
      </c>
      <c r="U692" s="32"/>
      <c r="V692" s="45"/>
      <c r="W692" s="35"/>
      <c r="X692" s="62" t="str">
        <f t="shared" si="62"/>
        <v/>
      </c>
      <c r="Y692" s="32"/>
      <c r="Z692" s="35"/>
      <c r="AA692" s="36"/>
      <c r="AB692" s="32"/>
      <c r="AC692" s="32"/>
      <c r="AD692" s="32"/>
      <c r="AE692" s="31"/>
      <c r="AF692" s="31"/>
      <c r="AG692" s="31"/>
      <c r="AH692" s="31" t="str">
        <f t="shared" si="60"/>
        <v/>
      </c>
      <c r="AI692" s="37" t="str">
        <f>IFERROR(IF(OR($C$5="",$Y692=""),"",INDEX('NFA LEVEL'!$D$2:$D$197,MATCH(CONCATENATE($C$5,"_",$Y692),'NFA LEVEL'!$A$2:$A$197))),"")</f>
        <v/>
      </c>
      <c r="AJ692" s="38" t="str">
        <f>IFERROR(ROUND((VLOOKUP(CONCATENATE($C$5,"_",$Y692),premium!$A$2:$I$200,6,FALSE))*AA692,0),"")</f>
        <v/>
      </c>
      <c r="AK692" s="38" t="str">
        <f>IFERROR(ROUND((VLOOKUP(CONCATENATE($C$5,"_",$Y692),premium!$A$2:$I$200,9,FALSE))*AA692,2),"")</f>
        <v/>
      </c>
      <c r="AL692" s="35"/>
      <c r="AM692" s="31"/>
      <c r="AN692" s="39"/>
      <c r="AO692" s="63" t="str">
        <f t="shared" si="63"/>
        <v/>
      </c>
      <c r="AP692" s="40" t="str">
        <f t="shared" si="64"/>
        <v/>
      </c>
      <c r="AQ692" s="41" t="s">
        <v>48</v>
      </c>
      <c r="AR692" s="161"/>
      <c r="AS692" s="124" t="s">
        <v>4887</v>
      </c>
      <c r="AT692" s="129" t="s">
        <v>583</v>
      </c>
      <c r="AU692" s="129" t="s">
        <v>171</v>
      </c>
      <c r="AV692" s="129" t="s">
        <v>587</v>
      </c>
      <c r="AW692" s="129" t="s">
        <v>757</v>
      </c>
      <c r="AX692" s="129" t="s">
        <v>759</v>
      </c>
      <c r="AZ692" s="129" t="s">
        <v>3984</v>
      </c>
      <c r="BA692" s="130" t="s">
        <v>10031</v>
      </c>
      <c r="BB692" s="130" t="s">
        <v>10032</v>
      </c>
      <c r="BH692" s="124"/>
      <c r="BI692" s="124"/>
      <c r="BL692" s="131"/>
      <c r="BM692" s="131"/>
      <c r="BN692" s="131"/>
      <c r="BO692" s="131"/>
      <c r="BP692" s="131"/>
      <c r="BQ692" s="131"/>
      <c r="BR692" s="131"/>
      <c r="BX692" s="123"/>
      <c r="BY692" s="131"/>
      <c r="BZ692" s="131"/>
      <c r="CB692" s="129" t="s">
        <v>583</v>
      </c>
      <c r="CC692" s="129" t="s">
        <v>171</v>
      </c>
      <c r="CD692" s="129" t="s">
        <v>587</v>
      </c>
      <c r="CE692" s="129" t="s">
        <v>757</v>
      </c>
      <c r="CF692" s="129" t="s">
        <v>759</v>
      </c>
      <c r="CG692" s="131" t="s">
        <v>17990</v>
      </c>
      <c r="CH692" s="131" t="s">
        <v>10032</v>
      </c>
      <c r="CI692" s="124" t="s">
        <v>19675</v>
      </c>
    </row>
    <row r="693" spans="1:87" ht="15" x14ac:dyDescent="0.25">
      <c r="A693" s="30" t="str">
        <f t="shared" si="65"/>
        <v/>
      </c>
      <c r="B693" s="31"/>
      <c r="C693" s="31"/>
      <c r="D693" s="31"/>
      <c r="E693" s="31"/>
      <c r="F693" s="31"/>
      <c r="G693" s="32"/>
      <c r="H693" s="32"/>
      <c r="I693" s="33"/>
      <c r="J693" s="18"/>
      <c r="K693" s="32"/>
      <c r="L693" s="18"/>
      <c r="M693" s="31"/>
      <c r="N693" s="31"/>
      <c r="O693" s="31"/>
      <c r="P693" s="32"/>
      <c r="Q693" s="31"/>
      <c r="R693" s="44"/>
      <c r="S693" s="32"/>
      <c r="T693" s="34" t="str">
        <f t="shared" si="61"/>
        <v/>
      </c>
      <c r="U693" s="32"/>
      <c r="V693" s="45"/>
      <c r="W693" s="35"/>
      <c r="X693" s="62" t="str">
        <f t="shared" si="62"/>
        <v/>
      </c>
      <c r="Y693" s="32"/>
      <c r="Z693" s="35"/>
      <c r="AA693" s="36"/>
      <c r="AB693" s="32"/>
      <c r="AC693" s="32"/>
      <c r="AD693" s="32"/>
      <c r="AE693" s="31"/>
      <c r="AF693" s="31"/>
      <c r="AG693" s="31"/>
      <c r="AH693" s="31" t="str">
        <f t="shared" si="60"/>
        <v/>
      </c>
      <c r="AI693" s="37" t="str">
        <f>IFERROR(IF(OR($C$5="",$Y693=""),"",INDEX('NFA LEVEL'!$D$2:$D$197,MATCH(CONCATENATE($C$5,"_",$Y693),'NFA LEVEL'!$A$2:$A$197))),"")</f>
        <v/>
      </c>
      <c r="AJ693" s="38" t="str">
        <f>IFERROR(ROUND((VLOOKUP(CONCATENATE($C$5,"_",$Y693),premium!$A$2:$I$200,6,FALSE))*AA693,0),"")</f>
        <v/>
      </c>
      <c r="AK693" s="38" t="str">
        <f>IFERROR(ROUND((VLOOKUP(CONCATENATE($C$5,"_",$Y693),premium!$A$2:$I$200,9,FALSE))*AA693,2),"")</f>
        <v/>
      </c>
      <c r="AL693" s="35"/>
      <c r="AM693" s="31"/>
      <c r="AN693" s="39"/>
      <c r="AO693" s="63" t="str">
        <f t="shared" si="63"/>
        <v/>
      </c>
      <c r="AP693" s="40" t="str">
        <f t="shared" si="64"/>
        <v/>
      </c>
      <c r="AQ693" s="41" t="s">
        <v>48</v>
      </c>
      <c r="AR693" s="161"/>
      <c r="AS693" s="124" t="s">
        <v>4888</v>
      </c>
      <c r="AT693" s="129" t="s">
        <v>583</v>
      </c>
      <c r="AU693" s="129" t="s">
        <v>171</v>
      </c>
      <c r="AV693" s="129" t="s">
        <v>760</v>
      </c>
      <c r="AW693" s="129" t="s">
        <v>761</v>
      </c>
      <c r="AX693" s="129" t="s">
        <v>762</v>
      </c>
      <c r="AZ693" s="129" t="s">
        <v>3984</v>
      </c>
      <c r="BA693" s="130" t="s">
        <v>10033</v>
      </c>
      <c r="BB693" s="130" t="s">
        <v>10034</v>
      </c>
      <c r="BH693" s="124"/>
      <c r="BI693" s="124"/>
      <c r="BL693" s="131"/>
      <c r="BM693" s="131"/>
      <c r="BN693" s="131"/>
      <c r="BO693" s="131"/>
      <c r="BP693" s="131"/>
      <c r="BQ693" s="131"/>
      <c r="BR693" s="131"/>
      <c r="BX693" s="123"/>
      <c r="BY693" s="131"/>
      <c r="BZ693" s="131"/>
      <c r="CB693" s="129" t="s">
        <v>583</v>
      </c>
      <c r="CC693" s="129" t="s">
        <v>171</v>
      </c>
      <c r="CD693" s="129" t="s">
        <v>760</v>
      </c>
      <c r="CE693" s="129" t="s">
        <v>761</v>
      </c>
      <c r="CF693" s="129" t="s">
        <v>762</v>
      </c>
      <c r="CG693" s="131" t="s">
        <v>17991</v>
      </c>
      <c r="CH693" s="131" t="s">
        <v>10034</v>
      </c>
      <c r="CI693" s="124" t="s">
        <v>19676</v>
      </c>
    </row>
    <row r="694" spans="1:87" ht="15" x14ac:dyDescent="0.25">
      <c r="A694" s="30" t="str">
        <f t="shared" si="65"/>
        <v/>
      </c>
      <c r="B694" s="31"/>
      <c r="C694" s="31"/>
      <c r="D694" s="31"/>
      <c r="E694" s="31"/>
      <c r="F694" s="31"/>
      <c r="G694" s="32"/>
      <c r="H694" s="32"/>
      <c r="I694" s="33"/>
      <c r="J694" s="18"/>
      <c r="K694" s="32"/>
      <c r="L694" s="18"/>
      <c r="M694" s="31"/>
      <c r="N694" s="31"/>
      <c r="O694" s="31"/>
      <c r="P694" s="32"/>
      <c r="Q694" s="31"/>
      <c r="R694" s="44"/>
      <c r="S694" s="32"/>
      <c r="T694" s="34" t="str">
        <f t="shared" si="61"/>
        <v/>
      </c>
      <c r="U694" s="32"/>
      <c r="V694" s="45"/>
      <c r="W694" s="35"/>
      <c r="X694" s="62" t="str">
        <f t="shared" si="62"/>
        <v/>
      </c>
      <c r="Y694" s="32"/>
      <c r="Z694" s="35"/>
      <c r="AA694" s="36"/>
      <c r="AB694" s="32"/>
      <c r="AC694" s="32"/>
      <c r="AD694" s="32"/>
      <c r="AE694" s="31"/>
      <c r="AF694" s="31"/>
      <c r="AG694" s="31"/>
      <c r="AH694" s="31" t="str">
        <f t="shared" si="60"/>
        <v/>
      </c>
      <c r="AI694" s="37" t="str">
        <f>IFERROR(IF(OR($C$5="",$Y694=""),"",INDEX('NFA LEVEL'!$D$2:$D$197,MATCH(CONCATENATE($C$5,"_",$Y694),'NFA LEVEL'!$A$2:$A$197))),"")</f>
        <v/>
      </c>
      <c r="AJ694" s="38" t="str">
        <f>IFERROR(ROUND((VLOOKUP(CONCATENATE($C$5,"_",$Y694),premium!$A$2:$I$200,6,FALSE))*AA694,0),"")</f>
        <v/>
      </c>
      <c r="AK694" s="38" t="str">
        <f>IFERROR(ROUND((VLOOKUP(CONCATENATE($C$5,"_",$Y694),premium!$A$2:$I$200,9,FALSE))*AA694,2),"")</f>
        <v/>
      </c>
      <c r="AL694" s="35"/>
      <c r="AM694" s="31"/>
      <c r="AN694" s="39"/>
      <c r="AO694" s="63" t="str">
        <f t="shared" si="63"/>
        <v/>
      </c>
      <c r="AP694" s="40" t="str">
        <f t="shared" si="64"/>
        <v/>
      </c>
      <c r="AQ694" s="41" t="s">
        <v>48</v>
      </c>
      <c r="AR694" s="161"/>
      <c r="AS694" s="124" t="s">
        <v>4889</v>
      </c>
      <c r="AT694" s="129" t="s">
        <v>583</v>
      </c>
      <c r="AU694" s="129" t="s">
        <v>171</v>
      </c>
      <c r="AV694" s="129" t="s">
        <v>760</v>
      </c>
      <c r="AW694" s="129" t="s">
        <v>761</v>
      </c>
      <c r="AX694" s="129" t="s">
        <v>763</v>
      </c>
      <c r="AZ694" s="129" t="s">
        <v>3984</v>
      </c>
      <c r="BA694" s="130" t="s">
        <v>10035</v>
      </c>
      <c r="BB694" s="130" t="s">
        <v>10036</v>
      </c>
      <c r="BH694" s="124"/>
      <c r="BI694" s="124"/>
      <c r="BL694" s="131"/>
      <c r="BM694" s="131"/>
      <c r="BN694" s="131"/>
      <c r="BO694" s="131"/>
      <c r="BP694" s="131"/>
      <c r="BQ694" s="131"/>
      <c r="BR694" s="131"/>
      <c r="BX694" s="123"/>
      <c r="BY694" s="131"/>
      <c r="BZ694" s="131"/>
      <c r="CB694" s="129" t="s">
        <v>583</v>
      </c>
      <c r="CC694" s="129" t="s">
        <v>171</v>
      </c>
      <c r="CD694" s="129" t="s">
        <v>760</v>
      </c>
      <c r="CE694" s="129" t="s">
        <v>761</v>
      </c>
      <c r="CF694" s="129" t="s">
        <v>763</v>
      </c>
      <c r="CG694" s="131" t="s">
        <v>17991</v>
      </c>
      <c r="CH694" s="131" t="s">
        <v>10036</v>
      </c>
      <c r="CI694" s="124" t="s">
        <v>19677</v>
      </c>
    </row>
    <row r="695" spans="1:87" ht="15" x14ac:dyDescent="0.25">
      <c r="A695" s="30" t="str">
        <f t="shared" si="65"/>
        <v/>
      </c>
      <c r="B695" s="31"/>
      <c r="C695" s="31"/>
      <c r="D695" s="31"/>
      <c r="E695" s="31"/>
      <c r="F695" s="31"/>
      <c r="G695" s="32"/>
      <c r="H695" s="32"/>
      <c r="I695" s="33"/>
      <c r="J695" s="18"/>
      <c r="K695" s="32"/>
      <c r="L695" s="18"/>
      <c r="M695" s="31"/>
      <c r="N695" s="31"/>
      <c r="O695" s="31"/>
      <c r="P695" s="32"/>
      <c r="Q695" s="31"/>
      <c r="R695" s="44"/>
      <c r="S695" s="32"/>
      <c r="T695" s="34" t="str">
        <f t="shared" si="61"/>
        <v/>
      </c>
      <c r="U695" s="32"/>
      <c r="V695" s="45"/>
      <c r="W695" s="35"/>
      <c r="X695" s="62" t="str">
        <f t="shared" si="62"/>
        <v/>
      </c>
      <c r="Y695" s="32"/>
      <c r="Z695" s="35"/>
      <c r="AA695" s="36"/>
      <c r="AB695" s="32"/>
      <c r="AC695" s="32"/>
      <c r="AD695" s="32"/>
      <c r="AE695" s="31"/>
      <c r="AF695" s="31"/>
      <c r="AG695" s="31"/>
      <c r="AH695" s="31" t="str">
        <f t="shared" si="60"/>
        <v/>
      </c>
      <c r="AI695" s="37" t="str">
        <f>IFERROR(IF(OR($C$5="",$Y695=""),"",INDEX('NFA LEVEL'!$D$2:$D$197,MATCH(CONCATENATE($C$5,"_",$Y695),'NFA LEVEL'!$A$2:$A$197))),"")</f>
        <v/>
      </c>
      <c r="AJ695" s="38" t="str">
        <f>IFERROR(ROUND((VLOOKUP(CONCATENATE($C$5,"_",$Y695),premium!$A$2:$I$200,6,FALSE))*AA695,0),"")</f>
        <v/>
      </c>
      <c r="AK695" s="38" t="str">
        <f>IFERROR(ROUND((VLOOKUP(CONCATENATE($C$5,"_",$Y695),premium!$A$2:$I$200,9,FALSE))*AA695,2),"")</f>
        <v/>
      </c>
      <c r="AL695" s="35"/>
      <c r="AM695" s="31"/>
      <c r="AN695" s="39"/>
      <c r="AO695" s="63" t="str">
        <f t="shared" si="63"/>
        <v/>
      </c>
      <c r="AP695" s="40" t="str">
        <f t="shared" si="64"/>
        <v/>
      </c>
      <c r="AQ695" s="41" t="s">
        <v>48</v>
      </c>
      <c r="AR695" s="161"/>
      <c r="AS695" s="124" t="s">
        <v>4890</v>
      </c>
      <c r="AT695" s="129" t="s">
        <v>583</v>
      </c>
      <c r="AU695" s="129" t="s">
        <v>171</v>
      </c>
      <c r="AV695" s="129" t="s">
        <v>760</v>
      </c>
      <c r="AW695" s="129" t="s">
        <v>761</v>
      </c>
      <c r="AX695" s="129" t="s">
        <v>764</v>
      </c>
      <c r="AZ695" s="129" t="s">
        <v>3984</v>
      </c>
      <c r="BA695" s="130" t="s">
        <v>10037</v>
      </c>
      <c r="BB695" s="130" t="s">
        <v>10038</v>
      </c>
      <c r="BH695" s="124"/>
      <c r="BI695" s="124"/>
      <c r="BL695" s="131"/>
      <c r="BM695" s="131"/>
      <c r="BN695" s="131"/>
      <c r="BO695" s="131"/>
      <c r="BP695" s="131"/>
      <c r="BQ695" s="131"/>
      <c r="BR695" s="131"/>
      <c r="BX695" s="123"/>
      <c r="BY695" s="131"/>
      <c r="BZ695" s="131"/>
      <c r="CB695" s="129" t="s">
        <v>583</v>
      </c>
      <c r="CC695" s="129" t="s">
        <v>171</v>
      </c>
      <c r="CD695" s="129" t="s">
        <v>760</v>
      </c>
      <c r="CE695" s="129" t="s">
        <v>761</v>
      </c>
      <c r="CF695" s="129" t="s">
        <v>764</v>
      </c>
      <c r="CG695" s="131" t="s">
        <v>17991</v>
      </c>
      <c r="CH695" s="131" t="s">
        <v>10038</v>
      </c>
      <c r="CI695" s="124" t="s">
        <v>19678</v>
      </c>
    </row>
    <row r="696" spans="1:87" ht="15" x14ac:dyDescent="0.25">
      <c r="A696" s="30" t="str">
        <f t="shared" si="65"/>
        <v/>
      </c>
      <c r="B696" s="31"/>
      <c r="C696" s="31"/>
      <c r="D696" s="31"/>
      <c r="E696" s="31"/>
      <c r="F696" s="31"/>
      <c r="G696" s="32"/>
      <c r="H696" s="32"/>
      <c r="I696" s="33"/>
      <c r="J696" s="18"/>
      <c r="K696" s="32"/>
      <c r="L696" s="18"/>
      <c r="M696" s="31"/>
      <c r="N696" s="31"/>
      <c r="O696" s="31"/>
      <c r="P696" s="32"/>
      <c r="Q696" s="31"/>
      <c r="R696" s="44"/>
      <c r="S696" s="32"/>
      <c r="T696" s="34" t="str">
        <f t="shared" si="61"/>
        <v/>
      </c>
      <c r="U696" s="32"/>
      <c r="V696" s="45"/>
      <c r="W696" s="35"/>
      <c r="X696" s="62" t="str">
        <f t="shared" si="62"/>
        <v/>
      </c>
      <c r="Y696" s="32"/>
      <c r="Z696" s="35"/>
      <c r="AA696" s="36"/>
      <c r="AB696" s="32"/>
      <c r="AC696" s="32"/>
      <c r="AD696" s="32"/>
      <c r="AE696" s="31"/>
      <c r="AF696" s="31"/>
      <c r="AG696" s="31"/>
      <c r="AH696" s="31" t="str">
        <f t="shared" si="60"/>
        <v/>
      </c>
      <c r="AI696" s="37" t="str">
        <f>IFERROR(IF(OR($C$5="",$Y696=""),"",INDEX('NFA LEVEL'!$D$2:$D$197,MATCH(CONCATENATE($C$5,"_",$Y696),'NFA LEVEL'!$A$2:$A$197))),"")</f>
        <v/>
      </c>
      <c r="AJ696" s="38" t="str">
        <f>IFERROR(ROUND((VLOOKUP(CONCATENATE($C$5,"_",$Y696),premium!$A$2:$I$200,6,FALSE))*AA696,0),"")</f>
        <v/>
      </c>
      <c r="AK696" s="38" t="str">
        <f>IFERROR(ROUND((VLOOKUP(CONCATENATE($C$5,"_",$Y696),premium!$A$2:$I$200,9,FALSE))*AA696,2),"")</f>
        <v/>
      </c>
      <c r="AL696" s="35"/>
      <c r="AM696" s="31"/>
      <c r="AN696" s="39"/>
      <c r="AO696" s="63" t="str">
        <f t="shared" si="63"/>
        <v/>
      </c>
      <c r="AP696" s="40" t="str">
        <f t="shared" si="64"/>
        <v/>
      </c>
      <c r="AQ696" s="41" t="s">
        <v>48</v>
      </c>
      <c r="AR696" s="161"/>
      <c r="AS696" s="124" t="s">
        <v>4891</v>
      </c>
      <c r="AT696" s="129" t="s">
        <v>583</v>
      </c>
      <c r="AU696" s="129" t="s">
        <v>171</v>
      </c>
      <c r="AV696" s="129" t="s">
        <v>760</v>
      </c>
      <c r="AW696" s="129" t="s">
        <v>761</v>
      </c>
      <c r="AX696" s="129" t="s">
        <v>765</v>
      </c>
      <c r="AZ696" s="129" t="s">
        <v>3984</v>
      </c>
      <c r="BA696" s="130" t="s">
        <v>10039</v>
      </c>
      <c r="BB696" s="130" t="s">
        <v>10040</v>
      </c>
      <c r="BH696" s="124"/>
      <c r="BI696" s="124"/>
      <c r="BL696" s="131"/>
      <c r="BM696" s="131"/>
      <c r="BN696" s="131"/>
      <c r="BO696" s="131"/>
      <c r="BP696" s="131"/>
      <c r="BQ696" s="131"/>
      <c r="BR696" s="131"/>
      <c r="BX696" s="123"/>
      <c r="BY696" s="131"/>
      <c r="BZ696" s="131"/>
      <c r="CB696" s="129" t="s">
        <v>583</v>
      </c>
      <c r="CC696" s="129" t="s">
        <v>171</v>
      </c>
      <c r="CD696" s="129" t="s">
        <v>760</v>
      </c>
      <c r="CE696" s="129" t="s">
        <v>761</v>
      </c>
      <c r="CF696" s="129" t="s">
        <v>765</v>
      </c>
      <c r="CG696" s="131" t="s">
        <v>17991</v>
      </c>
      <c r="CH696" s="131" t="s">
        <v>10040</v>
      </c>
      <c r="CI696" s="124" t="s">
        <v>19679</v>
      </c>
    </row>
    <row r="697" spans="1:87" ht="15" x14ac:dyDescent="0.25">
      <c r="A697" s="30" t="str">
        <f t="shared" si="65"/>
        <v/>
      </c>
      <c r="B697" s="31"/>
      <c r="C697" s="31"/>
      <c r="D697" s="31"/>
      <c r="E697" s="31"/>
      <c r="F697" s="31"/>
      <c r="G697" s="32"/>
      <c r="H697" s="32"/>
      <c r="I697" s="33"/>
      <c r="J697" s="18"/>
      <c r="K697" s="32"/>
      <c r="L697" s="18"/>
      <c r="M697" s="31"/>
      <c r="N697" s="31"/>
      <c r="O697" s="31"/>
      <c r="P697" s="32"/>
      <c r="Q697" s="31"/>
      <c r="R697" s="44"/>
      <c r="S697" s="32"/>
      <c r="T697" s="34" t="str">
        <f t="shared" si="61"/>
        <v/>
      </c>
      <c r="U697" s="32"/>
      <c r="V697" s="45"/>
      <c r="W697" s="35"/>
      <c r="X697" s="62" t="str">
        <f t="shared" si="62"/>
        <v/>
      </c>
      <c r="Y697" s="32"/>
      <c r="Z697" s="35"/>
      <c r="AA697" s="36"/>
      <c r="AB697" s="32"/>
      <c r="AC697" s="32"/>
      <c r="AD697" s="32"/>
      <c r="AE697" s="31"/>
      <c r="AF697" s="31"/>
      <c r="AG697" s="31"/>
      <c r="AH697" s="31" t="str">
        <f t="shared" si="60"/>
        <v/>
      </c>
      <c r="AI697" s="37" t="str">
        <f>IFERROR(IF(OR($C$5="",$Y697=""),"",INDEX('NFA LEVEL'!$D$2:$D$197,MATCH(CONCATENATE($C$5,"_",$Y697),'NFA LEVEL'!$A$2:$A$197))),"")</f>
        <v/>
      </c>
      <c r="AJ697" s="38" t="str">
        <f>IFERROR(ROUND((VLOOKUP(CONCATENATE($C$5,"_",$Y697),premium!$A$2:$I$200,6,FALSE))*AA697,0),"")</f>
        <v/>
      </c>
      <c r="AK697" s="38" t="str">
        <f>IFERROR(ROUND((VLOOKUP(CONCATENATE($C$5,"_",$Y697),premium!$A$2:$I$200,9,FALSE))*AA697,2),"")</f>
        <v/>
      </c>
      <c r="AL697" s="35"/>
      <c r="AM697" s="31"/>
      <c r="AN697" s="39"/>
      <c r="AO697" s="63" t="str">
        <f t="shared" si="63"/>
        <v/>
      </c>
      <c r="AP697" s="40" t="str">
        <f t="shared" si="64"/>
        <v/>
      </c>
      <c r="AQ697" s="41" t="s">
        <v>48</v>
      </c>
      <c r="AR697" s="161"/>
      <c r="AS697" s="124" t="s">
        <v>4892</v>
      </c>
      <c r="AT697" s="129" t="s">
        <v>583</v>
      </c>
      <c r="AU697" s="129" t="s">
        <v>171</v>
      </c>
      <c r="AV697" s="129" t="s">
        <v>760</v>
      </c>
      <c r="AW697" s="129" t="s">
        <v>761</v>
      </c>
      <c r="AX697" s="129" t="s">
        <v>766</v>
      </c>
      <c r="AZ697" s="129" t="s">
        <v>3984</v>
      </c>
      <c r="BA697" s="130" t="s">
        <v>10041</v>
      </c>
      <c r="BB697" s="130" t="s">
        <v>10042</v>
      </c>
      <c r="BH697" s="124"/>
      <c r="BI697" s="124"/>
      <c r="BL697" s="131"/>
      <c r="BM697" s="131"/>
      <c r="BN697" s="131"/>
      <c r="BO697" s="131"/>
      <c r="BP697" s="131"/>
      <c r="BQ697" s="131"/>
      <c r="BR697" s="131"/>
      <c r="BX697" s="123"/>
      <c r="BY697" s="131"/>
      <c r="BZ697" s="131"/>
      <c r="CB697" s="129" t="s">
        <v>583</v>
      </c>
      <c r="CC697" s="129" t="s">
        <v>171</v>
      </c>
      <c r="CD697" s="129" t="s">
        <v>760</v>
      </c>
      <c r="CE697" s="129" t="s">
        <v>761</v>
      </c>
      <c r="CF697" s="129" t="s">
        <v>766</v>
      </c>
      <c r="CG697" s="131" t="s">
        <v>17991</v>
      </c>
      <c r="CH697" s="131" t="s">
        <v>10042</v>
      </c>
      <c r="CI697" s="124" t="s">
        <v>19680</v>
      </c>
    </row>
    <row r="698" spans="1:87" ht="15" x14ac:dyDescent="0.25">
      <c r="A698" s="30" t="str">
        <f t="shared" si="65"/>
        <v/>
      </c>
      <c r="B698" s="31"/>
      <c r="C698" s="31"/>
      <c r="D698" s="31"/>
      <c r="E698" s="31"/>
      <c r="F698" s="31"/>
      <c r="G698" s="32"/>
      <c r="H698" s="32"/>
      <c r="I698" s="33"/>
      <c r="J698" s="18"/>
      <c r="K698" s="32"/>
      <c r="L698" s="18"/>
      <c r="M698" s="31"/>
      <c r="N698" s="31"/>
      <c r="O698" s="31"/>
      <c r="P698" s="32"/>
      <c r="Q698" s="31"/>
      <c r="R698" s="44"/>
      <c r="S698" s="32"/>
      <c r="T698" s="34" t="str">
        <f t="shared" si="61"/>
        <v/>
      </c>
      <c r="U698" s="32"/>
      <c r="V698" s="45"/>
      <c r="W698" s="35"/>
      <c r="X698" s="62" t="str">
        <f t="shared" si="62"/>
        <v/>
      </c>
      <c r="Y698" s="32"/>
      <c r="Z698" s="35"/>
      <c r="AA698" s="36"/>
      <c r="AB698" s="32"/>
      <c r="AC698" s="32"/>
      <c r="AD698" s="32"/>
      <c r="AE698" s="31"/>
      <c r="AF698" s="31"/>
      <c r="AG698" s="31"/>
      <c r="AH698" s="31" t="str">
        <f t="shared" si="60"/>
        <v/>
      </c>
      <c r="AI698" s="37" t="str">
        <f>IFERROR(IF(OR($C$5="",$Y698=""),"",INDEX('NFA LEVEL'!$D$2:$D$197,MATCH(CONCATENATE($C$5,"_",$Y698),'NFA LEVEL'!$A$2:$A$197))),"")</f>
        <v/>
      </c>
      <c r="AJ698" s="38" t="str">
        <f>IFERROR(ROUND((VLOOKUP(CONCATENATE($C$5,"_",$Y698),premium!$A$2:$I$200,6,FALSE))*AA698,0),"")</f>
        <v/>
      </c>
      <c r="AK698" s="38" t="str">
        <f>IFERROR(ROUND((VLOOKUP(CONCATENATE($C$5,"_",$Y698),premium!$A$2:$I$200,9,FALSE))*AA698,2),"")</f>
        <v/>
      </c>
      <c r="AL698" s="35"/>
      <c r="AM698" s="31"/>
      <c r="AN698" s="39"/>
      <c r="AO698" s="63" t="str">
        <f t="shared" si="63"/>
        <v/>
      </c>
      <c r="AP698" s="40" t="str">
        <f t="shared" si="64"/>
        <v/>
      </c>
      <c r="AQ698" s="41" t="s">
        <v>48</v>
      </c>
      <c r="AR698" s="161"/>
      <c r="AS698" s="124" t="s">
        <v>4893</v>
      </c>
      <c r="AT698" s="129" t="s">
        <v>583</v>
      </c>
      <c r="AU698" s="129" t="s">
        <v>171</v>
      </c>
      <c r="AV698" s="129" t="s">
        <v>760</v>
      </c>
      <c r="AW698" s="129" t="s">
        <v>761</v>
      </c>
      <c r="AX698" s="129" t="s">
        <v>767</v>
      </c>
      <c r="AZ698" s="129" t="s">
        <v>3984</v>
      </c>
      <c r="BA698" s="130" t="s">
        <v>10043</v>
      </c>
      <c r="BB698" s="130" t="s">
        <v>10044</v>
      </c>
      <c r="BH698" s="124"/>
      <c r="BI698" s="124"/>
      <c r="BL698" s="131"/>
      <c r="BM698" s="131"/>
      <c r="BN698" s="131"/>
      <c r="BO698" s="131"/>
      <c r="BP698" s="131"/>
      <c r="BQ698" s="131"/>
      <c r="BR698" s="131"/>
      <c r="BX698" s="123"/>
      <c r="BY698" s="131"/>
      <c r="BZ698" s="131"/>
      <c r="CB698" s="129" t="s">
        <v>583</v>
      </c>
      <c r="CC698" s="129" t="s">
        <v>171</v>
      </c>
      <c r="CD698" s="129" t="s">
        <v>760</v>
      </c>
      <c r="CE698" s="129" t="s">
        <v>761</v>
      </c>
      <c r="CF698" s="129" t="s">
        <v>767</v>
      </c>
      <c r="CG698" s="131" t="s">
        <v>17991</v>
      </c>
      <c r="CH698" s="131" t="s">
        <v>10044</v>
      </c>
      <c r="CI698" s="124" t="s">
        <v>19681</v>
      </c>
    </row>
    <row r="699" spans="1:87" ht="15" x14ac:dyDescent="0.25">
      <c r="A699" s="30" t="str">
        <f t="shared" si="65"/>
        <v/>
      </c>
      <c r="B699" s="31"/>
      <c r="C699" s="31"/>
      <c r="D699" s="31"/>
      <c r="E699" s="31"/>
      <c r="F699" s="31"/>
      <c r="G699" s="32"/>
      <c r="H699" s="32"/>
      <c r="I699" s="33"/>
      <c r="J699" s="18"/>
      <c r="K699" s="32"/>
      <c r="L699" s="18"/>
      <c r="M699" s="31"/>
      <c r="N699" s="31"/>
      <c r="O699" s="31"/>
      <c r="P699" s="32"/>
      <c r="Q699" s="31"/>
      <c r="R699" s="44"/>
      <c r="S699" s="32"/>
      <c r="T699" s="34" t="str">
        <f t="shared" si="61"/>
        <v/>
      </c>
      <c r="U699" s="32"/>
      <c r="V699" s="45"/>
      <c r="W699" s="35"/>
      <c r="X699" s="62" t="str">
        <f t="shared" si="62"/>
        <v/>
      </c>
      <c r="Y699" s="32"/>
      <c r="Z699" s="35"/>
      <c r="AA699" s="36"/>
      <c r="AB699" s="32"/>
      <c r="AC699" s="32"/>
      <c r="AD699" s="32"/>
      <c r="AE699" s="31"/>
      <c r="AF699" s="31"/>
      <c r="AG699" s="31"/>
      <c r="AH699" s="31" t="str">
        <f t="shared" si="60"/>
        <v/>
      </c>
      <c r="AI699" s="37" t="str">
        <f>IFERROR(IF(OR($C$5="",$Y699=""),"",INDEX('NFA LEVEL'!$D$2:$D$197,MATCH(CONCATENATE($C$5,"_",$Y699),'NFA LEVEL'!$A$2:$A$197))),"")</f>
        <v/>
      </c>
      <c r="AJ699" s="38" t="str">
        <f>IFERROR(ROUND((VLOOKUP(CONCATENATE($C$5,"_",$Y699),premium!$A$2:$I$200,6,FALSE))*AA699,0),"")</f>
        <v/>
      </c>
      <c r="AK699" s="38" t="str">
        <f>IFERROR(ROUND((VLOOKUP(CONCATENATE($C$5,"_",$Y699),premium!$A$2:$I$200,9,FALSE))*AA699,2),"")</f>
        <v/>
      </c>
      <c r="AL699" s="35"/>
      <c r="AM699" s="31"/>
      <c r="AN699" s="39"/>
      <c r="AO699" s="63" t="str">
        <f t="shared" si="63"/>
        <v/>
      </c>
      <c r="AP699" s="40" t="str">
        <f t="shared" si="64"/>
        <v/>
      </c>
      <c r="AQ699" s="41" t="s">
        <v>48</v>
      </c>
      <c r="AR699" s="161"/>
      <c r="AS699" s="124" t="s">
        <v>4894</v>
      </c>
      <c r="AT699" s="129" t="s">
        <v>583</v>
      </c>
      <c r="AU699" s="129" t="s">
        <v>171</v>
      </c>
      <c r="AV699" s="129" t="s">
        <v>760</v>
      </c>
      <c r="AW699" s="129" t="s">
        <v>761</v>
      </c>
      <c r="AX699" s="129" t="s">
        <v>768</v>
      </c>
      <c r="AZ699" s="129" t="s">
        <v>3984</v>
      </c>
      <c r="BA699" s="130" t="s">
        <v>10045</v>
      </c>
      <c r="BB699" s="130" t="s">
        <v>10046</v>
      </c>
      <c r="BH699" s="124"/>
      <c r="BI699" s="124"/>
      <c r="BL699" s="131"/>
      <c r="BM699" s="131"/>
      <c r="BN699" s="131"/>
      <c r="BO699" s="131"/>
      <c r="BP699" s="131"/>
      <c r="BQ699" s="131"/>
      <c r="BR699" s="131"/>
      <c r="BX699" s="123"/>
      <c r="BY699" s="131"/>
      <c r="BZ699" s="131"/>
      <c r="CB699" s="129" t="s">
        <v>583</v>
      </c>
      <c r="CC699" s="129" t="s">
        <v>171</v>
      </c>
      <c r="CD699" s="129" t="s">
        <v>760</v>
      </c>
      <c r="CE699" s="129" t="s">
        <v>761</v>
      </c>
      <c r="CF699" s="129" t="s">
        <v>768</v>
      </c>
      <c r="CG699" s="131" t="s">
        <v>17991</v>
      </c>
      <c r="CH699" s="131" t="s">
        <v>10046</v>
      </c>
      <c r="CI699" s="124" t="s">
        <v>19682</v>
      </c>
    </row>
    <row r="700" spans="1:87" ht="15" x14ac:dyDescent="0.25">
      <c r="A700" s="30" t="str">
        <f t="shared" si="65"/>
        <v/>
      </c>
      <c r="B700" s="31"/>
      <c r="C700" s="31"/>
      <c r="D700" s="31"/>
      <c r="E700" s="31"/>
      <c r="F700" s="31"/>
      <c r="G700" s="32"/>
      <c r="H700" s="32"/>
      <c r="I700" s="33"/>
      <c r="J700" s="18"/>
      <c r="K700" s="32"/>
      <c r="L700" s="18"/>
      <c r="M700" s="31"/>
      <c r="N700" s="31"/>
      <c r="O700" s="31"/>
      <c r="P700" s="32"/>
      <c r="Q700" s="31"/>
      <c r="R700" s="44"/>
      <c r="S700" s="32"/>
      <c r="T700" s="34" t="str">
        <f t="shared" si="61"/>
        <v/>
      </c>
      <c r="U700" s="32"/>
      <c r="V700" s="45"/>
      <c r="W700" s="35"/>
      <c r="X700" s="62" t="str">
        <f t="shared" si="62"/>
        <v/>
      </c>
      <c r="Y700" s="32"/>
      <c r="Z700" s="35"/>
      <c r="AA700" s="36"/>
      <c r="AB700" s="32"/>
      <c r="AC700" s="32"/>
      <c r="AD700" s="32"/>
      <c r="AE700" s="31"/>
      <c r="AF700" s="31"/>
      <c r="AG700" s="31"/>
      <c r="AH700" s="31" t="str">
        <f t="shared" si="60"/>
        <v/>
      </c>
      <c r="AI700" s="37" t="str">
        <f>IFERROR(IF(OR($C$5="",$Y700=""),"",INDEX('NFA LEVEL'!$D$2:$D$197,MATCH(CONCATENATE($C$5,"_",$Y700),'NFA LEVEL'!$A$2:$A$197))),"")</f>
        <v/>
      </c>
      <c r="AJ700" s="38" t="str">
        <f>IFERROR(ROUND((VLOOKUP(CONCATENATE($C$5,"_",$Y700),premium!$A$2:$I$200,6,FALSE))*AA700,0),"")</f>
        <v/>
      </c>
      <c r="AK700" s="38" t="str">
        <f>IFERROR(ROUND((VLOOKUP(CONCATENATE($C$5,"_",$Y700),premium!$A$2:$I$200,9,FALSE))*AA700,2),"")</f>
        <v/>
      </c>
      <c r="AL700" s="35"/>
      <c r="AM700" s="31"/>
      <c r="AN700" s="39"/>
      <c r="AO700" s="63" t="str">
        <f t="shared" si="63"/>
        <v/>
      </c>
      <c r="AP700" s="40" t="str">
        <f t="shared" si="64"/>
        <v/>
      </c>
      <c r="AQ700" s="41" t="s">
        <v>48</v>
      </c>
      <c r="AR700" s="161"/>
      <c r="AS700" s="124" t="s">
        <v>4895</v>
      </c>
      <c r="AT700" s="129" t="s">
        <v>583</v>
      </c>
      <c r="AU700" s="129" t="s">
        <v>171</v>
      </c>
      <c r="AV700" s="129" t="s">
        <v>760</v>
      </c>
      <c r="AW700" s="129" t="s">
        <v>761</v>
      </c>
      <c r="AX700" s="129" t="s">
        <v>769</v>
      </c>
      <c r="AZ700" s="129" t="s">
        <v>3984</v>
      </c>
      <c r="BA700" s="130" t="s">
        <v>10047</v>
      </c>
      <c r="BB700" s="130" t="s">
        <v>10048</v>
      </c>
      <c r="BH700" s="124"/>
      <c r="BI700" s="124"/>
      <c r="BL700" s="131"/>
      <c r="BM700" s="131"/>
      <c r="BN700" s="131"/>
      <c r="BO700" s="131"/>
      <c r="BP700" s="131"/>
      <c r="BQ700" s="131"/>
      <c r="BR700" s="131"/>
      <c r="BX700" s="123"/>
      <c r="BY700" s="131"/>
      <c r="BZ700" s="131"/>
      <c r="CB700" s="129" t="s">
        <v>583</v>
      </c>
      <c r="CC700" s="129" t="s">
        <v>171</v>
      </c>
      <c r="CD700" s="129" t="s">
        <v>760</v>
      </c>
      <c r="CE700" s="129" t="s">
        <v>761</v>
      </c>
      <c r="CF700" s="129" t="s">
        <v>769</v>
      </c>
      <c r="CG700" s="131" t="s">
        <v>17991</v>
      </c>
      <c r="CH700" s="131" t="s">
        <v>10048</v>
      </c>
      <c r="CI700" s="124" t="s">
        <v>19683</v>
      </c>
    </row>
    <row r="701" spans="1:87" ht="15" x14ac:dyDescent="0.25">
      <c r="A701" s="30" t="str">
        <f t="shared" si="65"/>
        <v/>
      </c>
      <c r="B701" s="31"/>
      <c r="C701" s="31"/>
      <c r="D701" s="31"/>
      <c r="E701" s="31"/>
      <c r="F701" s="31"/>
      <c r="G701" s="32"/>
      <c r="H701" s="32"/>
      <c r="I701" s="33"/>
      <c r="J701" s="18"/>
      <c r="K701" s="32"/>
      <c r="L701" s="18"/>
      <c r="M701" s="31"/>
      <c r="N701" s="31"/>
      <c r="O701" s="31"/>
      <c r="P701" s="32"/>
      <c r="Q701" s="31"/>
      <c r="R701" s="44"/>
      <c r="S701" s="32"/>
      <c r="T701" s="34" t="str">
        <f t="shared" si="61"/>
        <v/>
      </c>
      <c r="U701" s="32"/>
      <c r="V701" s="45"/>
      <c r="W701" s="35"/>
      <c r="X701" s="62" t="str">
        <f t="shared" si="62"/>
        <v/>
      </c>
      <c r="Y701" s="32"/>
      <c r="Z701" s="35"/>
      <c r="AA701" s="36"/>
      <c r="AB701" s="32"/>
      <c r="AC701" s="32"/>
      <c r="AD701" s="32"/>
      <c r="AE701" s="31"/>
      <c r="AF701" s="31"/>
      <c r="AG701" s="31"/>
      <c r="AH701" s="31" t="str">
        <f t="shared" si="60"/>
        <v/>
      </c>
      <c r="AI701" s="37" t="str">
        <f>IFERROR(IF(OR($C$5="",$Y701=""),"",INDEX('NFA LEVEL'!$D$2:$D$197,MATCH(CONCATENATE($C$5,"_",$Y701),'NFA LEVEL'!$A$2:$A$197))),"")</f>
        <v/>
      </c>
      <c r="AJ701" s="38" t="str">
        <f>IFERROR(ROUND((VLOOKUP(CONCATENATE($C$5,"_",$Y701),premium!$A$2:$I$200,6,FALSE))*AA701,0),"")</f>
        <v/>
      </c>
      <c r="AK701" s="38" t="str">
        <f>IFERROR(ROUND((VLOOKUP(CONCATENATE($C$5,"_",$Y701),premium!$A$2:$I$200,9,FALSE))*AA701,2),"")</f>
        <v/>
      </c>
      <c r="AL701" s="35"/>
      <c r="AM701" s="31"/>
      <c r="AN701" s="39"/>
      <c r="AO701" s="63" t="str">
        <f t="shared" si="63"/>
        <v/>
      </c>
      <c r="AP701" s="40" t="str">
        <f t="shared" si="64"/>
        <v/>
      </c>
      <c r="AQ701" s="41" t="s">
        <v>48</v>
      </c>
      <c r="AR701" s="161"/>
      <c r="AS701" s="124" t="s">
        <v>4896</v>
      </c>
      <c r="AT701" s="129" t="s">
        <v>583</v>
      </c>
      <c r="AU701" s="129" t="s">
        <v>171</v>
      </c>
      <c r="AV701" s="129" t="s">
        <v>760</v>
      </c>
      <c r="AW701" s="129" t="s">
        <v>761</v>
      </c>
      <c r="AX701" s="129" t="s">
        <v>770</v>
      </c>
      <c r="AZ701" s="129" t="s">
        <v>3984</v>
      </c>
      <c r="BA701" s="130" t="s">
        <v>10049</v>
      </c>
      <c r="BB701" s="130" t="s">
        <v>10050</v>
      </c>
      <c r="BH701" s="124"/>
      <c r="BI701" s="124"/>
      <c r="BL701" s="131"/>
      <c r="BM701" s="131"/>
      <c r="BN701" s="131"/>
      <c r="BO701" s="131"/>
      <c r="BP701" s="131"/>
      <c r="BQ701" s="131"/>
      <c r="BR701" s="131"/>
      <c r="BX701" s="123"/>
      <c r="BY701" s="131"/>
      <c r="BZ701" s="131"/>
      <c r="CB701" s="129" t="s">
        <v>583</v>
      </c>
      <c r="CC701" s="129" t="s">
        <v>171</v>
      </c>
      <c r="CD701" s="129" t="s">
        <v>760</v>
      </c>
      <c r="CE701" s="129" t="s">
        <v>761</v>
      </c>
      <c r="CF701" s="129" t="s">
        <v>770</v>
      </c>
      <c r="CG701" s="131" t="s">
        <v>17991</v>
      </c>
      <c r="CH701" s="131" t="s">
        <v>10050</v>
      </c>
      <c r="CI701" s="124" t="s">
        <v>19684</v>
      </c>
    </row>
    <row r="702" spans="1:87" ht="15" x14ac:dyDescent="0.25">
      <c r="A702" s="30" t="str">
        <f t="shared" si="65"/>
        <v/>
      </c>
      <c r="B702" s="31"/>
      <c r="C702" s="31"/>
      <c r="D702" s="31"/>
      <c r="E702" s="31"/>
      <c r="F702" s="31"/>
      <c r="G702" s="32"/>
      <c r="H702" s="32"/>
      <c r="I702" s="33"/>
      <c r="J702" s="18"/>
      <c r="K702" s="32"/>
      <c r="L702" s="18"/>
      <c r="M702" s="31"/>
      <c r="N702" s="31"/>
      <c r="O702" s="31"/>
      <c r="P702" s="32"/>
      <c r="Q702" s="31"/>
      <c r="R702" s="44"/>
      <c r="S702" s="32"/>
      <c r="T702" s="34" t="str">
        <f t="shared" si="61"/>
        <v/>
      </c>
      <c r="U702" s="32"/>
      <c r="V702" s="45"/>
      <c r="W702" s="35"/>
      <c r="X702" s="62" t="str">
        <f t="shared" si="62"/>
        <v/>
      </c>
      <c r="Y702" s="32"/>
      <c r="Z702" s="35"/>
      <c r="AA702" s="36"/>
      <c r="AB702" s="32"/>
      <c r="AC702" s="32"/>
      <c r="AD702" s="32"/>
      <c r="AE702" s="31"/>
      <c r="AF702" s="31"/>
      <c r="AG702" s="31"/>
      <c r="AH702" s="31" t="str">
        <f t="shared" si="60"/>
        <v/>
      </c>
      <c r="AI702" s="37" t="str">
        <f>IFERROR(IF(OR($C$5="",$Y702=""),"",INDEX('NFA LEVEL'!$D$2:$D$197,MATCH(CONCATENATE($C$5,"_",$Y702),'NFA LEVEL'!$A$2:$A$197))),"")</f>
        <v/>
      </c>
      <c r="AJ702" s="38" t="str">
        <f>IFERROR(ROUND((VLOOKUP(CONCATENATE($C$5,"_",$Y702),premium!$A$2:$I$200,6,FALSE))*AA702,0),"")</f>
        <v/>
      </c>
      <c r="AK702" s="38" t="str">
        <f>IFERROR(ROUND((VLOOKUP(CONCATENATE($C$5,"_",$Y702),premium!$A$2:$I$200,9,FALSE))*AA702,2),"")</f>
        <v/>
      </c>
      <c r="AL702" s="35"/>
      <c r="AM702" s="31"/>
      <c r="AN702" s="39"/>
      <c r="AO702" s="63" t="str">
        <f t="shared" si="63"/>
        <v/>
      </c>
      <c r="AP702" s="40" t="str">
        <f t="shared" si="64"/>
        <v/>
      </c>
      <c r="AQ702" s="41" t="s">
        <v>48</v>
      </c>
      <c r="AR702" s="161"/>
      <c r="AS702" s="124" t="s">
        <v>4897</v>
      </c>
      <c r="AT702" s="129" t="s">
        <v>583</v>
      </c>
      <c r="AU702" s="129" t="s">
        <v>171</v>
      </c>
      <c r="AV702" s="129" t="s">
        <v>760</v>
      </c>
      <c r="AW702" s="129" t="s">
        <v>761</v>
      </c>
      <c r="AX702" s="129" t="s">
        <v>771</v>
      </c>
      <c r="AZ702" s="129" t="s">
        <v>3984</v>
      </c>
      <c r="BA702" s="130" t="s">
        <v>10051</v>
      </c>
      <c r="BB702" s="130" t="s">
        <v>10052</v>
      </c>
      <c r="BH702" s="124"/>
      <c r="BI702" s="124"/>
      <c r="BL702" s="131"/>
      <c r="BM702" s="131"/>
      <c r="BN702" s="131"/>
      <c r="BO702" s="131"/>
      <c r="BP702" s="131"/>
      <c r="BQ702" s="131"/>
      <c r="BR702" s="131"/>
      <c r="BX702" s="123"/>
      <c r="BY702" s="131"/>
      <c r="BZ702" s="131"/>
      <c r="CB702" s="129" t="s">
        <v>583</v>
      </c>
      <c r="CC702" s="129" t="s">
        <v>171</v>
      </c>
      <c r="CD702" s="129" t="s">
        <v>760</v>
      </c>
      <c r="CE702" s="129" t="s">
        <v>761</v>
      </c>
      <c r="CF702" s="129" t="s">
        <v>771</v>
      </c>
      <c r="CG702" s="131" t="s">
        <v>17991</v>
      </c>
      <c r="CH702" s="131" t="s">
        <v>10052</v>
      </c>
      <c r="CI702" s="124" t="s">
        <v>19685</v>
      </c>
    </row>
    <row r="703" spans="1:87" ht="15" x14ac:dyDescent="0.25">
      <c r="A703" s="30" t="str">
        <f t="shared" si="65"/>
        <v/>
      </c>
      <c r="B703" s="31"/>
      <c r="C703" s="31"/>
      <c r="D703" s="31"/>
      <c r="E703" s="31"/>
      <c r="F703" s="31"/>
      <c r="G703" s="32"/>
      <c r="H703" s="32"/>
      <c r="I703" s="33"/>
      <c r="J703" s="18"/>
      <c r="K703" s="32"/>
      <c r="L703" s="18"/>
      <c r="M703" s="31"/>
      <c r="N703" s="31"/>
      <c r="O703" s="31"/>
      <c r="P703" s="32"/>
      <c r="Q703" s="31"/>
      <c r="R703" s="44"/>
      <c r="S703" s="32"/>
      <c r="T703" s="34" t="str">
        <f t="shared" si="61"/>
        <v/>
      </c>
      <c r="U703" s="32"/>
      <c r="V703" s="45"/>
      <c r="W703" s="35"/>
      <c r="X703" s="62" t="str">
        <f t="shared" si="62"/>
        <v/>
      </c>
      <c r="Y703" s="32"/>
      <c r="Z703" s="35"/>
      <c r="AA703" s="36"/>
      <c r="AB703" s="32"/>
      <c r="AC703" s="32"/>
      <c r="AD703" s="32"/>
      <c r="AE703" s="31"/>
      <c r="AF703" s="31"/>
      <c r="AG703" s="31"/>
      <c r="AH703" s="31" t="str">
        <f t="shared" si="60"/>
        <v/>
      </c>
      <c r="AI703" s="37" t="str">
        <f>IFERROR(IF(OR($C$5="",$Y703=""),"",INDEX('NFA LEVEL'!$D$2:$D$197,MATCH(CONCATENATE($C$5,"_",$Y703),'NFA LEVEL'!$A$2:$A$197))),"")</f>
        <v/>
      </c>
      <c r="AJ703" s="38" t="str">
        <f>IFERROR(ROUND((VLOOKUP(CONCATENATE($C$5,"_",$Y703),premium!$A$2:$I$200,6,FALSE))*AA703,0),"")</f>
        <v/>
      </c>
      <c r="AK703" s="38" t="str">
        <f>IFERROR(ROUND((VLOOKUP(CONCATENATE($C$5,"_",$Y703),premium!$A$2:$I$200,9,FALSE))*AA703,2),"")</f>
        <v/>
      </c>
      <c r="AL703" s="35"/>
      <c r="AM703" s="31"/>
      <c r="AN703" s="39"/>
      <c r="AO703" s="63" t="str">
        <f t="shared" si="63"/>
        <v/>
      </c>
      <c r="AP703" s="40" t="str">
        <f t="shared" si="64"/>
        <v/>
      </c>
      <c r="AQ703" s="41" t="s">
        <v>48</v>
      </c>
      <c r="AR703" s="161"/>
      <c r="AS703" s="124" t="s">
        <v>4898</v>
      </c>
      <c r="AT703" s="129" t="s">
        <v>583</v>
      </c>
      <c r="AU703" s="129" t="s">
        <v>171</v>
      </c>
      <c r="AV703" s="129" t="s">
        <v>760</v>
      </c>
      <c r="AW703" s="129" t="s">
        <v>761</v>
      </c>
      <c r="AX703" s="129" t="s">
        <v>772</v>
      </c>
      <c r="AZ703" s="129" t="s">
        <v>3984</v>
      </c>
      <c r="BA703" s="130" t="s">
        <v>10053</v>
      </c>
      <c r="BB703" s="130" t="s">
        <v>10054</v>
      </c>
      <c r="BH703" s="124"/>
      <c r="BI703" s="124"/>
      <c r="BL703" s="131"/>
      <c r="BM703" s="131"/>
      <c r="BN703" s="131"/>
      <c r="BO703" s="131"/>
      <c r="BP703" s="131"/>
      <c r="BQ703" s="131"/>
      <c r="BR703" s="131"/>
      <c r="BX703" s="123"/>
      <c r="BY703" s="131"/>
      <c r="BZ703" s="131"/>
      <c r="CB703" s="129" t="s">
        <v>583</v>
      </c>
      <c r="CC703" s="129" t="s">
        <v>171</v>
      </c>
      <c r="CD703" s="129" t="s">
        <v>760</v>
      </c>
      <c r="CE703" s="129" t="s">
        <v>761</v>
      </c>
      <c r="CF703" s="129" t="s">
        <v>772</v>
      </c>
      <c r="CG703" s="131" t="s">
        <v>17991</v>
      </c>
      <c r="CH703" s="131" t="s">
        <v>10054</v>
      </c>
      <c r="CI703" s="124" t="s">
        <v>19686</v>
      </c>
    </row>
    <row r="704" spans="1:87" ht="15" x14ac:dyDescent="0.25">
      <c r="A704" s="30" t="str">
        <f t="shared" si="65"/>
        <v/>
      </c>
      <c r="B704" s="31"/>
      <c r="C704" s="31"/>
      <c r="D704" s="31"/>
      <c r="E704" s="31"/>
      <c r="F704" s="31"/>
      <c r="G704" s="32"/>
      <c r="H704" s="32"/>
      <c r="I704" s="33"/>
      <c r="J704" s="18"/>
      <c r="K704" s="32"/>
      <c r="L704" s="18"/>
      <c r="M704" s="31"/>
      <c r="N704" s="31"/>
      <c r="O704" s="31"/>
      <c r="P704" s="32"/>
      <c r="Q704" s="31"/>
      <c r="R704" s="44"/>
      <c r="S704" s="32"/>
      <c r="T704" s="34" t="str">
        <f t="shared" si="61"/>
        <v/>
      </c>
      <c r="U704" s="32"/>
      <c r="V704" s="45"/>
      <c r="W704" s="35"/>
      <c r="X704" s="62" t="str">
        <f t="shared" si="62"/>
        <v/>
      </c>
      <c r="Y704" s="32"/>
      <c r="Z704" s="35"/>
      <c r="AA704" s="36"/>
      <c r="AB704" s="32"/>
      <c r="AC704" s="32"/>
      <c r="AD704" s="32"/>
      <c r="AE704" s="31"/>
      <c r="AF704" s="31"/>
      <c r="AG704" s="31"/>
      <c r="AH704" s="31" t="str">
        <f t="shared" si="60"/>
        <v/>
      </c>
      <c r="AI704" s="37" t="str">
        <f>IFERROR(IF(OR($C$5="",$Y704=""),"",INDEX('NFA LEVEL'!$D$2:$D$197,MATCH(CONCATENATE($C$5,"_",$Y704),'NFA LEVEL'!$A$2:$A$197))),"")</f>
        <v/>
      </c>
      <c r="AJ704" s="38" t="str">
        <f>IFERROR(ROUND((VLOOKUP(CONCATENATE($C$5,"_",$Y704),premium!$A$2:$I$200,6,FALSE))*AA704,0),"")</f>
        <v/>
      </c>
      <c r="AK704" s="38" t="str">
        <f>IFERROR(ROUND((VLOOKUP(CONCATENATE($C$5,"_",$Y704),premium!$A$2:$I$200,9,FALSE))*AA704,2),"")</f>
        <v/>
      </c>
      <c r="AL704" s="35"/>
      <c r="AM704" s="31"/>
      <c r="AN704" s="39"/>
      <c r="AO704" s="63" t="str">
        <f t="shared" si="63"/>
        <v/>
      </c>
      <c r="AP704" s="40" t="str">
        <f t="shared" si="64"/>
        <v/>
      </c>
      <c r="AQ704" s="41" t="s">
        <v>48</v>
      </c>
      <c r="AR704" s="161"/>
      <c r="AS704" s="124" t="s">
        <v>4899</v>
      </c>
      <c r="AT704" s="129" t="s">
        <v>583</v>
      </c>
      <c r="AU704" s="129" t="s">
        <v>171</v>
      </c>
      <c r="AV704" s="129" t="s">
        <v>760</v>
      </c>
      <c r="AW704" s="129" t="s">
        <v>761</v>
      </c>
      <c r="AX704" s="129" t="s">
        <v>773</v>
      </c>
      <c r="AZ704" s="129" t="s">
        <v>3984</v>
      </c>
      <c r="BA704" s="130" t="s">
        <v>10055</v>
      </c>
      <c r="BB704" s="130" t="s">
        <v>10056</v>
      </c>
      <c r="BH704" s="124"/>
      <c r="BI704" s="124"/>
      <c r="BL704" s="131"/>
      <c r="BM704" s="131"/>
      <c r="BN704" s="131"/>
      <c r="BO704" s="131"/>
      <c r="BP704" s="131"/>
      <c r="BQ704" s="131"/>
      <c r="BR704" s="131"/>
      <c r="BX704" s="123"/>
      <c r="BY704" s="131"/>
      <c r="BZ704" s="131"/>
      <c r="CB704" s="129" t="s">
        <v>583</v>
      </c>
      <c r="CC704" s="129" t="s">
        <v>171</v>
      </c>
      <c r="CD704" s="129" t="s">
        <v>760</v>
      </c>
      <c r="CE704" s="129" t="s">
        <v>761</v>
      </c>
      <c r="CF704" s="129" t="s">
        <v>773</v>
      </c>
      <c r="CG704" s="131" t="s">
        <v>17991</v>
      </c>
      <c r="CH704" s="131" t="s">
        <v>10056</v>
      </c>
      <c r="CI704" s="124" t="s">
        <v>19687</v>
      </c>
    </row>
    <row r="705" spans="1:87" ht="15" x14ac:dyDescent="0.25">
      <c r="A705" s="30" t="str">
        <f t="shared" si="65"/>
        <v/>
      </c>
      <c r="B705" s="31"/>
      <c r="C705" s="31"/>
      <c r="D705" s="31"/>
      <c r="E705" s="31"/>
      <c r="F705" s="31"/>
      <c r="G705" s="32"/>
      <c r="H705" s="32"/>
      <c r="I705" s="33"/>
      <c r="J705" s="18"/>
      <c r="K705" s="32"/>
      <c r="L705" s="18"/>
      <c r="M705" s="31"/>
      <c r="N705" s="31"/>
      <c r="O705" s="31"/>
      <c r="P705" s="32"/>
      <c r="Q705" s="31"/>
      <c r="R705" s="44"/>
      <c r="S705" s="32"/>
      <c r="T705" s="34" t="str">
        <f t="shared" si="61"/>
        <v/>
      </c>
      <c r="U705" s="32"/>
      <c r="V705" s="45"/>
      <c r="W705" s="35"/>
      <c r="X705" s="62" t="str">
        <f t="shared" si="62"/>
        <v/>
      </c>
      <c r="Y705" s="32"/>
      <c r="Z705" s="35"/>
      <c r="AA705" s="36"/>
      <c r="AB705" s="32"/>
      <c r="AC705" s="32"/>
      <c r="AD705" s="32"/>
      <c r="AE705" s="31"/>
      <c r="AF705" s="31"/>
      <c r="AG705" s="31"/>
      <c r="AH705" s="31" t="str">
        <f t="shared" si="60"/>
        <v/>
      </c>
      <c r="AI705" s="37" t="str">
        <f>IFERROR(IF(OR($C$5="",$Y705=""),"",INDEX('NFA LEVEL'!$D$2:$D$197,MATCH(CONCATENATE($C$5,"_",$Y705),'NFA LEVEL'!$A$2:$A$197))),"")</f>
        <v/>
      </c>
      <c r="AJ705" s="38" t="str">
        <f>IFERROR(ROUND((VLOOKUP(CONCATENATE($C$5,"_",$Y705),premium!$A$2:$I$200,6,FALSE))*AA705,0),"")</f>
        <v/>
      </c>
      <c r="AK705" s="38" t="str">
        <f>IFERROR(ROUND((VLOOKUP(CONCATENATE($C$5,"_",$Y705),premium!$A$2:$I$200,9,FALSE))*AA705,2),"")</f>
        <v/>
      </c>
      <c r="AL705" s="35"/>
      <c r="AM705" s="31"/>
      <c r="AN705" s="39"/>
      <c r="AO705" s="63" t="str">
        <f t="shared" si="63"/>
        <v/>
      </c>
      <c r="AP705" s="40" t="str">
        <f t="shared" si="64"/>
        <v/>
      </c>
      <c r="AQ705" s="41" t="s">
        <v>48</v>
      </c>
      <c r="AR705" s="161"/>
      <c r="AS705" s="124" t="s">
        <v>4900</v>
      </c>
      <c r="AT705" s="129" t="s">
        <v>583</v>
      </c>
      <c r="AU705" s="129" t="s">
        <v>171</v>
      </c>
      <c r="AV705" s="129" t="s">
        <v>760</v>
      </c>
      <c r="AW705" s="129" t="s">
        <v>761</v>
      </c>
      <c r="AX705" s="129" t="s">
        <v>774</v>
      </c>
      <c r="AZ705" s="129" t="s">
        <v>3984</v>
      </c>
      <c r="BA705" s="130" t="s">
        <v>10057</v>
      </c>
      <c r="BB705" s="130" t="s">
        <v>10058</v>
      </c>
      <c r="BH705" s="124"/>
      <c r="BI705" s="124"/>
      <c r="BL705" s="131"/>
      <c r="BM705" s="131"/>
      <c r="BN705" s="131"/>
      <c r="BO705" s="131"/>
      <c r="BP705" s="131"/>
      <c r="BQ705" s="131"/>
      <c r="BR705" s="131"/>
      <c r="BX705" s="123"/>
      <c r="BY705" s="131"/>
      <c r="BZ705" s="131"/>
      <c r="CB705" s="129" t="s">
        <v>583</v>
      </c>
      <c r="CC705" s="129" t="s">
        <v>171</v>
      </c>
      <c r="CD705" s="129" t="s">
        <v>760</v>
      </c>
      <c r="CE705" s="129" t="s">
        <v>761</v>
      </c>
      <c r="CF705" s="129" t="s">
        <v>774</v>
      </c>
      <c r="CG705" s="131" t="s">
        <v>17991</v>
      </c>
      <c r="CH705" s="131" t="s">
        <v>10058</v>
      </c>
      <c r="CI705" s="124" t="s">
        <v>19688</v>
      </c>
    </row>
    <row r="706" spans="1:87" ht="15" x14ac:dyDescent="0.25">
      <c r="A706" s="30" t="str">
        <f t="shared" si="65"/>
        <v/>
      </c>
      <c r="B706" s="31"/>
      <c r="C706" s="31"/>
      <c r="D706" s="31"/>
      <c r="E706" s="31"/>
      <c r="F706" s="31"/>
      <c r="G706" s="32"/>
      <c r="H706" s="32"/>
      <c r="I706" s="33"/>
      <c r="J706" s="18"/>
      <c r="K706" s="32"/>
      <c r="L706" s="18"/>
      <c r="M706" s="31"/>
      <c r="N706" s="31"/>
      <c r="O706" s="31"/>
      <c r="P706" s="32"/>
      <c r="Q706" s="31"/>
      <c r="R706" s="44"/>
      <c r="S706" s="32"/>
      <c r="T706" s="34" t="str">
        <f t="shared" si="61"/>
        <v/>
      </c>
      <c r="U706" s="32"/>
      <c r="V706" s="45"/>
      <c r="W706" s="35"/>
      <c r="X706" s="62" t="str">
        <f t="shared" si="62"/>
        <v/>
      </c>
      <c r="Y706" s="32"/>
      <c r="Z706" s="35"/>
      <c r="AA706" s="36"/>
      <c r="AB706" s="32"/>
      <c r="AC706" s="32"/>
      <c r="AD706" s="32"/>
      <c r="AE706" s="31"/>
      <c r="AF706" s="31"/>
      <c r="AG706" s="31"/>
      <c r="AH706" s="31" t="str">
        <f t="shared" si="60"/>
        <v/>
      </c>
      <c r="AI706" s="37" t="str">
        <f>IFERROR(IF(OR($C$5="",$Y706=""),"",INDEX('NFA LEVEL'!$D$2:$D$197,MATCH(CONCATENATE($C$5,"_",$Y706),'NFA LEVEL'!$A$2:$A$197))),"")</f>
        <v/>
      </c>
      <c r="AJ706" s="38" t="str">
        <f>IFERROR(ROUND((VLOOKUP(CONCATENATE($C$5,"_",$Y706),premium!$A$2:$I$200,6,FALSE))*AA706,0),"")</f>
        <v/>
      </c>
      <c r="AK706" s="38" t="str">
        <f>IFERROR(ROUND((VLOOKUP(CONCATENATE($C$5,"_",$Y706),premium!$A$2:$I$200,9,FALSE))*AA706,2),"")</f>
        <v/>
      </c>
      <c r="AL706" s="35"/>
      <c r="AM706" s="31"/>
      <c r="AN706" s="39"/>
      <c r="AO706" s="63" t="str">
        <f t="shared" si="63"/>
        <v/>
      </c>
      <c r="AP706" s="40" t="str">
        <f t="shared" si="64"/>
        <v/>
      </c>
      <c r="AQ706" s="41" t="s">
        <v>48</v>
      </c>
      <c r="AR706" s="161"/>
      <c r="AS706" s="124" t="s">
        <v>4901</v>
      </c>
      <c r="AT706" s="129" t="s">
        <v>583</v>
      </c>
      <c r="AU706" s="129" t="s">
        <v>171</v>
      </c>
      <c r="AV706" s="129" t="s">
        <v>760</v>
      </c>
      <c r="AW706" s="129" t="s">
        <v>761</v>
      </c>
      <c r="AX706" s="129" t="s">
        <v>775</v>
      </c>
      <c r="AZ706" s="129" t="s">
        <v>3984</v>
      </c>
      <c r="BA706" s="130" t="s">
        <v>10059</v>
      </c>
      <c r="BB706" s="130" t="s">
        <v>10060</v>
      </c>
      <c r="BH706" s="124"/>
      <c r="BI706" s="124"/>
      <c r="BL706" s="131"/>
      <c r="BM706" s="131"/>
      <c r="BN706" s="131"/>
      <c r="BO706" s="131"/>
      <c r="BP706" s="131"/>
      <c r="BQ706" s="131"/>
      <c r="BR706" s="131"/>
      <c r="BX706" s="123"/>
      <c r="BY706" s="131"/>
      <c r="BZ706" s="131"/>
      <c r="CB706" s="129" t="s">
        <v>583</v>
      </c>
      <c r="CC706" s="129" t="s">
        <v>171</v>
      </c>
      <c r="CD706" s="129" t="s">
        <v>760</v>
      </c>
      <c r="CE706" s="129" t="s">
        <v>761</v>
      </c>
      <c r="CF706" s="129" t="s">
        <v>775</v>
      </c>
      <c r="CG706" s="131" t="s">
        <v>17991</v>
      </c>
      <c r="CH706" s="131" t="s">
        <v>10060</v>
      </c>
      <c r="CI706" s="124" t="s">
        <v>19689</v>
      </c>
    </row>
    <row r="707" spans="1:87" ht="15" x14ac:dyDescent="0.25">
      <c r="A707" s="30" t="str">
        <f t="shared" si="65"/>
        <v/>
      </c>
      <c r="B707" s="31"/>
      <c r="C707" s="31"/>
      <c r="D707" s="31"/>
      <c r="E707" s="31"/>
      <c r="F707" s="31"/>
      <c r="G707" s="32"/>
      <c r="H707" s="32"/>
      <c r="I707" s="33"/>
      <c r="J707" s="18"/>
      <c r="K707" s="32"/>
      <c r="L707" s="18"/>
      <c r="M707" s="31"/>
      <c r="N707" s="31"/>
      <c r="O707" s="31"/>
      <c r="P707" s="32"/>
      <c r="Q707" s="31"/>
      <c r="R707" s="44"/>
      <c r="S707" s="32"/>
      <c r="T707" s="34" t="str">
        <f t="shared" si="61"/>
        <v/>
      </c>
      <c r="U707" s="32"/>
      <c r="V707" s="45"/>
      <c r="W707" s="35"/>
      <c r="X707" s="62" t="str">
        <f t="shared" si="62"/>
        <v/>
      </c>
      <c r="Y707" s="32"/>
      <c r="Z707" s="35"/>
      <c r="AA707" s="36"/>
      <c r="AB707" s="32"/>
      <c r="AC707" s="32"/>
      <c r="AD707" s="32"/>
      <c r="AE707" s="31"/>
      <c r="AF707" s="31"/>
      <c r="AG707" s="31"/>
      <c r="AH707" s="31" t="str">
        <f t="shared" si="60"/>
        <v/>
      </c>
      <c r="AI707" s="37" t="str">
        <f>IFERROR(IF(OR($C$5="",$Y707=""),"",INDEX('NFA LEVEL'!$D$2:$D$197,MATCH(CONCATENATE($C$5,"_",$Y707),'NFA LEVEL'!$A$2:$A$197))),"")</f>
        <v/>
      </c>
      <c r="AJ707" s="38" t="str">
        <f>IFERROR(ROUND((VLOOKUP(CONCATENATE($C$5,"_",$Y707),premium!$A$2:$I$200,6,FALSE))*AA707,0),"")</f>
        <v/>
      </c>
      <c r="AK707" s="38" t="str">
        <f>IFERROR(ROUND((VLOOKUP(CONCATENATE($C$5,"_",$Y707),premium!$A$2:$I$200,9,FALSE))*AA707,2),"")</f>
        <v/>
      </c>
      <c r="AL707" s="35"/>
      <c r="AM707" s="31"/>
      <c r="AN707" s="39"/>
      <c r="AO707" s="63" t="str">
        <f t="shared" si="63"/>
        <v/>
      </c>
      <c r="AP707" s="40" t="str">
        <f t="shared" si="64"/>
        <v/>
      </c>
      <c r="AQ707" s="41" t="s">
        <v>48</v>
      </c>
      <c r="AR707" s="161"/>
      <c r="AS707" s="124" t="s">
        <v>4902</v>
      </c>
      <c r="AT707" s="129" t="s">
        <v>583</v>
      </c>
      <c r="AU707" s="129" t="s">
        <v>171</v>
      </c>
      <c r="AV707" s="129" t="s">
        <v>760</v>
      </c>
      <c r="AW707" s="129" t="s">
        <v>761</v>
      </c>
      <c r="AX707" s="129" t="s">
        <v>776</v>
      </c>
      <c r="AZ707" s="129" t="s">
        <v>3984</v>
      </c>
      <c r="BA707" s="130" t="s">
        <v>10061</v>
      </c>
      <c r="BB707" s="130" t="s">
        <v>10062</v>
      </c>
      <c r="BH707" s="124"/>
      <c r="BI707" s="124"/>
      <c r="BL707" s="131"/>
      <c r="BM707" s="131"/>
      <c r="BN707" s="131"/>
      <c r="BO707" s="131"/>
      <c r="BP707" s="131"/>
      <c r="BQ707" s="131"/>
      <c r="BR707" s="131"/>
      <c r="BX707" s="123"/>
      <c r="BY707" s="131"/>
      <c r="BZ707" s="131"/>
      <c r="CB707" s="129" t="s">
        <v>583</v>
      </c>
      <c r="CC707" s="129" t="s">
        <v>171</v>
      </c>
      <c r="CD707" s="129" t="s">
        <v>760</v>
      </c>
      <c r="CE707" s="129" t="s">
        <v>761</v>
      </c>
      <c r="CF707" s="129" t="s">
        <v>776</v>
      </c>
      <c r="CG707" s="131" t="s">
        <v>17991</v>
      </c>
      <c r="CH707" s="131" t="s">
        <v>10062</v>
      </c>
      <c r="CI707" s="124" t="s">
        <v>19690</v>
      </c>
    </row>
    <row r="708" spans="1:87" ht="15" x14ac:dyDescent="0.25">
      <c r="A708" s="30" t="str">
        <f t="shared" si="65"/>
        <v/>
      </c>
      <c r="B708" s="31"/>
      <c r="C708" s="31"/>
      <c r="D708" s="31"/>
      <c r="E708" s="31"/>
      <c r="F708" s="31"/>
      <c r="G708" s="32"/>
      <c r="H708" s="32"/>
      <c r="I708" s="33"/>
      <c r="J708" s="18"/>
      <c r="K708" s="32"/>
      <c r="L708" s="18"/>
      <c r="M708" s="31"/>
      <c r="N708" s="31"/>
      <c r="O708" s="31"/>
      <c r="P708" s="32"/>
      <c r="Q708" s="31"/>
      <c r="R708" s="44"/>
      <c r="S708" s="32"/>
      <c r="T708" s="34" t="str">
        <f t="shared" si="61"/>
        <v/>
      </c>
      <c r="U708" s="32"/>
      <c r="V708" s="45"/>
      <c r="W708" s="35"/>
      <c r="X708" s="62" t="str">
        <f t="shared" si="62"/>
        <v/>
      </c>
      <c r="Y708" s="32"/>
      <c r="Z708" s="35"/>
      <c r="AA708" s="36"/>
      <c r="AB708" s="32"/>
      <c r="AC708" s="32"/>
      <c r="AD708" s="32"/>
      <c r="AE708" s="31"/>
      <c r="AF708" s="31"/>
      <c r="AG708" s="31"/>
      <c r="AH708" s="31" t="str">
        <f t="shared" si="60"/>
        <v/>
      </c>
      <c r="AI708" s="37" t="str">
        <f>IFERROR(IF(OR($C$5="",$Y708=""),"",INDEX('NFA LEVEL'!$D$2:$D$197,MATCH(CONCATENATE($C$5,"_",$Y708),'NFA LEVEL'!$A$2:$A$197))),"")</f>
        <v/>
      </c>
      <c r="AJ708" s="38" t="str">
        <f>IFERROR(ROUND((VLOOKUP(CONCATENATE($C$5,"_",$Y708),premium!$A$2:$I$200,6,FALSE))*AA708,0),"")</f>
        <v/>
      </c>
      <c r="AK708" s="38" t="str">
        <f>IFERROR(ROUND((VLOOKUP(CONCATENATE($C$5,"_",$Y708),premium!$A$2:$I$200,9,FALSE))*AA708,2),"")</f>
        <v/>
      </c>
      <c r="AL708" s="35"/>
      <c r="AM708" s="31"/>
      <c r="AN708" s="39"/>
      <c r="AO708" s="63" t="str">
        <f t="shared" si="63"/>
        <v/>
      </c>
      <c r="AP708" s="40" t="str">
        <f t="shared" si="64"/>
        <v/>
      </c>
      <c r="AQ708" s="41" t="s">
        <v>48</v>
      </c>
      <c r="AR708" s="161"/>
      <c r="AS708" s="124" t="s">
        <v>4903</v>
      </c>
      <c r="AT708" s="129" t="s">
        <v>583</v>
      </c>
      <c r="AU708" s="129" t="s">
        <v>171</v>
      </c>
      <c r="AV708" s="129" t="s">
        <v>760</v>
      </c>
      <c r="AW708" s="129" t="s">
        <v>761</v>
      </c>
      <c r="AX708" s="129" t="s">
        <v>777</v>
      </c>
      <c r="AZ708" s="129" t="s">
        <v>3984</v>
      </c>
      <c r="BA708" s="130" t="s">
        <v>10063</v>
      </c>
      <c r="BB708" s="130" t="s">
        <v>10064</v>
      </c>
      <c r="BH708" s="124"/>
      <c r="BI708" s="124"/>
      <c r="BL708" s="131"/>
      <c r="BM708" s="131"/>
      <c r="BN708" s="131"/>
      <c r="BO708" s="131"/>
      <c r="BP708" s="131"/>
      <c r="BQ708" s="131"/>
      <c r="BR708" s="131"/>
      <c r="BX708" s="123"/>
      <c r="BY708" s="131"/>
      <c r="BZ708" s="131"/>
      <c r="CB708" s="129" t="s">
        <v>583</v>
      </c>
      <c r="CC708" s="129" t="s">
        <v>171</v>
      </c>
      <c r="CD708" s="129" t="s">
        <v>760</v>
      </c>
      <c r="CE708" s="129" t="s">
        <v>761</v>
      </c>
      <c r="CF708" s="129" t="s">
        <v>777</v>
      </c>
      <c r="CG708" s="131" t="s">
        <v>17991</v>
      </c>
      <c r="CH708" s="131" t="s">
        <v>10064</v>
      </c>
      <c r="CI708" s="124" t="s">
        <v>19691</v>
      </c>
    </row>
    <row r="709" spans="1:87" ht="15" x14ac:dyDescent="0.25">
      <c r="A709" s="30" t="str">
        <f t="shared" si="65"/>
        <v/>
      </c>
      <c r="B709" s="31"/>
      <c r="C709" s="31"/>
      <c r="D709" s="31"/>
      <c r="E709" s="31"/>
      <c r="F709" s="31"/>
      <c r="G709" s="32"/>
      <c r="H709" s="32"/>
      <c r="I709" s="33"/>
      <c r="J709" s="18"/>
      <c r="K709" s="32"/>
      <c r="L709" s="18"/>
      <c r="M709" s="31"/>
      <c r="N709" s="31"/>
      <c r="O709" s="31"/>
      <c r="P709" s="32"/>
      <c r="Q709" s="31"/>
      <c r="R709" s="44"/>
      <c r="S709" s="32"/>
      <c r="T709" s="34" t="str">
        <f t="shared" si="61"/>
        <v/>
      </c>
      <c r="U709" s="32"/>
      <c r="V709" s="45"/>
      <c r="W709" s="35"/>
      <c r="X709" s="62" t="str">
        <f t="shared" si="62"/>
        <v/>
      </c>
      <c r="Y709" s="32"/>
      <c r="Z709" s="35"/>
      <c r="AA709" s="36"/>
      <c r="AB709" s="32"/>
      <c r="AC709" s="32"/>
      <c r="AD709" s="32"/>
      <c r="AE709" s="31"/>
      <c r="AF709" s="31"/>
      <c r="AG709" s="31"/>
      <c r="AH709" s="31" t="str">
        <f t="shared" si="60"/>
        <v/>
      </c>
      <c r="AI709" s="37" t="str">
        <f>IFERROR(IF(OR($C$5="",$Y709=""),"",INDEX('NFA LEVEL'!$D$2:$D$197,MATCH(CONCATENATE($C$5,"_",$Y709),'NFA LEVEL'!$A$2:$A$197))),"")</f>
        <v/>
      </c>
      <c r="AJ709" s="38" t="str">
        <f>IFERROR(ROUND((VLOOKUP(CONCATENATE($C$5,"_",$Y709),premium!$A$2:$I$200,6,FALSE))*AA709,0),"")</f>
        <v/>
      </c>
      <c r="AK709" s="38" t="str">
        <f>IFERROR(ROUND((VLOOKUP(CONCATENATE($C$5,"_",$Y709),premium!$A$2:$I$200,9,FALSE))*AA709,2),"")</f>
        <v/>
      </c>
      <c r="AL709" s="35"/>
      <c r="AM709" s="31"/>
      <c r="AN709" s="39"/>
      <c r="AO709" s="63" t="str">
        <f t="shared" si="63"/>
        <v/>
      </c>
      <c r="AP709" s="40" t="str">
        <f t="shared" si="64"/>
        <v/>
      </c>
      <c r="AQ709" s="41" t="s">
        <v>48</v>
      </c>
      <c r="AR709" s="161"/>
      <c r="AS709" s="124" t="s">
        <v>4904</v>
      </c>
      <c r="AT709" s="129" t="s">
        <v>583</v>
      </c>
      <c r="AU709" s="129" t="s">
        <v>171</v>
      </c>
      <c r="AV709" s="129" t="s">
        <v>760</v>
      </c>
      <c r="AW709" s="129" t="s">
        <v>761</v>
      </c>
      <c r="AX709" s="129" t="s">
        <v>778</v>
      </c>
      <c r="AZ709" s="129" t="s">
        <v>3984</v>
      </c>
      <c r="BA709" s="130" t="s">
        <v>10065</v>
      </c>
      <c r="BB709" s="130" t="s">
        <v>10066</v>
      </c>
      <c r="BH709" s="124"/>
      <c r="BI709" s="124"/>
      <c r="BL709" s="131"/>
      <c r="BM709" s="131"/>
      <c r="BN709" s="131"/>
      <c r="BO709" s="131"/>
      <c r="BP709" s="131"/>
      <c r="BQ709" s="131"/>
      <c r="BR709" s="131"/>
      <c r="BX709" s="123"/>
      <c r="BY709" s="131"/>
      <c r="BZ709" s="131"/>
      <c r="CB709" s="129" t="s">
        <v>583</v>
      </c>
      <c r="CC709" s="129" t="s">
        <v>171</v>
      </c>
      <c r="CD709" s="129" t="s">
        <v>760</v>
      </c>
      <c r="CE709" s="129" t="s">
        <v>761</v>
      </c>
      <c r="CF709" s="129" t="s">
        <v>778</v>
      </c>
      <c r="CG709" s="131" t="s">
        <v>17991</v>
      </c>
      <c r="CH709" s="131" t="s">
        <v>10066</v>
      </c>
      <c r="CI709" s="124" t="s">
        <v>19692</v>
      </c>
    </row>
    <row r="710" spans="1:87" ht="15" x14ac:dyDescent="0.25">
      <c r="A710" s="30" t="str">
        <f t="shared" si="65"/>
        <v/>
      </c>
      <c r="B710" s="31"/>
      <c r="C710" s="31"/>
      <c r="D710" s="31"/>
      <c r="E710" s="31"/>
      <c r="F710" s="31"/>
      <c r="G710" s="32"/>
      <c r="H710" s="32"/>
      <c r="I710" s="33"/>
      <c r="J710" s="18"/>
      <c r="K710" s="32"/>
      <c r="L710" s="18"/>
      <c r="M710" s="31"/>
      <c r="N710" s="31"/>
      <c r="O710" s="31"/>
      <c r="P710" s="32"/>
      <c r="Q710" s="31"/>
      <c r="R710" s="44"/>
      <c r="S710" s="32"/>
      <c r="T710" s="34" t="str">
        <f t="shared" si="61"/>
        <v/>
      </c>
      <c r="U710" s="32"/>
      <c r="V710" s="45"/>
      <c r="W710" s="35"/>
      <c r="X710" s="62" t="str">
        <f t="shared" si="62"/>
        <v/>
      </c>
      <c r="Y710" s="32"/>
      <c r="Z710" s="35"/>
      <c r="AA710" s="36"/>
      <c r="AB710" s="32"/>
      <c r="AC710" s="32"/>
      <c r="AD710" s="32"/>
      <c r="AE710" s="31"/>
      <c r="AF710" s="31"/>
      <c r="AG710" s="31"/>
      <c r="AH710" s="31" t="str">
        <f t="shared" si="60"/>
        <v/>
      </c>
      <c r="AI710" s="37" t="str">
        <f>IFERROR(IF(OR($C$5="",$Y710=""),"",INDEX('NFA LEVEL'!$D$2:$D$197,MATCH(CONCATENATE($C$5,"_",$Y710),'NFA LEVEL'!$A$2:$A$197))),"")</f>
        <v/>
      </c>
      <c r="AJ710" s="38" t="str">
        <f>IFERROR(ROUND((VLOOKUP(CONCATENATE($C$5,"_",$Y710),premium!$A$2:$I$200,6,FALSE))*AA710,0),"")</f>
        <v/>
      </c>
      <c r="AK710" s="38" t="str">
        <f>IFERROR(ROUND((VLOOKUP(CONCATENATE($C$5,"_",$Y710),premium!$A$2:$I$200,9,FALSE))*AA710,2),"")</f>
        <v/>
      </c>
      <c r="AL710" s="35"/>
      <c r="AM710" s="31"/>
      <c r="AN710" s="39"/>
      <c r="AO710" s="63" t="str">
        <f t="shared" si="63"/>
        <v/>
      </c>
      <c r="AP710" s="40" t="str">
        <f t="shared" si="64"/>
        <v/>
      </c>
      <c r="AQ710" s="41" t="s">
        <v>48</v>
      </c>
      <c r="AR710" s="161"/>
      <c r="AS710" s="124" t="s">
        <v>4905</v>
      </c>
      <c r="AT710" s="129" t="s">
        <v>583</v>
      </c>
      <c r="AU710" s="129" t="s">
        <v>171</v>
      </c>
      <c r="AV710" s="129" t="s">
        <v>760</v>
      </c>
      <c r="AW710" s="129" t="s">
        <v>761</v>
      </c>
      <c r="AX710" s="129" t="s">
        <v>779</v>
      </c>
      <c r="AZ710" s="129" t="s">
        <v>3984</v>
      </c>
      <c r="BA710" s="130" t="s">
        <v>10067</v>
      </c>
      <c r="BB710" s="130" t="s">
        <v>10068</v>
      </c>
      <c r="BH710" s="124"/>
      <c r="BI710" s="124"/>
      <c r="BL710" s="131"/>
      <c r="BM710" s="131"/>
      <c r="BN710" s="131"/>
      <c r="BO710" s="131"/>
      <c r="BP710" s="131"/>
      <c r="BQ710" s="131"/>
      <c r="BR710" s="131"/>
      <c r="BX710" s="123"/>
      <c r="BY710" s="131"/>
      <c r="BZ710" s="131"/>
      <c r="CB710" s="129" t="s">
        <v>583</v>
      </c>
      <c r="CC710" s="129" t="s">
        <v>171</v>
      </c>
      <c r="CD710" s="129" t="s">
        <v>760</v>
      </c>
      <c r="CE710" s="129" t="s">
        <v>761</v>
      </c>
      <c r="CF710" s="129" t="s">
        <v>779</v>
      </c>
      <c r="CG710" s="131" t="s">
        <v>17991</v>
      </c>
      <c r="CH710" s="131" t="s">
        <v>10068</v>
      </c>
      <c r="CI710" s="124" t="s">
        <v>19693</v>
      </c>
    </row>
    <row r="711" spans="1:87" ht="15" x14ac:dyDescent="0.25">
      <c r="A711" s="30" t="str">
        <f t="shared" si="65"/>
        <v/>
      </c>
      <c r="B711" s="31"/>
      <c r="C711" s="31"/>
      <c r="D711" s="31"/>
      <c r="E711" s="31"/>
      <c r="F711" s="31"/>
      <c r="G711" s="32"/>
      <c r="H711" s="32"/>
      <c r="I711" s="33"/>
      <c r="J711" s="18"/>
      <c r="K711" s="32"/>
      <c r="L711" s="18"/>
      <c r="M711" s="31"/>
      <c r="N711" s="31"/>
      <c r="O711" s="31"/>
      <c r="P711" s="32"/>
      <c r="Q711" s="31"/>
      <c r="R711" s="44"/>
      <c r="S711" s="32"/>
      <c r="T711" s="34" t="str">
        <f t="shared" si="61"/>
        <v/>
      </c>
      <c r="U711" s="32"/>
      <c r="V711" s="45"/>
      <c r="W711" s="35"/>
      <c r="X711" s="62" t="str">
        <f t="shared" si="62"/>
        <v/>
      </c>
      <c r="Y711" s="32"/>
      <c r="Z711" s="35"/>
      <c r="AA711" s="36"/>
      <c r="AB711" s="32"/>
      <c r="AC711" s="32"/>
      <c r="AD711" s="32"/>
      <c r="AE711" s="31"/>
      <c r="AF711" s="31"/>
      <c r="AG711" s="31"/>
      <c r="AH711" s="31" t="str">
        <f t="shared" si="60"/>
        <v/>
      </c>
      <c r="AI711" s="37" t="str">
        <f>IFERROR(IF(OR($C$5="",$Y711=""),"",INDEX('NFA LEVEL'!$D$2:$D$197,MATCH(CONCATENATE($C$5,"_",$Y711),'NFA LEVEL'!$A$2:$A$197))),"")</f>
        <v/>
      </c>
      <c r="AJ711" s="38" t="str">
        <f>IFERROR(ROUND((VLOOKUP(CONCATENATE($C$5,"_",$Y711),premium!$A$2:$I$200,6,FALSE))*AA711,0),"")</f>
        <v/>
      </c>
      <c r="AK711" s="38" t="str">
        <f>IFERROR(ROUND((VLOOKUP(CONCATENATE($C$5,"_",$Y711),premium!$A$2:$I$200,9,FALSE))*AA711,2),"")</f>
        <v/>
      </c>
      <c r="AL711" s="35"/>
      <c r="AM711" s="31"/>
      <c r="AN711" s="39"/>
      <c r="AO711" s="63" t="str">
        <f t="shared" si="63"/>
        <v/>
      </c>
      <c r="AP711" s="40" t="str">
        <f t="shared" si="64"/>
        <v/>
      </c>
      <c r="AQ711" s="41" t="s">
        <v>48</v>
      </c>
      <c r="AR711" s="161"/>
      <c r="AS711" s="124" t="s">
        <v>4906</v>
      </c>
      <c r="AT711" s="129" t="s">
        <v>583</v>
      </c>
      <c r="AU711" s="129" t="s">
        <v>171</v>
      </c>
      <c r="AV711" s="129" t="s">
        <v>760</v>
      </c>
      <c r="AW711" s="129" t="s">
        <v>761</v>
      </c>
      <c r="AX711" s="129" t="s">
        <v>780</v>
      </c>
      <c r="AZ711" s="129" t="s">
        <v>3984</v>
      </c>
      <c r="BA711" s="130" t="s">
        <v>10069</v>
      </c>
      <c r="BB711" s="130" t="s">
        <v>10070</v>
      </c>
      <c r="BH711" s="124"/>
      <c r="BI711" s="124"/>
      <c r="BL711" s="131"/>
      <c r="BM711" s="131"/>
      <c r="BN711" s="131"/>
      <c r="BO711" s="131"/>
      <c r="BP711" s="131"/>
      <c r="BQ711" s="131"/>
      <c r="BR711" s="131"/>
      <c r="BX711" s="123"/>
      <c r="BY711" s="131"/>
      <c r="BZ711" s="131"/>
      <c r="CB711" s="129" t="s">
        <v>583</v>
      </c>
      <c r="CC711" s="129" t="s">
        <v>171</v>
      </c>
      <c r="CD711" s="129" t="s">
        <v>760</v>
      </c>
      <c r="CE711" s="129" t="s">
        <v>761</v>
      </c>
      <c r="CF711" s="129" t="s">
        <v>780</v>
      </c>
      <c r="CG711" s="131" t="s">
        <v>17991</v>
      </c>
      <c r="CH711" s="131" t="s">
        <v>10070</v>
      </c>
      <c r="CI711" s="124" t="s">
        <v>19694</v>
      </c>
    </row>
    <row r="712" spans="1:87" ht="15" x14ac:dyDescent="0.25">
      <c r="A712" s="30" t="str">
        <f t="shared" si="65"/>
        <v/>
      </c>
      <c r="B712" s="31"/>
      <c r="C712" s="31"/>
      <c r="D712" s="31"/>
      <c r="E712" s="31"/>
      <c r="F712" s="31"/>
      <c r="G712" s="32"/>
      <c r="H712" s="32"/>
      <c r="I712" s="33"/>
      <c r="J712" s="18"/>
      <c r="K712" s="32"/>
      <c r="L712" s="18"/>
      <c r="M712" s="31"/>
      <c r="N712" s="31"/>
      <c r="O712" s="31"/>
      <c r="P712" s="32"/>
      <c r="Q712" s="31"/>
      <c r="R712" s="44"/>
      <c r="S712" s="32"/>
      <c r="T712" s="34" t="str">
        <f t="shared" si="61"/>
        <v/>
      </c>
      <c r="U712" s="32"/>
      <c r="V712" s="45"/>
      <c r="W712" s="35"/>
      <c r="X712" s="62" t="str">
        <f t="shared" si="62"/>
        <v/>
      </c>
      <c r="Y712" s="32"/>
      <c r="Z712" s="35"/>
      <c r="AA712" s="36"/>
      <c r="AB712" s="32"/>
      <c r="AC712" s="32"/>
      <c r="AD712" s="32"/>
      <c r="AE712" s="31"/>
      <c r="AF712" s="31"/>
      <c r="AG712" s="31"/>
      <c r="AH712" s="31" t="str">
        <f t="shared" si="60"/>
        <v/>
      </c>
      <c r="AI712" s="37" t="str">
        <f>IFERROR(IF(OR($C$5="",$Y712=""),"",INDEX('NFA LEVEL'!$D$2:$D$197,MATCH(CONCATENATE($C$5,"_",$Y712),'NFA LEVEL'!$A$2:$A$197))),"")</f>
        <v/>
      </c>
      <c r="AJ712" s="38" t="str">
        <f>IFERROR(ROUND((VLOOKUP(CONCATENATE($C$5,"_",$Y712),premium!$A$2:$I$200,6,FALSE))*AA712,0),"")</f>
        <v/>
      </c>
      <c r="AK712" s="38" t="str">
        <f>IFERROR(ROUND((VLOOKUP(CONCATENATE($C$5,"_",$Y712),premium!$A$2:$I$200,9,FALSE))*AA712,2),"")</f>
        <v/>
      </c>
      <c r="AL712" s="35"/>
      <c r="AM712" s="31"/>
      <c r="AN712" s="39"/>
      <c r="AO712" s="63" t="str">
        <f t="shared" si="63"/>
        <v/>
      </c>
      <c r="AP712" s="40" t="str">
        <f t="shared" si="64"/>
        <v/>
      </c>
      <c r="AQ712" s="41" t="s">
        <v>48</v>
      </c>
      <c r="AR712" s="161"/>
      <c r="AS712" s="124" t="s">
        <v>4907</v>
      </c>
      <c r="AT712" s="129" t="s">
        <v>583</v>
      </c>
      <c r="AU712" s="129" t="s">
        <v>171</v>
      </c>
      <c r="AV712" s="129" t="s">
        <v>760</v>
      </c>
      <c r="AW712" s="129" t="s">
        <v>761</v>
      </c>
      <c r="AX712" s="129" t="s">
        <v>781</v>
      </c>
      <c r="AZ712" s="129" t="s">
        <v>3984</v>
      </c>
      <c r="BA712" s="130" t="s">
        <v>10071</v>
      </c>
      <c r="BB712" s="130" t="s">
        <v>10072</v>
      </c>
      <c r="BH712" s="124"/>
      <c r="BI712" s="124"/>
      <c r="BL712" s="131"/>
      <c r="BM712" s="131"/>
      <c r="BN712" s="131"/>
      <c r="BO712" s="131"/>
      <c r="BP712" s="131"/>
      <c r="BQ712" s="131"/>
      <c r="BR712" s="131"/>
      <c r="BX712" s="123"/>
      <c r="BY712" s="131"/>
      <c r="BZ712" s="131"/>
      <c r="CB712" s="129" t="s">
        <v>583</v>
      </c>
      <c r="CC712" s="129" t="s">
        <v>171</v>
      </c>
      <c r="CD712" s="129" t="s">
        <v>760</v>
      </c>
      <c r="CE712" s="129" t="s">
        <v>761</v>
      </c>
      <c r="CF712" s="129" t="s">
        <v>781</v>
      </c>
      <c r="CG712" s="131" t="s">
        <v>17991</v>
      </c>
      <c r="CH712" s="131" t="s">
        <v>10072</v>
      </c>
      <c r="CI712" s="124" t="s">
        <v>19695</v>
      </c>
    </row>
    <row r="713" spans="1:87" ht="15" x14ac:dyDescent="0.25">
      <c r="A713" s="30" t="str">
        <f t="shared" si="65"/>
        <v/>
      </c>
      <c r="B713" s="31"/>
      <c r="C713" s="31"/>
      <c r="D713" s="31"/>
      <c r="E713" s="31"/>
      <c r="F713" s="31"/>
      <c r="G713" s="32"/>
      <c r="H713" s="32"/>
      <c r="I713" s="33"/>
      <c r="J713" s="18"/>
      <c r="K713" s="32"/>
      <c r="L713" s="18"/>
      <c r="M713" s="31"/>
      <c r="N713" s="31"/>
      <c r="O713" s="31"/>
      <c r="P713" s="32"/>
      <c r="Q713" s="31"/>
      <c r="R713" s="44"/>
      <c r="S713" s="32"/>
      <c r="T713" s="34" t="str">
        <f t="shared" si="61"/>
        <v/>
      </c>
      <c r="U713" s="32"/>
      <c r="V713" s="45"/>
      <c r="W713" s="35"/>
      <c r="X713" s="62" t="str">
        <f t="shared" si="62"/>
        <v/>
      </c>
      <c r="Y713" s="32"/>
      <c r="Z713" s="35"/>
      <c r="AA713" s="36"/>
      <c r="AB713" s="32"/>
      <c r="AC713" s="32"/>
      <c r="AD713" s="32"/>
      <c r="AE713" s="31"/>
      <c r="AF713" s="31"/>
      <c r="AG713" s="31"/>
      <c r="AH713" s="31" t="str">
        <f t="shared" si="60"/>
        <v/>
      </c>
      <c r="AI713" s="37" t="str">
        <f>IFERROR(IF(OR($C$5="",$Y713=""),"",INDEX('NFA LEVEL'!$D$2:$D$197,MATCH(CONCATENATE($C$5,"_",$Y713),'NFA LEVEL'!$A$2:$A$197))),"")</f>
        <v/>
      </c>
      <c r="AJ713" s="38" t="str">
        <f>IFERROR(ROUND((VLOOKUP(CONCATENATE($C$5,"_",$Y713),premium!$A$2:$I$200,6,FALSE))*AA713,0),"")</f>
        <v/>
      </c>
      <c r="AK713" s="38" t="str">
        <f>IFERROR(ROUND((VLOOKUP(CONCATENATE($C$5,"_",$Y713),premium!$A$2:$I$200,9,FALSE))*AA713,2),"")</f>
        <v/>
      </c>
      <c r="AL713" s="35"/>
      <c r="AM713" s="31"/>
      <c r="AN713" s="39"/>
      <c r="AO713" s="63" t="str">
        <f t="shared" si="63"/>
        <v/>
      </c>
      <c r="AP713" s="40" t="str">
        <f t="shared" si="64"/>
        <v/>
      </c>
      <c r="AQ713" s="41" t="s">
        <v>48</v>
      </c>
      <c r="AR713" s="161"/>
      <c r="AS713" s="124" t="s">
        <v>4908</v>
      </c>
      <c r="AT713" s="129" t="s">
        <v>583</v>
      </c>
      <c r="AU713" s="129" t="s">
        <v>171</v>
      </c>
      <c r="AV713" s="129" t="s">
        <v>760</v>
      </c>
      <c r="AW713" s="129" t="s">
        <v>761</v>
      </c>
      <c r="AX713" s="129" t="s">
        <v>782</v>
      </c>
      <c r="AZ713" s="129" t="s">
        <v>3984</v>
      </c>
      <c r="BA713" s="130" t="s">
        <v>10073</v>
      </c>
      <c r="BB713" s="130" t="s">
        <v>10074</v>
      </c>
      <c r="BH713" s="124"/>
      <c r="BI713" s="124"/>
      <c r="BL713" s="131"/>
      <c r="BM713" s="131"/>
      <c r="BN713" s="131"/>
      <c r="BO713" s="131"/>
      <c r="BP713" s="131"/>
      <c r="BQ713" s="131"/>
      <c r="BR713" s="131"/>
      <c r="BX713" s="123"/>
      <c r="BY713" s="131"/>
      <c r="BZ713" s="131"/>
      <c r="CB713" s="129" t="s">
        <v>583</v>
      </c>
      <c r="CC713" s="129" t="s">
        <v>171</v>
      </c>
      <c r="CD713" s="129" t="s">
        <v>760</v>
      </c>
      <c r="CE713" s="129" t="s">
        <v>761</v>
      </c>
      <c r="CF713" s="129" t="s">
        <v>782</v>
      </c>
      <c r="CG713" s="131" t="s">
        <v>17991</v>
      </c>
      <c r="CH713" s="131" t="s">
        <v>10074</v>
      </c>
      <c r="CI713" s="124" t="s">
        <v>19696</v>
      </c>
    </row>
    <row r="714" spans="1:87" ht="15" x14ac:dyDescent="0.25">
      <c r="A714" s="30" t="str">
        <f t="shared" si="65"/>
        <v/>
      </c>
      <c r="B714" s="31"/>
      <c r="C714" s="31"/>
      <c r="D714" s="31"/>
      <c r="E714" s="31"/>
      <c r="F714" s="31"/>
      <c r="G714" s="32"/>
      <c r="H714" s="32"/>
      <c r="I714" s="33"/>
      <c r="J714" s="18"/>
      <c r="K714" s="32"/>
      <c r="L714" s="18"/>
      <c r="M714" s="31"/>
      <c r="N714" s="31"/>
      <c r="O714" s="31"/>
      <c r="P714" s="32"/>
      <c r="Q714" s="31"/>
      <c r="R714" s="44"/>
      <c r="S714" s="32"/>
      <c r="T714" s="34" t="str">
        <f t="shared" si="61"/>
        <v/>
      </c>
      <c r="U714" s="32"/>
      <c r="V714" s="45"/>
      <c r="W714" s="35"/>
      <c r="X714" s="62" t="str">
        <f t="shared" si="62"/>
        <v/>
      </c>
      <c r="Y714" s="32"/>
      <c r="Z714" s="35"/>
      <c r="AA714" s="36"/>
      <c r="AB714" s="32"/>
      <c r="AC714" s="32"/>
      <c r="AD714" s="32"/>
      <c r="AE714" s="31"/>
      <c r="AF714" s="31"/>
      <c r="AG714" s="31"/>
      <c r="AH714" s="31" t="str">
        <f t="shared" si="60"/>
        <v/>
      </c>
      <c r="AI714" s="37" t="str">
        <f>IFERROR(IF(OR($C$5="",$Y714=""),"",INDEX('NFA LEVEL'!$D$2:$D$197,MATCH(CONCATENATE($C$5,"_",$Y714),'NFA LEVEL'!$A$2:$A$197))),"")</f>
        <v/>
      </c>
      <c r="AJ714" s="38" t="str">
        <f>IFERROR(ROUND((VLOOKUP(CONCATENATE($C$5,"_",$Y714),premium!$A$2:$I$200,6,FALSE))*AA714,0),"")</f>
        <v/>
      </c>
      <c r="AK714" s="38" t="str">
        <f>IFERROR(ROUND((VLOOKUP(CONCATENATE($C$5,"_",$Y714),premium!$A$2:$I$200,9,FALSE))*AA714,2),"")</f>
        <v/>
      </c>
      <c r="AL714" s="35"/>
      <c r="AM714" s="31"/>
      <c r="AN714" s="39"/>
      <c r="AO714" s="63" t="str">
        <f t="shared" si="63"/>
        <v/>
      </c>
      <c r="AP714" s="40" t="str">
        <f t="shared" si="64"/>
        <v/>
      </c>
      <c r="AQ714" s="41" t="s">
        <v>48</v>
      </c>
      <c r="AR714" s="161"/>
      <c r="AS714" s="124" t="s">
        <v>4909</v>
      </c>
      <c r="AT714" s="129" t="s">
        <v>583</v>
      </c>
      <c r="AU714" s="129" t="s">
        <v>171</v>
      </c>
      <c r="AV714" s="129" t="s">
        <v>760</v>
      </c>
      <c r="AW714" s="129" t="s">
        <v>761</v>
      </c>
      <c r="AX714" s="129" t="s">
        <v>783</v>
      </c>
      <c r="AZ714" s="129" t="s">
        <v>3984</v>
      </c>
      <c r="BA714" s="130" t="s">
        <v>10075</v>
      </c>
      <c r="BB714" s="130" t="s">
        <v>10076</v>
      </c>
      <c r="BH714" s="124"/>
      <c r="BI714" s="124"/>
      <c r="BL714" s="131"/>
      <c r="BM714" s="131"/>
      <c r="BN714" s="131"/>
      <c r="BO714" s="131"/>
      <c r="BP714" s="131"/>
      <c r="BQ714" s="131"/>
      <c r="BR714" s="131"/>
      <c r="BX714" s="123"/>
      <c r="BY714" s="131"/>
      <c r="BZ714" s="131"/>
      <c r="CB714" s="129" t="s">
        <v>583</v>
      </c>
      <c r="CC714" s="129" t="s">
        <v>171</v>
      </c>
      <c r="CD714" s="129" t="s">
        <v>760</v>
      </c>
      <c r="CE714" s="129" t="s">
        <v>761</v>
      </c>
      <c r="CF714" s="129" t="s">
        <v>783</v>
      </c>
      <c r="CG714" s="131" t="s">
        <v>17991</v>
      </c>
      <c r="CH714" s="131" t="s">
        <v>10076</v>
      </c>
      <c r="CI714" s="124" t="s">
        <v>19697</v>
      </c>
    </row>
    <row r="715" spans="1:87" ht="15" x14ac:dyDescent="0.25">
      <c r="A715" s="30" t="str">
        <f t="shared" si="65"/>
        <v/>
      </c>
      <c r="B715" s="31"/>
      <c r="C715" s="31"/>
      <c r="D715" s="31"/>
      <c r="E715" s="31"/>
      <c r="F715" s="31"/>
      <c r="G715" s="32"/>
      <c r="H715" s="32"/>
      <c r="I715" s="33"/>
      <c r="J715" s="18"/>
      <c r="K715" s="32"/>
      <c r="L715" s="18"/>
      <c r="M715" s="31"/>
      <c r="N715" s="31"/>
      <c r="O715" s="31"/>
      <c r="P715" s="32"/>
      <c r="Q715" s="31"/>
      <c r="R715" s="44"/>
      <c r="S715" s="32"/>
      <c r="T715" s="34" t="str">
        <f t="shared" si="61"/>
        <v/>
      </c>
      <c r="U715" s="32"/>
      <c r="V715" s="45"/>
      <c r="W715" s="35"/>
      <c r="X715" s="62" t="str">
        <f t="shared" si="62"/>
        <v/>
      </c>
      <c r="Y715" s="32"/>
      <c r="Z715" s="35"/>
      <c r="AA715" s="36"/>
      <c r="AB715" s="32"/>
      <c r="AC715" s="32"/>
      <c r="AD715" s="32"/>
      <c r="AE715" s="31"/>
      <c r="AF715" s="31"/>
      <c r="AG715" s="31"/>
      <c r="AH715" s="31" t="str">
        <f t="shared" si="60"/>
        <v/>
      </c>
      <c r="AI715" s="37" t="str">
        <f>IFERROR(IF(OR($C$5="",$Y715=""),"",INDEX('NFA LEVEL'!$D$2:$D$197,MATCH(CONCATENATE($C$5,"_",$Y715),'NFA LEVEL'!$A$2:$A$197))),"")</f>
        <v/>
      </c>
      <c r="AJ715" s="38" t="str">
        <f>IFERROR(ROUND((VLOOKUP(CONCATENATE($C$5,"_",$Y715),premium!$A$2:$I$200,6,FALSE))*AA715,0),"")</f>
        <v/>
      </c>
      <c r="AK715" s="38" t="str">
        <f>IFERROR(ROUND((VLOOKUP(CONCATENATE($C$5,"_",$Y715),premium!$A$2:$I$200,9,FALSE))*AA715,2),"")</f>
        <v/>
      </c>
      <c r="AL715" s="35"/>
      <c r="AM715" s="31"/>
      <c r="AN715" s="39"/>
      <c r="AO715" s="63" t="str">
        <f t="shared" si="63"/>
        <v/>
      </c>
      <c r="AP715" s="40" t="str">
        <f t="shared" si="64"/>
        <v/>
      </c>
      <c r="AQ715" s="41" t="s">
        <v>48</v>
      </c>
      <c r="AR715" s="161"/>
      <c r="AS715" s="124" t="s">
        <v>4910</v>
      </c>
      <c r="AT715" s="129" t="s">
        <v>583</v>
      </c>
      <c r="AU715" s="129" t="s">
        <v>171</v>
      </c>
      <c r="AV715" s="129" t="s">
        <v>760</v>
      </c>
      <c r="AW715" s="129" t="s">
        <v>761</v>
      </c>
      <c r="AX715" s="129" t="s">
        <v>784</v>
      </c>
      <c r="AZ715" s="129" t="s">
        <v>3984</v>
      </c>
      <c r="BA715" s="130" t="s">
        <v>10077</v>
      </c>
      <c r="BB715" s="130" t="s">
        <v>10078</v>
      </c>
      <c r="BH715" s="124"/>
      <c r="BI715" s="124"/>
      <c r="BL715" s="131"/>
      <c r="BM715" s="131"/>
      <c r="BN715" s="131"/>
      <c r="BO715" s="131"/>
      <c r="BP715" s="131"/>
      <c r="BQ715" s="131"/>
      <c r="BR715" s="131"/>
      <c r="BX715" s="123"/>
      <c r="BY715" s="131"/>
      <c r="BZ715" s="131"/>
      <c r="CB715" s="129" t="s">
        <v>583</v>
      </c>
      <c r="CC715" s="129" t="s">
        <v>171</v>
      </c>
      <c r="CD715" s="129" t="s">
        <v>760</v>
      </c>
      <c r="CE715" s="129" t="s">
        <v>761</v>
      </c>
      <c r="CF715" s="129" t="s">
        <v>784</v>
      </c>
      <c r="CG715" s="131" t="s">
        <v>17991</v>
      </c>
      <c r="CH715" s="131" t="s">
        <v>10078</v>
      </c>
      <c r="CI715" s="124" t="s">
        <v>19698</v>
      </c>
    </row>
    <row r="716" spans="1:87" ht="15" x14ac:dyDescent="0.25">
      <c r="A716" s="30" t="str">
        <f t="shared" si="65"/>
        <v/>
      </c>
      <c r="B716" s="31"/>
      <c r="C716" s="31"/>
      <c r="D716" s="31"/>
      <c r="E716" s="31"/>
      <c r="F716" s="31"/>
      <c r="G716" s="32"/>
      <c r="H716" s="32"/>
      <c r="I716" s="33"/>
      <c r="J716" s="18"/>
      <c r="K716" s="32"/>
      <c r="L716" s="18"/>
      <c r="M716" s="31"/>
      <c r="N716" s="31"/>
      <c r="O716" s="31"/>
      <c r="P716" s="32"/>
      <c r="Q716" s="31"/>
      <c r="R716" s="44"/>
      <c r="S716" s="32"/>
      <c r="T716" s="34" t="str">
        <f t="shared" si="61"/>
        <v/>
      </c>
      <c r="U716" s="32"/>
      <c r="V716" s="45"/>
      <c r="W716" s="35"/>
      <c r="X716" s="62" t="str">
        <f t="shared" si="62"/>
        <v/>
      </c>
      <c r="Y716" s="32"/>
      <c r="Z716" s="35"/>
      <c r="AA716" s="36"/>
      <c r="AB716" s="32"/>
      <c r="AC716" s="32"/>
      <c r="AD716" s="32"/>
      <c r="AE716" s="31"/>
      <c r="AF716" s="31"/>
      <c r="AG716" s="31"/>
      <c r="AH716" s="31" t="str">
        <f t="shared" si="60"/>
        <v/>
      </c>
      <c r="AI716" s="37" t="str">
        <f>IFERROR(IF(OR($C$5="",$Y716=""),"",INDEX('NFA LEVEL'!$D$2:$D$197,MATCH(CONCATENATE($C$5,"_",$Y716),'NFA LEVEL'!$A$2:$A$197))),"")</f>
        <v/>
      </c>
      <c r="AJ716" s="38" t="str">
        <f>IFERROR(ROUND((VLOOKUP(CONCATENATE($C$5,"_",$Y716),premium!$A$2:$I$200,6,FALSE))*AA716,0),"")</f>
        <v/>
      </c>
      <c r="AK716" s="38" t="str">
        <f>IFERROR(ROUND((VLOOKUP(CONCATENATE($C$5,"_",$Y716),premium!$A$2:$I$200,9,FALSE))*AA716,2),"")</f>
        <v/>
      </c>
      <c r="AL716" s="35"/>
      <c r="AM716" s="31"/>
      <c r="AN716" s="39"/>
      <c r="AO716" s="63" t="str">
        <f t="shared" si="63"/>
        <v/>
      </c>
      <c r="AP716" s="40" t="str">
        <f t="shared" si="64"/>
        <v/>
      </c>
      <c r="AQ716" s="41" t="s">
        <v>48</v>
      </c>
      <c r="AR716" s="161"/>
      <c r="AS716" s="124" t="s">
        <v>4911</v>
      </c>
      <c r="AT716" s="129" t="s">
        <v>583</v>
      </c>
      <c r="AU716" s="129" t="s">
        <v>171</v>
      </c>
      <c r="AV716" s="129" t="s">
        <v>760</v>
      </c>
      <c r="AW716" s="129" t="s">
        <v>761</v>
      </c>
      <c r="AX716" s="129" t="s">
        <v>785</v>
      </c>
      <c r="AZ716" s="129" t="s">
        <v>3984</v>
      </c>
      <c r="BA716" s="130" t="s">
        <v>10079</v>
      </c>
      <c r="BB716" s="130" t="s">
        <v>10080</v>
      </c>
      <c r="BH716" s="124"/>
      <c r="BI716" s="124"/>
      <c r="BL716" s="131"/>
      <c r="BM716" s="131"/>
      <c r="BN716" s="131"/>
      <c r="BO716" s="131"/>
      <c r="BP716" s="131"/>
      <c r="BQ716" s="131"/>
      <c r="BR716" s="131"/>
      <c r="BX716" s="123"/>
      <c r="BY716" s="131"/>
      <c r="BZ716" s="131"/>
      <c r="CB716" s="129" t="s">
        <v>583</v>
      </c>
      <c r="CC716" s="129" t="s">
        <v>171</v>
      </c>
      <c r="CD716" s="129" t="s">
        <v>760</v>
      </c>
      <c r="CE716" s="129" t="s">
        <v>761</v>
      </c>
      <c r="CF716" s="129" t="s">
        <v>785</v>
      </c>
      <c r="CG716" s="131" t="s">
        <v>17991</v>
      </c>
      <c r="CH716" s="131" t="s">
        <v>10080</v>
      </c>
      <c r="CI716" s="124" t="s">
        <v>19699</v>
      </c>
    </row>
    <row r="717" spans="1:87" ht="15" x14ac:dyDescent="0.25">
      <c r="A717" s="30" t="str">
        <f t="shared" si="65"/>
        <v/>
      </c>
      <c r="B717" s="31"/>
      <c r="C717" s="31"/>
      <c r="D717" s="31"/>
      <c r="E717" s="31"/>
      <c r="F717" s="31"/>
      <c r="G717" s="32"/>
      <c r="H717" s="32"/>
      <c r="I717" s="33"/>
      <c r="J717" s="18"/>
      <c r="K717" s="32"/>
      <c r="L717" s="18"/>
      <c r="M717" s="31"/>
      <c r="N717" s="31"/>
      <c r="O717" s="31"/>
      <c r="P717" s="32"/>
      <c r="Q717" s="31"/>
      <c r="R717" s="44"/>
      <c r="S717" s="32"/>
      <c r="T717" s="34" t="str">
        <f t="shared" si="61"/>
        <v/>
      </c>
      <c r="U717" s="32"/>
      <c r="V717" s="45"/>
      <c r="W717" s="35"/>
      <c r="X717" s="62" t="str">
        <f t="shared" si="62"/>
        <v/>
      </c>
      <c r="Y717" s="32"/>
      <c r="Z717" s="35"/>
      <c r="AA717" s="36"/>
      <c r="AB717" s="32"/>
      <c r="AC717" s="32"/>
      <c r="AD717" s="32"/>
      <c r="AE717" s="31"/>
      <c r="AF717" s="31"/>
      <c r="AG717" s="31"/>
      <c r="AH717" s="31" t="str">
        <f t="shared" si="60"/>
        <v/>
      </c>
      <c r="AI717" s="37" t="str">
        <f>IFERROR(IF(OR($C$5="",$Y717=""),"",INDEX('NFA LEVEL'!$D$2:$D$197,MATCH(CONCATENATE($C$5,"_",$Y717),'NFA LEVEL'!$A$2:$A$197))),"")</f>
        <v/>
      </c>
      <c r="AJ717" s="38" t="str">
        <f>IFERROR(ROUND((VLOOKUP(CONCATENATE($C$5,"_",$Y717),premium!$A$2:$I$200,6,FALSE))*AA717,0),"")</f>
        <v/>
      </c>
      <c r="AK717" s="38" t="str">
        <f>IFERROR(ROUND((VLOOKUP(CONCATENATE($C$5,"_",$Y717),premium!$A$2:$I$200,9,FALSE))*AA717,2),"")</f>
        <v/>
      </c>
      <c r="AL717" s="35"/>
      <c r="AM717" s="31"/>
      <c r="AN717" s="39"/>
      <c r="AO717" s="63" t="str">
        <f t="shared" si="63"/>
        <v/>
      </c>
      <c r="AP717" s="40" t="str">
        <f t="shared" si="64"/>
        <v/>
      </c>
      <c r="AQ717" s="41" t="s">
        <v>48</v>
      </c>
      <c r="AR717" s="161"/>
      <c r="AS717" s="124" t="s">
        <v>4912</v>
      </c>
      <c r="AT717" s="129" t="s">
        <v>583</v>
      </c>
      <c r="AU717" s="129" t="s">
        <v>171</v>
      </c>
      <c r="AV717" s="129" t="s">
        <v>760</v>
      </c>
      <c r="AW717" s="129" t="s">
        <v>761</v>
      </c>
      <c r="AX717" s="129" t="s">
        <v>786</v>
      </c>
      <c r="AZ717" s="129" t="s">
        <v>3984</v>
      </c>
      <c r="BA717" s="130" t="s">
        <v>10081</v>
      </c>
      <c r="BB717" s="130" t="s">
        <v>10082</v>
      </c>
      <c r="BH717" s="124"/>
      <c r="BI717" s="124"/>
      <c r="BL717" s="131"/>
      <c r="BM717" s="131"/>
      <c r="BN717" s="131"/>
      <c r="BO717" s="131"/>
      <c r="BP717" s="131"/>
      <c r="BQ717" s="131"/>
      <c r="BR717" s="131"/>
      <c r="BX717" s="123"/>
      <c r="BY717" s="131"/>
      <c r="BZ717" s="131"/>
      <c r="CB717" s="129" t="s">
        <v>583</v>
      </c>
      <c r="CC717" s="129" t="s">
        <v>171</v>
      </c>
      <c r="CD717" s="129" t="s">
        <v>760</v>
      </c>
      <c r="CE717" s="129" t="s">
        <v>761</v>
      </c>
      <c r="CF717" s="129" t="s">
        <v>786</v>
      </c>
      <c r="CG717" s="131" t="s">
        <v>17991</v>
      </c>
      <c r="CH717" s="131" t="s">
        <v>10082</v>
      </c>
      <c r="CI717" s="124" t="s">
        <v>19700</v>
      </c>
    </row>
    <row r="718" spans="1:87" ht="15" x14ac:dyDescent="0.25">
      <c r="A718" s="30" t="str">
        <f t="shared" si="65"/>
        <v/>
      </c>
      <c r="B718" s="31"/>
      <c r="C718" s="31"/>
      <c r="D718" s="31"/>
      <c r="E718" s="31"/>
      <c r="F718" s="31"/>
      <c r="G718" s="32"/>
      <c r="H718" s="32"/>
      <c r="I718" s="33"/>
      <c r="J718" s="18"/>
      <c r="K718" s="32"/>
      <c r="L718" s="18"/>
      <c r="M718" s="31"/>
      <c r="N718" s="31"/>
      <c r="O718" s="31"/>
      <c r="P718" s="32"/>
      <c r="Q718" s="31"/>
      <c r="R718" s="44"/>
      <c r="S718" s="32"/>
      <c r="T718" s="34" t="str">
        <f t="shared" si="61"/>
        <v/>
      </c>
      <c r="U718" s="32"/>
      <c r="V718" s="45"/>
      <c r="W718" s="35"/>
      <c r="X718" s="62" t="str">
        <f t="shared" si="62"/>
        <v/>
      </c>
      <c r="Y718" s="32"/>
      <c r="Z718" s="35"/>
      <c r="AA718" s="36"/>
      <c r="AB718" s="32"/>
      <c r="AC718" s="32"/>
      <c r="AD718" s="32"/>
      <c r="AE718" s="31"/>
      <c r="AF718" s="31"/>
      <c r="AG718" s="31"/>
      <c r="AH718" s="31" t="str">
        <f t="shared" si="60"/>
        <v/>
      </c>
      <c r="AI718" s="37" t="str">
        <f>IFERROR(IF(OR($C$5="",$Y718=""),"",INDEX('NFA LEVEL'!$D$2:$D$197,MATCH(CONCATENATE($C$5,"_",$Y718),'NFA LEVEL'!$A$2:$A$197))),"")</f>
        <v/>
      </c>
      <c r="AJ718" s="38" t="str">
        <f>IFERROR(ROUND((VLOOKUP(CONCATENATE($C$5,"_",$Y718),premium!$A$2:$I$200,6,FALSE))*AA718,0),"")</f>
        <v/>
      </c>
      <c r="AK718" s="38" t="str">
        <f>IFERROR(ROUND((VLOOKUP(CONCATENATE($C$5,"_",$Y718),premium!$A$2:$I$200,9,FALSE))*AA718,2),"")</f>
        <v/>
      </c>
      <c r="AL718" s="35"/>
      <c r="AM718" s="31"/>
      <c r="AN718" s="39"/>
      <c r="AO718" s="63" t="str">
        <f t="shared" si="63"/>
        <v/>
      </c>
      <c r="AP718" s="40" t="str">
        <f t="shared" si="64"/>
        <v/>
      </c>
      <c r="AQ718" s="41" t="s">
        <v>48</v>
      </c>
      <c r="AR718" s="161"/>
      <c r="AS718" s="124" t="s">
        <v>4913</v>
      </c>
      <c r="AT718" s="129" t="s">
        <v>583</v>
      </c>
      <c r="AU718" s="129" t="s">
        <v>171</v>
      </c>
      <c r="AV718" s="129" t="s">
        <v>760</v>
      </c>
      <c r="AW718" s="129" t="s">
        <v>761</v>
      </c>
      <c r="AX718" s="129" t="s">
        <v>787</v>
      </c>
      <c r="AZ718" s="129" t="s">
        <v>3984</v>
      </c>
      <c r="BA718" s="130" t="s">
        <v>10083</v>
      </c>
      <c r="BB718" s="130" t="s">
        <v>10084</v>
      </c>
      <c r="BH718" s="124"/>
      <c r="BI718" s="124"/>
      <c r="BL718" s="131"/>
      <c r="BM718" s="131"/>
      <c r="BN718" s="131"/>
      <c r="BO718" s="131"/>
      <c r="BP718" s="131"/>
      <c r="BQ718" s="131"/>
      <c r="BR718" s="131"/>
      <c r="BX718" s="123"/>
      <c r="BY718" s="131"/>
      <c r="BZ718" s="131"/>
      <c r="CB718" s="129" t="s">
        <v>583</v>
      </c>
      <c r="CC718" s="129" t="s">
        <v>171</v>
      </c>
      <c r="CD718" s="129" t="s">
        <v>760</v>
      </c>
      <c r="CE718" s="129" t="s">
        <v>761</v>
      </c>
      <c r="CF718" s="129" t="s">
        <v>787</v>
      </c>
      <c r="CG718" s="131" t="s">
        <v>17991</v>
      </c>
      <c r="CH718" s="131" t="s">
        <v>10084</v>
      </c>
      <c r="CI718" s="124" t="s">
        <v>19701</v>
      </c>
    </row>
    <row r="719" spans="1:87" ht="15" x14ac:dyDescent="0.25">
      <c r="A719" s="30" t="str">
        <f t="shared" si="65"/>
        <v/>
      </c>
      <c r="B719" s="31"/>
      <c r="C719" s="31"/>
      <c r="D719" s="31"/>
      <c r="E719" s="31"/>
      <c r="F719" s="31"/>
      <c r="G719" s="32"/>
      <c r="H719" s="32"/>
      <c r="I719" s="33"/>
      <c r="J719" s="18"/>
      <c r="K719" s="32"/>
      <c r="L719" s="18"/>
      <c r="M719" s="31"/>
      <c r="N719" s="31"/>
      <c r="O719" s="31"/>
      <c r="P719" s="32"/>
      <c r="Q719" s="31"/>
      <c r="R719" s="44"/>
      <c r="S719" s="32"/>
      <c r="T719" s="34" t="str">
        <f t="shared" si="61"/>
        <v/>
      </c>
      <c r="U719" s="32"/>
      <c r="V719" s="45"/>
      <c r="W719" s="35"/>
      <c r="X719" s="62" t="str">
        <f t="shared" si="62"/>
        <v/>
      </c>
      <c r="Y719" s="32"/>
      <c r="Z719" s="35"/>
      <c r="AA719" s="36"/>
      <c r="AB719" s="32"/>
      <c r="AC719" s="32"/>
      <c r="AD719" s="32"/>
      <c r="AE719" s="31"/>
      <c r="AF719" s="31"/>
      <c r="AG719" s="31"/>
      <c r="AH719" s="31" t="str">
        <f t="shared" si="60"/>
        <v/>
      </c>
      <c r="AI719" s="37" t="str">
        <f>IFERROR(IF(OR($C$5="",$Y719=""),"",INDEX('NFA LEVEL'!$D$2:$D$197,MATCH(CONCATENATE($C$5,"_",$Y719),'NFA LEVEL'!$A$2:$A$197))),"")</f>
        <v/>
      </c>
      <c r="AJ719" s="38" t="str">
        <f>IFERROR(ROUND((VLOOKUP(CONCATENATE($C$5,"_",$Y719),premium!$A$2:$I$200,6,FALSE))*AA719,0),"")</f>
        <v/>
      </c>
      <c r="AK719" s="38" t="str">
        <f>IFERROR(ROUND((VLOOKUP(CONCATENATE($C$5,"_",$Y719),premium!$A$2:$I$200,9,FALSE))*AA719,2),"")</f>
        <v/>
      </c>
      <c r="AL719" s="35"/>
      <c r="AM719" s="31"/>
      <c r="AN719" s="39"/>
      <c r="AO719" s="63" t="str">
        <f t="shared" si="63"/>
        <v/>
      </c>
      <c r="AP719" s="40" t="str">
        <f t="shared" si="64"/>
        <v/>
      </c>
      <c r="AQ719" s="41" t="s">
        <v>48</v>
      </c>
      <c r="AR719" s="161"/>
      <c r="AS719" s="124" t="s">
        <v>4914</v>
      </c>
      <c r="AT719" s="129" t="s">
        <v>583</v>
      </c>
      <c r="AU719" s="129" t="s">
        <v>171</v>
      </c>
      <c r="AV719" s="129" t="s">
        <v>760</v>
      </c>
      <c r="AW719" s="129" t="s">
        <v>761</v>
      </c>
      <c r="AX719" s="129" t="s">
        <v>788</v>
      </c>
      <c r="AZ719" s="129" t="s">
        <v>3984</v>
      </c>
      <c r="BA719" s="130" t="s">
        <v>10085</v>
      </c>
      <c r="BB719" s="130" t="s">
        <v>10086</v>
      </c>
      <c r="BH719" s="124"/>
      <c r="BI719" s="124"/>
      <c r="BL719" s="131"/>
      <c r="BM719" s="131"/>
      <c r="BN719" s="131"/>
      <c r="BO719" s="131"/>
      <c r="BP719" s="131"/>
      <c r="BQ719" s="131"/>
      <c r="BR719" s="131"/>
      <c r="BX719" s="123"/>
      <c r="BY719" s="131"/>
      <c r="BZ719" s="131"/>
      <c r="CB719" s="129" t="s">
        <v>583</v>
      </c>
      <c r="CC719" s="129" t="s">
        <v>171</v>
      </c>
      <c r="CD719" s="129" t="s">
        <v>760</v>
      </c>
      <c r="CE719" s="129" t="s">
        <v>761</v>
      </c>
      <c r="CF719" s="129" t="s">
        <v>788</v>
      </c>
      <c r="CG719" s="131" t="s">
        <v>17991</v>
      </c>
      <c r="CH719" s="131" t="s">
        <v>10086</v>
      </c>
      <c r="CI719" s="124" t="s">
        <v>19702</v>
      </c>
    </row>
    <row r="720" spans="1:87" ht="15" x14ac:dyDescent="0.25">
      <c r="A720" s="30" t="str">
        <f t="shared" si="65"/>
        <v/>
      </c>
      <c r="B720" s="31"/>
      <c r="C720" s="31"/>
      <c r="D720" s="31"/>
      <c r="E720" s="31"/>
      <c r="F720" s="31"/>
      <c r="G720" s="32"/>
      <c r="H720" s="32"/>
      <c r="I720" s="33"/>
      <c r="J720" s="18"/>
      <c r="K720" s="32"/>
      <c r="L720" s="18"/>
      <c r="M720" s="31"/>
      <c r="N720" s="31"/>
      <c r="O720" s="31"/>
      <c r="P720" s="32"/>
      <c r="Q720" s="31"/>
      <c r="R720" s="44"/>
      <c r="S720" s="32"/>
      <c r="T720" s="34" t="str">
        <f t="shared" si="61"/>
        <v/>
      </c>
      <c r="U720" s="32"/>
      <c r="V720" s="45"/>
      <c r="W720" s="35"/>
      <c r="X720" s="62" t="str">
        <f t="shared" si="62"/>
        <v/>
      </c>
      <c r="Y720" s="32"/>
      <c r="Z720" s="35"/>
      <c r="AA720" s="36"/>
      <c r="AB720" s="32"/>
      <c r="AC720" s="32"/>
      <c r="AD720" s="32"/>
      <c r="AE720" s="31"/>
      <c r="AF720" s="31"/>
      <c r="AG720" s="31"/>
      <c r="AH720" s="31" t="str">
        <f t="shared" si="60"/>
        <v/>
      </c>
      <c r="AI720" s="37" t="str">
        <f>IFERROR(IF(OR($C$5="",$Y720=""),"",INDEX('NFA LEVEL'!$D$2:$D$197,MATCH(CONCATENATE($C$5,"_",$Y720),'NFA LEVEL'!$A$2:$A$197))),"")</f>
        <v/>
      </c>
      <c r="AJ720" s="38" t="str">
        <f>IFERROR(ROUND((VLOOKUP(CONCATENATE($C$5,"_",$Y720),premium!$A$2:$I$200,6,FALSE))*AA720,0),"")</f>
        <v/>
      </c>
      <c r="AK720" s="38" t="str">
        <f>IFERROR(ROUND((VLOOKUP(CONCATENATE($C$5,"_",$Y720),premium!$A$2:$I$200,9,FALSE))*AA720,2),"")</f>
        <v/>
      </c>
      <c r="AL720" s="35"/>
      <c r="AM720" s="31"/>
      <c r="AN720" s="39"/>
      <c r="AO720" s="63" t="str">
        <f t="shared" si="63"/>
        <v/>
      </c>
      <c r="AP720" s="40" t="str">
        <f t="shared" si="64"/>
        <v/>
      </c>
      <c r="AQ720" s="41" t="s">
        <v>48</v>
      </c>
      <c r="AR720" s="161"/>
      <c r="AS720" s="124" t="s">
        <v>4915</v>
      </c>
      <c r="AT720" s="129" t="s">
        <v>583</v>
      </c>
      <c r="AU720" s="129" t="s">
        <v>171</v>
      </c>
      <c r="AV720" s="129" t="s">
        <v>760</v>
      </c>
      <c r="AW720" s="129" t="s">
        <v>761</v>
      </c>
      <c r="AX720" s="129" t="s">
        <v>789</v>
      </c>
      <c r="AZ720" s="129" t="s">
        <v>3984</v>
      </c>
      <c r="BA720" s="130" t="s">
        <v>10087</v>
      </c>
      <c r="BB720" s="130" t="s">
        <v>10088</v>
      </c>
      <c r="BH720" s="124"/>
      <c r="BI720" s="124"/>
      <c r="BL720" s="131"/>
      <c r="BM720" s="131"/>
      <c r="BN720" s="131"/>
      <c r="BO720" s="131"/>
      <c r="BP720" s="131"/>
      <c r="BQ720" s="131"/>
      <c r="BR720" s="131"/>
      <c r="BX720" s="123"/>
      <c r="BY720" s="131"/>
      <c r="BZ720" s="131"/>
      <c r="CB720" s="129" t="s">
        <v>583</v>
      </c>
      <c r="CC720" s="129" t="s">
        <v>171</v>
      </c>
      <c r="CD720" s="129" t="s">
        <v>760</v>
      </c>
      <c r="CE720" s="129" t="s">
        <v>761</v>
      </c>
      <c r="CF720" s="129" t="s">
        <v>789</v>
      </c>
      <c r="CG720" s="131" t="s">
        <v>17991</v>
      </c>
      <c r="CH720" s="131" t="s">
        <v>10088</v>
      </c>
      <c r="CI720" s="124" t="s">
        <v>19703</v>
      </c>
    </row>
    <row r="721" spans="1:87" ht="15" x14ac:dyDescent="0.25">
      <c r="A721" s="30" t="str">
        <f t="shared" si="65"/>
        <v/>
      </c>
      <c r="B721" s="31"/>
      <c r="C721" s="31"/>
      <c r="D721" s="31"/>
      <c r="E721" s="31"/>
      <c r="F721" s="31"/>
      <c r="G721" s="32"/>
      <c r="H721" s="32"/>
      <c r="I721" s="33"/>
      <c r="J721" s="18"/>
      <c r="K721" s="32"/>
      <c r="L721" s="18"/>
      <c r="M721" s="31"/>
      <c r="N721" s="31"/>
      <c r="O721" s="31"/>
      <c r="P721" s="32"/>
      <c r="Q721" s="31"/>
      <c r="R721" s="44"/>
      <c r="S721" s="32"/>
      <c r="T721" s="34" t="str">
        <f t="shared" si="61"/>
        <v/>
      </c>
      <c r="U721" s="32"/>
      <c r="V721" s="45"/>
      <c r="W721" s="35"/>
      <c r="X721" s="62" t="str">
        <f t="shared" si="62"/>
        <v/>
      </c>
      <c r="Y721" s="32"/>
      <c r="Z721" s="35"/>
      <c r="AA721" s="36"/>
      <c r="AB721" s="32"/>
      <c r="AC721" s="32"/>
      <c r="AD721" s="32"/>
      <c r="AE721" s="31"/>
      <c r="AF721" s="31"/>
      <c r="AG721" s="31"/>
      <c r="AH721" s="31" t="str">
        <f t="shared" si="60"/>
        <v/>
      </c>
      <c r="AI721" s="37" t="str">
        <f>IFERROR(IF(OR($C$5="",$Y721=""),"",INDEX('NFA LEVEL'!$D$2:$D$197,MATCH(CONCATENATE($C$5,"_",$Y721),'NFA LEVEL'!$A$2:$A$197))),"")</f>
        <v/>
      </c>
      <c r="AJ721" s="38" t="str">
        <f>IFERROR(ROUND((VLOOKUP(CONCATENATE($C$5,"_",$Y721),premium!$A$2:$I$200,6,FALSE))*AA721,0),"")</f>
        <v/>
      </c>
      <c r="AK721" s="38" t="str">
        <f>IFERROR(ROUND((VLOOKUP(CONCATENATE($C$5,"_",$Y721),premium!$A$2:$I$200,9,FALSE))*AA721,2),"")</f>
        <v/>
      </c>
      <c r="AL721" s="35"/>
      <c r="AM721" s="31"/>
      <c r="AN721" s="39"/>
      <c r="AO721" s="63" t="str">
        <f t="shared" si="63"/>
        <v/>
      </c>
      <c r="AP721" s="40" t="str">
        <f t="shared" si="64"/>
        <v/>
      </c>
      <c r="AQ721" s="41" t="s">
        <v>48</v>
      </c>
      <c r="AR721" s="161"/>
      <c r="AS721" s="124" t="s">
        <v>4916</v>
      </c>
      <c r="AT721" s="129" t="s">
        <v>583</v>
      </c>
      <c r="AU721" s="129" t="s">
        <v>171</v>
      </c>
      <c r="AV721" s="129" t="s">
        <v>760</v>
      </c>
      <c r="AW721" s="129" t="s">
        <v>761</v>
      </c>
      <c r="AX721" s="129" t="s">
        <v>790</v>
      </c>
      <c r="AZ721" s="129" t="s">
        <v>3984</v>
      </c>
      <c r="BA721" s="130" t="s">
        <v>10089</v>
      </c>
      <c r="BB721" s="130" t="s">
        <v>10090</v>
      </c>
      <c r="BH721" s="124"/>
      <c r="BI721" s="124"/>
      <c r="BL721" s="131"/>
      <c r="BM721" s="131"/>
      <c r="BN721" s="131"/>
      <c r="BO721" s="131"/>
      <c r="BP721" s="131"/>
      <c r="BQ721" s="131"/>
      <c r="BR721" s="131"/>
      <c r="BX721" s="123"/>
      <c r="BY721" s="131"/>
      <c r="BZ721" s="131"/>
      <c r="CB721" s="129" t="s">
        <v>583</v>
      </c>
      <c r="CC721" s="129" t="s">
        <v>171</v>
      </c>
      <c r="CD721" s="129" t="s">
        <v>760</v>
      </c>
      <c r="CE721" s="129" t="s">
        <v>761</v>
      </c>
      <c r="CF721" s="129" t="s">
        <v>790</v>
      </c>
      <c r="CG721" s="131" t="s">
        <v>17991</v>
      </c>
      <c r="CH721" s="131" t="s">
        <v>10090</v>
      </c>
      <c r="CI721" s="124" t="s">
        <v>19704</v>
      </c>
    </row>
    <row r="722" spans="1:87" ht="15" x14ac:dyDescent="0.25">
      <c r="A722" s="30" t="str">
        <f t="shared" si="65"/>
        <v/>
      </c>
      <c r="B722" s="31"/>
      <c r="C722" s="31"/>
      <c r="D722" s="31"/>
      <c r="E722" s="31"/>
      <c r="F722" s="31"/>
      <c r="G722" s="32"/>
      <c r="H722" s="32"/>
      <c r="I722" s="33"/>
      <c r="J722" s="18"/>
      <c r="K722" s="32"/>
      <c r="L722" s="18"/>
      <c r="M722" s="31"/>
      <c r="N722" s="31"/>
      <c r="O722" s="31"/>
      <c r="P722" s="32"/>
      <c r="Q722" s="31"/>
      <c r="R722" s="44"/>
      <c r="S722" s="32"/>
      <c r="T722" s="34" t="str">
        <f t="shared" si="61"/>
        <v/>
      </c>
      <c r="U722" s="32"/>
      <c r="V722" s="45"/>
      <c r="W722" s="35"/>
      <c r="X722" s="62" t="str">
        <f t="shared" si="62"/>
        <v/>
      </c>
      <c r="Y722" s="32"/>
      <c r="Z722" s="35"/>
      <c r="AA722" s="36"/>
      <c r="AB722" s="32"/>
      <c r="AC722" s="32"/>
      <c r="AD722" s="32"/>
      <c r="AE722" s="31"/>
      <c r="AF722" s="31"/>
      <c r="AG722" s="31"/>
      <c r="AH722" s="31" t="str">
        <f t="shared" ref="AH722:AH785" si="66">IF(OR($C$5="",$Y722=""),"",IFERROR(INDEX($AZ$18:$AZ$4489,MATCH(CONCATENATE($C$5,$Y722,$AB722,$AC722,$AD722,$AE722),$AS$18:$AS$4489,0)),""))</f>
        <v/>
      </c>
      <c r="AI722" s="37" t="str">
        <f>IFERROR(IF(OR($C$5="",$Y722=""),"",INDEX('NFA LEVEL'!$D$2:$D$197,MATCH(CONCATENATE($C$5,"_",$Y722),'NFA LEVEL'!$A$2:$A$197))),"")</f>
        <v/>
      </c>
      <c r="AJ722" s="38" t="str">
        <f>IFERROR(ROUND((VLOOKUP(CONCATENATE($C$5,"_",$Y722),premium!$A$2:$I$200,6,FALSE))*AA722,0),"")</f>
        <v/>
      </c>
      <c r="AK722" s="38" t="str">
        <f>IFERROR(ROUND((VLOOKUP(CONCATENATE($C$5,"_",$Y722),premium!$A$2:$I$200,9,FALSE))*AA722,2),"")</f>
        <v/>
      </c>
      <c r="AL722" s="35"/>
      <c r="AM722" s="31"/>
      <c r="AN722" s="39"/>
      <c r="AO722" s="63" t="str">
        <f t="shared" si="63"/>
        <v/>
      </c>
      <c r="AP722" s="40" t="str">
        <f t="shared" si="64"/>
        <v/>
      </c>
      <c r="AQ722" s="41" t="s">
        <v>48</v>
      </c>
      <c r="AR722" s="161"/>
      <c r="AS722" s="124" t="s">
        <v>4917</v>
      </c>
      <c r="AT722" s="129" t="s">
        <v>583</v>
      </c>
      <c r="AU722" s="129" t="s">
        <v>171</v>
      </c>
      <c r="AV722" s="129" t="s">
        <v>760</v>
      </c>
      <c r="AW722" s="129" t="s">
        <v>761</v>
      </c>
      <c r="AX722" s="129" t="s">
        <v>791</v>
      </c>
      <c r="AZ722" s="129" t="s">
        <v>3984</v>
      </c>
      <c r="BA722" s="130" t="s">
        <v>10091</v>
      </c>
      <c r="BB722" s="130" t="s">
        <v>10092</v>
      </c>
      <c r="BH722" s="124"/>
      <c r="BI722" s="124"/>
      <c r="BL722" s="131"/>
      <c r="BM722" s="131"/>
      <c r="BN722" s="131"/>
      <c r="BO722" s="131"/>
      <c r="BP722" s="131"/>
      <c r="BQ722" s="131"/>
      <c r="BR722" s="131"/>
      <c r="BX722" s="123"/>
      <c r="BY722" s="131"/>
      <c r="BZ722" s="131"/>
      <c r="CB722" s="129" t="s">
        <v>583</v>
      </c>
      <c r="CC722" s="129" t="s">
        <v>171</v>
      </c>
      <c r="CD722" s="129" t="s">
        <v>760</v>
      </c>
      <c r="CE722" s="129" t="s">
        <v>761</v>
      </c>
      <c r="CF722" s="129" t="s">
        <v>791</v>
      </c>
      <c r="CG722" s="131" t="s">
        <v>17991</v>
      </c>
      <c r="CH722" s="131" t="s">
        <v>10092</v>
      </c>
      <c r="CI722" s="124" t="s">
        <v>19705</v>
      </c>
    </row>
    <row r="723" spans="1:87" ht="15" x14ac:dyDescent="0.25">
      <c r="A723" s="30" t="str">
        <f t="shared" si="65"/>
        <v/>
      </c>
      <c r="B723" s="31"/>
      <c r="C723" s="31"/>
      <c r="D723" s="31"/>
      <c r="E723" s="31"/>
      <c r="F723" s="31"/>
      <c r="G723" s="32"/>
      <c r="H723" s="32"/>
      <c r="I723" s="33"/>
      <c r="J723" s="18"/>
      <c r="K723" s="32"/>
      <c r="L723" s="18"/>
      <c r="M723" s="31"/>
      <c r="N723" s="31"/>
      <c r="O723" s="31"/>
      <c r="P723" s="32"/>
      <c r="Q723" s="31"/>
      <c r="R723" s="44"/>
      <c r="S723" s="32"/>
      <c r="T723" s="34" t="str">
        <f t="shared" ref="T723:T786" si="67">IF($S723="","",IF($S723="Loanee","Saving/Loan A/C","Saving Bank A/C"))</f>
        <v/>
      </c>
      <c r="U723" s="32"/>
      <c r="V723" s="45"/>
      <c r="W723" s="35"/>
      <c r="X723" s="62" t="str">
        <f t="shared" ref="X723:X786" si="68">IF($V723&gt;2,"Others",IF($V723="","","Small/Marginal"))</f>
        <v/>
      </c>
      <c r="Y723" s="32"/>
      <c r="Z723" s="35"/>
      <c r="AA723" s="36"/>
      <c r="AB723" s="32"/>
      <c r="AC723" s="32"/>
      <c r="AD723" s="32"/>
      <c r="AE723" s="31"/>
      <c r="AF723" s="31"/>
      <c r="AG723" s="31"/>
      <c r="AH723" s="31" t="str">
        <f t="shared" si="66"/>
        <v/>
      </c>
      <c r="AI723" s="37" t="str">
        <f>IFERROR(IF(OR($C$5="",$Y723=""),"",INDEX('NFA LEVEL'!$D$2:$D$197,MATCH(CONCATENATE($C$5,"_",$Y723),'NFA LEVEL'!$A$2:$A$197))),"")</f>
        <v/>
      </c>
      <c r="AJ723" s="38" t="str">
        <f>IFERROR(ROUND((VLOOKUP(CONCATENATE($C$5,"_",$Y723),premium!$A$2:$I$200,6,FALSE))*AA723,0),"")</f>
        <v/>
      </c>
      <c r="AK723" s="38" t="str">
        <f>IFERROR(ROUND((VLOOKUP(CONCATENATE($C$5,"_",$Y723),premium!$A$2:$I$200,9,FALSE))*AA723,2),"")</f>
        <v/>
      </c>
      <c r="AL723" s="35"/>
      <c r="AM723" s="31"/>
      <c r="AN723" s="39"/>
      <c r="AO723" s="63" t="str">
        <f t="shared" ref="AO723:AO786" si="69">IF(COUNT(A723:AL723)=0,"",IF(AND($AH723="DISTR",$AB723="",$AC723="",$AD723="",$AE723=""),"O.K.",IF(AND($AH723="TEHSL",$AB723&lt;&gt;"",$AC723="",$AD723="",$AE723=""),"O.K.",IF(AND($AH723="RCRCLE",$AB723&lt;&gt;"",$AC723&lt;&gt;"",$AD723="",$AE723=""),"O.K.",IF(AND($AH723="PTHLKA",$AB723&lt;&gt;"",$AC723&lt;&gt;"",$AD723&lt;&gt;"",$AE723=""),"O.K.",IF(AND($AH723="VILLAGE",$AB723&lt;&gt;"",$AC723&lt;&gt;"",$AD723&lt;&gt;"",$AE723&lt;&gt;""),"O.K.","Choose Correct Hierarchy in Column AB, AC, AD"))))))</f>
        <v/>
      </c>
      <c r="AP723" s="40" t="str">
        <f t="shared" ref="AP723:AP786" si="70">IF(C723="","",IF(AND(C723&lt;&gt;"",E723&lt;&gt;"",G723&lt;&gt;"",H723&lt;&gt;"",I723&lt;&gt;"",T723&lt;&gt;"",R723&lt;&gt;"",X723&lt;&gt;"",S723&lt;&gt;"",Y723&lt;&gt;"",AA723&lt;&gt;"",AH723&lt;&gt;"",AJ723&lt;&gt;"",AK723&lt;&gt;"",N723&lt;&gt;"",AL723&lt;&gt;"",AF723&lt;&gt;"",W723&lt;&gt;"",M723&lt;&gt;"",V723&lt;&gt;"",U723&lt;&gt;"",P723&lt;&gt;"",AO723="O.K."),"O.K","COMPULSORY FIELDS ARE BLANK, KINDLY ENTER DATA IN COMPULSORY FIELD "))</f>
        <v/>
      </c>
      <c r="AQ723" s="41" t="s">
        <v>48</v>
      </c>
      <c r="AR723" s="161"/>
      <c r="AS723" s="124" t="s">
        <v>4918</v>
      </c>
      <c r="AT723" s="129" t="s">
        <v>583</v>
      </c>
      <c r="AU723" s="129" t="s">
        <v>171</v>
      </c>
      <c r="AV723" s="129" t="s">
        <v>760</v>
      </c>
      <c r="AW723" s="129" t="s">
        <v>761</v>
      </c>
      <c r="AX723" s="129" t="s">
        <v>792</v>
      </c>
      <c r="AZ723" s="129" t="s">
        <v>3984</v>
      </c>
      <c r="BA723" s="130" t="s">
        <v>10093</v>
      </c>
      <c r="BB723" s="130" t="s">
        <v>10094</v>
      </c>
      <c r="BH723" s="124"/>
      <c r="BI723" s="124"/>
      <c r="BL723" s="131"/>
      <c r="BM723" s="131"/>
      <c r="BN723" s="131"/>
      <c r="BO723" s="131"/>
      <c r="BP723" s="131"/>
      <c r="BQ723" s="131"/>
      <c r="BR723" s="131"/>
      <c r="BX723" s="123"/>
      <c r="BY723" s="131"/>
      <c r="BZ723" s="131"/>
      <c r="CB723" s="129" t="s">
        <v>583</v>
      </c>
      <c r="CC723" s="129" t="s">
        <v>171</v>
      </c>
      <c r="CD723" s="129" t="s">
        <v>760</v>
      </c>
      <c r="CE723" s="129" t="s">
        <v>761</v>
      </c>
      <c r="CF723" s="129" t="s">
        <v>792</v>
      </c>
      <c r="CG723" s="131" t="s">
        <v>17991</v>
      </c>
      <c r="CH723" s="131" t="s">
        <v>10094</v>
      </c>
      <c r="CI723" s="124" t="s">
        <v>19706</v>
      </c>
    </row>
    <row r="724" spans="1:87" ht="15" x14ac:dyDescent="0.25">
      <c r="A724" s="30" t="str">
        <f t="shared" ref="A724:A787" si="71">IF(C724="","",A723+1)</f>
        <v/>
      </c>
      <c r="B724" s="31"/>
      <c r="C724" s="31"/>
      <c r="D724" s="31"/>
      <c r="E724" s="31"/>
      <c r="F724" s="31"/>
      <c r="G724" s="32"/>
      <c r="H724" s="32"/>
      <c r="I724" s="33"/>
      <c r="J724" s="18"/>
      <c r="K724" s="32"/>
      <c r="L724" s="18"/>
      <c r="M724" s="31"/>
      <c r="N724" s="31"/>
      <c r="O724" s="31"/>
      <c r="P724" s="32"/>
      <c r="Q724" s="31"/>
      <c r="R724" s="44"/>
      <c r="S724" s="32"/>
      <c r="T724" s="34" t="str">
        <f t="shared" si="67"/>
        <v/>
      </c>
      <c r="U724" s="32"/>
      <c r="V724" s="45"/>
      <c r="W724" s="35"/>
      <c r="X724" s="62" t="str">
        <f t="shared" si="68"/>
        <v/>
      </c>
      <c r="Y724" s="32"/>
      <c r="Z724" s="35"/>
      <c r="AA724" s="36"/>
      <c r="AB724" s="32"/>
      <c r="AC724" s="32"/>
      <c r="AD724" s="32"/>
      <c r="AE724" s="31"/>
      <c r="AF724" s="31"/>
      <c r="AG724" s="31"/>
      <c r="AH724" s="31" t="str">
        <f t="shared" si="66"/>
        <v/>
      </c>
      <c r="AI724" s="37" t="str">
        <f>IFERROR(IF(OR($C$5="",$Y724=""),"",INDEX('NFA LEVEL'!$D$2:$D$197,MATCH(CONCATENATE($C$5,"_",$Y724),'NFA LEVEL'!$A$2:$A$197))),"")</f>
        <v/>
      </c>
      <c r="AJ724" s="38" t="str">
        <f>IFERROR(ROUND((VLOOKUP(CONCATENATE($C$5,"_",$Y724),premium!$A$2:$I$200,6,FALSE))*AA724,0),"")</f>
        <v/>
      </c>
      <c r="AK724" s="38" t="str">
        <f>IFERROR(ROUND((VLOOKUP(CONCATENATE($C$5,"_",$Y724),premium!$A$2:$I$200,9,FALSE))*AA724,2),"")</f>
        <v/>
      </c>
      <c r="AL724" s="35"/>
      <c r="AM724" s="31"/>
      <c r="AN724" s="39"/>
      <c r="AO724" s="63" t="str">
        <f t="shared" si="69"/>
        <v/>
      </c>
      <c r="AP724" s="40" t="str">
        <f t="shared" si="70"/>
        <v/>
      </c>
      <c r="AQ724" s="41" t="s">
        <v>48</v>
      </c>
      <c r="AR724" s="161"/>
      <c r="AS724" s="124" t="s">
        <v>4919</v>
      </c>
      <c r="AT724" s="129" t="s">
        <v>583</v>
      </c>
      <c r="AU724" s="129" t="s">
        <v>171</v>
      </c>
      <c r="AV724" s="129" t="s">
        <v>760</v>
      </c>
      <c r="AW724" s="129" t="s">
        <v>761</v>
      </c>
      <c r="AX724" s="129" t="s">
        <v>793</v>
      </c>
      <c r="AZ724" s="129" t="s">
        <v>3984</v>
      </c>
      <c r="BA724" s="130" t="s">
        <v>10095</v>
      </c>
      <c r="BB724" s="130" t="s">
        <v>10096</v>
      </c>
      <c r="BH724" s="124"/>
      <c r="BI724" s="124"/>
      <c r="BL724" s="131"/>
      <c r="BM724" s="131"/>
      <c r="BN724" s="131"/>
      <c r="BO724" s="131"/>
      <c r="BP724" s="131"/>
      <c r="BQ724" s="131"/>
      <c r="BR724" s="131"/>
      <c r="BX724" s="123"/>
      <c r="BY724" s="131"/>
      <c r="BZ724" s="131"/>
      <c r="CB724" s="129" t="s">
        <v>583</v>
      </c>
      <c r="CC724" s="129" t="s">
        <v>171</v>
      </c>
      <c r="CD724" s="129" t="s">
        <v>760</v>
      </c>
      <c r="CE724" s="129" t="s">
        <v>761</v>
      </c>
      <c r="CF724" s="129" t="s">
        <v>793</v>
      </c>
      <c r="CG724" s="131" t="s">
        <v>17991</v>
      </c>
      <c r="CH724" s="131" t="s">
        <v>10096</v>
      </c>
      <c r="CI724" s="124" t="s">
        <v>19707</v>
      </c>
    </row>
    <row r="725" spans="1:87" ht="15" x14ac:dyDescent="0.25">
      <c r="A725" s="30" t="str">
        <f t="shared" si="71"/>
        <v/>
      </c>
      <c r="B725" s="31"/>
      <c r="C725" s="31"/>
      <c r="D725" s="31"/>
      <c r="E725" s="31"/>
      <c r="F725" s="31"/>
      <c r="G725" s="32"/>
      <c r="H725" s="32"/>
      <c r="I725" s="33"/>
      <c r="J725" s="18"/>
      <c r="K725" s="32"/>
      <c r="L725" s="18"/>
      <c r="M725" s="31"/>
      <c r="N725" s="31"/>
      <c r="O725" s="31"/>
      <c r="P725" s="32"/>
      <c r="Q725" s="31"/>
      <c r="R725" s="44"/>
      <c r="S725" s="32"/>
      <c r="T725" s="34" t="str">
        <f t="shared" si="67"/>
        <v/>
      </c>
      <c r="U725" s="32"/>
      <c r="V725" s="45"/>
      <c r="W725" s="35"/>
      <c r="X725" s="62" t="str">
        <f t="shared" si="68"/>
        <v/>
      </c>
      <c r="Y725" s="32"/>
      <c r="Z725" s="35"/>
      <c r="AA725" s="36"/>
      <c r="AB725" s="32"/>
      <c r="AC725" s="32"/>
      <c r="AD725" s="32"/>
      <c r="AE725" s="31"/>
      <c r="AF725" s="31"/>
      <c r="AG725" s="31"/>
      <c r="AH725" s="31" t="str">
        <f t="shared" si="66"/>
        <v/>
      </c>
      <c r="AI725" s="37" t="str">
        <f>IFERROR(IF(OR($C$5="",$Y725=""),"",INDEX('NFA LEVEL'!$D$2:$D$197,MATCH(CONCATENATE($C$5,"_",$Y725),'NFA LEVEL'!$A$2:$A$197))),"")</f>
        <v/>
      </c>
      <c r="AJ725" s="38" t="str">
        <f>IFERROR(ROUND((VLOOKUP(CONCATENATE($C$5,"_",$Y725),premium!$A$2:$I$200,6,FALSE))*AA725,0),"")</f>
        <v/>
      </c>
      <c r="AK725" s="38" t="str">
        <f>IFERROR(ROUND((VLOOKUP(CONCATENATE($C$5,"_",$Y725),premium!$A$2:$I$200,9,FALSE))*AA725,2),"")</f>
        <v/>
      </c>
      <c r="AL725" s="35"/>
      <c r="AM725" s="31"/>
      <c r="AN725" s="39"/>
      <c r="AO725" s="63" t="str">
        <f t="shared" si="69"/>
        <v/>
      </c>
      <c r="AP725" s="40" t="str">
        <f t="shared" si="70"/>
        <v/>
      </c>
      <c r="AQ725" s="41" t="s">
        <v>48</v>
      </c>
      <c r="AR725" s="161"/>
      <c r="AS725" s="124" t="s">
        <v>4920</v>
      </c>
      <c r="AT725" s="129" t="s">
        <v>583</v>
      </c>
      <c r="AU725" s="129" t="s">
        <v>171</v>
      </c>
      <c r="AV725" s="129" t="s">
        <v>760</v>
      </c>
      <c r="AW725" s="129" t="s">
        <v>761</v>
      </c>
      <c r="AX725" s="129" t="s">
        <v>794</v>
      </c>
      <c r="AZ725" s="129" t="s">
        <v>3984</v>
      </c>
      <c r="BA725" s="130" t="s">
        <v>10097</v>
      </c>
      <c r="BB725" s="130" t="s">
        <v>10098</v>
      </c>
      <c r="BH725" s="124"/>
      <c r="BI725" s="124"/>
      <c r="BL725" s="131"/>
      <c r="BM725" s="131"/>
      <c r="BN725" s="131"/>
      <c r="BO725" s="131"/>
      <c r="BP725" s="131"/>
      <c r="BQ725" s="131"/>
      <c r="BR725" s="131"/>
      <c r="BX725" s="123"/>
      <c r="BY725" s="131"/>
      <c r="BZ725" s="131"/>
      <c r="CB725" s="129" t="s">
        <v>583</v>
      </c>
      <c r="CC725" s="129" t="s">
        <v>171</v>
      </c>
      <c r="CD725" s="129" t="s">
        <v>760</v>
      </c>
      <c r="CE725" s="129" t="s">
        <v>761</v>
      </c>
      <c r="CF725" s="129" t="s">
        <v>794</v>
      </c>
      <c r="CG725" s="131" t="s">
        <v>17991</v>
      </c>
      <c r="CH725" s="131" t="s">
        <v>10098</v>
      </c>
      <c r="CI725" s="124" t="s">
        <v>19708</v>
      </c>
    </row>
    <row r="726" spans="1:87" ht="15" x14ac:dyDescent="0.25">
      <c r="A726" s="30" t="str">
        <f t="shared" si="71"/>
        <v/>
      </c>
      <c r="B726" s="31"/>
      <c r="C726" s="31"/>
      <c r="D726" s="31"/>
      <c r="E726" s="31"/>
      <c r="F726" s="31"/>
      <c r="G726" s="32"/>
      <c r="H726" s="32"/>
      <c r="I726" s="33"/>
      <c r="J726" s="18"/>
      <c r="K726" s="32"/>
      <c r="L726" s="18"/>
      <c r="M726" s="31"/>
      <c r="N726" s="31"/>
      <c r="O726" s="31"/>
      <c r="P726" s="32"/>
      <c r="Q726" s="31"/>
      <c r="R726" s="44"/>
      <c r="S726" s="32"/>
      <c r="T726" s="34" t="str">
        <f t="shared" si="67"/>
        <v/>
      </c>
      <c r="U726" s="32"/>
      <c r="V726" s="45"/>
      <c r="W726" s="35"/>
      <c r="X726" s="62" t="str">
        <f t="shared" si="68"/>
        <v/>
      </c>
      <c r="Y726" s="32"/>
      <c r="Z726" s="35"/>
      <c r="AA726" s="36"/>
      <c r="AB726" s="32"/>
      <c r="AC726" s="32"/>
      <c r="AD726" s="32"/>
      <c r="AE726" s="31"/>
      <c r="AF726" s="31"/>
      <c r="AG726" s="31"/>
      <c r="AH726" s="31" t="str">
        <f t="shared" si="66"/>
        <v/>
      </c>
      <c r="AI726" s="37" t="str">
        <f>IFERROR(IF(OR($C$5="",$Y726=""),"",INDEX('NFA LEVEL'!$D$2:$D$197,MATCH(CONCATENATE($C$5,"_",$Y726),'NFA LEVEL'!$A$2:$A$197))),"")</f>
        <v/>
      </c>
      <c r="AJ726" s="38" t="str">
        <f>IFERROR(ROUND((VLOOKUP(CONCATENATE($C$5,"_",$Y726),premium!$A$2:$I$200,6,FALSE))*AA726,0),"")</f>
        <v/>
      </c>
      <c r="AK726" s="38" t="str">
        <f>IFERROR(ROUND((VLOOKUP(CONCATENATE($C$5,"_",$Y726),premium!$A$2:$I$200,9,FALSE))*AA726,2),"")</f>
        <v/>
      </c>
      <c r="AL726" s="35"/>
      <c r="AM726" s="31"/>
      <c r="AN726" s="39"/>
      <c r="AO726" s="63" t="str">
        <f t="shared" si="69"/>
        <v/>
      </c>
      <c r="AP726" s="40" t="str">
        <f t="shared" si="70"/>
        <v/>
      </c>
      <c r="AQ726" s="41" t="s">
        <v>48</v>
      </c>
      <c r="AR726" s="161"/>
      <c r="AS726" s="124" t="s">
        <v>4921</v>
      </c>
      <c r="AT726" s="129" t="s">
        <v>583</v>
      </c>
      <c r="AU726" s="129" t="s">
        <v>171</v>
      </c>
      <c r="AV726" s="129" t="s">
        <v>760</v>
      </c>
      <c r="AW726" s="129" t="s">
        <v>761</v>
      </c>
      <c r="AX726" s="129" t="s">
        <v>795</v>
      </c>
      <c r="AZ726" s="129" t="s">
        <v>3984</v>
      </c>
      <c r="BA726" s="130" t="s">
        <v>10099</v>
      </c>
      <c r="BB726" s="130" t="s">
        <v>10100</v>
      </c>
      <c r="BH726" s="124"/>
      <c r="BI726" s="124"/>
      <c r="BL726" s="131"/>
      <c r="BM726" s="131"/>
      <c r="BN726" s="131"/>
      <c r="BO726" s="131"/>
      <c r="BP726" s="131"/>
      <c r="BQ726" s="131"/>
      <c r="BR726" s="131"/>
      <c r="BX726" s="123"/>
      <c r="BY726" s="131"/>
      <c r="BZ726" s="131"/>
      <c r="CB726" s="129" t="s">
        <v>583</v>
      </c>
      <c r="CC726" s="129" t="s">
        <v>171</v>
      </c>
      <c r="CD726" s="129" t="s">
        <v>760</v>
      </c>
      <c r="CE726" s="129" t="s">
        <v>761</v>
      </c>
      <c r="CF726" s="129" t="s">
        <v>795</v>
      </c>
      <c r="CG726" s="131" t="s">
        <v>17991</v>
      </c>
      <c r="CH726" s="131" t="s">
        <v>10100</v>
      </c>
      <c r="CI726" s="124" t="s">
        <v>19709</v>
      </c>
    </row>
    <row r="727" spans="1:87" ht="15" x14ac:dyDescent="0.25">
      <c r="A727" s="30" t="str">
        <f t="shared" si="71"/>
        <v/>
      </c>
      <c r="B727" s="31"/>
      <c r="C727" s="31"/>
      <c r="D727" s="31"/>
      <c r="E727" s="31"/>
      <c r="F727" s="31"/>
      <c r="G727" s="32"/>
      <c r="H727" s="32"/>
      <c r="I727" s="33"/>
      <c r="J727" s="18"/>
      <c r="K727" s="32"/>
      <c r="L727" s="18"/>
      <c r="M727" s="31"/>
      <c r="N727" s="31"/>
      <c r="O727" s="31"/>
      <c r="P727" s="32"/>
      <c r="Q727" s="31"/>
      <c r="R727" s="44"/>
      <c r="S727" s="32"/>
      <c r="T727" s="34" t="str">
        <f t="shared" si="67"/>
        <v/>
      </c>
      <c r="U727" s="32"/>
      <c r="V727" s="45"/>
      <c r="W727" s="35"/>
      <c r="X727" s="62" t="str">
        <f t="shared" si="68"/>
        <v/>
      </c>
      <c r="Y727" s="32"/>
      <c r="Z727" s="35"/>
      <c r="AA727" s="36"/>
      <c r="AB727" s="32"/>
      <c r="AC727" s="32"/>
      <c r="AD727" s="32"/>
      <c r="AE727" s="31"/>
      <c r="AF727" s="31"/>
      <c r="AG727" s="31"/>
      <c r="AH727" s="31" t="str">
        <f t="shared" si="66"/>
        <v/>
      </c>
      <c r="AI727" s="37" t="str">
        <f>IFERROR(IF(OR($C$5="",$Y727=""),"",INDEX('NFA LEVEL'!$D$2:$D$197,MATCH(CONCATENATE($C$5,"_",$Y727),'NFA LEVEL'!$A$2:$A$197))),"")</f>
        <v/>
      </c>
      <c r="AJ727" s="38" t="str">
        <f>IFERROR(ROUND((VLOOKUP(CONCATENATE($C$5,"_",$Y727),premium!$A$2:$I$200,6,FALSE))*AA727,0),"")</f>
        <v/>
      </c>
      <c r="AK727" s="38" t="str">
        <f>IFERROR(ROUND((VLOOKUP(CONCATENATE($C$5,"_",$Y727),premium!$A$2:$I$200,9,FALSE))*AA727,2),"")</f>
        <v/>
      </c>
      <c r="AL727" s="35"/>
      <c r="AM727" s="31"/>
      <c r="AN727" s="39"/>
      <c r="AO727" s="63" t="str">
        <f t="shared" si="69"/>
        <v/>
      </c>
      <c r="AP727" s="40" t="str">
        <f t="shared" si="70"/>
        <v/>
      </c>
      <c r="AQ727" s="41" t="s">
        <v>48</v>
      </c>
      <c r="AR727" s="161"/>
      <c r="AS727" s="124" t="s">
        <v>4922</v>
      </c>
      <c r="AT727" s="129" t="s">
        <v>583</v>
      </c>
      <c r="AU727" s="129" t="s">
        <v>171</v>
      </c>
      <c r="AV727" s="129" t="s">
        <v>760</v>
      </c>
      <c r="AW727" s="129" t="s">
        <v>761</v>
      </c>
      <c r="AX727" s="129" t="s">
        <v>796</v>
      </c>
      <c r="AZ727" s="129" t="s">
        <v>3984</v>
      </c>
      <c r="BA727" s="130" t="s">
        <v>10101</v>
      </c>
      <c r="BB727" s="130" t="s">
        <v>10102</v>
      </c>
      <c r="BH727" s="124"/>
      <c r="BI727" s="124"/>
      <c r="BL727" s="131"/>
      <c r="BM727" s="131"/>
      <c r="BN727" s="131"/>
      <c r="BO727" s="131"/>
      <c r="BP727" s="131"/>
      <c r="BQ727" s="131"/>
      <c r="BR727" s="131"/>
      <c r="BX727" s="123"/>
      <c r="BY727" s="131"/>
      <c r="BZ727" s="131"/>
      <c r="CB727" s="129" t="s">
        <v>583</v>
      </c>
      <c r="CC727" s="129" t="s">
        <v>171</v>
      </c>
      <c r="CD727" s="129" t="s">
        <v>760</v>
      </c>
      <c r="CE727" s="129" t="s">
        <v>761</v>
      </c>
      <c r="CF727" s="129" t="s">
        <v>796</v>
      </c>
      <c r="CG727" s="131" t="s">
        <v>17991</v>
      </c>
      <c r="CH727" s="131" t="s">
        <v>10102</v>
      </c>
      <c r="CI727" s="124" t="s">
        <v>19710</v>
      </c>
    </row>
    <row r="728" spans="1:87" ht="15" x14ac:dyDescent="0.25">
      <c r="A728" s="30" t="str">
        <f t="shared" si="71"/>
        <v/>
      </c>
      <c r="B728" s="31"/>
      <c r="C728" s="31"/>
      <c r="D728" s="31"/>
      <c r="E728" s="31"/>
      <c r="F728" s="31"/>
      <c r="G728" s="32"/>
      <c r="H728" s="32"/>
      <c r="I728" s="33"/>
      <c r="J728" s="18"/>
      <c r="K728" s="32"/>
      <c r="L728" s="18"/>
      <c r="M728" s="31"/>
      <c r="N728" s="31"/>
      <c r="O728" s="31"/>
      <c r="P728" s="32"/>
      <c r="Q728" s="31"/>
      <c r="R728" s="44"/>
      <c r="S728" s="32"/>
      <c r="T728" s="34" t="str">
        <f t="shared" si="67"/>
        <v/>
      </c>
      <c r="U728" s="32"/>
      <c r="V728" s="45"/>
      <c r="W728" s="35"/>
      <c r="X728" s="62" t="str">
        <f t="shared" si="68"/>
        <v/>
      </c>
      <c r="Y728" s="32"/>
      <c r="Z728" s="35"/>
      <c r="AA728" s="36"/>
      <c r="AB728" s="32"/>
      <c r="AC728" s="32"/>
      <c r="AD728" s="32"/>
      <c r="AE728" s="31"/>
      <c r="AF728" s="31"/>
      <c r="AG728" s="31"/>
      <c r="AH728" s="31" t="str">
        <f t="shared" si="66"/>
        <v/>
      </c>
      <c r="AI728" s="37" t="str">
        <f>IFERROR(IF(OR($C$5="",$Y728=""),"",INDEX('NFA LEVEL'!$D$2:$D$197,MATCH(CONCATENATE($C$5,"_",$Y728),'NFA LEVEL'!$A$2:$A$197))),"")</f>
        <v/>
      </c>
      <c r="AJ728" s="38" t="str">
        <f>IFERROR(ROUND((VLOOKUP(CONCATENATE($C$5,"_",$Y728),premium!$A$2:$I$200,6,FALSE))*AA728,0),"")</f>
        <v/>
      </c>
      <c r="AK728" s="38" t="str">
        <f>IFERROR(ROUND((VLOOKUP(CONCATENATE($C$5,"_",$Y728),premium!$A$2:$I$200,9,FALSE))*AA728,2),"")</f>
        <v/>
      </c>
      <c r="AL728" s="35"/>
      <c r="AM728" s="31"/>
      <c r="AN728" s="39"/>
      <c r="AO728" s="63" t="str">
        <f t="shared" si="69"/>
        <v/>
      </c>
      <c r="AP728" s="40" t="str">
        <f t="shared" si="70"/>
        <v/>
      </c>
      <c r="AQ728" s="41" t="s">
        <v>48</v>
      </c>
      <c r="AR728" s="161"/>
      <c r="AS728" s="124" t="s">
        <v>4923</v>
      </c>
      <c r="AT728" s="129" t="s">
        <v>583</v>
      </c>
      <c r="AU728" s="129" t="s">
        <v>171</v>
      </c>
      <c r="AV728" s="129" t="s">
        <v>760</v>
      </c>
      <c r="AW728" s="129" t="s">
        <v>761</v>
      </c>
      <c r="AX728" s="129" t="s">
        <v>797</v>
      </c>
      <c r="AZ728" s="129" t="s">
        <v>3984</v>
      </c>
      <c r="BA728" s="130" t="s">
        <v>10103</v>
      </c>
      <c r="BB728" s="130" t="s">
        <v>10104</v>
      </c>
      <c r="BH728" s="124"/>
      <c r="BI728" s="124"/>
      <c r="BL728" s="131"/>
      <c r="BM728" s="131"/>
      <c r="BN728" s="131"/>
      <c r="BO728" s="131"/>
      <c r="BP728" s="131"/>
      <c r="BQ728" s="131"/>
      <c r="BR728" s="131"/>
      <c r="BX728" s="123"/>
      <c r="BY728" s="131"/>
      <c r="BZ728" s="131"/>
      <c r="CB728" s="129" t="s">
        <v>583</v>
      </c>
      <c r="CC728" s="129" t="s">
        <v>171</v>
      </c>
      <c r="CD728" s="129" t="s">
        <v>760</v>
      </c>
      <c r="CE728" s="129" t="s">
        <v>761</v>
      </c>
      <c r="CF728" s="129" t="s">
        <v>797</v>
      </c>
      <c r="CG728" s="131" t="s">
        <v>17991</v>
      </c>
      <c r="CH728" s="131" t="s">
        <v>10104</v>
      </c>
      <c r="CI728" s="124" t="s">
        <v>19711</v>
      </c>
    </row>
    <row r="729" spans="1:87" ht="15" x14ac:dyDescent="0.25">
      <c r="A729" s="30" t="str">
        <f t="shared" si="71"/>
        <v/>
      </c>
      <c r="B729" s="31"/>
      <c r="C729" s="31"/>
      <c r="D729" s="31"/>
      <c r="E729" s="31"/>
      <c r="F729" s="31"/>
      <c r="G729" s="32"/>
      <c r="H729" s="32"/>
      <c r="I729" s="33"/>
      <c r="J729" s="18"/>
      <c r="K729" s="32"/>
      <c r="L729" s="18"/>
      <c r="M729" s="31"/>
      <c r="N729" s="31"/>
      <c r="O729" s="31"/>
      <c r="P729" s="32"/>
      <c r="Q729" s="31"/>
      <c r="R729" s="44"/>
      <c r="S729" s="32"/>
      <c r="T729" s="34" t="str">
        <f t="shared" si="67"/>
        <v/>
      </c>
      <c r="U729" s="32"/>
      <c r="V729" s="45"/>
      <c r="W729" s="35"/>
      <c r="X729" s="62" t="str">
        <f t="shared" si="68"/>
        <v/>
      </c>
      <c r="Y729" s="32"/>
      <c r="Z729" s="35"/>
      <c r="AA729" s="36"/>
      <c r="AB729" s="32"/>
      <c r="AC729" s="32"/>
      <c r="AD729" s="32"/>
      <c r="AE729" s="31"/>
      <c r="AF729" s="31"/>
      <c r="AG729" s="31"/>
      <c r="AH729" s="31" t="str">
        <f t="shared" si="66"/>
        <v/>
      </c>
      <c r="AI729" s="37" t="str">
        <f>IFERROR(IF(OR($C$5="",$Y729=""),"",INDEX('NFA LEVEL'!$D$2:$D$197,MATCH(CONCATENATE($C$5,"_",$Y729),'NFA LEVEL'!$A$2:$A$197))),"")</f>
        <v/>
      </c>
      <c r="AJ729" s="38" t="str">
        <f>IFERROR(ROUND((VLOOKUP(CONCATENATE($C$5,"_",$Y729),premium!$A$2:$I$200,6,FALSE))*AA729,0),"")</f>
        <v/>
      </c>
      <c r="AK729" s="38" t="str">
        <f>IFERROR(ROUND((VLOOKUP(CONCATENATE($C$5,"_",$Y729),premium!$A$2:$I$200,9,FALSE))*AA729,2),"")</f>
        <v/>
      </c>
      <c r="AL729" s="35"/>
      <c r="AM729" s="31"/>
      <c r="AN729" s="39"/>
      <c r="AO729" s="63" t="str">
        <f t="shared" si="69"/>
        <v/>
      </c>
      <c r="AP729" s="40" t="str">
        <f t="shared" si="70"/>
        <v/>
      </c>
      <c r="AQ729" s="41" t="s">
        <v>48</v>
      </c>
      <c r="AR729" s="161"/>
      <c r="AS729" s="124" t="s">
        <v>4924</v>
      </c>
      <c r="AT729" s="129" t="s">
        <v>583</v>
      </c>
      <c r="AU729" s="129" t="s">
        <v>171</v>
      </c>
      <c r="AV729" s="129" t="s">
        <v>760</v>
      </c>
      <c r="AW729" s="129" t="s">
        <v>761</v>
      </c>
      <c r="AX729" s="129" t="s">
        <v>798</v>
      </c>
      <c r="AZ729" s="129" t="s">
        <v>3984</v>
      </c>
      <c r="BA729" s="130" t="s">
        <v>10105</v>
      </c>
      <c r="BB729" s="130" t="s">
        <v>10106</v>
      </c>
      <c r="BH729" s="124"/>
      <c r="BI729" s="124"/>
      <c r="BL729" s="131"/>
      <c r="BM729" s="131"/>
      <c r="BN729" s="131"/>
      <c r="BO729" s="131"/>
      <c r="BP729" s="131"/>
      <c r="BQ729" s="131"/>
      <c r="BR729" s="131"/>
      <c r="BX729" s="123"/>
      <c r="BY729" s="131"/>
      <c r="BZ729" s="131"/>
      <c r="CB729" s="129" t="s">
        <v>583</v>
      </c>
      <c r="CC729" s="129" t="s">
        <v>171</v>
      </c>
      <c r="CD729" s="129" t="s">
        <v>760</v>
      </c>
      <c r="CE729" s="129" t="s">
        <v>761</v>
      </c>
      <c r="CF729" s="129" t="s">
        <v>798</v>
      </c>
      <c r="CG729" s="131" t="s">
        <v>17991</v>
      </c>
      <c r="CH729" s="131" t="s">
        <v>10106</v>
      </c>
      <c r="CI729" s="124" t="s">
        <v>19712</v>
      </c>
    </row>
    <row r="730" spans="1:87" ht="15" x14ac:dyDescent="0.25">
      <c r="A730" s="30" t="str">
        <f t="shared" si="71"/>
        <v/>
      </c>
      <c r="B730" s="31"/>
      <c r="C730" s="31"/>
      <c r="D730" s="31"/>
      <c r="E730" s="31"/>
      <c r="F730" s="31"/>
      <c r="G730" s="32"/>
      <c r="H730" s="32"/>
      <c r="I730" s="33"/>
      <c r="J730" s="18"/>
      <c r="K730" s="32"/>
      <c r="L730" s="18"/>
      <c r="M730" s="31"/>
      <c r="N730" s="31"/>
      <c r="O730" s="31"/>
      <c r="P730" s="32"/>
      <c r="Q730" s="31"/>
      <c r="R730" s="44"/>
      <c r="S730" s="32"/>
      <c r="T730" s="34" t="str">
        <f t="shared" si="67"/>
        <v/>
      </c>
      <c r="U730" s="32"/>
      <c r="V730" s="45"/>
      <c r="W730" s="35"/>
      <c r="X730" s="62" t="str">
        <f t="shared" si="68"/>
        <v/>
      </c>
      <c r="Y730" s="32"/>
      <c r="Z730" s="35"/>
      <c r="AA730" s="36"/>
      <c r="AB730" s="32"/>
      <c r="AC730" s="32"/>
      <c r="AD730" s="32"/>
      <c r="AE730" s="31"/>
      <c r="AF730" s="31"/>
      <c r="AG730" s="31"/>
      <c r="AH730" s="31" t="str">
        <f t="shared" si="66"/>
        <v/>
      </c>
      <c r="AI730" s="37" t="str">
        <f>IFERROR(IF(OR($C$5="",$Y730=""),"",INDEX('NFA LEVEL'!$D$2:$D$197,MATCH(CONCATENATE($C$5,"_",$Y730),'NFA LEVEL'!$A$2:$A$197))),"")</f>
        <v/>
      </c>
      <c r="AJ730" s="38" t="str">
        <f>IFERROR(ROUND((VLOOKUP(CONCATENATE($C$5,"_",$Y730),premium!$A$2:$I$200,6,FALSE))*AA730,0),"")</f>
        <v/>
      </c>
      <c r="AK730" s="38" t="str">
        <f>IFERROR(ROUND((VLOOKUP(CONCATENATE($C$5,"_",$Y730),premium!$A$2:$I$200,9,FALSE))*AA730,2),"")</f>
        <v/>
      </c>
      <c r="AL730" s="35"/>
      <c r="AM730" s="31"/>
      <c r="AN730" s="39"/>
      <c r="AO730" s="63" t="str">
        <f t="shared" si="69"/>
        <v/>
      </c>
      <c r="AP730" s="40" t="str">
        <f t="shared" si="70"/>
        <v/>
      </c>
      <c r="AQ730" s="41" t="s">
        <v>48</v>
      </c>
      <c r="AR730" s="161"/>
      <c r="AS730" s="124" t="s">
        <v>4925</v>
      </c>
      <c r="AT730" s="129" t="s">
        <v>583</v>
      </c>
      <c r="AU730" s="129" t="s">
        <v>453</v>
      </c>
      <c r="AV730" s="129" t="s">
        <v>586</v>
      </c>
      <c r="AW730" s="129" t="s">
        <v>653</v>
      </c>
      <c r="AX730" s="129" t="s">
        <v>655</v>
      </c>
      <c r="AZ730" s="129" t="s">
        <v>3984</v>
      </c>
      <c r="BA730" s="130" t="s">
        <v>10107</v>
      </c>
      <c r="BB730" s="130" t="s">
        <v>10108</v>
      </c>
      <c r="BH730" s="124"/>
      <c r="BI730" s="124"/>
      <c r="BL730" s="131"/>
      <c r="BM730" s="131"/>
      <c r="BN730" s="131"/>
      <c r="BO730" s="131"/>
      <c r="BP730" s="131"/>
      <c r="BQ730" s="131"/>
      <c r="BR730" s="131"/>
      <c r="BX730" s="123"/>
      <c r="BY730" s="131"/>
      <c r="BZ730" s="131"/>
      <c r="CB730" s="129" t="s">
        <v>583</v>
      </c>
      <c r="CC730" s="129" t="s">
        <v>453</v>
      </c>
      <c r="CD730" s="129" t="s">
        <v>586</v>
      </c>
      <c r="CE730" s="129" t="s">
        <v>653</v>
      </c>
      <c r="CF730" s="129" t="s">
        <v>655</v>
      </c>
      <c r="CG730" s="131" t="s">
        <v>17992</v>
      </c>
      <c r="CH730" s="131" t="s">
        <v>10108</v>
      </c>
      <c r="CI730" s="124" t="s">
        <v>19713</v>
      </c>
    </row>
    <row r="731" spans="1:87" ht="15" x14ac:dyDescent="0.25">
      <c r="A731" s="30" t="str">
        <f t="shared" si="71"/>
        <v/>
      </c>
      <c r="B731" s="31"/>
      <c r="C731" s="31"/>
      <c r="D731" s="31"/>
      <c r="E731" s="31"/>
      <c r="F731" s="31"/>
      <c r="G731" s="32"/>
      <c r="H731" s="32"/>
      <c r="I731" s="33"/>
      <c r="J731" s="18"/>
      <c r="K731" s="32"/>
      <c r="L731" s="18"/>
      <c r="M731" s="31"/>
      <c r="N731" s="31"/>
      <c r="O731" s="31"/>
      <c r="P731" s="32"/>
      <c r="Q731" s="31"/>
      <c r="R731" s="44"/>
      <c r="S731" s="32"/>
      <c r="T731" s="34" t="str">
        <f t="shared" si="67"/>
        <v/>
      </c>
      <c r="U731" s="32"/>
      <c r="V731" s="45"/>
      <c r="W731" s="35"/>
      <c r="X731" s="62" t="str">
        <f t="shared" si="68"/>
        <v/>
      </c>
      <c r="Y731" s="32"/>
      <c r="Z731" s="35"/>
      <c r="AA731" s="36"/>
      <c r="AB731" s="32"/>
      <c r="AC731" s="32"/>
      <c r="AD731" s="32"/>
      <c r="AE731" s="31"/>
      <c r="AF731" s="31"/>
      <c r="AG731" s="31"/>
      <c r="AH731" s="31" t="str">
        <f t="shared" si="66"/>
        <v/>
      </c>
      <c r="AI731" s="37" t="str">
        <f>IFERROR(IF(OR($C$5="",$Y731=""),"",INDEX('NFA LEVEL'!$D$2:$D$197,MATCH(CONCATENATE($C$5,"_",$Y731),'NFA LEVEL'!$A$2:$A$197))),"")</f>
        <v/>
      </c>
      <c r="AJ731" s="38" t="str">
        <f>IFERROR(ROUND((VLOOKUP(CONCATENATE($C$5,"_",$Y731),premium!$A$2:$I$200,6,FALSE))*AA731,0),"")</f>
        <v/>
      </c>
      <c r="AK731" s="38" t="str">
        <f>IFERROR(ROUND((VLOOKUP(CONCATENATE($C$5,"_",$Y731),premium!$A$2:$I$200,9,FALSE))*AA731,2),"")</f>
        <v/>
      </c>
      <c r="AL731" s="35"/>
      <c r="AM731" s="31"/>
      <c r="AN731" s="39"/>
      <c r="AO731" s="63" t="str">
        <f t="shared" si="69"/>
        <v/>
      </c>
      <c r="AP731" s="40" t="str">
        <f t="shared" si="70"/>
        <v/>
      </c>
      <c r="AQ731" s="41" t="s">
        <v>48</v>
      </c>
      <c r="AR731" s="161"/>
      <c r="AS731" s="124" t="s">
        <v>4926</v>
      </c>
      <c r="AT731" s="129" t="s">
        <v>583</v>
      </c>
      <c r="AU731" s="129" t="s">
        <v>453</v>
      </c>
      <c r="AV731" s="129" t="s">
        <v>586</v>
      </c>
      <c r="AW731" s="129" t="s">
        <v>653</v>
      </c>
      <c r="AX731" s="129" t="s">
        <v>657</v>
      </c>
      <c r="AZ731" s="129" t="s">
        <v>3984</v>
      </c>
      <c r="BA731" s="130" t="s">
        <v>10109</v>
      </c>
      <c r="BB731" s="130" t="s">
        <v>10110</v>
      </c>
      <c r="BH731" s="124"/>
      <c r="BI731" s="124"/>
      <c r="BL731" s="131"/>
      <c r="BM731" s="131"/>
      <c r="BN731" s="131"/>
      <c r="BO731" s="131"/>
      <c r="BP731" s="131"/>
      <c r="BQ731" s="131"/>
      <c r="BR731" s="131"/>
      <c r="BX731" s="123"/>
      <c r="BY731" s="131"/>
      <c r="BZ731" s="131"/>
      <c r="CB731" s="129" t="s">
        <v>583</v>
      </c>
      <c r="CC731" s="129" t="s">
        <v>453</v>
      </c>
      <c r="CD731" s="129" t="s">
        <v>586</v>
      </c>
      <c r="CE731" s="129" t="s">
        <v>653</v>
      </c>
      <c r="CF731" s="129" t="s">
        <v>657</v>
      </c>
      <c r="CG731" s="131" t="s">
        <v>17992</v>
      </c>
      <c r="CH731" s="131" t="s">
        <v>10110</v>
      </c>
      <c r="CI731" s="124" t="s">
        <v>19714</v>
      </c>
    </row>
    <row r="732" spans="1:87" ht="15" x14ac:dyDescent="0.25">
      <c r="A732" s="30" t="str">
        <f t="shared" si="71"/>
        <v/>
      </c>
      <c r="B732" s="31"/>
      <c r="C732" s="31"/>
      <c r="D732" s="31"/>
      <c r="E732" s="31"/>
      <c r="F732" s="31"/>
      <c r="G732" s="32"/>
      <c r="H732" s="32"/>
      <c r="I732" s="33"/>
      <c r="J732" s="18"/>
      <c r="K732" s="32"/>
      <c r="L732" s="18"/>
      <c r="M732" s="31"/>
      <c r="N732" s="31"/>
      <c r="O732" s="31"/>
      <c r="P732" s="32"/>
      <c r="Q732" s="31"/>
      <c r="R732" s="44"/>
      <c r="S732" s="32"/>
      <c r="T732" s="34" t="str">
        <f t="shared" si="67"/>
        <v/>
      </c>
      <c r="U732" s="32"/>
      <c r="V732" s="45"/>
      <c r="W732" s="35"/>
      <c r="X732" s="62" t="str">
        <f t="shared" si="68"/>
        <v/>
      </c>
      <c r="Y732" s="32"/>
      <c r="Z732" s="35"/>
      <c r="AA732" s="36"/>
      <c r="AB732" s="32"/>
      <c r="AC732" s="32"/>
      <c r="AD732" s="32"/>
      <c r="AE732" s="31"/>
      <c r="AF732" s="31"/>
      <c r="AG732" s="31"/>
      <c r="AH732" s="31" t="str">
        <f t="shared" si="66"/>
        <v/>
      </c>
      <c r="AI732" s="37" t="str">
        <f>IFERROR(IF(OR($C$5="",$Y732=""),"",INDEX('NFA LEVEL'!$D$2:$D$197,MATCH(CONCATENATE($C$5,"_",$Y732),'NFA LEVEL'!$A$2:$A$197))),"")</f>
        <v/>
      </c>
      <c r="AJ732" s="38" t="str">
        <f>IFERROR(ROUND((VLOOKUP(CONCATENATE($C$5,"_",$Y732),premium!$A$2:$I$200,6,FALSE))*AA732,0),"")</f>
        <v/>
      </c>
      <c r="AK732" s="38" t="str">
        <f>IFERROR(ROUND((VLOOKUP(CONCATENATE($C$5,"_",$Y732),premium!$A$2:$I$200,9,FALSE))*AA732,2),"")</f>
        <v/>
      </c>
      <c r="AL732" s="35"/>
      <c r="AM732" s="31"/>
      <c r="AN732" s="39"/>
      <c r="AO732" s="63" t="str">
        <f t="shared" si="69"/>
        <v/>
      </c>
      <c r="AP732" s="40" t="str">
        <f t="shared" si="70"/>
        <v/>
      </c>
      <c r="AQ732" s="41" t="s">
        <v>48</v>
      </c>
      <c r="AR732" s="161"/>
      <c r="AS732" s="124" t="s">
        <v>4927</v>
      </c>
      <c r="AT732" s="129" t="s">
        <v>583</v>
      </c>
      <c r="AU732" s="129" t="s">
        <v>453</v>
      </c>
      <c r="AV732" s="129" t="s">
        <v>586</v>
      </c>
      <c r="AW732" s="129" t="s">
        <v>653</v>
      </c>
      <c r="AX732" s="129" t="s">
        <v>658</v>
      </c>
      <c r="AZ732" s="129" t="s">
        <v>3984</v>
      </c>
      <c r="BA732" s="130" t="s">
        <v>10111</v>
      </c>
      <c r="BB732" s="130" t="s">
        <v>10112</v>
      </c>
      <c r="BH732" s="124"/>
      <c r="BI732" s="124"/>
      <c r="BL732" s="131"/>
      <c r="BM732" s="131"/>
      <c r="BN732" s="131"/>
      <c r="BO732" s="131"/>
      <c r="BP732" s="131"/>
      <c r="BQ732" s="131"/>
      <c r="BR732" s="131"/>
      <c r="BX732" s="123"/>
      <c r="BY732" s="131"/>
      <c r="BZ732" s="131"/>
      <c r="CB732" s="129" t="s">
        <v>583</v>
      </c>
      <c r="CC732" s="129" t="s">
        <v>453</v>
      </c>
      <c r="CD732" s="129" t="s">
        <v>586</v>
      </c>
      <c r="CE732" s="129" t="s">
        <v>653</v>
      </c>
      <c r="CF732" s="129" t="s">
        <v>658</v>
      </c>
      <c r="CG732" s="131" t="s">
        <v>17992</v>
      </c>
      <c r="CH732" s="131" t="s">
        <v>10112</v>
      </c>
      <c r="CI732" s="124" t="s">
        <v>19715</v>
      </c>
    </row>
    <row r="733" spans="1:87" ht="15" x14ac:dyDescent="0.25">
      <c r="A733" s="30" t="str">
        <f t="shared" si="71"/>
        <v/>
      </c>
      <c r="B733" s="31"/>
      <c r="C733" s="31"/>
      <c r="D733" s="31"/>
      <c r="E733" s="31"/>
      <c r="F733" s="31"/>
      <c r="G733" s="32"/>
      <c r="H733" s="32"/>
      <c r="I733" s="33"/>
      <c r="J733" s="18"/>
      <c r="K733" s="32"/>
      <c r="L733" s="18"/>
      <c r="M733" s="31"/>
      <c r="N733" s="31"/>
      <c r="O733" s="31"/>
      <c r="P733" s="32"/>
      <c r="Q733" s="31"/>
      <c r="R733" s="44"/>
      <c r="S733" s="32"/>
      <c r="T733" s="34" t="str">
        <f t="shared" si="67"/>
        <v/>
      </c>
      <c r="U733" s="32"/>
      <c r="V733" s="45"/>
      <c r="W733" s="35"/>
      <c r="X733" s="62" t="str">
        <f t="shared" si="68"/>
        <v/>
      </c>
      <c r="Y733" s="32"/>
      <c r="Z733" s="35"/>
      <c r="AA733" s="36"/>
      <c r="AB733" s="32"/>
      <c r="AC733" s="32"/>
      <c r="AD733" s="32"/>
      <c r="AE733" s="31"/>
      <c r="AF733" s="31"/>
      <c r="AG733" s="31"/>
      <c r="AH733" s="31" t="str">
        <f t="shared" si="66"/>
        <v/>
      </c>
      <c r="AI733" s="37" t="str">
        <f>IFERROR(IF(OR($C$5="",$Y733=""),"",INDEX('NFA LEVEL'!$D$2:$D$197,MATCH(CONCATENATE($C$5,"_",$Y733),'NFA LEVEL'!$A$2:$A$197))),"")</f>
        <v/>
      </c>
      <c r="AJ733" s="38" t="str">
        <f>IFERROR(ROUND((VLOOKUP(CONCATENATE($C$5,"_",$Y733),premium!$A$2:$I$200,6,FALSE))*AA733,0),"")</f>
        <v/>
      </c>
      <c r="AK733" s="38" t="str">
        <f>IFERROR(ROUND((VLOOKUP(CONCATENATE($C$5,"_",$Y733),premium!$A$2:$I$200,9,FALSE))*AA733,2),"")</f>
        <v/>
      </c>
      <c r="AL733" s="35"/>
      <c r="AM733" s="31"/>
      <c r="AN733" s="39"/>
      <c r="AO733" s="63" t="str">
        <f t="shared" si="69"/>
        <v/>
      </c>
      <c r="AP733" s="40" t="str">
        <f t="shared" si="70"/>
        <v/>
      </c>
      <c r="AQ733" s="41" t="s">
        <v>48</v>
      </c>
      <c r="AR733" s="161"/>
      <c r="AS733" s="124" t="s">
        <v>4928</v>
      </c>
      <c r="AT733" s="129" t="s">
        <v>583</v>
      </c>
      <c r="AU733" s="129" t="s">
        <v>453</v>
      </c>
      <c r="AV733" s="129" t="s">
        <v>586</v>
      </c>
      <c r="AW733" s="129" t="s">
        <v>653</v>
      </c>
      <c r="AX733" s="129" t="s">
        <v>659</v>
      </c>
      <c r="AZ733" s="129" t="s">
        <v>3984</v>
      </c>
      <c r="BA733" s="130" t="s">
        <v>10113</v>
      </c>
      <c r="BB733" s="130" t="s">
        <v>10114</v>
      </c>
      <c r="BH733" s="124"/>
      <c r="BI733" s="124"/>
      <c r="BL733" s="131"/>
      <c r="BM733" s="131"/>
      <c r="BN733" s="131"/>
      <c r="BO733" s="131"/>
      <c r="BP733" s="131"/>
      <c r="BQ733" s="131"/>
      <c r="BR733" s="131"/>
      <c r="BX733" s="123"/>
      <c r="BY733" s="131"/>
      <c r="BZ733" s="131"/>
      <c r="CB733" s="129" t="s">
        <v>583</v>
      </c>
      <c r="CC733" s="129" t="s">
        <v>453</v>
      </c>
      <c r="CD733" s="129" t="s">
        <v>586</v>
      </c>
      <c r="CE733" s="129" t="s">
        <v>653</v>
      </c>
      <c r="CF733" s="129" t="s">
        <v>659</v>
      </c>
      <c r="CG733" s="131" t="s">
        <v>17992</v>
      </c>
      <c r="CH733" s="131" t="s">
        <v>10114</v>
      </c>
      <c r="CI733" s="124" t="s">
        <v>19716</v>
      </c>
    </row>
    <row r="734" spans="1:87" ht="15" x14ac:dyDescent="0.25">
      <c r="A734" s="30" t="str">
        <f t="shared" si="71"/>
        <v/>
      </c>
      <c r="B734" s="31"/>
      <c r="C734" s="31"/>
      <c r="D734" s="31"/>
      <c r="E734" s="31"/>
      <c r="F734" s="31"/>
      <c r="G734" s="32"/>
      <c r="H734" s="32"/>
      <c r="I734" s="33"/>
      <c r="J734" s="18"/>
      <c r="K734" s="32"/>
      <c r="L734" s="18"/>
      <c r="M734" s="31"/>
      <c r="N734" s="31"/>
      <c r="O734" s="31"/>
      <c r="P734" s="32"/>
      <c r="Q734" s="31"/>
      <c r="R734" s="44"/>
      <c r="S734" s="32"/>
      <c r="T734" s="34" t="str">
        <f t="shared" si="67"/>
        <v/>
      </c>
      <c r="U734" s="32"/>
      <c r="V734" s="45"/>
      <c r="W734" s="35"/>
      <c r="X734" s="62" t="str">
        <f t="shared" si="68"/>
        <v/>
      </c>
      <c r="Y734" s="32"/>
      <c r="Z734" s="35"/>
      <c r="AA734" s="36"/>
      <c r="AB734" s="32"/>
      <c r="AC734" s="32"/>
      <c r="AD734" s="32"/>
      <c r="AE734" s="31"/>
      <c r="AF734" s="31"/>
      <c r="AG734" s="31"/>
      <c r="AH734" s="31" t="str">
        <f t="shared" si="66"/>
        <v/>
      </c>
      <c r="AI734" s="37" t="str">
        <f>IFERROR(IF(OR($C$5="",$Y734=""),"",INDEX('NFA LEVEL'!$D$2:$D$197,MATCH(CONCATENATE($C$5,"_",$Y734),'NFA LEVEL'!$A$2:$A$197))),"")</f>
        <v/>
      </c>
      <c r="AJ734" s="38" t="str">
        <f>IFERROR(ROUND((VLOOKUP(CONCATENATE($C$5,"_",$Y734),premium!$A$2:$I$200,6,FALSE))*AA734,0),"")</f>
        <v/>
      </c>
      <c r="AK734" s="38" t="str">
        <f>IFERROR(ROUND((VLOOKUP(CONCATENATE($C$5,"_",$Y734),premium!$A$2:$I$200,9,FALSE))*AA734,2),"")</f>
        <v/>
      </c>
      <c r="AL734" s="35"/>
      <c r="AM734" s="31"/>
      <c r="AN734" s="39"/>
      <c r="AO734" s="63" t="str">
        <f t="shared" si="69"/>
        <v/>
      </c>
      <c r="AP734" s="40" t="str">
        <f t="shared" si="70"/>
        <v/>
      </c>
      <c r="AQ734" s="41" t="s">
        <v>48</v>
      </c>
      <c r="AR734" s="161"/>
      <c r="AS734" s="124" t="s">
        <v>4929</v>
      </c>
      <c r="AT734" s="129" t="s">
        <v>583</v>
      </c>
      <c r="AU734" s="129" t="s">
        <v>453</v>
      </c>
      <c r="AV734" s="129" t="s">
        <v>586</v>
      </c>
      <c r="AW734" s="129" t="s">
        <v>653</v>
      </c>
      <c r="AX734" s="129" t="s">
        <v>660</v>
      </c>
      <c r="AZ734" s="129" t="s">
        <v>3984</v>
      </c>
      <c r="BA734" s="130" t="s">
        <v>10115</v>
      </c>
      <c r="BB734" s="130" t="s">
        <v>10116</v>
      </c>
      <c r="BH734" s="124"/>
      <c r="BI734" s="124"/>
      <c r="BL734" s="131"/>
      <c r="BM734" s="131"/>
      <c r="BN734" s="131"/>
      <c r="BO734" s="131"/>
      <c r="BP734" s="131"/>
      <c r="BQ734" s="131"/>
      <c r="BR734" s="131"/>
      <c r="BX734" s="123"/>
      <c r="BY734" s="131"/>
      <c r="BZ734" s="131"/>
      <c r="CB734" s="129" t="s">
        <v>583</v>
      </c>
      <c r="CC734" s="129" t="s">
        <v>453</v>
      </c>
      <c r="CD734" s="129" t="s">
        <v>586</v>
      </c>
      <c r="CE734" s="129" t="s">
        <v>653</v>
      </c>
      <c r="CF734" s="129" t="s">
        <v>660</v>
      </c>
      <c r="CG734" s="131" t="s">
        <v>17992</v>
      </c>
      <c r="CH734" s="131" t="s">
        <v>10116</v>
      </c>
      <c r="CI734" s="124" t="s">
        <v>19717</v>
      </c>
    </row>
    <row r="735" spans="1:87" ht="15" x14ac:dyDescent="0.25">
      <c r="A735" s="30" t="str">
        <f t="shared" si="71"/>
        <v/>
      </c>
      <c r="B735" s="31"/>
      <c r="C735" s="31"/>
      <c r="D735" s="31"/>
      <c r="E735" s="31"/>
      <c r="F735" s="31"/>
      <c r="G735" s="32"/>
      <c r="H735" s="32"/>
      <c r="I735" s="33"/>
      <c r="J735" s="18"/>
      <c r="K735" s="32"/>
      <c r="L735" s="18"/>
      <c r="M735" s="31"/>
      <c r="N735" s="31"/>
      <c r="O735" s="31"/>
      <c r="P735" s="32"/>
      <c r="Q735" s="31"/>
      <c r="R735" s="44"/>
      <c r="S735" s="32"/>
      <c r="T735" s="34" t="str">
        <f t="shared" si="67"/>
        <v/>
      </c>
      <c r="U735" s="32"/>
      <c r="V735" s="45"/>
      <c r="W735" s="35"/>
      <c r="X735" s="62" t="str">
        <f t="shared" si="68"/>
        <v/>
      </c>
      <c r="Y735" s="32"/>
      <c r="Z735" s="35"/>
      <c r="AA735" s="36"/>
      <c r="AB735" s="32"/>
      <c r="AC735" s="32"/>
      <c r="AD735" s="32"/>
      <c r="AE735" s="31"/>
      <c r="AF735" s="31"/>
      <c r="AG735" s="31"/>
      <c r="AH735" s="31" t="str">
        <f t="shared" si="66"/>
        <v/>
      </c>
      <c r="AI735" s="37" t="str">
        <f>IFERROR(IF(OR($C$5="",$Y735=""),"",INDEX('NFA LEVEL'!$D$2:$D$197,MATCH(CONCATENATE($C$5,"_",$Y735),'NFA LEVEL'!$A$2:$A$197))),"")</f>
        <v/>
      </c>
      <c r="AJ735" s="38" t="str">
        <f>IFERROR(ROUND((VLOOKUP(CONCATENATE($C$5,"_",$Y735),premium!$A$2:$I$200,6,FALSE))*AA735,0),"")</f>
        <v/>
      </c>
      <c r="AK735" s="38" t="str">
        <f>IFERROR(ROUND((VLOOKUP(CONCATENATE($C$5,"_",$Y735),premium!$A$2:$I$200,9,FALSE))*AA735,2),"")</f>
        <v/>
      </c>
      <c r="AL735" s="35"/>
      <c r="AM735" s="31"/>
      <c r="AN735" s="39"/>
      <c r="AO735" s="63" t="str">
        <f t="shared" si="69"/>
        <v/>
      </c>
      <c r="AP735" s="40" t="str">
        <f t="shared" si="70"/>
        <v/>
      </c>
      <c r="AQ735" s="41" t="s">
        <v>48</v>
      </c>
      <c r="AR735" s="161"/>
      <c r="AS735" s="124" t="s">
        <v>4930</v>
      </c>
      <c r="AT735" s="129" t="s">
        <v>583</v>
      </c>
      <c r="AU735" s="129" t="s">
        <v>453</v>
      </c>
      <c r="AV735" s="129" t="s">
        <v>586</v>
      </c>
      <c r="AW735" s="129" t="s">
        <v>653</v>
      </c>
      <c r="AX735" s="129" t="s">
        <v>661</v>
      </c>
      <c r="AZ735" s="129" t="s">
        <v>3984</v>
      </c>
      <c r="BA735" s="130" t="s">
        <v>10117</v>
      </c>
      <c r="BB735" s="130" t="s">
        <v>10118</v>
      </c>
      <c r="BH735" s="124"/>
      <c r="BI735" s="124"/>
      <c r="BL735" s="131"/>
      <c r="BM735" s="131"/>
      <c r="BN735" s="131"/>
      <c r="BO735" s="131"/>
      <c r="BP735" s="131"/>
      <c r="BQ735" s="131"/>
      <c r="BR735" s="131"/>
      <c r="BX735" s="123"/>
      <c r="BY735" s="131"/>
      <c r="BZ735" s="131"/>
      <c r="CB735" s="129" t="s">
        <v>583</v>
      </c>
      <c r="CC735" s="129" t="s">
        <v>453</v>
      </c>
      <c r="CD735" s="129" t="s">
        <v>586</v>
      </c>
      <c r="CE735" s="129" t="s">
        <v>653</v>
      </c>
      <c r="CF735" s="129" t="s">
        <v>661</v>
      </c>
      <c r="CG735" s="131" t="s">
        <v>17992</v>
      </c>
      <c r="CH735" s="131" t="s">
        <v>10118</v>
      </c>
      <c r="CI735" s="124" t="s">
        <v>19718</v>
      </c>
    </row>
    <row r="736" spans="1:87" ht="15" x14ac:dyDescent="0.25">
      <c r="A736" s="30" t="str">
        <f t="shared" si="71"/>
        <v/>
      </c>
      <c r="B736" s="31"/>
      <c r="C736" s="31"/>
      <c r="D736" s="31"/>
      <c r="E736" s="31"/>
      <c r="F736" s="31"/>
      <c r="G736" s="32"/>
      <c r="H736" s="32"/>
      <c r="I736" s="33"/>
      <c r="J736" s="18"/>
      <c r="K736" s="32"/>
      <c r="L736" s="18"/>
      <c r="M736" s="31"/>
      <c r="N736" s="31"/>
      <c r="O736" s="31"/>
      <c r="P736" s="32"/>
      <c r="Q736" s="31"/>
      <c r="R736" s="44"/>
      <c r="S736" s="32"/>
      <c r="T736" s="34" t="str">
        <f t="shared" si="67"/>
        <v/>
      </c>
      <c r="U736" s="32"/>
      <c r="V736" s="45"/>
      <c r="W736" s="35"/>
      <c r="X736" s="62" t="str">
        <f t="shared" si="68"/>
        <v/>
      </c>
      <c r="Y736" s="32"/>
      <c r="Z736" s="35"/>
      <c r="AA736" s="36"/>
      <c r="AB736" s="32"/>
      <c r="AC736" s="32"/>
      <c r="AD736" s="32"/>
      <c r="AE736" s="31"/>
      <c r="AF736" s="31"/>
      <c r="AG736" s="31"/>
      <c r="AH736" s="31" t="str">
        <f t="shared" si="66"/>
        <v/>
      </c>
      <c r="AI736" s="37" t="str">
        <f>IFERROR(IF(OR($C$5="",$Y736=""),"",INDEX('NFA LEVEL'!$D$2:$D$197,MATCH(CONCATENATE($C$5,"_",$Y736),'NFA LEVEL'!$A$2:$A$197))),"")</f>
        <v/>
      </c>
      <c r="AJ736" s="38" t="str">
        <f>IFERROR(ROUND((VLOOKUP(CONCATENATE($C$5,"_",$Y736),premium!$A$2:$I$200,6,FALSE))*AA736,0),"")</f>
        <v/>
      </c>
      <c r="AK736" s="38" t="str">
        <f>IFERROR(ROUND((VLOOKUP(CONCATENATE($C$5,"_",$Y736),premium!$A$2:$I$200,9,FALSE))*AA736,2),"")</f>
        <v/>
      </c>
      <c r="AL736" s="35"/>
      <c r="AM736" s="31"/>
      <c r="AN736" s="39"/>
      <c r="AO736" s="63" t="str">
        <f t="shared" si="69"/>
        <v/>
      </c>
      <c r="AP736" s="40" t="str">
        <f t="shared" si="70"/>
        <v/>
      </c>
      <c r="AQ736" s="41" t="s">
        <v>48</v>
      </c>
      <c r="AR736" s="161"/>
      <c r="AS736" s="124" t="s">
        <v>4931</v>
      </c>
      <c r="AT736" s="129" t="s">
        <v>583</v>
      </c>
      <c r="AU736" s="129" t="s">
        <v>453</v>
      </c>
      <c r="AV736" s="129" t="s">
        <v>586</v>
      </c>
      <c r="AW736" s="129" t="s">
        <v>653</v>
      </c>
      <c r="AX736" s="129" t="s">
        <v>662</v>
      </c>
      <c r="AZ736" s="129" t="s">
        <v>3984</v>
      </c>
      <c r="BA736" s="130" t="s">
        <v>10119</v>
      </c>
      <c r="BB736" s="130" t="s">
        <v>10120</v>
      </c>
      <c r="BH736" s="124"/>
      <c r="BI736" s="124"/>
      <c r="BL736" s="131"/>
      <c r="BM736" s="131"/>
      <c r="BN736" s="131"/>
      <c r="BO736" s="131"/>
      <c r="BP736" s="131"/>
      <c r="BQ736" s="131"/>
      <c r="BR736" s="131"/>
      <c r="BX736" s="123"/>
      <c r="BY736" s="131"/>
      <c r="BZ736" s="131"/>
      <c r="CB736" s="129" t="s">
        <v>583</v>
      </c>
      <c r="CC736" s="129" t="s">
        <v>453</v>
      </c>
      <c r="CD736" s="129" t="s">
        <v>586</v>
      </c>
      <c r="CE736" s="129" t="s">
        <v>653</v>
      </c>
      <c r="CF736" s="129" t="s">
        <v>662</v>
      </c>
      <c r="CG736" s="131" t="s">
        <v>17992</v>
      </c>
      <c r="CH736" s="131" t="s">
        <v>10120</v>
      </c>
      <c r="CI736" s="124" t="s">
        <v>19719</v>
      </c>
    </row>
    <row r="737" spans="1:87" ht="15" x14ac:dyDescent="0.25">
      <c r="A737" s="30" t="str">
        <f t="shared" si="71"/>
        <v/>
      </c>
      <c r="B737" s="31"/>
      <c r="C737" s="31"/>
      <c r="D737" s="31"/>
      <c r="E737" s="31"/>
      <c r="F737" s="31"/>
      <c r="G737" s="32"/>
      <c r="H737" s="32"/>
      <c r="I737" s="33"/>
      <c r="J737" s="18"/>
      <c r="K737" s="32"/>
      <c r="L737" s="18"/>
      <c r="M737" s="31"/>
      <c r="N737" s="31"/>
      <c r="O737" s="31"/>
      <c r="P737" s="32"/>
      <c r="Q737" s="31"/>
      <c r="R737" s="44"/>
      <c r="S737" s="32"/>
      <c r="T737" s="34" t="str">
        <f t="shared" si="67"/>
        <v/>
      </c>
      <c r="U737" s="32"/>
      <c r="V737" s="45"/>
      <c r="W737" s="35"/>
      <c r="X737" s="62" t="str">
        <f t="shared" si="68"/>
        <v/>
      </c>
      <c r="Y737" s="32"/>
      <c r="Z737" s="35"/>
      <c r="AA737" s="36"/>
      <c r="AB737" s="32"/>
      <c r="AC737" s="32"/>
      <c r="AD737" s="32"/>
      <c r="AE737" s="31"/>
      <c r="AF737" s="31"/>
      <c r="AG737" s="31"/>
      <c r="AH737" s="31" t="str">
        <f t="shared" si="66"/>
        <v/>
      </c>
      <c r="AI737" s="37" t="str">
        <f>IFERROR(IF(OR($C$5="",$Y737=""),"",INDEX('NFA LEVEL'!$D$2:$D$197,MATCH(CONCATENATE($C$5,"_",$Y737),'NFA LEVEL'!$A$2:$A$197))),"")</f>
        <v/>
      </c>
      <c r="AJ737" s="38" t="str">
        <f>IFERROR(ROUND((VLOOKUP(CONCATENATE($C$5,"_",$Y737),premium!$A$2:$I$200,6,FALSE))*AA737,0),"")</f>
        <v/>
      </c>
      <c r="AK737" s="38" t="str">
        <f>IFERROR(ROUND((VLOOKUP(CONCATENATE($C$5,"_",$Y737),premium!$A$2:$I$200,9,FALSE))*AA737,2),"")</f>
        <v/>
      </c>
      <c r="AL737" s="35"/>
      <c r="AM737" s="31"/>
      <c r="AN737" s="39"/>
      <c r="AO737" s="63" t="str">
        <f t="shared" si="69"/>
        <v/>
      </c>
      <c r="AP737" s="40" t="str">
        <f t="shared" si="70"/>
        <v/>
      </c>
      <c r="AQ737" s="41" t="s">
        <v>48</v>
      </c>
      <c r="AR737" s="161"/>
      <c r="AS737" s="124" t="s">
        <v>4932</v>
      </c>
      <c r="AT737" s="129" t="s">
        <v>583</v>
      </c>
      <c r="AU737" s="129" t="s">
        <v>453</v>
      </c>
      <c r="AV737" s="129" t="s">
        <v>586</v>
      </c>
      <c r="AW737" s="129" t="s">
        <v>653</v>
      </c>
      <c r="AX737" s="129" t="s">
        <v>663</v>
      </c>
      <c r="AZ737" s="129" t="s">
        <v>3984</v>
      </c>
      <c r="BA737" s="130" t="s">
        <v>10121</v>
      </c>
      <c r="BB737" s="130" t="s">
        <v>10122</v>
      </c>
      <c r="BH737" s="124"/>
      <c r="BI737" s="124"/>
      <c r="BL737" s="131"/>
      <c r="BM737" s="131"/>
      <c r="BN737" s="131"/>
      <c r="BO737" s="131"/>
      <c r="BP737" s="131"/>
      <c r="BQ737" s="131"/>
      <c r="BR737" s="131"/>
      <c r="BX737" s="123"/>
      <c r="BY737" s="131"/>
      <c r="BZ737" s="131"/>
      <c r="CB737" s="129" t="s">
        <v>583</v>
      </c>
      <c r="CC737" s="129" t="s">
        <v>453</v>
      </c>
      <c r="CD737" s="129" t="s">
        <v>586</v>
      </c>
      <c r="CE737" s="129" t="s">
        <v>653</v>
      </c>
      <c r="CF737" s="129" t="s">
        <v>663</v>
      </c>
      <c r="CG737" s="131" t="s">
        <v>17992</v>
      </c>
      <c r="CH737" s="131" t="s">
        <v>10122</v>
      </c>
      <c r="CI737" s="124" t="s">
        <v>19720</v>
      </c>
    </row>
    <row r="738" spans="1:87" ht="15" x14ac:dyDescent="0.25">
      <c r="A738" s="30" t="str">
        <f t="shared" si="71"/>
        <v/>
      </c>
      <c r="B738" s="31"/>
      <c r="C738" s="31"/>
      <c r="D738" s="31"/>
      <c r="E738" s="31"/>
      <c r="F738" s="31"/>
      <c r="G738" s="32"/>
      <c r="H738" s="32"/>
      <c r="I738" s="33"/>
      <c r="J738" s="18"/>
      <c r="K738" s="32"/>
      <c r="L738" s="18"/>
      <c r="M738" s="31"/>
      <c r="N738" s="31"/>
      <c r="O738" s="31"/>
      <c r="P738" s="32"/>
      <c r="Q738" s="31"/>
      <c r="R738" s="44"/>
      <c r="S738" s="32"/>
      <c r="T738" s="34" t="str">
        <f t="shared" si="67"/>
        <v/>
      </c>
      <c r="U738" s="32"/>
      <c r="V738" s="45"/>
      <c r="W738" s="35"/>
      <c r="X738" s="62" t="str">
        <f t="shared" si="68"/>
        <v/>
      </c>
      <c r="Y738" s="32"/>
      <c r="Z738" s="35"/>
      <c r="AA738" s="36"/>
      <c r="AB738" s="32"/>
      <c r="AC738" s="32"/>
      <c r="AD738" s="32"/>
      <c r="AE738" s="31"/>
      <c r="AF738" s="31"/>
      <c r="AG738" s="31"/>
      <c r="AH738" s="31" t="str">
        <f t="shared" si="66"/>
        <v/>
      </c>
      <c r="AI738" s="37" t="str">
        <f>IFERROR(IF(OR($C$5="",$Y738=""),"",INDEX('NFA LEVEL'!$D$2:$D$197,MATCH(CONCATENATE($C$5,"_",$Y738),'NFA LEVEL'!$A$2:$A$197))),"")</f>
        <v/>
      </c>
      <c r="AJ738" s="38" t="str">
        <f>IFERROR(ROUND((VLOOKUP(CONCATENATE($C$5,"_",$Y738),premium!$A$2:$I$200,6,FALSE))*AA738,0),"")</f>
        <v/>
      </c>
      <c r="AK738" s="38" t="str">
        <f>IFERROR(ROUND((VLOOKUP(CONCATENATE($C$5,"_",$Y738),premium!$A$2:$I$200,9,FALSE))*AA738,2),"")</f>
        <v/>
      </c>
      <c r="AL738" s="35"/>
      <c r="AM738" s="31"/>
      <c r="AN738" s="39"/>
      <c r="AO738" s="63" t="str">
        <f t="shared" si="69"/>
        <v/>
      </c>
      <c r="AP738" s="40" t="str">
        <f t="shared" si="70"/>
        <v/>
      </c>
      <c r="AQ738" s="41" t="s">
        <v>48</v>
      </c>
      <c r="AR738" s="161"/>
      <c r="AS738" s="124" t="s">
        <v>4933</v>
      </c>
      <c r="AT738" s="129" t="s">
        <v>583</v>
      </c>
      <c r="AU738" s="129" t="s">
        <v>453</v>
      </c>
      <c r="AV738" s="129" t="s">
        <v>586</v>
      </c>
      <c r="AW738" s="129" t="s">
        <v>653</v>
      </c>
      <c r="AX738" s="129" t="s">
        <v>664</v>
      </c>
      <c r="AZ738" s="129" t="s">
        <v>3984</v>
      </c>
      <c r="BA738" s="130" t="s">
        <v>10123</v>
      </c>
      <c r="BB738" s="130" t="s">
        <v>10124</v>
      </c>
      <c r="BH738" s="124"/>
      <c r="BI738" s="124"/>
      <c r="BL738" s="131"/>
      <c r="BM738" s="131"/>
      <c r="BN738" s="131"/>
      <c r="BO738" s="131"/>
      <c r="BP738" s="131"/>
      <c r="BQ738" s="131"/>
      <c r="BR738" s="131"/>
      <c r="BX738" s="123"/>
      <c r="BY738" s="131"/>
      <c r="BZ738" s="131"/>
      <c r="CB738" s="129" t="s">
        <v>583</v>
      </c>
      <c r="CC738" s="129" t="s">
        <v>453</v>
      </c>
      <c r="CD738" s="129" t="s">
        <v>586</v>
      </c>
      <c r="CE738" s="129" t="s">
        <v>653</v>
      </c>
      <c r="CF738" s="129" t="s">
        <v>664</v>
      </c>
      <c r="CG738" s="131" t="s">
        <v>17992</v>
      </c>
      <c r="CH738" s="131" t="s">
        <v>10124</v>
      </c>
      <c r="CI738" s="124" t="s">
        <v>19721</v>
      </c>
    </row>
    <row r="739" spans="1:87" ht="15" x14ac:dyDescent="0.25">
      <c r="A739" s="30" t="str">
        <f t="shared" si="71"/>
        <v/>
      </c>
      <c r="B739" s="31"/>
      <c r="C739" s="31"/>
      <c r="D739" s="31"/>
      <c r="E739" s="31"/>
      <c r="F739" s="31"/>
      <c r="G739" s="32"/>
      <c r="H739" s="32"/>
      <c r="I739" s="33"/>
      <c r="J739" s="18"/>
      <c r="K739" s="32"/>
      <c r="L739" s="18"/>
      <c r="M739" s="31"/>
      <c r="N739" s="31"/>
      <c r="O739" s="31"/>
      <c r="P739" s="32"/>
      <c r="Q739" s="31"/>
      <c r="R739" s="44"/>
      <c r="S739" s="32"/>
      <c r="T739" s="34" t="str">
        <f t="shared" si="67"/>
        <v/>
      </c>
      <c r="U739" s="32"/>
      <c r="V739" s="45"/>
      <c r="W739" s="35"/>
      <c r="X739" s="62" t="str">
        <f t="shared" si="68"/>
        <v/>
      </c>
      <c r="Y739" s="32"/>
      <c r="Z739" s="35"/>
      <c r="AA739" s="36"/>
      <c r="AB739" s="32"/>
      <c r="AC739" s="32"/>
      <c r="AD739" s="32"/>
      <c r="AE739" s="31"/>
      <c r="AF739" s="31"/>
      <c r="AG739" s="31"/>
      <c r="AH739" s="31" t="str">
        <f t="shared" si="66"/>
        <v/>
      </c>
      <c r="AI739" s="37" t="str">
        <f>IFERROR(IF(OR($C$5="",$Y739=""),"",INDEX('NFA LEVEL'!$D$2:$D$197,MATCH(CONCATENATE($C$5,"_",$Y739),'NFA LEVEL'!$A$2:$A$197))),"")</f>
        <v/>
      </c>
      <c r="AJ739" s="38" t="str">
        <f>IFERROR(ROUND((VLOOKUP(CONCATENATE($C$5,"_",$Y739),premium!$A$2:$I$200,6,FALSE))*AA739,0),"")</f>
        <v/>
      </c>
      <c r="AK739" s="38" t="str">
        <f>IFERROR(ROUND((VLOOKUP(CONCATENATE($C$5,"_",$Y739),premium!$A$2:$I$200,9,FALSE))*AA739,2),"")</f>
        <v/>
      </c>
      <c r="AL739" s="35"/>
      <c r="AM739" s="31"/>
      <c r="AN739" s="39"/>
      <c r="AO739" s="63" t="str">
        <f t="shared" si="69"/>
        <v/>
      </c>
      <c r="AP739" s="40" t="str">
        <f t="shared" si="70"/>
        <v/>
      </c>
      <c r="AQ739" s="41" t="s">
        <v>48</v>
      </c>
      <c r="AR739" s="161"/>
      <c r="AS739" s="124" t="s">
        <v>4934</v>
      </c>
      <c r="AT739" s="129" t="s">
        <v>583</v>
      </c>
      <c r="AU739" s="129" t="s">
        <v>453</v>
      </c>
      <c r="AV739" s="129" t="s">
        <v>586</v>
      </c>
      <c r="AW739" s="129" t="s">
        <v>653</v>
      </c>
      <c r="AX739" s="129" t="s">
        <v>665</v>
      </c>
      <c r="AZ739" s="129" t="s">
        <v>3984</v>
      </c>
      <c r="BA739" s="130" t="s">
        <v>10125</v>
      </c>
      <c r="BB739" s="130" t="s">
        <v>10126</v>
      </c>
      <c r="BH739" s="124"/>
      <c r="BI739" s="124"/>
      <c r="BL739" s="131"/>
      <c r="BM739" s="131"/>
      <c r="BN739" s="131"/>
      <c r="BO739" s="131"/>
      <c r="BP739" s="131"/>
      <c r="BQ739" s="131"/>
      <c r="BR739" s="131"/>
      <c r="BX739" s="123"/>
      <c r="BY739" s="131"/>
      <c r="BZ739" s="131"/>
      <c r="CB739" s="129" t="s">
        <v>583</v>
      </c>
      <c r="CC739" s="129" t="s">
        <v>453</v>
      </c>
      <c r="CD739" s="129" t="s">
        <v>586</v>
      </c>
      <c r="CE739" s="129" t="s">
        <v>653</v>
      </c>
      <c r="CF739" s="129" t="s">
        <v>665</v>
      </c>
      <c r="CG739" s="131" t="s">
        <v>17992</v>
      </c>
      <c r="CH739" s="131" t="s">
        <v>10126</v>
      </c>
      <c r="CI739" s="124" t="s">
        <v>19722</v>
      </c>
    </row>
    <row r="740" spans="1:87" ht="15" x14ac:dyDescent="0.25">
      <c r="A740" s="30" t="str">
        <f t="shared" si="71"/>
        <v/>
      </c>
      <c r="B740" s="31"/>
      <c r="C740" s="31"/>
      <c r="D740" s="31"/>
      <c r="E740" s="31"/>
      <c r="F740" s="31"/>
      <c r="G740" s="32"/>
      <c r="H740" s="32"/>
      <c r="I740" s="33"/>
      <c r="J740" s="18"/>
      <c r="K740" s="32"/>
      <c r="L740" s="18"/>
      <c r="M740" s="31"/>
      <c r="N740" s="31"/>
      <c r="O740" s="31"/>
      <c r="P740" s="32"/>
      <c r="Q740" s="31"/>
      <c r="R740" s="44"/>
      <c r="S740" s="32"/>
      <c r="T740" s="34" t="str">
        <f t="shared" si="67"/>
        <v/>
      </c>
      <c r="U740" s="32"/>
      <c r="V740" s="45"/>
      <c r="W740" s="35"/>
      <c r="X740" s="62" t="str">
        <f t="shared" si="68"/>
        <v/>
      </c>
      <c r="Y740" s="32"/>
      <c r="Z740" s="35"/>
      <c r="AA740" s="36"/>
      <c r="AB740" s="32"/>
      <c r="AC740" s="32"/>
      <c r="AD740" s="32"/>
      <c r="AE740" s="31"/>
      <c r="AF740" s="31"/>
      <c r="AG740" s="31"/>
      <c r="AH740" s="31" t="str">
        <f t="shared" si="66"/>
        <v/>
      </c>
      <c r="AI740" s="37" t="str">
        <f>IFERROR(IF(OR($C$5="",$Y740=""),"",INDEX('NFA LEVEL'!$D$2:$D$197,MATCH(CONCATENATE($C$5,"_",$Y740),'NFA LEVEL'!$A$2:$A$197))),"")</f>
        <v/>
      </c>
      <c r="AJ740" s="38" t="str">
        <f>IFERROR(ROUND((VLOOKUP(CONCATENATE($C$5,"_",$Y740),premium!$A$2:$I$200,6,FALSE))*AA740,0),"")</f>
        <v/>
      </c>
      <c r="AK740" s="38" t="str">
        <f>IFERROR(ROUND((VLOOKUP(CONCATENATE($C$5,"_",$Y740),premium!$A$2:$I$200,9,FALSE))*AA740,2),"")</f>
        <v/>
      </c>
      <c r="AL740" s="35"/>
      <c r="AM740" s="31"/>
      <c r="AN740" s="39"/>
      <c r="AO740" s="63" t="str">
        <f t="shared" si="69"/>
        <v/>
      </c>
      <c r="AP740" s="40" t="str">
        <f t="shared" si="70"/>
        <v/>
      </c>
      <c r="AQ740" s="41" t="s">
        <v>48</v>
      </c>
      <c r="AR740" s="161"/>
      <c r="AS740" s="124" t="s">
        <v>4935</v>
      </c>
      <c r="AT740" s="129" t="s">
        <v>583</v>
      </c>
      <c r="AU740" s="129" t="s">
        <v>453</v>
      </c>
      <c r="AV740" s="129" t="s">
        <v>586</v>
      </c>
      <c r="AW740" s="129" t="s">
        <v>653</v>
      </c>
      <c r="AX740" s="129" t="s">
        <v>666</v>
      </c>
      <c r="AZ740" s="129" t="s">
        <v>3984</v>
      </c>
      <c r="BA740" s="130" t="s">
        <v>10127</v>
      </c>
      <c r="BB740" s="130" t="s">
        <v>10128</v>
      </c>
      <c r="BH740" s="124"/>
      <c r="BI740" s="124"/>
      <c r="BL740" s="131"/>
      <c r="BM740" s="131"/>
      <c r="BN740" s="131"/>
      <c r="BO740" s="131"/>
      <c r="BP740" s="131"/>
      <c r="BQ740" s="131"/>
      <c r="BR740" s="131"/>
      <c r="BX740" s="123"/>
      <c r="BY740" s="131"/>
      <c r="BZ740" s="131"/>
      <c r="CB740" s="129" t="s">
        <v>583</v>
      </c>
      <c r="CC740" s="129" t="s">
        <v>453</v>
      </c>
      <c r="CD740" s="129" t="s">
        <v>586</v>
      </c>
      <c r="CE740" s="129" t="s">
        <v>653</v>
      </c>
      <c r="CF740" s="129" t="s">
        <v>666</v>
      </c>
      <c r="CG740" s="131" t="s">
        <v>17992</v>
      </c>
      <c r="CH740" s="131" t="s">
        <v>10128</v>
      </c>
      <c r="CI740" s="124" t="s">
        <v>19723</v>
      </c>
    </row>
    <row r="741" spans="1:87" ht="15" x14ac:dyDescent="0.25">
      <c r="A741" s="30" t="str">
        <f t="shared" si="71"/>
        <v/>
      </c>
      <c r="B741" s="31"/>
      <c r="C741" s="31"/>
      <c r="D741" s="31"/>
      <c r="E741" s="31"/>
      <c r="F741" s="31"/>
      <c r="G741" s="32"/>
      <c r="H741" s="32"/>
      <c r="I741" s="33"/>
      <c r="J741" s="18"/>
      <c r="K741" s="32"/>
      <c r="L741" s="18"/>
      <c r="M741" s="31"/>
      <c r="N741" s="31"/>
      <c r="O741" s="31"/>
      <c r="P741" s="32"/>
      <c r="Q741" s="31"/>
      <c r="R741" s="44"/>
      <c r="S741" s="32"/>
      <c r="T741" s="34" t="str">
        <f t="shared" si="67"/>
        <v/>
      </c>
      <c r="U741" s="32"/>
      <c r="V741" s="45"/>
      <c r="W741" s="35"/>
      <c r="X741" s="62" t="str">
        <f t="shared" si="68"/>
        <v/>
      </c>
      <c r="Y741" s="32"/>
      <c r="Z741" s="35"/>
      <c r="AA741" s="36"/>
      <c r="AB741" s="32"/>
      <c r="AC741" s="32"/>
      <c r="AD741" s="32"/>
      <c r="AE741" s="31"/>
      <c r="AF741" s="31"/>
      <c r="AG741" s="31"/>
      <c r="AH741" s="31" t="str">
        <f t="shared" si="66"/>
        <v/>
      </c>
      <c r="AI741" s="37" t="str">
        <f>IFERROR(IF(OR($C$5="",$Y741=""),"",INDEX('NFA LEVEL'!$D$2:$D$197,MATCH(CONCATENATE($C$5,"_",$Y741),'NFA LEVEL'!$A$2:$A$197))),"")</f>
        <v/>
      </c>
      <c r="AJ741" s="38" t="str">
        <f>IFERROR(ROUND((VLOOKUP(CONCATENATE($C$5,"_",$Y741),premium!$A$2:$I$200,6,FALSE))*AA741,0),"")</f>
        <v/>
      </c>
      <c r="AK741" s="38" t="str">
        <f>IFERROR(ROUND((VLOOKUP(CONCATENATE($C$5,"_",$Y741),premium!$A$2:$I$200,9,FALSE))*AA741,2),"")</f>
        <v/>
      </c>
      <c r="AL741" s="35"/>
      <c r="AM741" s="31"/>
      <c r="AN741" s="39"/>
      <c r="AO741" s="63" t="str">
        <f t="shared" si="69"/>
        <v/>
      </c>
      <c r="AP741" s="40" t="str">
        <f t="shared" si="70"/>
        <v/>
      </c>
      <c r="AQ741" s="41" t="s">
        <v>48</v>
      </c>
      <c r="AR741" s="161"/>
      <c r="AS741" s="124" t="s">
        <v>4936</v>
      </c>
      <c r="AT741" s="129" t="s">
        <v>583</v>
      </c>
      <c r="AU741" s="129" t="s">
        <v>453</v>
      </c>
      <c r="AV741" s="129" t="s">
        <v>586</v>
      </c>
      <c r="AW741" s="129" t="s">
        <v>653</v>
      </c>
      <c r="AX741" s="129" t="s">
        <v>669</v>
      </c>
      <c r="AZ741" s="129" t="s">
        <v>3984</v>
      </c>
      <c r="BA741" s="130" t="s">
        <v>10129</v>
      </c>
      <c r="BB741" s="130" t="s">
        <v>10130</v>
      </c>
      <c r="BH741" s="124"/>
      <c r="BI741" s="124"/>
      <c r="BL741" s="131"/>
      <c r="BM741" s="131"/>
      <c r="BN741" s="131"/>
      <c r="BO741" s="131"/>
      <c r="BP741" s="131"/>
      <c r="BQ741" s="131"/>
      <c r="BR741" s="131"/>
      <c r="BX741" s="123"/>
      <c r="BY741" s="131"/>
      <c r="BZ741" s="131"/>
      <c r="CB741" s="129" t="s">
        <v>583</v>
      </c>
      <c r="CC741" s="129" t="s">
        <v>453</v>
      </c>
      <c r="CD741" s="129" t="s">
        <v>586</v>
      </c>
      <c r="CE741" s="129" t="s">
        <v>653</v>
      </c>
      <c r="CF741" s="129" t="s">
        <v>669</v>
      </c>
      <c r="CG741" s="131" t="s">
        <v>17992</v>
      </c>
      <c r="CH741" s="131" t="s">
        <v>10130</v>
      </c>
      <c r="CI741" s="124" t="s">
        <v>19724</v>
      </c>
    </row>
    <row r="742" spans="1:87" ht="15" x14ac:dyDescent="0.25">
      <c r="A742" s="30" t="str">
        <f t="shared" si="71"/>
        <v/>
      </c>
      <c r="B742" s="31"/>
      <c r="C742" s="31"/>
      <c r="D742" s="31"/>
      <c r="E742" s="31"/>
      <c r="F742" s="31"/>
      <c r="G742" s="32"/>
      <c r="H742" s="32"/>
      <c r="I742" s="33"/>
      <c r="J742" s="18"/>
      <c r="K742" s="32"/>
      <c r="L742" s="18"/>
      <c r="M742" s="31"/>
      <c r="N742" s="31"/>
      <c r="O742" s="31"/>
      <c r="P742" s="32"/>
      <c r="Q742" s="31"/>
      <c r="R742" s="44"/>
      <c r="S742" s="32"/>
      <c r="T742" s="34" t="str">
        <f t="shared" si="67"/>
        <v/>
      </c>
      <c r="U742" s="32"/>
      <c r="V742" s="45"/>
      <c r="W742" s="35"/>
      <c r="X742" s="62" t="str">
        <f t="shared" si="68"/>
        <v/>
      </c>
      <c r="Y742" s="32"/>
      <c r="Z742" s="35"/>
      <c r="AA742" s="36"/>
      <c r="AB742" s="32"/>
      <c r="AC742" s="32"/>
      <c r="AD742" s="32"/>
      <c r="AE742" s="31"/>
      <c r="AF742" s="31"/>
      <c r="AG742" s="31"/>
      <c r="AH742" s="31" t="str">
        <f t="shared" si="66"/>
        <v/>
      </c>
      <c r="AI742" s="37" t="str">
        <f>IFERROR(IF(OR($C$5="",$Y742=""),"",INDEX('NFA LEVEL'!$D$2:$D$197,MATCH(CONCATENATE($C$5,"_",$Y742),'NFA LEVEL'!$A$2:$A$197))),"")</f>
        <v/>
      </c>
      <c r="AJ742" s="38" t="str">
        <f>IFERROR(ROUND((VLOOKUP(CONCATENATE($C$5,"_",$Y742),premium!$A$2:$I$200,6,FALSE))*AA742,0),"")</f>
        <v/>
      </c>
      <c r="AK742" s="38" t="str">
        <f>IFERROR(ROUND((VLOOKUP(CONCATENATE($C$5,"_",$Y742),premium!$A$2:$I$200,9,FALSE))*AA742,2),"")</f>
        <v/>
      </c>
      <c r="AL742" s="35"/>
      <c r="AM742" s="31"/>
      <c r="AN742" s="39"/>
      <c r="AO742" s="63" t="str">
        <f t="shared" si="69"/>
        <v/>
      </c>
      <c r="AP742" s="40" t="str">
        <f t="shared" si="70"/>
        <v/>
      </c>
      <c r="AQ742" s="41" t="s">
        <v>48</v>
      </c>
      <c r="AR742" s="161"/>
      <c r="AS742" s="124" t="s">
        <v>4937</v>
      </c>
      <c r="AT742" s="129" t="s">
        <v>583</v>
      </c>
      <c r="AU742" s="129" t="s">
        <v>453</v>
      </c>
      <c r="AV742" s="129" t="s">
        <v>586</v>
      </c>
      <c r="AW742" s="129" t="s">
        <v>653</v>
      </c>
      <c r="AX742" s="129" t="s">
        <v>799</v>
      </c>
      <c r="AZ742" s="129" t="s">
        <v>3984</v>
      </c>
      <c r="BA742" s="130" t="s">
        <v>10131</v>
      </c>
      <c r="BB742" s="130" t="s">
        <v>10132</v>
      </c>
      <c r="BH742" s="124"/>
      <c r="BI742" s="124"/>
      <c r="BL742" s="131"/>
      <c r="BM742" s="131"/>
      <c r="BN742" s="131"/>
      <c r="BO742" s="131"/>
      <c r="BP742" s="131"/>
      <c r="BQ742" s="131"/>
      <c r="BR742" s="131"/>
      <c r="BX742" s="123"/>
      <c r="BY742" s="131"/>
      <c r="BZ742" s="131"/>
      <c r="CB742" s="129" t="s">
        <v>583</v>
      </c>
      <c r="CC742" s="129" t="s">
        <v>453</v>
      </c>
      <c r="CD742" s="129" t="s">
        <v>586</v>
      </c>
      <c r="CE742" s="129" t="s">
        <v>653</v>
      </c>
      <c r="CF742" s="129" t="s">
        <v>799</v>
      </c>
      <c r="CG742" s="131" t="s">
        <v>17992</v>
      </c>
      <c r="CH742" s="131" t="s">
        <v>10132</v>
      </c>
      <c r="CI742" s="124" t="s">
        <v>19725</v>
      </c>
    </row>
    <row r="743" spans="1:87" ht="15" x14ac:dyDescent="0.25">
      <c r="A743" s="30" t="str">
        <f t="shared" si="71"/>
        <v/>
      </c>
      <c r="B743" s="31"/>
      <c r="C743" s="31"/>
      <c r="D743" s="31"/>
      <c r="E743" s="31"/>
      <c r="F743" s="31"/>
      <c r="G743" s="32"/>
      <c r="H743" s="32"/>
      <c r="I743" s="33"/>
      <c r="J743" s="18"/>
      <c r="K743" s="32"/>
      <c r="L743" s="18"/>
      <c r="M743" s="31"/>
      <c r="N743" s="31"/>
      <c r="O743" s="31"/>
      <c r="P743" s="32"/>
      <c r="Q743" s="31"/>
      <c r="R743" s="44"/>
      <c r="S743" s="32"/>
      <c r="T743" s="34" t="str">
        <f t="shared" si="67"/>
        <v/>
      </c>
      <c r="U743" s="32"/>
      <c r="V743" s="45"/>
      <c r="W743" s="35"/>
      <c r="X743" s="62" t="str">
        <f t="shared" si="68"/>
        <v/>
      </c>
      <c r="Y743" s="32"/>
      <c r="Z743" s="35"/>
      <c r="AA743" s="36"/>
      <c r="AB743" s="32"/>
      <c r="AC743" s="32"/>
      <c r="AD743" s="32"/>
      <c r="AE743" s="31"/>
      <c r="AF743" s="31"/>
      <c r="AG743" s="31"/>
      <c r="AH743" s="31" t="str">
        <f t="shared" si="66"/>
        <v/>
      </c>
      <c r="AI743" s="37" t="str">
        <f>IFERROR(IF(OR($C$5="",$Y743=""),"",INDEX('NFA LEVEL'!$D$2:$D$197,MATCH(CONCATENATE($C$5,"_",$Y743),'NFA LEVEL'!$A$2:$A$197))),"")</f>
        <v/>
      </c>
      <c r="AJ743" s="38" t="str">
        <f>IFERROR(ROUND((VLOOKUP(CONCATENATE($C$5,"_",$Y743),premium!$A$2:$I$200,6,FALSE))*AA743,0),"")</f>
        <v/>
      </c>
      <c r="AK743" s="38" t="str">
        <f>IFERROR(ROUND((VLOOKUP(CONCATENATE($C$5,"_",$Y743),premium!$A$2:$I$200,9,FALSE))*AA743,2),"")</f>
        <v/>
      </c>
      <c r="AL743" s="35"/>
      <c r="AM743" s="31"/>
      <c r="AN743" s="39"/>
      <c r="AO743" s="63" t="str">
        <f t="shared" si="69"/>
        <v/>
      </c>
      <c r="AP743" s="40" t="str">
        <f t="shared" si="70"/>
        <v/>
      </c>
      <c r="AQ743" s="41" t="s">
        <v>48</v>
      </c>
      <c r="AR743" s="161"/>
      <c r="AS743" s="124" t="s">
        <v>4938</v>
      </c>
      <c r="AT743" s="129" t="s">
        <v>583</v>
      </c>
      <c r="AU743" s="129" t="s">
        <v>453</v>
      </c>
      <c r="AV743" s="129" t="s">
        <v>586</v>
      </c>
      <c r="AW743" s="129" t="s">
        <v>653</v>
      </c>
      <c r="AX743" s="129" t="s">
        <v>670</v>
      </c>
      <c r="AZ743" s="129" t="s">
        <v>3984</v>
      </c>
      <c r="BA743" s="130" t="s">
        <v>10133</v>
      </c>
      <c r="BB743" s="130" t="s">
        <v>10134</v>
      </c>
      <c r="BH743" s="124"/>
      <c r="BI743" s="124"/>
      <c r="BL743" s="131"/>
      <c r="BM743" s="131"/>
      <c r="BN743" s="131"/>
      <c r="BO743" s="131"/>
      <c r="BP743" s="131"/>
      <c r="BQ743" s="131"/>
      <c r="BR743" s="131"/>
      <c r="BX743" s="123"/>
      <c r="BY743" s="131"/>
      <c r="BZ743" s="131"/>
      <c r="CB743" s="129" t="s">
        <v>583</v>
      </c>
      <c r="CC743" s="129" t="s">
        <v>453</v>
      </c>
      <c r="CD743" s="129" t="s">
        <v>586</v>
      </c>
      <c r="CE743" s="129" t="s">
        <v>653</v>
      </c>
      <c r="CF743" s="129" t="s">
        <v>670</v>
      </c>
      <c r="CG743" s="131" t="s">
        <v>17992</v>
      </c>
      <c r="CH743" s="131" t="s">
        <v>10134</v>
      </c>
      <c r="CI743" s="124" t="s">
        <v>19726</v>
      </c>
    </row>
    <row r="744" spans="1:87" ht="15" x14ac:dyDescent="0.25">
      <c r="A744" s="30" t="str">
        <f t="shared" si="71"/>
        <v/>
      </c>
      <c r="B744" s="31"/>
      <c r="C744" s="31"/>
      <c r="D744" s="31"/>
      <c r="E744" s="31"/>
      <c r="F744" s="31"/>
      <c r="G744" s="32"/>
      <c r="H744" s="32"/>
      <c r="I744" s="33"/>
      <c r="J744" s="18"/>
      <c r="K744" s="32"/>
      <c r="L744" s="18"/>
      <c r="M744" s="31"/>
      <c r="N744" s="31"/>
      <c r="O744" s="31"/>
      <c r="P744" s="32"/>
      <c r="Q744" s="31"/>
      <c r="R744" s="44"/>
      <c r="S744" s="32"/>
      <c r="T744" s="34" t="str">
        <f t="shared" si="67"/>
        <v/>
      </c>
      <c r="U744" s="32"/>
      <c r="V744" s="45"/>
      <c r="W744" s="35"/>
      <c r="X744" s="62" t="str">
        <f t="shared" si="68"/>
        <v/>
      </c>
      <c r="Y744" s="32"/>
      <c r="Z744" s="35"/>
      <c r="AA744" s="36"/>
      <c r="AB744" s="32"/>
      <c r="AC744" s="32"/>
      <c r="AD744" s="32"/>
      <c r="AE744" s="31"/>
      <c r="AF744" s="31"/>
      <c r="AG744" s="31"/>
      <c r="AH744" s="31" t="str">
        <f t="shared" si="66"/>
        <v/>
      </c>
      <c r="AI744" s="37" t="str">
        <f>IFERROR(IF(OR($C$5="",$Y744=""),"",INDEX('NFA LEVEL'!$D$2:$D$197,MATCH(CONCATENATE($C$5,"_",$Y744),'NFA LEVEL'!$A$2:$A$197))),"")</f>
        <v/>
      </c>
      <c r="AJ744" s="38" t="str">
        <f>IFERROR(ROUND((VLOOKUP(CONCATENATE($C$5,"_",$Y744),premium!$A$2:$I$200,6,FALSE))*AA744,0),"")</f>
        <v/>
      </c>
      <c r="AK744" s="38" t="str">
        <f>IFERROR(ROUND((VLOOKUP(CONCATENATE($C$5,"_",$Y744),premium!$A$2:$I$200,9,FALSE))*AA744,2),"")</f>
        <v/>
      </c>
      <c r="AL744" s="35"/>
      <c r="AM744" s="31"/>
      <c r="AN744" s="39"/>
      <c r="AO744" s="63" t="str">
        <f t="shared" si="69"/>
        <v/>
      </c>
      <c r="AP744" s="40" t="str">
        <f t="shared" si="70"/>
        <v/>
      </c>
      <c r="AQ744" s="41" t="s">
        <v>48</v>
      </c>
      <c r="AR744" s="161"/>
      <c r="AS744" s="124" t="s">
        <v>4939</v>
      </c>
      <c r="AT744" s="129" t="s">
        <v>583</v>
      </c>
      <c r="AU744" s="129" t="s">
        <v>453</v>
      </c>
      <c r="AV744" s="129" t="s">
        <v>586</v>
      </c>
      <c r="AW744" s="129" t="s">
        <v>653</v>
      </c>
      <c r="AX744" s="129" t="s">
        <v>671</v>
      </c>
      <c r="AZ744" s="129" t="s">
        <v>3984</v>
      </c>
      <c r="BA744" s="130" t="s">
        <v>10135</v>
      </c>
      <c r="BB744" s="130" t="s">
        <v>10136</v>
      </c>
      <c r="BH744" s="124"/>
      <c r="BI744" s="124"/>
      <c r="BL744" s="131"/>
      <c r="BM744" s="131"/>
      <c r="BN744" s="131"/>
      <c r="BO744" s="131"/>
      <c r="BP744" s="131"/>
      <c r="BQ744" s="131"/>
      <c r="BR744" s="131"/>
      <c r="BX744" s="123"/>
      <c r="BY744" s="131"/>
      <c r="BZ744" s="131"/>
      <c r="CB744" s="129" t="s">
        <v>583</v>
      </c>
      <c r="CC744" s="129" t="s">
        <v>453</v>
      </c>
      <c r="CD744" s="129" t="s">
        <v>586</v>
      </c>
      <c r="CE744" s="129" t="s">
        <v>653</v>
      </c>
      <c r="CF744" s="129" t="s">
        <v>671</v>
      </c>
      <c r="CG744" s="131" t="s">
        <v>17992</v>
      </c>
      <c r="CH744" s="131" t="s">
        <v>10136</v>
      </c>
      <c r="CI744" s="124" t="s">
        <v>19727</v>
      </c>
    </row>
    <row r="745" spans="1:87" ht="15" x14ac:dyDescent="0.25">
      <c r="A745" s="30" t="str">
        <f t="shared" si="71"/>
        <v/>
      </c>
      <c r="B745" s="31"/>
      <c r="C745" s="31"/>
      <c r="D745" s="31"/>
      <c r="E745" s="31"/>
      <c r="F745" s="31"/>
      <c r="G745" s="32"/>
      <c r="H745" s="32"/>
      <c r="I745" s="33"/>
      <c r="J745" s="18"/>
      <c r="K745" s="32"/>
      <c r="L745" s="18"/>
      <c r="M745" s="31"/>
      <c r="N745" s="31"/>
      <c r="O745" s="31"/>
      <c r="P745" s="32"/>
      <c r="Q745" s="31"/>
      <c r="R745" s="44"/>
      <c r="S745" s="32"/>
      <c r="T745" s="34" t="str">
        <f t="shared" si="67"/>
        <v/>
      </c>
      <c r="U745" s="32"/>
      <c r="V745" s="45"/>
      <c r="W745" s="35"/>
      <c r="X745" s="62" t="str">
        <f t="shared" si="68"/>
        <v/>
      </c>
      <c r="Y745" s="32"/>
      <c r="Z745" s="35"/>
      <c r="AA745" s="36"/>
      <c r="AB745" s="32"/>
      <c r="AC745" s="32"/>
      <c r="AD745" s="32"/>
      <c r="AE745" s="31"/>
      <c r="AF745" s="31"/>
      <c r="AG745" s="31"/>
      <c r="AH745" s="31" t="str">
        <f t="shared" si="66"/>
        <v/>
      </c>
      <c r="AI745" s="37" t="str">
        <f>IFERROR(IF(OR($C$5="",$Y745=""),"",INDEX('NFA LEVEL'!$D$2:$D$197,MATCH(CONCATENATE($C$5,"_",$Y745),'NFA LEVEL'!$A$2:$A$197))),"")</f>
        <v/>
      </c>
      <c r="AJ745" s="38" t="str">
        <f>IFERROR(ROUND((VLOOKUP(CONCATENATE($C$5,"_",$Y745),premium!$A$2:$I$200,6,FALSE))*AA745,0),"")</f>
        <v/>
      </c>
      <c r="AK745" s="38" t="str">
        <f>IFERROR(ROUND((VLOOKUP(CONCATENATE($C$5,"_",$Y745),premium!$A$2:$I$200,9,FALSE))*AA745,2),"")</f>
        <v/>
      </c>
      <c r="AL745" s="35"/>
      <c r="AM745" s="31"/>
      <c r="AN745" s="39"/>
      <c r="AO745" s="63" t="str">
        <f t="shared" si="69"/>
        <v/>
      </c>
      <c r="AP745" s="40" t="str">
        <f t="shared" si="70"/>
        <v/>
      </c>
      <c r="AQ745" s="41" t="s">
        <v>48</v>
      </c>
      <c r="AR745" s="161"/>
      <c r="AS745" s="124" t="s">
        <v>4940</v>
      </c>
      <c r="AT745" s="129" t="s">
        <v>583</v>
      </c>
      <c r="AU745" s="129" t="s">
        <v>453</v>
      </c>
      <c r="AV745" s="129" t="s">
        <v>586</v>
      </c>
      <c r="AW745" s="129" t="s">
        <v>653</v>
      </c>
      <c r="AX745" s="129" t="s">
        <v>800</v>
      </c>
      <c r="AZ745" s="129" t="s">
        <v>3984</v>
      </c>
      <c r="BA745" s="130" t="s">
        <v>10137</v>
      </c>
      <c r="BB745" s="130" t="s">
        <v>10138</v>
      </c>
      <c r="BH745" s="124"/>
      <c r="BI745" s="124"/>
      <c r="BL745" s="131"/>
      <c r="BM745" s="131"/>
      <c r="BN745" s="131"/>
      <c r="BO745" s="131"/>
      <c r="BP745" s="131"/>
      <c r="BQ745" s="131"/>
      <c r="BR745" s="131"/>
      <c r="BX745" s="123"/>
      <c r="BY745" s="131"/>
      <c r="BZ745" s="131"/>
      <c r="CB745" s="129" t="s">
        <v>583</v>
      </c>
      <c r="CC745" s="129" t="s">
        <v>453</v>
      </c>
      <c r="CD745" s="129" t="s">
        <v>586</v>
      </c>
      <c r="CE745" s="129" t="s">
        <v>653</v>
      </c>
      <c r="CF745" s="129" t="s">
        <v>800</v>
      </c>
      <c r="CG745" s="131" t="s">
        <v>17992</v>
      </c>
      <c r="CH745" s="131" t="s">
        <v>10138</v>
      </c>
      <c r="CI745" s="124" t="s">
        <v>19728</v>
      </c>
    </row>
    <row r="746" spans="1:87" ht="15" x14ac:dyDescent="0.25">
      <c r="A746" s="30" t="str">
        <f t="shared" si="71"/>
        <v/>
      </c>
      <c r="B746" s="31"/>
      <c r="C746" s="31"/>
      <c r="D746" s="31"/>
      <c r="E746" s="31"/>
      <c r="F746" s="31"/>
      <c r="G746" s="32"/>
      <c r="H746" s="32"/>
      <c r="I746" s="33"/>
      <c r="J746" s="18"/>
      <c r="K746" s="32"/>
      <c r="L746" s="18"/>
      <c r="M746" s="31"/>
      <c r="N746" s="31"/>
      <c r="O746" s="31"/>
      <c r="P746" s="32"/>
      <c r="Q746" s="31"/>
      <c r="R746" s="44"/>
      <c r="S746" s="32"/>
      <c r="T746" s="34" t="str">
        <f t="shared" si="67"/>
        <v/>
      </c>
      <c r="U746" s="32"/>
      <c r="V746" s="45"/>
      <c r="W746" s="35"/>
      <c r="X746" s="62" t="str">
        <f t="shared" si="68"/>
        <v/>
      </c>
      <c r="Y746" s="32"/>
      <c r="Z746" s="35"/>
      <c r="AA746" s="36"/>
      <c r="AB746" s="32"/>
      <c r="AC746" s="32"/>
      <c r="AD746" s="32"/>
      <c r="AE746" s="31"/>
      <c r="AF746" s="31"/>
      <c r="AG746" s="31"/>
      <c r="AH746" s="31" t="str">
        <f t="shared" si="66"/>
        <v/>
      </c>
      <c r="AI746" s="37" t="str">
        <f>IFERROR(IF(OR($C$5="",$Y746=""),"",INDEX('NFA LEVEL'!$D$2:$D$197,MATCH(CONCATENATE($C$5,"_",$Y746),'NFA LEVEL'!$A$2:$A$197))),"")</f>
        <v/>
      </c>
      <c r="AJ746" s="38" t="str">
        <f>IFERROR(ROUND((VLOOKUP(CONCATENATE($C$5,"_",$Y746),premium!$A$2:$I$200,6,FALSE))*AA746,0),"")</f>
        <v/>
      </c>
      <c r="AK746" s="38" t="str">
        <f>IFERROR(ROUND((VLOOKUP(CONCATENATE($C$5,"_",$Y746),premium!$A$2:$I$200,9,FALSE))*AA746,2),"")</f>
        <v/>
      </c>
      <c r="AL746" s="35"/>
      <c r="AM746" s="31"/>
      <c r="AN746" s="39"/>
      <c r="AO746" s="63" t="str">
        <f t="shared" si="69"/>
        <v/>
      </c>
      <c r="AP746" s="40" t="str">
        <f t="shared" si="70"/>
        <v/>
      </c>
      <c r="AQ746" s="41" t="s">
        <v>48</v>
      </c>
      <c r="AR746" s="161"/>
      <c r="AS746" s="124" t="s">
        <v>4941</v>
      </c>
      <c r="AT746" s="129" t="s">
        <v>583</v>
      </c>
      <c r="AU746" s="129" t="s">
        <v>453</v>
      </c>
      <c r="AV746" s="129" t="s">
        <v>586</v>
      </c>
      <c r="AW746" s="129" t="s">
        <v>653</v>
      </c>
      <c r="AX746" s="129" t="s">
        <v>801</v>
      </c>
      <c r="AZ746" s="129" t="s">
        <v>3984</v>
      </c>
      <c r="BA746" s="130" t="s">
        <v>10139</v>
      </c>
      <c r="BB746" s="130" t="s">
        <v>10140</v>
      </c>
      <c r="BH746" s="124"/>
      <c r="BI746" s="124"/>
      <c r="BL746" s="131"/>
      <c r="BM746" s="131"/>
      <c r="BN746" s="131"/>
      <c r="BO746" s="131"/>
      <c r="BP746" s="131"/>
      <c r="BQ746" s="131"/>
      <c r="BR746" s="131"/>
      <c r="BX746" s="123"/>
      <c r="BY746" s="131"/>
      <c r="BZ746" s="131"/>
      <c r="CB746" s="129" t="s">
        <v>583</v>
      </c>
      <c r="CC746" s="129" t="s">
        <v>453</v>
      </c>
      <c r="CD746" s="129" t="s">
        <v>586</v>
      </c>
      <c r="CE746" s="129" t="s">
        <v>653</v>
      </c>
      <c r="CF746" s="129" t="s">
        <v>801</v>
      </c>
      <c r="CG746" s="131" t="s">
        <v>17992</v>
      </c>
      <c r="CH746" s="131" t="s">
        <v>10140</v>
      </c>
      <c r="CI746" s="124" t="s">
        <v>19729</v>
      </c>
    </row>
    <row r="747" spans="1:87" ht="15" x14ac:dyDescent="0.25">
      <c r="A747" s="30" t="str">
        <f t="shared" si="71"/>
        <v/>
      </c>
      <c r="B747" s="31"/>
      <c r="C747" s="31"/>
      <c r="D747" s="31"/>
      <c r="E747" s="31"/>
      <c r="F747" s="31"/>
      <c r="G747" s="32"/>
      <c r="H747" s="32"/>
      <c r="I747" s="33"/>
      <c r="J747" s="18"/>
      <c r="K747" s="32"/>
      <c r="L747" s="18"/>
      <c r="M747" s="31"/>
      <c r="N747" s="31"/>
      <c r="O747" s="31"/>
      <c r="P747" s="32"/>
      <c r="Q747" s="31"/>
      <c r="R747" s="44"/>
      <c r="S747" s="32"/>
      <c r="T747" s="34" t="str">
        <f t="shared" si="67"/>
        <v/>
      </c>
      <c r="U747" s="32"/>
      <c r="V747" s="45"/>
      <c r="W747" s="35"/>
      <c r="X747" s="62" t="str">
        <f t="shared" si="68"/>
        <v/>
      </c>
      <c r="Y747" s="32"/>
      <c r="Z747" s="35"/>
      <c r="AA747" s="36"/>
      <c r="AB747" s="32"/>
      <c r="AC747" s="32"/>
      <c r="AD747" s="32"/>
      <c r="AE747" s="31"/>
      <c r="AF747" s="31"/>
      <c r="AG747" s="31"/>
      <c r="AH747" s="31" t="str">
        <f t="shared" si="66"/>
        <v/>
      </c>
      <c r="AI747" s="37" t="str">
        <f>IFERROR(IF(OR($C$5="",$Y747=""),"",INDEX('NFA LEVEL'!$D$2:$D$197,MATCH(CONCATENATE($C$5,"_",$Y747),'NFA LEVEL'!$A$2:$A$197))),"")</f>
        <v/>
      </c>
      <c r="AJ747" s="38" t="str">
        <f>IFERROR(ROUND((VLOOKUP(CONCATENATE($C$5,"_",$Y747),premium!$A$2:$I$200,6,FALSE))*AA747,0),"")</f>
        <v/>
      </c>
      <c r="AK747" s="38" t="str">
        <f>IFERROR(ROUND((VLOOKUP(CONCATENATE($C$5,"_",$Y747),premium!$A$2:$I$200,9,FALSE))*AA747,2),"")</f>
        <v/>
      </c>
      <c r="AL747" s="35"/>
      <c r="AM747" s="31"/>
      <c r="AN747" s="39"/>
      <c r="AO747" s="63" t="str">
        <f t="shared" si="69"/>
        <v/>
      </c>
      <c r="AP747" s="40" t="str">
        <f t="shared" si="70"/>
        <v/>
      </c>
      <c r="AQ747" s="41" t="s">
        <v>48</v>
      </c>
      <c r="AR747" s="161"/>
      <c r="AS747" s="124" t="s">
        <v>4942</v>
      </c>
      <c r="AT747" s="129" t="s">
        <v>583</v>
      </c>
      <c r="AU747" s="129" t="s">
        <v>453</v>
      </c>
      <c r="AV747" s="129" t="s">
        <v>586</v>
      </c>
      <c r="AW747" s="129" t="s">
        <v>653</v>
      </c>
      <c r="AX747" s="129" t="s">
        <v>802</v>
      </c>
      <c r="AZ747" s="129" t="s">
        <v>3984</v>
      </c>
      <c r="BA747" s="130" t="s">
        <v>10141</v>
      </c>
      <c r="BB747" s="130" t="s">
        <v>10142</v>
      </c>
      <c r="BH747" s="124"/>
      <c r="BI747" s="124"/>
      <c r="BL747" s="131"/>
      <c r="BM747" s="131"/>
      <c r="BN747" s="131"/>
      <c r="BO747" s="131"/>
      <c r="BP747" s="131"/>
      <c r="BQ747" s="131"/>
      <c r="BR747" s="131"/>
      <c r="BX747" s="123"/>
      <c r="BY747" s="131"/>
      <c r="BZ747" s="131"/>
      <c r="CB747" s="129" t="s">
        <v>583</v>
      </c>
      <c r="CC747" s="129" t="s">
        <v>453</v>
      </c>
      <c r="CD747" s="129" t="s">
        <v>586</v>
      </c>
      <c r="CE747" s="129" t="s">
        <v>653</v>
      </c>
      <c r="CF747" s="129" t="s">
        <v>802</v>
      </c>
      <c r="CG747" s="131" t="s">
        <v>17992</v>
      </c>
      <c r="CH747" s="131" t="s">
        <v>10142</v>
      </c>
      <c r="CI747" s="124" t="s">
        <v>19730</v>
      </c>
    </row>
    <row r="748" spans="1:87" ht="15" x14ac:dyDescent="0.25">
      <c r="A748" s="30" t="str">
        <f t="shared" si="71"/>
        <v/>
      </c>
      <c r="B748" s="31"/>
      <c r="C748" s="31"/>
      <c r="D748" s="31"/>
      <c r="E748" s="31"/>
      <c r="F748" s="31"/>
      <c r="G748" s="32"/>
      <c r="H748" s="32"/>
      <c r="I748" s="33"/>
      <c r="J748" s="18"/>
      <c r="K748" s="32"/>
      <c r="L748" s="18"/>
      <c r="M748" s="31"/>
      <c r="N748" s="31"/>
      <c r="O748" s="31"/>
      <c r="P748" s="32"/>
      <c r="Q748" s="31"/>
      <c r="R748" s="44"/>
      <c r="S748" s="32"/>
      <c r="T748" s="34" t="str">
        <f t="shared" si="67"/>
        <v/>
      </c>
      <c r="U748" s="32"/>
      <c r="V748" s="45"/>
      <c r="W748" s="35"/>
      <c r="X748" s="62" t="str">
        <f t="shared" si="68"/>
        <v/>
      </c>
      <c r="Y748" s="32"/>
      <c r="Z748" s="35"/>
      <c r="AA748" s="36"/>
      <c r="AB748" s="32"/>
      <c r="AC748" s="32"/>
      <c r="AD748" s="32"/>
      <c r="AE748" s="31"/>
      <c r="AF748" s="31"/>
      <c r="AG748" s="31"/>
      <c r="AH748" s="31" t="str">
        <f t="shared" si="66"/>
        <v/>
      </c>
      <c r="AI748" s="37" t="str">
        <f>IFERROR(IF(OR($C$5="",$Y748=""),"",INDEX('NFA LEVEL'!$D$2:$D$197,MATCH(CONCATENATE($C$5,"_",$Y748),'NFA LEVEL'!$A$2:$A$197))),"")</f>
        <v/>
      </c>
      <c r="AJ748" s="38" t="str">
        <f>IFERROR(ROUND((VLOOKUP(CONCATENATE($C$5,"_",$Y748),premium!$A$2:$I$200,6,FALSE))*AA748,0),"")</f>
        <v/>
      </c>
      <c r="AK748" s="38" t="str">
        <f>IFERROR(ROUND((VLOOKUP(CONCATENATE($C$5,"_",$Y748),premium!$A$2:$I$200,9,FALSE))*AA748,2),"")</f>
        <v/>
      </c>
      <c r="AL748" s="35"/>
      <c r="AM748" s="31"/>
      <c r="AN748" s="39"/>
      <c r="AO748" s="63" t="str">
        <f t="shared" si="69"/>
        <v/>
      </c>
      <c r="AP748" s="40" t="str">
        <f t="shared" si="70"/>
        <v/>
      </c>
      <c r="AQ748" s="41" t="s">
        <v>48</v>
      </c>
      <c r="AR748" s="161"/>
      <c r="AS748" s="124" t="s">
        <v>4943</v>
      </c>
      <c r="AT748" s="129" t="s">
        <v>583</v>
      </c>
      <c r="AU748" s="129" t="s">
        <v>453</v>
      </c>
      <c r="AV748" s="129" t="s">
        <v>586</v>
      </c>
      <c r="AW748" s="129" t="s">
        <v>653</v>
      </c>
      <c r="AX748" s="129" t="s">
        <v>803</v>
      </c>
      <c r="AZ748" s="129" t="s">
        <v>3984</v>
      </c>
      <c r="BA748" s="130" t="s">
        <v>10143</v>
      </c>
      <c r="BB748" s="130" t="s">
        <v>10144</v>
      </c>
      <c r="BH748" s="124"/>
      <c r="BI748" s="124"/>
      <c r="BL748" s="131"/>
      <c r="BM748" s="131"/>
      <c r="BN748" s="131"/>
      <c r="BO748" s="131"/>
      <c r="BP748" s="131"/>
      <c r="BQ748" s="131"/>
      <c r="BR748" s="131"/>
      <c r="BX748" s="123"/>
      <c r="BY748" s="131"/>
      <c r="BZ748" s="131"/>
      <c r="CB748" s="129" t="s">
        <v>583</v>
      </c>
      <c r="CC748" s="129" t="s">
        <v>453</v>
      </c>
      <c r="CD748" s="129" t="s">
        <v>586</v>
      </c>
      <c r="CE748" s="129" t="s">
        <v>653</v>
      </c>
      <c r="CF748" s="129" t="s">
        <v>803</v>
      </c>
      <c r="CG748" s="131" t="s">
        <v>17992</v>
      </c>
      <c r="CH748" s="131" t="s">
        <v>10144</v>
      </c>
      <c r="CI748" s="124" t="s">
        <v>19731</v>
      </c>
    </row>
    <row r="749" spans="1:87" ht="15" x14ac:dyDescent="0.25">
      <c r="A749" s="30" t="str">
        <f t="shared" si="71"/>
        <v/>
      </c>
      <c r="B749" s="31"/>
      <c r="C749" s="31"/>
      <c r="D749" s="31"/>
      <c r="E749" s="31"/>
      <c r="F749" s="31"/>
      <c r="G749" s="32"/>
      <c r="H749" s="32"/>
      <c r="I749" s="33"/>
      <c r="J749" s="18"/>
      <c r="K749" s="32"/>
      <c r="L749" s="18"/>
      <c r="M749" s="31"/>
      <c r="N749" s="31"/>
      <c r="O749" s="31"/>
      <c r="P749" s="32"/>
      <c r="Q749" s="31"/>
      <c r="R749" s="44"/>
      <c r="S749" s="32"/>
      <c r="T749" s="34" t="str">
        <f t="shared" si="67"/>
        <v/>
      </c>
      <c r="U749" s="32"/>
      <c r="V749" s="45"/>
      <c r="W749" s="35"/>
      <c r="X749" s="62" t="str">
        <f t="shared" si="68"/>
        <v/>
      </c>
      <c r="Y749" s="32"/>
      <c r="Z749" s="35"/>
      <c r="AA749" s="36"/>
      <c r="AB749" s="32"/>
      <c r="AC749" s="32"/>
      <c r="AD749" s="32"/>
      <c r="AE749" s="31"/>
      <c r="AF749" s="31"/>
      <c r="AG749" s="31"/>
      <c r="AH749" s="31" t="str">
        <f t="shared" si="66"/>
        <v/>
      </c>
      <c r="AI749" s="37" t="str">
        <f>IFERROR(IF(OR($C$5="",$Y749=""),"",INDEX('NFA LEVEL'!$D$2:$D$197,MATCH(CONCATENATE($C$5,"_",$Y749),'NFA LEVEL'!$A$2:$A$197))),"")</f>
        <v/>
      </c>
      <c r="AJ749" s="38" t="str">
        <f>IFERROR(ROUND((VLOOKUP(CONCATENATE($C$5,"_",$Y749),premium!$A$2:$I$200,6,FALSE))*AA749,0),"")</f>
        <v/>
      </c>
      <c r="AK749" s="38" t="str">
        <f>IFERROR(ROUND((VLOOKUP(CONCATENATE($C$5,"_",$Y749),premium!$A$2:$I$200,9,FALSE))*AA749,2),"")</f>
        <v/>
      </c>
      <c r="AL749" s="35"/>
      <c r="AM749" s="31"/>
      <c r="AN749" s="39"/>
      <c r="AO749" s="63" t="str">
        <f t="shared" si="69"/>
        <v/>
      </c>
      <c r="AP749" s="40" t="str">
        <f t="shared" si="70"/>
        <v/>
      </c>
      <c r="AQ749" s="41" t="s">
        <v>48</v>
      </c>
      <c r="AR749" s="161"/>
      <c r="AS749" s="124" t="s">
        <v>4944</v>
      </c>
      <c r="AT749" s="129" t="s">
        <v>583</v>
      </c>
      <c r="AU749" s="129" t="s">
        <v>453</v>
      </c>
      <c r="AV749" s="129" t="s">
        <v>586</v>
      </c>
      <c r="AW749" s="129" t="s">
        <v>653</v>
      </c>
      <c r="AX749" s="129" t="s">
        <v>673</v>
      </c>
      <c r="AZ749" s="129" t="s">
        <v>3984</v>
      </c>
      <c r="BA749" s="130" t="s">
        <v>10145</v>
      </c>
      <c r="BB749" s="130" t="s">
        <v>10146</v>
      </c>
      <c r="BH749" s="124"/>
      <c r="BI749" s="124"/>
      <c r="BL749" s="131"/>
      <c r="BM749" s="131"/>
      <c r="BN749" s="131"/>
      <c r="BO749" s="131"/>
      <c r="BP749" s="131"/>
      <c r="BQ749" s="131"/>
      <c r="BR749" s="131"/>
      <c r="BX749" s="123"/>
      <c r="BY749" s="131"/>
      <c r="BZ749" s="131"/>
      <c r="CB749" s="129" t="s">
        <v>583</v>
      </c>
      <c r="CC749" s="129" t="s">
        <v>453</v>
      </c>
      <c r="CD749" s="129" t="s">
        <v>586</v>
      </c>
      <c r="CE749" s="129" t="s">
        <v>653</v>
      </c>
      <c r="CF749" s="129" t="s">
        <v>673</v>
      </c>
      <c r="CG749" s="131" t="s">
        <v>17992</v>
      </c>
      <c r="CH749" s="131" t="s">
        <v>10146</v>
      </c>
      <c r="CI749" s="124" t="s">
        <v>19732</v>
      </c>
    </row>
    <row r="750" spans="1:87" ht="15" x14ac:dyDescent="0.25">
      <c r="A750" s="30" t="str">
        <f t="shared" si="71"/>
        <v/>
      </c>
      <c r="B750" s="31"/>
      <c r="C750" s="31"/>
      <c r="D750" s="31"/>
      <c r="E750" s="31"/>
      <c r="F750" s="31"/>
      <c r="G750" s="32"/>
      <c r="H750" s="32"/>
      <c r="I750" s="33"/>
      <c r="J750" s="18"/>
      <c r="K750" s="32"/>
      <c r="L750" s="18"/>
      <c r="M750" s="31"/>
      <c r="N750" s="31"/>
      <c r="O750" s="31"/>
      <c r="P750" s="32"/>
      <c r="Q750" s="31"/>
      <c r="R750" s="44"/>
      <c r="S750" s="32"/>
      <c r="T750" s="34" t="str">
        <f t="shared" si="67"/>
        <v/>
      </c>
      <c r="U750" s="32"/>
      <c r="V750" s="45"/>
      <c r="W750" s="35"/>
      <c r="X750" s="62" t="str">
        <f t="shared" si="68"/>
        <v/>
      </c>
      <c r="Y750" s="32"/>
      <c r="Z750" s="35"/>
      <c r="AA750" s="36"/>
      <c r="AB750" s="32"/>
      <c r="AC750" s="32"/>
      <c r="AD750" s="32"/>
      <c r="AE750" s="31"/>
      <c r="AF750" s="31"/>
      <c r="AG750" s="31"/>
      <c r="AH750" s="31" t="str">
        <f t="shared" si="66"/>
        <v/>
      </c>
      <c r="AI750" s="37" t="str">
        <f>IFERROR(IF(OR($C$5="",$Y750=""),"",INDEX('NFA LEVEL'!$D$2:$D$197,MATCH(CONCATENATE($C$5,"_",$Y750),'NFA LEVEL'!$A$2:$A$197))),"")</f>
        <v/>
      </c>
      <c r="AJ750" s="38" t="str">
        <f>IFERROR(ROUND((VLOOKUP(CONCATENATE($C$5,"_",$Y750),premium!$A$2:$I$200,6,FALSE))*AA750,0),"")</f>
        <v/>
      </c>
      <c r="AK750" s="38" t="str">
        <f>IFERROR(ROUND((VLOOKUP(CONCATENATE($C$5,"_",$Y750),premium!$A$2:$I$200,9,FALSE))*AA750,2),"")</f>
        <v/>
      </c>
      <c r="AL750" s="35"/>
      <c r="AM750" s="31"/>
      <c r="AN750" s="39"/>
      <c r="AO750" s="63" t="str">
        <f t="shared" si="69"/>
        <v/>
      </c>
      <c r="AP750" s="40" t="str">
        <f t="shared" si="70"/>
        <v/>
      </c>
      <c r="AQ750" s="41" t="s">
        <v>48</v>
      </c>
      <c r="AR750" s="161"/>
      <c r="AS750" s="124" t="s">
        <v>4945</v>
      </c>
      <c r="AT750" s="129" t="s">
        <v>583</v>
      </c>
      <c r="AU750" s="129" t="s">
        <v>453</v>
      </c>
      <c r="AV750" s="129" t="s">
        <v>586</v>
      </c>
      <c r="AW750" s="129" t="s">
        <v>674</v>
      </c>
      <c r="AX750" s="129" t="s">
        <v>675</v>
      </c>
      <c r="AZ750" s="129" t="s">
        <v>3984</v>
      </c>
      <c r="BA750" s="130" t="s">
        <v>10147</v>
      </c>
      <c r="BB750" s="130" t="s">
        <v>10148</v>
      </c>
      <c r="BH750" s="124"/>
      <c r="BI750" s="124"/>
      <c r="BL750" s="131"/>
      <c r="BM750" s="131"/>
      <c r="BN750" s="131"/>
      <c r="BO750" s="131"/>
      <c r="BP750" s="131"/>
      <c r="BQ750" s="131"/>
      <c r="BR750" s="131"/>
      <c r="BX750" s="123"/>
      <c r="BY750" s="131"/>
      <c r="BZ750" s="131"/>
      <c r="CB750" s="129" t="s">
        <v>583</v>
      </c>
      <c r="CC750" s="129" t="s">
        <v>453</v>
      </c>
      <c r="CD750" s="129" t="s">
        <v>586</v>
      </c>
      <c r="CE750" s="129" t="s">
        <v>674</v>
      </c>
      <c r="CF750" s="129" t="s">
        <v>675</v>
      </c>
      <c r="CG750" s="131" t="s">
        <v>17993</v>
      </c>
      <c r="CH750" s="131" t="s">
        <v>10148</v>
      </c>
      <c r="CI750" s="124" t="s">
        <v>19733</v>
      </c>
    </row>
    <row r="751" spans="1:87" ht="15" x14ac:dyDescent="0.25">
      <c r="A751" s="30" t="str">
        <f t="shared" si="71"/>
        <v/>
      </c>
      <c r="B751" s="31"/>
      <c r="C751" s="31"/>
      <c r="D751" s="31"/>
      <c r="E751" s="31"/>
      <c r="F751" s="31"/>
      <c r="G751" s="32"/>
      <c r="H751" s="32"/>
      <c r="I751" s="33"/>
      <c r="J751" s="18"/>
      <c r="K751" s="32"/>
      <c r="L751" s="18"/>
      <c r="M751" s="31"/>
      <c r="N751" s="31"/>
      <c r="O751" s="31"/>
      <c r="P751" s="32"/>
      <c r="Q751" s="31"/>
      <c r="R751" s="44"/>
      <c r="S751" s="32"/>
      <c r="T751" s="34" t="str">
        <f t="shared" si="67"/>
        <v/>
      </c>
      <c r="U751" s="32"/>
      <c r="V751" s="45"/>
      <c r="W751" s="35"/>
      <c r="X751" s="62" t="str">
        <f t="shared" si="68"/>
        <v/>
      </c>
      <c r="Y751" s="32"/>
      <c r="Z751" s="35"/>
      <c r="AA751" s="36"/>
      <c r="AB751" s="32"/>
      <c r="AC751" s="32"/>
      <c r="AD751" s="32"/>
      <c r="AE751" s="31"/>
      <c r="AF751" s="31"/>
      <c r="AG751" s="31"/>
      <c r="AH751" s="31" t="str">
        <f t="shared" si="66"/>
        <v/>
      </c>
      <c r="AI751" s="37" t="str">
        <f>IFERROR(IF(OR($C$5="",$Y751=""),"",INDEX('NFA LEVEL'!$D$2:$D$197,MATCH(CONCATENATE($C$5,"_",$Y751),'NFA LEVEL'!$A$2:$A$197))),"")</f>
        <v/>
      </c>
      <c r="AJ751" s="38" t="str">
        <f>IFERROR(ROUND((VLOOKUP(CONCATENATE($C$5,"_",$Y751),premium!$A$2:$I$200,6,FALSE))*AA751,0),"")</f>
        <v/>
      </c>
      <c r="AK751" s="38" t="str">
        <f>IFERROR(ROUND((VLOOKUP(CONCATENATE($C$5,"_",$Y751),premium!$A$2:$I$200,9,FALSE))*AA751,2),"")</f>
        <v/>
      </c>
      <c r="AL751" s="35"/>
      <c r="AM751" s="31"/>
      <c r="AN751" s="39"/>
      <c r="AO751" s="63" t="str">
        <f t="shared" si="69"/>
        <v/>
      </c>
      <c r="AP751" s="40" t="str">
        <f t="shared" si="70"/>
        <v/>
      </c>
      <c r="AQ751" s="41" t="s">
        <v>48</v>
      </c>
      <c r="AR751" s="161"/>
      <c r="AS751" s="124" t="s">
        <v>4946</v>
      </c>
      <c r="AT751" s="129" t="s">
        <v>583</v>
      </c>
      <c r="AU751" s="129" t="s">
        <v>453</v>
      </c>
      <c r="AV751" s="129" t="s">
        <v>586</v>
      </c>
      <c r="AW751" s="129" t="s">
        <v>674</v>
      </c>
      <c r="AX751" s="129" t="s">
        <v>676</v>
      </c>
      <c r="AZ751" s="129" t="s">
        <v>3984</v>
      </c>
      <c r="BA751" s="130" t="s">
        <v>10149</v>
      </c>
      <c r="BB751" s="130" t="s">
        <v>10150</v>
      </c>
      <c r="BH751" s="124"/>
      <c r="BI751" s="124"/>
      <c r="BL751" s="131"/>
      <c r="BM751" s="131"/>
      <c r="BN751" s="131"/>
      <c r="BO751" s="131"/>
      <c r="BP751" s="131"/>
      <c r="BQ751" s="131"/>
      <c r="BR751" s="131"/>
      <c r="BX751" s="123"/>
      <c r="BY751" s="131"/>
      <c r="BZ751" s="131"/>
      <c r="CB751" s="129" t="s">
        <v>583</v>
      </c>
      <c r="CC751" s="129" t="s">
        <v>453</v>
      </c>
      <c r="CD751" s="129" t="s">
        <v>586</v>
      </c>
      <c r="CE751" s="129" t="s">
        <v>674</v>
      </c>
      <c r="CF751" s="129" t="s">
        <v>676</v>
      </c>
      <c r="CG751" s="131" t="s">
        <v>17993</v>
      </c>
      <c r="CH751" s="131" t="s">
        <v>10150</v>
      </c>
      <c r="CI751" s="124" t="s">
        <v>19734</v>
      </c>
    </row>
    <row r="752" spans="1:87" ht="15" x14ac:dyDescent="0.25">
      <c r="A752" s="30" t="str">
        <f t="shared" si="71"/>
        <v/>
      </c>
      <c r="B752" s="31"/>
      <c r="C752" s="31"/>
      <c r="D752" s="31"/>
      <c r="E752" s="31"/>
      <c r="F752" s="31"/>
      <c r="G752" s="32"/>
      <c r="H752" s="32"/>
      <c r="I752" s="33"/>
      <c r="J752" s="18"/>
      <c r="K752" s="32"/>
      <c r="L752" s="18"/>
      <c r="M752" s="31"/>
      <c r="N752" s="31"/>
      <c r="O752" s="31"/>
      <c r="P752" s="32"/>
      <c r="Q752" s="31"/>
      <c r="R752" s="44"/>
      <c r="S752" s="32"/>
      <c r="T752" s="34" t="str">
        <f t="shared" si="67"/>
        <v/>
      </c>
      <c r="U752" s="32"/>
      <c r="V752" s="45"/>
      <c r="W752" s="35"/>
      <c r="X752" s="62" t="str">
        <f t="shared" si="68"/>
        <v/>
      </c>
      <c r="Y752" s="32"/>
      <c r="Z752" s="35"/>
      <c r="AA752" s="36"/>
      <c r="AB752" s="32"/>
      <c r="AC752" s="32"/>
      <c r="AD752" s="32"/>
      <c r="AE752" s="31"/>
      <c r="AF752" s="31"/>
      <c r="AG752" s="31"/>
      <c r="AH752" s="31" t="str">
        <f t="shared" si="66"/>
        <v/>
      </c>
      <c r="AI752" s="37" t="str">
        <f>IFERROR(IF(OR($C$5="",$Y752=""),"",INDEX('NFA LEVEL'!$D$2:$D$197,MATCH(CONCATENATE($C$5,"_",$Y752),'NFA LEVEL'!$A$2:$A$197))),"")</f>
        <v/>
      </c>
      <c r="AJ752" s="38" t="str">
        <f>IFERROR(ROUND((VLOOKUP(CONCATENATE($C$5,"_",$Y752),premium!$A$2:$I$200,6,FALSE))*AA752,0),"")</f>
        <v/>
      </c>
      <c r="AK752" s="38" t="str">
        <f>IFERROR(ROUND((VLOOKUP(CONCATENATE($C$5,"_",$Y752),premium!$A$2:$I$200,9,FALSE))*AA752,2),"")</f>
        <v/>
      </c>
      <c r="AL752" s="35"/>
      <c r="AM752" s="31"/>
      <c r="AN752" s="39"/>
      <c r="AO752" s="63" t="str">
        <f t="shared" si="69"/>
        <v/>
      </c>
      <c r="AP752" s="40" t="str">
        <f t="shared" si="70"/>
        <v/>
      </c>
      <c r="AQ752" s="41" t="s">
        <v>48</v>
      </c>
      <c r="AR752" s="161"/>
      <c r="AS752" s="124" t="s">
        <v>4947</v>
      </c>
      <c r="AT752" s="129" t="s">
        <v>583</v>
      </c>
      <c r="AU752" s="129" t="s">
        <v>453</v>
      </c>
      <c r="AV752" s="129" t="s">
        <v>586</v>
      </c>
      <c r="AW752" s="129" t="s">
        <v>674</v>
      </c>
      <c r="AX752" s="129" t="s">
        <v>677</v>
      </c>
      <c r="AZ752" s="129" t="s">
        <v>3984</v>
      </c>
      <c r="BA752" s="130" t="s">
        <v>10151</v>
      </c>
      <c r="BB752" s="130" t="s">
        <v>10152</v>
      </c>
      <c r="BH752" s="124"/>
      <c r="BI752" s="124"/>
      <c r="BL752" s="131"/>
      <c r="BM752" s="131"/>
      <c r="BN752" s="131"/>
      <c r="BO752" s="131"/>
      <c r="BP752" s="131"/>
      <c r="BQ752" s="131"/>
      <c r="BR752" s="131"/>
      <c r="BX752" s="123"/>
      <c r="BY752" s="131"/>
      <c r="BZ752" s="131"/>
      <c r="CB752" s="129" t="s">
        <v>583</v>
      </c>
      <c r="CC752" s="129" t="s">
        <v>453</v>
      </c>
      <c r="CD752" s="129" t="s">
        <v>586</v>
      </c>
      <c r="CE752" s="129" t="s">
        <v>674</v>
      </c>
      <c r="CF752" s="129" t="s">
        <v>677</v>
      </c>
      <c r="CG752" s="131" t="s">
        <v>17993</v>
      </c>
      <c r="CH752" s="131" t="s">
        <v>10152</v>
      </c>
      <c r="CI752" s="124" t="s">
        <v>19735</v>
      </c>
    </row>
    <row r="753" spans="1:87" ht="15" x14ac:dyDescent="0.25">
      <c r="A753" s="30" t="str">
        <f t="shared" si="71"/>
        <v/>
      </c>
      <c r="B753" s="31"/>
      <c r="C753" s="31"/>
      <c r="D753" s="31"/>
      <c r="E753" s="31"/>
      <c r="F753" s="31"/>
      <c r="G753" s="32"/>
      <c r="H753" s="32"/>
      <c r="I753" s="33"/>
      <c r="J753" s="18"/>
      <c r="K753" s="32"/>
      <c r="L753" s="18"/>
      <c r="M753" s="31"/>
      <c r="N753" s="31"/>
      <c r="O753" s="31"/>
      <c r="P753" s="32"/>
      <c r="Q753" s="31"/>
      <c r="R753" s="44"/>
      <c r="S753" s="32"/>
      <c r="T753" s="34" t="str">
        <f t="shared" si="67"/>
        <v/>
      </c>
      <c r="U753" s="32"/>
      <c r="V753" s="45"/>
      <c r="W753" s="35"/>
      <c r="X753" s="62" t="str">
        <f t="shared" si="68"/>
        <v/>
      </c>
      <c r="Y753" s="32"/>
      <c r="Z753" s="35"/>
      <c r="AA753" s="36"/>
      <c r="AB753" s="32"/>
      <c r="AC753" s="32"/>
      <c r="AD753" s="32"/>
      <c r="AE753" s="31"/>
      <c r="AF753" s="31"/>
      <c r="AG753" s="31"/>
      <c r="AH753" s="31" t="str">
        <f t="shared" si="66"/>
        <v/>
      </c>
      <c r="AI753" s="37" t="str">
        <f>IFERROR(IF(OR($C$5="",$Y753=""),"",INDEX('NFA LEVEL'!$D$2:$D$197,MATCH(CONCATENATE($C$5,"_",$Y753),'NFA LEVEL'!$A$2:$A$197))),"")</f>
        <v/>
      </c>
      <c r="AJ753" s="38" t="str">
        <f>IFERROR(ROUND((VLOOKUP(CONCATENATE($C$5,"_",$Y753),premium!$A$2:$I$200,6,FALSE))*AA753,0),"")</f>
        <v/>
      </c>
      <c r="AK753" s="38" t="str">
        <f>IFERROR(ROUND((VLOOKUP(CONCATENATE($C$5,"_",$Y753),premium!$A$2:$I$200,9,FALSE))*AA753,2),"")</f>
        <v/>
      </c>
      <c r="AL753" s="35"/>
      <c r="AM753" s="31"/>
      <c r="AN753" s="39"/>
      <c r="AO753" s="63" t="str">
        <f t="shared" si="69"/>
        <v/>
      </c>
      <c r="AP753" s="40" t="str">
        <f t="shared" si="70"/>
        <v/>
      </c>
      <c r="AQ753" s="41" t="s">
        <v>48</v>
      </c>
      <c r="AR753" s="161"/>
      <c r="AS753" s="124" t="s">
        <v>4948</v>
      </c>
      <c r="AT753" s="129" t="s">
        <v>583</v>
      </c>
      <c r="AU753" s="129" t="s">
        <v>453</v>
      </c>
      <c r="AV753" s="129" t="s">
        <v>586</v>
      </c>
      <c r="AW753" s="129" t="s">
        <v>674</v>
      </c>
      <c r="AX753" s="129" t="s">
        <v>678</v>
      </c>
      <c r="AZ753" s="129" t="s">
        <v>3984</v>
      </c>
      <c r="BA753" s="130" t="s">
        <v>10153</v>
      </c>
      <c r="BB753" s="130" t="s">
        <v>10154</v>
      </c>
      <c r="BH753" s="124"/>
      <c r="BI753" s="124"/>
      <c r="BL753" s="131"/>
      <c r="BM753" s="131"/>
      <c r="BN753" s="131"/>
      <c r="BO753" s="131"/>
      <c r="BP753" s="131"/>
      <c r="BQ753" s="131"/>
      <c r="BR753" s="131"/>
      <c r="BX753" s="123"/>
      <c r="BY753" s="131"/>
      <c r="BZ753" s="131"/>
      <c r="CB753" s="129" t="s">
        <v>583</v>
      </c>
      <c r="CC753" s="129" t="s">
        <v>453</v>
      </c>
      <c r="CD753" s="129" t="s">
        <v>586</v>
      </c>
      <c r="CE753" s="129" t="s">
        <v>674</v>
      </c>
      <c r="CF753" s="129" t="s">
        <v>678</v>
      </c>
      <c r="CG753" s="131" t="s">
        <v>17993</v>
      </c>
      <c r="CH753" s="131" t="s">
        <v>10154</v>
      </c>
      <c r="CI753" s="124" t="s">
        <v>19736</v>
      </c>
    </row>
    <row r="754" spans="1:87" ht="15" x14ac:dyDescent="0.25">
      <c r="A754" s="30" t="str">
        <f t="shared" si="71"/>
        <v/>
      </c>
      <c r="B754" s="31"/>
      <c r="C754" s="31"/>
      <c r="D754" s="31"/>
      <c r="E754" s="31"/>
      <c r="F754" s="31"/>
      <c r="G754" s="32"/>
      <c r="H754" s="32"/>
      <c r="I754" s="33"/>
      <c r="J754" s="18"/>
      <c r="K754" s="32"/>
      <c r="L754" s="18"/>
      <c r="M754" s="31"/>
      <c r="N754" s="31"/>
      <c r="O754" s="31"/>
      <c r="P754" s="32"/>
      <c r="Q754" s="31"/>
      <c r="R754" s="44"/>
      <c r="S754" s="32"/>
      <c r="T754" s="34" t="str">
        <f t="shared" si="67"/>
        <v/>
      </c>
      <c r="U754" s="32"/>
      <c r="V754" s="45"/>
      <c r="W754" s="35"/>
      <c r="X754" s="62" t="str">
        <f t="shared" si="68"/>
        <v/>
      </c>
      <c r="Y754" s="32"/>
      <c r="Z754" s="35"/>
      <c r="AA754" s="36"/>
      <c r="AB754" s="32"/>
      <c r="AC754" s="32"/>
      <c r="AD754" s="32"/>
      <c r="AE754" s="31"/>
      <c r="AF754" s="31"/>
      <c r="AG754" s="31"/>
      <c r="AH754" s="31" t="str">
        <f t="shared" si="66"/>
        <v/>
      </c>
      <c r="AI754" s="37" t="str">
        <f>IFERROR(IF(OR($C$5="",$Y754=""),"",INDEX('NFA LEVEL'!$D$2:$D$197,MATCH(CONCATENATE($C$5,"_",$Y754),'NFA LEVEL'!$A$2:$A$197))),"")</f>
        <v/>
      </c>
      <c r="AJ754" s="38" t="str">
        <f>IFERROR(ROUND((VLOOKUP(CONCATENATE($C$5,"_",$Y754),premium!$A$2:$I$200,6,FALSE))*AA754,0),"")</f>
        <v/>
      </c>
      <c r="AK754" s="38" t="str">
        <f>IFERROR(ROUND((VLOOKUP(CONCATENATE($C$5,"_",$Y754),premium!$A$2:$I$200,9,FALSE))*AA754,2),"")</f>
        <v/>
      </c>
      <c r="AL754" s="35"/>
      <c r="AM754" s="31"/>
      <c r="AN754" s="39"/>
      <c r="AO754" s="63" t="str">
        <f t="shared" si="69"/>
        <v/>
      </c>
      <c r="AP754" s="40" t="str">
        <f t="shared" si="70"/>
        <v/>
      </c>
      <c r="AQ754" s="41" t="s">
        <v>48</v>
      </c>
      <c r="AR754" s="161"/>
      <c r="AS754" s="124" t="s">
        <v>4949</v>
      </c>
      <c r="AT754" s="129" t="s">
        <v>583</v>
      </c>
      <c r="AU754" s="129" t="s">
        <v>453</v>
      </c>
      <c r="AV754" s="129" t="s">
        <v>586</v>
      </c>
      <c r="AW754" s="129" t="s">
        <v>674</v>
      </c>
      <c r="AX754" s="129" t="s">
        <v>679</v>
      </c>
      <c r="AZ754" s="129" t="s">
        <v>3984</v>
      </c>
      <c r="BA754" s="130" t="s">
        <v>10155</v>
      </c>
      <c r="BB754" s="130" t="s">
        <v>10156</v>
      </c>
      <c r="BH754" s="124"/>
      <c r="BI754" s="124"/>
      <c r="BL754" s="131"/>
      <c r="BM754" s="131"/>
      <c r="BN754" s="131"/>
      <c r="BO754" s="131"/>
      <c r="BP754" s="131"/>
      <c r="BQ754" s="131"/>
      <c r="BR754" s="131"/>
      <c r="BX754" s="123"/>
      <c r="BY754" s="131"/>
      <c r="BZ754" s="131"/>
      <c r="CB754" s="129" t="s">
        <v>583</v>
      </c>
      <c r="CC754" s="129" t="s">
        <v>453</v>
      </c>
      <c r="CD754" s="129" t="s">
        <v>586</v>
      </c>
      <c r="CE754" s="129" t="s">
        <v>674</v>
      </c>
      <c r="CF754" s="129" t="s">
        <v>679</v>
      </c>
      <c r="CG754" s="131" t="s">
        <v>17993</v>
      </c>
      <c r="CH754" s="131" t="s">
        <v>10156</v>
      </c>
      <c r="CI754" s="124" t="s">
        <v>19737</v>
      </c>
    </row>
    <row r="755" spans="1:87" ht="15" x14ac:dyDescent="0.25">
      <c r="A755" s="30" t="str">
        <f t="shared" si="71"/>
        <v/>
      </c>
      <c r="B755" s="31"/>
      <c r="C755" s="31"/>
      <c r="D755" s="31"/>
      <c r="E755" s="31"/>
      <c r="F755" s="31"/>
      <c r="G755" s="32"/>
      <c r="H755" s="32"/>
      <c r="I755" s="33"/>
      <c r="J755" s="18"/>
      <c r="K755" s="32"/>
      <c r="L755" s="18"/>
      <c r="M755" s="31"/>
      <c r="N755" s="31"/>
      <c r="O755" s="31"/>
      <c r="P755" s="32"/>
      <c r="Q755" s="31"/>
      <c r="R755" s="44"/>
      <c r="S755" s="32"/>
      <c r="T755" s="34" t="str">
        <f t="shared" si="67"/>
        <v/>
      </c>
      <c r="U755" s="32"/>
      <c r="V755" s="45"/>
      <c r="W755" s="35"/>
      <c r="X755" s="62" t="str">
        <f t="shared" si="68"/>
        <v/>
      </c>
      <c r="Y755" s="32"/>
      <c r="Z755" s="35"/>
      <c r="AA755" s="36"/>
      <c r="AB755" s="32"/>
      <c r="AC755" s="32"/>
      <c r="AD755" s="32"/>
      <c r="AE755" s="31"/>
      <c r="AF755" s="31"/>
      <c r="AG755" s="31"/>
      <c r="AH755" s="31" t="str">
        <f t="shared" si="66"/>
        <v/>
      </c>
      <c r="AI755" s="37" t="str">
        <f>IFERROR(IF(OR($C$5="",$Y755=""),"",INDEX('NFA LEVEL'!$D$2:$D$197,MATCH(CONCATENATE($C$5,"_",$Y755),'NFA LEVEL'!$A$2:$A$197))),"")</f>
        <v/>
      </c>
      <c r="AJ755" s="38" t="str">
        <f>IFERROR(ROUND((VLOOKUP(CONCATENATE($C$5,"_",$Y755),premium!$A$2:$I$200,6,FALSE))*AA755,0),"")</f>
        <v/>
      </c>
      <c r="AK755" s="38" t="str">
        <f>IFERROR(ROUND((VLOOKUP(CONCATENATE($C$5,"_",$Y755),premium!$A$2:$I$200,9,FALSE))*AA755,2),"")</f>
        <v/>
      </c>
      <c r="AL755" s="35"/>
      <c r="AM755" s="31"/>
      <c r="AN755" s="39"/>
      <c r="AO755" s="63" t="str">
        <f t="shared" si="69"/>
        <v/>
      </c>
      <c r="AP755" s="40" t="str">
        <f t="shared" si="70"/>
        <v/>
      </c>
      <c r="AQ755" s="41" t="s">
        <v>48</v>
      </c>
      <c r="AR755" s="161"/>
      <c r="AS755" s="124" t="s">
        <v>4950</v>
      </c>
      <c r="AT755" s="129" t="s">
        <v>583</v>
      </c>
      <c r="AU755" s="129" t="s">
        <v>453</v>
      </c>
      <c r="AV755" s="129" t="s">
        <v>586</v>
      </c>
      <c r="AW755" s="129" t="s">
        <v>674</v>
      </c>
      <c r="AX755" s="129" t="s">
        <v>680</v>
      </c>
      <c r="AZ755" s="129" t="s">
        <v>3984</v>
      </c>
      <c r="BA755" s="130" t="s">
        <v>10157</v>
      </c>
      <c r="BB755" s="130" t="s">
        <v>10158</v>
      </c>
      <c r="BH755" s="124"/>
      <c r="BI755" s="124"/>
      <c r="BL755" s="131"/>
      <c r="BM755" s="131"/>
      <c r="BN755" s="131"/>
      <c r="BO755" s="131"/>
      <c r="BP755" s="131"/>
      <c r="BQ755" s="131"/>
      <c r="BR755" s="131"/>
      <c r="BX755" s="123"/>
      <c r="BY755" s="131"/>
      <c r="BZ755" s="131"/>
      <c r="CB755" s="129" t="s">
        <v>583</v>
      </c>
      <c r="CC755" s="129" t="s">
        <v>453</v>
      </c>
      <c r="CD755" s="129" t="s">
        <v>586</v>
      </c>
      <c r="CE755" s="129" t="s">
        <v>674</v>
      </c>
      <c r="CF755" s="129" t="s">
        <v>680</v>
      </c>
      <c r="CG755" s="131" t="s">
        <v>17993</v>
      </c>
      <c r="CH755" s="131" t="s">
        <v>10158</v>
      </c>
      <c r="CI755" s="124" t="s">
        <v>19738</v>
      </c>
    </row>
    <row r="756" spans="1:87" ht="15" x14ac:dyDescent="0.25">
      <c r="A756" s="30" t="str">
        <f t="shared" si="71"/>
        <v/>
      </c>
      <c r="B756" s="31"/>
      <c r="C756" s="31"/>
      <c r="D756" s="31"/>
      <c r="E756" s="31"/>
      <c r="F756" s="31"/>
      <c r="G756" s="32"/>
      <c r="H756" s="32"/>
      <c r="I756" s="33"/>
      <c r="J756" s="18"/>
      <c r="K756" s="32"/>
      <c r="L756" s="18"/>
      <c r="M756" s="31"/>
      <c r="N756" s="31"/>
      <c r="O756" s="31"/>
      <c r="P756" s="32"/>
      <c r="Q756" s="31"/>
      <c r="R756" s="44"/>
      <c r="S756" s="32"/>
      <c r="T756" s="34" t="str">
        <f t="shared" si="67"/>
        <v/>
      </c>
      <c r="U756" s="32"/>
      <c r="V756" s="45"/>
      <c r="W756" s="35"/>
      <c r="X756" s="62" t="str">
        <f t="shared" si="68"/>
        <v/>
      </c>
      <c r="Y756" s="32"/>
      <c r="Z756" s="35"/>
      <c r="AA756" s="36"/>
      <c r="AB756" s="32"/>
      <c r="AC756" s="32"/>
      <c r="AD756" s="32"/>
      <c r="AE756" s="31"/>
      <c r="AF756" s="31"/>
      <c r="AG756" s="31"/>
      <c r="AH756" s="31" t="str">
        <f t="shared" si="66"/>
        <v/>
      </c>
      <c r="AI756" s="37" t="str">
        <f>IFERROR(IF(OR($C$5="",$Y756=""),"",INDEX('NFA LEVEL'!$D$2:$D$197,MATCH(CONCATENATE($C$5,"_",$Y756),'NFA LEVEL'!$A$2:$A$197))),"")</f>
        <v/>
      </c>
      <c r="AJ756" s="38" t="str">
        <f>IFERROR(ROUND((VLOOKUP(CONCATENATE($C$5,"_",$Y756),premium!$A$2:$I$200,6,FALSE))*AA756,0),"")</f>
        <v/>
      </c>
      <c r="AK756" s="38" t="str">
        <f>IFERROR(ROUND((VLOOKUP(CONCATENATE($C$5,"_",$Y756),premium!$A$2:$I$200,9,FALSE))*AA756,2),"")</f>
        <v/>
      </c>
      <c r="AL756" s="35"/>
      <c r="AM756" s="31"/>
      <c r="AN756" s="39"/>
      <c r="AO756" s="63" t="str">
        <f t="shared" si="69"/>
        <v/>
      </c>
      <c r="AP756" s="40" t="str">
        <f t="shared" si="70"/>
        <v/>
      </c>
      <c r="AQ756" s="41" t="s">
        <v>48</v>
      </c>
      <c r="AR756" s="161"/>
      <c r="AS756" s="124" t="s">
        <v>4951</v>
      </c>
      <c r="AT756" s="129" t="s">
        <v>583</v>
      </c>
      <c r="AU756" s="129" t="s">
        <v>453</v>
      </c>
      <c r="AV756" s="129" t="s">
        <v>586</v>
      </c>
      <c r="AW756" s="129" t="s">
        <v>674</v>
      </c>
      <c r="AX756" s="129" t="s">
        <v>681</v>
      </c>
      <c r="AZ756" s="129" t="s">
        <v>3984</v>
      </c>
      <c r="BA756" s="130" t="s">
        <v>10159</v>
      </c>
      <c r="BB756" s="130" t="s">
        <v>10160</v>
      </c>
      <c r="BH756" s="124"/>
      <c r="BI756" s="124"/>
      <c r="BL756" s="131"/>
      <c r="BM756" s="131"/>
      <c r="BN756" s="131"/>
      <c r="BO756" s="131"/>
      <c r="BP756" s="131"/>
      <c r="BQ756" s="131"/>
      <c r="BR756" s="131"/>
      <c r="BX756" s="123"/>
      <c r="BY756" s="131"/>
      <c r="BZ756" s="131"/>
      <c r="CB756" s="129" t="s">
        <v>583</v>
      </c>
      <c r="CC756" s="129" t="s">
        <v>453</v>
      </c>
      <c r="CD756" s="129" t="s">
        <v>586</v>
      </c>
      <c r="CE756" s="129" t="s">
        <v>674</v>
      </c>
      <c r="CF756" s="129" t="s">
        <v>681</v>
      </c>
      <c r="CG756" s="131" t="s">
        <v>17993</v>
      </c>
      <c r="CH756" s="131" t="s">
        <v>10160</v>
      </c>
      <c r="CI756" s="124" t="s">
        <v>19739</v>
      </c>
    </row>
    <row r="757" spans="1:87" ht="15" x14ac:dyDescent="0.25">
      <c r="A757" s="30" t="str">
        <f t="shared" si="71"/>
        <v/>
      </c>
      <c r="B757" s="31"/>
      <c r="C757" s="31"/>
      <c r="D757" s="31"/>
      <c r="E757" s="31"/>
      <c r="F757" s="31"/>
      <c r="G757" s="32"/>
      <c r="H757" s="32"/>
      <c r="I757" s="33"/>
      <c r="J757" s="18"/>
      <c r="K757" s="32"/>
      <c r="L757" s="18"/>
      <c r="M757" s="31"/>
      <c r="N757" s="31"/>
      <c r="O757" s="31"/>
      <c r="P757" s="32"/>
      <c r="Q757" s="31"/>
      <c r="R757" s="44"/>
      <c r="S757" s="32"/>
      <c r="T757" s="34" t="str">
        <f t="shared" si="67"/>
        <v/>
      </c>
      <c r="U757" s="32"/>
      <c r="V757" s="45"/>
      <c r="W757" s="35"/>
      <c r="X757" s="62" t="str">
        <f t="shared" si="68"/>
        <v/>
      </c>
      <c r="Y757" s="32"/>
      <c r="Z757" s="35"/>
      <c r="AA757" s="36"/>
      <c r="AB757" s="32"/>
      <c r="AC757" s="32"/>
      <c r="AD757" s="32"/>
      <c r="AE757" s="31"/>
      <c r="AF757" s="31"/>
      <c r="AG757" s="31"/>
      <c r="AH757" s="31" t="str">
        <f t="shared" si="66"/>
        <v/>
      </c>
      <c r="AI757" s="37" t="str">
        <f>IFERROR(IF(OR($C$5="",$Y757=""),"",INDEX('NFA LEVEL'!$D$2:$D$197,MATCH(CONCATENATE($C$5,"_",$Y757),'NFA LEVEL'!$A$2:$A$197))),"")</f>
        <v/>
      </c>
      <c r="AJ757" s="38" t="str">
        <f>IFERROR(ROUND((VLOOKUP(CONCATENATE($C$5,"_",$Y757),premium!$A$2:$I$200,6,FALSE))*AA757,0),"")</f>
        <v/>
      </c>
      <c r="AK757" s="38" t="str">
        <f>IFERROR(ROUND((VLOOKUP(CONCATENATE($C$5,"_",$Y757),premium!$A$2:$I$200,9,FALSE))*AA757,2),"")</f>
        <v/>
      </c>
      <c r="AL757" s="35"/>
      <c r="AM757" s="31"/>
      <c r="AN757" s="39"/>
      <c r="AO757" s="63" t="str">
        <f t="shared" si="69"/>
        <v/>
      </c>
      <c r="AP757" s="40" t="str">
        <f t="shared" si="70"/>
        <v/>
      </c>
      <c r="AQ757" s="41" t="s">
        <v>48</v>
      </c>
      <c r="AR757" s="161"/>
      <c r="AS757" s="124" t="s">
        <v>4952</v>
      </c>
      <c r="AT757" s="129" t="s">
        <v>583</v>
      </c>
      <c r="AU757" s="129" t="s">
        <v>453</v>
      </c>
      <c r="AV757" s="129" t="s">
        <v>586</v>
      </c>
      <c r="AW757" s="129" t="s">
        <v>674</v>
      </c>
      <c r="AX757" s="129" t="s">
        <v>682</v>
      </c>
      <c r="AZ757" s="129" t="s">
        <v>3984</v>
      </c>
      <c r="BA757" s="130" t="s">
        <v>10161</v>
      </c>
      <c r="BB757" s="130" t="s">
        <v>10162</v>
      </c>
      <c r="BH757" s="124"/>
      <c r="BI757" s="124"/>
      <c r="BL757" s="131"/>
      <c r="BM757" s="131"/>
      <c r="BN757" s="131"/>
      <c r="BO757" s="131"/>
      <c r="BP757" s="131"/>
      <c r="BQ757" s="131"/>
      <c r="BR757" s="131"/>
      <c r="BX757" s="123"/>
      <c r="BY757" s="131"/>
      <c r="BZ757" s="131"/>
      <c r="CB757" s="129" t="s">
        <v>583</v>
      </c>
      <c r="CC757" s="129" t="s">
        <v>453</v>
      </c>
      <c r="CD757" s="129" t="s">
        <v>586</v>
      </c>
      <c r="CE757" s="129" t="s">
        <v>674</v>
      </c>
      <c r="CF757" s="129" t="s">
        <v>682</v>
      </c>
      <c r="CG757" s="131" t="s">
        <v>17993</v>
      </c>
      <c r="CH757" s="131" t="s">
        <v>10162</v>
      </c>
      <c r="CI757" s="124" t="s">
        <v>19740</v>
      </c>
    </row>
    <row r="758" spans="1:87" ht="15" x14ac:dyDescent="0.25">
      <c r="A758" s="30" t="str">
        <f t="shared" si="71"/>
        <v/>
      </c>
      <c r="B758" s="31"/>
      <c r="C758" s="31"/>
      <c r="D758" s="31"/>
      <c r="E758" s="31"/>
      <c r="F758" s="31"/>
      <c r="G758" s="32"/>
      <c r="H758" s="32"/>
      <c r="I758" s="33"/>
      <c r="J758" s="18"/>
      <c r="K758" s="32"/>
      <c r="L758" s="18"/>
      <c r="M758" s="31"/>
      <c r="N758" s="31"/>
      <c r="O758" s="31"/>
      <c r="P758" s="32"/>
      <c r="Q758" s="31"/>
      <c r="R758" s="44"/>
      <c r="S758" s="32"/>
      <c r="T758" s="34" t="str">
        <f t="shared" si="67"/>
        <v/>
      </c>
      <c r="U758" s="32"/>
      <c r="V758" s="45"/>
      <c r="W758" s="35"/>
      <c r="X758" s="62" t="str">
        <f t="shared" si="68"/>
        <v/>
      </c>
      <c r="Y758" s="32"/>
      <c r="Z758" s="35"/>
      <c r="AA758" s="36"/>
      <c r="AB758" s="32"/>
      <c r="AC758" s="32"/>
      <c r="AD758" s="32"/>
      <c r="AE758" s="31"/>
      <c r="AF758" s="31"/>
      <c r="AG758" s="31"/>
      <c r="AH758" s="31" t="str">
        <f t="shared" si="66"/>
        <v/>
      </c>
      <c r="AI758" s="37" t="str">
        <f>IFERROR(IF(OR($C$5="",$Y758=""),"",INDEX('NFA LEVEL'!$D$2:$D$197,MATCH(CONCATENATE($C$5,"_",$Y758),'NFA LEVEL'!$A$2:$A$197))),"")</f>
        <v/>
      </c>
      <c r="AJ758" s="38" t="str">
        <f>IFERROR(ROUND((VLOOKUP(CONCATENATE($C$5,"_",$Y758),premium!$A$2:$I$200,6,FALSE))*AA758,0),"")</f>
        <v/>
      </c>
      <c r="AK758" s="38" t="str">
        <f>IFERROR(ROUND((VLOOKUP(CONCATENATE($C$5,"_",$Y758),premium!$A$2:$I$200,9,FALSE))*AA758,2),"")</f>
        <v/>
      </c>
      <c r="AL758" s="35"/>
      <c r="AM758" s="31"/>
      <c r="AN758" s="39"/>
      <c r="AO758" s="63" t="str">
        <f t="shared" si="69"/>
        <v/>
      </c>
      <c r="AP758" s="40" t="str">
        <f t="shared" si="70"/>
        <v/>
      </c>
      <c r="AQ758" s="41" t="s">
        <v>48</v>
      </c>
      <c r="AR758" s="161"/>
      <c r="AS758" s="124" t="s">
        <v>4953</v>
      </c>
      <c r="AT758" s="129" t="s">
        <v>583</v>
      </c>
      <c r="AU758" s="129" t="s">
        <v>453</v>
      </c>
      <c r="AV758" s="129" t="s">
        <v>586</v>
      </c>
      <c r="AW758" s="129" t="s">
        <v>674</v>
      </c>
      <c r="AX758" s="129" t="s">
        <v>804</v>
      </c>
      <c r="AZ758" s="129" t="s">
        <v>3984</v>
      </c>
      <c r="BA758" s="130" t="s">
        <v>10163</v>
      </c>
      <c r="BB758" s="130" t="s">
        <v>10164</v>
      </c>
      <c r="BH758" s="124"/>
      <c r="BI758" s="124"/>
      <c r="BL758" s="131"/>
      <c r="BM758" s="131"/>
      <c r="BN758" s="131"/>
      <c r="BO758" s="131"/>
      <c r="BP758" s="131"/>
      <c r="BQ758" s="131"/>
      <c r="BR758" s="131"/>
      <c r="BX758" s="123"/>
      <c r="BY758" s="131"/>
      <c r="BZ758" s="131"/>
      <c r="CB758" s="129" t="s">
        <v>583</v>
      </c>
      <c r="CC758" s="129" t="s">
        <v>453</v>
      </c>
      <c r="CD758" s="129" t="s">
        <v>586</v>
      </c>
      <c r="CE758" s="129" t="s">
        <v>674</v>
      </c>
      <c r="CF758" s="129" t="s">
        <v>804</v>
      </c>
      <c r="CG758" s="131" t="s">
        <v>17993</v>
      </c>
      <c r="CH758" s="131" t="s">
        <v>10164</v>
      </c>
      <c r="CI758" s="124" t="s">
        <v>19741</v>
      </c>
    </row>
    <row r="759" spans="1:87" ht="15" x14ac:dyDescent="0.25">
      <c r="A759" s="30" t="str">
        <f t="shared" si="71"/>
        <v/>
      </c>
      <c r="B759" s="31"/>
      <c r="C759" s="31"/>
      <c r="D759" s="31"/>
      <c r="E759" s="31"/>
      <c r="F759" s="31"/>
      <c r="G759" s="32"/>
      <c r="H759" s="32"/>
      <c r="I759" s="33"/>
      <c r="J759" s="18"/>
      <c r="K759" s="32"/>
      <c r="L759" s="18"/>
      <c r="M759" s="31"/>
      <c r="N759" s="31"/>
      <c r="O759" s="31"/>
      <c r="P759" s="32"/>
      <c r="Q759" s="31"/>
      <c r="R759" s="44"/>
      <c r="S759" s="32"/>
      <c r="T759" s="34" t="str">
        <f t="shared" si="67"/>
        <v/>
      </c>
      <c r="U759" s="32"/>
      <c r="V759" s="45"/>
      <c r="W759" s="35"/>
      <c r="X759" s="62" t="str">
        <f t="shared" si="68"/>
        <v/>
      </c>
      <c r="Y759" s="32"/>
      <c r="Z759" s="35"/>
      <c r="AA759" s="36"/>
      <c r="AB759" s="32"/>
      <c r="AC759" s="32"/>
      <c r="AD759" s="32"/>
      <c r="AE759" s="31"/>
      <c r="AF759" s="31"/>
      <c r="AG759" s="31"/>
      <c r="AH759" s="31" t="str">
        <f t="shared" si="66"/>
        <v/>
      </c>
      <c r="AI759" s="37" t="str">
        <f>IFERROR(IF(OR($C$5="",$Y759=""),"",INDEX('NFA LEVEL'!$D$2:$D$197,MATCH(CONCATENATE($C$5,"_",$Y759),'NFA LEVEL'!$A$2:$A$197))),"")</f>
        <v/>
      </c>
      <c r="AJ759" s="38" t="str">
        <f>IFERROR(ROUND((VLOOKUP(CONCATENATE($C$5,"_",$Y759),premium!$A$2:$I$200,6,FALSE))*AA759,0),"")</f>
        <v/>
      </c>
      <c r="AK759" s="38" t="str">
        <f>IFERROR(ROUND((VLOOKUP(CONCATENATE($C$5,"_",$Y759),premium!$A$2:$I$200,9,FALSE))*AA759,2),"")</f>
        <v/>
      </c>
      <c r="AL759" s="35"/>
      <c r="AM759" s="31"/>
      <c r="AN759" s="39"/>
      <c r="AO759" s="63" t="str">
        <f t="shared" si="69"/>
        <v/>
      </c>
      <c r="AP759" s="40" t="str">
        <f t="shared" si="70"/>
        <v/>
      </c>
      <c r="AQ759" s="41" t="s">
        <v>48</v>
      </c>
      <c r="AR759" s="161"/>
      <c r="AS759" s="124" t="s">
        <v>4954</v>
      </c>
      <c r="AT759" s="129" t="s">
        <v>583</v>
      </c>
      <c r="AU759" s="129" t="s">
        <v>453</v>
      </c>
      <c r="AV759" s="129" t="s">
        <v>586</v>
      </c>
      <c r="AW759" s="129" t="s">
        <v>674</v>
      </c>
      <c r="AX759" s="129" t="s">
        <v>683</v>
      </c>
      <c r="AZ759" s="129" t="s">
        <v>3984</v>
      </c>
      <c r="BA759" s="130" t="s">
        <v>10165</v>
      </c>
      <c r="BB759" s="130" t="s">
        <v>10166</v>
      </c>
      <c r="BH759" s="124"/>
      <c r="BI759" s="124"/>
      <c r="BL759" s="131"/>
      <c r="BM759" s="131"/>
      <c r="BN759" s="131"/>
      <c r="BO759" s="131"/>
      <c r="BP759" s="131"/>
      <c r="BQ759" s="131"/>
      <c r="BR759" s="131"/>
      <c r="BX759" s="123"/>
      <c r="BY759" s="131"/>
      <c r="BZ759" s="131"/>
      <c r="CB759" s="129" t="s">
        <v>583</v>
      </c>
      <c r="CC759" s="129" t="s">
        <v>453</v>
      </c>
      <c r="CD759" s="129" t="s">
        <v>586</v>
      </c>
      <c r="CE759" s="129" t="s">
        <v>674</v>
      </c>
      <c r="CF759" s="129" t="s">
        <v>683</v>
      </c>
      <c r="CG759" s="131" t="s">
        <v>17993</v>
      </c>
      <c r="CH759" s="131" t="s">
        <v>10166</v>
      </c>
      <c r="CI759" s="124" t="s">
        <v>19742</v>
      </c>
    </row>
    <row r="760" spans="1:87" ht="15" x14ac:dyDescent="0.25">
      <c r="A760" s="30" t="str">
        <f t="shared" si="71"/>
        <v/>
      </c>
      <c r="B760" s="31"/>
      <c r="C760" s="31"/>
      <c r="D760" s="31"/>
      <c r="E760" s="31"/>
      <c r="F760" s="31"/>
      <c r="G760" s="32"/>
      <c r="H760" s="32"/>
      <c r="I760" s="33"/>
      <c r="J760" s="18"/>
      <c r="K760" s="32"/>
      <c r="L760" s="18"/>
      <c r="M760" s="31"/>
      <c r="N760" s="31"/>
      <c r="O760" s="31"/>
      <c r="P760" s="32"/>
      <c r="Q760" s="31"/>
      <c r="R760" s="44"/>
      <c r="S760" s="32"/>
      <c r="T760" s="34" t="str">
        <f t="shared" si="67"/>
        <v/>
      </c>
      <c r="U760" s="32"/>
      <c r="V760" s="45"/>
      <c r="W760" s="35"/>
      <c r="X760" s="62" t="str">
        <f t="shared" si="68"/>
        <v/>
      </c>
      <c r="Y760" s="32"/>
      <c r="Z760" s="35"/>
      <c r="AA760" s="36"/>
      <c r="AB760" s="32"/>
      <c r="AC760" s="32"/>
      <c r="AD760" s="32"/>
      <c r="AE760" s="31"/>
      <c r="AF760" s="31"/>
      <c r="AG760" s="31"/>
      <c r="AH760" s="31" t="str">
        <f t="shared" si="66"/>
        <v/>
      </c>
      <c r="AI760" s="37" t="str">
        <f>IFERROR(IF(OR($C$5="",$Y760=""),"",INDEX('NFA LEVEL'!$D$2:$D$197,MATCH(CONCATENATE($C$5,"_",$Y760),'NFA LEVEL'!$A$2:$A$197))),"")</f>
        <v/>
      </c>
      <c r="AJ760" s="38" t="str">
        <f>IFERROR(ROUND((VLOOKUP(CONCATENATE($C$5,"_",$Y760),premium!$A$2:$I$200,6,FALSE))*AA760,0),"")</f>
        <v/>
      </c>
      <c r="AK760" s="38" t="str">
        <f>IFERROR(ROUND((VLOOKUP(CONCATENATE($C$5,"_",$Y760),premium!$A$2:$I$200,9,FALSE))*AA760,2),"")</f>
        <v/>
      </c>
      <c r="AL760" s="35"/>
      <c r="AM760" s="31"/>
      <c r="AN760" s="39"/>
      <c r="AO760" s="63" t="str">
        <f t="shared" si="69"/>
        <v/>
      </c>
      <c r="AP760" s="40" t="str">
        <f t="shared" si="70"/>
        <v/>
      </c>
      <c r="AQ760" s="41" t="s">
        <v>48</v>
      </c>
      <c r="AR760" s="161"/>
      <c r="AS760" s="124" t="s">
        <v>4955</v>
      </c>
      <c r="AT760" s="129" t="s">
        <v>583</v>
      </c>
      <c r="AU760" s="129" t="s">
        <v>453</v>
      </c>
      <c r="AV760" s="129" t="s">
        <v>586</v>
      </c>
      <c r="AW760" s="129" t="s">
        <v>674</v>
      </c>
      <c r="AX760" s="129" t="s">
        <v>684</v>
      </c>
      <c r="AZ760" s="129" t="s">
        <v>3984</v>
      </c>
      <c r="BA760" s="130" t="s">
        <v>10167</v>
      </c>
      <c r="BB760" s="130" t="s">
        <v>10168</v>
      </c>
      <c r="BH760" s="124"/>
      <c r="BI760" s="124"/>
      <c r="BL760" s="131"/>
      <c r="BM760" s="131"/>
      <c r="BN760" s="131"/>
      <c r="BO760" s="131"/>
      <c r="BP760" s="131"/>
      <c r="BQ760" s="131"/>
      <c r="BR760" s="131"/>
      <c r="BX760" s="123"/>
      <c r="BY760" s="131"/>
      <c r="BZ760" s="131"/>
      <c r="CB760" s="129" t="s">
        <v>583</v>
      </c>
      <c r="CC760" s="129" t="s">
        <v>453</v>
      </c>
      <c r="CD760" s="129" t="s">
        <v>586</v>
      </c>
      <c r="CE760" s="129" t="s">
        <v>674</v>
      </c>
      <c r="CF760" s="129" t="s">
        <v>684</v>
      </c>
      <c r="CG760" s="131" t="s">
        <v>17993</v>
      </c>
      <c r="CH760" s="131" t="s">
        <v>10168</v>
      </c>
      <c r="CI760" s="124" t="s">
        <v>19743</v>
      </c>
    </row>
    <row r="761" spans="1:87" ht="15" x14ac:dyDescent="0.25">
      <c r="A761" s="30" t="str">
        <f t="shared" si="71"/>
        <v/>
      </c>
      <c r="B761" s="31"/>
      <c r="C761" s="31"/>
      <c r="D761" s="31"/>
      <c r="E761" s="31"/>
      <c r="F761" s="31"/>
      <c r="G761" s="32"/>
      <c r="H761" s="32"/>
      <c r="I761" s="33"/>
      <c r="J761" s="18"/>
      <c r="K761" s="32"/>
      <c r="L761" s="18"/>
      <c r="M761" s="31"/>
      <c r="N761" s="31"/>
      <c r="O761" s="31"/>
      <c r="P761" s="32"/>
      <c r="Q761" s="31"/>
      <c r="R761" s="44"/>
      <c r="S761" s="32"/>
      <c r="T761" s="34" t="str">
        <f t="shared" si="67"/>
        <v/>
      </c>
      <c r="U761" s="32"/>
      <c r="V761" s="45"/>
      <c r="W761" s="35"/>
      <c r="X761" s="62" t="str">
        <f t="shared" si="68"/>
        <v/>
      </c>
      <c r="Y761" s="32"/>
      <c r="Z761" s="35"/>
      <c r="AA761" s="36"/>
      <c r="AB761" s="32"/>
      <c r="AC761" s="32"/>
      <c r="AD761" s="32"/>
      <c r="AE761" s="31"/>
      <c r="AF761" s="31"/>
      <c r="AG761" s="31"/>
      <c r="AH761" s="31" t="str">
        <f t="shared" si="66"/>
        <v/>
      </c>
      <c r="AI761" s="37" t="str">
        <f>IFERROR(IF(OR($C$5="",$Y761=""),"",INDEX('NFA LEVEL'!$D$2:$D$197,MATCH(CONCATENATE($C$5,"_",$Y761),'NFA LEVEL'!$A$2:$A$197))),"")</f>
        <v/>
      </c>
      <c r="AJ761" s="38" t="str">
        <f>IFERROR(ROUND((VLOOKUP(CONCATENATE($C$5,"_",$Y761),premium!$A$2:$I$200,6,FALSE))*AA761,0),"")</f>
        <v/>
      </c>
      <c r="AK761" s="38" t="str">
        <f>IFERROR(ROUND((VLOOKUP(CONCATENATE($C$5,"_",$Y761),premium!$A$2:$I$200,9,FALSE))*AA761,2),"")</f>
        <v/>
      </c>
      <c r="AL761" s="35"/>
      <c r="AM761" s="31"/>
      <c r="AN761" s="39"/>
      <c r="AO761" s="63" t="str">
        <f t="shared" si="69"/>
        <v/>
      </c>
      <c r="AP761" s="40" t="str">
        <f t="shared" si="70"/>
        <v/>
      </c>
      <c r="AQ761" s="41" t="s">
        <v>48</v>
      </c>
      <c r="AR761" s="161"/>
      <c r="AS761" s="124" t="s">
        <v>4956</v>
      </c>
      <c r="AT761" s="129" t="s">
        <v>583</v>
      </c>
      <c r="AU761" s="129" t="s">
        <v>453</v>
      </c>
      <c r="AV761" s="129" t="s">
        <v>586</v>
      </c>
      <c r="AW761" s="129" t="s">
        <v>674</v>
      </c>
      <c r="AX761" s="129" t="s">
        <v>685</v>
      </c>
      <c r="AZ761" s="129" t="s">
        <v>3984</v>
      </c>
      <c r="BA761" s="130" t="s">
        <v>10169</v>
      </c>
      <c r="BB761" s="130" t="s">
        <v>10170</v>
      </c>
      <c r="BH761" s="124"/>
      <c r="BI761" s="124"/>
      <c r="BL761" s="131"/>
      <c r="BM761" s="131"/>
      <c r="BN761" s="131"/>
      <c r="BO761" s="131"/>
      <c r="BP761" s="131"/>
      <c r="BQ761" s="131"/>
      <c r="BR761" s="131"/>
      <c r="BX761" s="123"/>
      <c r="BY761" s="131"/>
      <c r="BZ761" s="131"/>
      <c r="CB761" s="129" t="s">
        <v>583</v>
      </c>
      <c r="CC761" s="129" t="s">
        <v>453</v>
      </c>
      <c r="CD761" s="129" t="s">
        <v>586</v>
      </c>
      <c r="CE761" s="129" t="s">
        <v>674</v>
      </c>
      <c r="CF761" s="129" t="s">
        <v>685</v>
      </c>
      <c r="CG761" s="131" t="s">
        <v>17993</v>
      </c>
      <c r="CH761" s="131" t="s">
        <v>10170</v>
      </c>
      <c r="CI761" s="124" t="s">
        <v>19744</v>
      </c>
    </row>
    <row r="762" spans="1:87" ht="15" x14ac:dyDescent="0.25">
      <c r="A762" s="30" t="str">
        <f t="shared" si="71"/>
        <v/>
      </c>
      <c r="B762" s="31"/>
      <c r="C762" s="31"/>
      <c r="D762" s="31"/>
      <c r="E762" s="31"/>
      <c r="F762" s="31"/>
      <c r="G762" s="32"/>
      <c r="H762" s="32"/>
      <c r="I762" s="33"/>
      <c r="J762" s="18"/>
      <c r="K762" s="32"/>
      <c r="L762" s="18"/>
      <c r="M762" s="31"/>
      <c r="N762" s="31"/>
      <c r="O762" s="31"/>
      <c r="P762" s="32"/>
      <c r="Q762" s="31"/>
      <c r="R762" s="44"/>
      <c r="S762" s="32"/>
      <c r="T762" s="34" t="str">
        <f t="shared" si="67"/>
        <v/>
      </c>
      <c r="U762" s="32"/>
      <c r="V762" s="45"/>
      <c r="W762" s="35"/>
      <c r="X762" s="62" t="str">
        <f t="shared" si="68"/>
        <v/>
      </c>
      <c r="Y762" s="32"/>
      <c r="Z762" s="35"/>
      <c r="AA762" s="36"/>
      <c r="AB762" s="32"/>
      <c r="AC762" s="32"/>
      <c r="AD762" s="32"/>
      <c r="AE762" s="31"/>
      <c r="AF762" s="31"/>
      <c r="AG762" s="31"/>
      <c r="AH762" s="31" t="str">
        <f t="shared" si="66"/>
        <v/>
      </c>
      <c r="AI762" s="37" t="str">
        <f>IFERROR(IF(OR($C$5="",$Y762=""),"",INDEX('NFA LEVEL'!$D$2:$D$197,MATCH(CONCATENATE($C$5,"_",$Y762),'NFA LEVEL'!$A$2:$A$197))),"")</f>
        <v/>
      </c>
      <c r="AJ762" s="38" t="str">
        <f>IFERROR(ROUND((VLOOKUP(CONCATENATE($C$5,"_",$Y762),premium!$A$2:$I$200,6,FALSE))*AA762,0),"")</f>
        <v/>
      </c>
      <c r="AK762" s="38" t="str">
        <f>IFERROR(ROUND((VLOOKUP(CONCATENATE($C$5,"_",$Y762),premium!$A$2:$I$200,9,FALSE))*AA762,2),"")</f>
        <v/>
      </c>
      <c r="AL762" s="35"/>
      <c r="AM762" s="31"/>
      <c r="AN762" s="39"/>
      <c r="AO762" s="63" t="str">
        <f t="shared" si="69"/>
        <v/>
      </c>
      <c r="AP762" s="40" t="str">
        <f t="shared" si="70"/>
        <v/>
      </c>
      <c r="AQ762" s="41" t="s">
        <v>48</v>
      </c>
      <c r="AR762" s="161"/>
      <c r="AS762" s="124" t="s">
        <v>4957</v>
      </c>
      <c r="AT762" s="129" t="s">
        <v>583</v>
      </c>
      <c r="AU762" s="129" t="s">
        <v>453</v>
      </c>
      <c r="AV762" s="129" t="s">
        <v>586</v>
      </c>
      <c r="AW762" s="129" t="s">
        <v>674</v>
      </c>
      <c r="AX762" s="129" t="s">
        <v>805</v>
      </c>
      <c r="AZ762" s="129" t="s">
        <v>3984</v>
      </c>
      <c r="BA762" s="130" t="s">
        <v>10171</v>
      </c>
      <c r="BB762" s="130" t="s">
        <v>10172</v>
      </c>
      <c r="BH762" s="124"/>
      <c r="BI762" s="124"/>
      <c r="BL762" s="131"/>
      <c r="BM762" s="131"/>
      <c r="BN762" s="131"/>
      <c r="BO762" s="131"/>
      <c r="BP762" s="131"/>
      <c r="BQ762" s="131"/>
      <c r="BR762" s="131"/>
      <c r="BX762" s="123"/>
      <c r="BY762" s="131"/>
      <c r="BZ762" s="131"/>
      <c r="CB762" s="129" t="s">
        <v>583</v>
      </c>
      <c r="CC762" s="129" t="s">
        <v>453</v>
      </c>
      <c r="CD762" s="129" t="s">
        <v>586</v>
      </c>
      <c r="CE762" s="129" t="s">
        <v>674</v>
      </c>
      <c r="CF762" s="129" t="s">
        <v>805</v>
      </c>
      <c r="CG762" s="131" t="s">
        <v>17993</v>
      </c>
      <c r="CH762" s="131" t="s">
        <v>10172</v>
      </c>
      <c r="CI762" s="124" t="s">
        <v>19745</v>
      </c>
    </row>
    <row r="763" spans="1:87" ht="15" x14ac:dyDescent="0.25">
      <c r="A763" s="30" t="str">
        <f t="shared" si="71"/>
        <v/>
      </c>
      <c r="B763" s="31"/>
      <c r="C763" s="31"/>
      <c r="D763" s="31"/>
      <c r="E763" s="31"/>
      <c r="F763" s="31"/>
      <c r="G763" s="32"/>
      <c r="H763" s="32"/>
      <c r="I763" s="33"/>
      <c r="J763" s="18"/>
      <c r="K763" s="32"/>
      <c r="L763" s="18"/>
      <c r="M763" s="31"/>
      <c r="N763" s="31"/>
      <c r="O763" s="31"/>
      <c r="P763" s="32"/>
      <c r="Q763" s="31"/>
      <c r="R763" s="44"/>
      <c r="S763" s="32"/>
      <c r="T763" s="34" t="str">
        <f t="shared" si="67"/>
        <v/>
      </c>
      <c r="U763" s="32"/>
      <c r="V763" s="45"/>
      <c r="W763" s="35"/>
      <c r="X763" s="62" t="str">
        <f t="shared" si="68"/>
        <v/>
      </c>
      <c r="Y763" s="32"/>
      <c r="Z763" s="35"/>
      <c r="AA763" s="36"/>
      <c r="AB763" s="32"/>
      <c r="AC763" s="32"/>
      <c r="AD763" s="32"/>
      <c r="AE763" s="31"/>
      <c r="AF763" s="31"/>
      <c r="AG763" s="31"/>
      <c r="AH763" s="31" t="str">
        <f t="shared" si="66"/>
        <v/>
      </c>
      <c r="AI763" s="37" t="str">
        <f>IFERROR(IF(OR($C$5="",$Y763=""),"",INDEX('NFA LEVEL'!$D$2:$D$197,MATCH(CONCATENATE($C$5,"_",$Y763),'NFA LEVEL'!$A$2:$A$197))),"")</f>
        <v/>
      </c>
      <c r="AJ763" s="38" t="str">
        <f>IFERROR(ROUND((VLOOKUP(CONCATENATE($C$5,"_",$Y763),premium!$A$2:$I$200,6,FALSE))*AA763,0),"")</f>
        <v/>
      </c>
      <c r="AK763" s="38" t="str">
        <f>IFERROR(ROUND((VLOOKUP(CONCATENATE($C$5,"_",$Y763),premium!$A$2:$I$200,9,FALSE))*AA763,2),"")</f>
        <v/>
      </c>
      <c r="AL763" s="35"/>
      <c r="AM763" s="31"/>
      <c r="AN763" s="39"/>
      <c r="AO763" s="63" t="str">
        <f t="shared" si="69"/>
        <v/>
      </c>
      <c r="AP763" s="40" t="str">
        <f t="shared" si="70"/>
        <v/>
      </c>
      <c r="AQ763" s="41" t="s">
        <v>48</v>
      </c>
      <c r="AR763" s="161"/>
      <c r="AS763" s="124" t="s">
        <v>4958</v>
      </c>
      <c r="AT763" s="129" t="s">
        <v>583</v>
      </c>
      <c r="AU763" s="129" t="s">
        <v>453</v>
      </c>
      <c r="AV763" s="129" t="s">
        <v>586</v>
      </c>
      <c r="AW763" s="129" t="s">
        <v>674</v>
      </c>
      <c r="AX763" s="129" t="s">
        <v>806</v>
      </c>
      <c r="AZ763" s="129" t="s">
        <v>3984</v>
      </c>
      <c r="BA763" s="130" t="s">
        <v>10173</v>
      </c>
      <c r="BB763" s="130" t="s">
        <v>10174</v>
      </c>
      <c r="BH763" s="124"/>
      <c r="BI763" s="124"/>
      <c r="BL763" s="131"/>
      <c r="BM763" s="131"/>
      <c r="BN763" s="131"/>
      <c r="BO763" s="131"/>
      <c r="BP763" s="131"/>
      <c r="BQ763" s="131"/>
      <c r="BR763" s="131"/>
      <c r="BX763" s="123"/>
      <c r="BY763" s="131"/>
      <c r="BZ763" s="131"/>
      <c r="CB763" s="129" t="s">
        <v>583</v>
      </c>
      <c r="CC763" s="129" t="s">
        <v>453</v>
      </c>
      <c r="CD763" s="129" t="s">
        <v>586</v>
      </c>
      <c r="CE763" s="129" t="s">
        <v>674</v>
      </c>
      <c r="CF763" s="129" t="s">
        <v>806</v>
      </c>
      <c r="CG763" s="131" t="s">
        <v>17993</v>
      </c>
      <c r="CH763" s="131" t="s">
        <v>10174</v>
      </c>
      <c r="CI763" s="124" t="s">
        <v>19746</v>
      </c>
    </row>
    <row r="764" spans="1:87" ht="15" x14ac:dyDescent="0.25">
      <c r="A764" s="30" t="str">
        <f t="shared" si="71"/>
        <v/>
      </c>
      <c r="B764" s="31"/>
      <c r="C764" s="31"/>
      <c r="D764" s="31"/>
      <c r="E764" s="31"/>
      <c r="F764" s="31"/>
      <c r="G764" s="32"/>
      <c r="H764" s="32"/>
      <c r="I764" s="33"/>
      <c r="J764" s="18"/>
      <c r="K764" s="32"/>
      <c r="L764" s="18"/>
      <c r="M764" s="31"/>
      <c r="N764" s="31"/>
      <c r="O764" s="31"/>
      <c r="P764" s="32"/>
      <c r="Q764" s="31"/>
      <c r="R764" s="44"/>
      <c r="S764" s="32"/>
      <c r="T764" s="34" t="str">
        <f t="shared" si="67"/>
        <v/>
      </c>
      <c r="U764" s="32"/>
      <c r="V764" s="45"/>
      <c r="W764" s="35"/>
      <c r="X764" s="62" t="str">
        <f t="shared" si="68"/>
        <v/>
      </c>
      <c r="Y764" s="32"/>
      <c r="Z764" s="35"/>
      <c r="AA764" s="36"/>
      <c r="AB764" s="32"/>
      <c r="AC764" s="32"/>
      <c r="AD764" s="32"/>
      <c r="AE764" s="31"/>
      <c r="AF764" s="31"/>
      <c r="AG764" s="31"/>
      <c r="AH764" s="31" t="str">
        <f t="shared" si="66"/>
        <v/>
      </c>
      <c r="AI764" s="37" t="str">
        <f>IFERROR(IF(OR($C$5="",$Y764=""),"",INDEX('NFA LEVEL'!$D$2:$D$197,MATCH(CONCATENATE($C$5,"_",$Y764),'NFA LEVEL'!$A$2:$A$197))),"")</f>
        <v/>
      </c>
      <c r="AJ764" s="38" t="str">
        <f>IFERROR(ROUND((VLOOKUP(CONCATENATE($C$5,"_",$Y764),premium!$A$2:$I$200,6,FALSE))*AA764,0),"")</f>
        <v/>
      </c>
      <c r="AK764" s="38" t="str">
        <f>IFERROR(ROUND((VLOOKUP(CONCATENATE($C$5,"_",$Y764),premium!$A$2:$I$200,9,FALSE))*AA764,2),"")</f>
        <v/>
      </c>
      <c r="AL764" s="35"/>
      <c r="AM764" s="31"/>
      <c r="AN764" s="39"/>
      <c r="AO764" s="63" t="str">
        <f t="shared" si="69"/>
        <v/>
      </c>
      <c r="AP764" s="40" t="str">
        <f t="shared" si="70"/>
        <v/>
      </c>
      <c r="AQ764" s="41" t="s">
        <v>48</v>
      </c>
      <c r="AR764" s="161"/>
      <c r="AS764" s="124" t="s">
        <v>4959</v>
      </c>
      <c r="AT764" s="129" t="s">
        <v>583</v>
      </c>
      <c r="AU764" s="129" t="s">
        <v>453</v>
      </c>
      <c r="AV764" s="129" t="s">
        <v>586</v>
      </c>
      <c r="AW764" s="129" t="s">
        <v>674</v>
      </c>
      <c r="AX764" s="129" t="s">
        <v>807</v>
      </c>
      <c r="AZ764" s="129" t="s">
        <v>3984</v>
      </c>
      <c r="BA764" s="130" t="s">
        <v>10175</v>
      </c>
      <c r="BB764" s="130" t="s">
        <v>10176</v>
      </c>
      <c r="BH764" s="124"/>
      <c r="BI764" s="124"/>
      <c r="BL764" s="131"/>
      <c r="BM764" s="131"/>
      <c r="BN764" s="131"/>
      <c r="BO764" s="131"/>
      <c r="BP764" s="131"/>
      <c r="BQ764" s="131"/>
      <c r="BR764" s="131"/>
      <c r="BX764" s="123"/>
      <c r="BY764" s="131"/>
      <c r="BZ764" s="131"/>
      <c r="CB764" s="129" t="s">
        <v>583</v>
      </c>
      <c r="CC764" s="129" t="s">
        <v>453</v>
      </c>
      <c r="CD764" s="129" t="s">
        <v>586</v>
      </c>
      <c r="CE764" s="129" t="s">
        <v>674</v>
      </c>
      <c r="CF764" s="129" t="s">
        <v>807</v>
      </c>
      <c r="CG764" s="131" t="s">
        <v>17993</v>
      </c>
      <c r="CH764" s="131" t="s">
        <v>10176</v>
      </c>
      <c r="CI764" s="124" t="s">
        <v>19747</v>
      </c>
    </row>
    <row r="765" spans="1:87" ht="15" x14ac:dyDescent="0.25">
      <c r="A765" s="30" t="str">
        <f t="shared" si="71"/>
        <v/>
      </c>
      <c r="B765" s="31"/>
      <c r="C765" s="31"/>
      <c r="D765" s="31"/>
      <c r="E765" s="31"/>
      <c r="F765" s="31"/>
      <c r="G765" s="32"/>
      <c r="H765" s="32"/>
      <c r="I765" s="33"/>
      <c r="J765" s="18"/>
      <c r="K765" s="32"/>
      <c r="L765" s="18"/>
      <c r="M765" s="31"/>
      <c r="N765" s="31"/>
      <c r="O765" s="31"/>
      <c r="P765" s="32"/>
      <c r="Q765" s="31"/>
      <c r="R765" s="44"/>
      <c r="S765" s="32"/>
      <c r="T765" s="34" t="str">
        <f t="shared" si="67"/>
        <v/>
      </c>
      <c r="U765" s="32"/>
      <c r="V765" s="45"/>
      <c r="W765" s="35"/>
      <c r="X765" s="62" t="str">
        <f t="shared" si="68"/>
        <v/>
      </c>
      <c r="Y765" s="32"/>
      <c r="Z765" s="35"/>
      <c r="AA765" s="36"/>
      <c r="AB765" s="32"/>
      <c r="AC765" s="32"/>
      <c r="AD765" s="32"/>
      <c r="AE765" s="31"/>
      <c r="AF765" s="31"/>
      <c r="AG765" s="31"/>
      <c r="AH765" s="31" t="str">
        <f t="shared" si="66"/>
        <v/>
      </c>
      <c r="AI765" s="37" t="str">
        <f>IFERROR(IF(OR($C$5="",$Y765=""),"",INDEX('NFA LEVEL'!$D$2:$D$197,MATCH(CONCATENATE($C$5,"_",$Y765),'NFA LEVEL'!$A$2:$A$197))),"")</f>
        <v/>
      </c>
      <c r="AJ765" s="38" t="str">
        <f>IFERROR(ROUND((VLOOKUP(CONCATENATE($C$5,"_",$Y765),premium!$A$2:$I$200,6,FALSE))*AA765,0),"")</f>
        <v/>
      </c>
      <c r="AK765" s="38" t="str">
        <f>IFERROR(ROUND((VLOOKUP(CONCATENATE($C$5,"_",$Y765),premium!$A$2:$I$200,9,FALSE))*AA765,2),"")</f>
        <v/>
      </c>
      <c r="AL765" s="35"/>
      <c r="AM765" s="31"/>
      <c r="AN765" s="39"/>
      <c r="AO765" s="63" t="str">
        <f t="shared" si="69"/>
        <v/>
      </c>
      <c r="AP765" s="40" t="str">
        <f t="shared" si="70"/>
        <v/>
      </c>
      <c r="AQ765" s="41" t="s">
        <v>48</v>
      </c>
      <c r="AR765" s="161"/>
      <c r="AS765" s="124" t="s">
        <v>4960</v>
      </c>
      <c r="AT765" s="129" t="s">
        <v>583</v>
      </c>
      <c r="AU765" s="129" t="s">
        <v>453</v>
      </c>
      <c r="AV765" s="129" t="s">
        <v>586</v>
      </c>
      <c r="AW765" s="129" t="s">
        <v>674</v>
      </c>
      <c r="AX765" s="129" t="s">
        <v>808</v>
      </c>
      <c r="AZ765" s="129" t="s">
        <v>3984</v>
      </c>
      <c r="BA765" s="130" t="s">
        <v>10177</v>
      </c>
      <c r="BB765" s="130" t="s">
        <v>10178</v>
      </c>
      <c r="BH765" s="124"/>
      <c r="BI765" s="124"/>
      <c r="BL765" s="131"/>
      <c r="BM765" s="131"/>
      <c r="BN765" s="131"/>
      <c r="BO765" s="131"/>
      <c r="BP765" s="131"/>
      <c r="BQ765" s="131"/>
      <c r="BR765" s="131"/>
      <c r="BX765" s="123"/>
      <c r="BY765" s="131"/>
      <c r="BZ765" s="131"/>
      <c r="CB765" s="129" t="s">
        <v>583</v>
      </c>
      <c r="CC765" s="129" t="s">
        <v>453</v>
      </c>
      <c r="CD765" s="129" t="s">
        <v>586</v>
      </c>
      <c r="CE765" s="129" t="s">
        <v>674</v>
      </c>
      <c r="CF765" s="129" t="s">
        <v>808</v>
      </c>
      <c r="CG765" s="131" t="s">
        <v>17993</v>
      </c>
      <c r="CH765" s="131" t="s">
        <v>10178</v>
      </c>
      <c r="CI765" s="124" t="s">
        <v>19748</v>
      </c>
    </row>
    <row r="766" spans="1:87" ht="15" x14ac:dyDescent="0.25">
      <c r="A766" s="30" t="str">
        <f t="shared" si="71"/>
        <v/>
      </c>
      <c r="B766" s="31"/>
      <c r="C766" s="31"/>
      <c r="D766" s="31"/>
      <c r="E766" s="31"/>
      <c r="F766" s="31"/>
      <c r="G766" s="32"/>
      <c r="H766" s="32"/>
      <c r="I766" s="33"/>
      <c r="J766" s="18"/>
      <c r="K766" s="32"/>
      <c r="L766" s="18"/>
      <c r="M766" s="31"/>
      <c r="N766" s="31"/>
      <c r="O766" s="31"/>
      <c r="P766" s="32"/>
      <c r="Q766" s="31"/>
      <c r="R766" s="44"/>
      <c r="S766" s="32"/>
      <c r="T766" s="34" t="str">
        <f t="shared" si="67"/>
        <v/>
      </c>
      <c r="U766" s="32"/>
      <c r="V766" s="45"/>
      <c r="W766" s="35"/>
      <c r="X766" s="62" t="str">
        <f t="shared" si="68"/>
        <v/>
      </c>
      <c r="Y766" s="32"/>
      <c r="Z766" s="35"/>
      <c r="AA766" s="36"/>
      <c r="AB766" s="32"/>
      <c r="AC766" s="32"/>
      <c r="AD766" s="32"/>
      <c r="AE766" s="31"/>
      <c r="AF766" s="31"/>
      <c r="AG766" s="31"/>
      <c r="AH766" s="31" t="str">
        <f t="shared" si="66"/>
        <v/>
      </c>
      <c r="AI766" s="37" t="str">
        <f>IFERROR(IF(OR($C$5="",$Y766=""),"",INDEX('NFA LEVEL'!$D$2:$D$197,MATCH(CONCATENATE($C$5,"_",$Y766),'NFA LEVEL'!$A$2:$A$197))),"")</f>
        <v/>
      </c>
      <c r="AJ766" s="38" t="str">
        <f>IFERROR(ROUND((VLOOKUP(CONCATENATE($C$5,"_",$Y766),premium!$A$2:$I$200,6,FALSE))*AA766,0),"")</f>
        <v/>
      </c>
      <c r="AK766" s="38" t="str">
        <f>IFERROR(ROUND((VLOOKUP(CONCATENATE($C$5,"_",$Y766),premium!$A$2:$I$200,9,FALSE))*AA766,2),"")</f>
        <v/>
      </c>
      <c r="AL766" s="35"/>
      <c r="AM766" s="31"/>
      <c r="AN766" s="39"/>
      <c r="AO766" s="63" t="str">
        <f t="shared" si="69"/>
        <v/>
      </c>
      <c r="AP766" s="40" t="str">
        <f t="shared" si="70"/>
        <v/>
      </c>
      <c r="AQ766" s="41" t="s">
        <v>48</v>
      </c>
      <c r="AR766" s="161"/>
      <c r="AS766" s="124" t="s">
        <v>4961</v>
      </c>
      <c r="AT766" s="129" t="s">
        <v>583</v>
      </c>
      <c r="AU766" s="129" t="s">
        <v>453</v>
      </c>
      <c r="AV766" s="129" t="s">
        <v>586</v>
      </c>
      <c r="AW766" s="129" t="s">
        <v>674</v>
      </c>
      <c r="AX766" s="129" t="s">
        <v>809</v>
      </c>
      <c r="AZ766" s="129" t="s">
        <v>3984</v>
      </c>
      <c r="BA766" s="130" t="s">
        <v>10179</v>
      </c>
      <c r="BB766" s="130" t="s">
        <v>10180</v>
      </c>
      <c r="BH766" s="124"/>
      <c r="BI766" s="124"/>
      <c r="BL766" s="131"/>
      <c r="BM766" s="131"/>
      <c r="BN766" s="131"/>
      <c r="BO766" s="131"/>
      <c r="BP766" s="131"/>
      <c r="BQ766" s="131"/>
      <c r="BR766" s="131"/>
      <c r="BX766" s="123"/>
      <c r="BY766" s="131"/>
      <c r="BZ766" s="131"/>
      <c r="CB766" s="129" t="s">
        <v>583</v>
      </c>
      <c r="CC766" s="129" t="s">
        <v>453</v>
      </c>
      <c r="CD766" s="129" t="s">
        <v>586</v>
      </c>
      <c r="CE766" s="129" t="s">
        <v>674</v>
      </c>
      <c r="CF766" s="129" t="s">
        <v>809</v>
      </c>
      <c r="CG766" s="131" t="s">
        <v>17993</v>
      </c>
      <c r="CH766" s="131" t="s">
        <v>10180</v>
      </c>
      <c r="CI766" s="124" t="s">
        <v>19749</v>
      </c>
    </row>
    <row r="767" spans="1:87" ht="15" x14ac:dyDescent="0.25">
      <c r="A767" s="30" t="str">
        <f t="shared" si="71"/>
        <v/>
      </c>
      <c r="B767" s="31"/>
      <c r="C767" s="31"/>
      <c r="D767" s="31"/>
      <c r="E767" s="31"/>
      <c r="F767" s="31"/>
      <c r="G767" s="32"/>
      <c r="H767" s="32"/>
      <c r="I767" s="33"/>
      <c r="J767" s="18"/>
      <c r="K767" s="32"/>
      <c r="L767" s="18"/>
      <c r="M767" s="31"/>
      <c r="N767" s="31"/>
      <c r="O767" s="31"/>
      <c r="P767" s="32"/>
      <c r="Q767" s="31"/>
      <c r="R767" s="44"/>
      <c r="S767" s="32"/>
      <c r="T767" s="34" t="str">
        <f t="shared" si="67"/>
        <v/>
      </c>
      <c r="U767" s="32"/>
      <c r="V767" s="45"/>
      <c r="W767" s="35"/>
      <c r="X767" s="62" t="str">
        <f t="shared" si="68"/>
        <v/>
      </c>
      <c r="Y767" s="32"/>
      <c r="Z767" s="35"/>
      <c r="AA767" s="36"/>
      <c r="AB767" s="32"/>
      <c r="AC767" s="32"/>
      <c r="AD767" s="32"/>
      <c r="AE767" s="31"/>
      <c r="AF767" s="31"/>
      <c r="AG767" s="31"/>
      <c r="AH767" s="31" t="str">
        <f t="shared" si="66"/>
        <v/>
      </c>
      <c r="AI767" s="37" t="str">
        <f>IFERROR(IF(OR($C$5="",$Y767=""),"",INDEX('NFA LEVEL'!$D$2:$D$197,MATCH(CONCATENATE($C$5,"_",$Y767),'NFA LEVEL'!$A$2:$A$197))),"")</f>
        <v/>
      </c>
      <c r="AJ767" s="38" t="str">
        <f>IFERROR(ROUND((VLOOKUP(CONCATENATE($C$5,"_",$Y767),premium!$A$2:$I$200,6,FALSE))*AA767,0),"")</f>
        <v/>
      </c>
      <c r="AK767" s="38" t="str">
        <f>IFERROR(ROUND((VLOOKUP(CONCATENATE($C$5,"_",$Y767),premium!$A$2:$I$200,9,FALSE))*AA767,2),"")</f>
        <v/>
      </c>
      <c r="AL767" s="35"/>
      <c r="AM767" s="31"/>
      <c r="AN767" s="39"/>
      <c r="AO767" s="63" t="str">
        <f t="shared" si="69"/>
        <v/>
      </c>
      <c r="AP767" s="40" t="str">
        <f t="shared" si="70"/>
        <v/>
      </c>
      <c r="AQ767" s="41" t="s">
        <v>48</v>
      </c>
      <c r="AR767" s="161"/>
      <c r="AS767" s="124" t="s">
        <v>4962</v>
      </c>
      <c r="AT767" s="129" t="s">
        <v>583</v>
      </c>
      <c r="AU767" s="129" t="s">
        <v>453</v>
      </c>
      <c r="AV767" s="129" t="s">
        <v>586</v>
      </c>
      <c r="AW767" s="129" t="s">
        <v>674</v>
      </c>
      <c r="AX767" s="129" t="s">
        <v>810</v>
      </c>
      <c r="AZ767" s="129" t="s">
        <v>3984</v>
      </c>
      <c r="BA767" s="130" t="s">
        <v>10181</v>
      </c>
      <c r="BB767" s="130" t="s">
        <v>10182</v>
      </c>
      <c r="BH767" s="124"/>
      <c r="BI767" s="124"/>
      <c r="BL767" s="131"/>
      <c r="BM767" s="131"/>
      <c r="BN767" s="131"/>
      <c r="BO767" s="131"/>
      <c r="BP767" s="131"/>
      <c r="BQ767" s="131"/>
      <c r="BR767" s="131"/>
      <c r="BX767" s="123"/>
      <c r="BY767" s="131"/>
      <c r="BZ767" s="131"/>
      <c r="CB767" s="129" t="s">
        <v>583</v>
      </c>
      <c r="CC767" s="129" t="s">
        <v>453</v>
      </c>
      <c r="CD767" s="129" t="s">
        <v>586</v>
      </c>
      <c r="CE767" s="129" t="s">
        <v>674</v>
      </c>
      <c r="CF767" s="129" t="s">
        <v>810</v>
      </c>
      <c r="CG767" s="131" t="s">
        <v>17993</v>
      </c>
      <c r="CH767" s="131" t="s">
        <v>10182</v>
      </c>
      <c r="CI767" s="124" t="s">
        <v>19750</v>
      </c>
    </row>
    <row r="768" spans="1:87" ht="15" x14ac:dyDescent="0.25">
      <c r="A768" s="30" t="str">
        <f t="shared" si="71"/>
        <v/>
      </c>
      <c r="B768" s="31"/>
      <c r="C768" s="31"/>
      <c r="D768" s="31"/>
      <c r="E768" s="31"/>
      <c r="F768" s="31"/>
      <c r="G768" s="32"/>
      <c r="H768" s="32"/>
      <c r="I768" s="33"/>
      <c r="J768" s="18"/>
      <c r="K768" s="32"/>
      <c r="L768" s="18"/>
      <c r="M768" s="31"/>
      <c r="N768" s="31"/>
      <c r="O768" s="31"/>
      <c r="P768" s="32"/>
      <c r="Q768" s="31"/>
      <c r="R768" s="44"/>
      <c r="S768" s="32"/>
      <c r="T768" s="34" t="str">
        <f t="shared" si="67"/>
        <v/>
      </c>
      <c r="U768" s="32"/>
      <c r="V768" s="45"/>
      <c r="W768" s="35"/>
      <c r="X768" s="62" t="str">
        <f t="shared" si="68"/>
        <v/>
      </c>
      <c r="Y768" s="32"/>
      <c r="Z768" s="35"/>
      <c r="AA768" s="36"/>
      <c r="AB768" s="32"/>
      <c r="AC768" s="32"/>
      <c r="AD768" s="32"/>
      <c r="AE768" s="31"/>
      <c r="AF768" s="31"/>
      <c r="AG768" s="31"/>
      <c r="AH768" s="31" t="str">
        <f t="shared" si="66"/>
        <v/>
      </c>
      <c r="AI768" s="37" t="str">
        <f>IFERROR(IF(OR($C$5="",$Y768=""),"",INDEX('NFA LEVEL'!$D$2:$D$197,MATCH(CONCATENATE($C$5,"_",$Y768),'NFA LEVEL'!$A$2:$A$197))),"")</f>
        <v/>
      </c>
      <c r="AJ768" s="38" t="str">
        <f>IFERROR(ROUND((VLOOKUP(CONCATENATE($C$5,"_",$Y768),premium!$A$2:$I$200,6,FALSE))*AA768,0),"")</f>
        <v/>
      </c>
      <c r="AK768" s="38" t="str">
        <f>IFERROR(ROUND((VLOOKUP(CONCATENATE($C$5,"_",$Y768),premium!$A$2:$I$200,9,FALSE))*AA768,2),"")</f>
        <v/>
      </c>
      <c r="AL768" s="35"/>
      <c r="AM768" s="31"/>
      <c r="AN768" s="39"/>
      <c r="AO768" s="63" t="str">
        <f t="shared" si="69"/>
        <v/>
      </c>
      <c r="AP768" s="40" t="str">
        <f t="shared" si="70"/>
        <v/>
      </c>
      <c r="AQ768" s="41" t="s">
        <v>48</v>
      </c>
      <c r="AR768" s="161"/>
      <c r="AS768" s="124" t="s">
        <v>4963</v>
      </c>
      <c r="AT768" s="129" t="s">
        <v>583</v>
      </c>
      <c r="AU768" s="129" t="s">
        <v>453</v>
      </c>
      <c r="AV768" s="129" t="s">
        <v>586</v>
      </c>
      <c r="AW768" s="129" t="s">
        <v>674</v>
      </c>
      <c r="AX768" s="129" t="s">
        <v>687</v>
      </c>
      <c r="AZ768" s="129" t="s">
        <v>3984</v>
      </c>
      <c r="BA768" s="130" t="s">
        <v>10183</v>
      </c>
      <c r="BB768" s="130" t="s">
        <v>10184</v>
      </c>
      <c r="BH768" s="124"/>
      <c r="BI768" s="124"/>
      <c r="BL768" s="131"/>
      <c r="BM768" s="131"/>
      <c r="BN768" s="131"/>
      <c r="BO768" s="131"/>
      <c r="BP768" s="131"/>
      <c r="BQ768" s="131"/>
      <c r="BR768" s="131"/>
      <c r="BX768" s="123"/>
      <c r="BY768" s="131"/>
      <c r="BZ768" s="131"/>
      <c r="CB768" s="129" t="s">
        <v>583</v>
      </c>
      <c r="CC768" s="129" t="s">
        <v>453</v>
      </c>
      <c r="CD768" s="129" t="s">
        <v>586</v>
      </c>
      <c r="CE768" s="129" t="s">
        <v>674</v>
      </c>
      <c r="CF768" s="129" t="s">
        <v>687</v>
      </c>
      <c r="CG768" s="131" t="s">
        <v>17993</v>
      </c>
      <c r="CH768" s="131" t="s">
        <v>10184</v>
      </c>
      <c r="CI768" s="124" t="s">
        <v>19751</v>
      </c>
    </row>
    <row r="769" spans="1:87" ht="15" x14ac:dyDescent="0.25">
      <c r="A769" s="30" t="str">
        <f t="shared" si="71"/>
        <v/>
      </c>
      <c r="B769" s="31"/>
      <c r="C769" s="31"/>
      <c r="D769" s="31"/>
      <c r="E769" s="31"/>
      <c r="F769" s="31"/>
      <c r="G769" s="32"/>
      <c r="H769" s="32"/>
      <c r="I769" s="33"/>
      <c r="J769" s="18"/>
      <c r="K769" s="32"/>
      <c r="L769" s="18"/>
      <c r="M769" s="31"/>
      <c r="N769" s="31"/>
      <c r="O769" s="31"/>
      <c r="P769" s="32"/>
      <c r="Q769" s="31"/>
      <c r="R769" s="44"/>
      <c r="S769" s="32"/>
      <c r="T769" s="34" t="str">
        <f t="shared" si="67"/>
        <v/>
      </c>
      <c r="U769" s="32"/>
      <c r="V769" s="45"/>
      <c r="W769" s="35"/>
      <c r="X769" s="62" t="str">
        <f t="shared" si="68"/>
        <v/>
      </c>
      <c r="Y769" s="32"/>
      <c r="Z769" s="35"/>
      <c r="AA769" s="36"/>
      <c r="AB769" s="32"/>
      <c r="AC769" s="32"/>
      <c r="AD769" s="32"/>
      <c r="AE769" s="31"/>
      <c r="AF769" s="31"/>
      <c r="AG769" s="31"/>
      <c r="AH769" s="31" t="str">
        <f t="shared" si="66"/>
        <v/>
      </c>
      <c r="AI769" s="37" t="str">
        <f>IFERROR(IF(OR($C$5="",$Y769=""),"",INDEX('NFA LEVEL'!$D$2:$D$197,MATCH(CONCATENATE($C$5,"_",$Y769),'NFA LEVEL'!$A$2:$A$197))),"")</f>
        <v/>
      </c>
      <c r="AJ769" s="38" t="str">
        <f>IFERROR(ROUND((VLOOKUP(CONCATENATE($C$5,"_",$Y769),premium!$A$2:$I$200,6,FALSE))*AA769,0),"")</f>
        <v/>
      </c>
      <c r="AK769" s="38" t="str">
        <f>IFERROR(ROUND((VLOOKUP(CONCATENATE($C$5,"_",$Y769),premium!$A$2:$I$200,9,FALSE))*AA769,2),"")</f>
        <v/>
      </c>
      <c r="AL769" s="35"/>
      <c r="AM769" s="31"/>
      <c r="AN769" s="39"/>
      <c r="AO769" s="63" t="str">
        <f t="shared" si="69"/>
        <v/>
      </c>
      <c r="AP769" s="40" t="str">
        <f t="shared" si="70"/>
        <v/>
      </c>
      <c r="AQ769" s="41" t="s">
        <v>48</v>
      </c>
      <c r="AR769" s="161"/>
      <c r="AS769" s="124" t="s">
        <v>4964</v>
      </c>
      <c r="AT769" s="129" t="s">
        <v>583</v>
      </c>
      <c r="AU769" s="129" t="s">
        <v>453</v>
      </c>
      <c r="AV769" s="129" t="s">
        <v>586</v>
      </c>
      <c r="AW769" s="129" t="s">
        <v>674</v>
      </c>
      <c r="AX769" s="129" t="s">
        <v>688</v>
      </c>
      <c r="AZ769" s="129" t="s">
        <v>3984</v>
      </c>
      <c r="BA769" s="130" t="s">
        <v>10185</v>
      </c>
      <c r="BB769" s="130" t="s">
        <v>10186</v>
      </c>
      <c r="BH769" s="124"/>
      <c r="BI769" s="124"/>
      <c r="BL769" s="131"/>
      <c r="BM769" s="131"/>
      <c r="BN769" s="131"/>
      <c r="BO769" s="131"/>
      <c r="BP769" s="131"/>
      <c r="BQ769" s="131"/>
      <c r="BR769" s="131"/>
      <c r="BX769" s="123"/>
      <c r="BY769" s="131"/>
      <c r="BZ769" s="131"/>
      <c r="CB769" s="129" t="s">
        <v>583</v>
      </c>
      <c r="CC769" s="129" t="s">
        <v>453</v>
      </c>
      <c r="CD769" s="129" t="s">
        <v>586</v>
      </c>
      <c r="CE769" s="129" t="s">
        <v>674</v>
      </c>
      <c r="CF769" s="129" t="s">
        <v>688</v>
      </c>
      <c r="CG769" s="131" t="s">
        <v>17993</v>
      </c>
      <c r="CH769" s="131" t="s">
        <v>10186</v>
      </c>
      <c r="CI769" s="124" t="s">
        <v>19752</v>
      </c>
    </row>
    <row r="770" spans="1:87" ht="15" x14ac:dyDescent="0.25">
      <c r="A770" s="30" t="str">
        <f t="shared" si="71"/>
        <v/>
      </c>
      <c r="B770" s="31"/>
      <c r="C770" s="31"/>
      <c r="D770" s="31"/>
      <c r="E770" s="31"/>
      <c r="F770" s="31"/>
      <c r="G770" s="32"/>
      <c r="H770" s="32"/>
      <c r="I770" s="33"/>
      <c r="J770" s="18"/>
      <c r="K770" s="32"/>
      <c r="L770" s="18"/>
      <c r="M770" s="31"/>
      <c r="N770" s="31"/>
      <c r="O770" s="31"/>
      <c r="P770" s="32"/>
      <c r="Q770" s="31"/>
      <c r="R770" s="44"/>
      <c r="S770" s="32"/>
      <c r="T770" s="34" t="str">
        <f t="shared" si="67"/>
        <v/>
      </c>
      <c r="U770" s="32"/>
      <c r="V770" s="45"/>
      <c r="W770" s="35"/>
      <c r="X770" s="62" t="str">
        <f t="shared" si="68"/>
        <v/>
      </c>
      <c r="Y770" s="32"/>
      <c r="Z770" s="35"/>
      <c r="AA770" s="36"/>
      <c r="AB770" s="32"/>
      <c r="AC770" s="32"/>
      <c r="AD770" s="32"/>
      <c r="AE770" s="31"/>
      <c r="AF770" s="31"/>
      <c r="AG770" s="31"/>
      <c r="AH770" s="31" t="str">
        <f t="shared" si="66"/>
        <v/>
      </c>
      <c r="AI770" s="37" t="str">
        <f>IFERROR(IF(OR($C$5="",$Y770=""),"",INDEX('NFA LEVEL'!$D$2:$D$197,MATCH(CONCATENATE($C$5,"_",$Y770),'NFA LEVEL'!$A$2:$A$197))),"")</f>
        <v/>
      </c>
      <c r="AJ770" s="38" t="str">
        <f>IFERROR(ROUND((VLOOKUP(CONCATENATE($C$5,"_",$Y770),premium!$A$2:$I$200,6,FALSE))*AA770,0),"")</f>
        <v/>
      </c>
      <c r="AK770" s="38" t="str">
        <f>IFERROR(ROUND((VLOOKUP(CONCATENATE($C$5,"_",$Y770),premium!$A$2:$I$200,9,FALSE))*AA770,2),"")</f>
        <v/>
      </c>
      <c r="AL770" s="35"/>
      <c r="AM770" s="31"/>
      <c r="AN770" s="39"/>
      <c r="AO770" s="63" t="str">
        <f t="shared" si="69"/>
        <v/>
      </c>
      <c r="AP770" s="40" t="str">
        <f t="shared" si="70"/>
        <v/>
      </c>
      <c r="AQ770" s="41" t="s">
        <v>48</v>
      </c>
      <c r="AR770" s="161"/>
      <c r="AS770" s="124" t="s">
        <v>4965</v>
      </c>
      <c r="AT770" s="129" t="s">
        <v>583</v>
      </c>
      <c r="AU770" s="129" t="s">
        <v>453</v>
      </c>
      <c r="AV770" s="129" t="s">
        <v>586</v>
      </c>
      <c r="AW770" s="129" t="s">
        <v>674</v>
      </c>
      <c r="AX770" s="129" t="s">
        <v>689</v>
      </c>
      <c r="AZ770" s="129" t="s">
        <v>3984</v>
      </c>
      <c r="BA770" s="130" t="s">
        <v>10187</v>
      </c>
      <c r="BB770" s="130" t="s">
        <v>10188</v>
      </c>
      <c r="BH770" s="124"/>
      <c r="BI770" s="124"/>
      <c r="BP770" s="123"/>
      <c r="BQ770" s="123"/>
      <c r="BR770" s="123"/>
      <c r="BX770" s="123"/>
      <c r="BY770" s="131"/>
      <c r="BZ770" s="131"/>
      <c r="CB770" s="129" t="s">
        <v>583</v>
      </c>
      <c r="CC770" s="129" t="s">
        <v>453</v>
      </c>
      <c r="CD770" s="129" t="s">
        <v>586</v>
      </c>
      <c r="CE770" s="129" t="s">
        <v>674</v>
      </c>
      <c r="CF770" s="129" t="s">
        <v>689</v>
      </c>
      <c r="CG770" s="131" t="s">
        <v>17993</v>
      </c>
      <c r="CH770" s="131" t="s">
        <v>10188</v>
      </c>
      <c r="CI770" s="124" t="s">
        <v>19753</v>
      </c>
    </row>
    <row r="771" spans="1:87" ht="15" x14ac:dyDescent="0.25">
      <c r="A771" s="30" t="str">
        <f t="shared" si="71"/>
        <v/>
      </c>
      <c r="B771" s="31"/>
      <c r="C771" s="31"/>
      <c r="D771" s="31"/>
      <c r="E771" s="31"/>
      <c r="F771" s="31"/>
      <c r="G771" s="32"/>
      <c r="H771" s="32"/>
      <c r="I771" s="33"/>
      <c r="J771" s="18"/>
      <c r="K771" s="32"/>
      <c r="L771" s="18"/>
      <c r="M771" s="31"/>
      <c r="N771" s="31"/>
      <c r="O771" s="31"/>
      <c r="P771" s="32"/>
      <c r="Q771" s="31"/>
      <c r="R771" s="44"/>
      <c r="S771" s="32"/>
      <c r="T771" s="34" t="str">
        <f t="shared" si="67"/>
        <v/>
      </c>
      <c r="U771" s="32"/>
      <c r="V771" s="45"/>
      <c r="W771" s="35"/>
      <c r="X771" s="62" t="str">
        <f t="shared" si="68"/>
        <v/>
      </c>
      <c r="Y771" s="32"/>
      <c r="Z771" s="35"/>
      <c r="AA771" s="36"/>
      <c r="AB771" s="32"/>
      <c r="AC771" s="32"/>
      <c r="AD771" s="32"/>
      <c r="AE771" s="31"/>
      <c r="AF771" s="31"/>
      <c r="AG771" s="31"/>
      <c r="AH771" s="31" t="str">
        <f t="shared" si="66"/>
        <v/>
      </c>
      <c r="AI771" s="37" t="str">
        <f>IFERROR(IF(OR($C$5="",$Y771=""),"",INDEX('NFA LEVEL'!$D$2:$D$197,MATCH(CONCATENATE($C$5,"_",$Y771),'NFA LEVEL'!$A$2:$A$197))),"")</f>
        <v/>
      </c>
      <c r="AJ771" s="38" t="str">
        <f>IFERROR(ROUND((VLOOKUP(CONCATENATE($C$5,"_",$Y771),premium!$A$2:$I$200,6,FALSE))*AA771,0),"")</f>
        <v/>
      </c>
      <c r="AK771" s="38" t="str">
        <f>IFERROR(ROUND((VLOOKUP(CONCATENATE($C$5,"_",$Y771),premium!$A$2:$I$200,9,FALSE))*AA771,2),"")</f>
        <v/>
      </c>
      <c r="AL771" s="35"/>
      <c r="AM771" s="31"/>
      <c r="AN771" s="39"/>
      <c r="AO771" s="63" t="str">
        <f t="shared" si="69"/>
        <v/>
      </c>
      <c r="AP771" s="40" t="str">
        <f t="shared" si="70"/>
        <v/>
      </c>
      <c r="AQ771" s="41" t="s">
        <v>48</v>
      </c>
      <c r="AR771" s="161"/>
      <c r="AS771" s="124" t="s">
        <v>4966</v>
      </c>
      <c r="AT771" s="129" t="s">
        <v>583</v>
      </c>
      <c r="AU771" s="129" t="s">
        <v>453</v>
      </c>
      <c r="AV771" s="129" t="s">
        <v>586</v>
      </c>
      <c r="AW771" s="129" t="s">
        <v>674</v>
      </c>
      <c r="AX771" s="129" t="s">
        <v>690</v>
      </c>
      <c r="AZ771" s="129" t="s">
        <v>3984</v>
      </c>
      <c r="BA771" s="130" t="s">
        <v>10189</v>
      </c>
      <c r="BB771" s="130" t="s">
        <v>10190</v>
      </c>
      <c r="BH771" s="124"/>
      <c r="BI771" s="124"/>
      <c r="BP771" s="123"/>
      <c r="BQ771" s="123"/>
      <c r="BR771" s="123"/>
      <c r="BX771" s="123"/>
      <c r="BY771" s="131"/>
      <c r="BZ771" s="131"/>
      <c r="CB771" s="129" t="s">
        <v>583</v>
      </c>
      <c r="CC771" s="129" t="s">
        <v>453</v>
      </c>
      <c r="CD771" s="129" t="s">
        <v>586</v>
      </c>
      <c r="CE771" s="129" t="s">
        <v>674</v>
      </c>
      <c r="CF771" s="129" t="s">
        <v>690</v>
      </c>
      <c r="CG771" s="131" t="s">
        <v>17993</v>
      </c>
      <c r="CH771" s="131" t="s">
        <v>10190</v>
      </c>
      <c r="CI771" s="124" t="s">
        <v>19754</v>
      </c>
    </row>
    <row r="772" spans="1:87" ht="15" x14ac:dyDescent="0.25">
      <c r="A772" s="30" t="str">
        <f t="shared" si="71"/>
        <v/>
      </c>
      <c r="B772" s="31"/>
      <c r="C772" s="31"/>
      <c r="D772" s="31"/>
      <c r="E772" s="31"/>
      <c r="F772" s="31"/>
      <c r="G772" s="32"/>
      <c r="H772" s="32"/>
      <c r="I772" s="33"/>
      <c r="J772" s="18"/>
      <c r="K772" s="32"/>
      <c r="L772" s="18"/>
      <c r="M772" s="31"/>
      <c r="N772" s="31"/>
      <c r="O772" s="31"/>
      <c r="P772" s="32"/>
      <c r="Q772" s="31"/>
      <c r="R772" s="44"/>
      <c r="S772" s="32"/>
      <c r="T772" s="34" t="str">
        <f t="shared" si="67"/>
        <v/>
      </c>
      <c r="U772" s="32"/>
      <c r="V772" s="45"/>
      <c r="W772" s="35"/>
      <c r="X772" s="62" t="str">
        <f t="shared" si="68"/>
        <v/>
      </c>
      <c r="Y772" s="32"/>
      <c r="Z772" s="35"/>
      <c r="AA772" s="36"/>
      <c r="AB772" s="32"/>
      <c r="AC772" s="32"/>
      <c r="AD772" s="32"/>
      <c r="AE772" s="31"/>
      <c r="AF772" s="31"/>
      <c r="AG772" s="31"/>
      <c r="AH772" s="31" t="str">
        <f t="shared" si="66"/>
        <v/>
      </c>
      <c r="AI772" s="37" t="str">
        <f>IFERROR(IF(OR($C$5="",$Y772=""),"",INDEX('NFA LEVEL'!$D$2:$D$197,MATCH(CONCATENATE($C$5,"_",$Y772),'NFA LEVEL'!$A$2:$A$197))),"")</f>
        <v/>
      </c>
      <c r="AJ772" s="38" t="str">
        <f>IFERROR(ROUND((VLOOKUP(CONCATENATE($C$5,"_",$Y772),premium!$A$2:$I$200,6,FALSE))*AA772,0),"")</f>
        <v/>
      </c>
      <c r="AK772" s="38" t="str">
        <f>IFERROR(ROUND((VLOOKUP(CONCATENATE($C$5,"_",$Y772),premium!$A$2:$I$200,9,FALSE))*AA772,2),"")</f>
        <v/>
      </c>
      <c r="AL772" s="35"/>
      <c r="AM772" s="31"/>
      <c r="AN772" s="39"/>
      <c r="AO772" s="63" t="str">
        <f t="shared" si="69"/>
        <v/>
      </c>
      <c r="AP772" s="40" t="str">
        <f t="shared" si="70"/>
        <v/>
      </c>
      <c r="AQ772" s="41" t="s">
        <v>48</v>
      </c>
      <c r="AR772" s="161"/>
      <c r="AS772" s="124" t="s">
        <v>4967</v>
      </c>
      <c r="AT772" s="129" t="s">
        <v>583</v>
      </c>
      <c r="AU772" s="129" t="s">
        <v>453</v>
      </c>
      <c r="AV772" s="129" t="s">
        <v>586</v>
      </c>
      <c r="AW772" s="129" t="s">
        <v>674</v>
      </c>
      <c r="AX772" s="129" t="s">
        <v>692</v>
      </c>
      <c r="AZ772" s="129" t="s">
        <v>3984</v>
      </c>
      <c r="BA772" s="130" t="s">
        <v>10191</v>
      </c>
      <c r="BB772" s="130" t="s">
        <v>10192</v>
      </c>
      <c r="BH772" s="124"/>
      <c r="BI772" s="124"/>
      <c r="BP772" s="123"/>
      <c r="BQ772" s="123"/>
      <c r="BR772" s="123"/>
      <c r="BX772" s="123"/>
      <c r="BY772" s="131"/>
      <c r="BZ772" s="131"/>
      <c r="CB772" s="129" t="s">
        <v>583</v>
      </c>
      <c r="CC772" s="129" t="s">
        <v>453</v>
      </c>
      <c r="CD772" s="129" t="s">
        <v>586</v>
      </c>
      <c r="CE772" s="129" t="s">
        <v>674</v>
      </c>
      <c r="CF772" s="129" t="s">
        <v>692</v>
      </c>
      <c r="CG772" s="131" t="s">
        <v>17993</v>
      </c>
      <c r="CH772" s="131" t="s">
        <v>10192</v>
      </c>
      <c r="CI772" s="124" t="s">
        <v>19755</v>
      </c>
    </row>
    <row r="773" spans="1:87" ht="15" x14ac:dyDescent="0.25">
      <c r="A773" s="30" t="str">
        <f t="shared" si="71"/>
        <v/>
      </c>
      <c r="B773" s="31"/>
      <c r="C773" s="31"/>
      <c r="D773" s="31"/>
      <c r="E773" s="31"/>
      <c r="F773" s="31"/>
      <c r="G773" s="32"/>
      <c r="H773" s="32"/>
      <c r="I773" s="33"/>
      <c r="J773" s="18"/>
      <c r="K773" s="32"/>
      <c r="L773" s="18"/>
      <c r="M773" s="31"/>
      <c r="N773" s="31"/>
      <c r="O773" s="31"/>
      <c r="P773" s="32"/>
      <c r="Q773" s="31"/>
      <c r="R773" s="44"/>
      <c r="S773" s="32"/>
      <c r="T773" s="34" t="str">
        <f t="shared" si="67"/>
        <v/>
      </c>
      <c r="U773" s="32"/>
      <c r="V773" s="45"/>
      <c r="W773" s="35"/>
      <c r="X773" s="62" t="str">
        <f t="shared" si="68"/>
        <v/>
      </c>
      <c r="Y773" s="32"/>
      <c r="Z773" s="35"/>
      <c r="AA773" s="36"/>
      <c r="AB773" s="32"/>
      <c r="AC773" s="32"/>
      <c r="AD773" s="32"/>
      <c r="AE773" s="31"/>
      <c r="AF773" s="31"/>
      <c r="AG773" s="31"/>
      <c r="AH773" s="31" t="str">
        <f t="shared" si="66"/>
        <v/>
      </c>
      <c r="AI773" s="37" t="str">
        <f>IFERROR(IF(OR($C$5="",$Y773=""),"",INDEX('NFA LEVEL'!$D$2:$D$197,MATCH(CONCATENATE($C$5,"_",$Y773),'NFA LEVEL'!$A$2:$A$197))),"")</f>
        <v/>
      </c>
      <c r="AJ773" s="38" t="str">
        <f>IFERROR(ROUND((VLOOKUP(CONCATENATE($C$5,"_",$Y773),premium!$A$2:$I$200,6,FALSE))*AA773,0),"")</f>
        <v/>
      </c>
      <c r="AK773" s="38" t="str">
        <f>IFERROR(ROUND((VLOOKUP(CONCATENATE($C$5,"_",$Y773),premium!$A$2:$I$200,9,FALSE))*AA773,2),"")</f>
        <v/>
      </c>
      <c r="AL773" s="35"/>
      <c r="AM773" s="31"/>
      <c r="AN773" s="39"/>
      <c r="AO773" s="63" t="str">
        <f t="shared" si="69"/>
        <v/>
      </c>
      <c r="AP773" s="40" t="str">
        <f t="shared" si="70"/>
        <v/>
      </c>
      <c r="AQ773" s="41" t="s">
        <v>48</v>
      </c>
      <c r="AR773" s="161"/>
      <c r="AS773" s="124" t="s">
        <v>4968</v>
      </c>
      <c r="AT773" s="129" t="s">
        <v>583</v>
      </c>
      <c r="AU773" s="129" t="s">
        <v>453</v>
      </c>
      <c r="AV773" s="129" t="s">
        <v>586</v>
      </c>
      <c r="AW773" s="129" t="s">
        <v>674</v>
      </c>
      <c r="AX773" s="129" t="s">
        <v>693</v>
      </c>
      <c r="AZ773" s="129" t="s">
        <v>3984</v>
      </c>
      <c r="BA773" s="130" t="s">
        <v>10193</v>
      </c>
      <c r="BB773" s="130" t="s">
        <v>10194</v>
      </c>
      <c r="BH773" s="124"/>
      <c r="BI773" s="124"/>
      <c r="BP773" s="123"/>
      <c r="BQ773" s="123"/>
      <c r="BR773" s="123"/>
      <c r="BX773" s="123"/>
      <c r="BY773" s="131"/>
      <c r="BZ773" s="131"/>
      <c r="CB773" s="129" t="s">
        <v>583</v>
      </c>
      <c r="CC773" s="129" t="s">
        <v>453</v>
      </c>
      <c r="CD773" s="129" t="s">
        <v>586</v>
      </c>
      <c r="CE773" s="129" t="s">
        <v>674</v>
      </c>
      <c r="CF773" s="129" t="s">
        <v>693</v>
      </c>
      <c r="CG773" s="131" t="s">
        <v>17993</v>
      </c>
      <c r="CH773" s="131" t="s">
        <v>10194</v>
      </c>
      <c r="CI773" s="124" t="s">
        <v>19756</v>
      </c>
    </row>
    <row r="774" spans="1:87" ht="15" x14ac:dyDescent="0.25">
      <c r="A774" s="30" t="str">
        <f t="shared" si="71"/>
        <v/>
      </c>
      <c r="B774" s="31"/>
      <c r="C774" s="31"/>
      <c r="D774" s="31"/>
      <c r="E774" s="31"/>
      <c r="F774" s="31"/>
      <c r="G774" s="32"/>
      <c r="H774" s="32"/>
      <c r="I774" s="33"/>
      <c r="J774" s="18"/>
      <c r="K774" s="32"/>
      <c r="L774" s="18"/>
      <c r="M774" s="31"/>
      <c r="N774" s="31"/>
      <c r="O774" s="31"/>
      <c r="P774" s="32"/>
      <c r="Q774" s="31"/>
      <c r="R774" s="44"/>
      <c r="S774" s="32"/>
      <c r="T774" s="34" t="str">
        <f t="shared" si="67"/>
        <v/>
      </c>
      <c r="U774" s="32"/>
      <c r="V774" s="45"/>
      <c r="W774" s="35"/>
      <c r="X774" s="62" t="str">
        <f t="shared" si="68"/>
        <v/>
      </c>
      <c r="Y774" s="32"/>
      <c r="Z774" s="35"/>
      <c r="AA774" s="36"/>
      <c r="AB774" s="32"/>
      <c r="AC774" s="32"/>
      <c r="AD774" s="32"/>
      <c r="AE774" s="31"/>
      <c r="AF774" s="31"/>
      <c r="AG774" s="31"/>
      <c r="AH774" s="31" t="str">
        <f t="shared" si="66"/>
        <v/>
      </c>
      <c r="AI774" s="37" t="str">
        <f>IFERROR(IF(OR($C$5="",$Y774=""),"",INDEX('NFA LEVEL'!$D$2:$D$197,MATCH(CONCATENATE($C$5,"_",$Y774),'NFA LEVEL'!$A$2:$A$197))),"")</f>
        <v/>
      </c>
      <c r="AJ774" s="38" t="str">
        <f>IFERROR(ROUND((VLOOKUP(CONCATENATE($C$5,"_",$Y774),premium!$A$2:$I$200,6,FALSE))*AA774,0),"")</f>
        <v/>
      </c>
      <c r="AK774" s="38" t="str">
        <f>IFERROR(ROUND((VLOOKUP(CONCATENATE($C$5,"_",$Y774),premium!$A$2:$I$200,9,FALSE))*AA774,2),"")</f>
        <v/>
      </c>
      <c r="AL774" s="35"/>
      <c r="AM774" s="31"/>
      <c r="AN774" s="39"/>
      <c r="AO774" s="63" t="str">
        <f t="shared" si="69"/>
        <v/>
      </c>
      <c r="AP774" s="40" t="str">
        <f t="shared" si="70"/>
        <v/>
      </c>
      <c r="AQ774" s="41" t="s">
        <v>48</v>
      </c>
      <c r="AR774" s="161"/>
      <c r="AS774" s="124" t="s">
        <v>4969</v>
      </c>
      <c r="AT774" s="129" t="s">
        <v>583</v>
      </c>
      <c r="AU774" s="129" t="s">
        <v>453</v>
      </c>
      <c r="AV774" s="129" t="s">
        <v>589</v>
      </c>
      <c r="AW774" s="129" t="s">
        <v>715</v>
      </c>
      <c r="AX774" s="129" t="s">
        <v>716</v>
      </c>
      <c r="AZ774" s="129" t="s">
        <v>3984</v>
      </c>
      <c r="BA774" s="130" t="s">
        <v>10195</v>
      </c>
      <c r="BB774" s="130" t="s">
        <v>10196</v>
      </c>
      <c r="BH774" s="124"/>
      <c r="BI774" s="124"/>
      <c r="BP774" s="123"/>
      <c r="BQ774" s="123"/>
      <c r="BR774" s="123"/>
      <c r="BX774" s="123"/>
      <c r="BY774" s="131"/>
      <c r="BZ774" s="131"/>
      <c r="CB774" s="129" t="s">
        <v>583</v>
      </c>
      <c r="CC774" s="129" t="s">
        <v>453</v>
      </c>
      <c r="CD774" s="129" t="s">
        <v>589</v>
      </c>
      <c r="CE774" s="129" t="s">
        <v>715</v>
      </c>
      <c r="CF774" s="129" t="s">
        <v>716</v>
      </c>
      <c r="CG774" s="131" t="s">
        <v>17994</v>
      </c>
      <c r="CH774" s="131" t="s">
        <v>10196</v>
      </c>
      <c r="CI774" s="124" t="s">
        <v>19757</v>
      </c>
    </row>
    <row r="775" spans="1:87" ht="15" x14ac:dyDescent="0.25">
      <c r="A775" s="30" t="str">
        <f t="shared" si="71"/>
        <v/>
      </c>
      <c r="B775" s="31"/>
      <c r="C775" s="31"/>
      <c r="D775" s="31"/>
      <c r="E775" s="31"/>
      <c r="F775" s="31"/>
      <c r="G775" s="32"/>
      <c r="H775" s="32"/>
      <c r="I775" s="33"/>
      <c r="J775" s="18"/>
      <c r="K775" s="32"/>
      <c r="L775" s="18"/>
      <c r="M775" s="31"/>
      <c r="N775" s="31"/>
      <c r="O775" s="31"/>
      <c r="P775" s="32"/>
      <c r="Q775" s="31"/>
      <c r="R775" s="44"/>
      <c r="S775" s="32"/>
      <c r="T775" s="34" t="str">
        <f t="shared" si="67"/>
        <v/>
      </c>
      <c r="U775" s="32"/>
      <c r="V775" s="45"/>
      <c r="W775" s="35"/>
      <c r="X775" s="62" t="str">
        <f t="shared" si="68"/>
        <v/>
      </c>
      <c r="Y775" s="32"/>
      <c r="Z775" s="35"/>
      <c r="AA775" s="36"/>
      <c r="AB775" s="32"/>
      <c r="AC775" s="32"/>
      <c r="AD775" s="32"/>
      <c r="AE775" s="31"/>
      <c r="AF775" s="31"/>
      <c r="AG775" s="31"/>
      <c r="AH775" s="31" t="str">
        <f t="shared" si="66"/>
        <v/>
      </c>
      <c r="AI775" s="37" t="str">
        <f>IFERROR(IF(OR($C$5="",$Y775=""),"",INDEX('NFA LEVEL'!$D$2:$D$197,MATCH(CONCATENATE($C$5,"_",$Y775),'NFA LEVEL'!$A$2:$A$197))),"")</f>
        <v/>
      </c>
      <c r="AJ775" s="38" t="str">
        <f>IFERROR(ROUND((VLOOKUP(CONCATENATE($C$5,"_",$Y775),premium!$A$2:$I$200,6,FALSE))*AA775,0),"")</f>
        <v/>
      </c>
      <c r="AK775" s="38" t="str">
        <f>IFERROR(ROUND((VLOOKUP(CONCATENATE($C$5,"_",$Y775),premium!$A$2:$I$200,9,FALSE))*AA775,2),"")</f>
        <v/>
      </c>
      <c r="AL775" s="35"/>
      <c r="AM775" s="31"/>
      <c r="AN775" s="39"/>
      <c r="AO775" s="63" t="str">
        <f t="shared" si="69"/>
        <v/>
      </c>
      <c r="AP775" s="40" t="str">
        <f t="shared" si="70"/>
        <v/>
      </c>
      <c r="AQ775" s="41" t="s">
        <v>48</v>
      </c>
      <c r="AR775" s="161"/>
      <c r="AS775" s="124" t="s">
        <v>4970</v>
      </c>
      <c r="AT775" s="129" t="s">
        <v>583</v>
      </c>
      <c r="AU775" s="129" t="s">
        <v>453</v>
      </c>
      <c r="AV775" s="129" t="s">
        <v>589</v>
      </c>
      <c r="AW775" s="129" t="s">
        <v>715</v>
      </c>
      <c r="AX775" s="129" t="s">
        <v>717</v>
      </c>
      <c r="AZ775" s="129" t="s">
        <v>3984</v>
      </c>
      <c r="BA775" s="130" t="s">
        <v>10197</v>
      </c>
      <c r="BB775" s="130" t="s">
        <v>10198</v>
      </c>
      <c r="BH775" s="124"/>
      <c r="BI775" s="124"/>
      <c r="BP775" s="123"/>
      <c r="BQ775" s="123"/>
      <c r="BR775" s="123"/>
      <c r="BX775" s="123"/>
      <c r="BY775" s="131"/>
      <c r="BZ775" s="131"/>
      <c r="CB775" s="129" t="s">
        <v>583</v>
      </c>
      <c r="CC775" s="129" t="s">
        <v>453</v>
      </c>
      <c r="CD775" s="129" t="s">
        <v>589</v>
      </c>
      <c r="CE775" s="129" t="s">
        <v>715</v>
      </c>
      <c r="CF775" s="129" t="s">
        <v>717</v>
      </c>
      <c r="CG775" s="131" t="s">
        <v>17994</v>
      </c>
      <c r="CH775" s="131" t="s">
        <v>10198</v>
      </c>
      <c r="CI775" s="124" t="s">
        <v>19758</v>
      </c>
    </row>
    <row r="776" spans="1:87" ht="15" x14ac:dyDescent="0.25">
      <c r="A776" s="30" t="str">
        <f t="shared" si="71"/>
        <v/>
      </c>
      <c r="B776" s="31"/>
      <c r="C776" s="31"/>
      <c r="D776" s="31"/>
      <c r="E776" s="31"/>
      <c r="F776" s="31"/>
      <c r="G776" s="32"/>
      <c r="H776" s="32"/>
      <c r="I776" s="33"/>
      <c r="J776" s="18"/>
      <c r="K776" s="32"/>
      <c r="L776" s="18"/>
      <c r="M776" s="31"/>
      <c r="N776" s="31"/>
      <c r="O776" s="31"/>
      <c r="P776" s="32"/>
      <c r="Q776" s="31"/>
      <c r="R776" s="44"/>
      <c r="S776" s="32"/>
      <c r="T776" s="34" t="str">
        <f t="shared" si="67"/>
        <v/>
      </c>
      <c r="U776" s="32"/>
      <c r="V776" s="45"/>
      <c r="W776" s="35"/>
      <c r="X776" s="62" t="str">
        <f t="shared" si="68"/>
        <v/>
      </c>
      <c r="Y776" s="32"/>
      <c r="Z776" s="35"/>
      <c r="AA776" s="36"/>
      <c r="AB776" s="32"/>
      <c r="AC776" s="32"/>
      <c r="AD776" s="32"/>
      <c r="AE776" s="31"/>
      <c r="AF776" s="31"/>
      <c r="AG776" s="31"/>
      <c r="AH776" s="31" t="str">
        <f t="shared" si="66"/>
        <v/>
      </c>
      <c r="AI776" s="37" t="str">
        <f>IFERROR(IF(OR($C$5="",$Y776=""),"",INDEX('NFA LEVEL'!$D$2:$D$197,MATCH(CONCATENATE($C$5,"_",$Y776),'NFA LEVEL'!$A$2:$A$197))),"")</f>
        <v/>
      </c>
      <c r="AJ776" s="38" t="str">
        <f>IFERROR(ROUND((VLOOKUP(CONCATENATE($C$5,"_",$Y776),premium!$A$2:$I$200,6,FALSE))*AA776,0),"")</f>
        <v/>
      </c>
      <c r="AK776" s="38" t="str">
        <f>IFERROR(ROUND((VLOOKUP(CONCATENATE($C$5,"_",$Y776),premium!$A$2:$I$200,9,FALSE))*AA776,2),"")</f>
        <v/>
      </c>
      <c r="AL776" s="35"/>
      <c r="AM776" s="31"/>
      <c r="AN776" s="39"/>
      <c r="AO776" s="63" t="str">
        <f t="shared" si="69"/>
        <v/>
      </c>
      <c r="AP776" s="40" t="str">
        <f t="shared" si="70"/>
        <v/>
      </c>
      <c r="AQ776" s="41" t="s">
        <v>48</v>
      </c>
      <c r="AR776" s="161"/>
      <c r="AS776" s="124" t="s">
        <v>4971</v>
      </c>
      <c r="AT776" s="129" t="s">
        <v>583</v>
      </c>
      <c r="AU776" s="129" t="s">
        <v>453</v>
      </c>
      <c r="AV776" s="129" t="s">
        <v>589</v>
      </c>
      <c r="AW776" s="129" t="s">
        <v>715</v>
      </c>
      <c r="AX776" s="129" t="s">
        <v>811</v>
      </c>
      <c r="AZ776" s="129" t="s">
        <v>3984</v>
      </c>
      <c r="BA776" s="130" t="s">
        <v>10199</v>
      </c>
      <c r="BB776" s="130" t="s">
        <v>10200</v>
      </c>
      <c r="BH776" s="124"/>
      <c r="BI776" s="124"/>
      <c r="BP776" s="123"/>
      <c r="BQ776" s="123"/>
      <c r="BR776" s="123"/>
      <c r="BX776" s="123"/>
      <c r="BY776" s="131"/>
      <c r="BZ776" s="131"/>
      <c r="CB776" s="129" t="s">
        <v>583</v>
      </c>
      <c r="CC776" s="129" t="s">
        <v>453</v>
      </c>
      <c r="CD776" s="129" t="s">
        <v>589</v>
      </c>
      <c r="CE776" s="129" t="s">
        <v>715</v>
      </c>
      <c r="CF776" s="129" t="s">
        <v>811</v>
      </c>
      <c r="CG776" s="131" t="s">
        <v>17994</v>
      </c>
      <c r="CH776" s="131" t="s">
        <v>10200</v>
      </c>
      <c r="CI776" s="124" t="s">
        <v>19759</v>
      </c>
    </row>
    <row r="777" spans="1:87" ht="15" x14ac:dyDescent="0.25">
      <c r="A777" s="30" t="str">
        <f t="shared" si="71"/>
        <v/>
      </c>
      <c r="B777" s="31"/>
      <c r="C777" s="31"/>
      <c r="D777" s="31"/>
      <c r="E777" s="31"/>
      <c r="F777" s="31"/>
      <c r="G777" s="32"/>
      <c r="H777" s="32"/>
      <c r="I777" s="33"/>
      <c r="J777" s="18"/>
      <c r="K777" s="32"/>
      <c r="L777" s="18"/>
      <c r="M777" s="31"/>
      <c r="N777" s="31"/>
      <c r="O777" s="31"/>
      <c r="P777" s="32"/>
      <c r="Q777" s="31"/>
      <c r="R777" s="44"/>
      <c r="S777" s="32"/>
      <c r="T777" s="34" t="str">
        <f t="shared" si="67"/>
        <v/>
      </c>
      <c r="U777" s="32"/>
      <c r="V777" s="45"/>
      <c r="W777" s="35"/>
      <c r="X777" s="62" t="str">
        <f t="shared" si="68"/>
        <v/>
      </c>
      <c r="Y777" s="32"/>
      <c r="Z777" s="35"/>
      <c r="AA777" s="36"/>
      <c r="AB777" s="32"/>
      <c r="AC777" s="32"/>
      <c r="AD777" s="32"/>
      <c r="AE777" s="31"/>
      <c r="AF777" s="31"/>
      <c r="AG777" s="31"/>
      <c r="AH777" s="31" t="str">
        <f t="shared" si="66"/>
        <v/>
      </c>
      <c r="AI777" s="37" t="str">
        <f>IFERROR(IF(OR($C$5="",$Y777=""),"",INDEX('NFA LEVEL'!$D$2:$D$197,MATCH(CONCATENATE($C$5,"_",$Y777),'NFA LEVEL'!$A$2:$A$197))),"")</f>
        <v/>
      </c>
      <c r="AJ777" s="38" t="str">
        <f>IFERROR(ROUND((VLOOKUP(CONCATENATE($C$5,"_",$Y777),premium!$A$2:$I$200,6,FALSE))*AA777,0),"")</f>
        <v/>
      </c>
      <c r="AK777" s="38" t="str">
        <f>IFERROR(ROUND((VLOOKUP(CONCATENATE($C$5,"_",$Y777),premium!$A$2:$I$200,9,FALSE))*AA777,2),"")</f>
        <v/>
      </c>
      <c r="AL777" s="35"/>
      <c r="AM777" s="31"/>
      <c r="AN777" s="39"/>
      <c r="AO777" s="63" t="str">
        <f t="shared" si="69"/>
        <v/>
      </c>
      <c r="AP777" s="40" t="str">
        <f t="shared" si="70"/>
        <v/>
      </c>
      <c r="AQ777" s="41" t="s">
        <v>48</v>
      </c>
      <c r="AR777" s="161"/>
      <c r="AS777" s="124" t="s">
        <v>4972</v>
      </c>
      <c r="AT777" s="129" t="s">
        <v>583</v>
      </c>
      <c r="AU777" s="129" t="s">
        <v>453</v>
      </c>
      <c r="AV777" s="129" t="s">
        <v>589</v>
      </c>
      <c r="AW777" s="129" t="s">
        <v>715</v>
      </c>
      <c r="AX777" s="129" t="s">
        <v>812</v>
      </c>
      <c r="AZ777" s="129" t="s">
        <v>3984</v>
      </c>
      <c r="BA777" s="130" t="s">
        <v>10201</v>
      </c>
      <c r="BB777" s="130" t="s">
        <v>10202</v>
      </c>
      <c r="BH777" s="124"/>
      <c r="BI777" s="124"/>
      <c r="BP777" s="123"/>
      <c r="BQ777" s="123"/>
      <c r="BR777" s="123"/>
      <c r="BX777" s="123"/>
      <c r="BY777" s="131"/>
      <c r="BZ777" s="131"/>
      <c r="CB777" s="129" t="s">
        <v>583</v>
      </c>
      <c r="CC777" s="129" t="s">
        <v>453</v>
      </c>
      <c r="CD777" s="129" t="s">
        <v>589</v>
      </c>
      <c r="CE777" s="129" t="s">
        <v>715</v>
      </c>
      <c r="CF777" s="129" t="s">
        <v>812</v>
      </c>
      <c r="CG777" s="131" t="s">
        <v>17994</v>
      </c>
      <c r="CH777" s="131" t="s">
        <v>10202</v>
      </c>
      <c r="CI777" s="124" t="s">
        <v>19760</v>
      </c>
    </row>
    <row r="778" spans="1:87" ht="15" x14ac:dyDescent="0.25">
      <c r="A778" s="30" t="str">
        <f t="shared" si="71"/>
        <v/>
      </c>
      <c r="B778" s="31"/>
      <c r="C778" s="31"/>
      <c r="D778" s="31"/>
      <c r="E778" s="31"/>
      <c r="F778" s="31"/>
      <c r="G778" s="32"/>
      <c r="H778" s="32"/>
      <c r="I778" s="33"/>
      <c r="J778" s="18"/>
      <c r="K778" s="32"/>
      <c r="L778" s="18"/>
      <c r="M778" s="31"/>
      <c r="N778" s="31"/>
      <c r="O778" s="31"/>
      <c r="P778" s="32"/>
      <c r="Q778" s="31"/>
      <c r="R778" s="44"/>
      <c r="S778" s="32"/>
      <c r="T778" s="34" t="str">
        <f t="shared" si="67"/>
        <v/>
      </c>
      <c r="U778" s="32"/>
      <c r="V778" s="45"/>
      <c r="W778" s="35"/>
      <c r="X778" s="62" t="str">
        <f t="shared" si="68"/>
        <v/>
      </c>
      <c r="Y778" s="32"/>
      <c r="Z778" s="35"/>
      <c r="AA778" s="36"/>
      <c r="AB778" s="32"/>
      <c r="AC778" s="32"/>
      <c r="AD778" s="32"/>
      <c r="AE778" s="31"/>
      <c r="AF778" s="31"/>
      <c r="AG778" s="31"/>
      <c r="AH778" s="31" t="str">
        <f t="shared" si="66"/>
        <v/>
      </c>
      <c r="AI778" s="37" t="str">
        <f>IFERROR(IF(OR($C$5="",$Y778=""),"",INDEX('NFA LEVEL'!$D$2:$D$197,MATCH(CONCATENATE($C$5,"_",$Y778),'NFA LEVEL'!$A$2:$A$197))),"")</f>
        <v/>
      </c>
      <c r="AJ778" s="38" t="str">
        <f>IFERROR(ROUND((VLOOKUP(CONCATENATE($C$5,"_",$Y778),premium!$A$2:$I$200,6,FALSE))*AA778,0),"")</f>
        <v/>
      </c>
      <c r="AK778" s="38" t="str">
        <f>IFERROR(ROUND((VLOOKUP(CONCATENATE($C$5,"_",$Y778),premium!$A$2:$I$200,9,FALSE))*AA778,2),"")</f>
        <v/>
      </c>
      <c r="AL778" s="35"/>
      <c r="AM778" s="31"/>
      <c r="AN778" s="39"/>
      <c r="AO778" s="63" t="str">
        <f t="shared" si="69"/>
        <v/>
      </c>
      <c r="AP778" s="40" t="str">
        <f t="shared" si="70"/>
        <v/>
      </c>
      <c r="AQ778" s="41" t="s">
        <v>48</v>
      </c>
      <c r="AR778" s="161"/>
      <c r="AS778" s="124" t="s">
        <v>4973</v>
      </c>
      <c r="AT778" s="129" t="s">
        <v>583</v>
      </c>
      <c r="AU778" s="129" t="s">
        <v>453</v>
      </c>
      <c r="AV778" s="129" t="s">
        <v>589</v>
      </c>
      <c r="AW778" s="129" t="s">
        <v>715</v>
      </c>
      <c r="AX778" s="129" t="s">
        <v>718</v>
      </c>
      <c r="AZ778" s="129" t="s">
        <v>3984</v>
      </c>
      <c r="BA778" s="130" t="s">
        <v>10203</v>
      </c>
      <c r="BB778" s="130" t="s">
        <v>10204</v>
      </c>
      <c r="BH778" s="124"/>
      <c r="BI778" s="124"/>
      <c r="BP778" s="123"/>
      <c r="BQ778" s="123"/>
      <c r="BR778" s="123"/>
      <c r="BX778" s="123"/>
      <c r="BY778" s="131"/>
      <c r="BZ778" s="131"/>
      <c r="CB778" s="129" t="s">
        <v>583</v>
      </c>
      <c r="CC778" s="129" t="s">
        <v>453</v>
      </c>
      <c r="CD778" s="129" t="s">
        <v>589</v>
      </c>
      <c r="CE778" s="129" t="s">
        <v>715</v>
      </c>
      <c r="CF778" s="129" t="s">
        <v>718</v>
      </c>
      <c r="CG778" s="131" t="s">
        <v>17994</v>
      </c>
      <c r="CH778" s="131" t="s">
        <v>10204</v>
      </c>
      <c r="CI778" s="124" t="s">
        <v>19761</v>
      </c>
    </row>
    <row r="779" spans="1:87" ht="15" x14ac:dyDescent="0.25">
      <c r="A779" s="30" t="str">
        <f t="shared" si="71"/>
        <v/>
      </c>
      <c r="B779" s="31"/>
      <c r="C779" s="31"/>
      <c r="D779" s="31"/>
      <c r="E779" s="31"/>
      <c r="F779" s="31"/>
      <c r="G779" s="32"/>
      <c r="H779" s="32"/>
      <c r="I779" s="33"/>
      <c r="J779" s="18"/>
      <c r="K779" s="32"/>
      <c r="L779" s="18"/>
      <c r="M779" s="31"/>
      <c r="N779" s="31"/>
      <c r="O779" s="31"/>
      <c r="P779" s="32"/>
      <c r="Q779" s="31"/>
      <c r="R779" s="44"/>
      <c r="S779" s="32"/>
      <c r="T779" s="34" t="str">
        <f t="shared" si="67"/>
        <v/>
      </c>
      <c r="U779" s="32"/>
      <c r="V779" s="45"/>
      <c r="W779" s="35"/>
      <c r="X779" s="62" t="str">
        <f t="shared" si="68"/>
        <v/>
      </c>
      <c r="Y779" s="32"/>
      <c r="Z779" s="35"/>
      <c r="AA779" s="36"/>
      <c r="AB779" s="32"/>
      <c r="AC779" s="32"/>
      <c r="AD779" s="32"/>
      <c r="AE779" s="31"/>
      <c r="AF779" s="31"/>
      <c r="AG779" s="31"/>
      <c r="AH779" s="31" t="str">
        <f t="shared" si="66"/>
        <v/>
      </c>
      <c r="AI779" s="37" t="str">
        <f>IFERROR(IF(OR($C$5="",$Y779=""),"",INDEX('NFA LEVEL'!$D$2:$D$197,MATCH(CONCATENATE($C$5,"_",$Y779),'NFA LEVEL'!$A$2:$A$197))),"")</f>
        <v/>
      </c>
      <c r="AJ779" s="38" t="str">
        <f>IFERROR(ROUND((VLOOKUP(CONCATENATE($C$5,"_",$Y779),premium!$A$2:$I$200,6,FALSE))*AA779,0),"")</f>
        <v/>
      </c>
      <c r="AK779" s="38" t="str">
        <f>IFERROR(ROUND((VLOOKUP(CONCATENATE($C$5,"_",$Y779),premium!$A$2:$I$200,9,FALSE))*AA779,2),"")</f>
        <v/>
      </c>
      <c r="AL779" s="35"/>
      <c r="AM779" s="31"/>
      <c r="AN779" s="39"/>
      <c r="AO779" s="63" t="str">
        <f t="shared" si="69"/>
        <v/>
      </c>
      <c r="AP779" s="40" t="str">
        <f t="shared" si="70"/>
        <v/>
      </c>
      <c r="AQ779" s="41" t="s">
        <v>48</v>
      </c>
      <c r="AR779" s="161"/>
      <c r="AS779" s="124" t="s">
        <v>4974</v>
      </c>
      <c r="AT779" s="129" t="s">
        <v>583</v>
      </c>
      <c r="AU779" s="129" t="s">
        <v>453</v>
      </c>
      <c r="AV779" s="129" t="s">
        <v>589</v>
      </c>
      <c r="AW779" s="129" t="s">
        <v>715</v>
      </c>
      <c r="AX779" s="129" t="s">
        <v>719</v>
      </c>
      <c r="AZ779" s="129" t="s">
        <v>3984</v>
      </c>
      <c r="BA779" s="130" t="s">
        <v>10205</v>
      </c>
      <c r="BB779" s="130" t="s">
        <v>10206</v>
      </c>
      <c r="BH779" s="124"/>
      <c r="BI779" s="124"/>
      <c r="BP779" s="123"/>
      <c r="BQ779" s="123"/>
      <c r="BR779" s="123"/>
      <c r="BX779" s="123"/>
      <c r="BY779" s="131"/>
      <c r="BZ779" s="131"/>
      <c r="CB779" s="129" t="s">
        <v>583</v>
      </c>
      <c r="CC779" s="129" t="s">
        <v>453</v>
      </c>
      <c r="CD779" s="129" t="s">
        <v>589</v>
      </c>
      <c r="CE779" s="129" t="s">
        <v>715</v>
      </c>
      <c r="CF779" s="129" t="s">
        <v>719</v>
      </c>
      <c r="CG779" s="131" t="s">
        <v>17994</v>
      </c>
      <c r="CH779" s="131" t="s">
        <v>10206</v>
      </c>
      <c r="CI779" s="124" t="s">
        <v>19762</v>
      </c>
    </row>
    <row r="780" spans="1:87" ht="15" x14ac:dyDescent="0.25">
      <c r="A780" s="30" t="str">
        <f t="shared" si="71"/>
        <v/>
      </c>
      <c r="B780" s="31"/>
      <c r="C780" s="31"/>
      <c r="D780" s="31"/>
      <c r="E780" s="31"/>
      <c r="F780" s="31"/>
      <c r="G780" s="32"/>
      <c r="H780" s="32"/>
      <c r="I780" s="33"/>
      <c r="J780" s="18"/>
      <c r="K780" s="32"/>
      <c r="L780" s="18"/>
      <c r="M780" s="31"/>
      <c r="N780" s="31"/>
      <c r="O780" s="31"/>
      <c r="P780" s="32"/>
      <c r="Q780" s="31"/>
      <c r="R780" s="44"/>
      <c r="S780" s="32"/>
      <c r="T780" s="34" t="str">
        <f t="shared" si="67"/>
        <v/>
      </c>
      <c r="U780" s="32"/>
      <c r="V780" s="45"/>
      <c r="W780" s="35"/>
      <c r="X780" s="62" t="str">
        <f t="shared" si="68"/>
        <v/>
      </c>
      <c r="Y780" s="32"/>
      <c r="Z780" s="35"/>
      <c r="AA780" s="36"/>
      <c r="AB780" s="32"/>
      <c r="AC780" s="32"/>
      <c r="AD780" s="32"/>
      <c r="AE780" s="31"/>
      <c r="AF780" s="31"/>
      <c r="AG780" s="31"/>
      <c r="AH780" s="31" t="str">
        <f t="shared" si="66"/>
        <v/>
      </c>
      <c r="AI780" s="37" t="str">
        <f>IFERROR(IF(OR($C$5="",$Y780=""),"",INDEX('NFA LEVEL'!$D$2:$D$197,MATCH(CONCATENATE($C$5,"_",$Y780),'NFA LEVEL'!$A$2:$A$197))),"")</f>
        <v/>
      </c>
      <c r="AJ780" s="38" t="str">
        <f>IFERROR(ROUND((VLOOKUP(CONCATENATE($C$5,"_",$Y780),premium!$A$2:$I$200,6,FALSE))*AA780,0),"")</f>
        <v/>
      </c>
      <c r="AK780" s="38" t="str">
        <f>IFERROR(ROUND((VLOOKUP(CONCATENATE($C$5,"_",$Y780),premium!$A$2:$I$200,9,FALSE))*AA780,2),"")</f>
        <v/>
      </c>
      <c r="AL780" s="35"/>
      <c r="AM780" s="31"/>
      <c r="AN780" s="39"/>
      <c r="AO780" s="63" t="str">
        <f t="shared" si="69"/>
        <v/>
      </c>
      <c r="AP780" s="40" t="str">
        <f t="shared" si="70"/>
        <v/>
      </c>
      <c r="AQ780" s="41" t="s">
        <v>48</v>
      </c>
      <c r="AR780" s="161"/>
      <c r="AS780" s="124" t="s">
        <v>4975</v>
      </c>
      <c r="AT780" s="129" t="s">
        <v>583</v>
      </c>
      <c r="AU780" s="129" t="s">
        <v>453</v>
      </c>
      <c r="AV780" s="129" t="s">
        <v>589</v>
      </c>
      <c r="AW780" s="129" t="s">
        <v>715</v>
      </c>
      <c r="AX780" s="129" t="s">
        <v>813</v>
      </c>
      <c r="AZ780" s="129" t="s">
        <v>3984</v>
      </c>
      <c r="BA780" s="130" t="s">
        <v>10207</v>
      </c>
      <c r="BB780" s="130" t="s">
        <v>10208</v>
      </c>
      <c r="BH780" s="124"/>
      <c r="BI780" s="124"/>
      <c r="BP780" s="123"/>
      <c r="BQ780" s="123"/>
      <c r="BR780" s="123"/>
      <c r="BX780" s="123"/>
      <c r="BY780" s="131"/>
      <c r="BZ780" s="131"/>
      <c r="CB780" s="129" t="s">
        <v>583</v>
      </c>
      <c r="CC780" s="129" t="s">
        <v>453</v>
      </c>
      <c r="CD780" s="129" t="s">
        <v>589</v>
      </c>
      <c r="CE780" s="129" t="s">
        <v>715</v>
      </c>
      <c r="CF780" s="129" t="s">
        <v>813</v>
      </c>
      <c r="CG780" s="131" t="s">
        <v>17994</v>
      </c>
      <c r="CH780" s="131" t="s">
        <v>10208</v>
      </c>
      <c r="CI780" s="124" t="s">
        <v>19763</v>
      </c>
    </row>
    <row r="781" spans="1:87" ht="15" x14ac:dyDescent="0.25">
      <c r="A781" s="30" t="str">
        <f t="shared" si="71"/>
        <v/>
      </c>
      <c r="B781" s="31"/>
      <c r="C781" s="31"/>
      <c r="D781" s="31"/>
      <c r="E781" s="31"/>
      <c r="F781" s="31"/>
      <c r="G781" s="32"/>
      <c r="H781" s="32"/>
      <c r="I781" s="33"/>
      <c r="J781" s="18"/>
      <c r="K781" s="32"/>
      <c r="L781" s="18"/>
      <c r="M781" s="31"/>
      <c r="N781" s="31"/>
      <c r="O781" s="31"/>
      <c r="P781" s="32"/>
      <c r="Q781" s="31"/>
      <c r="R781" s="44"/>
      <c r="S781" s="32"/>
      <c r="T781" s="34" t="str">
        <f t="shared" si="67"/>
        <v/>
      </c>
      <c r="U781" s="32"/>
      <c r="V781" s="45"/>
      <c r="W781" s="35"/>
      <c r="X781" s="62" t="str">
        <f t="shared" si="68"/>
        <v/>
      </c>
      <c r="Y781" s="32"/>
      <c r="Z781" s="35"/>
      <c r="AA781" s="36"/>
      <c r="AB781" s="32"/>
      <c r="AC781" s="32"/>
      <c r="AD781" s="32"/>
      <c r="AE781" s="31"/>
      <c r="AF781" s="31"/>
      <c r="AG781" s="31"/>
      <c r="AH781" s="31" t="str">
        <f t="shared" si="66"/>
        <v/>
      </c>
      <c r="AI781" s="37" t="str">
        <f>IFERROR(IF(OR($C$5="",$Y781=""),"",INDEX('NFA LEVEL'!$D$2:$D$197,MATCH(CONCATENATE($C$5,"_",$Y781),'NFA LEVEL'!$A$2:$A$197))),"")</f>
        <v/>
      </c>
      <c r="AJ781" s="38" t="str">
        <f>IFERROR(ROUND((VLOOKUP(CONCATENATE($C$5,"_",$Y781),premium!$A$2:$I$200,6,FALSE))*AA781,0),"")</f>
        <v/>
      </c>
      <c r="AK781" s="38" t="str">
        <f>IFERROR(ROUND((VLOOKUP(CONCATENATE($C$5,"_",$Y781),premium!$A$2:$I$200,9,FALSE))*AA781,2),"")</f>
        <v/>
      </c>
      <c r="AL781" s="35"/>
      <c r="AM781" s="31"/>
      <c r="AN781" s="39"/>
      <c r="AO781" s="63" t="str">
        <f t="shared" si="69"/>
        <v/>
      </c>
      <c r="AP781" s="40" t="str">
        <f t="shared" si="70"/>
        <v/>
      </c>
      <c r="AQ781" s="41" t="s">
        <v>48</v>
      </c>
      <c r="AR781" s="161"/>
      <c r="AS781" s="124" t="s">
        <v>4976</v>
      </c>
      <c r="AT781" s="129" t="s">
        <v>583</v>
      </c>
      <c r="AU781" s="129" t="s">
        <v>453</v>
      </c>
      <c r="AV781" s="129" t="s">
        <v>589</v>
      </c>
      <c r="AW781" s="129" t="s">
        <v>715</v>
      </c>
      <c r="AX781" s="129" t="s">
        <v>814</v>
      </c>
      <c r="AZ781" s="129" t="s">
        <v>3984</v>
      </c>
      <c r="BA781" s="130" t="s">
        <v>10209</v>
      </c>
      <c r="BB781" s="130" t="s">
        <v>10210</v>
      </c>
      <c r="BH781" s="124"/>
      <c r="BI781" s="124"/>
      <c r="BP781" s="123"/>
      <c r="BQ781" s="123"/>
      <c r="BR781" s="123"/>
      <c r="BX781" s="123"/>
      <c r="BY781" s="131"/>
      <c r="BZ781" s="131"/>
      <c r="CB781" s="129" t="s">
        <v>583</v>
      </c>
      <c r="CC781" s="129" t="s">
        <v>453</v>
      </c>
      <c r="CD781" s="129" t="s">
        <v>589</v>
      </c>
      <c r="CE781" s="129" t="s">
        <v>715</v>
      </c>
      <c r="CF781" s="129" t="s">
        <v>814</v>
      </c>
      <c r="CG781" s="131" t="s">
        <v>17994</v>
      </c>
      <c r="CH781" s="131" t="s">
        <v>10210</v>
      </c>
      <c r="CI781" s="124" t="s">
        <v>19764</v>
      </c>
    </row>
    <row r="782" spans="1:87" ht="15" x14ac:dyDescent="0.25">
      <c r="A782" s="30" t="str">
        <f t="shared" si="71"/>
        <v/>
      </c>
      <c r="B782" s="31"/>
      <c r="C782" s="31"/>
      <c r="D782" s="31"/>
      <c r="E782" s="31"/>
      <c r="F782" s="31"/>
      <c r="G782" s="32"/>
      <c r="H782" s="32"/>
      <c r="I782" s="33"/>
      <c r="J782" s="18"/>
      <c r="K782" s="32"/>
      <c r="L782" s="18"/>
      <c r="M782" s="31"/>
      <c r="N782" s="31"/>
      <c r="O782" s="31"/>
      <c r="P782" s="32"/>
      <c r="Q782" s="31"/>
      <c r="R782" s="44"/>
      <c r="S782" s="32"/>
      <c r="T782" s="34" t="str">
        <f t="shared" si="67"/>
        <v/>
      </c>
      <c r="U782" s="32"/>
      <c r="V782" s="45"/>
      <c r="W782" s="35"/>
      <c r="X782" s="62" t="str">
        <f t="shared" si="68"/>
        <v/>
      </c>
      <c r="Y782" s="32"/>
      <c r="Z782" s="35"/>
      <c r="AA782" s="36"/>
      <c r="AB782" s="32"/>
      <c r="AC782" s="32"/>
      <c r="AD782" s="32"/>
      <c r="AE782" s="31"/>
      <c r="AF782" s="31"/>
      <c r="AG782" s="31"/>
      <c r="AH782" s="31" t="str">
        <f t="shared" si="66"/>
        <v/>
      </c>
      <c r="AI782" s="37" t="str">
        <f>IFERROR(IF(OR($C$5="",$Y782=""),"",INDEX('NFA LEVEL'!$D$2:$D$197,MATCH(CONCATENATE($C$5,"_",$Y782),'NFA LEVEL'!$A$2:$A$197))),"")</f>
        <v/>
      </c>
      <c r="AJ782" s="38" t="str">
        <f>IFERROR(ROUND((VLOOKUP(CONCATENATE($C$5,"_",$Y782),premium!$A$2:$I$200,6,FALSE))*AA782,0),"")</f>
        <v/>
      </c>
      <c r="AK782" s="38" t="str">
        <f>IFERROR(ROUND((VLOOKUP(CONCATENATE($C$5,"_",$Y782),premium!$A$2:$I$200,9,FALSE))*AA782,2),"")</f>
        <v/>
      </c>
      <c r="AL782" s="35"/>
      <c r="AM782" s="31"/>
      <c r="AN782" s="39"/>
      <c r="AO782" s="63" t="str">
        <f t="shared" si="69"/>
        <v/>
      </c>
      <c r="AP782" s="40" t="str">
        <f t="shared" si="70"/>
        <v/>
      </c>
      <c r="AQ782" s="41" t="s">
        <v>48</v>
      </c>
      <c r="AR782" s="161"/>
      <c r="AS782" s="124" t="s">
        <v>4977</v>
      </c>
      <c r="AT782" s="129" t="s">
        <v>583</v>
      </c>
      <c r="AU782" s="129" t="s">
        <v>453</v>
      </c>
      <c r="AV782" s="129" t="s">
        <v>589</v>
      </c>
      <c r="AW782" s="129" t="s">
        <v>715</v>
      </c>
      <c r="AX782" s="129" t="s">
        <v>815</v>
      </c>
      <c r="AZ782" s="129" t="s">
        <v>3984</v>
      </c>
      <c r="BA782" s="130" t="s">
        <v>10211</v>
      </c>
      <c r="BB782" s="130" t="s">
        <v>10212</v>
      </c>
      <c r="BH782" s="124"/>
      <c r="BI782" s="124"/>
      <c r="BP782" s="123"/>
      <c r="BQ782" s="123"/>
      <c r="BR782" s="123"/>
      <c r="BX782" s="123"/>
      <c r="BY782" s="131"/>
      <c r="BZ782" s="131"/>
      <c r="CB782" s="129" t="s">
        <v>583</v>
      </c>
      <c r="CC782" s="129" t="s">
        <v>453</v>
      </c>
      <c r="CD782" s="129" t="s">
        <v>589</v>
      </c>
      <c r="CE782" s="129" t="s">
        <v>715</v>
      </c>
      <c r="CF782" s="129" t="s">
        <v>815</v>
      </c>
      <c r="CG782" s="131" t="s">
        <v>17994</v>
      </c>
      <c r="CH782" s="131" t="s">
        <v>10212</v>
      </c>
      <c r="CI782" s="124" t="s">
        <v>19765</v>
      </c>
    </row>
    <row r="783" spans="1:87" ht="15" x14ac:dyDescent="0.25">
      <c r="A783" s="30" t="str">
        <f t="shared" si="71"/>
        <v/>
      </c>
      <c r="B783" s="31"/>
      <c r="C783" s="31"/>
      <c r="D783" s="31"/>
      <c r="E783" s="31"/>
      <c r="F783" s="31"/>
      <c r="G783" s="32"/>
      <c r="H783" s="32"/>
      <c r="I783" s="33"/>
      <c r="J783" s="18"/>
      <c r="K783" s="32"/>
      <c r="L783" s="18"/>
      <c r="M783" s="31"/>
      <c r="N783" s="31"/>
      <c r="O783" s="31"/>
      <c r="P783" s="32"/>
      <c r="Q783" s="31"/>
      <c r="R783" s="44"/>
      <c r="S783" s="32"/>
      <c r="T783" s="34" t="str">
        <f t="shared" si="67"/>
        <v/>
      </c>
      <c r="U783" s="32"/>
      <c r="V783" s="45"/>
      <c r="W783" s="35"/>
      <c r="X783" s="62" t="str">
        <f t="shared" si="68"/>
        <v/>
      </c>
      <c r="Y783" s="32"/>
      <c r="Z783" s="35"/>
      <c r="AA783" s="36"/>
      <c r="AB783" s="32"/>
      <c r="AC783" s="32"/>
      <c r="AD783" s="32"/>
      <c r="AE783" s="31"/>
      <c r="AF783" s="31"/>
      <c r="AG783" s="31"/>
      <c r="AH783" s="31" t="str">
        <f t="shared" si="66"/>
        <v/>
      </c>
      <c r="AI783" s="37" t="str">
        <f>IFERROR(IF(OR($C$5="",$Y783=""),"",INDEX('NFA LEVEL'!$D$2:$D$197,MATCH(CONCATENATE($C$5,"_",$Y783),'NFA LEVEL'!$A$2:$A$197))),"")</f>
        <v/>
      </c>
      <c r="AJ783" s="38" t="str">
        <f>IFERROR(ROUND((VLOOKUP(CONCATENATE($C$5,"_",$Y783),premium!$A$2:$I$200,6,FALSE))*AA783,0),"")</f>
        <v/>
      </c>
      <c r="AK783" s="38" t="str">
        <f>IFERROR(ROUND((VLOOKUP(CONCATENATE($C$5,"_",$Y783),premium!$A$2:$I$200,9,FALSE))*AA783,2),"")</f>
        <v/>
      </c>
      <c r="AL783" s="35"/>
      <c r="AM783" s="31"/>
      <c r="AN783" s="39"/>
      <c r="AO783" s="63" t="str">
        <f t="shared" si="69"/>
        <v/>
      </c>
      <c r="AP783" s="40" t="str">
        <f t="shared" si="70"/>
        <v/>
      </c>
      <c r="AQ783" s="41" t="s">
        <v>48</v>
      </c>
      <c r="AR783" s="161"/>
      <c r="AS783" s="124" t="s">
        <v>4978</v>
      </c>
      <c r="AT783" s="129" t="s">
        <v>583</v>
      </c>
      <c r="AU783" s="129" t="s">
        <v>453</v>
      </c>
      <c r="AV783" s="129" t="s">
        <v>589</v>
      </c>
      <c r="AW783" s="129" t="s">
        <v>715</v>
      </c>
      <c r="AX783" s="129" t="s">
        <v>816</v>
      </c>
      <c r="AZ783" s="129" t="s">
        <v>3984</v>
      </c>
      <c r="BA783" s="130" t="s">
        <v>10213</v>
      </c>
      <c r="BB783" s="130" t="s">
        <v>10214</v>
      </c>
      <c r="BH783" s="124"/>
      <c r="BI783" s="124"/>
      <c r="BP783" s="123"/>
      <c r="BQ783" s="123"/>
      <c r="BR783" s="123"/>
      <c r="BX783" s="123"/>
      <c r="BY783" s="131"/>
      <c r="BZ783" s="131"/>
      <c r="CB783" s="129" t="s">
        <v>583</v>
      </c>
      <c r="CC783" s="129" t="s">
        <v>453</v>
      </c>
      <c r="CD783" s="129" t="s">
        <v>589</v>
      </c>
      <c r="CE783" s="129" t="s">
        <v>715</v>
      </c>
      <c r="CF783" s="129" t="s">
        <v>816</v>
      </c>
      <c r="CG783" s="131" t="s">
        <v>17994</v>
      </c>
      <c r="CH783" s="131" t="s">
        <v>10214</v>
      </c>
      <c r="CI783" s="124" t="s">
        <v>19766</v>
      </c>
    </row>
    <row r="784" spans="1:87" ht="15" x14ac:dyDescent="0.25">
      <c r="A784" s="30" t="str">
        <f t="shared" si="71"/>
        <v/>
      </c>
      <c r="B784" s="31"/>
      <c r="C784" s="31"/>
      <c r="D784" s="31"/>
      <c r="E784" s="31"/>
      <c r="F784" s="31"/>
      <c r="G784" s="32"/>
      <c r="H784" s="32"/>
      <c r="I784" s="33"/>
      <c r="J784" s="18"/>
      <c r="K784" s="32"/>
      <c r="L784" s="18"/>
      <c r="M784" s="31"/>
      <c r="N784" s="31"/>
      <c r="O784" s="31"/>
      <c r="P784" s="32"/>
      <c r="Q784" s="31"/>
      <c r="R784" s="44"/>
      <c r="S784" s="32"/>
      <c r="T784" s="34" t="str">
        <f t="shared" si="67"/>
        <v/>
      </c>
      <c r="U784" s="32"/>
      <c r="V784" s="45"/>
      <c r="W784" s="35"/>
      <c r="X784" s="62" t="str">
        <f t="shared" si="68"/>
        <v/>
      </c>
      <c r="Y784" s="32"/>
      <c r="Z784" s="35"/>
      <c r="AA784" s="36"/>
      <c r="AB784" s="32"/>
      <c r="AC784" s="32"/>
      <c r="AD784" s="32"/>
      <c r="AE784" s="31"/>
      <c r="AF784" s="31"/>
      <c r="AG784" s="31"/>
      <c r="AH784" s="31" t="str">
        <f t="shared" si="66"/>
        <v/>
      </c>
      <c r="AI784" s="37" t="str">
        <f>IFERROR(IF(OR($C$5="",$Y784=""),"",INDEX('NFA LEVEL'!$D$2:$D$197,MATCH(CONCATENATE($C$5,"_",$Y784),'NFA LEVEL'!$A$2:$A$197))),"")</f>
        <v/>
      </c>
      <c r="AJ784" s="38" t="str">
        <f>IFERROR(ROUND((VLOOKUP(CONCATENATE($C$5,"_",$Y784),premium!$A$2:$I$200,6,FALSE))*AA784,0),"")</f>
        <v/>
      </c>
      <c r="AK784" s="38" t="str">
        <f>IFERROR(ROUND((VLOOKUP(CONCATENATE($C$5,"_",$Y784),premium!$A$2:$I$200,9,FALSE))*AA784,2),"")</f>
        <v/>
      </c>
      <c r="AL784" s="35"/>
      <c r="AM784" s="31"/>
      <c r="AN784" s="39"/>
      <c r="AO784" s="63" t="str">
        <f t="shared" si="69"/>
        <v/>
      </c>
      <c r="AP784" s="40" t="str">
        <f t="shared" si="70"/>
        <v/>
      </c>
      <c r="AQ784" s="41" t="s">
        <v>48</v>
      </c>
      <c r="AR784" s="161"/>
      <c r="AS784" s="124" t="s">
        <v>4979</v>
      </c>
      <c r="AT784" s="129" t="s">
        <v>583</v>
      </c>
      <c r="AU784" s="129" t="s">
        <v>453</v>
      </c>
      <c r="AV784" s="129" t="s">
        <v>589</v>
      </c>
      <c r="AW784" s="129" t="s">
        <v>715</v>
      </c>
      <c r="AX784" s="129" t="s">
        <v>817</v>
      </c>
      <c r="AZ784" s="129" t="s">
        <v>3984</v>
      </c>
      <c r="BA784" s="130" t="s">
        <v>10215</v>
      </c>
      <c r="BB784" s="130" t="s">
        <v>10216</v>
      </c>
      <c r="BH784" s="124"/>
      <c r="BI784" s="124"/>
      <c r="BP784" s="123"/>
      <c r="BQ784" s="123"/>
      <c r="BR784" s="123"/>
      <c r="BX784" s="123"/>
      <c r="BY784" s="131"/>
      <c r="BZ784" s="131"/>
      <c r="CB784" s="129" t="s">
        <v>583</v>
      </c>
      <c r="CC784" s="129" t="s">
        <v>453</v>
      </c>
      <c r="CD784" s="129" t="s">
        <v>589</v>
      </c>
      <c r="CE784" s="129" t="s">
        <v>715</v>
      </c>
      <c r="CF784" s="129" t="s">
        <v>817</v>
      </c>
      <c r="CG784" s="131" t="s">
        <v>17994</v>
      </c>
      <c r="CH784" s="131" t="s">
        <v>10216</v>
      </c>
      <c r="CI784" s="124" t="s">
        <v>19767</v>
      </c>
    </row>
    <row r="785" spans="1:87" ht="15" x14ac:dyDescent="0.25">
      <c r="A785" s="30" t="str">
        <f t="shared" si="71"/>
        <v/>
      </c>
      <c r="B785" s="31"/>
      <c r="C785" s="31"/>
      <c r="D785" s="31"/>
      <c r="E785" s="31"/>
      <c r="F785" s="31"/>
      <c r="G785" s="32"/>
      <c r="H785" s="32"/>
      <c r="I785" s="33"/>
      <c r="J785" s="18"/>
      <c r="K785" s="32"/>
      <c r="L785" s="18"/>
      <c r="M785" s="31"/>
      <c r="N785" s="31"/>
      <c r="O785" s="31"/>
      <c r="P785" s="32"/>
      <c r="Q785" s="31"/>
      <c r="R785" s="44"/>
      <c r="S785" s="32"/>
      <c r="T785" s="34" t="str">
        <f t="shared" si="67"/>
        <v/>
      </c>
      <c r="U785" s="32"/>
      <c r="V785" s="45"/>
      <c r="W785" s="35"/>
      <c r="X785" s="62" t="str">
        <f t="shared" si="68"/>
        <v/>
      </c>
      <c r="Y785" s="32"/>
      <c r="Z785" s="35"/>
      <c r="AA785" s="36"/>
      <c r="AB785" s="32"/>
      <c r="AC785" s="32"/>
      <c r="AD785" s="32"/>
      <c r="AE785" s="31"/>
      <c r="AF785" s="31"/>
      <c r="AG785" s="31"/>
      <c r="AH785" s="31" t="str">
        <f t="shared" si="66"/>
        <v/>
      </c>
      <c r="AI785" s="37" t="str">
        <f>IFERROR(IF(OR($C$5="",$Y785=""),"",INDEX('NFA LEVEL'!$D$2:$D$197,MATCH(CONCATENATE($C$5,"_",$Y785),'NFA LEVEL'!$A$2:$A$197))),"")</f>
        <v/>
      </c>
      <c r="AJ785" s="38" t="str">
        <f>IFERROR(ROUND((VLOOKUP(CONCATENATE($C$5,"_",$Y785),premium!$A$2:$I$200,6,FALSE))*AA785,0),"")</f>
        <v/>
      </c>
      <c r="AK785" s="38" t="str">
        <f>IFERROR(ROUND((VLOOKUP(CONCATENATE($C$5,"_",$Y785),premium!$A$2:$I$200,9,FALSE))*AA785,2),"")</f>
        <v/>
      </c>
      <c r="AL785" s="35"/>
      <c r="AM785" s="31"/>
      <c r="AN785" s="39"/>
      <c r="AO785" s="63" t="str">
        <f t="shared" si="69"/>
        <v/>
      </c>
      <c r="AP785" s="40" t="str">
        <f t="shared" si="70"/>
        <v/>
      </c>
      <c r="AQ785" s="41" t="s">
        <v>48</v>
      </c>
      <c r="AR785" s="161"/>
      <c r="AS785" s="124" t="s">
        <v>4980</v>
      </c>
      <c r="AT785" s="129" t="s">
        <v>583</v>
      </c>
      <c r="AU785" s="129" t="s">
        <v>453</v>
      </c>
      <c r="AV785" s="129" t="s">
        <v>589</v>
      </c>
      <c r="AW785" s="129" t="s">
        <v>715</v>
      </c>
      <c r="AX785" s="129" t="s">
        <v>818</v>
      </c>
      <c r="AZ785" s="129" t="s">
        <v>3984</v>
      </c>
      <c r="BA785" s="130" t="s">
        <v>10217</v>
      </c>
      <c r="BB785" s="130" t="s">
        <v>10218</v>
      </c>
      <c r="BH785" s="124"/>
      <c r="BI785" s="124"/>
      <c r="BP785" s="123"/>
      <c r="BQ785" s="123"/>
      <c r="BR785" s="123"/>
      <c r="BX785" s="123"/>
      <c r="BY785" s="131"/>
      <c r="BZ785" s="131"/>
      <c r="CB785" s="129" t="s">
        <v>583</v>
      </c>
      <c r="CC785" s="129" t="s">
        <v>453</v>
      </c>
      <c r="CD785" s="129" t="s">
        <v>589</v>
      </c>
      <c r="CE785" s="129" t="s">
        <v>715</v>
      </c>
      <c r="CF785" s="129" t="s">
        <v>818</v>
      </c>
      <c r="CG785" s="131" t="s">
        <v>17994</v>
      </c>
      <c r="CH785" s="131" t="s">
        <v>10218</v>
      </c>
      <c r="CI785" s="124" t="s">
        <v>19768</v>
      </c>
    </row>
    <row r="786" spans="1:87" ht="15" x14ac:dyDescent="0.25">
      <c r="A786" s="30" t="str">
        <f t="shared" si="71"/>
        <v/>
      </c>
      <c r="B786" s="31"/>
      <c r="C786" s="31"/>
      <c r="D786" s="31"/>
      <c r="E786" s="31"/>
      <c r="F786" s="31"/>
      <c r="G786" s="32"/>
      <c r="H786" s="32"/>
      <c r="I786" s="33"/>
      <c r="J786" s="18"/>
      <c r="K786" s="32"/>
      <c r="L786" s="18"/>
      <c r="M786" s="31"/>
      <c r="N786" s="31"/>
      <c r="O786" s="31"/>
      <c r="P786" s="32"/>
      <c r="Q786" s="31"/>
      <c r="R786" s="44"/>
      <c r="S786" s="32"/>
      <c r="T786" s="34" t="str">
        <f t="shared" si="67"/>
        <v/>
      </c>
      <c r="U786" s="32"/>
      <c r="V786" s="45"/>
      <c r="W786" s="35"/>
      <c r="X786" s="62" t="str">
        <f t="shared" si="68"/>
        <v/>
      </c>
      <c r="Y786" s="32"/>
      <c r="Z786" s="35"/>
      <c r="AA786" s="36"/>
      <c r="AB786" s="32"/>
      <c r="AC786" s="32"/>
      <c r="AD786" s="32"/>
      <c r="AE786" s="31"/>
      <c r="AF786" s="31"/>
      <c r="AG786" s="31"/>
      <c r="AH786" s="31" t="str">
        <f t="shared" ref="AH786:AH800" si="72">IF(OR($C$5="",$Y786=""),"",IFERROR(INDEX($AZ$18:$AZ$4489,MATCH(CONCATENATE($C$5,$Y786,$AB786,$AC786,$AD786,$AE786),$AS$18:$AS$4489,0)),""))</f>
        <v/>
      </c>
      <c r="AI786" s="37" t="str">
        <f>IFERROR(IF(OR($C$5="",$Y786=""),"",INDEX('NFA LEVEL'!$D$2:$D$197,MATCH(CONCATENATE($C$5,"_",$Y786),'NFA LEVEL'!$A$2:$A$197))),"")</f>
        <v/>
      </c>
      <c r="AJ786" s="38" t="str">
        <f>IFERROR(ROUND((VLOOKUP(CONCATENATE($C$5,"_",$Y786),premium!$A$2:$I$200,6,FALSE))*AA786,0),"")</f>
        <v/>
      </c>
      <c r="AK786" s="38" t="str">
        <f>IFERROR(ROUND((VLOOKUP(CONCATENATE($C$5,"_",$Y786),premium!$A$2:$I$200,9,FALSE))*AA786,2),"")</f>
        <v/>
      </c>
      <c r="AL786" s="35"/>
      <c r="AM786" s="31"/>
      <c r="AN786" s="39"/>
      <c r="AO786" s="63" t="str">
        <f t="shared" si="69"/>
        <v/>
      </c>
      <c r="AP786" s="40" t="str">
        <f t="shared" si="70"/>
        <v/>
      </c>
      <c r="AQ786" s="41" t="s">
        <v>48</v>
      </c>
      <c r="AR786" s="161"/>
      <c r="AS786" s="124" t="s">
        <v>4981</v>
      </c>
      <c r="AT786" s="129" t="s">
        <v>583</v>
      </c>
      <c r="AU786" s="129" t="s">
        <v>453</v>
      </c>
      <c r="AV786" s="129" t="s">
        <v>589</v>
      </c>
      <c r="AW786" s="129" t="s">
        <v>715</v>
      </c>
      <c r="AX786" s="129" t="s">
        <v>819</v>
      </c>
      <c r="AZ786" s="129" t="s">
        <v>3984</v>
      </c>
      <c r="BA786" s="130" t="s">
        <v>10219</v>
      </c>
      <c r="BB786" s="130" t="s">
        <v>10220</v>
      </c>
      <c r="BH786" s="124"/>
      <c r="BI786" s="124"/>
      <c r="BP786" s="123"/>
      <c r="BQ786" s="123"/>
      <c r="BR786" s="123"/>
      <c r="BX786" s="123"/>
      <c r="BY786" s="131"/>
      <c r="BZ786" s="131"/>
      <c r="CB786" s="129" t="s">
        <v>583</v>
      </c>
      <c r="CC786" s="129" t="s">
        <v>453</v>
      </c>
      <c r="CD786" s="129" t="s">
        <v>589</v>
      </c>
      <c r="CE786" s="129" t="s">
        <v>715</v>
      </c>
      <c r="CF786" s="129" t="s">
        <v>819</v>
      </c>
      <c r="CG786" s="131" t="s">
        <v>17994</v>
      </c>
      <c r="CH786" s="131" t="s">
        <v>10220</v>
      </c>
      <c r="CI786" s="124" t="s">
        <v>19769</v>
      </c>
    </row>
    <row r="787" spans="1:87" ht="15" x14ac:dyDescent="0.25">
      <c r="A787" s="30" t="str">
        <f t="shared" si="71"/>
        <v/>
      </c>
      <c r="B787" s="31"/>
      <c r="C787" s="31"/>
      <c r="D787" s="31"/>
      <c r="E787" s="31"/>
      <c r="F787" s="31"/>
      <c r="G787" s="32"/>
      <c r="H787" s="32"/>
      <c r="I787" s="33"/>
      <c r="J787" s="18"/>
      <c r="K787" s="32"/>
      <c r="L787" s="18"/>
      <c r="M787" s="31"/>
      <c r="N787" s="31"/>
      <c r="O787" s="31"/>
      <c r="P787" s="32"/>
      <c r="Q787" s="31"/>
      <c r="R787" s="44"/>
      <c r="S787" s="32"/>
      <c r="T787" s="34" t="str">
        <f t="shared" ref="T787:T800" si="73">IF($S787="","",IF($S787="Loanee","Saving/Loan A/C","Saving Bank A/C"))</f>
        <v/>
      </c>
      <c r="U787" s="32"/>
      <c r="V787" s="45"/>
      <c r="W787" s="35"/>
      <c r="X787" s="62" t="str">
        <f t="shared" ref="X787:X800" si="74">IF($V787&gt;2,"Others",IF($V787="","","Small/Marginal"))</f>
        <v/>
      </c>
      <c r="Y787" s="32"/>
      <c r="Z787" s="35"/>
      <c r="AA787" s="36"/>
      <c r="AB787" s="32"/>
      <c r="AC787" s="32"/>
      <c r="AD787" s="32"/>
      <c r="AE787" s="31"/>
      <c r="AF787" s="31"/>
      <c r="AG787" s="31"/>
      <c r="AH787" s="31" t="str">
        <f t="shared" si="72"/>
        <v/>
      </c>
      <c r="AI787" s="37" t="str">
        <f>IFERROR(IF(OR($C$5="",$Y787=""),"",INDEX('NFA LEVEL'!$D$2:$D$197,MATCH(CONCATENATE($C$5,"_",$Y787),'NFA LEVEL'!$A$2:$A$197))),"")</f>
        <v/>
      </c>
      <c r="AJ787" s="38" t="str">
        <f>IFERROR(ROUND((VLOOKUP(CONCATENATE($C$5,"_",$Y787),premium!$A$2:$I$200,6,FALSE))*AA787,0),"")</f>
        <v/>
      </c>
      <c r="AK787" s="38" t="str">
        <f>IFERROR(ROUND((VLOOKUP(CONCATENATE($C$5,"_",$Y787),premium!$A$2:$I$200,9,FALSE))*AA787,2),"")</f>
        <v/>
      </c>
      <c r="AL787" s="35"/>
      <c r="AM787" s="31"/>
      <c r="AN787" s="39"/>
      <c r="AO787" s="63" t="str">
        <f t="shared" ref="AO787:AO800" si="75">IF(COUNT(A787:AL787)=0,"",IF(AND($AH787="DISTR",$AB787="",$AC787="",$AD787="",$AE787=""),"O.K.",IF(AND($AH787="TEHSL",$AB787&lt;&gt;"",$AC787="",$AD787="",$AE787=""),"O.K.",IF(AND($AH787="RCRCLE",$AB787&lt;&gt;"",$AC787&lt;&gt;"",$AD787="",$AE787=""),"O.K.",IF(AND($AH787="PTHLKA",$AB787&lt;&gt;"",$AC787&lt;&gt;"",$AD787&lt;&gt;"",$AE787=""),"O.K.",IF(AND($AH787="VILLAGE",$AB787&lt;&gt;"",$AC787&lt;&gt;"",$AD787&lt;&gt;"",$AE787&lt;&gt;""),"O.K.","Choose Correct Hierarchy in Column AB, AC, AD"))))))</f>
        <v/>
      </c>
      <c r="AP787" s="40" t="str">
        <f t="shared" ref="AP787:AP800" si="76">IF(C787="","",IF(AND(C787&lt;&gt;"",E787&lt;&gt;"",G787&lt;&gt;"",H787&lt;&gt;"",I787&lt;&gt;"",T787&lt;&gt;"",R787&lt;&gt;"",X787&lt;&gt;"",S787&lt;&gt;"",Y787&lt;&gt;"",AA787&lt;&gt;"",AH787&lt;&gt;"",AJ787&lt;&gt;"",AK787&lt;&gt;"",N787&lt;&gt;"",AL787&lt;&gt;"",AF787&lt;&gt;"",W787&lt;&gt;"",M787&lt;&gt;"",V787&lt;&gt;"",U787&lt;&gt;"",P787&lt;&gt;"",AO787="O.K."),"O.K","COMPULSORY FIELDS ARE BLANK, KINDLY ENTER DATA IN COMPULSORY FIELD "))</f>
        <v/>
      </c>
      <c r="AQ787" s="41" t="s">
        <v>48</v>
      </c>
      <c r="AR787" s="161"/>
      <c r="AS787" s="124" t="s">
        <v>4982</v>
      </c>
      <c r="AT787" s="129" t="s">
        <v>583</v>
      </c>
      <c r="AU787" s="129" t="s">
        <v>453</v>
      </c>
      <c r="AV787" s="129" t="s">
        <v>589</v>
      </c>
      <c r="AW787" s="129" t="s">
        <v>715</v>
      </c>
      <c r="AX787" s="129" t="s">
        <v>820</v>
      </c>
      <c r="AZ787" s="129" t="s">
        <v>3984</v>
      </c>
      <c r="BA787" s="130" t="s">
        <v>10221</v>
      </c>
      <c r="BB787" s="130" t="s">
        <v>10222</v>
      </c>
      <c r="BH787" s="124"/>
      <c r="BI787" s="124"/>
      <c r="BP787" s="123"/>
      <c r="BQ787" s="123"/>
      <c r="BR787" s="123"/>
      <c r="BX787" s="123"/>
      <c r="BY787" s="131"/>
      <c r="BZ787" s="131"/>
      <c r="CB787" s="129" t="s">
        <v>583</v>
      </c>
      <c r="CC787" s="129" t="s">
        <v>453</v>
      </c>
      <c r="CD787" s="129" t="s">
        <v>589</v>
      </c>
      <c r="CE787" s="129" t="s">
        <v>715</v>
      </c>
      <c r="CF787" s="129" t="s">
        <v>820</v>
      </c>
      <c r="CG787" s="131" t="s">
        <v>17994</v>
      </c>
      <c r="CH787" s="131" t="s">
        <v>10222</v>
      </c>
      <c r="CI787" s="124" t="s">
        <v>19770</v>
      </c>
    </row>
    <row r="788" spans="1:87" ht="15" x14ac:dyDescent="0.25">
      <c r="A788" s="30" t="str">
        <f t="shared" ref="A788:A800" si="77">IF(C788="","",A787+1)</f>
        <v/>
      </c>
      <c r="B788" s="31"/>
      <c r="C788" s="31"/>
      <c r="D788" s="31"/>
      <c r="E788" s="31"/>
      <c r="F788" s="31"/>
      <c r="G788" s="32"/>
      <c r="H788" s="32"/>
      <c r="I788" s="33"/>
      <c r="J788" s="18"/>
      <c r="K788" s="32"/>
      <c r="L788" s="18"/>
      <c r="M788" s="31"/>
      <c r="N788" s="31"/>
      <c r="O788" s="31"/>
      <c r="P788" s="32"/>
      <c r="Q788" s="31"/>
      <c r="R788" s="44"/>
      <c r="S788" s="32"/>
      <c r="T788" s="34" t="str">
        <f t="shared" si="73"/>
        <v/>
      </c>
      <c r="U788" s="32"/>
      <c r="V788" s="45"/>
      <c r="W788" s="35"/>
      <c r="X788" s="62" t="str">
        <f t="shared" si="74"/>
        <v/>
      </c>
      <c r="Y788" s="32"/>
      <c r="Z788" s="35"/>
      <c r="AA788" s="36"/>
      <c r="AB788" s="32"/>
      <c r="AC788" s="32"/>
      <c r="AD788" s="32"/>
      <c r="AE788" s="31"/>
      <c r="AF788" s="31"/>
      <c r="AG788" s="31"/>
      <c r="AH788" s="31" t="str">
        <f t="shared" si="72"/>
        <v/>
      </c>
      <c r="AI788" s="37" t="str">
        <f>IFERROR(IF(OR($C$5="",$Y788=""),"",INDEX('NFA LEVEL'!$D$2:$D$197,MATCH(CONCATENATE($C$5,"_",$Y788),'NFA LEVEL'!$A$2:$A$197))),"")</f>
        <v/>
      </c>
      <c r="AJ788" s="38" t="str">
        <f>IFERROR(ROUND((VLOOKUP(CONCATENATE($C$5,"_",$Y788),premium!$A$2:$I$200,6,FALSE))*AA788,0),"")</f>
        <v/>
      </c>
      <c r="AK788" s="38" t="str">
        <f>IFERROR(ROUND((VLOOKUP(CONCATENATE($C$5,"_",$Y788),premium!$A$2:$I$200,9,FALSE))*AA788,2),"")</f>
        <v/>
      </c>
      <c r="AL788" s="35"/>
      <c r="AM788" s="31"/>
      <c r="AN788" s="39"/>
      <c r="AO788" s="63" t="str">
        <f t="shared" si="75"/>
        <v/>
      </c>
      <c r="AP788" s="40" t="str">
        <f t="shared" si="76"/>
        <v/>
      </c>
      <c r="AQ788" s="41" t="s">
        <v>48</v>
      </c>
      <c r="AR788" s="161"/>
      <c r="AS788" s="124" t="s">
        <v>4983</v>
      </c>
      <c r="AT788" s="129" t="s">
        <v>583</v>
      </c>
      <c r="AU788" s="129" t="s">
        <v>453</v>
      </c>
      <c r="AV788" s="129" t="s">
        <v>589</v>
      </c>
      <c r="AW788" s="129" t="s">
        <v>715</v>
      </c>
      <c r="AX788" s="129" t="s">
        <v>821</v>
      </c>
      <c r="AZ788" s="129" t="s">
        <v>3984</v>
      </c>
      <c r="BA788" s="130" t="s">
        <v>10223</v>
      </c>
      <c r="BB788" s="130" t="s">
        <v>10224</v>
      </c>
      <c r="BH788" s="124"/>
      <c r="BI788" s="124"/>
      <c r="BP788" s="123"/>
      <c r="BQ788" s="123"/>
      <c r="BR788" s="123"/>
      <c r="BX788" s="123"/>
      <c r="BY788" s="131"/>
      <c r="BZ788" s="131"/>
      <c r="CB788" s="129" t="s">
        <v>583</v>
      </c>
      <c r="CC788" s="129" t="s">
        <v>453</v>
      </c>
      <c r="CD788" s="129" t="s">
        <v>589</v>
      </c>
      <c r="CE788" s="129" t="s">
        <v>715</v>
      </c>
      <c r="CF788" s="129" t="s">
        <v>821</v>
      </c>
      <c r="CG788" s="131" t="s">
        <v>17994</v>
      </c>
      <c r="CH788" s="131" t="s">
        <v>10224</v>
      </c>
      <c r="CI788" s="124" t="s">
        <v>19771</v>
      </c>
    </row>
    <row r="789" spans="1:87" ht="15" x14ac:dyDescent="0.25">
      <c r="A789" s="30" t="str">
        <f t="shared" si="77"/>
        <v/>
      </c>
      <c r="B789" s="31"/>
      <c r="C789" s="31"/>
      <c r="D789" s="31"/>
      <c r="E789" s="31"/>
      <c r="F789" s="31"/>
      <c r="G789" s="32"/>
      <c r="H789" s="32"/>
      <c r="I789" s="33"/>
      <c r="J789" s="18"/>
      <c r="K789" s="32"/>
      <c r="L789" s="18"/>
      <c r="M789" s="31"/>
      <c r="N789" s="31"/>
      <c r="O789" s="31"/>
      <c r="P789" s="32"/>
      <c r="Q789" s="31"/>
      <c r="R789" s="44"/>
      <c r="S789" s="32"/>
      <c r="T789" s="34" t="str">
        <f t="shared" si="73"/>
        <v/>
      </c>
      <c r="U789" s="32"/>
      <c r="V789" s="45"/>
      <c r="W789" s="35"/>
      <c r="X789" s="62" t="str">
        <f t="shared" si="74"/>
        <v/>
      </c>
      <c r="Y789" s="32"/>
      <c r="Z789" s="35"/>
      <c r="AA789" s="36"/>
      <c r="AB789" s="32"/>
      <c r="AC789" s="32"/>
      <c r="AD789" s="32"/>
      <c r="AE789" s="31"/>
      <c r="AF789" s="31"/>
      <c r="AG789" s="31"/>
      <c r="AH789" s="31" t="str">
        <f t="shared" si="72"/>
        <v/>
      </c>
      <c r="AI789" s="37" t="str">
        <f>IFERROR(IF(OR($C$5="",$Y789=""),"",INDEX('NFA LEVEL'!$D$2:$D$197,MATCH(CONCATENATE($C$5,"_",$Y789),'NFA LEVEL'!$A$2:$A$197))),"")</f>
        <v/>
      </c>
      <c r="AJ789" s="38" t="str">
        <f>IFERROR(ROUND((VLOOKUP(CONCATENATE($C$5,"_",$Y789),premium!$A$2:$I$200,6,FALSE))*AA789,0),"")</f>
        <v/>
      </c>
      <c r="AK789" s="38" t="str">
        <f>IFERROR(ROUND((VLOOKUP(CONCATENATE($C$5,"_",$Y789),premium!$A$2:$I$200,9,FALSE))*AA789,2),"")</f>
        <v/>
      </c>
      <c r="AL789" s="35"/>
      <c r="AM789" s="31"/>
      <c r="AN789" s="39"/>
      <c r="AO789" s="63" t="str">
        <f t="shared" si="75"/>
        <v/>
      </c>
      <c r="AP789" s="40" t="str">
        <f t="shared" si="76"/>
        <v/>
      </c>
      <c r="AQ789" s="41" t="s">
        <v>48</v>
      </c>
      <c r="AR789" s="161"/>
      <c r="AS789" s="124" t="s">
        <v>4984</v>
      </c>
      <c r="AT789" s="129" t="s">
        <v>583</v>
      </c>
      <c r="AU789" s="129" t="s">
        <v>453</v>
      </c>
      <c r="AV789" s="129" t="s">
        <v>589</v>
      </c>
      <c r="AW789" s="129" t="s">
        <v>715</v>
      </c>
      <c r="AX789" s="129" t="s">
        <v>822</v>
      </c>
      <c r="AZ789" s="129" t="s">
        <v>3984</v>
      </c>
      <c r="BA789" s="130" t="s">
        <v>10225</v>
      </c>
      <c r="BB789" s="130" t="s">
        <v>10226</v>
      </c>
      <c r="BH789" s="124"/>
      <c r="BI789" s="124"/>
      <c r="BP789" s="123"/>
      <c r="BQ789" s="123"/>
      <c r="BR789" s="123"/>
      <c r="BX789" s="123"/>
      <c r="BY789" s="131"/>
      <c r="BZ789" s="131"/>
      <c r="CB789" s="129" t="s">
        <v>583</v>
      </c>
      <c r="CC789" s="129" t="s">
        <v>453</v>
      </c>
      <c r="CD789" s="129" t="s">
        <v>589</v>
      </c>
      <c r="CE789" s="129" t="s">
        <v>715</v>
      </c>
      <c r="CF789" s="129" t="s">
        <v>822</v>
      </c>
      <c r="CG789" s="131" t="s">
        <v>17994</v>
      </c>
      <c r="CH789" s="131" t="s">
        <v>10226</v>
      </c>
      <c r="CI789" s="124" t="s">
        <v>19772</v>
      </c>
    </row>
    <row r="790" spans="1:87" ht="15" x14ac:dyDescent="0.25">
      <c r="A790" s="30" t="str">
        <f t="shared" si="77"/>
        <v/>
      </c>
      <c r="B790" s="31"/>
      <c r="C790" s="31"/>
      <c r="D790" s="31"/>
      <c r="E790" s="31"/>
      <c r="F790" s="31"/>
      <c r="G790" s="32"/>
      <c r="H790" s="32"/>
      <c r="I790" s="33"/>
      <c r="J790" s="18"/>
      <c r="K790" s="32"/>
      <c r="L790" s="18"/>
      <c r="M790" s="31"/>
      <c r="N790" s="31"/>
      <c r="O790" s="31"/>
      <c r="P790" s="32"/>
      <c r="Q790" s="31"/>
      <c r="R790" s="44"/>
      <c r="S790" s="32"/>
      <c r="T790" s="34" t="str">
        <f t="shared" si="73"/>
        <v/>
      </c>
      <c r="U790" s="32"/>
      <c r="V790" s="45"/>
      <c r="W790" s="35"/>
      <c r="X790" s="62" t="str">
        <f t="shared" si="74"/>
        <v/>
      </c>
      <c r="Y790" s="32"/>
      <c r="Z790" s="35"/>
      <c r="AA790" s="36"/>
      <c r="AB790" s="32"/>
      <c r="AC790" s="32"/>
      <c r="AD790" s="32"/>
      <c r="AE790" s="31"/>
      <c r="AF790" s="31"/>
      <c r="AG790" s="31"/>
      <c r="AH790" s="31" t="str">
        <f t="shared" si="72"/>
        <v/>
      </c>
      <c r="AI790" s="37" t="str">
        <f>IFERROR(IF(OR($C$5="",$Y790=""),"",INDEX('NFA LEVEL'!$D$2:$D$197,MATCH(CONCATENATE($C$5,"_",$Y790),'NFA LEVEL'!$A$2:$A$197))),"")</f>
        <v/>
      </c>
      <c r="AJ790" s="38" t="str">
        <f>IFERROR(ROUND((VLOOKUP(CONCATENATE($C$5,"_",$Y790),premium!$A$2:$I$200,6,FALSE))*AA790,0),"")</f>
        <v/>
      </c>
      <c r="AK790" s="38" t="str">
        <f>IFERROR(ROUND((VLOOKUP(CONCATENATE($C$5,"_",$Y790),premium!$A$2:$I$200,9,FALSE))*AA790,2),"")</f>
        <v/>
      </c>
      <c r="AL790" s="35"/>
      <c r="AM790" s="31"/>
      <c r="AN790" s="39"/>
      <c r="AO790" s="63" t="str">
        <f t="shared" si="75"/>
        <v/>
      </c>
      <c r="AP790" s="40" t="str">
        <f t="shared" si="76"/>
        <v/>
      </c>
      <c r="AQ790" s="41" t="s">
        <v>48</v>
      </c>
      <c r="AR790" s="161"/>
      <c r="AS790" s="124" t="s">
        <v>4985</v>
      </c>
      <c r="AT790" s="129" t="s">
        <v>583</v>
      </c>
      <c r="AU790" s="129" t="s">
        <v>453</v>
      </c>
      <c r="AV790" s="129" t="s">
        <v>589</v>
      </c>
      <c r="AW790" s="129" t="s">
        <v>720</v>
      </c>
      <c r="AX790" s="129" t="s">
        <v>723</v>
      </c>
      <c r="AZ790" s="129" t="s">
        <v>3984</v>
      </c>
      <c r="BA790" s="130" t="s">
        <v>10227</v>
      </c>
      <c r="BB790" s="130" t="s">
        <v>10228</v>
      </c>
      <c r="BH790" s="124"/>
      <c r="BI790" s="124"/>
      <c r="BP790" s="123"/>
      <c r="BQ790" s="123"/>
      <c r="BR790" s="123"/>
      <c r="BX790" s="123"/>
      <c r="BY790" s="131"/>
      <c r="BZ790" s="131"/>
      <c r="CB790" s="129" t="s">
        <v>583</v>
      </c>
      <c r="CC790" s="129" t="s">
        <v>453</v>
      </c>
      <c r="CD790" s="129" t="s">
        <v>589</v>
      </c>
      <c r="CE790" s="129" t="s">
        <v>720</v>
      </c>
      <c r="CF790" s="129" t="s">
        <v>723</v>
      </c>
      <c r="CG790" s="131" t="s">
        <v>17995</v>
      </c>
      <c r="CH790" s="131" t="s">
        <v>10228</v>
      </c>
      <c r="CI790" s="124" t="s">
        <v>19773</v>
      </c>
    </row>
    <row r="791" spans="1:87" ht="15" x14ac:dyDescent="0.25">
      <c r="A791" s="30" t="str">
        <f t="shared" si="77"/>
        <v/>
      </c>
      <c r="B791" s="31"/>
      <c r="C791" s="31"/>
      <c r="D791" s="31"/>
      <c r="E791" s="31"/>
      <c r="F791" s="31"/>
      <c r="G791" s="32"/>
      <c r="H791" s="32"/>
      <c r="I791" s="33"/>
      <c r="J791" s="18"/>
      <c r="K791" s="32"/>
      <c r="L791" s="18"/>
      <c r="M791" s="31"/>
      <c r="N791" s="31"/>
      <c r="O791" s="31"/>
      <c r="P791" s="32"/>
      <c r="Q791" s="31"/>
      <c r="R791" s="44"/>
      <c r="S791" s="32"/>
      <c r="T791" s="34" t="str">
        <f t="shared" si="73"/>
        <v/>
      </c>
      <c r="U791" s="32"/>
      <c r="V791" s="45"/>
      <c r="W791" s="35"/>
      <c r="X791" s="62" t="str">
        <f t="shared" si="74"/>
        <v/>
      </c>
      <c r="Y791" s="32"/>
      <c r="Z791" s="35"/>
      <c r="AA791" s="36"/>
      <c r="AB791" s="32"/>
      <c r="AC791" s="32"/>
      <c r="AD791" s="32"/>
      <c r="AE791" s="31"/>
      <c r="AF791" s="31"/>
      <c r="AG791" s="31"/>
      <c r="AH791" s="31" t="str">
        <f t="shared" si="72"/>
        <v/>
      </c>
      <c r="AI791" s="37" t="str">
        <f>IFERROR(IF(OR($C$5="",$Y791=""),"",INDEX('NFA LEVEL'!$D$2:$D$197,MATCH(CONCATENATE($C$5,"_",$Y791),'NFA LEVEL'!$A$2:$A$197))),"")</f>
        <v/>
      </c>
      <c r="AJ791" s="38" t="str">
        <f>IFERROR(ROUND((VLOOKUP(CONCATENATE($C$5,"_",$Y791),premium!$A$2:$I$200,6,FALSE))*AA791,0),"")</f>
        <v/>
      </c>
      <c r="AK791" s="38" t="str">
        <f>IFERROR(ROUND((VLOOKUP(CONCATENATE($C$5,"_",$Y791),premium!$A$2:$I$200,9,FALSE))*AA791,2),"")</f>
        <v/>
      </c>
      <c r="AL791" s="35"/>
      <c r="AM791" s="31"/>
      <c r="AN791" s="39"/>
      <c r="AO791" s="63" t="str">
        <f t="shared" si="75"/>
        <v/>
      </c>
      <c r="AP791" s="40" t="str">
        <f t="shared" si="76"/>
        <v/>
      </c>
      <c r="AQ791" s="41" t="s">
        <v>48</v>
      </c>
      <c r="AR791" s="161"/>
      <c r="AS791" s="124" t="s">
        <v>4986</v>
      </c>
      <c r="AT791" s="129" t="s">
        <v>583</v>
      </c>
      <c r="AU791" s="129" t="s">
        <v>453</v>
      </c>
      <c r="AV791" s="129" t="s">
        <v>589</v>
      </c>
      <c r="AW791" s="129" t="s">
        <v>720</v>
      </c>
      <c r="AX791" s="129" t="s">
        <v>724</v>
      </c>
      <c r="AZ791" s="129" t="s">
        <v>3984</v>
      </c>
      <c r="BA791" s="130" t="s">
        <v>10229</v>
      </c>
      <c r="BB791" s="130" t="s">
        <v>10230</v>
      </c>
      <c r="BH791" s="124"/>
      <c r="BI791" s="124"/>
      <c r="BP791" s="123"/>
      <c r="BQ791" s="123"/>
      <c r="BR791" s="123"/>
      <c r="BX791" s="123"/>
      <c r="BY791" s="131"/>
      <c r="BZ791" s="131"/>
      <c r="CB791" s="129" t="s">
        <v>583</v>
      </c>
      <c r="CC791" s="129" t="s">
        <v>453</v>
      </c>
      <c r="CD791" s="129" t="s">
        <v>589</v>
      </c>
      <c r="CE791" s="129" t="s">
        <v>720</v>
      </c>
      <c r="CF791" s="129" t="s">
        <v>724</v>
      </c>
      <c r="CG791" s="131" t="s">
        <v>17995</v>
      </c>
      <c r="CH791" s="131" t="s">
        <v>10230</v>
      </c>
      <c r="CI791" s="124" t="s">
        <v>19774</v>
      </c>
    </row>
    <row r="792" spans="1:87" ht="15" x14ac:dyDescent="0.25">
      <c r="A792" s="30" t="str">
        <f t="shared" si="77"/>
        <v/>
      </c>
      <c r="B792" s="31"/>
      <c r="C792" s="31"/>
      <c r="D792" s="31"/>
      <c r="E792" s="31"/>
      <c r="F792" s="31"/>
      <c r="G792" s="32"/>
      <c r="H792" s="32"/>
      <c r="I792" s="33"/>
      <c r="J792" s="18"/>
      <c r="K792" s="32"/>
      <c r="L792" s="18"/>
      <c r="M792" s="31"/>
      <c r="N792" s="31"/>
      <c r="O792" s="31"/>
      <c r="P792" s="32"/>
      <c r="Q792" s="31"/>
      <c r="R792" s="44"/>
      <c r="S792" s="32"/>
      <c r="T792" s="34" t="str">
        <f t="shared" si="73"/>
        <v/>
      </c>
      <c r="U792" s="32"/>
      <c r="V792" s="45"/>
      <c r="W792" s="35"/>
      <c r="X792" s="62" t="str">
        <f t="shared" si="74"/>
        <v/>
      </c>
      <c r="Y792" s="32"/>
      <c r="Z792" s="35"/>
      <c r="AA792" s="36"/>
      <c r="AB792" s="32"/>
      <c r="AC792" s="32"/>
      <c r="AD792" s="32"/>
      <c r="AE792" s="31"/>
      <c r="AF792" s="31"/>
      <c r="AG792" s="31"/>
      <c r="AH792" s="31" t="str">
        <f t="shared" si="72"/>
        <v/>
      </c>
      <c r="AI792" s="37" t="str">
        <f>IFERROR(IF(OR($C$5="",$Y792=""),"",INDEX('NFA LEVEL'!$D$2:$D$197,MATCH(CONCATENATE($C$5,"_",$Y792),'NFA LEVEL'!$A$2:$A$197))),"")</f>
        <v/>
      </c>
      <c r="AJ792" s="38" t="str">
        <f>IFERROR(ROUND((VLOOKUP(CONCATENATE($C$5,"_",$Y792),premium!$A$2:$I$200,6,FALSE))*AA792,0),"")</f>
        <v/>
      </c>
      <c r="AK792" s="38" t="str">
        <f>IFERROR(ROUND((VLOOKUP(CONCATENATE($C$5,"_",$Y792),premium!$A$2:$I$200,9,FALSE))*AA792,2),"")</f>
        <v/>
      </c>
      <c r="AL792" s="35"/>
      <c r="AM792" s="31"/>
      <c r="AN792" s="39"/>
      <c r="AO792" s="63" t="str">
        <f t="shared" si="75"/>
        <v/>
      </c>
      <c r="AP792" s="40" t="str">
        <f t="shared" si="76"/>
        <v/>
      </c>
      <c r="AQ792" s="41" t="s">
        <v>48</v>
      </c>
      <c r="AR792" s="161"/>
      <c r="AS792" s="124" t="s">
        <v>4987</v>
      </c>
      <c r="AT792" s="129" t="s">
        <v>583</v>
      </c>
      <c r="AU792" s="129" t="s">
        <v>453</v>
      </c>
      <c r="AV792" s="129" t="s">
        <v>589</v>
      </c>
      <c r="AW792" s="129" t="s">
        <v>720</v>
      </c>
      <c r="AX792" s="129" t="s">
        <v>725</v>
      </c>
      <c r="AZ792" s="129" t="s">
        <v>3984</v>
      </c>
      <c r="BA792" s="130" t="s">
        <v>10231</v>
      </c>
      <c r="BB792" s="130" t="s">
        <v>10232</v>
      </c>
      <c r="BH792" s="124"/>
      <c r="BI792" s="124"/>
      <c r="BP792" s="123"/>
      <c r="BQ792" s="123"/>
      <c r="BR792" s="123"/>
      <c r="BX792" s="123"/>
      <c r="BY792" s="131"/>
      <c r="BZ792" s="131"/>
      <c r="CB792" s="129" t="s">
        <v>583</v>
      </c>
      <c r="CC792" s="129" t="s">
        <v>453</v>
      </c>
      <c r="CD792" s="129" t="s">
        <v>589</v>
      </c>
      <c r="CE792" s="129" t="s">
        <v>720</v>
      </c>
      <c r="CF792" s="129" t="s">
        <v>725</v>
      </c>
      <c r="CG792" s="131" t="s">
        <v>17995</v>
      </c>
      <c r="CH792" s="131" t="s">
        <v>10232</v>
      </c>
      <c r="CI792" s="124" t="s">
        <v>19775</v>
      </c>
    </row>
    <row r="793" spans="1:87" ht="15" x14ac:dyDescent="0.25">
      <c r="A793" s="30" t="str">
        <f t="shared" si="77"/>
        <v/>
      </c>
      <c r="B793" s="31"/>
      <c r="C793" s="31"/>
      <c r="D793" s="31"/>
      <c r="E793" s="31"/>
      <c r="F793" s="31"/>
      <c r="G793" s="32"/>
      <c r="H793" s="32"/>
      <c r="I793" s="33"/>
      <c r="J793" s="18"/>
      <c r="K793" s="32"/>
      <c r="L793" s="18"/>
      <c r="M793" s="31"/>
      <c r="N793" s="31"/>
      <c r="O793" s="31"/>
      <c r="P793" s="32"/>
      <c r="Q793" s="31"/>
      <c r="R793" s="44"/>
      <c r="S793" s="32"/>
      <c r="T793" s="34" t="str">
        <f t="shared" si="73"/>
        <v/>
      </c>
      <c r="U793" s="32"/>
      <c r="V793" s="45"/>
      <c r="W793" s="35"/>
      <c r="X793" s="62" t="str">
        <f t="shared" si="74"/>
        <v/>
      </c>
      <c r="Y793" s="32"/>
      <c r="Z793" s="35"/>
      <c r="AA793" s="36"/>
      <c r="AB793" s="32"/>
      <c r="AC793" s="32"/>
      <c r="AD793" s="32"/>
      <c r="AE793" s="31"/>
      <c r="AF793" s="31"/>
      <c r="AG793" s="31"/>
      <c r="AH793" s="31" t="str">
        <f t="shared" si="72"/>
        <v/>
      </c>
      <c r="AI793" s="37" t="str">
        <f>IFERROR(IF(OR($C$5="",$Y793=""),"",INDEX('NFA LEVEL'!$D$2:$D$197,MATCH(CONCATENATE($C$5,"_",$Y793),'NFA LEVEL'!$A$2:$A$197))),"")</f>
        <v/>
      </c>
      <c r="AJ793" s="38" t="str">
        <f>IFERROR(ROUND((VLOOKUP(CONCATENATE($C$5,"_",$Y793),premium!$A$2:$I$200,6,FALSE))*AA793,0),"")</f>
        <v/>
      </c>
      <c r="AK793" s="38" t="str">
        <f>IFERROR(ROUND((VLOOKUP(CONCATENATE($C$5,"_",$Y793),premium!$A$2:$I$200,9,FALSE))*AA793,2),"")</f>
        <v/>
      </c>
      <c r="AL793" s="35"/>
      <c r="AM793" s="31"/>
      <c r="AN793" s="39"/>
      <c r="AO793" s="63" t="str">
        <f t="shared" si="75"/>
        <v/>
      </c>
      <c r="AP793" s="40" t="str">
        <f t="shared" si="76"/>
        <v/>
      </c>
      <c r="AQ793" s="41" t="s">
        <v>48</v>
      </c>
      <c r="AR793" s="161"/>
      <c r="AS793" s="124" t="s">
        <v>4988</v>
      </c>
      <c r="AT793" s="129" t="s">
        <v>583</v>
      </c>
      <c r="AU793" s="129" t="s">
        <v>453</v>
      </c>
      <c r="AV793" s="129" t="s">
        <v>589</v>
      </c>
      <c r="AW793" s="129" t="s">
        <v>720</v>
      </c>
      <c r="AX793" s="129" t="s">
        <v>729</v>
      </c>
      <c r="AZ793" s="129" t="s">
        <v>3984</v>
      </c>
      <c r="BA793" s="130" t="s">
        <v>10233</v>
      </c>
      <c r="BB793" s="130" t="s">
        <v>10234</v>
      </c>
      <c r="BH793" s="124"/>
      <c r="BI793" s="124"/>
      <c r="BP793" s="123"/>
      <c r="BQ793" s="123"/>
      <c r="BR793" s="123"/>
      <c r="BX793" s="123"/>
      <c r="BY793" s="131"/>
      <c r="BZ793" s="131"/>
      <c r="CB793" s="129" t="s">
        <v>583</v>
      </c>
      <c r="CC793" s="129" t="s">
        <v>453</v>
      </c>
      <c r="CD793" s="129" t="s">
        <v>589</v>
      </c>
      <c r="CE793" s="129" t="s">
        <v>720</v>
      </c>
      <c r="CF793" s="129" t="s">
        <v>729</v>
      </c>
      <c r="CG793" s="131" t="s">
        <v>17995</v>
      </c>
      <c r="CH793" s="131" t="s">
        <v>10234</v>
      </c>
      <c r="CI793" s="124" t="s">
        <v>19776</v>
      </c>
    </row>
    <row r="794" spans="1:87" ht="15" x14ac:dyDescent="0.25">
      <c r="A794" s="30" t="str">
        <f t="shared" si="77"/>
        <v/>
      </c>
      <c r="B794" s="31"/>
      <c r="C794" s="31"/>
      <c r="D794" s="31"/>
      <c r="E794" s="31"/>
      <c r="F794" s="31"/>
      <c r="G794" s="32"/>
      <c r="H794" s="32"/>
      <c r="I794" s="33"/>
      <c r="J794" s="18"/>
      <c r="K794" s="32"/>
      <c r="L794" s="18"/>
      <c r="M794" s="31"/>
      <c r="N794" s="31"/>
      <c r="O794" s="31"/>
      <c r="P794" s="32"/>
      <c r="Q794" s="31"/>
      <c r="R794" s="44"/>
      <c r="S794" s="32"/>
      <c r="T794" s="34" t="str">
        <f t="shared" si="73"/>
        <v/>
      </c>
      <c r="U794" s="32"/>
      <c r="V794" s="45"/>
      <c r="W794" s="35"/>
      <c r="X794" s="62" t="str">
        <f t="shared" si="74"/>
        <v/>
      </c>
      <c r="Y794" s="32"/>
      <c r="Z794" s="35"/>
      <c r="AA794" s="36"/>
      <c r="AB794" s="32"/>
      <c r="AC794" s="32"/>
      <c r="AD794" s="32"/>
      <c r="AE794" s="31"/>
      <c r="AF794" s="31"/>
      <c r="AG794" s="31"/>
      <c r="AH794" s="31" t="str">
        <f t="shared" si="72"/>
        <v/>
      </c>
      <c r="AI794" s="37" t="str">
        <f>IFERROR(IF(OR($C$5="",$Y794=""),"",INDEX('NFA LEVEL'!$D$2:$D$197,MATCH(CONCATENATE($C$5,"_",$Y794),'NFA LEVEL'!$A$2:$A$197))),"")</f>
        <v/>
      </c>
      <c r="AJ794" s="38" t="str">
        <f>IFERROR(ROUND((VLOOKUP(CONCATENATE($C$5,"_",$Y794),premium!$A$2:$I$200,6,FALSE))*AA794,0),"")</f>
        <v/>
      </c>
      <c r="AK794" s="38" t="str">
        <f>IFERROR(ROUND((VLOOKUP(CONCATENATE($C$5,"_",$Y794),premium!$A$2:$I$200,9,FALSE))*AA794,2),"")</f>
        <v/>
      </c>
      <c r="AL794" s="35"/>
      <c r="AM794" s="31"/>
      <c r="AN794" s="39"/>
      <c r="AO794" s="63" t="str">
        <f t="shared" si="75"/>
        <v/>
      </c>
      <c r="AP794" s="40" t="str">
        <f t="shared" si="76"/>
        <v/>
      </c>
      <c r="AQ794" s="41" t="s">
        <v>48</v>
      </c>
      <c r="AR794" s="161"/>
      <c r="AS794" s="124" t="s">
        <v>4989</v>
      </c>
      <c r="AT794" s="129" t="s">
        <v>583</v>
      </c>
      <c r="AU794" s="129" t="s">
        <v>453</v>
      </c>
      <c r="AV794" s="129" t="s">
        <v>589</v>
      </c>
      <c r="AW794" s="129" t="s">
        <v>720</v>
      </c>
      <c r="AX794" s="129" t="s">
        <v>732</v>
      </c>
      <c r="AZ794" s="129" t="s">
        <v>3984</v>
      </c>
      <c r="BA794" s="130" t="s">
        <v>10235</v>
      </c>
      <c r="BB794" s="130" t="s">
        <v>10236</v>
      </c>
      <c r="BH794" s="124"/>
      <c r="BI794" s="124"/>
      <c r="BP794" s="123"/>
      <c r="BQ794" s="123"/>
      <c r="BR794" s="123"/>
      <c r="BX794" s="123"/>
      <c r="BY794" s="131"/>
      <c r="BZ794" s="131"/>
      <c r="CB794" s="129" t="s">
        <v>583</v>
      </c>
      <c r="CC794" s="129" t="s">
        <v>453</v>
      </c>
      <c r="CD794" s="129" t="s">
        <v>589</v>
      </c>
      <c r="CE794" s="129" t="s">
        <v>720</v>
      </c>
      <c r="CF794" s="129" t="s">
        <v>732</v>
      </c>
      <c r="CG794" s="131" t="s">
        <v>17995</v>
      </c>
      <c r="CH794" s="131" t="s">
        <v>10236</v>
      </c>
      <c r="CI794" s="124" t="s">
        <v>19777</v>
      </c>
    </row>
    <row r="795" spans="1:87" ht="15" x14ac:dyDescent="0.25">
      <c r="A795" s="30" t="str">
        <f t="shared" si="77"/>
        <v/>
      </c>
      <c r="B795" s="31"/>
      <c r="C795" s="31"/>
      <c r="D795" s="31"/>
      <c r="E795" s="31"/>
      <c r="F795" s="31"/>
      <c r="G795" s="32"/>
      <c r="H795" s="32"/>
      <c r="I795" s="33"/>
      <c r="J795" s="18"/>
      <c r="K795" s="32"/>
      <c r="L795" s="18"/>
      <c r="M795" s="31"/>
      <c r="N795" s="31"/>
      <c r="O795" s="31"/>
      <c r="P795" s="32"/>
      <c r="Q795" s="31"/>
      <c r="R795" s="44"/>
      <c r="S795" s="32"/>
      <c r="T795" s="34" t="str">
        <f t="shared" si="73"/>
        <v/>
      </c>
      <c r="U795" s="32"/>
      <c r="V795" s="45"/>
      <c r="W795" s="35"/>
      <c r="X795" s="62" t="str">
        <f t="shared" si="74"/>
        <v/>
      </c>
      <c r="Y795" s="32"/>
      <c r="Z795" s="35"/>
      <c r="AA795" s="36"/>
      <c r="AB795" s="32"/>
      <c r="AC795" s="32"/>
      <c r="AD795" s="32"/>
      <c r="AE795" s="31"/>
      <c r="AF795" s="31"/>
      <c r="AG795" s="31"/>
      <c r="AH795" s="31" t="str">
        <f t="shared" si="72"/>
        <v/>
      </c>
      <c r="AI795" s="37" t="str">
        <f>IFERROR(IF(OR($C$5="",$Y795=""),"",INDEX('NFA LEVEL'!$D$2:$D$197,MATCH(CONCATENATE($C$5,"_",$Y795),'NFA LEVEL'!$A$2:$A$197))),"")</f>
        <v/>
      </c>
      <c r="AJ795" s="38" t="str">
        <f>IFERROR(ROUND((VLOOKUP(CONCATENATE($C$5,"_",$Y795),premium!$A$2:$I$200,6,FALSE))*AA795,0),"")</f>
        <v/>
      </c>
      <c r="AK795" s="38" t="str">
        <f>IFERROR(ROUND((VLOOKUP(CONCATENATE($C$5,"_",$Y795),premium!$A$2:$I$200,9,FALSE))*AA795,2),"")</f>
        <v/>
      </c>
      <c r="AL795" s="35"/>
      <c r="AM795" s="31"/>
      <c r="AN795" s="39"/>
      <c r="AO795" s="63" t="str">
        <f t="shared" si="75"/>
        <v/>
      </c>
      <c r="AP795" s="40" t="str">
        <f t="shared" si="76"/>
        <v/>
      </c>
      <c r="AQ795" s="41" t="s">
        <v>48</v>
      </c>
      <c r="AR795" s="161"/>
      <c r="AS795" s="124" t="s">
        <v>4990</v>
      </c>
      <c r="AT795" s="129" t="s">
        <v>583</v>
      </c>
      <c r="AU795" s="129" t="s">
        <v>453</v>
      </c>
      <c r="AV795" s="129" t="s">
        <v>589</v>
      </c>
      <c r="AW795" s="129" t="s">
        <v>720</v>
      </c>
      <c r="AX795" s="129" t="s">
        <v>733</v>
      </c>
      <c r="AZ795" s="129" t="s">
        <v>3984</v>
      </c>
      <c r="BA795" s="130" t="s">
        <v>10237</v>
      </c>
      <c r="BB795" s="130" t="s">
        <v>10238</v>
      </c>
      <c r="BH795" s="124"/>
      <c r="BI795" s="124"/>
      <c r="BP795" s="123"/>
      <c r="BQ795" s="123"/>
      <c r="BR795" s="123"/>
      <c r="BX795" s="123"/>
      <c r="BY795" s="131"/>
      <c r="BZ795" s="131"/>
      <c r="CB795" s="129" t="s">
        <v>583</v>
      </c>
      <c r="CC795" s="129" t="s">
        <v>453</v>
      </c>
      <c r="CD795" s="129" t="s">
        <v>589</v>
      </c>
      <c r="CE795" s="129" t="s">
        <v>720</v>
      </c>
      <c r="CF795" s="129" t="s">
        <v>733</v>
      </c>
      <c r="CG795" s="131" t="s">
        <v>17995</v>
      </c>
      <c r="CH795" s="131" t="s">
        <v>10238</v>
      </c>
      <c r="CI795" s="124" t="s">
        <v>19778</v>
      </c>
    </row>
    <row r="796" spans="1:87" ht="15" x14ac:dyDescent="0.25">
      <c r="A796" s="30" t="str">
        <f t="shared" si="77"/>
        <v/>
      </c>
      <c r="B796" s="31"/>
      <c r="C796" s="31"/>
      <c r="D796" s="31"/>
      <c r="E796" s="31"/>
      <c r="F796" s="31"/>
      <c r="G796" s="32"/>
      <c r="H796" s="32"/>
      <c r="I796" s="33"/>
      <c r="J796" s="18"/>
      <c r="K796" s="32"/>
      <c r="L796" s="18"/>
      <c r="M796" s="31"/>
      <c r="N796" s="31"/>
      <c r="O796" s="31"/>
      <c r="P796" s="32"/>
      <c r="Q796" s="31"/>
      <c r="R796" s="44"/>
      <c r="S796" s="32"/>
      <c r="T796" s="34" t="str">
        <f t="shared" si="73"/>
        <v/>
      </c>
      <c r="U796" s="32"/>
      <c r="V796" s="45"/>
      <c r="W796" s="35"/>
      <c r="X796" s="62" t="str">
        <f t="shared" si="74"/>
        <v/>
      </c>
      <c r="Y796" s="32"/>
      <c r="Z796" s="35"/>
      <c r="AA796" s="36"/>
      <c r="AB796" s="32"/>
      <c r="AC796" s="32"/>
      <c r="AD796" s="32"/>
      <c r="AE796" s="31"/>
      <c r="AF796" s="31"/>
      <c r="AG796" s="31"/>
      <c r="AH796" s="31" t="str">
        <f t="shared" si="72"/>
        <v/>
      </c>
      <c r="AI796" s="37" t="str">
        <f>IFERROR(IF(OR($C$5="",$Y796=""),"",INDEX('NFA LEVEL'!$D$2:$D$197,MATCH(CONCATENATE($C$5,"_",$Y796),'NFA LEVEL'!$A$2:$A$197))),"")</f>
        <v/>
      </c>
      <c r="AJ796" s="38" t="str">
        <f>IFERROR(ROUND((VLOOKUP(CONCATENATE($C$5,"_",$Y796),premium!$A$2:$I$200,6,FALSE))*AA796,0),"")</f>
        <v/>
      </c>
      <c r="AK796" s="38" t="str">
        <f>IFERROR(ROUND((VLOOKUP(CONCATENATE($C$5,"_",$Y796),premium!$A$2:$I$200,9,FALSE))*AA796,2),"")</f>
        <v/>
      </c>
      <c r="AL796" s="35"/>
      <c r="AM796" s="31"/>
      <c r="AN796" s="39"/>
      <c r="AO796" s="63" t="str">
        <f t="shared" si="75"/>
        <v/>
      </c>
      <c r="AP796" s="40" t="str">
        <f t="shared" si="76"/>
        <v/>
      </c>
      <c r="AQ796" s="41" t="s">
        <v>48</v>
      </c>
      <c r="AR796" s="161"/>
      <c r="AS796" s="124" t="s">
        <v>4991</v>
      </c>
      <c r="AT796" s="129" t="s">
        <v>583</v>
      </c>
      <c r="AU796" s="129" t="s">
        <v>453</v>
      </c>
      <c r="AV796" s="129" t="s">
        <v>589</v>
      </c>
      <c r="AW796" s="129" t="s">
        <v>720</v>
      </c>
      <c r="AX796" s="129" t="s">
        <v>735</v>
      </c>
      <c r="AZ796" s="129" t="s">
        <v>3984</v>
      </c>
      <c r="BA796" s="130" t="s">
        <v>10239</v>
      </c>
      <c r="BB796" s="130" t="s">
        <v>10240</v>
      </c>
      <c r="BH796" s="124"/>
      <c r="BI796" s="124"/>
      <c r="BP796" s="123"/>
      <c r="BQ796" s="123"/>
      <c r="BR796" s="123"/>
      <c r="BX796" s="123"/>
      <c r="BY796" s="131"/>
      <c r="BZ796" s="131"/>
      <c r="CB796" s="129" t="s">
        <v>583</v>
      </c>
      <c r="CC796" s="129" t="s">
        <v>453</v>
      </c>
      <c r="CD796" s="129" t="s">
        <v>589</v>
      </c>
      <c r="CE796" s="129" t="s">
        <v>720</v>
      </c>
      <c r="CF796" s="129" t="s">
        <v>735</v>
      </c>
      <c r="CG796" s="131" t="s">
        <v>17995</v>
      </c>
      <c r="CH796" s="131" t="s">
        <v>10240</v>
      </c>
      <c r="CI796" s="124" t="s">
        <v>19779</v>
      </c>
    </row>
    <row r="797" spans="1:87" ht="15" x14ac:dyDescent="0.25">
      <c r="A797" s="30" t="str">
        <f t="shared" si="77"/>
        <v/>
      </c>
      <c r="B797" s="31"/>
      <c r="C797" s="31"/>
      <c r="D797" s="31"/>
      <c r="E797" s="31"/>
      <c r="F797" s="31"/>
      <c r="G797" s="32"/>
      <c r="H797" s="32"/>
      <c r="I797" s="33"/>
      <c r="J797" s="18"/>
      <c r="K797" s="32"/>
      <c r="L797" s="18"/>
      <c r="M797" s="31"/>
      <c r="N797" s="31"/>
      <c r="O797" s="31"/>
      <c r="P797" s="32"/>
      <c r="Q797" s="31"/>
      <c r="R797" s="44"/>
      <c r="S797" s="32"/>
      <c r="T797" s="34" t="str">
        <f t="shared" si="73"/>
        <v/>
      </c>
      <c r="U797" s="32"/>
      <c r="V797" s="45"/>
      <c r="W797" s="35"/>
      <c r="X797" s="62" t="str">
        <f t="shared" si="74"/>
        <v/>
      </c>
      <c r="Y797" s="32"/>
      <c r="Z797" s="35"/>
      <c r="AA797" s="36"/>
      <c r="AB797" s="32"/>
      <c r="AC797" s="32"/>
      <c r="AD797" s="32"/>
      <c r="AE797" s="31"/>
      <c r="AF797" s="31"/>
      <c r="AG797" s="31"/>
      <c r="AH797" s="31" t="str">
        <f t="shared" si="72"/>
        <v/>
      </c>
      <c r="AI797" s="37" t="str">
        <f>IFERROR(IF(OR($C$5="",$Y797=""),"",INDEX('NFA LEVEL'!$D$2:$D$197,MATCH(CONCATENATE($C$5,"_",$Y797),'NFA LEVEL'!$A$2:$A$197))),"")</f>
        <v/>
      </c>
      <c r="AJ797" s="38" t="str">
        <f>IFERROR(ROUND((VLOOKUP(CONCATENATE($C$5,"_",$Y797),premium!$A$2:$I$200,6,FALSE))*AA797,0),"")</f>
        <v/>
      </c>
      <c r="AK797" s="38" t="str">
        <f>IFERROR(ROUND((VLOOKUP(CONCATENATE($C$5,"_",$Y797),premium!$A$2:$I$200,9,FALSE))*AA797,2),"")</f>
        <v/>
      </c>
      <c r="AL797" s="35"/>
      <c r="AM797" s="31"/>
      <c r="AN797" s="39"/>
      <c r="AO797" s="63" t="str">
        <f t="shared" si="75"/>
        <v/>
      </c>
      <c r="AP797" s="40" t="str">
        <f t="shared" si="76"/>
        <v/>
      </c>
      <c r="AQ797" s="41" t="s">
        <v>48</v>
      </c>
      <c r="AR797" s="161"/>
      <c r="AS797" s="124" t="s">
        <v>4992</v>
      </c>
      <c r="AT797" s="129" t="s">
        <v>583</v>
      </c>
      <c r="AU797" s="129" t="s">
        <v>453</v>
      </c>
      <c r="AV797" s="129" t="s">
        <v>589</v>
      </c>
      <c r="AW797" s="129" t="s">
        <v>720</v>
      </c>
      <c r="AX797" s="129" t="s">
        <v>823</v>
      </c>
      <c r="AZ797" s="129" t="s">
        <v>3984</v>
      </c>
      <c r="BA797" s="130" t="s">
        <v>10241</v>
      </c>
      <c r="BB797" s="130" t="s">
        <v>10242</v>
      </c>
      <c r="BH797" s="124"/>
      <c r="BI797" s="124"/>
      <c r="BP797" s="123"/>
      <c r="BQ797" s="123"/>
      <c r="BR797" s="123"/>
      <c r="BX797" s="123"/>
      <c r="BY797" s="131"/>
      <c r="BZ797" s="131"/>
      <c r="CB797" s="129" t="s">
        <v>583</v>
      </c>
      <c r="CC797" s="129" t="s">
        <v>453</v>
      </c>
      <c r="CD797" s="129" t="s">
        <v>589</v>
      </c>
      <c r="CE797" s="129" t="s">
        <v>720</v>
      </c>
      <c r="CF797" s="129" t="s">
        <v>823</v>
      </c>
      <c r="CG797" s="131" t="s">
        <v>17995</v>
      </c>
      <c r="CH797" s="131" t="s">
        <v>10242</v>
      </c>
      <c r="CI797" s="124" t="s">
        <v>19780</v>
      </c>
    </row>
    <row r="798" spans="1:87" ht="15" x14ac:dyDescent="0.25">
      <c r="A798" s="30" t="str">
        <f t="shared" si="77"/>
        <v/>
      </c>
      <c r="B798" s="31"/>
      <c r="C798" s="31"/>
      <c r="D798" s="31"/>
      <c r="E798" s="31"/>
      <c r="F798" s="31"/>
      <c r="G798" s="32"/>
      <c r="H798" s="32"/>
      <c r="I798" s="33"/>
      <c r="J798" s="18"/>
      <c r="K798" s="32"/>
      <c r="L798" s="18"/>
      <c r="M798" s="31"/>
      <c r="N798" s="31"/>
      <c r="O798" s="31"/>
      <c r="P798" s="32"/>
      <c r="Q798" s="31"/>
      <c r="R798" s="44"/>
      <c r="S798" s="32"/>
      <c r="T798" s="34" t="str">
        <f t="shared" si="73"/>
        <v/>
      </c>
      <c r="U798" s="32"/>
      <c r="V798" s="45"/>
      <c r="W798" s="35"/>
      <c r="X798" s="62" t="str">
        <f t="shared" si="74"/>
        <v/>
      </c>
      <c r="Y798" s="32"/>
      <c r="Z798" s="35"/>
      <c r="AA798" s="36"/>
      <c r="AB798" s="32"/>
      <c r="AC798" s="32"/>
      <c r="AD798" s="32"/>
      <c r="AE798" s="31"/>
      <c r="AF798" s="31"/>
      <c r="AG798" s="31"/>
      <c r="AH798" s="31" t="str">
        <f t="shared" si="72"/>
        <v/>
      </c>
      <c r="AI798" s="37" t="str">
        <f>IFERROR(IF(OR($C$5="",$Y798=""),"",INDEX('NFA LEVEL'!$D$2:$D$197,MATCH(CONCATENATE($C$5,"_",$Y798),'NFA LEVEL'!$A$2:$A$197))),"")</f>
        <v/>
      </c>
      <c r="AJ798" s="38" t="str">
        <f>IFERROR(ROUND((VLOOKUP(CONCATENATE($C$5,"_",$Y798),premium!$A$2:$I$200,6,FALSE))*AA798,0),"")</f>
        <v/>
      </c>
      <c r="AK798" s="38" t="str">
        <f>IFERROR(ROUND((VLOOKUP(CONCATENATE($C$5,"_",$Y798),premium!$A$2:$I$200,9,FALSE))*AA798,2),"")</f>
        <v/>
      </c>
      <c r="AL798" s="35"/>
      <c r="AM798" s="31"/>
      <c r="AN798" s="39"/>
      <c r="AO798" s="63" t="str">
        <f t="shared" si="75"/>
        <v/>
      </c>
      <c r="AP798" s="40" t="str">
        <f t="shared" si="76"/>
        <v/>
      </c>
      <c r="AQ798" s="41" t="s">
        <v>48</v>
      </c>
      <c r="AR798" s="161"/>
      <c r="AS798" s="124" t="s">
        <v>4993</v>
      </c>
      <c r="AT798" s="129" t="s">
        <v>583</v>
      </c>
      <c r="AU798" s="129" t="s">
        <v>453</v>
      </c>
      <c r="AV798" s="129" t="s">
        <v>589</v>
      </c>
      <c r="AW798" s="129" t="s">
        <v>720</v>
      </c>
      <c r="AX798" s="129" t="s">
        <v>736</v>
      </c>
      <c r="AZ798" s="129" t="s">
        <v>3984</v>
      </c>
      <c r="BA798" s="130" t="s">
        <v>10243</v>
      </c>
      <c r="BB798" s="130" t="s">
        <v>10244</v>
      </c>
      <c r="BH798" s="124"/>
      <c r="BI798" s="124"/>
      <c r="BP798" s="123"/>
      <c r="BQ798" s="123"/>
      <c r="BR798" s="123"/>
      <c r="BX798" s="123"/>
      <c r="BY798" s="131"/>
      <c r="BZ798" s="131"/>
      <c r="CB798" s="129" t="s">
        <v>583</v>
      </c>
      <c r="CC798" s="129" t="s">
        <v>453</v>
      </c>
      <c r="CD798" s="129" t="s">
        <v>589</v>
      </c>
      <c r="CE798" s="129" t="s">
        <v>720</v>
      </c>
      <c r="CF798" s="129" t="s">
        <v>736</v>
      </c>
      <c r="CG798" s="131" t="s">
        <v>17995</v>
      </c>
      <c r="CH798" s="131" t="s">
        <v>10244</v>
      </c>
      <c r="CI798" s="124" t="s">
        <v>19781</v>
      </c>
    </row>
    <row r="799" spans="1:87" ht="15" x14ac:dyDescent="0.25">
      <c r="A799" s="30" t="str">
        <f t="shared" si="77"/>
        <v/>
      </c>
      <c r="B799" s="31"/>
      <c r="C799" s="31"/>
      <c r="D799" s="31"/>
      <c r="E799" s="31"/>
      <c r="F799" s="31"/>
      <c r="G799" s="32"/>
      <c r="H799" s="32"/>
      <c r="I799" s="33"/>
      <c r="J799" s="18"/>
      <c r="K799" s="32"/>
      <c r="L799" s="18"/>
      <c r="M799" s="31"/>
      <c r="N799" s="31"/>
      <c r="O799" s="31"/>
      <c r="P799" s="32"/>
      <c r="Q799" s="31"/>
      <c r="R799" s="44"/>
      <c r="S799" s="32"/>
      <c r="T799" s="34" t="str">
        <f t="shared" si="73"/>
        <v/>
      </c>
      <c r="U799" s="32"/>
      <c r="V799" s="45"/>
      <c r="W799" s="35"/>
      <c r="X799" s="62" t="str">
        <f t="shared" si="74"/>
        <v/>
      </c>
      <c r="Y799" s="32"/>
      <c r="Z799" s="35"/>
      <c r="AA799" s="36"/>
      <c r="AB799" s="32"/>
      <c r="AC799" s="32"/>
      <c r="AD799" s="32"/>
      <c r="AE799" s="31"/>
      <c r="AF799" s="31"/>
      <c r="AG799" s="31"/>
      <c r="AH799" s="31" t="str">
        <f t="shared" si="72"/>
        <v/>
      </c>
      <c r="AI799" s="37" t="str">
        <f>IFERROR(IF(OR($C$5="",$Y799=""),"",INDEX('NFA LEVEL'!$D$2:$D$197,MATCH(CONCATENATE($C$5,"_",$Y799),'NFA LEVEL'!$A$2:$A$197))),"")</f>
        <v/>
      </c>
      <c r="AJ799" s="38" t="str">
        <f>IFERROR(ROUND((VLOOKUP(CONCATENATE($C$5,"_",$Y799),premium!$A$2:$I$200,6,FALSE))*AA799,0),"")</f>
        <v/>
      </c>
      <c r="AK799" s="38" t="str">
        <f>IFERROR(ROUND((VLOOKUP(CONCATENATE($C$5,"_",$Y799),premium!$A$2:$I$200,9,FALSE))*AA799,2),"")</f>
        <v/>
      </c>
      <c r="AL799" s="35"/>
      <c r="AM799" s="31"/>
      <c r="AN799" s="39"/>
      <c r="AO799" s="63" t="str">
        <f t="shared" si="75"/>
        <v/>
      </c>
      <c r="AP799" s="40" t="str">
        <f t="shared" si="76"/>
        <v/>
      </c>
      <c r="AQ799" s="41" t="s">
        <v>48</v>
      </c>
      <c r="AR799" s="161"/>
      <c r="AS799" s="124" t="s">
        <v>4994</v>
      </c>
      <c r="AT799" s="129" t="s">
        <v>583</v>
      </c>
      <c r="AU799" s="129" t="s">
        <v>453</v>
      </c>
      <c r="AV799" s="129" t="s">
        <v>589</v>
      </c>
      <c r="AW799" s="129" t="s">
        <v>720</v>
      </c>
      <c r="AX799" s="129" t="s">
        <v>824</v>
      </c>
      <c r="AZ799" s="129" t="s">
        <v>3984</v>
      </c>
      <c r="BA799" s="130" t="s">
        <v>10245</v>
      </c>
      <c r="BB799" s="130" t="s">
        <v>10246</v>
      </c>
      <c r="BH799" s="124"/>
      <c r="BI799" s="124"/>
      <c r="BP799" s="123"/>
      <c r="BQ799" s="123"/>
      <c r="BR799" s="123"/>
      <c r="BX799" s="123"/>
      <c r="BY799" s="131"/>
      <c r="BZ799" s="131"/>
      <c r="CB799" s="129" t="s">
        <v>583</v>
      </c>
      <c r="CC799" s="129" t="s">
        <v>453</v>
      </c>
      <c r="CD799" s="129" t="s">
        <v>589</v>
      </c>
      <c r="CE799" s="129" t="s">
        <v>720</v>
      </c>
      <c r="CF799" s="129" t="s">
        <v>824</v>
      </c>
      <c r="CG799" s="131" t="s">
        <v>17995</v>
      </c>
      <c r="CH799" s="131" t="s">
        <v>10246</v>
      </c>
      <c r="CI799" s="124" t="s">
        <v>19782</v>
      </c>
    </row>
    <row r="800" spans="1:87" ht="15" x14ac:dyDescent="0.25">
      <c r="A800" s="30" t="str">
        <f t="shared" si="77"/>
        <v/>
      </c>
      <c r="B800" s="31"/>
      <c r="C800" s="31"/>
      <c r="D800" s="31"/>
      <c r="E800" s="31"/>
      <c r="F800" s="31"/>
      <c r="G800" s="32"/>
      <c r="H800" s="32"/>
      <c r="I800" s="33"/>
      <c r="J800" s="18"/>
      <c r="K800" s="32"/>
      <c r="L800" s="18"/>
      <c r="M800" s="31"/>
      <c r="N800" s="31"/>
      <c r="O800" s="31"/>
      <c r="P800" s="32"/>
      <c r="Q800" s="31"/>
      <c r="R800" s="44"/>
      <c r="S800" s="32"/>
      <c r="T800" s="34" t="str">
        <f t="shared" si="73"/>
        <v/>
      </c>
      <c r="U800" s="32"/>
      <c r="V800" s="45"/>
      <c r="W800" s="35"/>
      <c r="X800" s="62" t="str">
        <f t="shared" si="74"/>
        <v/>
      </c>
      <c r="Y800" s="32"/>
      <c r="Z800" s="35"/>
      <c r="AA800" s="36"/>
      <c r="AB800" s="32"/>
      <c r="AC800" s="32"/>
      <c r="AD800" s="32"/>
      <c r="AE800" s="31"/>
      <c r="AF800" s="31"/>
      <c r="AG800" s="31"/>
      <c r="AH800" s="31" t="str">
        <f t="shared" si="72"/>
        <v/>
      </c>
      <c r="AI800" s="37" t="str">
        <f>IFERROR(IF(OR($C$5="",$Y800=""),"",INDEX('NFA LEVEL'!$D$2:$D$197,MATCH(CONCATENATE($C$5,"_",$Y800),'NFA LEVEL'!$A$2:$A$197))),"")</f>
        <v/>
      </c>
      <c r="AJ800" s="38" t="str">
        <f>IFERROR(ROUND((VLOOKUP(CONCATENATE($C$5,"_",$Y800),premium!$A$2:$I$200,6,FALSE))*AA800,0),"")</f>
        <v/>
      </c>
      <c r="AK800" s="38" t="str">
        <f>IFERROR(ROUND((VLOOKUP(CONCATENATE($C$5,"_",$Y800),premium!$A$2:$I$200,9,FALSE))*AA800,2),"")</f>
        <v/>
      </c>
      <c r="AL800" s="35"/>
      <c r="AM800" s="31"/>
      <c r="AN800" s="39"/>
      <c r="AO800" s="63" t="str">
        <f t="shared" si="75"/>
        <v/>
      </c>
      <c r="AP800" s="40" t="str">
        <f t="shared" si="76"/>
        <v/>
      </c>
      <c r="AQ800" s="41" t="s">
        <v>48</v>
      </c>
      <c r="AR800" s="161"/>
      <c r="AS800" s="124" t="s">
        <v>4995</v>
      </c>
      <c r="AT800" s="129" t="s">
        <v>583</v>
      </c>
      <c r="AU800" s="129" t="s">
        <v>453</v>
      </c>
      <c r="AV800" s="129" t="s">
        <v>589</v>
      </c>
      <c r="AW800" s="129" t="s">
        <v>720</v>
      </c>
      <c r="AX800" s="129" t="s">
        <v>825</v>
      </c>
      <c r="AZ800" s="129" t="s">
        <v>3984</v>
      </c>
      <c r="BA800" s="130" t="s">
        <v>10247</v>
      </c>
      <c r="BB800" s="130" t="s">
        <v>10248</v>
      </c>
      <c r="BH800" s="124"/>
      <c r="BI800" s="124"/>
      <c r="BP800" s="123"/>
      <c r="BQ800" s="123"/>
      <c r="BR800" s="123"/>
      <c r="BX800" s="123"/>
      <c r="BY800" s="131"/>
      <c r="BZ800" s="131"/>
      <c r="CB800" s="129" t="s">
        <v>583</v>
      </c>
      <c r="CC800" s="129" t="s">
        <v>453</v>
      </c>
      <c r="CD800" s="129" t="s">
        <v>589</v>
      </c>
      <c r="CE800" s="129" t="s">
        <v>720</v>
      </c>
      <c r="CF800" s="129" t="s">
        <v>825</v>
      </c>
      <c r="CG800" s="131" t="s">
        <v>17995</v>
      </c>
      <c r="CH800" s="131" t="s">
        <v>10248</v>
      </c>
      <c r="CI800" s="124" t="s">
        <v>19783</v>
      </c>
    </row>
    <row r="801" spans="45:87" ht="15" hidden="1" x14ac:dyDescent="0.25">
      <c r="AS801" s="124" t="s">
        <v>4996</v>
      </c>
      <c r="AT801" s="129" t="s">
        <v>583</v>
      </c>
      <c r="AU801" s="129" t="s">
        <v>453</v>
      </c>
      <c r="AV801" s="129" t="s">
        <v>589</v>
      </c>
      <c r="AW801" s="129" t="s">
        <v>720</v>
      </c>
      <c r="AX801" s="129" t="s">
        <v>826</v>
      </c>
      <c r="AZ801" s="129" t="s">
        <v>3984</v>
      </c>
      <c r="BA801" s="130" t="s">
        <v>10249</v>
      </c>
      <c r="BB801" s="130" t="s">
        <v>10250</v>
      </c>
      <c r="BH801" s="124"/>
      <c r="BI801" s="124"/>
      <c r="BP801" s="123"/>
      <c r="BQ801" s="123"/>
      <c r="BR801" s="123"/>
      <c r="BX801" s="123"/>
      <c r="BY801" s="131"/>
      <c r="BZ801" s="131"/>
      <c r="CB801" s="129" t="s">
        <v>583</v>
      </c>
      <c r="CC801" s="129" t="s">
        <v>453</v>
      </c>
      <c r="CD801" s="129" t="s">
        <v>589</v>
      </c>
      <c r="CE801" s="129" t="s">
        <v>720</v>
      </c>
      <c r="CF801" s="129" t="s">
        <v>826</v>
      </c>
      <c r="CG801" s="131" t="s">
        <v>17995</v>
      </c>
      <c r="CH801" s="131" t="s">
        <v>10250</v>
      </c>
      <c r="CI801" s="124" t="s">
        <v>19784</v>
      </c>
    </row>
    <row r="802" spans="45:87" ht="15" hidden="1" x14ac:dyDescent="0.25">
      <c r="AS802" s="124" t="s">
        <v>4997</v>
      </c>
      <c r="AT802" s="129" t="s">
        <v>583</v>
      </c>
      <c r="AU802" s="129" t="s">
        <v>453</v>
      </c>
      <c r="AV802" s="129" t="s">
        <v>589</v>
      </c>
      <c r="AW802" s="129" t="s">
        <v>720</v>
      </c>
      <c r="AX802" s="129" t="s">
        <v>827</v>
      </c>
      <c r="AZ802" s="129" t="s">
        <v>3984</v>
      </c>
      <c r="BA802" s="130" t="s">
        <v>10251</v>
      </c>
      <c r="BB802" s="130" t="s">
        <v>10252</v>
      </c>
      <c r="BH802" s="124"/>
      <c r="BI802" s="124"/>
      <c r="BP802" s="123"/>
      <c r="BQ802" s="123"/>
      <c r="BR802" s="123"/>
      <c r="BX802" s="123"/>
      <c r="BY802" s="131"/>
      <c r="BZ802" s="131"/>
      <c r="CB802" s="129" t="s">
        <v>583</v>
      </c>
      <c r="CC802" s="129" t="s">
        <v>453</v>
      </c>
      <c r="CD802" s="129" t="s">
        <v>589</v>
      </c>
      <c r="CE802" s="129" t="s">
        <v>720</v>
      </c>
      <c r="CF802" s="129" t="s">
        <v>827</v>
      </c>
      <c r="CG802" s="131" t="s">
        <v>17995</v>
      </c>
      <c r="CH802" s="131" t="s">
        <v>10252</v>
      </c>
      <c r="CI802" s="124" t="s">
        <v>19785</v>
      </c>
    </row>
    <row r="803" spans="45:87" ht="15" hidden="1" x14ac:dyDescent="0.25">
      <c r="AS803" s="124" t="s">
        <v>4998</v>
      </c>
      <c r="AT803" s="129" t="s">
        <v>583</v>
      </c>
      <c r="AU803" s="129" t="s">
        <v>453</v>
      </c>
      <c r="AV803" s="129" t="s">
        <v>589</v>
      </c>
      <c r="AW803" s="129" t="s">
        <v>720</v>
      </c>
      <c r="AX803" s="129" t="s">
        <v>737</v>
      </c>
      <c r="AZ803" s="129" t="s">
        <v>3984</v>
      </c>
      <c r="BA803" s="130" t="s">
        <v>10253</v>
      </c>
      <c r="BB803" s="130" t="s">
        <v>10254</v>
      </c>
      <c r="BH803" s="124"/>
      <c r="BI803" s="124"/>
      <c r="BP803" s="123"/>
      <c r="BQ803" s="123"/>
      <c r="BR803" s="123"/>
      <c r="BX803" s="123"/>
      <c r="BY803" s="131"/>
      <c r="BZ803" s="131"/>
      <c r="CB803" s="129" t="s">
        <v>583</v>
      </c>
      <c r="CC803" s="129" t="s">
        <v>453</v>
      </c>
      <c r="CD803" s="129" t="s">
        <v>589</v>
      </c>
      <c r="CE803" s="129" t="s">
        <v>720</v>
      </c>
      <c r="CF803" s="129" t="s">
        <v>737</v>
      </c>
      <c r="CG803" s="131" t="s">
        <v>17995</v>
      </c>
      <c r="CH803" s="131" t="s">
        <v>10254</v>
      </c>
      <c r="CI803" s="124" t="s">
        <v>19786</v>
      </c>
    </row>
    <row r="804" spans="45:87" ht="15" hidden="1" x14ac:dyDescent="0.25">
      <c r="AS804" s="124" t="s">
        <v>4999</v>
      </c>
      <c r="AT804" s="129" t="s">
        <v>583</v>
      </c>
      <c r="AU804" s="129" t="s">
        <v>453</v>
      </c>
      <c r="AV804" s="129" t="s">
        <v>589</v>
      </c>
      <c r="AW804" s="129" t="s">
        <v>720</v>
      </c>
      <c r="AX804" s="129" t="s">
        <v>828</v>
      </c>
      <c r="AZ804" s="129" t="s">
        <v>3984</v>
      </c>
      <c r="BA804" s="130" t="s">
        <v>10255</v>
      </c>
      <c r="BB804" s="130" t="s">
        <v>10256</v>
      </c>
      <c r="BH804" s="124"/>
      <c r="BI804" s="124"/>
      <c r="BP804" s="123"/>
      <c r="BQ804" s="123"/>
      <c r="BR804" s="123"/>
      <c r="BX804" s="123"/>
      <c r="BY804" s="131"/>
      <c r="BZ804" s="131"/>
      <c r="CB804" s="129" t="s">
        <v>583</v>
      </c>
      <c r="CC804" s="129" t="s">
        <v>453</v>
      </c>
      <c r="CD804" s="129" t="s">
        <v>589</v>
      </c>
      <c r="CE804" s="129" t="s">
        <v>720</v>
      </c>
      <c r="CF804" s="129" t="s">
        <v>828</v>
      </c>
      <c r="CG804" s="131" t="s">
        <v>17995</v>
      </c>
      <c r="CH804" s="131" t="s">
        <v>10256</v>
      </c>
      <c r="CI804" s="124" t="s">
        <v>19787</v>
      </c>
    </row>
    <row r="805" spans="45:87" ht="15" hidden="1" x14ac:dyDescent="0.25">
      <c r="AS805" s="124" t="s">
        <v>5000</v>
      </c>
      <c r="AT805" s="129" t="s">
        <v>583</v>
      </c>
      <c r="AU805" s="129" t="s">
        <v>453</v>
      </c>
      <c r="AV805" s="129" t="s">
        <v>589</v>
      </c>
      <c r="AW805" s="129" t="s">
        <v>720</v>
      </c>
      <c r="AX805" s="129" t="s">
        <v>829</v>
      </c>
      <c r="AZ805" s="129" t="s">
        <v>3984</v>
      </c>
      <c r="BA805" s="130" t="s">
        <v>10257</v>
      </c>
      <c r="BB805" s="130" t="s">
        <v>10258</v>
      </c>
      <c r="BH805" s="124"/>
      <c r="BI805" s="124"/>
      <c r="BP805" s="123"/>
      <c r="BQ805" s="123"/>
      <c r="BR805" s="123"/>
      <c r="BX805" s="123"/>
      <c r="BY805" s="131"/>
      <c r="BZ805" s="131"/>
      <c r="CB805" s="129" t="s">
        <v>583</v>
      </c>
      <c r="CC805" s="129" t="s">
        <v>453</v>
      </c>
      <c r="CD805" s="129" t="s">
        <v>589</v>
      </c>
      <c r="CE805" s="129" t="s">
        <v>720</v>
      </c>
      <c r="CF805" s="129" t="s">
        <v>829</v>
      </c>
      <c r="CG805" s="131" t="s">
        <v>17995</v>
      </c>
      <c r="CH805" s="131" t="s">
        <v>10258</v>
      </c>
      <c r="CI805" s="124" t="s">
        <v>19788</v>
      </c>
    </row>
    <row r="806" spans="45:87" ht="15" hidden="1" x14ac:dyDescent="0.25">
      <c r="AS806" s="124" t="s">
        <v>5001</v>
      </c>
      <c r="AT806" s="129" t="s">
        <v>583</v>
      </c>
      <c r="AU806" s="129" t="s">
        <v>453</v>
      </c>
      <c r="AV806" s="129" t="s">
        <v>589</v>
      </c>
      <c r="AW806" s="129" t="s">
        <v>720</v>
      </c>
      <c r="AX806" s="129" t="s">
        <v>830</v>
      </c>
      <c r="AZ806" s="129" t="s">
        <v>3984</v>
      </c>
      <c r="BA806" s="130" t="s">
        <v>10259</v>
      </c>
      <c r="BB806" s="130" t="s">
        <v>10260</v>
      </c>
      <c r="BH806" s="124"/>
      <c r="BI806" s="124"/>
      <c r="BP806" s="123"/>
      <c r="BQ806" s="123"/>
      <c r="BR806" s="123"/>
      <c r="BX806" s="123"/>
      <c r="BY806" s="131"/>
      <c r="BZ806" s="131"/>
      <c r="CB806" s="129" t="s">
        <v>583</v>
      </c>
      <c r="CC806" s="129" t="s">
        <v>453</v>
      </c>
      <c r="CD806" s="129" t="s">
        <v>589</v>
      </c>
      <c r="CE806" s="129" t="s">
        <v>720</v>
      </c>
      <c r="CF806" s="129" t="s">
        <v>830</v>
      </c>
      <c r="CG806" s="131" t="s">
        <v>17995</v>
      </c>
      <c r="CH806" s="131" t="s">
        <v>10260</v>
      </c>
      <c r="CI806" s="124" t="s">
        <v>19789</v>
      </c>
    </row>
    <row r="807" spans="45:87" ht="15" hidden="1" x14ac:dyDescent="0.25">
      <c r="AS807" s="124" t="s">
        <v>5002</v>
      </c>
      <c r="AT807" s="129" t="s">
        <v>583</v>
      </c>
      <c r="AU807" s="129" t="s">
        <v>453</v>
      </c>
      <c r="AV807" s="129" t="s">
        <v>589</v>
      </c>
      <c r="AW807" s="129" t="s">
        <v>720</v>
      </c>
      <c r="AX807" s="129" t="s">
        <v>831</v>
      </c>
      <c r="AZ807" s="129" t="s">
        <v>3984</v>
      </c>
      <c r="BA807" s="130" t="s">
        <v>10261</v>
      </c>
      <c r="BB807" s="130" t="s">
        <v>10262</v>
      </c>
      <c r="BH807" s="124"/>
      <c r="BI807" s="124"/>
      <c r="BP807" s="123"/>
      <c r="BQ807" s="123"/>
      <c r="BR807" s="123"/>
      <c r="BX807" s="123"/>
      <c r="BY807" s="131"/>
      <c r="BZ807" s="131"/>
      <c r="CB807" s="129" t="s">
        <v>583</v>
      </c>
      <c r="CC807" s="129" t="s">
        <v>453</v>
      </c>
      <c r="CD807" s="129" t="s">
        <v>589</v>
      </c>
      <c r="CE807" s="129" t="s">
        <v>720</v>
      </c>
      <c r="CF807" s="129" t="s">
        <v>831</v>
      </c>
      <c r="CG807" s="131" t="s">
        <v>17995</v>
      </c>
      <c r="CH807" s="131" t="s">
        <v>10262</v>
      </c>
      <c r="CI807" s="124" t="s">
        <v>19790</v>
      </c>
    </row>
    <row r="808" spans="45:87" ht="15" hidden="1" x14ac:dyDescent="0.25">
      <c r="AS808" s="124" t="s">
        <v>5003</v>
      </c>
      <c r="AT808" s="129" t="s">
        <v>583</v>
      </c>
      <c r="AU808" s="129" t="s">
        <v>453</v>
      </c>
      <c r="AV808" s="129" t="s">
        <v>589</v>
      </c>
      <c r="AW808" s="129" t="s">
        <v>720</v>
      </c>
      <c r="AX808" s="129" t="s">
        <v>832</v>
      </c>
      <c r="AZ808" s="129" t="s">
        <v>3984</v>
      </c>
      <c r="BA808" s="130" t="s">
        <v>10263</v>
      </c>
      <c r="BB808" s="130" t="s">
        <v>10264</v>
      </c>
      <c r="BH808" s="124"/>
      <c r="BI808" s="124"/>
      <c r="BP808" s="123"/>
      <c r="BQ808" s="123"/>
      <c r="BR808" s="123"/>
      <c r="BX808" s="123"/>
      <c r="BY808" s="131"/>
      <c r="BZ808" s="131"/>
      <c r="CB808" s="129" t="s">
        <v>583</v>
      </c>
      <c r="CC808" s="129" t="s">
        <v>453</v>
      </c>
      <c r="CD808" s="129" t="s">
        <v>589</v>
      </c>
      <c r="CE808" s="129" t="s">
        <v>720</v>
      </c>
      <c r="CF808" s="129" t="s">
        <v>832</v>
      </c>
      <c r="CG808" s="131" t="s">
        <v>17995</v>
      </c>
      <c r="CH808" s="131" t="s">
        <v>10264</v>
      </c>
      <c r="CI808" s="124" t="s">
        <v>19791</v>
      </c>
    </row>
    <row r="809" spans="45:87" ht="15" hidden="1" x14ac:dyDescent="0.25">
      <c r="AS809" s="124" t="s">
        <v>5004</v>
      </c>
      <c r="AT809" s="129" t="s">
        <v>583</v>
      </c>
      <c r="AU809" s="129" t="s">
        <v>453</v>
      </c>
      <c r="AV809" s="129" t="s">
        <v>589</v>
      </c>
      <c r="AW809" s="129" t="s">
        <v>720</v>
      </c>
      <c r="AX809" s="129" t="s">
        <v>738</v>
      </c>
      <c r="AZ809" s="129" t="s">
        <v>3984</v>
      </c>
      <c r="BA809" s="130" t="s">
        <v>10265</v>
      </c>
      <c r="BB809" s="130" t="s">
        <v>10266</v>
      </c>
      <c r="BH809" s="124"/>
      <c r="BI809" s="124"/>
      <c r="BP809" s="123"/>
      <c r="BQ809" s="123"/>
      <c r="BR809" s="123"/>
      <c r="BX809" s="123"/>
      <c r="BY809" s="131"/>
      <c r="BZ809" s="131"/>
      <c r="CB809" s="129" t="s">
        <v>583</v>
      </c>
      <c r="CC809" s="129" t="s">
        <v>453</v>
      </c>
      <c r="CD809" s="129" t="s">
        <v>589</v>
      </c>
      <c r="CE809" s="129" t="s">
        <v>720</v>
      </c>
      <c r="CF809" s="129" t="s">
        <v>738</v>
      </c>
      <c r="CG809" s="131" t="s">
        <v>17995</v>
      </c>
      <c r="CH809" s="131" t="s">
        <v>10266</v>
      </c>
      <c r="CI809" s="124" t="s">
        <v>19792</v>
      </c>
    </row>
    <row r="810" spans="45:87" ht="15" hidden="1" x14ac:dyDescent="0.25">
      <c r="AS810" s="124" t="s">
        <v>5005</v>
      </c>
      <c r="AT810" s="129" t="s">
        <v>583</v>
      </c>
      <c r="AU810" s="129" t="s">
        <v>453</v>
      </c>
      <c r="AV810" s="129" t="s">
        <v>589</v>
      </c>
      <c r="AW810" s="129" t="s">
        <v>720</v>
      </c>
      <c r="AX810" s="129" t="s">
        <v>833</v>
      </c>
      <c r="AZ810" s="129" t="s">
        <v>3984</v>
      </c>
      <c r="BA810" s="130" t="s">
        <v>10267</v>
      </c>
      <c r="BB810" s="130" t="s">
        <v>10268</v>
      </c>
      <c r="BH810" s="124"/>
      <c r="BI810" s="124"/>
      <c r="BP810" s="123"/>
      <c r="BQ810" s="123"/>
      <c r="BR810" s="123"/>
      <c r="BX810" s="123"/>
      <c r="BY810" s="131"/>
      <c r="BZ810" s="131"/>
      <c r="CB810" s="129" t="s">
        <v>583</v>
      </c>
      <c r="CC810" s="129" t="s">
        <v>453</v>
      </c>
      <c r="CD810" s="129" t="s">
        <v>589</v>
      </c>
      <c r="CE810" s="129" t="s">
        <v>720</v>
      </c>
      <c r="CF810" s="129" t="s">
        <v>833</v>
      </c>
      <c r="CG810" s="131" t="s">
        <v>17995</v>
      </c>
      <c r="CH810" s="131" t="s">
        <v>10268</v>
      </c>
      <c r="CI810" s="124" t="s">
        <v>19793</v>
      </c>
    </row>
    <row r="811" spans="45:87" ht="15" hidden="1" x14ac:dyDescent="0.25">
      <c r="AS811" s="124" t="s">
        <v>5006</v>
      </c>
      <c r="AT811" s="129" t="s">
        <v>583</v>
      </c>
      <c r="AU811" s="129" t="s">
        <v>453</v>
      </c>
      <c r="AV811" s="129" t="s">
        <v>589</v>
      </c>
      <c r="AW811" s="129" t="s">
        <v>720</v>
      </c>
      <c r="AX811" s="129" t="s">
        <v>834</v>
      </c>
      <c r="AZ811" s="129" t="s">
        <v>3984</v>
      </c>
      <c r="BA811" s="130" t="s">
        <v>10269</v>
      </c>
      <c r="BB811" s="130" t="s">
        <v>10270</v>
      </c>
      <c r="BH811" s="124"/>
      <c r="BI811" s="124"/>
      <c r="BP811" s="123"/>
      <c r="BQ811" s="123"/>
      <c r="BR811" s="123"/>
      <c r="BX811" s="123"/>
      <c r="BY811" s="131"/>
      <c r="BZ811" s="131"/>
      <c r="CB811" s="129" t="s">
        <v>583</v>
      </c>
      <c r="CC811" s="129" t="s">
        <v>453</v>
      </c>
      <c r="CD811" s="129" t="s">
        <v>589</v>
      </c>
      <c r="CE811" s="129" t="s">
        <v>720</v>
      </c>
      <c r="CF811" s="129" t="s">
        <v>834</v>
      </c>
      <c r="CG811" s="131" t="s">
        <v>17995</v>
      </c>
      <c r="CH811" s="131" t="s">
        <v>10270</v>
      </c>
      <c r="CI811" s="124" t="s">
        <v>19794</v>
      </c>
    </row>
    <row r="812" spans="45:87" ht="15" hidden="1" x14ac:dyDescent="0.25">
      <c r="AS812" s="124" t="s">
        <v>5007</v>
      </c>
      <c r="AT812" s="129" t="s">
        <v>583</v>
      </c>
      <c r="AU812" s="129" t="s">
        <v>453</v>
      </c>
      <c r="AV812" s="129" t="s">
        <v>589</v>
      </c>
      <c r="AW812" s="129" t="s">
        <v>720</v>
      </c>
      <c r="AX812" s="129" t="s">
        <v>835</v>
      </c>
      <c r="AZ812" s="129" t="s">
        <v>3984</v>
      </c>
      <c r="BA812" s="130" t="s">
        <v>10271</v>
      </c>
      <c r="BB812" s="130" t="s">
        <v>10272</v>
      </c>
      <c r="BH812" s="124"/>
      <c r="BI812" s="124"/>
      <c r="BP812" s="123"/>
      <c r="BQ812" s="123"/>
      <c r="BR812" s="123"/>
      <c r="BX812" s="123"/>
      <c r="BY812" s="131"/>
      <c r="BZ812" s="131"/>
      <c r="CB812" s="129" t="s">
        <v>583</v>
      </c>
      <c r="CC812" s="129" t="s">
        <v>453</v>
      </c>
      <c r="CD812" s="129" t="s">
        <v>589</v>
      </c>
      <c r="CE812" s="129" t="s">
        <v>720</v>
      </c>
      <c r="CF812" s="129" t="s">
        <v>835</v>
      </c>
      <c r="CG812" s="131" t="s">
        <v>17995</v>
      </c>
      <c r="CH812" s="131" t="s">
        <v>10272</v>
      </c>
      <c r="CI812" s="124" t="s">
        <v>19795</v>
      </c>
    </row>
    <row r="813" spans="45:87" ht="15" hidden="1" x14ac:dyDescent="0.25">
      <c r="AS813" s="124" t="s">
        <v>5008</v>
      </c>
      <c r="AT813" s="129" t="s">
        <v>583</v>
      </c>
      <c r="AU813" s="129" t="s">
        <v>453</v>
      </c>
      <c r="AV813" s="129" t="s">
        <v>589</v>
      </c>
      <c r="AW813" s="129" t="s">
        <v>720</v>
      </c>
      <c r="AX813" s="129" t="s">
        <v>836</v>
      </c>
      <c r="AZ813" s="129" t="s">
        <v>3984</v>
      </c>
      <c r="BA813" s="130" t="s">
        <v>10273</v>
      </c>
      <c r="BB813" s="130" t="s">
        <v>10274</v>
      </c>
      <c r="BH813" s="124"/>
      <c r="BI813" s="124"/>
      <c r="BP813" s="123"/>
      <c r="BQ813" s="123"/>
      <c r="BR813" s="123"/>
      <c r="BX813" s="123"/>
      <c r="BY813" s="131"/>
      <c r="BZ813" s="131"/>
      <c r="CB813" s="129" t="s">
        <v>583</v>
      </c>
      <c r="CC813" s="129" t="s">
        <v>453</v>
      </c>
      <c r="CD813" s="129" t="s">
        <v>589</v>
      </c>
      <c r="CE813" s="129" t="s">
        <v>720</v>
      </c>
      <c r="CF813" s="129" t="s">
        <v>836</v>
      </c>
      <c r="CG813" s="131" t="s">
        <v>17995</v>
      </c>
      <c r="CH813" s="131" t="s">
        <v>10274</v>
      </c>
      <c r="CI813" s="124" t="s">
        <v>19796</v>
      </c>
    </row>
    <row r="814" spans="45:87" ht="15" hidden="1" x14ac:dyDescent="0.25">
      <c r="AS814" s="124" t="s">
        <v>5009</v>
      </c>
      <c r="AT814" s="129" t="s">
        <v>583</v>
      </c>
      <c r="AU814" s="129" t="s">
        <v>453</v>
      </c>
      <c r="AV814" s="129" t="s">
        <v>589</v>
      </c>
      <c r="AW814" s="129" t="s">
        <v>720</v>
      </c>
      <c r="AX814" s="129" t="s">
        <v>837</v>
      </c>
      <c r="AZ814" s="129" t="s">
        <v>3984</v>
      </c>
      <c r="BA814" s="130" t="s">
        <v>10275</v>
      </c>
      <c r="BB814" s="130" t="s">
        <v>10276</v>
      </c>
      <c r="BH814" s="124"/>
      <c r="BI814" s="124"/>
      <c r="BP814" s="123"/>
      <c r="BQ814" s="123"/>
      <c r="BR814" s="123"/>
      <c r="BX814" s="123"/>
      <c r="BY814" s="131"/>
      <c r="BZ814" s="131"/>
      <c r="CB814" s="129" t="s">
        <v>583</v>
      </c>
      <c r="CC814" s="129" t="s">
        <v>453</v>
      </c>
      <c r="CD814" s="129" t="s">
        <v>589</v>
      </c>
      <c r="CE814" s="129" t="s">
        <v>720</v>
      </c>
      <c r="CF814" s="129" t="s">
        <v>837</v>
      </c>
      <c r="CG814" s="131" t="s">
        <v>17995</v>
      </c>
      <c r="CH814" s="131" t="s">
        <v>10276</v>
      </c>
      <c r="CI814" s="124" t="s">
        <v>19797</v>
      </c>
    </row>
    <row r="815" spans="45:87" ht="15" hidden="1" x14ac:dyDescent="0.25">
      <c r="AS815" s="124" t="s">
        <v>5010</v>
      </c>
      <c r="AT815" s="129" t="s">
        <v>583</v>
      </c>
      <c r="AU815" s="129" t="s">
        <v>453</v>
      </c>
      <c r="AV815" s="129" t="s">
        <v>589</v>
      </c>
      <c r="AW815" s="129" t="s">
        <v>720</v>
      </c>
      <c r="AX815" s="129" t="s">
        <v>838</v>
      </c>
      <c r="AZ815" s="129" t="s">
        <v>3984</v>
      </c>
      <c r="BA815" s="130" t="s">
        <v>10277</v>
      </c>
      <c r="BB815" s="130" t="s">
        <v>10278</v>
      </c>
      <c r="BH815" s="124"/>
      <c r="BI815" s="124"/>
      <c r="BP815" s="123"/>
      <c r="BQ815" s="123"/>
      <c r="BR815" s="123"/>
      <c r="BX815" s="123"/>
      <c r="BY815" s="131"/>
      <c r="BZ815" s="131"/>
      <c r="CB815" s="129" t="s">
        <v>583</v>
      </c>
      <c r="CC815" s="129" t="s">
        <v>453</v>
      </c>
      <c r="CD815" s="129" t="s">
        <v>589</v>
      </c>
      <c r="CE815" s="129" t="s">
        <v>720</v>
      </c>
      <c r="CF815" s="129" t="s">
        <v>838</v>
      </c>
      <c r="CG815" s="131" t="s">
        <v>17995</v>
      </c>
      <c r="CH815" s="131" t="s">
        <v>10278</v>
      </c>
      <c r="CI815" s="124" t="s">
        <v>19798</v>
      </c>
    </row>
    <row r="816" spans="45:87" ht="15" hidden="1" x14ac:dyDescent="0.25">
      <c r="AS816" s="124" t="s">
        <v>5011</v>
      </c>
      <c r="AT816" s="129" t="s">
        <v>583</v>
      </c>
      <c r="AU816" s="129" t="s">
        <v>453</v>
      </c>
      <c r="AV816" s="129" t="s">
        <v>760</v>
      </c>
      <c r="AW816" s="129" t="s">
        <v>761</v>
      </c>
      <c r="AX816" s="129" t="s">
        <v>766</v>
      </c>
      <c r="AZ816" s="129" t="s">
        <v>3984</v>
      </c>
      <c r="BA816" s="130" t="s">
        <v>10279</v>
      </c>
      <c r="BB816" s="130" t="s">
        <v>10280</v>
      </c>
      <c r="BH816" s="124"/>
      <c r="BI816" s="124"/>
      <c r="BP816" s="123"/>
      <c r="BQ816" s="123"/>
      <c r="BR816" s="123"/>
      <c r="BX816" s="123"/>
      <c r="BY816" s="131"/>
      <c r="BZ816" s="131"/>
      <c r="CB816" s="129" t="s">
        <v>583</v>
      </c>
      <c r="CC816" s="129" t="s">
        <v>453</v>
      </c>
      <c r="CD816" s="129" t="s">
        <v>760</v>
      </c>
      <c r="CE816" s="129" t="s">
        <v>761</v>
      </c>
      <c r="CF816" s="129" t="s">
        <v>766</v>
      </c>
      <c r="CG816" s="131" t="s">
        <v>17996</v>
      </c>
      <c r="CH816" s="131" t="s">
        <v>10280</v>
      </c>
      <c r="CI816" s="124" t="s">
        <v>19799</v>
      </c>
    </row>
    <row r="817" spans="45:87" ht="15" hidden="1" x14ac:dyDescent="0.25">
      <c r="AS817" s="124" t="s">
        <v>5012</v>
      </c>
      <c r="AT817" s="129" t="s">
        <v>583</v>
      </c>
      <c r="AU817" s="129" t="s">
        <v>453</v>
      </c>
      <c r="AV817" s="129" t="s">
        <v>760</v>
      </c>
      <c r="AW817" s="129" t="s">
        <v>761</v>
      </c>
      <c r="AX817" s="129" t="s">
        <v>767</v>
      </c>
      <c r="AZ817" s="129" t="s">
        <v>3984</v>
      </c>
      <c r="BA817" s="130" t="s">
        <v>10281</v>
      </c>
      <c r="BB817" s="130" t="s">
        <v>10282</v>
      </c>
      <c r="BH817" s="124"/>
      <c r="BI817" s="124"/>
      <c r="BP817" s="123"/>
      <c r="BQ817" s="123"/>
      <c r="BR817" s="123"/>
      <c r="BX817" s="123"/>
      <c r="BY817" s="131"/>
      <c r="BZ817" s="131"/>
      <c r="CB817" s="129" t="s">
        <v>583</v>
      </c>
      <c r="CC817" s="129" t="s">
        <v>453</v>
      </c>
      <c r="CD817" s="129" t="s">
        <v>760</v>
      </c>
      <c r="CE817" s="129" t="s">
        <v>761</v>
      </c>
      <c r="CF817" s="129" t="s">
        <v>767</v>
      </c>
      <c r="CG817" s="131" t="s">
        <v>17996</v>
      </c>
      <c r="CH817" s="131" t="s">
        <v>10282</v>
      </c>
      <c r="CI817" s="124" t="s">
        <v>19800</v>
      </c>
    </row>
    <row r="818" spans="45:87" ht="15" hidden="1" x14ac:dyDescent="0.25">
      <c r="AS818" s="124" t="s">
        <v>5013</v>
      </c>
      <c r="AT818" s="129" t="s">
        <v>583</v>
      </c>
      <c r="AU818" s="129" t="s">
        <v>453</v>
      </c>
      <c r="AV818" s="129" t="s">
        <v>760</v>
      </c>
      <c r="AW818" s="129" t="s">
        <v>761</v>
      </c>
      <c r="AX818" s="129" t="s">
        <v>768</v>
      </c>
      <c r="AZ818" s="129" t="s">
        <v>3984</v>
      </c>
      <c r="BA818" s="130" t="s">
        <v>10283</v>
      </c>
      <c r="BB818" s="130" t="s">
        <v>10284</v>
      </c>
      <c r="BH818" s="124"/>
      <c r="BI818" s="124"/>
      <c r="BP818" s="123"/>
      <c r="BQ818" s="123"/>
      <c r="BR818" s="123"/>
      <c r="BX818" s="123"/>
      <c r="BY818" s="131"/>
      <c r="BZ818" s="131"/>
      <c r="CB818" s="129" t="s">
        <v>583</v>
      </c>
      <c r="CC818" s="129" t="s">
        <v>453</v>
      </c>
      <c r="CD818" s="129" t="s">
        <v>760</v>
      </c>
      <c r="CE818" s="129" t="s">
        <v>761</v>
      </c>
      <c r="CF818" s="129" t="s">
        <v>768</v>
      </c>
      <c r="CG818" s="131" t="s">
        <v>17996</v>
      </c>
      <c r="CH818" s="131" t="s">
        <v>10284</v>
      </c>
      <c r="CI818" s="124" t="s">
        <v>19801</v>
      </c>
    </row>
    <row r="819" spans="45:87" ht="15" hidden="1" x14ac:dyDescent="0.25">
      <c r="AS819" s="124" t="s">
        <v>5014</v>
      </c>
      <c r="AT819" s="129" t="s">
        <v>583</v>
      </c>
      <c r="AU819" s="129" t="s">
        <v>453</v>
      </c>
      <c r="AV819" s="129" t="s">
        <v>760</v>
      </c>
      <c r="AW819" s="129" t="s">
        <v>761</v>
      </c>
      <c r="AX819" s="129" t="s">
        <v>769</v>
      </c>
      <c r="AZ819" s="129" t="s">
        <v>3984</v>
      </c>
      <c r="BA819" s="130" t="s">
        <v>10285</v>
      </c>
      <c r="BB819" s="130" t="s">
        <v>10286</v>
      </c>
      <c r="BH819" s="124"/>
      <c r="BI819" s="124"/>
      <c r="BP819" s="123"/>
      <c r="BQ819" s="123"/>
      <c r="BR819" s="123"/>
      <c r="BX819" s="123"/>
      <c r="BY819" s="131"/>
      <c r="BZ819" s="131"/>
      <c r="CB819" s="129" t="s">
        <v>583</v>
      </c>
      <c r="CC819" s="129" t="s">
        <v>453</v>
      </c>
      <c r="CD819" s="129" t="s">
        <v>760</v>
      </c>
      <c r="CE819" s="129" t="s">
        <v>761</v>
      </c>
      <c r="CF819" s="129" t="s">
        <v>769</v>
      </c>
      <c r="CG819" s="131" t="s">
        <v>17996</v>
      </c>
      <c r="CH819" s="131" t="s">
        <v>10286</v>
      </c>
      <c r="CI819" s="124" t="s">
        <v>19802</v>
      </c>
    </row>
    <row r="820" spans="45:87" ht="15" hidden="1" x14ac:dyDescent="0.25">
      <c r="AS820" s="124" t="s">
        <v>5015</v>
      </c>
      <c r="AT820" s="129" t="s">
        <v>583</v>
      </c>
      <c r="AU820" s="129" t="s">
        <v>453</v>
      </c>
      <c r="AV820" s="129" t="s">
        <v>760</v>
      </c>
      <c r="AW820" s="129" t="s">
        <v>761</v>
      </c>
      <c r="AX820" s="129" t="s">
        <v>770</v>
      </c>
      <c r="AZ820" s="129" t="s">
        <v>3984</v>
      </c>
      <c r="BA820" s="130" t="s">
        <v>10287</v>
      </c>
      <c r="BB820" s="130" t="s">
        <v>10288</v>
      </c>
      <c r="BH820" s="124"/>
      <c r="BI820" s="124"/>
      <c r="BP820" s="123"/>
      <c r="BQ820" s="123"/>
      <c r="BR820" s="123"/>
      <c r="BX820" s="123"/>
      <c r="BY820" s="131"/>
      <c r="BZ820" s="131"/>
      <c r="CB820" s="129" t="s">
        <v>583</v>
      </c>
      <c r="CC820" s="129" t="s">
        <v>453</v>
      </c>
      <c r="CD820" s="129" t="s">
        <v>760</v>
      </c>
      <c r="CE820" s="129" t="s">
        <v>761</v>
      </c>
      <c r="CF820" s="129" t="s">
        <v>770</v>
      </c>
      <c r="CG820" s="131" t="s">
        <v>17996</v>
      </c>
      <c r="CH820" s="131" t="s">
        <v>10288</v>
      </c>
      <c r="CI820" s="124" t="s">
        <v>19803</v>
      </c>
    </row>
    <row r="821" spans="45:87" ht="15" hidden="1" x14ac:dyDescent="0.25">
      <c r="AS821" s="124" t="s">
        <v>5016</v>
      </c>
      <c r="AT821" s="129" t="s">
        <v>583</v>
      </c>
      <c r="AU821" s="129" t="s">
        <v>453</v>
      </c>
      <c r="AV821" s="129" t="s">
        <v>760</v>
      </c>
      <c r="AW821" s="129" t="s">
        <v>761</v>
      </c>
      <c r="AX821" s="129" t="s">
        <v>771</v>
      </c>
      <c r="AZ821" s="129" t="s">
        <v>3984</v>
      </c>
      <c r="BA821" s="130" t="s">
        <v>10289</v>
      </c>
      <c r="BB821" s="130" t="s">
        <v>10290</v>
      </c>
      <c r="BH821" s="124"/>
      <c r="BI821" s="124"/>
      <c r="BP821" s="123"/>
      <c r="BQ821" s="123"/>
      <c r="BR821" s="123"/>
      <c r="BX821" s="123"/>
      <c r="BY821" s="131"/>
      <c r="BZ821" s="131"/>
      <c r="CB821" s="129" t="s">
        <v>583</v>
      </c>
      <c r="CC821" s="129" t="s">
        <v>453</v>
      </c>
      <c r="CD821" s="129" t="s">
        <v>760</v>
      </c>
      <c r="CE821" s="129" t="s">
        <v>761</v>
      </c>
      <c r="CF821" s="129" t="s">
        <v>771</v>
      </c>
      <c r="CG821" s="131" t="s">
        <v>17996</v>
      </c>
      <c r="CH821" s="131" t="s">
        <v>10290</v>
      </c>
      <c r="CI821" s="124" t="s">
        <v>19804</v>
      </c>
    </row>
    <row r="822" spans="45:87" ht="15" hidden="1" x14ac:dyDescent="0.25">
      <c r="AS822" s="124" t="s">
        <v>5017</v>
      </c>
      <c r="AT822" s="129" t="s">
        <v>583</v>
      </c>
      <c r="AU822" s="129" t="s">
        <v>453</v>
      </c>
      <c r="AV822" s="129" t="s">
        <v>760</v>
      </c>
      <c r="AW822" s="129" t="s">
        <v>761</v>
      </c>
      <c r="AX822" s="129" t="s">
        <v>775</v>
      </c>
      <c r="AZ822" s="129" t="s">
        <v>3984</v>
      </c>
      <c r="BA822" s="130" t="s">
        <v>10291</v>
      </c>
      <c r="BB822" s="130" t="s">
        <v>10292</v>
      </c>
      <c r="BH822" s="124"/>
      <c r="BI822" s="124"/>
      <c r="BP822" s="123"/>
      <c r="BQ822" s="123"/>
      <c r="BR822" s="123"/>
      <c r="BX822" s="123"/>
      <c r="BY822" s="131"/>
      <c r="BZ822" s="131"/>
      <c r="CB822" s="129" t="s">
        <v>583</v>
      </c>
      <c r="CC822" s="129" t="s">
        <v>453</v>
      </c>
      <c r="CD822" s="129" t="s">
        <v>760</v>
      </c>
      <c r="CE822" s="129" t="s">
        <v>761</v>
      </c>
      <c r="CF822" s="129" t="s">
        <v>775</v>
      </c>
      <c r="CG822" s="131" t="s">
        <v>17996</v>
      </c>
      <c r="CH822" s="131" t="s">
        <v>10292</v>
      </c>
      <c r="CI822" s="124" t="s">
        <v>19805</v>
      </c>
    </row>
    <row r="823" spans="45:87" ht="15" hidden="1" x14ac:dyDescent="0.25">
      <c r="AS823" s="124" t="s">
        <v>5018</v>
      </c>
      <c r="AT823" s="129" t="s">
        <v>583</v>
      </c>
      <c r="AU823" s="129" t="s">
        <v>453</v>
      </c>
      <c r="AV823" s="129" t="s">
        <v>760</v>
      </c>
      <c r="AW823" s="129" t="s">
        <v>761</v>
      </c>
      <c r="AX823" s="129" t="s">
        <v>782</v>
      </c>
      <c r="AZ823" s="129" t="s">
        <v>3984</v>
      </c>
      <c r="BA823" s="130" t="s">
        <v>10293</v>
      </c>
      <c r="BB823" s="130" t="s">
        <v>10294</v>
      </c>
      <c r="BH823" s="124"/>
      <c r="BI823" s="124"/>
      <c r="BP823" s="123"/>
      <c r="BQ823" s="123"/>
      <c r="BR823" s="123"/>
      <c r="BX823" s="123"/>
      <c r="BY823" s="131"/>
      <c r="BZ823" s="131"/>
      <c r="CB823" s="129" t="s">
        <v>583</v>
      </c>
      <c r="CC823" s="129" t="s">
        <v>453</v>
      </c>
      <c r="CD823" s="129" t="s">
        <v>760</v>
      </c>
      <c r="CE823" s="129" t="s">
        <v>761</v>
      </c>
      <c r="CF823" s="129" t="s">
        <v>782</v>
      </c>
      <c r="CG823" s="131" t="s">
        <v>17996</v>
      </c>
      <c r="CH823" s="131" t="s">
        <v>10294</v>
      </c>
      <c r="CI823" s="124" t="s">
        <v>19806</v>
      </c>
    </row>
    <row r="824" spans="45:87" ht="15" hidden="1" x14ac:dyDescent="0.25">
      <c r="AS824" s="124" t="s">
        <v>5019</v>
      </c>
      <c r="AT824" s="129" t="s">
        <v>583</v>
      </c>
      <c r="AU824" s="129" t="s">
        <v>453</v>
      </c>
      <c r="AV824" s="129" t="s">
        <v>760</v>
      </c>
      <c r="AW824" s="129" t="s">
        <v>761</v>
      </c>
      <c r="AX824" s="129" t="s">
        <v>788</v>
      </c>
      <c r="AZ824" s="129" t="s">
        <v>3984</v>
      </c>
      <c r="BA824" s="130" t="s">
        <v>10295</v>
      </c>
      <c r="BB824" s="130" t="s">
        <v>10296</v>
      </c>
      <c r="BH824" s="124"/>
      <c r="BI824" s="124"/>
      <c r="BP824" s="123"/>
      <c r="BQ824" s="123"/>
      <c r="BR824" s="123"/>
      <c r="BX824" s="123"/>
      <c r="BY824" s="131"/>
      <c r="BZ824" s="131"/>
      <c r="CB824" s="129" t="s">
        <v>583</v>
      </c>
      <c r="CC824" s="129" t="s">
        <v>453</v>
      </c>
      <c r="CD824" s="129" t="s">
        <v>760</v>
      </c>
      <c r="CE824" s="129" t="s">
        <v>761</v>
      </c>
      <c r="CF824" s="129" t="s">
        <v>788</v>
      </c>
      <c r="CG824" s="131" t="s">
        <v>17996</v>
      </c>
      <c r="CH824" s="131" t="s">
        <v>10296</v>
      </c>
      <c r="CI824" s="124" t="s">
        <v>19807</v>
      </c>
    </row>
    <row r="825" spans="45:87" ht="15" hidden="1" x14ac:dyDescent="0.25">
      <c r="AS825" s="124" t="s">
        <v>5020</v>
      </c>
      <c r="AT825" s="129" t="s">
        <v>583</v>
      </c>
      <c r="AU825" s="129" t="s">
        <v>453</v>
      </c>
      <c r="AV825" s="129" t="s">
        <v>760</v>
      </c>
      <c r="AW825" s="129" t="s">
        <v>761</v>
      </c>
      <c r="AX825" s="129" t="s">
        <v>789</v>
      </c>
      <c r="AZ825" s="129" t="s">
        <v>3984</v>
      </c>
      <c r="BA825" s="130" t="s">
        <v>10297</v>
      </c>
      <c r="BB825" s="130" t="s">
        <v>10298</v>
      </c>
      <c r="BH825" s="124"/>
      <c r="BI825" s="124"/>
      <c r="BP825" s="123"/>
      <c r="BQ825" s="123"/>
      <c r="BR825" s="123"/>
      <c r="BX825" s="123"/>
      <c r="BY825" s="131"/>
      <c r="BZ825" s="131"/>
      <c r="CB825" s="129" t="s">
        <v>583</v>
      </c>
      <c r="CC825" s="129" t="s">
        <v>453</v>
      </c>
      <c r="CD825" s="129" t="s">
        <v>760</v>
      </c>
      <c r="CE825" s="129" t="s">
        <v>761</v>
      </c>
      <c r="CF825" s="129" t="s">
        <v>789</v>
      </c>
      <c r="CG825" s="131" t="s">
        <v>17996</v>
      </c>
      <c r="CH825" s="131" t="s">
        <v>10298</v>
      </c>
      <c r="CI825" s="124" t="s">
        <v>19808</v>
      </c>
    </row>
    <row r="826" spans="45:87" ht="15" hidden="1" x14ac:dyDescent="0.25">
      <c r="AS826" s="124" t="s">
        <v>5021</v>
      </c>
      <c r="AT826" s="129" t="s">
        <v>583</v>
      </c>
      <c r="AU826" s="129" t="s">
        <v>453</v>
      </c>
      <c r="AV826" s="129" t="s">
        <v>760</v>
      </c>
      <c r="AW826" s="129" t="s">
        <v>761</v>
      </c>
      <c r="AX826" s="129" t="s">
        <v>790</v>
      </c>
      <c r="AZ826" s="129" t="s">
        <v>3984</v>
      </c>
      <c r="BA826" s="130" t="s">
        <v>10299</v>
      </c>
      <c r="BB826" s="130" t="s">
        <v>10300</v>
      </c>
      <c r="BH826" s="124"/>
      <c r="BI826" s="124"/>
      <c r="BP826" s="123"/>
      <c r="BQ826" s="123"/>
      <c r="BR826" s="123"/>
      <c r="BX826" s="123"/>
      <c r="BY826" s="131"/>
      <c r="BZ826" s="131"/>
      <c r="CB826" s="129" t="s">
        <v>583</v>
      </c>
      <c r="CC826" s="129" t="s">
        <v>453</v>
      </c>
      <c r="CD826" s="129" t="s">
        <v>760</v>
      </c>
      <c r="CE826" s="129" t="s">
        <v>761</v>
      </c>
      <c r="CF826" s="129" t="s">
        <v>790</v>
      </c>
      <c r="CG826" s="131" t="s">
        <v>17996</v>
      </c>
      <c r="CH826" s="131" t="s">
        <v>10300</v>
      </c>
      <c r="CI826" s="124" t="s">
        <v>19809</v>
      </c>
    </row>
    <row r="827" spans="45:87" ht="15" hidden="1" x14ac:dyDescent="0.25">
      <c r="AS827" s="124" t="s">
        <v>5022</v>
      </c>
      <c r="AT827" s="129" t="s">
        <v>583</v>
      </c>
      <c r="AU827" s="129" t="s">
        <v>453</v>
      </c>
      <c r="AV827" s="129" t="s">
        <v>760</v>
      </c>
      <c r="AW827" s="129" t="s">
        <v>761</v>
      </c>
      <c r="AX827" s="129" t="s">
        <v>793</v>
      </c>
      <c r="AZ827" s="129" t="s">
        <v>3984</v>
      </c>
      <c r="BA827" s="130" t="s">
        <v>10301</v>
      </c>
      <c r="BB827" s="130" t="s">
        <v>10302</v>
      </c>
      <c r="BH827" s="124"/>
      <c r="BI827" s="124"/>
      <c r="BP827" s="123"/>
      <c r="BQ827" s="123"/>
      <c r="BR827" s="123"/>
      <c r="BX827" s="123"/>
      <c r="BY827" s="131"/>
      <c r="BZ827" s="131"/>
      <c r="CB827" s="129" t="s">
        <v>583</v>
      </c>
      <c r="CC827" s="129" t="s">
        <v>453</v>
      </c>
      <c r="CD827" s="129" t="s">
        <v>760</v>
      </c>
      <c r="CE827" s="129" t="s">
        <v>761</v>
      </c>
      <c r="CF827" s="129" t="s">
        <v>793</v>
      </c>
      <c r="CG827" s="131" t="s">
        <v>17996</v>
      </c>
      <c r="CH827" s="131" t="s">
        <v>10302</v>
      </c>
      <c r="CI827" s="124" t="s">
        <v>19810</v>
      </c>
    </row>
    <row r="828" spans="45:87" ht="15" hidden="1" x14ac:dyDescent="0.25">
      <c r="AS828" s="124" t="s">
        <v>5023</v>
      </c>
      <c r="AT828" s="129" t="s">
        <v>583</v>
      </c>
      <c r="AU828" s="129" t="s">
        <v>453</v>
      </c>
      <c r="AV828" s="129" t="s">
        <v>760</v>
      </c>
      <c r="AW828" s="129" t="s">
        <v>761</v>
      </c>
      <c r="AX828" s="129" t="s">
        <v>795</v>
      </c>
      <c r="AZ828" s="129" t="s">
        <v>3984</v>
      </c>
      <c r="BA828" s="130" t="s">
        <v>10303</v>
      </c>
      <c r="BB828" s="130" t="s">
        <v>10304</v>
      </c>
      <c r="BH828" s="124"/>
      <c r="BI828" s="124"/>
      <c r="BP828" s="123"/>
      <c r="BQ828" s="123"/>
      <c r="BR828" s="123"/>
      <c r="BX828" s="123"/>
      <c r="BY828" s="131"/>
      <c r="BZ828" s="131"/>
      <c r="CB828" s="129" t="s">
        <v>583</v>
      </c>
      <c r="CC828" s="129" t="s">
        <v>453</v>
      </c>
      <c r="CD828" s="129" t="s">
        <v>760</v>
      </c>
      <c r="CE828" s="129" t="s">
        <v>761</v>
      </c>
      <c r="CF828" s="129" t="s">
        <v>795</v>
      </c>
      <c r="CG828" s="131" t="s">
        <v>17996</v>
      </c>
      <c r="CH828" s="131" t="s">
        <v>10304</v>
      </c>
      <c r="CI828" s="124" t="s">
        <v>19811</v>
      </c>
    </row>
    <row r="829" spans="45:87" ht="15" hidden="1" x14ac:dyDescent="0.25">
      <c r="AS829" s="124" t="s">
        <v>5024</v>
      </c>
      <c r="AT829" s="129" t="s">
        <v>583</v>
      </c>
      <c r="AU829" s="129" t="s">
        <v>453</v>
      </c>
      <c r="AV829" s="129" t="s">
        <v>760</v>
      </c>
      <c r="AW829" s="129" t="s">
        <v>761</v>
      </c>
      <c r="AX829" s="129" t="s">
        <v>796</v>
      </c>
      <c r="AZ829" s="129" t="s">
        <v>3984</v>
      </c>
      <c r="BA829" s="130" t="s">
        <v>10305</v>
      </c>
      <c r="BB829" s="130" t="s">
        <v>10306</v>
      </c>
      <c r="BH829" s="124"/>
      <c r="BI829" s="124"/>
      <c r="BP829" s="123"/>
      <c r="BQ829" s="123"/>
      <c r="BR829" s="123"/>
      <c r="BX829" s="123"/>
      <c r="BY829" s="131"/>
      <c r="BZ829" s="131"/>
      <c r="CB829" s="129" t="s">
        <v>583</v>
      </c>
      <c r="CC829" s="129" t="s">
        <v>453</v>
      </c>
      <c r="CD829" s="129" t="s">
        <v>760</v>
      </c>
      <c r="CE829" s="129" t="s">
        <v>761</v>
      </c>
      <c r="CF829" s="129" t="s">
        <v>796</v>
      </c>
      <c r="CG829" s="131" t="s">
        <v>17996</v>
      </c>
      <c r="CH829" s="131" t="s">
        <v>10306</v>
      </c>
      <c r="CI829" s="124" t="s">
        <v>19812</v>
      </c>
    </row>
    <row r="830" spans="45:87" ht="15" hidden="1" x14ac:dyDescent="0.25">
      <c r="AS830" s="124" t="s">
        <v>5025</v>
      </c>
      <c r="AT830" s="129" t="s">
        <v>583</v>
      </c>
      <c r="AU830" s="129" t="s">
        <v>453</v>
      </c>
      <c r="AV830" s="129" t="s">
        <v>760</v>
      </c>
      <c r="AW830" s="129" t="s">
        <v>761</v>
      </c>
      <c r="AX830" s="129" t="s">
        <v>797</v>
      </c>
      <c r="AZ830" s="129" t="s">
        <v>3984</v>
      </c>
      <c r="BA830" s="130" t="s">
        <v>10307</v>
      </c>
      <c r="BB830" s="130" t="s">
        <v>10308</v>
      </c>
      <c r="BH830" s="124"/>
      <c r="BI830" s="124"/>
      <c r="BP830" s="123"/>
      <c r="BQ830" s="123"/>
      <c r="BR830" s="123"/>
      <c r="BX830" s="123"/>
      <c r="BY830" s="131"/>
      <c r="BZ830" s="131"/>
      <c r="CB830" s="129" t="s">
        <v>583</v>
      </c>
      <c r="CC830" s="129" t="s">
        <v>453</v>
      </c>
      <c r="CD830" s="129" t="s">
        <v>760</v>
      </c>
      <c r="CE830" s="129" t="s">
        <v>761</v>
      </c>
      <c r="CF830" s="129" t="s">
        <v>797</v>
      </c>
      <c r="CG830" s="131" t="s">
        <v>17996</v>
      </c>
      <c r="CH830" s="131" t="s">
        <v>10308</v>
      </c>
      <c r="CI830" s="124" t="s">
        <v>19813</v>
      </c>
    </row>
    <row r="831" spans="45:87" ht="15" hidden="1" x14ac:dyDescent="0.25">
      <c r="AS831" s="124" t="s">
        <v>5026</v>
      </c>
      <c r="AT831" s="129" t="s">
        <v>583</v>
      </c>
      <c r="AU831" s="129" t="s">
        <v>453</v>
      </c>
      <c r="AV831" s="129" t="s">
        <v>760</v>
      </c>
      <c r="AW831" s="129" t="s">
        <v>761</v>
      </c>
      <c r="AX831" s="129" t="s">
        <v>798</v>
      </c>
      <c r="AZ831" s="129" t="s">
        <v>3984</v>
      </c>
      <c r="BA831" s="130" t="s">
        <v>10309</v>
      </c>
      <c r="BB831" s="130" t="s">
        <v>10310</v>
      </c>
      <c r="BH831" s="124"/>
      <c r="BI831" s="124"/>
      <c r="BP831" s="123"/>
      <c r="BQ831" s="123"/>
      <c r="BR831" s="123"/>
      <c r="BX831" s="123"/>
      <c r="BY831" s="131"/>
      <c r="BZ831" s="131"/>
      <c r="CB831" s="129" t="s">
        <v>583</v>
      </c>
      <c r="CC831" s="129" t="s">
        <v>453</v>
      </c>
      <c r="CD831" s="129" t="s">
        <v>760</v>
      </c>
      <c r="CE831" s="129" t="s">
        <v>761</v>
      </c>
      <c r="CF831" s="129" t="s">
        <v>798</v>
      </c>
      <c r="CG831" s="131" t="s">
        <v>17996</v>
      </c>
      <c r="CH831" s="131" t="s">
        <v>10310</v>
      </c>
      <c r="CI831" s="124" t="s">
        <v>19814</v>
      </c>
    </row>
    <row r="832" spans="45:87" ht="15" hidden="1" x14ac:dyDescent="0.25">
      <c r="AS832" s="124" t="s">
        <v>5027</v>
      </c>
      <c r="AT832" s="129" t="s">
        <v>583</v>
      </c>
      <c r="AU832" s="129" t="s">
        <v>412</v>
      </c>
      <c r="AV832" s="129" t="s">
        <v>588</v>
      </c>
      <c r="AW832" s="129" t="s">
        <v>644</v>
      </c>
      <c r="AX832" s="129" t="s">
        <v>839</v>
      </c>
      <c r="AZ832" s="129" t="s">
        <v>3984</v>
      </c>
      <c r="BA832" s="130" t="s">
        <v>10311</v>
      </c>
      <c r="BB832" s="130" t="s">
        <v>10312</v>
      </c>
      <c r="BH832" s="124"/>
      <c r="BI832" s="124"/>
      <c r="BP832" s="123"/>
      <c r="BQ832" s="123"/>
      <c r="BR832" s="123"/>
      <c r="BX832" s="123"/>
      <c r="BY832" s="131"/>
      <c r="BZ832" s="131"/>
      <c r="CB832" s="129" t="s">
        <v>583</v>
      </c>
      <c r="CC832" s="129" t="s">
        <v>412</v>
      </c>
      <c r="CD832" s="129" t="s">
        <v>588</v>
      </c>
      <c r="CE832" s="129" t="s">
        <v>644</v>
      </c>
      <c r="CF832" s="129" t="s">
        <v>839</v>
      </c>
      <c r="CG832" s="131" t="s">
        <v>17997</v>
      </c>
      <c r="CH832" s="131" t="s">
        <v>10312</v>
      </c>
      <c r="CI832" s="124" t="s">
        <v>19815</v>
      </c>
    </row>
    <row r="833" spans="45:87" ht="15" hidden="1" x14ac:dyDescent="0.25">
      <c r="AS833" s="124" t="s">
        <v>5028</v>
      </c>
      <c r="AT833" s="129" t="s">
        <v>583</v>
      </c>
      <c r="AU833" s="129" t="s">
        <v>412</v>
      </c>
      <c r="AV833" s="129" t="s">
        <v>588</v>
      </c>
      <c r="AW833" s="129" t="s">
        <v>646</v>
      </c>
      <c r="AX833" s="129" t="s">
        <v>647</v>
      </c>
      <c r="AZ833" s="129" t="s">
        <v>3984</v>
      </c>
      <c r="BA833" s="130" t="s">
        <v>10313</v>
      </c>
      <c r="BB833" s="130" t="s">
        <v>10314</v>
      </c>
      <c r="BH833" s="124"/>
      <c r="BI833" s="124"/>
      <c r="BP833" s="123"/>
      <c r="BQ833" s="123"/>
      <c r="BR833" s="123"/>
      <c r="BX833" s="123"/>
      <c r="BY833" s="131"/>
      <c r="BZ833" s="131"/>
      <c r="CB833" s="129" t="s">
        <v>583</v>
      </c>
      <c r="CC833" s="129" t="s">
        <v>412</v>
      </c>
      <c r="CD833" s="129" t="s">
        <v>588</v>
      </c>
      <c r="CE833" s="129" t="s">
        <v>646</v>
      </c>
      <c r="CF833" s="129" t="s">
        <v>647</v>
      </c>
      <c r="CG833" s="131" t="s">
        <v>17998</v>
      </c>
      <c r="CH833" s="131" t="s">
        <v>10314</v>
      </c>
      <c r="CI833" s="124" t="s">
        <v>19816</v>
      </c>
    </row>
    <row r="834" spans="45:87" ht="15" hidden="1" x14ac:dyDescent="0.25">
      <c r="AS834" s="124" t="s">
        <v>5029</v>
      </c>
      <c r="AT834" s="129" t="s">
        <v>583</v>
      </c>
      <c r="AU834" s="129" t="s">
        <v>412</v>
      </c>
      <c r="AV834" s="129" t="s">
        <v>588</v>
      </c>
      <c r="AW834" s="129" t="s">
        <v>646</v>
      </c>
      <c r="AX834" s="129" t="s">
        <v>840</v>
      </c>
      <c r="AZ834" s="129" t="s">
        <v>3984</v>
      </c>
      <c r="BA834" s="130" t="s">
        <v>10315</v>
      </c>
      <c r="BB834" s="130" t="s">
        <v>10316</v>
      </c>
      <c r="BH834" s="124"/>
      <c r="BI834" s="124"/>
      <c r="BP834" s="123"/>
      <c r="BQ834" s="123"/>
      <c r="BR834" s="123"/>
      <c r="BX834" s="123"/>
      <c r="BY834" s="131"/>
      <c r="BZ834" s="131"/>
      <c r="CB834" s="129" t="s">
        <v>583</v>
      </c>
      <c r="CC834" s="129" t="s">
        <v>412</v>
      </c>
      <c r="CD834" s="129" t="s">
        <v>588</v>
      </c>
      <c r="CE834" s="129" t="s">
        <v>646</v>
      </c>
      <c r="CF834" s="129" t="s">
        <v>840</v>
      </c>
      <c r="CG834" s="131" t="s">
        <v>17998</v>
      </c>
      <c r="CH834" s="131" t="s">
        <v>10316</v>
      </c>
      <c r="CI834" s="124" t="s">
        <v>19817</v>
      </c>
    </row>
    <row r="835" spans="45:87" ht="15" hidden="1" x14ac:dyDescent="0.25">
      <c r="AS835" s="124" t="s">
        <v>5030</v>
      </c>
      <c r="AT835" s="129" t="s">
        <v>583</v>
      </c>
      <c r="AU835" s="129" t="s">
        <v>412</v>
      </c>
      <c r="AV835" s="129" t="s">
        <v>588</v>
      </c>
      <c r="AW835" s="129" t="s">
        <v>646</v>
      </c>
      <c r="AX835" s="129" t="s">
        <v>648</v>
      </c>
      <c r="AZ835" s="129" t="s">
        <v>3984</v>
      </c>
      <c r="BA835" s="130" t="s">
        <v>10317</v>
      </c>
      <c r="BB835" s="130" t="s">
        <v>10318</v>
      </c>
      <c r="BH835" s="124"/>
      <c r="BI835" s="124"/>
      <c r="BP835" s="123"/>
      <c r="BQ835" s="123"/>
      <c r="BR835" s="123"/>
      <c r="BX835" s="123"/>
      <c r="BY835" s="131"/>
      <c r="BZ835" s="131"/>
      <c r="CB835" s="129" t="s">
        <v>583</v>
      </c>
      <c r="CC835" s="129" t="s">
        <v>412</v>
      </c>
      <c r="CD835" s="129" t="s">
        <v>588</v>
      </c>
      <c r="CE835" s="129" t="s">
        <v>646</v>
      </c>
      <c r="CF835" s="129" t="s">
        <v>648</v>
      </c>
      <c r="CG835" s="131" t="s">
        <v>17998</v>
      </c>
      <c r="CH835" s="131" t="s">
        <v>10318</v>
      </c>
      <c r="CI835" s="124" t="s">
        <v>19818</v>
      </c>
    </row>
    <row r="836" spans="45:87" ht="15" hidden="1" x14ac:dyDescent="0.25">
      <c r="AS836" s="124" t="s">
        <v>5031</v>
      </c>
      <c r="AT836" s="129" t="s">
        <v>583</v>
      </c>
      <c r="AU836" s="129" t="s">
        <v>412</v>
      </c>
      <c r="AV836" s="129" t="s">
        <v>588</v>
      </c>
      <c r="AW836" s="129" t="s">
        <v>646</v>
      </c>
      <c r="AX836" s="129" t="s">
        <v>649</v>
      </c>
      <c r="AZ836" s="129" t="s">
        <v>3984</v>
      </c>
      <c r="BA836" s="130" t="s">
        <v>10319</v>
      </c>
      <c r="BB836" s="130" t="s">
        <v>10320</v>
      </c>
      <c r="BH836" s="124"/>
      <c r="BI836" s="124"/>
      <c r="BP836" s="123"/>
      <c r="BQ836" s="123"/>
      <c r="BR836" s="123"/>
      <c r="BX836" s="123"/>
      <c r="BY836" s="131"/>
      <c r="BZ836" s="131"/>
      <c r="CB836" s="129" t="s">
        <v>583</v>
      </c>
      <c r="CC836" s="129" t="s">
        <v>412</v>
      </c>
      <c r="CD836" s="129" t="s">
        <v>588</v>
      </c>
      <c r="CE836" s="129" t="s">
        <v>646</v>
      </c>
      <c r="CF836" s="129" t="s">
        <v>649</v>
      </c>
      <c r="CG836" s="131" t="s">
        <v>17998</v>
      </c>
      <c r="CH836" s="131" t="s">
        <v>10320</v>
      </c>
      <c r="CI836" s="124" t="s">
        <v>19819</v>
      </c>
    </row>
    <row r="837" spans="45:87" ht="15" hidden="1" x14ac:dyDescent="0.25">
      <c r="AS837" s="124" t="s">
        <v>5032</v>
      </c>
      <c r="AT837" s="129" t="s">
        <v>583</v>
      </c>
      <c r="AU837" s="129" t="s">
        <v>412</v>
      </c>
      <c r="AV837" s="129" t="s">
        <v>588</v>
      </c>
      <c r="AW837" s="129" t="s">
        <v>646</v>
      </c>
      <c r="AX837" s="129" t="s">
        <v>650</v>
      </c>
      <c r="AZ837" s="129" t="s">
        <v>3984</v>
      </c>
      <c r="BA837" s="130" t="s">
        <v>10321</v>
      </c>
      <c r="BB837" s="130" t="s">
        <v>10322</v>
      </c>
      <c r="BH837" s="124"/>
      <c r="BI837" s="124"/>
      <c r="BP837" s="123"/>
      <c r="BQ837" s="123"/>
      <c r="BR837" s="123"/>
      <c r="BX837" s="123"/>
      <c r="BY837" s="131"/>
      <c r="BZ837" s="131"/>
      <c r="CB837" s="129" t="s">
        <v>583</v>
      </c>
      <c r="CC837" s="129" t="s">
        <v>412</v>
      </c>
      <c r="CD837" s="129" t="s">
        <v>588</v>
      </c>
      <c r="CE837" s="129" t="s">
        <v>646</v>
      </c>
      <c r="CF837" s="129" t="s">
        <v>650</v>
      </c>
      <c r="CG837" s="131" t="s">
        <v>17998</v>
      </c>
      <c r="CH837" s="131" t="s">
        <v>10322</v>
      </c>
      <c r="CI837" s="124" t="s">
        <v>19820</v>
      </c>
    </row>
    <row r="838" spans="45:87" ht="15" hidden="1" x14ac:dyDescent="0.25">
      <c r="AS838" s="124" t="s">
        <v>5033</v>
      </c>
      <c r="AT838" s="129" t="s">
        <v>583</v>
      </c>
      <c r="AU838" s="129" t="s">
        <v>412</v>
      </c>
      <c r="AV838" s="129" t="s">
        <v>588</v>
      </c>
      <c r="AW838" s="129" t="s">
        <v>646</v>
      </c>
      <c r="AX838" s="129" t="s">
        <v>651</v>
      </c>
      <c r="AZ838" s="129" t="s">
        <v>3984</v>
      </c>
      <c r="BA838" s="130" t="s">
        <v>10323</v>
      </c>
      <c r="BB838" s="130" t="s">
        <v>10324</v>
      </c>
      <c r="BH838" s="124"/>
      <c r="BI838" s="124"/>
      <c r="BP838" s="123"/>
      <c r="BQ838" s="123"/>
      <c r="BR838" s="123"/>
      <c r="BX838" s="123"/>
      <c r="BY838" s="131"/>
      <c r="BZ838" s="131"/>
      <c r="CB838" s="129" t="s">
        <v>583</v>
      </c>
      <c r="CC838" s="129" t="s">
        <v>412</v>
      </c>
      <c r="CD838" s="129" t="s">
        <v>588</v>
      </c>
      <c r="CE838" s="129" t="s">
        <v>646</v>
      </c>
      <c r="CF838" s="129" t="s">
        <v>651</v>
      </c>
      <c r="CG838" s="131" t="s">
        <v>17998</v>
      </c>
      <c r="CH838" s="131" t="s">
        <v>10324</v>
      </c>
      <c r="CI838" s="124" t="s">
        <v>19821</v>
      </c>
    </row>
    <row r="839" spans="45:87" ht="15" hidden="1" x14ac:dyDescent="0.25">
      <c r="AS839" s="124" t="s">
        <v>5034</v>
      </c>
      <c r="AT839" s="129" t="s">
        <v>583</v>
      </c>
      <c r="AU839" s="129" t="s">
        <v>412</v>
      </c>
      <c r="AV839" s="129" t="s">
        <v>590</v>
      </c>
      <c r="AW839" s="129" t="s">
        <v>694</v>
      </c>
      <c r="AX839" s="129" t="s">
        <v>695</v>
      </c>
      <c r="AZ839" s="129" t="s">
        <v>3984</v>
      </c>
      <c r="BA839" s="130" t="s">
        <v>10325</v>
      </c>
      <c r="BB839" s="130" t="s">
        <v>10326</v>
      </c>
      <c r="BH839" s="124"/>
      <c r="BI839" s="124"/>
      <c r="BP839" s="123"/>
      <c r="BQ839" s="123"/>
      <c r="BR839" s="123"/>
      <c r="BX839" s="123"/>
      <c r="BY839" s="131"/>
      <c r="BZ839" s="131"/>
      <c r="CB839" s="129" t="s">
        <v>583</v>
      </c>
      <c r="CC839" s="129" t="s">
        <v>412</v>
      </c>
      <c r="CD839" s="129" t="s">
        <v>590</v>
      </c>
      <c r="CE839" s="129" t="s">
        <v>694</v>
      </c>
      <c r="CF839" s="129" t="s">
        <v>695</v>
      </c>
      <c r="CG839" s="131" t="s">
        <v>17999</v>
      </c>
      <c r="CH839" s="131" t="s">
        <v>10326</v>
      </c>
      <c r="CI839" s="124" t="s">
        <v>19822</v>
      </c>
    </row>
    <row r="840" spans="45:87" ht="15" hidden="1" x14ac:dyDescent="0.25">
      <c r="AS840" s="124" t="s">
        <v>5035</v>
      </c>
      <c r="AT840" s="129" t="s">
        <v>583</v>
      </c>
      <c r="AU840" s="129" t="s">
        <v>412</v>
      </c>
      <c r="AV840" s="129" t="s">
        <v>590</v>
      </c>
      <c r="AW840" s="129" t="s">
        <v>694</v>
      </c>
      <c r="AX840" s="129" t="s">
        <v>841</v>
      </c>
      <c r="AZ840" s="129" t="s">
        <v>3984</v>
      </c>
      <c r="BA840" s="130" t="s">
        <v>10327</v>
      </c>
      <c r="BB840" s="130" t="s">
        <v>10328</v>
      </c>
      <c r="BH840" s="124"/>
      <c r="BI840" s="124"/>
      <c r="BP840" s="123"/>
      <c r="BQ840" s="123"/>
      <c r="BR840" s="123"/>
      <c r="BX840" s="123"/>
      <c r="BY840" s="131"/>
      <c r="BZ840" s="131"/>
      <c r="CB840" s="129" t="s">
        <v>583</v>
      </c>
      <c r="CC840" s="129" t="s">
        <v>412</v>
      </c>
      <c r="CD840" s="129" t="s">
        <v>590</v>
      </c>
      <c r="CE840" s="129" t="s">
        <v>694</v>
      </c>
      <c r="CF840" s="129" t="s">
        <v>841</v>
      </c>
      <c r="CG840" s="131" t="s">
        <v>17999</v>
      </c>
      <c r="CH840" s="131" t="s">
        <v>10328</v>
      </c>
      <c r="CI840" s="124" t="s">
        <v>19823</v>
      </c>
    </row>
    <row r="841" spans="45:87" ht="15" hidden="1" x14ac:dyDescent="0.25">
      <c r="AS841" s="124" t="s">
        <v>5036</v>
      </c>
      <c r="AT841" s="129" t="s">
        <v>583</v>
      </c>
      <c r="AU841" s="129" t="s">
        <v>412</v>
      </c>
      <c r="AV841" s="129" t="s">
        <v>590</v>
      </c>
      <c r="AW841" s="129" t="s">
        <v>694</v>
      </c>
      <c r="AX841" s="129" t="s">
        <v>699</v>
      </c>
      <c r="AZ841" s="129" t="s">
        <v>3984</v>
      </c>
      <c r="BA841" s="130" t="s">
        <v>10329</v>
      </c>
      <c r="BB841" s="130" t="s">
        <v>10330</v>
      </c>
      <c r="BH841" s="124"/>
      <c r="BI841" s="124"/>
      <c r="BP841" s="123"/>
      <c r="BQ841" s="123"/>
      <c r="BR841" s="123"/>
      <c r="BX841" s="123"/>
      <c r="BY841" s="131"/>
      <c r="BZ841" s="131"/>
      <c r="CB841" s="129" t="s">
        <v>583</v>
      </c>
      <c r="CC841" s="129" t="s">
        <v>412</v>
      </c>
      <c r="CD841" s="129" t="s">
        <v>590</v>
      </c>
      <c r="CE841" s="129" t="s">
        <v>694</v>
      </c>
      <c r="CF841" s="129" t="s">
        <v>699</v>
      </c>
      <c r="CG841" s="131" t="s">
        <v>17999</v>
      </c>
      <c r="CH841" s="131" t="s">
        <v>10330</v>
      </c>
      <c r="CI841" s="124" t="s">
        <v>19824</v>
      </c>
    </row>
    <row r="842" spans="45:87" ht="15" hidden="1" x14ac:dyDescent="0.25">
      <c r="AS842" s="124" t="s">
        <v>5037</v>
      </c>
      <c r="AT842" s="129" t="s">
        <v>583</v>
      </c>
      <c r="AU842" s="129" t="s">
        <v>412</v>
      </c>
      <c r="AV842" s="129" t="s">
        <v>590</v>
      </c>
      <c r="AW842" s="129" t="s">
        <v>694</v>
      </c>
      <c r="AX842" s="129" t="s">
        <v>700</v>
      </c>
      <c r="AZ842" s="129" t="s">
        <v>3984</v>
      </c>
      <c r="BA842" s="130" t="s">
        <v>10331</v>
      </c>
      <c r="BB842" s="130" t="s">
        <v>10332</v>
      </c>
      <c r="BH842" s="124"/>
      <c r="BI842" s="124"/>
      <c r="BP842" s="123"/>
      <c r="BQ842" s="123"/>
      <c r="BR842" s="123"/>
      <c r="BX842" s="123"/>
      <c r="BY842" s="131"/>
      <c r="BZ842" s="131"/>
      <c r="CB842" s="129" t="s">
        <v>583</v>
      </c>
      <c r="CC842" s="129" t="s">
        <v>412</v>
      </c>
      <c r="CD842" s="129" t="s">
        <v>590</v>
      </c>
      <c r="CE842" s="129" t="s">
        <v>694</v>
      </c>
      <c r="CF842" s="129" t="s">
        <v>700</v>
      </c>
      <c r="CG842" s="131" t="s">
        <v>17999</v>
      </c>
      <c r="CH842" s="131" t="s">
        <v>10332</v>
      </c>
      <c r="CI842" s="124" t="s">
        <v>19825</v>
      </c>
    </row>
    <row r="843" spans="45:87" ht="15" hidden="1" x14ac:dyDescent="0.25">
      <c r="AS843" s="124" t="s">
        <v>5038</v>
      </c>
      <c r="AT843" s="129" t="s">
        <v>583</v>
      </c>
      <c r="AU843" s="129" t="s">
        <v>412</v>
      </c>
      <c r="AV843" s="129" t="s">
        <v>590</v>
      </c>
      <c r="AW843" s="129" t="s">
        <v>694</v>
      </c>
      <c r="AX843" s="129" t="s">
        <v>701</v>
      </c>
      <c r="AZ843" s="129" t="s">
        <v>3984</v>
      </c>
      <c r="BA843" s="130" t="s">
        <v>10333</v>
      </c>
      <c r="BB843" s="130" t="s">
        <v>10334</v>
      </c>
      <c r="BH843" s="124"/>
      <c r="BI843" s="124"/>
      <c r="BP843" s="123"/>
      <c r="BQ843" s="123"/>
      <c r="BR843" s="123"/>
      <c r="BX843" s="123"/>
      <c r="BY843" s="131"/>
      <c r="BZ843" s="131"/>
      <c r="CB843" s="129" t="s">
        <v>583</v>
      </c>
      <c r="CC843" s="129" t="s">
        <v>412</v>
      </c>
      <c r="CD843" s="129" t="s">
        <v>590</v>
      </c>
      <c r="CE843" s="129" t="s">
        <v>694</v>
      </c>
      <c r="CF843" s="129" t="s">
        <v>701</v>
      </c>
      <c r="CG843" s="131" t="s">
        <v>17999</v>
      </c>
      <c r="CH843" s="131" t="s">
        <v>10334</v>
      </c>
      <c r="CI843" s="124" t="s">
        <v>19826</v>
      </c>
    </row>
    <row r="844" spans="45:87" ht="15" hidden="1" x14ac:dyDescent="0.25">
      <c r="AS844" s="124" t="s">
        <v>5039</v>
      </c>
      <c r="AT844" s="129" t="s">
        <v>583</v>
      </c>
      <c r="AU844" s="129" t="s">
        <v>412</v>
      </c>
      <c r="AV844" s="129" t="s">
        <v>590</v>
      </c>
      <c r="AW844" s="129" t="s">
        <v>694</v>
      </c>
      <c r="AX844" s="129" t="s">
        <v>702</v>
      </c>
      <c r="AZ844" s="129" t="s">
        <v>3984</v>
      </c>
      <c r="BA844" s="130" t="s">
        <v>10335</v>
      </c>
      <c r="BB844" s="130" t="s">
        <v>10336</v>
      </c>
      <c r="BH844" s="124"/>
      <c r="BI844" s="124"/>
      <c r="BP844" s="123"/>
      <c r="BQ844" s="123"/>
      <c r="BR844" s="123"/>
      <c r="BX844" s="123"/>
      <c r="BY844" s="131"/>
      <c r="BZ844" s="131"/>
      <c r="CB844" s="129" t="s">
        <v>583</v>
      </c>
      <c r="CC844" s="129" t="s">
        <v>412</v>
      </c>
      <c r="CD844" s="129" t="s">
        <v>590</v>
      </c>
      <c r="CE844" s="129" t="s">
        <v>694</v>
      </c>
      <c r="CF844" s="129" t="s">
        <v>702</v>
      </c>
      <c r="CG844" s="131" t="s">
        <v>17999</v>
      </c>
      <c r="CH844" s="131" t="s">
        <v>10336</v>
      </c>
      <c r="CI844" s="124" t="s">
        <v>19827</v>
      </c>
    </row>
    <row r="845" spans="45:87" ht="15" hidden="1" x14ac:dyDescent="0.25">
      <c r="AS845" s="124" t="s">
        <v>5040</v>
      </c>
      <c r="AT845" s="129" t="s">
        <v>583</v>
      </c>
      <c r="AU845" s="129" t="s">
        <v>412</v>
      </c>
      <c r="AV845" s="129" t="s">
        <v>590</v>
      </c>
      <c r="AW845" s="129" t="s">
        <v>694</v>
      </c>
      <c r="AX845" s="129" t="s">
        <v>705</v>
      </c>
      <c r="AZ845" s="129" t="s">
        <v>3984</v>
      </c>
      <c r="BA845" s="130" t="s">
        <v>10337</v>
      </c>
      <c r="BB845" s="130" t="s">
        <v>10338</v>
      </c>
      <c r="BH845" s="124"/>
      <c r="BI845" s="124"/>
      <c r="BP845" s="123"/>
      <c r="BQ845" s="123"/>
      <c r="BR845" s="123"/>
      <c r="BX845" s="123"/>
      <c r="BY845" s="131"/>
      <c r="BZ845" s="131"/>
      <c r="CB845" s="129" t="s">
        <v>583</v>
      </c>
      <c r="CC845" s="129" t="s">
        <v>412</v>
      </c>
      <c r="CD845" s="129" t="s">
        <v>590</v>
      </c>
      <c r="CE845" s="129" t="s">
        <v>694</v>
      </c>
      <c r="CF845" s="129" t="s">
        <v>705</v>
      </c>
      <c r="CG845" s="131" t="s">
        <v>17999</v>
      </c>
      <c r="CH845" s="131" t="s">
        <v>10338</v>
      </c>
      <c r="CI845" s="124" t="s">
        <v>19828</v>
      </c>
    </row>
    <row r="846" spans="45:87" ht="15" hidden="1" x14ac:dyDescent="0.25">
      <c r="AS846" s="124" t="s">
        <v>5041</v>
      </c>
      <c r="AT846" s="129" t="s">
        <v>583</v>
      </c>
      <c r="AU846" s="129" t="s">
        <v>412</v>
      </c>
      <c r="AV846" s="129" t="s">
        <v>590</v>
      </c>
      <c r="AW846" s="129" t="s">
        <v>694</v>
      </c>
      <c r="AX846" s="129" t="s">
        <v>842</v>
      </c>
      <c r="AZ846" s="129" t="s">
        <v>3984</v>
      </c>
      <c r="BA846" s="130" t="s">
        <v>10339</v>
      </c>
      <c r="BB846" s="130" t="s">
        <v>10340</v>
      </c>
      <c r="BH846" s="124"/>
      <c r="BI846" s="124"/>
      <c r="BP846" s="123"/>
      <c r="BQ846" s="123"/>
      <c r="BR846" s="123"/>
      <c r="BX846" s="123"/>
      <c r="BY846" s="131"/>
      <c r="BZ846" s="131"/>
      <c r="CB846" s="129" t="s">
        <v>583</v>
      </c>
      <c r="CC846" s="129" t="s">
        <v>412</v>
      </c>
      <c r="CD846" s="129" t="s">
        <v>590</v>
      </c>
      <c r="CE846" s="129" t="s">
        <v>694</v>
      </c>
      <c r="CF846" s="129" t="s">
        <v>842</v>
      </c>
      <c r="CG846" s="131" t="s">
        <v>17999</v>
      </c>
      <c r="CH846" s="131" t="s">
        <v>10340</v>
      </c>
      <c r="CI846" s="124" t="s">
        <v>19829</v>
      </c>
    </row>
    <row r="847" spans="45:87" ht="15" hidden="1" x14ac:dyDescent="0.25">
      <c r="AS847" s="124" t="s">
        <v>5042</v>
      </c>
      <c r="AT847" s="129" t="s">
        <v>583</v>
      </c>
      <c r="AU847" s="129" t="s">
        <v>412</v>
      </c>
      <c r="AV847" s="129" t="s">
        <v>590</v>
      </c>
      <c r="AW847" s="129" t="s">
        <v>694</v>
      </c>
      <c r="AX847" s="129" t="s">
        <v>706</v>
      </c>
      <c r="AZ847" s="129" t="s">
        <v>3984</v>
      </c>
      <c r="BA847" s="130" t="s">
        <v>10341</v>
      </c>
      <c r="BB847" s="130" t="s">
        <v>10342</v>
      </c>
      <c r="BH847" s="124"/>
      <c r="BI847" s="124"/>
      <c r="BP847" s="123"/>
      <c r="BQ847" s="123"/>
      <c r="BR847" s="123"/>
      <c r="BX847" s="123"/>
      <c r="BY847" s="131"/>
      <c r="BZ847" s="131"/>
      <c r="CB847" s="129" t="s">
        <v>583</v>
      </c>
      <c r="CC847" s="129" t="s">
        <v>412</v>
      </c>
      <c r="CD847" s="129" t="s">
        <v>590</v>
      </c>
      <c r="CE847" s="129" t="s">
        <v>694</v>
      </c>
      <c r="CF847" s="129" t="s">
        <v>706</v>
      </c>
      <c r="CG847" s="131" t="s">
        <v>17999</v>
      </c>
      <c r="CH847" s="131" t="s">
        <v>10342</v>
      </c>
      <c r="CI847" s="124" t="s">
        <v>19830</v>
      </c>
    </row>
    <row r="848" spans="45:87" ht="15" hidden="1" x14ac:dyDescent="0.25">
      <c r="AS848" s="124" t="s">
        <v>5043</v>
      </c>
      <c r="AT848" s="129" t="s">
        <v>583</v>
      </c>
      <c r="AU848" s="129" t="s">
        <v>412</v>
      </c>
      <c r="AV848" s="129" t="s">
        <v>590</v>
      </c>
      <c r="AW848" s="129" t="s">
        <v>694</v>
      </c>
      <c r="AX848" s="129" t="s">
        <v>707</v>
      </c>
      <c r="AZ848" s="129" t="s">
        <v>3984</v>
      </c>
      <c r="BA848" s="130" t="s">
        <v>10343</v>
      </c>
      <c r="BB848" s="130" t="s">
        <v>10344</v>
      </c>
      <c r="BH848" s="124"/>
      <c r="BI848" s="124"/>
      <c r="BP848" s="123"/>
      <c r="BQ848" s="123"/>
      <c r="BR848" s="123"/>
      <c r="BX848" s="123"/>
      <c r="BY848" s="131"/>
      <c r="BZ848" s="131"/>
      <c r="CB848" s="129" t="s">
        <v>583</v>
      </c>
      <c r="CC848" s="129" t="s">
        <v>412</v>
      </c>
      <c r="CD848" s="129" t="s">
        <v>590</v>
      </c>
      <c r="CE848" s="129" t="s">
        <v>694</v>
      </c>
      <c r="CF848" s="129" t="s">
        <v>707</v>
      </c>
      <c r="CG848" s="131" t="s">
        <v>17999</v>
      </c>
      <c r="CH848" s="131" t="s">
        <v>10344</v>
      </c>
      <c r="CI848" s="124" t="s">
        <v>19831</v>
      </c>
    </row>
    <row r="849" spans="45:87" ht="15" hidden="1" x14ac:dyDescent="0.25">
      <c r="AS849" s="124" t="s">
        <v>5044</v>
      </c>
      <c r="AT849" s="129" t="s">
        <v>583</v>
      </c>
      <c r="AU849" s="129" t="s">
        <v>412</v>
      </c>
      <c r="AV849" s="129" t="s">
        <v>590</v>
      </c>
      <c r="AW849" s="129" t="s">
        <v>694</v>
      </c>
      <c r="AX849" s="129" t="s">
        <v>843</v>
      </c>
      <c r="AZ849" s="129" t="s">
        <v>3984</v>
      </c>
      <c r="BA849" s="130" t="s">
        <v>10345</v>
      </c>
      <c r="BB849" s="130" t="s">
        <v>10346</v>
      </c>
      <c r="BH849" s="124"/>
      <c r="BI849" s="124"/>
      <c r="BP849" s="123"/>
      <c r="BQ849" s="123"/>
      <c r="BR849" s="123"/>
      <c r="BX849" s="123"/>
      <c r="BY849" s="131"/>
      <c r="BZ849" s="131"/>
      <c r="CB849" s="129" t="s">
        <v>583</v>
      </c>
      <c r="CC849" s="129" t="s">
        <v>412</v>
      </c>
      <c r="CD849" s="129" t="s">
        <v>590</v>
      </c>
      <c r="CE849" s="129" t="s">
        <v>694</v>
      </c>
      <c r="CF849" s="129" t="s">
        <v>843</v>
      </c>
      <c r="CG849" s="131" t="s">
        <v>17999</v>
      </c>
      <c r="CH849" s="131" t="s">
        <v>10346</v>
      </c>
      <c r="CI849" s="124" t="s">
        <v>19832</v>
      </c>
    </row>
    <row r="850" spans="45:87" ht="15" hidden="1" x14ac:dyDescent="0.25">
      <c r="AS850" s="124" t="s">
        <v>5045</v>
      </c>
      <c r="AT850" s="129" t="s">
        <v>583</v>
      </c>
      <c r="AU850" s="129" t="s">
        <v>412</v>
      </c>
      <c r="AV850" s="129" t="s">
        <v>590</v>
      </c>
      <c r="AW850" s="129" t="s">
        <v>694</v>
      </c>
      <c r="AX850" s="129" t="s">
        <v>708</v>
      </c>
      <c r="AZ850" s="129" t="s">
        <v>3984</v>
      </c>
      <c r="BA850" s="130" t="s">
        <v>10347</v>
      </c>
      <c r="BB850" s="130" t="s">
        <v>10348</v>
      </c>
      <c r="BH850" s="124"/>
      <c r="BI850" s="124"/>
      <c r="BP850" s="123"/>
      <c r="BQ850" s="123"/>
      <c r="BR850" s="123"/>
      <c r="BX850" s="123"/>
      <c r="BY850" s="131"/>
      <c r="BZ850" s="131"/>
      <c r="CB850" s="129" t="s">
        <v>583</v>
      </c>
      <c r="CC850" s="129" t="s">
        <v>412</v>
      </c>
      <c r="CD850" s="129" t="s">
        <v>590</v>
      </c>
      <c r="CE850" s="129" t="s">
        <v>694</v>
      </c>
      <c r="CF850" s="129" t="s">
        <v>708</v>
      </c>
      <c r="CG850" s="131" t="s">
        <v>17999</v>
      </c>
      <c r="CH850" s="131" t="s">
        <v>10348</v>
      </c>
      <c r="CI850" s="124" t="s">
        <v>19833</v>
      </c>
    </row>
    <row r="851" spans="45:87" ht="15" hidden="1" x14ac:dyDescent="0.25">
      <c r="AS851" s="124" t="s">
        <v>5046</v>
      </c>
      <c r="AT851" s="129" t="s">
        <v>583</v>
      </c>
      <c r="AU851" s="129" t="s">
        <v>412</v>
      </c>
      <c r="AV851" s="129" t="s">
        <v>590</v>
      </c>
      <c r="AW851" s="129" t="s">
        <v>694</v>
      </c>
      <c r="AX851" s="129" t="s">
        <v>711</v>
      </c>
      <c r="AZ851" s="129" t="s">
        <v>3984</v>
      </c>
      <c r="BA851" s="130" t="s">
        <v>10349</v>
      </c>
      <c r="BB851" s="130" t="s">
        <v>10350</v>
      </c>
      <c r="BH851" s="124"/>
      <c r="BI851" s="124"/>
      <c r="BP851" s="123"/>
      <c r="BQ851" s="123"/>
      <c r="BR851" s="123"/>
      <c r="BX851" s="123"/>
      <c r="BY851" s="131"/>
      <c r="BZ851" s="131"/>
      <c r="CB851" s="129" t="s">
        <v>583</v>
      </c>
      <c r="CC851" s="129" t="s">
        <v>412</v>
      </c>
      <c r="CD851" s="129" t="s">
        <v>590</v>
      </c>
      <c r="CE851" s="129" t="s">
        <v>694</v>
      </c>
      <c r="CF851" s="129" t="s">
        <v>711</v>
      </c>
      <c r="CG851" s="131" t="s">
        <v>17999</v>
      </c>
      <c r="CH851" s="131" t="s">
        <v>10350</v>
      </c>
      <c r="CI851" s="124" t="s">
        <v>19834</v>
      </c>
    </row>
    <row r="852" spans="45:87" ht="15" hidden="1" x14ac:dyDescent="0.25">
      <c r="AS852" s="124" t="s">
        <v>5047</v>
      </c>
      <c r="AT852" s="129" t="s">
        <v>583</v>
      </c>
      <c r="AU852" s="129" t="s">
        <v>412</v>
      </c>
      <c r="AV852" s="129" t="s">
        <v>590</v>
      </c>
      <c r="AW852" s="129" t="s">
        <v>694</v>
      </c>
      <c r="AX852" s="129" t="s">
        <v>712</v>
      </c>
      <c r="AZ852" s="129" t="s">
        <v>3984</v>
      </c>
      <c r="BA852" s="130" t="s">
        <v>10351</v>
      </c>
      <c r="BB852" s="130" t="s">
        <v>10352</v>
      </c>
      <c r="BH852" s="124"/>
      <c r="BI852" s="124"/>
      <c r="BP852" s="123"/>
      <c r="BQ852" s="123"/>
      <c r="BR852" s="123"/>
      <c r="BX852" s="123"/>
      <c r="BY852" s="131"/>
      <c r="BZ852" s="131"/>
      <c r="CB852" s="129" t="s">
        <v>583</v>
      </c>
      <c r="CC852" s="129" t="s">
        <v>412</v>
      </c>
      <c r="CD852" s="129" t="s">
        <v>590</v>
      </c>
      <c r="CE852" s="129" t="s">
        <v>694</v>
      </c>
      <c r="CF852" s="129" t="s">
        <v>712</v>
      </c>
      <c r="CG852" s="131" t="s">
        <v>17999</v>
      </c>
      <c r="CH852" s="131" t="s">
        <v>10352</v>
      </c>
      <c r="CI852" s="124" t="s">
        <v>19835</v>
      </c>
    </row>
    <row r="853" spans="45:87" ht="15" hidden="1" x14ac:dyDescent="0.25">
      <c r="AS853" s="124" t="s">
        <v>5048</v>
      </c>
      <c r="AT853" s="129" t="s">
        <v>583</v>
      </c>
      <c r="AU853" s="129" t="s">
        <v>181</v>
      </c>
      <c r="AV853" s="129" t="s">
        <v>584</v>
      </c>
      <c r="AW853" s="129" t="s">
        <v>844</v>
      </c>
      <c r="AX853" s="129" t="s">
        <v>845</v>
      </c>
      <c r="AZ853" s="129" t="s">
        <v>3984</v>
      </c>
      <c r="BA853" s="130" t="s">
        <v>10353</v>
      </c>
      <c r="BB853" s="130" t="s">
        <v>10354</v>
      </c>
      <c r="BH853" s="124"/>
      <c r="BI853" s="124"/>
      <c r="BP853" s="123"/>
      <c r="BQ853" s="123"/>
      <c r="BR853" s="123"/>
      <c r="BX853" s="123"/>
      <c r="BY853" s="131"/>
      <c r="BZ853" s="131"/>
      <c r="CB853" s="129" t="s">
        <v>583</v>
      </c>
      <c r="CC853" s="129" t="s">
        <v>181</v>
      </c>
      <c r="CD853" s="129" t="s">
        <v>584</v>
      </c>
      <c r="CE853" s="129" t="s">
        <v>844</v>
      </c>
      <c r="CF853" s="129" t="s">
        <v>845</v>
      </c>
      <c r="CG853" s="131" t="s">
        <v>18000</v>
      </c>
      <c r="CH853" s="131" t="s">
        <v>10354</v>
      </c>
      <c r="CI853" s="124" t="s">
        <v>19836</v>
      </c>
    </row>
    <row r="854" spans="45:87" ht="15" hidden="1" x14ac:dyDescent="0.25">
      <c r="AS854" s="124" t="s">
        <v>5049</v>
      </c>
      <c r="AT854" s="129" t="s">
        <v>583</v>
      </c>
      <c r="AU854" s="129" t="s">
        <v>181</v>
      </c>
      <c r="AV854" s="129" t="s">
        <v>584</v>
      </c>
      <c r="AW854" s="129" t="s">
        <v>846</v>
      </c>
      <c r="AX854" s="129" t="s">
        <v>847</v>
      </c>
      <c r="AZ854" s="129" t="s">
        <v>3984</v>
      </c>
      <c r="BA854" s="130" t="s">
        <v>10355</v>
      </c>
      <c r="BB854" s="130" t="s">
        <v>10356</v>
      </c>
      <c r="BH854" s="124"/>
      <c r="BI854" s="124"/>
      <c r="BP854" s="123"/>
      <c r="BQ854" s="123"/>
      <c r="BR854" s="123"/>
      <c r="BX854" s="123"/>
      <c r="BY854" s="131"/>
      <c r="BZ854" s="131"/>
      <c r="CB854" s="129" t="s">
        <v>583</v>
      </c>
      <c r="CC854" s="129" t="s">
        <v>181</v>
      </c>
      <c r="CD854" s="129" t="s">
        <v>584</v>
      </c>
      <c r="CE854" s="129" t="s">
        <v>846</v>
      </c>
      <c r="CF854" s="129" t="s">
        <v>847</v>
      </c>
      <c r="CG854" s="131" t="s">
        <v>18001</v>
      </c>
      <c r="CH854" s="131" t="s">
        <v>10356</v>
      </c>
      <c r="CI854" s="124" t="s">
        <v>19837</v>
      </c>
    </row>
    <row r="855" spans="45:87" ht="15" hidden="1" x14ac:dyDescent="0.25">
      <c r="AS855" s="124" t="s">
        <v>5050</v>
      </c>
      <c r="AT855" s="129" t="s">
        <v>583</v>
      </c>
      <c r="AU855" s="129" t="s">
        <v>181</v>
      </c>
      <c r="AV855" s="129" t="s">
        <v>584</v>
      </c>
      <c r="AW855" s="129" t="s">
        <v>846</v>
      </c>
      <c r="AX855" s="129" t="s">
        <v>848</v>
      </c>
      <c r="AZ855" s="129" t="s">
        <v>3984</v>
      </c>
      <c r="BA855" s="130" t="s">
        <v>10357</v>
      </c>
      <c r="BB855" s="130" t="s">
        <v>10358</v>
      </c>
      <c r="BH855" s="124"/>
      <c r="BI855" s="124"/>
      <c r="BP855" s="123"/>
      <c r="BQ855" s="123"/>
      <c r="BR855" s="123"/>
      <c r="BX855" s="123"/>
      <c r="BY855" s="131"/>
      <c r="BZ855" s="131"/>
      <c r="CB855" s="129" t="s">
        <v>583</v>
      </c>
      <c r="CC855" s="129" t="s">
        <v>181</v>
      </c>
      <c r="CD855" s="129" t="s">
        <v>584</v>
      </c>
      <c r="CE855" s="129" t="s">
        <v>846</v>
      </c>
      <c r="CF855" s="129" t="s">
        <v>848</v>
      </c>
      <c r="CG855" s="131" t="s">
        <v>18001</v>
      </c>
      <c r="CH855" s="131" t="s">
        <v>10358</v>
      </c>
      <c r="CI855" s="124" t="s">
        <v>19838</v>
      </c>
    </row>
    <row r="856" spans="45:87" ht="15" hidden="1" x14ac:dyDescent="0.25">
      <c r="AS856" s="124" t="s">
        <v>5051</v>
      </c>
      <c r="AT856" s="129" t="s">
        <v>583</v>
      </c>
      <c r="AU856" s="129" t="s">
        <v>181</v>
      </c>
      <c r="AV856" s="129" t="s">
        <v>584</v>
      </c>
      <c r="AW856" s="129" t="s">
        <v>846</v>
      </c>
      <c r="AX856" s="129" t="s">
        <v>849</v>
      </c>
      <c r="AZ856" s="129" t="s">
        <v>3984</v>
      </c>
      <c r="BA856" s="130" t="s">
        <v>10359</v>
      </c>
      <c r="BB856" s="130" t="s">
        <v>10360</v>
      </c>
      <c r="BH856" s="124"/>
      <c r="BI856" s="124"/>
      <c r="BP856" s="123"/>
      <c r="BQ856" s="123"/>
      <c r="BR856" s="123"/>
      <c r="BX856" s="123"/>
      <c r="BY856" s="131"/>
      <c r="BZ856" s="131"/>
      <c r="CB856" s="129" t="s">
        <v>583</v>
      </c>
      <c r="CC856" s="129" t="s">
        <v>181</v>
      </c>
      <c r="CD856" s="129" t="s">
        <v>584</v>
      </c>
      <c r="CE856" s="129" t="s">
        <v>846</v>
      </c>
      <c r="CF856" s="129" t="s">
        <v>849</v>
      </c>
      <c r="CG856" s="131" t="s">
        <v>18001</v>
      </c>
      <c r="CH856" s="131" t="s">
        <v>10360</v>
      </c>
      <c r="CI856" s="124" t="s">
        <v>19839</v>
      </c>
    </row>
    <row r="857" spans="45:87" ht="15" hidden="1" x14ac:dyDescent="0.25">
      <c r="AS857" s="124" t="s">
        <v>5052</v>
      </c>
      <c r="AT857" s="129" t="s">
        <v>583</v>
      </c>
      <c r="AU857" s="129" t="s">
        <v>181</v>
      </c>
      <c r="AV857" s="129" t="s">
        <v>586</v>
      </c>
      <c r="AW857" s="129" t="s">
        <v>850</v>
      </c>
      <c r="AX857" s="129" t="s">
        <v>851</v>
      </c>
      <c r="AZ857" s="129" t="s">
        <v>3984</v>
      </c>
      <c r="BA857" s="130" t="s">
        <v>10361</v>
      </c>
      <c r="BB857" s="130" t="s">
        <v>10362</v>
      </c>
      <c r="BH857" s="124"/>
      <c r="BI857" s="124"/>
      <c r="BP857" s="123"/>
      <c r="BQ857" s="123"/>
      <c r="BR857" s="123"/>
      <c r="BX857" s="123"/>
      <c r="BY857" s="131"/>
      <c r="BZ857" s="131"/>
      <c r="CB857" s="129" t="s">
        <v>583</v>
      </c>
      <c r="CC857" s="129" t="s">
        <v>181</v>
      </c>
      <c r="CD857" s="129" t="s">
        <v>586</v>
      </c>
      <c r="CE857" s="129" t="s">
        <v>850</v>
      </c>
      <c r="CF857" s="129" t="s">
        <v>851</v>
      </c>
      <c r="CG857" s="131" t="s">
        <v>18002</v>
      </c>
      <c r="CH857" s="131" t="s">
        <v>10362</v>
      </c>
      <c r="CI857" s="124" t="s">
        <v>19840</v>
      </c>
    </row>
    <row r="858" spans="45:87" ht="15" hidden="1" x14ac:dyDescent="0.25">
      <c r="AS858" s="124" t="s">
        <v>5053</v>
      </c>
      <c r="AT858" s="129" t="s">
        <v>583</v>
      </c>
      <c r="AU858" s="129" t="s">
        <v>181</v>
      </c>
      <c r="AV858" s="129" t="s">
        <v>586</v>
      </c>
      <c r="AW858" s="129" t="s">
        <v>850</v>
      </c>
      <c r="AX858" s="129" t="s">
        <v>852</v>
      </c>
      <c r="AZ858" s="129" t="s">
        <v>3984</v>
      </c>
      <c r="BA858" s="130" t="s">
        <v>10363</v>
      </c>
      <c r="BB858" s="130" t="s">
        <v>10364</v>
      </c>
      <c r="BH858" s="124"/>
      <c r="BI858" s="124"/>
      <c r="BP858" s="123"/>
      <c r="BQ858" s="123"/>
      <c r="BR858" s="123"/>
      <c r="BX858" s="123"/>
      <c r="BY858" s="131"/>
      <c r="BZ858" s="131"/>
      <c r="CB858" s="129" t="s">
        <v>583</v>
      </c>
      <c r="CC858" s="129" t="s">
        <v>181</v>
      </c>
      <c r="CD858" s="129" t="s">
        <v>586</v>
      </c>
      <c r="CE858" s="129" t="s">
        <v>850</v>
      </c>
      <c r="CF858" s="129" t="s">
        <v>852</v>
      </c>
      <c r="CG858" s="131" t="s">
        <v>18002</v>
      </c>
      <c r="CH858" s="131" t="s">
        <v>10364</v>
      </c>
      <c r="CI858" s="124" t="s">
        <v>19841</v>
      </c>
    </row>
    <row r="859" spans="45:87" ht="15" hidden="1" x14ac:dyDescent="0.25">
      <c r="AS859" s="124" t="s">
        <v>5054</v>
      </c>
      <c r="AT859" s="129" t="s">
        <v>583</v>
      </c>
      <c r="AU859" s="129" t="s">
        <v>181</v>
      </c>
      <c r="AV859" s="129" t="s">
        <v>586</v>
      </c>
      <c r="AW859" s="129" t="s">
        <v>850</v>
      </c>
      <c r="AX859" s="129" t="s">
        <v>853</v>
      </c>
      <c r="AZ859" s="129" t="s">
        <v>3984</v>
      </c>
      <c r="BA859" s="130" t="s">
        <v>10365</v>
      </c>
      <c r="BB859" s="130" t="s">
        <v>10366</v>
      </c>
      <c r="BH859" s="124"/>
      <c r="BI859" s="124"/>
      <c r="BP859" s="123"/>
      <c r="BQ859" s="123"/>
      <c r="BR859" s="123"/>
      <c r="BX859" s="123"/>
      <c r="BY859" s="131"/>
      <c r="BZ859" s="131"/>
      <c r="CB859" s="129" t="s">
        <v>583</v>
      </c>
      <c r="CC859" s="129" t="s">
        <v>181</v>
      </c>
      <c r="CD859" s="129" t="s">
        <v>586</v>
      </c>
      <c r="CE859" s="129" t="s">
        <v>850</v>
      </c>
      <c r="CF859" s="129" t="s">
        <v>853</v>
      </c>
      <c r="CG859" s="131" t="s">
        <v>18002</v>
      </c>
      <c r="CH859" s="131" t="s">
        <v>10366</v>
      </c>
      <c r="CI859" s="124" t="s">
        <v>19842</v>
      </c>
    </row>
    <row r="860" spans="45:87" ht="15" hidden="1" x14ac:dyDescent="0.25">
      <c r="AS860" s="124" t="s">
        <v>5055</v>
      </c>
      <c r="AT860" s="129" t="s">
        <v>583</v>
      </c>
      <c r="AU860" s="129" t="s">
        <v>181</v>
      </c>
      <c r="AV860" s="129" t="s">
        <v>586</v>
      </c>
      <c r="AW860" s="129" t="s">
        <v>653</v>
      </c>
      <c r="AX860" s="129" t="s">
        <v>655</v>
      </c>
      <c r="AZ860" s="129" t="s">
        <v>3984</v>
      </c>
      <c r="BA860" s="130" t="s">
        <v>10367</v>
      </c>
      <c r="BB860" s="130" t="s">
        <v>10368</v>
      </c>
      <c r="BH860" s="124"/>
      <c r="BI860" s="124"/>
      <c r="BP860" s="123"/>
      <c r="BQ860" s="123"/>
      <c r="BR860" s="123"/>
      <c r="BX860" s="123"/>
      <c r="BY860" s="131"/>
      <c r="BZ860" s="131"/>
      <c r="CB860" s="129" t="s">
        <v>583</v>
      </c>
      <c r="CC860" s="129" t="s">
        <v>181</v>
      </c>
      <c r="CD860" s="129" t="s">
        <v>586</v>
      </c>
      <c r="CE860" s="129" t="s">
        <v>653</v>
      </c>
      <c r="CF860" s="129" t="s">
        <v>655</v>
      </c>
      <c r="CG860" s="131" t="s">
        <v>18003</v>
      </c>
      <c r="CH860" s="131" t="s">
        <v>10368</v>
      </c>
      <c r="CI860" s="124" t="s">
        <v>19843</v>
      </c>
    </row>
    <row r="861" spans="45:87" ht="15" hidden="1" x14ac:dyDescent="0.25">
      <c r="AS861" s="124" t="s">
        <v>5056</v>
      </c>
      <c r="AT861" s="129" t="s">
        <v>583</v>
      </c>
      <c r="AU861" s="129" t="s">
        <v>181</v>
      </c>
      <c r="AV861" s="129" t="s">
        <v>586</v>
      </c>
      <c r="AW861" s="129" t="s">
        <v>653</v>
      </c>
      <c r="AX861" s="129" t="s">
        <v>663</v>
      </c>
      <c r="AZ861" s="129" t="s">
        <v>3984</v>
      </c>
      <c r="BA861" s="130" t="s">
        <v>10369</v>
      </c>
      <c r="BB861" s="130" t="s">
        <v>10370</v>
      </c>
      <c r="BH861" s="124"/>
      <c r="BI861" s="124"/>
      <c r="BP861" s="123"/>
      <c r="BQ861" s="123"/>
      <c r="BR861" s="123"/>
      <c r="BX861" s="123"/>
      <c r="BY861" s="131"/>
      <c r="BZ861" s="131"/>
      <c r="CB861" s="129" t="s">
        <v>583</v>
      </c>
      <c r="CC861" s="129" t="s">
        <v>181</v>
      </c>
      <c r="CD861" s="129" t="s">
        <v>586</v>
      </c>
      <c r="CE861" s="129" t="s">
        <v>653</v>
      </c>
      <c r="CF861" s="129" t="s">
        <v>663</v>
      </c>
      <c r="CG861" s="131" t="s">
        <v>18003</v>
      </c>
      <c r="CH861" s="131" t="s">
        <v>10370</v>
      </c>
      <c r="CI861" s="124" t="s">
        <v>19844</v>
      </c>
    </row>
    <row r="862" spans="45:87" ht="15" hidden="1" x14ac:dyDescent="0.25">
      <c r="AS862" s="124" t="s">
        <v>5057</v>
      </c>
      <c r="AT862" s="129" t="s">
        <v>583</v>
      </c>
      <c r="AU862" s="129" t="s">
        <v>181</v>
      </c>
      <c r="AV862" s="129" t="s">
        <v>586</v>
      </c>
      <c r="AW862" s="129" t="s">
        <v>653</v>
      </c>
      <c r="AX862" s="129" t="s">
        <v>669</v>
      </c>
      <c r="AZ862" s="129" t="s">
        <v>3984</v>
      </c>
      <c r="BA862" s="130" t="s">
        <v>10371</v>
      </c>
      <c r="BB862" s="130" t="s">
        <v>10372</v>
      </c>
      <c r="BH862" s="124"/>
      <c r="BI862" s="124"/>
      <c r="BP862" s="123"/>
      <c r="BQ862" s="123"/>
      <c r="BR862" s="123"/>
      <c r="BX862" s="123"/>
      <c r="BY862" s="131"/>
      <c r="BZ862" s="131"/>
      <c r="CB862" s="129" t="s">
        <v>583</v>
      </c>
      <c r="CC862" s="129" t="s">
        <v>181</v>
      </c>
      <c r="CD862" s="129" t="s">
        <v>586</v>
      </c>
      <c r="CE862" s="129" t="s">
        <v>653</v>
      </c>
      <c r="CF862" s="129" t="s">
        <v>669</v>
      </c>
      <c r="CG862" s="131" t="s">
        <v>18003</v>
      </c>
      <c r="CH862" s="131" t="s">
        <v>10372</v>
      </c>
      <c r="CI862" s="124" t="s">
        <v>19845</v>
      </c>
    </row>
    <row r="863" spans="45:87" ht="15" hidden="1" x14ac:dyDescent="0.25">
      <c r="AS863" s="124" t="s">
        <v>5058</v>
      </c>
      <c r="AT863" s="129" t="s">
        <v>583</v>
      </c>
      <c r="AU863" s="129" t="s">
        <v>181</v>
      </c>
      <c r="AV863" s="129" t="s">
        <v>586</v>
      </c>
      <c r="AW863" s="129" t="s">
        <v>653</v>
      </c>
      <c r="AX863" s="129" t="s">
        <v>670</v>
      </c>
      <c r="AZ863" s="129" t="s">
        <v>3984</v>
      </c>
      <c r="BA863" s="130" t="s">
        <v>10373</v>
      </c>
      <c r="BB863" s="130" t="s">
        <v>10374</v>
      </c>
      <c r="BH863" s="124"/>
      <c r="BI863" s="124"/>
      <c r="BP863" s="123"/>
      <c r="BQ863" s="123"/>
      <c r="BR863" s="123"/>
      <c r="BX863" s="123"/>
      <c r="BY863" s="131"/>
      <c r="BZ863" s="131"/>
      <c r="CB863" s="129" t="s">
        <v>583</v>
      </c>
      <c r="CC863" s="129" t="s">
        <v>181</v>
      </c>
      <c r="CD863" s="129" t="s">
        <v>586</v>
      </c>
      <c r="CE863" s="129" t="s">
        <v>653</v>
      </c>
      <c r="CF863" s="129" t="s">
        <v>670</v>
      </c>
      <c r="CG863" s="131" t="s">
        <v>18003</v>
      </c>
      <c r="CH863" s="131" t="s">
        <v>10374</v>
      </c>
      <c r="CI863" s="124" t="s">
        <v>19846</v>
      </c>
    </row>
    <row r="864" spans="45:87" ht="15" hidden="1" x14ac:dyDescent="0.25">
      <c r="AS864" s="124" t="s">
        <v>5059</v>
      </c>
      <c r="AT864" s="129" t="s">
        <v>583</v>
      </c>
      <c r="AU864" s="129" t="s">
        <v>181</v>
      </c>
      <c r="AV864" s="129" t="s">
        <v>586</v>
      </c>
      <c r="AW864" s="129" t="s">
        <v>653</v>
      </c>
      <c r="AX864" s="129" t="s">
        <v>803</v>
      </c>
      <c r="AZ864" s="129" t="s">
        <v>3984</v>
      </c>
      <c r="BA864" s="130" t="s">
        <v>10375</v>
      </c>
      <c r="BB864" s="130" t="s">
        <v>10376</v>
      </c>
      <c r="BH864" s="124"/>
      <c r="BI864" s="124"/>
      <c r="BP864" s="123"/>
      <c r="BQ864" s="123"/>
      <c r="BR864" s="123"/>
      <c r="BX864" s="123"/>
      <c r="BY864" s="131"/>
      <c r="BZ864" s="131"/>
      <c r="CB864" s="129" t="s">
        <v>583</v>
      </c>
      <c r="CC864" s="129" t="s">
        <v>181</v>
      </c>
      <c r="CD864" s="129" t="s">
        <v>586</v>
      </c>
      <c r="CE864" s="129" t="s">
        <v>653</v>
      </c>
      <c r="CF864" s="129" t="s">
        <v>803</v>
      </c>
      <c r="CG864" s="131" t="s">
        <v>18003</v>
      </c>
      <c r="CH864" s="131" t="s">
        <v>10376</v>
      </c>
      <c r="CI864" s="124" t="s">
        <v>19847</v>
      </c>
    </row>
    <row r="865" spans="45:87" ht="15" hidden="1" x14ac:dyDescent="0.25">
      <c r="AS865" s="124" t="s">
        <v>5060</v>
      </c>
      <c r="AT865" s="129" t="s">
        <v>583</v>
      </c>
      <c r="AU865" s="129" t="s">
        <v>181</v>
      </c>
      <c r="AV865" s="129" t="s">
        <v>586</v>
      </c>
      <c r="AW865" s="129" t="s">
        <v>653</v>
      </c>
      <c r="AX865" s="129" t="s">
        <v>673</v>
      </c>
      <c r="AZ865" s="129" t="s">
        <v>3984</v>
      </c>
      <c r="BA865" s="130" t="s">
        <v>10377</v>
      </c>
      <c r="BB865" s="130" t="s">
        <v>10378</v>
      </c>
      <c r="BH865" s="124"/>
      <c r="BI865" s="124"/>
      <c r="BP865" s="123"/>
      <c r="BQ865" s="123"/>
      <c r="BR865" s="123"/>
      <c r="BX865" s="123"/>
      <c r="BY865" s="131"/>
      <c r="BZ865" s="131"/>
      <c r="CB865" s="129" t="s">
        <v>583</v>
      </c>
      <c r="CC865" s="129" t="s">
        <v>181</v>
      </c>
      <c r="CD865" s="129" t="s">
        <v>586</v>
      </c>
      <c r="CE865" s="129" t="s">
        <v>653</v>
      </c>
      <c r="CF865" s="129" t="s">
        <v>673</v>
      </c>
      <c r="CG865" s="131" t="s">
        <v>18003</v>
      </c>
      <c r="CH865" s="131" t="s">
        <v>10378</v>
      </c>
      <c r="CI865" s="124" t="s">
        <v>19848</v>
      </c>
    </row>
    <row r="866" spans="45:87" ht="15" hidden="1" x14ac:dyDescent="0.25">
      <c r="AS866" s="124" t="s">
        <v>5061</v>
      </c>
      <c r="AT866" s="129" t="s">
        <v>583</v>
      </c>
      <c r="AU866" s="129" t="s">
        <v>181</v>
      </c>
      <c r="AV866" s="129" t="s">
        <v>586</v>
      </c>
      <c r="AW866" s="129" t="s">
        <v>674</v>
      </c>
      <c r="AX866" s="129" t="s">
        <v>806</v>
      </c>
      <c r="AZ866" s="129" t="s">
        <v>3984</v>
      </c>
      <c r="BA866" s="130" t="s">
        <v>10379</v>
      </c>
      <c r="BB866" s="130" t="s">
        <v>10380</v>
      </c>
      <c r="BH866" s="124"/>
      <c r="BI866" s="124"/>
      <c r="BP866" s="123"/>
      <c r="BQ866" s="123"/>
      <c r="BR866" s="123"/>
      <c r="BX866" s="123"/>
      <c r="BY866" s="131"/>
      <c r="BZ866" s="131"/>
      <c r="CB866" s="129" t="s">
        <v>583</v>
      </c>
      <c r="CC866" s="129" t="s">
        <v>181</v>
      </c>
      <c r="CD866" s="129" t="s">
        <v>586</v>
      </c>
      <c r="CE866" s="129" t="s">
        <v>674</v>
      </c>
      <c r="CF866" s="129" t="s">
        <v>806</v>
      </c>
      <c r="CG866" s="131" t="s">
        <v>18004</v>
      </c>
      <c r="CH866" s="131" t="s">
        <v>10380</v>
      </c>
      <c r="CI866" s="124" t="s">
        <v>19849</v>
      </c>
    </row>
    <row r="867" spans="45:87" ht="15" hidden="1" x14ac:dyDescent="0.25">
      <c r="AS867" s="124" t="s">
        <v>5062</v>
      </c>
      <c r="AT867" s="129" t="s">
        <v>583</v>
      </c>
      <c r="AU867" s="129" t="s">
        <v>181</v>
      </c>
      <c r="AV867" s="129" t="s">
        <v>586</v>
      </c>
      <c r="AW867" s="129" t="s">
        <v>854</v>
      </c>
      <c r="AX867" s="129" t="s">
        <v>855</v>
      </c>
      <c r="AZ867" s="129" t="s">
        <v>3984</v>
      </c>
      <c r="BA867" s="130" t="s">
        <v>10381</v>
      </c>
      <c r="BB867" s="130" t="s">
        <v>10382</v>
      </c>
      <c r="BH867" s="124"/>
      <c r="BI867" s="124"/>
      <c r="BP867" s="123"/>
      <c r="BQ867" s="123"/>
      <c r="BR867" s="123"/>
      <c r="BX867" s="123"/>
      <c r="BY867" s="131"/>
      <c r="BZ867" s="131"/>
      <c r="CB867" s="129" t="s">
        <v>583</v>
      </c>
      <c r="CC867" s="129" t="s">
        <v>181</v>
      </c>
      <c r="CD867" s="129" t="s">
        <v>586</v>
      </c>
      <c r="CE867" s="129" t="s">
        <v>854</v>
      </c>
      <c r="CF867" s="129" t="s">
        <v>855</v>
      </c>
      <c r="CG867" s="131" t="s">
        <v>18005</v>
      </c>
      <c r="CH867" s="131" t="s">
        <v>10382</v>
      </c>
      <c r="CI867" s="124" t="s">
        <v>19850</v>
      </c>
    </row>
    <row r="868" spans="45:87" ht="15" hidden="1" x14ac:dyDescent="0.25">
      <c r="AS868" s="124" t="s">
        <v>5063</v>
      </c>
      <c r="AT868" s="129" t="s">
        <v>583</v>
      </c>
      <c r="AU868" s="129" t="s">
        <v>181</v>
      </c>
      <c r="AV868" s="129" t="s">
        <v>586</v>
      </c>
      <c r="AW868" s="129" t="s">
        <v>854</v>
      </c>
      <c r="AX868" s="129" t="s">
        <v>856</v>
      </c>
      <c r="AZ868" s="129" t="s">
        <v>3984</v>
      </c>
      <c r="BA868" s="130" t="s">
        <v>10383</v>
      </c>
      <c r="BB868" s="130" t="s">
        <v>10384</v>
      </c>
      <c r="BH868" s="124"/>
      <c r="BI868" s="124"/>
      <c r="BP868" s="123"/>
      <c r="BQ868" s="123"/>
      <c r="BR868" s="123"/>
      <c r="BX868" s="123"/>
      <c r="BY868" s="131"/>
      <c r="BZ868" s="131"/>
      <c r="CB868" s="129" t="s">
        <v>583</v>
      </c>
      <c r="CC868" s="129" t="s">
        <v>181</v>
      </c>
      <c r="CD868" s="129" t="s">
        <v>586</v>
      </c>
      <c r="CE868" s="129" t="s">
        <v>854</v>
      </c>
      <c r="CF868" s="129" t="s">
        <v>856</v>
      </c>
      <c r="CG868" s="131" t="s">
        <v>18005</v>
      </c>
      <c r="CH868" s="131" t="s">
        <v>10384</v>
      </c>
      <c r="CI868" s="124" t="s">
        <v>19851</v>
      </c>
    </row>
    <row r="869" spans="45:87" ht="15" hidden="1" x14ac:dyDescent="0.25">
      <c r="AS869" s="124" t="s">
        <v>5064</v>
      </c>
      <c r="AT869" s="129" t="s">
        <v>583</v>
      </c>
      <c r="AU869" s="129" t="s">
        <v>181</v>
      </c>
      <c r="AV869" s="129" t="s">
        <v>586</v>
      </c>
      <c r="AW869" s="129" t="s">
        <v>854</v>
      </c>
      <c r="AX869" s="129" t="s">
        <v>857</v>
      </c>
      <c r="AZ869" s="129" t="s">
        <v>3984</v>
      </c>
      <c r="BA869" s="130" t="s">
        <v>10385</v>
      </c>
      <c r="BB869" s="130" t="s">
        <v>10386</v>
      </c>
      <c r="BH869" s="124"/>
      <c r="BI869" s="124"/>
      <c r="BP869" s="123"/>
      <c r="BQ869" s="123"/>
      <c r="BR869" s="123"/>
      <c r="BX869" s="123"/>
      <c r="BY869" s="131"/>
      <c r="BZ869" s="131"/>
      <c r="CB869" s="129" t="s">
        <v>583</v>
      </c>
      <c r="CC869" s="129" t="s">
        <v>181</v>
      </c>
      <c r="CD869" s="129" t="s">
        <v>586</v>
      </c>
      <c r="CE869" s="129" t="s">
        <v>854</v>
      </c>
      <c r="CF869" s="129" t="s">
        <v>857</v>
      </c>
      <c r="CG869" s="131" t="s">
        <v>18005</v>
      </c>
      <c r="CH869" s="131" t="s">
        <v>10386</v>
      </c>
      <c r="CI869" s="124" t="s">
        <v>19852</v>
      </c>
    </row>
    <row r="870" spans="45:87" ht="15" hidden="1" x14ac:dyDescent="0.25">
      <c r="AS870" s="124" t="s">
        <v>5065</v>
      </c>
      <c r="AT870" s="129" t="s">
        <v>583</v>
      </c>
      <c r="AU870" s="129" t="s">
        <v>181</v>
      </c>
      <c r="AV870" s="129" t="s">
        <v>586</v>
      </c>
      <c r="AW870" s="129" t="s">
        <v>854</v>
      </c>
      <c r="AX870" s="129" t="s">
        <v>858</v>
      </c>
      <c r="AZ870" s="129" t="s">
        <v>3984</v>
      </c>
      <c r="BA870" s="130" t="s">
        <v>10387</v>
      </c>
      <c r="BB870" s="130" t="s">
        <v>10388</v>
      </c>
      <c r="BH870" s="124"/>
      <c r="BI870" s="124"/>
      <c r="BP870" s="123"/>
      <c r="BQ870" s="123"/>
      <c r="BR870" s="123"/>
      <c r="BX870" s="123"/>
      <c r="BY870" s="131"/>
      <c r="BZ870" s="131"/>
      <c r="CB870" s="129" t="s">
        <v>583</v>
      </c>
      <c r="CC870" s="129" t="s">
        <v>181</v>
      </c>
      <c r="CD870" s="129" t="s">
        <v>586</v>
      </c>
      <c r="CE870" s="129" t="s">
        <v>854</v>
      </c>
      <c r="CF870" s="129" t="s">
        <v>858</v>
      </c>
      <c r="CG870" s="131" t="s">
        <v>18005</v>
      </c>
      <c r="CH870" s="131" t="s">
        <v>10388</v>
      </c>
      <c r="CI870" s="124" t="s">
        <v>19853</v>
      </c>
    </row>
    <row r="871" spans="45:87" ht="15" hidden="1" x14ac:dyDescent="0.25">
      <c r="AS871" s="124" t="s">
        <v>5066</v>
      </c>
      <c r="AT871" s="129" t="s">
        <v>583</v>
      </c>
      <c r="AU871" s="129" t="s">
        <v>204</v>
      </c>
      <c r="AV871" s="129" t="s">
        <v>584</v>
      </c>
      <c r="AW871" s="129" t="s">
        <v>844</v>
      </c>
      <c r="AX871" s="129" t="s">
        <v>859</v>
      </c>
      <c r="AZ871" s="129" t="s">
        <v>3984</v>
      </c>
      <c r="BA871" s="130" t="s">
        <v>10389</v>
      </c>
      <c r="BB871" s="130" t="s">
        <v>10390</v>
      </c>
      <c r="BH871" s="124"/>
      <c r="BI871" s="124"/>
      <c r="BP871" s="123"/>
      <c r="BQ871" s="123"/>
      <c r="BR871" s="123"/>
      <c r="BX871" s="123"/>
      <c r="BY871" s="131"/>
      <c r="BZ871" s="131"/>
      <c r="CB871" s="129" t="s">
        <v>583</v>
      </c>
      <c r="CC871" s="129" t="s">
        <v>204</v>
      </c>
      <c r="CD871" s="129" t="s">
        <v>584</v>
      </c>
      <c r="CE871" s="129" t="s">
        <v>844</v>
      </c>
      <c r="CF871" s="129" t="s">
        <v>859</v>
      </c>
      <c r="CG871" s="131" t="s">
        <v>18006</v>
      </c>
      <c r="CH871" s="131" t="s">
        <v>10390</v>
      </c>
      <c r="CI871" s="124" t="s">
        <v>19854</v>
      </c>
    </row>
    <row r="872" spans="45:87" ht="15" hidden="1" x14ac:dyDescent="0.25">
      <c r="AS872" s="124" t="s">
        <v>5067</v>
      </c>
      <c r="AT872" s="129" t="s">
        <v>583</v>
      </c>
      <c r="AU872" s="129" t="s">
        <v>204</v>
      </c>
      <c r="AV872" s="129" t="s">
        <v>584</v>
      </c>
      <c r="AW872" s="129" t="s">
        <v>844</v>
      </c>
      <c r="AX872" s="129" t="s">
        <v>860</v>
      </c>
      <c r="AZ872" s="129" t="s">
        <v>3984</v>
      </c>
      <c r="BA872" s="130" t="s">
        <v>10391</v>
      </c>
      <c r="BB872" s="130" t="s">
        <v>10392</v>
      </c>
      <c r="BH872" s="124"/>
      <c r="BI872" s="124"/>
      <c r="BP872" s="123"/>
      <c r="BQ872" s="123"/>
      <c r="BR872" s="123"/>
      <c r="BX872" s="123"/>
      <c r="BY872" s="131"/>
      <c r="BZ872" s="131"/>
      <c r="CB872" s="129" t="s">
        <v>583</v>
      </c>
      <c r="CC872" s="129" t="s">
        <v>204</v>
      </c>
      <c r="CD872" s="129" t="s">
        <v>584</v>
      </c>
      <c r="CE872" s="129" t="s">
        <v>844</v>
      </c>
      <c r="CF872" s="129" t="s">
        <v>860</v>
      </c>
      <c r="CG872" s="131" t="s">
        <v>18006</v>
      </c>
      <c r="CH872" s="131" t="s">
        <v>10392</v>
      </c>
      <c r="CI872" s="124" t="s">
        <v>19855</v>
      </c>
    </row>
    <row r="873" spans="45:87" ht="15" hidden="1" x14ac:dyDescent="0.25">
      <c r="AS873" s="124" t="s">
        <v>5068</v>
      </c>
      <c r="AT873" s="129" t="s">
        <v>583</v>
      </c>
      <c r="AU873" s="129" t="s">
        <v>204</v>
      </c>
      <c r="AV873" s="129" t="s">
        <v>584</v>
      </c>
      <c r="AW873" s="129" t="s">
        <v>844</v>
      </c>
      <c r="AX873" s="129" t="s">
        <v>861</v>
      </c>
      <c r="AZ873" s="129" t="s">
        <v>3984</v>
      </c>
      <c r="BA873" s="130" t="s">
        <v>10393</v>
      </c>
      <c r="BB873" s="130" t="s">
        <v>10394</v>
      </c>
      <c r="BH873" s="124"/>
      <c r="BI873" s="124"/>
      <c r="BP873" s="123"/>
      <c r="BQ873" s="123"/>
      <c r="BR873" s="123"/>
      <c r="BX873" s="123"/>
      <c r="BY873" s="131"/>
      <c r="BZ873" s="131"/>
      <c r="CB873" s="129" t="s">
        <v>583</v>
      </c>
      <c r="CC873" s="129" t="s">
        <v>204</v>
      </c>
      <c r="CD873" s="129" t="s">
        <v>584</v>
      </c>
      <c r="CE873" s="129" t="s">
        <v>844</v>
      </c>
      <c r="CF873" s="129" t="s">
        <v>861</v>
      </c>
      <c r="CG873" s="131" t="s">
        <v>18006</v>
      </c>
      <c r="CH873" s="131" t="s">
        <v>10394</v>
      </c>
      <c r="CI873" s="124" t="s">
        <v>19856</v>
      </c>
    </row>
    <row r="874" spans="45:87" ht="15" hidden="1" x14ac:dyDescent="0.25">
      <c r="AS874" s="124" t="s">
        <v>5069</v>
      </c>
      <c r="AT874" s="129" t="s">
        <v>583</v>
      </c>
      <c r="AU874" s="129" t="s">
        <v>204</v>
      </c>
      <c r="AV874" s="129" t="s">
        <v>584</v>
      </c>
      <c r="AW874" s="129" t="s">
        <v>844</v>
      </c>
      <c r="AX874" s="129" t="s">
        <v>862</v>
      </c>
      <c r="AZ874" s="129" t="s">
        <v>3984</v>
      </c>
      <c r="BA874" s="130" t="s">
        <v>10395</v>
      </c>
      <c r="BB874" s="130" t="s">
        <v>10396</v>
      </c>
      <c r="BH874" s="124"/>
      <c r="BI874" s="124"/>
      <c r="BP874" s="123"/>
      <c r="BQ874" s="123"/>
      <c r="BR874" s="123"/>
      <c r="BX874" s="123"/>
      <c r="BY874" s="131"/>
      <c r="BZ874" s="131"/>
      <c r="CB874" s="129" t="s">
        <v>583</v>
      </c>
      <c r="CC874" s="129" t="s">
        <v>204</v>
      </c>
      <c r="CD874" s="129" t="s">
        <v>584</v>
      </c>
      <c r="CE874" s="129" t="s">
        <v>844</v>
      </c>
      <c r="CF874" s="129" t="s">
        <v>862</v>
      </c>
      <c r="CG874" s="131" t="s">
        <v>18006</v>
      </c>
      <c r="CH874" s="131" t="s">
        <v>10396</v>
      </c>
      <c r="CI874" s="124" t="s">
        <v>19857</v>
      </c>
    </row>
    <row r="875" spans="45:87" ht="15" hidden="1" x14ac:dyDescent="0.25">
      <c r="AS875" s="124" t="s">
        <v>5070</v>
      </c>
      <c r="AT875" s="129" t="s">
        <v>583</v>
      </c>
      <c r="AU875" s="129" t="s">
        <v>204</v>
      </c>
      <c r="AV875" s="129" t="s">
        <v>584</v>
      </c>
      <c r="AW875" s="129" t="s">
        <v>844</v>
      </c>
      <c r="AX875" s="129" t="s">
        <v>863</v>
      </c>
      <c r="AZ875" s="129" t="s">
        <v>3984</v>
      </c>
      <c r="BA875" s="130" t="s">
        <v>10397</v>
      </c>
      <c r="BB875" s="130" t="s">
        <v>10398</v>
      </c>
      <c r="BH875" s="124"/>
      <c r="BI875" s="124"/>
      <c r="BP875" s="123"/>
      <c r="BQ875" s="123"/>
      <c r="BR875" s="123"/>
      <c r="BX875" s="123"/>
      <c r="BY875" s="131"/>
      <c r="BZ875" s="131"/>
      <c r="CB875" s="129" t="s">
        <v>583</v>
      </c>
      <c r="CC875" s="129" t="s">
        <v>204</v>
      </c>
      <c r="CD875" s="129" t="s">
        <v>584</v>
      </c>
      <c r="CE875" s="129" t="s">
        <v>844</v>
      </c>
      <c r="CF875" s="129" t="s">
        <v>863</v>
      </c>
      <c r="CG875" s="131" t="s">
        <v>18006</v>
      </c>
      <c r="CH875" s="131" t="s">
        <v>10398</v>
      </c>
      <c r="CI875" s="124" t="s">
        <v>19858</v>
      </c>
    </row>
    <row r="876" spans="45:87" ht="15" hidden="1" x14ac:dyDescent="0.25">
      <c r="AS876" s="124" t="s">
        <v>5071</v>
      </c>
      <c r="AT876" s="129" t="s">
        <v>583</v>
      </c>
      <c r="AU876" s="129" t="s">
        <v>204</v>
      </c>
      <c r="AV876" s="129" t="s">
        <v>584</v>
      </c>
      <c r="AW876" s="129" t="s">
        <v>844</v>
      </c>
      <c r="AX876" s="129" t="s">
        <v>864</v>
      </c>
      <c r="AZ876" s="129" t="s">
        <v>3984</v>
      </c>
      <c r="BA876" s="130" t="s">
        <v>10399</v>
      </c>
      <c r="BB876" s="130" t="s">
        <v>10400</v>
      </c>
      <c r="BH876" s="124"/>
      <c r="BI876" s="124"/>
      <c r="BP876" s="123"/>
      <c r="BQ876" s="123"/>
      <c r="BR876" s="123"/>
      <c r="BX876" s="123"/>
      <c r="BY876" s="131"/>
      <c r="BZ876" s="131"/>
      <c r="CB876" s="129" t="s">
        <v>583</v>
      </c>
      <c r="CC876" s="129" t="s">
        <v>204</v>
      </c>
      <c r="CD876" s="129" t="s">
        <v>584</v>
      </c>
      <c r="CE876" s="129" t="s">
        <v>844</v>
      </c>
      <c r="CF876" s="129" t="s">
        <v>864</v>
      </c>
      <c r="CG876" s="131" t="s">
        <v>18006</v>
      </c>
      <c r="CH876" s="131" t="s">
        <v>10400</v>
      </c>
      <c r="CI876" s="124" t="s">
        <v>19859</v>
      </c>
    </row>
    <row r="877" spans="45:87" ht="15" hidden="1" x14ac:dyDescent="0.25">
      <c r="AS877" s="124" t="s">
        <v>5072</v>
      </c>
      <c r="AT877" s="129" t="s">
        <v>583</v>
      </c>
      <c r="AU877" s="129" t="s">
        <v>204</v>
      </c>
      <c r="AV877" s="129" t="s">
        <v>584</v>
      </c>
      <c r="AW877" s="129" t="s">
        <v>844</v>
      </c>
      <c r="AX877" s="129" t="s">
        <v>865</v>
      </c>
      <c r="AZ877" s="129" t="s">
        <v>3984</v>
      </c>
      <c r="BA877" s="130" t="s">
        <v>10401</v>
      </c>
      <c r="BB877" s="130" t="s">
        <v>10402</v>
      </c>
      <c r="BH877" s="124"/>
      <c r="BI877" s="124"/>
      <c r="BP877" s="123"/>
      <c r="BQ877" s="123"/>
      <c r="BR877" s="123"/>
      <c r="BX877" s="123"/>
      <c r="BY877" s="131"/>
      <c r="BZ877" s="131"/>
      <c r="CB877" s="129" t="s">
        <v>583</v>
      </c>
      <c r="CC877" s="129" t="s">
        <v>204</v>
      </c>
      <c r="CD877" s="129" t="s">
        <v>584</v>
      </c>
      <c r="CE877" s="129" t="s">
        <v>844</v>
      </c>
      <c r="CF877" s="129" t="s">
        <v>865</v>
      </c>
      <c r="CG877" s="131" t="s">
        <v>18006</v>
      </c>
      <c r="CH877" s="131" t="s">
        <v>10402</v>
      </c>
      <c r="CI877" s="124" t="s">
        <v>19860</v>
      </c>
    </row>
    <row r="878" spans="45:87" ht="15" hidden="1" x14ac:dyDescent="0.25">
      <c r="AS878" s="124" t="s">
        <v>5073</v>
      </c>
      <c r="AT878" s="129" t="s">
        <v>583</v>
      </c>
      <c r="AU878" s="129" t="s">
        <v>204</v>
      </c>
      <c r="AV878" s="129" t="s">
        <v>584</v>
      </c>
      <c r="AW878" s="129" t="s">
        <v>844</v>
      </c>
      <c r="AX878" s="129" t="s">
        <v>866</v>
      </c>
      <c r="AZ878" s="129" t="s">
        <v>3984</v>
      </c>
      <c r="BA878" s="130" t="s">
        <v>10403</v>
      </c>
      <c r="BB878" s="130" t="s">
        <v>10404</v>
      </c>
      <c r="BH878" s="124"/>
      <c r="BI878" s="124"/>
      <c r="BP878" s="123"/>
      <c r="BQ878" s="123"/>
      <c r="BR878" s="123"/>
      <c r="BX878" s="123"/>
      <c r="BY878" s="131"/>
      <c r="BZ878" s="131"/>
      <c r="CB878" s="129" t="s">
        <v>583</v>
      </c>
      <c r="CC878" s="129" t="s">
        <v>204</v>
      </c>
      <c r="CD878" s="129" t="s">
        <v>584</v>
      </c>
      <c r="CE878" s="129" t="s">
        <v>844</v>
      </c>
      <c r="CF878" s="129" t="s">
        <v>866</v>
      </c>
      <c r="CG878" s="131" t="s">
        <v>18006</v>
      </c>
      <c r="CH878" s="131" t="s">
        <v>10404</v>
      </c>
      <c r="CI878" s="124" t="s">
        <v>19861</v>
      </c>
    </row>
    <row r="879" spans="45:87" ht="15" hidden="1" x14ac:dyDescent="0.25">
      <c r="AS879" s="124" t="s">
        <v>5074</v>
      </c>
      <c r="AT879" s="129" t="s">
        <v>583</v>
      </c>
      <c r="AU879" s="129" t="s">
        <v>204</v>
      </c>
      <c r="AV879" s="129" t="s">
        <v>584</v>
      </c>
      <c r="AW879" s="129" t="s">
        <v>844</v>
      </c>
      <c r="AX879" s="129" t="s">
        <v>867</v>
      </c>
      <c r="AZ879" s="129" t="s">
        <v>3984</v>
      </c>
      <c r="BA879" s="130" t="s">
        <v>10405</v>
      </c>
      <c r="BB879" s="130" t="s">
        <v>10406</v>
      </c>
      <c r="BH879" s="124"/>
      <c r="BI879" s="124"/>
      <c r="BP879" s="123"/>
      <c r="BQ879" s="123"/>
      <c r="BR879" s="123"/>
      <c r="BX879" s="123"/>
      <c r="BY879" s="131"/>
      <c r="BZ879" s="131"/>
      <c r="CB879" s="129" t="s">
        <v>583</v>
      </c>
      <c r="CC879" s="129" t="s">
        <v>204</v>
      </c>
      <c r="CD879" s="129" t="s">
        <v>584</v>
      </c>
      <c r="CE879" s="129" t="s">
        <v>844</v>
      </c>
      <c r="CF879" s="129" t="s">
        <v>867</v>
      </c>
      <c r="CG879" s="131" t="s">
        <v>18006</v>
      </c>
      <c r="CH879" s="131" t="s">
        <v>10406</v>
      </c>
      <c r="CI879" s="124" t="s">
        <v>19862</v>
      </c>
    </row>
    <row r="880" spans="45:87" ht="15" hidden="1" x14ac:dyDescent="0.25">
      <c r="AS880" s="124" t="s">
        <v>5075</v>
      </c>
      <c r="AT880" s="129" t="s">
        <v>583</v>
      </c>
      <c r="AU880" s="129" t="s">
        <v>204</v>
      </c>
      <c r="AV880" s="129" t="s">
        <v>584</v>
      </c>
      <c r="AW880" s="129" t="s">
        <v>844</v>
      </c>
      <c r="AX880" s="129" t="s">
        <v>868</v>
      </c>
      <c r="AZ880" s="129" t="s">
        <v>3984</v>
      </c>
      <c r="BA880" s="130" t="s">
        <v>10407</v>
      </c>
      <c r="BB880" s="130" t="s">
        <v>10408</v>
      </c>
      <c r="BH880" s="124"/>
      <c r="BI880" s="124"/>
      <c r="BP880" s="123"/>
      <c r="BQ880" s="123"/>
      <c r="BR880" s="123"/>
      <c r="BX880" s="123"/>
      <c r="BY880" s="131"/>
      <c r="BZ880" s="131"/>
      <c r="CB880" s="129" t="s">
        <v>583</v>
      </c>
      <c r="CC880" s="129" t="s">
        <v>204</v>
      </c>
      <c r="CD880" s="129" t="s">
        <v>584</v>
      </c>
      <c r="CE880" s="129" t="s">
        <v>844</v>
      </c>
      <c r="CF880" s="129" t="s">
        <v>868</v>
      </c>
      <c r="CG880" s="131" t="s">
        <v>18006</v>
      </c>
      <c r="CH880" s="131" t="s">
        <v>10408</v>
      </c>
      <c r="CI880" s="124" t="s">
        <v>19863</v>
      </c>
    </row>
    <row r="881" spans="45:87" ht="15" hidden="1" x14ac:dyDescent="0.25">
      <c r="AS881" s="124" t="s">
        <v>5076</v>
      </c>
      <c r="AT881" s="129" t="s">
        <v>583</v>
      </c>
      <c r="AU881" s="129" t="s">
        <v>204</v>
      </c>
      <c r="AV881" s="129" t="s">
        <v>584</v>
      </c>
      <c r="AW881" s="129" t="s">
        <v>844</v>
      </c>
      <c r="AX881" s="129" t="s">
        <v>869</v>
      </c>
      <c r="AZ881" s="129" t="s">
        <v>3984</v>
      </c>
      <c r="BA881" s="130" t="s">
        <v>10409</v>
      </c>
      <c r="BB881" s="130" t="s">
        <v>10410</v>
      </c>
      <c r="BH881" s="124"/>
      <c r="BI881" s="124"/>
      <c r="BP881" s="123"/>
      <c r="BQ881" s="123"/>
      <c r="BR881" s="123"/>
      <c r="BX881" s="123"/>
      <c r="BY881" s="131"/>
      <c r="BZ881" s="131"/>
      <c r="CB881" s="129" t="s">
        <v>583</v>
      </c>
      <c r="CC881" s="129" t="s">
        <v>204</v>
      </c>
      <c r="CD881" s="129" t="s">
        <v>584</v>
      </c>
      <c r="CE881" s="129" t="s">
        <v>844</v>
      </c>
      <c r="CF881" s="129" t="s">
        <v>869</v>
      </c>
      <c r="CG881" s="131" t="s">
        <v>18006</v>
      </c>
      <c r="CH881" s="131" t="s">
        <v>10410</v>
      </c>
      <c r="CI881" s="124" t="s">
        <v>19864</v>
      </c>
    </row>
    <row r="882" spans="45:87" ht="15" hidden="1" x14ac:dyDescent="0.25">
      <c r="AS882" s="124" t="s">
        <v>5077</v>
      </c>
      <c r="AT882" s="129" t="s">
        <v>583</v>
      </c>
      <c r="AU882" s="129" t="s">
        <v>204</v>
      </c>
      <c r="AV882" s="129" t="s">
        <v>584</v>
      </c>
      <c r="AW882" s="129" t="s">
        <v>844</v>
      </c>
      <c r="AX882" s="129" t="s">
        <v>870</v>
      </c>
      <c r="AZ882" s="129" t="s">
        <v>3984</v>
      </c>
      <c r="BA882" s="130" t="s">
        <v>10411</v>
      </c>
      <c r="BB882" s="130" t="s">
        <v>10412</v>
      </c>
      <c r="BH882" s="124"/>
      <c r="BI882" s="124"/>
      <c r="BP882" s="123"/>
      <c r="BQ882" s="123"/>
      <c r="BR882" s="123"/>
      <c r="BX882" s="123"/>
      <c r="BY882" s="131"/>
      <c r="BZ882" s="131"/>
      <c r="CB882" s="129" t="s">
        <v>583</v>
      </c>
      <c r="CC882" s="129" t="s">
        <v>204</v>
      </c>
      <c r="CD882" s="129" t="s">
        <v>584</v>
      </c>
      <c r="CE882" s="129" t="s">
        <v>844</v>
      </c>
      <c r="CF882" s="129" t="s">
        <v>870</v>
      </c>
      <c r="CG882" s="131" t="s">
        <v>18006</v>
      </c>
      <c r="CH882" s="131" t="s">
        <v>10412</v>
      </c>
      <c r="CI882" s="124" t="s">
        <v>19865</v>
      </c>
    </row>
    <row r="883" spans="45:87" ht="15" hidden="1" x14ac:dyDescent="0.25">
      <c r="AS883" s="124" t="s">
        <v>5078</v>
      </c>
      <c r="AT883" s="129" t="s">
        <v>583</v>
      </c>
      <c r="AU883" s="129" t="s">
        <v>204</v>
      </c>
      <c r="AV883" s="129" t="s">
        <v>584</v>
      </c>
      <c r="AW883" s="129" t="s">
        <v>844</v>
      </c>
      <c r="AX883" s="129" t="s">
        <v>871</v>
      </c>
      <c r="AZ883" s="129" t="s">
        <v>3984</v>
      </c>
      <c r="BA883" s="130" t="s">
        <v>10413</v>
      </c>
      <c r="BB883" s="130" t="s">
        <v>10414</v>
      </c>
      <c r="BH883" s="124"/>
      <c r="BI883" s="124"/>
      <c r="BP883" s="123"/>
      <c r="BQ883" s="123"/>
      <c r="BR883" s="123"/>
      <c r="BX883" s="123"/>
      <c r="BY883" s="131"/>
      <c r="BZ883" s="131"/>
      <c r="CB883" s="129" t="s">
        <v>583</v>
      </c>
      <c r="CC883" s="129" t="s">
        <v>204</v>
      </c>
      <c r="CD883" s="129" t="s">
        <v>584</v>
      </c>
      <c r="CE883" s="129" t="s">
        <v>844</v>
      </c>
      <c r="CF883" s="129" t="s">
        <v>871</v>
      </c>
      <c r="CG883" s="131" t="s">
        <v>18006</v>
      </c>
      <c r="CH883" s="131" t="s">
        <v>10414</v>
      </c>
      <c r="CI883" s="124" t="s">
        <v>19866</v>
      </c>
    </row>
    <row r="884" spans="45:87" ht="15" hidden="1" x14ac:dyDescent="0.25">
      <c r="AS884" s="124" t="s">
        <v>5079</v>
      </c>
      <c r="AT884" s="129" t="s">
        <v>583</v>
      </c>
      <c r="AU884" s="129" t="s">
        <v>204</v>
      </c>
      <c r="AV884" s="129" t="s">
        <v>584</v>
      </c>
      <c r="AW884" s="129" t="s">
        <v>844</v>
      </c>
      <c r="AX884" s="129" t="s">
        <v>872</v>
      </c>
      <c r="AZ884" s="129" t="s">
        <v>3984</v>
      </c>
      <c r="BA884" s="130" t="s">
        <v>10415</v>
      </c>
      <c r="BB884" s="130" t="s">
        <v>10416</v>
      </c>
      <c r="BH884" s="124"/>
      <c r="BI884" s="124"/>
      <c r="BP884" s="123"/>
      <c r="BQ884" s="123"/>
      <c r="BR884" s="123"/>
      <c r="BX884" s="123"/>
      <c r="BY884" s="131"/>
      <c r="BZ884" s="131"/>
      <c r="CB884" s="129" t="s">
        <v>583</v>
      </c>
      <c r="CC884" s="129" t="s">
        <v>204</v>
      </c>
      <c r="CD884" s="129" t="s">
        <v>584</v>
      </c>
      <c r="CE884" s="129" t="s">
        <v>844</v>
      </c>
      <c r="CF884" s="129" t="s">
        <v>872</v>
      </c>
      <c r="CG884" s="131" t="s">
        <v>18006</v>
      </c>
      <c r="CH884" s="131" t="s">
        <v>10416</v>
      </c>
      <c r="CI884" s="124" t="s">
        <v>19867</v>
      </c>
    </row>
    <row r="885" spans="45:87" ht="15" hidden="1" x14ac:dyDescent="0.25">
      <c r="AS885" s="124" t="s">
        <v>5080</v>
      </c>
      <c r="AT885" s="129" t="s">
        <v>583</v>
      </c>
      <c r="AU885" s="129" t="s">
        <v>204</v>
      </c>
      <c r="AV885" s="129" t="s">
        <v>584</v>
      </c>
      <c r="AW885" s="129" t="s">
        <v>844</v>
      </c>
      <c r="AX885" s="129" t="s">
        <v>873</v>
      </c>
      <c r="AZ885" s="129" t="s">
        <v>3984</v>
      </c>
      <c r="BA885" s="130" t="s">
        <v>10417</v>
      </c>
      <c r="BB885" s="130" t="s">
        <v>10418</v>
      </c>
      <c r="BH885" s="124"/>
      <c r="BI885" s="124"/>
      <c r="BP885" s="123"/>
      <c r="BQ885" s="123"/>
      <c r="BR885" s="123"/>
      <c r="BX885" s="123"/>
      <c r="BY885" s="131"/>
      <c r="BZ885" s="131"/>
      <c r="CB885" s="129" t="s">
        <v>583</v>
      </c>
      <c r="CC885" s="129" t="s">
        <v>204</v>
      </c>
      <c r="CD885" s="129" t="s">
        <v>584</v>
      </c>
      <c r="CE885" s="129" t="s">
        <v>844</v>
      </c>
      <c r="CF885" s="129" t="s">
        <v>873</v>
      </c>
      <c r="CG885" s="131" t="s">
        <v>18006</v>
      </c>
      <c r="CH885" s="131" t="s">
        <v>10418</v>
      </c>
      <c r="CI885" s="124" t="s">
        <v>19868</v>
      </c>
    </row>
    <row r="886" spans="45:87" ht="15" hidden="1" x14ac:dyDescent="0.25">
      <c r="AS886" s="124" t="s">
        <v>5081</v>
      </c>
      <c r="AT886" s="129" t="s">
        <v>583</v>
      </c>
      <c r="AU886" s="129" t="s">
        <v>204</v>
      </c>
      <c r="AV886" s="129" t="s">
        <v>584</v>
      </c>
      <c r="AW886" s="129" t="s">
        <v>844</v>
      </c>
      <c r="AX886" s="129" t="s">
        <v>874</v>
      </c>
      <c r="AZ886" s="129" t="s">
        <v>3984</v>
      </c>
      <c r="BA886" s="130" t="s">
        <v>10419</v>
      </c>
      <c r="BB886" s="130" t="s">
        <v>10420</v>
      </c>
      <c r="BH886" s="124"/>
      <c r="BI886" s="124"/>
      <c r="BP886" s="123"/>
      <c r="BQ886" s="123"/>
      <c r="BR886" s="123"/>
      <c r="BX886" s="123"/>
      <c r="BY886" s="131"/>
      <c r="BZ886" s="131"/>
      <c r="CB886" s="129" t="s">
        <v>583</v>
      </c>
      <c r="CC886" s="129" t="s">
        <v>204</v>
      </c>
      <c r="CD886" s="129" t="s">
        <v>584</v>
      </c>
      <c r="CE886" s="129" t="s">
        <v>844</v>
      </c>
      <c r="CF886" s="129" t="s">
        <v>874</v>
      </c>
      <c r="CG886" s="131" t="s">
        <v>18006</v>
      </c>
      <c r="CH886" s="131" t="s">
        <v>10420</v>
      </c>
      <c r="CI886" s="124" t="s">
        <v>19869</v>
      </c>
    </row>
    <row r="887" spans="45:87" ht="15" hidden="1" x14ac:dyDescent="0.25">
      <c r="AS887" s="124" t="s">
        <v>5082</v>
      </c>
      <c r="AT887" s="129" t="s">
        <v>583</v>
      </c>
      <c r="AU887" s="129" t="s">
        <v>204</v>
      </c>
      <c r="AV887" s="129" t="s">
        <v>584</v>
      </c>
      <c r="AW887" s="129" t="s">
        <v>844</v>
      </c>
      <c r="AX887" s="129" t="s">
        <v>875</v>
      </c>
      <c r="AZ887" s="129" t="s">
        <v>3984</v>
      </c>
      <c r="BA887" s="130" t="s">
        <v>10421</v>
      </c>
      <c r="BB887" s="130" t="s">
        <v>10422</v>
      </c>
      <c r="BH887" s="124"/>
      <c r="BI887" s="124"/>
      <c r="BP887" s="123"/>
      <c r="BQ887" s="123"/>
      <c r="BR887" s="123"/>
      <c r="BX887" s="123"/>
      <c r="BY887" s="131"/>
      <c r="BZ887" s="131"/>
      <c r="CB887" s="129" t="s">
        <v>583</v>
      </c>
      <c r="CC887" s="129" t="s">
        <v>204</v>
      </c>
      <c r="CD887" s="129" t="s">
        <v>584</v>
      </c>
      <c r="CE887" s="129" t="s">
        <v>844</v>
      </c>
      <c r="CF887" s="129" t="s">
        <v>875</v>
      </c>
      <c r="CG887" s="131" t="s">
        <v>18006</v>
      </c>
      <c r="CH887" s="131" t="s">
        <v>10422</v>
      </c>
      <c r="CI887" s="124" t="s">
        <v>19870</v>
      </c>
    </row>
    <row r="888" spans="45:87" ht="15" hidden="1" x14ac:dyDescent="0.25">
      <c r="AS888" s="124" t="s">
        <v>5083</v>
      </c>
      <c r="AT888" s="129" t="s">
        <v>583</v>
      </c>
      <c r="AU888" s="129" t="s">
        <v>204</v>
      </c>
      <c r="AV888" s="129" t="s">
        <v>584</v>
      </c>
      <c r="AW888" s="129" t="s">
        <v>844</v>
      </c>
      <c r="AX888" s="129" t="s">
        <v>876</v>
      </c>
      <c r="AZ888" s="129" t="s">
        <v>3984</v>
      </c>
      <c r="BA888" s="130" t="s">
        <v>10423</v>
      </c>
      <c r="BB888" s="130" t="s">
        <v>10424</v>
      </c>
      <c r="BH888" s="124"/>
      <c r="BI888" s="124"/>
      <c r="BP888" s="123"/>
      <c r="BQ888" s="123"/>
      <c r="BR888" s="123"/>
      <c r="BX888" s="123"/>
      <c r="BY888" s="131"/>
      <c r="BZ888" s="131"/>
      <c r="CB888" s="129" t="s">
        <v>583</v>
      </c>
      <c r="CC888" s="129" t="s">
        <v>204</v>
      </c>
      <c r="CD888" s="129" t="s">
        <v>584</v>
      </c>
      <c r="CE888" s="129" t="s">
        <v>844</v>
      </c>
      <c r="CF888" s="129" t="s">
        <v>876</v>
      </c>
      <c r="CG888" s="131" t="s">
        <v>18006</v>
      </c>
      <c r="CH888" s="131" t="s">
        <v>10424</v>
      </c>
      <c r="CI888" s="124" t="s">
        <v>19871</v>
      </c>
    </row>
    <row r="889" spans="45:87" ht="15" hidden="1" x14ac:dyDescent="0.25">
      <c r="AS889" s="124" t="s">
        <v>5084</v>
      </c>
      <c r="AT889" s="129" t="s">
        <v>583</v>
      </c>
      <c r="AU889" s="129" t="s">
        <v>204</v>
      </c>
      <c r="AV889" s="129" t="s">
        <v>584</v>
      </c>
      <c r="AW889" s="129" t="s">
        <v>844</v>
      </c>
      <c r="AX889" s="129" t="s">
        <v>877</v>
      </c>
      <c r="AZ889" s="129" t="s">
        <v>3984</v>
      </c>
      <c r="BA889" s="130" t="s">
        <v>10425</v>
      </c>
      <c r="BB889" s="130" t="s">
        <v>10426</v>
      </c>
      <c r="BH889" s="124"/>
      <c r="BI889" s="124"/>
      <c r="BP889" s="123"/>
      <c r="BQ889" s="123"/>
      <c r="BR889" s="123"/>
      <c r="BX889" s="123"/>
      <c r="BY889" s="131"/>
      <c r="BZ889" s="131"/>
      <c r="CB889" s="129" t="s">
        <v>583</v>
      </c>
      <c r="CC889" s="129" t="s">
        <v>204</v>
      </c>
      <c r="CD889" s="129" t="s">
        <v>584</v>
      </c>
      <c r="CE889" s="129" t="s">
        <v>844</v>
      </c>
      <c r="CF889" s="129" t="s">
        <v>877</v>
      </c>
      <c r="CG889" s="131" t="s">
        <v>18006</v>
      </c>
      <c r="CH889" s="131" t="s">
        <v>10426</v>
      </c>
      <c r="CI889" s="124" t="s">
        <v>19872</v>
      </c>
    </row>
    <row r="890" spans="45:87" ht="15" hidden="1" x14ac:dyDescent="0.25">
      <c r="AS890" s="124" t="s">
        <v>5085</v>
      </c>
      <c r="AT890" s="129" t="s">
        <v>583</v>
      </c>
      <c r="AU890" s="129" t="s">
        <v>204</v>
      </c>
      <c r="AV890" s="129" t="s">
        <v>584</v>
      </c>
      <c r="AW890" s="129" t="s">
        <v>844</v>
      </c>
      <c r="AX890" s="129" t="s">
        <v>878</v>
      </c>
      <c r="AZ890" s="129" t="s">
        <v>3984</v>
      </c>
      <c r="BA890" s="130" t="s">
        <v>10427</v>
      </c>
      <c r="BB890" s="130" t="s">
        <v>10428</v>
      </c>
      <c r="BH890" s="124"/>
      <c r="BI890" s="124"/>
      <c r="BP890" s="123"/>
      <c r="BQ890" s="123"/>
      <c r="BR890" s="123"/>
      <c r="BX890" s="123"/>
      <c r="BY890" s="131"/>
      <c r="BZ890" s="131"/>
      <c r="CB890" s="129" t="s">
        <v>583</v>
      </c>
      <c r="CC890" s="129" t="s">
        <v>204</v>
      </c>
      <c r="CD890" s="129" t="s">
        <v>584</v>
      </c>
      <c r="CE890" s="129" t="s">
        <v>844</v>
      </c>
      <c r="CF890" s="129" t="s">
        <v>878</v>
      </c>
      <c r="CG890" s="131" t="s">
        <v>18006</v>
      </c>
      <c r="CH890" s="131" t="s">
        <v>10428</v>
      </c>
      <c r="CI890" s="124" t="s">
        <v>19873</v>
      </c>
    </row>
    <row r="891" spans="45:87" ht="15" hidden="1" x14ac:dyDescent="0.25">
      <c r="AS891" s="124" t="s">
        <v>5086</v>
      </c>
      <c r="AT891" s="129" t="s">
        <v>583</v>
      </c>
      <c r="AU891" s="129" t="s">
        <v>204</v>
      </c>
      <c r="AV891" s="129" t="s">
        <v>584</v>
      </c>
      <c r="AW891" s="129" t="s">
        <v>844</v>
      </c>
      <c r="AX891" s="129" t="s">
        <v>879</v>
      </c>
      <c r="AZ891" s="129" t="s">
        <v>3984</v>
      </c>
      <c r="BA891" s="130" t="s">
        <v>10429</v>
      </c>
      <c r="BB891" s="130" t="s">
        <v>10430</v>
      </c>
      <c r="BH891" s="124"/>
      <c r="BI891" s="124"/>
      <c r="BP891" s="123"/>
      <c r="BQ891" s="123"/>
      <c r="BR891" s="123"/>
      <c r="BX891" s="123"/>
      <c r="BY891" s="131"/>
      <c r="BZ891" s="131"/>
      <c r="CB891" s="129" t="s">
        <v>583</v>
      </c>
      <c r="CC891" s="129" t="s">
        <v>204</v>
      </c>
      <c r="CD891" s="129" t="s">
        <v>584</v>
      </c>
      <c r="CE891" s="129" t="s">
        <v>844</v>
      </c>
      <c r="CF891" s="129" t="s">
        <v>879</v>
      </c>
      <c r="CG891" s="131" t="s">
        <v>18006</v>
      </c>
      <c r="CH891" s="131" t="s">
        <v>10430</v>
      </c>
      <c r="CI891" s="124" t="s">
        <v>19874</v>
      </c>
    </row>
    <row r="892" spans="45:87" ht="15" hidden="1" x14ac:dyDescent="0.25">
      <c r="AS892" s="124" t="s">
        <v>5087</v>
      </c>
      <c r="AT892" s="129" t="s">
        <v>583</v>
      </c>
      <c r="AU892" s="129" t="s">
        <v>204</v>
      </c>
      <c r="AV892" s="129" t="s">
        <v>584</v>
      </c>
      <c r="AW892" s="129" t="s">
        <v>844</v>
      </c>
      <c r="AX892" s="129" t="s">
        <v>880</v>
      </c>
      <c r="AZ892" s="129" t="s">
        <v>3984</v>
      </c>
      <c r="BA892" s="130" t="s">
        <v>10431</v>
      </c>
      <c r="BB892" s="130" t="s">
        <v>10432</v>
      </c>
      <c r="BH892" s="124"/>
      <c r="BI892" s="124"/>
      <c r="BP892" s="123"/>
      <c r="BQ892" s="123"/>
      <c r="BR892" s="123"/>
      <c r="BX892" s="123"/>
      <c r="BY892" s="131"/>
      <c r="BZ892" s="131"/>
      <c r="CB892" s="129" t="s">
        <v>583</v>
      </c>
      <c r="CC892" s="129" t="s">
        <v>204</v>
      </c>
      <c r="CD892" s="129" t="s">
        <v>584</v>
      </c>
      <c r="CE892" s="129" t="s">
        <v>844</v>
      </c>
      <c r="CF892" s="129" t="s">
        <v>880</v>
      </c>
      <c r="CG892" s="131" t="s">
        <v>18006</v>
      </c>
      <c r="CH892" s="131" t="s">
        <v>10432</v>
      </c>
      <c r="CI892" s="124" t="s">
        <v>19875</v>
      </c>
    </row>
    <row r="893" spans="45:87" ht="15" hidden="1" x14ac:dyDescent="0.25">
      <c r="AS893" s="124" t="s">
        <v>5088</v>
      </c>
      <c r="AT893" s="129" t="s">
        <v>583</v>
      </c>
      <c r="AU893" s="129" t="s">
        <v>204</v>
      </c>
      <c r="AV893" s="129" t="s">
        <v>584</v>
      </c>
      <c r="AW893" s="129" t="s">
        <v>844</v>
      </c>
      <c r="AX893" s="129" t="s">
        <v>881</v>
      </c>
      <c r="AZ893" s="129" t="s">
        <v>3984</v>
      </c>
      <c r="BA893" s="130" t="s">
        <v>10433</v>
      </c>
      <c r="BB893" s="130" t="s">
        <v>10434</v>
      </c>
      <c r="BH893" s="124"/>
      <c r="BI893" s="124"/>
      <c r="BP893" s="123"/>
      <c r="BQ893" s="123"/>
      <c r="BR893" s="123"/>
      <c r="BX893" s="123"/>
      <c r="BY893" s="131"/>
      <c r="BZ893" s="131"/>
      <c r="CB893" s="129" t="s">
        <v>583</v>
      </c>
      <c r="CC893" s="129" t="s">
        <v>204</v>
      </c>
      <c r="CD893" s="129" t="s">
        <v>584</v>
      </c>
      <c r="CE893" s="129" t="s">
        <v>844</v>
      </c>
      <c r="CF893" s="129" t="s">
        <v>881</v>
      </c>
      <c r="CG893" s="131" t="s">
        <v>18006</v>
      </c>
      <c r="CH893" s="131" t="s">
        <v>10434</v>
      </c>
      <c r="CI893" s="124" t="s">
        <v>19876</v>
      </c>
    </row>
    <row r="894" spans="45:87" ht="15" hidden="1" x14ac:dyDescent="0.25">
      <c r="AS894" s="124" t="s">
        <v>5089</v>
      </c>
      <c r="AT894" s="129" t="s">
        <v>583</v>
      </c>
      <c r="AU894" s="129" t="s">
        <v>204</v>
      </c>
      <c r="AV894" s="129" t="s">
        <v>584</v>
      </c>
      <c r="AW894" s="129" t="s">
        <v>844</v>
      </c>
      <c r="AX894" s="129" t="s">
        <v>882</v>
      </c>
      <c r="AZ894" s="129" t="s">
        <v>3984</v>
      </c>
      <c r="BA894" s="130" t="s">
        <v>10435</v>
      </c>
      <c r="BB894" s="130" t="s">
        <v>10436</v>
      </c>
      <c r="BH894" s="124"/>
      <c r="BI894" s="124"/>
      <c r="BP894" s="123"/>
      <c r="BQ894" s="123"/>
      <c r="BR894" s="123"/>
      <c r="BX894" s="123"/>
      <c r="BY894" s="131"/>
      <c r="BZ894" s="131"/>
      <c r="CB894" s="129" t="s">
        <v>583</v>
      </c>
      <c r="CC894" s="129" t="s">
        <v>204</v>
      </c>
      <c r="CD894" s="129" t="s">
        <v>584</v>
      </c>
      <c r="CE894" s="129" t="s">
        <v>844</v>
      </c>
      <c r="CF894" s="129" t="s">
        <v>882</v>
      </c>
      <c r="CG894" s="131" t="s">
        <v>18006</v>
      </c>
      <c r="CH894" s="131" t="s">
        <v>10436</v>
      </c>
      <c r="CI894" s="124" t="s">
        <v>19877</v>
      </c>
    </row>
    <row r="895" spans="45:87" ht="15" hidden="1" x14ac:dyDescent="0.25">
      <c r="AS895" s="124" t="s">
        <v>5090</v>
      </c>
      <c r="AT895" s="129" t="s">
        <v>583</v>
      </c>
      <c r="AU895" s="129" t="s">
        <v>204</v>
      </c>
      <c r="AV895" s="129" t="s">
        <v>584</v>
      </c>
      <c r="AW895" s="129" t="s">
        <v>844</v>
      </c>
      <c r="AX895" s="129" t="s">
        <v>845</v>
      </c>
      <c r="AZ895" s="129" t="s">
        <v>3984</v>
      </c>
      <c r="BA895" s="130" t="s">
        <v>10437</v>
      </c>
      <c r="BB895" s="130" t="s">
        <v>10438</v>
      </c>
      <c r="BH895" s="124"/>
      <c r="BI895" s="124"/>
      <c r="BP895" s="123"/>
      <c r="BQ895" s="123"/>
      <c r="BR895" s="123"/>
      <c r="BX895" s="123"/>
      <c r="BY895" s="131"/>
      <c r="BZ895" s="131"/>
      <c r="CB895" s="129" t="s">
        <v>583</v>
      </c>
      <c r="CC895" s="129" t="s">
        <v>204</v>
      </c>
      <c r="CD895" s="129" t="s">
        <v>584</v>
      </c>
      <c r="CE895" s="129" t="s">
        <v>844</v>
      </c>
      <c r="CF895" s="129" t="s">
        <v>845</v>
      </c>
      <c r="CG895" s="131" t="s">
        <v>18006</v>
      </c>
      <c r="CH895" s="131" t="s">
        <v>10438</v>
      </c>
      <c r="CI895" s="124" t="s">
        <v>19878</v>
      </c>
    </row>
    <row r="896" spans="45:87" ht="15" hidden="1" x14ac:dyDescent="0.25">
      <c r="AS896" s="124" t="s">
        <v>5091</v>
      </c>
      <c r="AT896" s="129" t="s">
        <v>583</v>
      </c>
      <c r="AU896" s="129" t="s">
        <v>204</v>
      </c>
      <c r="AV896" s="129" t="s">
        <v>584</v>
      </c>
      <c r="AW896" s="129" t="s">
        <v>844</v>
      </c>
      <c r="AX896" s="129" t="s">
        <v>883</v>
      </c>
      <c r="AZ896" s="129" t="s">
        <v>3984</v>
      </c>
      <c r="BA896" s="130" t="s">
        <v>10439</v>
      </c>
      <c r="BB896" s="130" t="s">
        <v>10440</v>
      </c>
      <c r="BH896" s="124"/>
      <c r="BI896" s="124"/>
      <c r="BP896" s="123"/>
      <c r="BQ896" s="123"/>
      <c r="BR896" s="123"/>
      <c r="BX896" s="123"/>
      <c r="BY896" s="131"/>
      <c r="BZ896" s="131"/>
      <c r="CB896" s="129" t="s">
        <v>583</v>
      </c>
      <c r="CC896" s="129" t="s">
        <v>204</v>
      </c>
      <c r="CD896" s="129" t="s">
        <v>584</v>
      </c>
      <c r="CE896" s="129" t="s">
        <v>844</v>
      </c>
      <c r="CF896" s="129" t="s">
        <v>883</v>
      </c>
      <c r="CG896" s="131" t="s">
        <v>18006</v>
      </c>
      <c r="CH896" s="131" t="s">
        <v>10440</v>
      </c>
      <c r="CI896" s="124" t="s">
        <v>19879</v>
      </c>
    </row>
    <row r="897" spans="45:87" ht="15" hidden="1" x14ac:dyDescent="0.25">
      <c r="AS897" s="124" t="s">
        <v>5092</v>
      </c>
      <c r="AT897" s="129" t="s">
        <v>583</v>
      </c>
      <c r="AU897" s="129" t="s">
        <v>204</v>
      </c>
      <c r="AV897" s="129" t="s">
        <v>584</v>
      </c>
      <c r="AW897" s="129" t="s">
        <v>846</v>
      </c>
      <c r="AX897" s="129" t="s">
        <v>847</v>
      </c>
      <c r="AZ897" s="129" t="s">
        <v>3984</v>
      </c>
      <c r="BA897" s="130" t="s">
        <v>10441</v>
      </c>
      <c r="BB897" s="130" t="s">
        <v>10442</v>
      </c>
      <c r="BH897" s="124"/>
      <c r="BI897" s="124"/>
      <c r="BP897" s="123"/>
      <c r="BQ897" s="123"/>
      <c r="BR897" s="123"/>
      <c r="BX897" s="123"/>
      <c r="BY897" s="131"/>
      <c r="BZ897" s="131"/>
      <c r="CB897" s="129" t="s">
        <v>583</v>
      </c>
      <c r="CC897" s="129" t="s">
        <v>204</v>
      </c>
      <c r="CD897" s="129" t="s">
        <v>584</v>
      </c>
      <c r="CE897" s="129" t="s">
        <v>846</v>
      </c>
      <c r="CF897" s="129" t="s">
        <v>847</v>
      </c>
      <c r="CG897" s="131" t="s">
        <v>18007</v>
      </c>
      <c r="CH897" s="131" t="s">
        <v>10442</v>
      </c>
      <c r="CI897" s="124" t="s">
        <v>19880</v>
      </c>
    </row>
    <row r="898" spans="45:87" ht="15" hidden="1" x14ac:dyDescent="0.25">
      <c r="AS898" s="124" t="s">
        <v>5093</v>
      </c>
      <c r="AT898" s="129" t="s">
        <v>583</v>
      </c>
      <c r="AU898" s="129" t="s">
        <v>204</v>
      </c>
      <c r="AV898" s="129" t="s">
        <v>584</v>
      </c>
      <c r="AW898" s="129" t="s">
        <v>846</v>
      </c>
      <c r="AX898" s="129" t="s">
        <v>848</v>
      </c>
      <c r="AZ898" s="129" t="s">
        <v>3984</v>
      </c>
      <c r="BA898" s="130" t="s">
        <v>10443</v>
      </c>
      <c r="BB898" s="130" t="s">
        <v>10444</v>
      </c>
      <c r="BH898" s="124"/>
      <c r="BI898" s="124"/>
      <c r="BP898" s="123"/>
      <c r="BQ898" s="123"/>
      <c r="BR898" s="123"/>
      <c r="BX898" s="123"/>
      <c r="BY898" s="131"/>
      <c r="BZ898" s="131"/>
      <c r="CB898" s="129" t="s">
        <v>583</v>
      </c>
      <c r="CC898" s="129" t="s">
        <v>204</v>
      </c>
      <c r="CD898" s="129" t="s">
        <v>584</v>
      </c>
      <c r="CE898" s="129" t="s">
        <v>846</v>
      </c>
      <c r="CF898" s="129" t="s">
        <v>848</v>
      </c>
      <c r="CG898" s="131" t="s">
        <v>18007</v>
      </c>
      <c r="CH898" s="131" t="s">
        <v>10444</v>
      </c>
      <c r="CI898" s="124" t="s">
        <v>19881</v>
      </c>
    </row>
    <row r="899" spans="45:87" ht="15" hidden="1" x14ac:dyDescent="0.25">
      <c r="AS899" s="124" t="s">
        <v>5094</v>
      </c>
      <c r="AT899" s="129" t="s">
        <v>583</v>
      </c>
      <c r="AU899" s="129" t="s">
        <v>204</v>
      </c>
      <c r="AV899" s="129" t="s">
        <v>584</v>
      </c>
      <c r="AW899" s="129" t="s">
        <v>846</v>
      </c>
      <c r="AX899" s="129" t="s">
        <v>884</v>
      </c>
      <c r="AZ899" s="129" t="s">
        <v>3984</v>
      </c>
      <c r="BA899" s="130" t="s">
        <v>10445</v>
      </c>
      <c r="BB899" s="130" t="s">
        <v>10446</v>
      </c>
      <c r="BH899" s="124"/>
      <c r="BI899" s="124"/>
      <c r="BP899" s="123"/>
      <c r="BQ899" s="123"/>
      <c r="BR899" s="123"/>
      <c r="BX899" s="123"/>
      <c r="BY899" s="131"/>
      <c r="BZ899" s="131"/>
      <c r="CB899" s="129" t="s">
        <v>583</v>
      </c>
      <c r="CC899" s="129" t="s">
        <v>204</v>
      </c>
      <c r="CD899" s="129" t="s">
        <v>584</v>
      </c>
      <c r="CE899" s="129" t="s">
        <v>846</v>
      </c>
      <c r="CF899" s="129" t="s">
        <v>884</v>
      </c>
      <c r="CG899" s="131" t="s">
        <v>18007</v>
      </c>
      <c r="CH899" s="131" t="s">
        <v>10446</v>
      </c>
      <c r="CI899" s="124" t="s">
        <v>19882</v>
      </c>
    </row>
    <row r="900" spans="45:87" ht="15" hidden="1" x14ac:dyDescent="0.25">
      <c r="AS900" s="124" t="s">
        <v>5095</v>
      </c>
      <c r="AT900" s="129" t="s">
        <v>583</v>
      </c>
      <c r="AU900" s="129" t="s">
        <v>204</v>
      </c>
      <c r="AV900" s="129" t="s">
        <v>584</v>
      </c>
      <c r="AW900" s="129" t="s">
        <v>846</v>
      </c>
      <c r="AX900" s="129" t="s">
        <v>885</v>
      </c>
      <c r="AZ900" s="129" t="s">
        <v>3984</v>
      </c>
      <c r="BA900" s="130" t="s">
        <v>10447</v>
      </c>
      <c r="BB900" s="130" t="s">
        <v>10448</v>
      </c>
      <c r="BH900" s="124"/>
      <c r="BI900" s="124"/>
      <c r="BP900" s="123"/>
      <c r="BQ900" s="123"/>
      <c r="BR900" s="123"/>
      <c r="BX900" s="123"/>
      <c r="BY900" s="131"/>
      <c r="BZ900" s="131"/>
      <c r="CB900" s="129" t="s">
        <v>583</v>
      </c>
      <c r="CC900" s="129" t="s">
        <v>204</v>
      </c>
      <c r="CD900" s="129" t="s">
        <v>584</v>
      </c>
      <c r="CE900" s="129" t="s">
        <v>846</v>
      </c>
      <c r="CF900" s="129" t="s">
        <v>885</v>
      </c>
      <c r="CG900" s="131" t="s">
        <v>18007</v>
      </c>
      <c r="CH900" s="131" t="s">
        <v>10448</v>
      </c>
      <c r="CI900" s="124" t="s">
        <v>19883</v>
      </c>
    </row>
    <row r="901" spans="45:87" ht="15" hidden="1" x14ac:dyDescent="0.25">
      <c r="AS901" s="124" t="s">
        <v>5096</v>
      </c>
      <c r="AT901" s="129" t="s">
        <v>583</v>
      </c>
      <c r="AU901" s="129" t="s">
        <v>204</v>
      </c>
      <c r="AV901" s="129" t="s">
        <v>584</v>
      </c>
      <c r="AW901" s="129" t="s">
        <v>846</v>
      </c>
      <c r="AX901" s="129" t="s">
        <v>886</v>
      </c>
      <c r="AZ901" s="129" t="s">
        <v>3984</v>
      </c>
      <c r="BA901" s="130" t="s">
        <v>10449</v>
      </c>
      <c r="BB901" s="130" t="s">
        <v>10450</v>
      </c>
      <c r="BH901" s="124"/>
      <c r="BI901" s="124"/>
      <c r="BP901" s="123"/>
      <c r="BQ901" s="123"/>
      <c r="BR901" s="123"/>
      <c r="BX901" s="123"/>
      <c r="BY901" s="131"/>
      <c r="BZ901" s="131"/>
      <c r="CB901" s="129" t="s">
        <v>583</v>
      </c>
      <c r="CC901" s="129" t="s">
        <v>204</v>
      </c>
      <c r="CD901" s="129" t="s">
        <v>584</v>
      </c>
      <c r="CE901" s="129" t="s">
        <v>846</v>
      </c>
      <c r="CF901" s="129" t="s">
        <v>886</v>
      </c>
      <c r="CG901" s="131" t="s">
        <v>18007</v>
      </c>
      <c r="CH901" s="131" t="s">
        <v>10450</v>
      </c>
      <c r="CI901" s="124" t="s">
        <v>19884</v>
      </c>
    </row>
    <row r="902" spans="45:87" ht="15" hidden="1" x14ac:dyDescent="0.25">
      <c r="AS902" s="124" t="s">
        <v>5097</v>
      </c>
      <c r="AT902" s="129" t="s">
        <v>583</v>
      </c>
      <c r="AU902" s="129" t="s">
        <v>204</v>
      </c>
      <c r="AV902" s="129" t="s">
        <v>584</v>
      </c>
      <c r="AW902" s="129" t="s">
        <v>846</v>
      </c>
      <c r="AX902" s="129" t="s">
        <v>887</v>
      </c>
      <c r="AZ902" s="129" t="s">
        <v>3984</v>
      </c>
      <c r="BA902" s="130" t="s">
        <v>10451</v>
      </c>
      <c r="BB902" s="130" t="s">
        <v>10452</v>
      </c>
      <c r="BH902" s="124"/>
      <c r="BI902" s="124"/>
      <c r="BP902" s="123"/>
      <c r="BQ902" s="123"/>
      <c r="BR902" s="123"/>
      <c r="BX902" s="123"/>
      <c r="BY902" s="131"/>
      <c r="BZ902" s="131"/>
      <c r="CB902" s="129" t="s">
        <v>583</v>
      </c>
      <c r="CC902" s="129" t="s">
        <v>204</v>
      </c>
      <c r="CD902" s="129" t="s">
        <v>584</v>
      </c>
      <c r="CE902" s="129" t="s">
        <v>846</v>
      </c>
      <c r="CF902" s="129" t="s">
        <v>887</v>
      </c>
      <c r="CG902" s="131" t="s">
        <v>18007</v>
      </c>
      <c r="CH902" s="131" t="s">
        <v>10452</v>
      </c>
      <c r="CI902" s="124" t="s">
        <v>19885</v>
      </c>
    </row>
    <row r="903" spans="45:87" ht="15" hidden="1" x14ac:dyDescent="0.25">
      <c r="AS903" s="124" t="s">
        <v>5098</v>
      </c>
      <c r="AT903" s="129" t="s">
        <v>583</v>
      </c>
      <c r="AU903" s="129" t="s">
        <v>204</v>
      </c>
      <c r="AV903" s="129" t="s">
        <v>584</v>
      </c>
      <c r="AW903" s="129" t="s">
        <v>846</v>
      </c>
      <c r="AX903" s="129" t="s">
        <v>888</v>
      </c>
      <c r="AZ903" s="129" t="s">
        <v>3984</v>
      </c>
      <c r="BA903" s="130" t="s">
        <v>10453</v>
      </c>
      <c r="BB903" s="130" t="s">
        <v>10454</v>
      </c>
      <c r="BH903" s="124"/>
      <c r="BI903" s="124"/>
      <c r="BP903" s="123"/>
      <c r="BQ903" s="123"/>
      <c r="BR903" s="123"/>
      <c r="BX903" s="123"/>
      <c r="BY903" s="131"/>
      <c r="BZ903" s="131"/>
      <c r="CB903" s="129" t="s">
        <v>583</v>
      </c>
      <c r="CC903" s="129" t="s">
        <v>204</v>
      </c>
      <c r="CD903" s="129" t="s">
        <v>584</v>
      </c>
      <c r="CE903" s="129" t="s">
        <v>846</v>
      </c>
      <c r="CF903" s="129" t="s">
        <v>888</v>
      </c>
      <c r="CG903" s="131" t="s">
        <v>18007</v>
      </c>
      <c r="CH903" s="131" t="s">
        <v>10454</v>
      </c>
      <c r="CI903" s="124" t="s">
        <v>19886</v>
      </c>
    </row>
    <row r="904" spans="45:87" ht="15" hidden="1" x14ac:dyDescent="0.25">
      <c r="AS904" s="124" t="s">
        <v>5099</v>
      </c>
      <c r="AT904" s="129" t="s">
        <v>583</v>
      </c>
      <c r="AU904" s="129" t="s">
        <v>204</v>
      </c>
      <c r="AV904" s="129" t="s">
        <v>584</v>
      </c>
      <c r="AW904" s="129" t="s">
        <v>846</v>
      </c>
      <c r="AX904" s="129" t="s">
        <v>889</v>
      </c>
      <c r="AZ904" s="129" t="s">
        <v>3984</v>
      </c>
      <c r="BA904" s="130" t="s">
        <v>10455</v>
      </c>
      <c r="BB904" s="130" t="s">
        <v>10456</v>
      </c>
      <c r="BH904" s="124"/>
      <c r="BI904" s="124"/>
      <c r="BP904" s="123"/>
      <c r="BQ904" s="123"/>
      <c r="BR904" s="123"/>
      <c r="BX904" s="123"/>
      <c r="BY904" s="131"/>
      <c r="BZ904" s="131"/>
      <c r="CB904" s="129" t="s">
        <v>583</v>
      </c>
      <c r="CC904" s="129" t="s">
        <v>204</v>
      </c>
      <c r="CD904" s="129" t="s">
        <v>584</v>
      </c>
      <c r="CE904" s="129" t="s">
        <v>846</v>
      </c>
      <c r="CF904" s="129" t="s">
        <v>889</v>
      </c>
      <c r="CG904" s="131" t="s">
        <v>18007</v>
      </c>
      <c r="CH904" s="131" t="s">
        <v>10456</v>
      </c>
      <c r="CI904" s="124" t="s">
        <v>19887</v>
      </c>
    </row>
    <row r="905" spans="45:87" ht="15" hidden="1" x14ac:dyDescent="0.25">
      <c r="AS905" s="124" t="s">
        <v>5100</v>
      </c>
      <c r="AT905" s="129" t="s">
        <v>583</v>
      </c>
      <c r="AU905" s="129" t="s">
        <v>204</v>
      </c>
      <c r="AV905" s="129" t="s">
        <v>584</v>
      </c>
      <c r="AW905" s="129" t="s">
        <v>846</v>
      </c>
      <c r="AX905" s="129" t="s">
        <v>890</v>
      </c>
      <c r="AZ905" s="129" t="s">
        <v>3984</v>
      </c>
      <c r="BA905" s="130" t="s">
        <v>10457</v>
      </c>
      <c r="BB905" s="130" t="s">
        <v>10458</v>
      </c>
      <c r="BH905" s="124"/>
      <c r="BI905" s="124"/>
      <c r="BP905" s="123"/>
      <c r="BQ905" s="123"/>
      <c r="BR905" s="123"/>
      <c r="BX905" s="123"/>
      <c r="BY905" s="131"/>
      <c r="BZ905" s="131"/>
      <c r="CB905" s="129" t="s">
        <v>583</v>
      </c>
      <c r="CC905" s="129" t="s">
        <v>204</v>
      </c>
      <c r="CD905" s="129" t="s">
        <v>584</v>
      </c>
      <c r="CE905" s="129" t="s">
        <v>846</v>
      </c>
      <c r="CF905" s="129" t="s">
        <v>890</v>
      </c>
      <c r="CG905" s="131" t="s">
        <v>18007</v>
      </c>
      <c r="CH905" s="131" t="s">
        <v>10458</v>
      </c>
      <c r="CI905" s="124" t="s">
        <v>19888</v>
      </c>
    </row>
    <row r="906" spans="45:87" ht="15" hidden="1" x14ac:dyDescent="0.25">
      <c r="AS906" s="124" t="s">
        <v>5101</v>
      </c>
      <c r="AT906" s="129" t="s">
        <v>583</v>
      </c>
      <c r="AU906" s="129" t="s">
        <v>204</v>
      </c>
      <c r="AV906" s="129" t="s">
        <v>584</v>
      </c>
      <c r="AW906" s="129" t="s">
        <v>846</v>
      </c>
      <c r="AX906" s="129" t="s">
        <v>891</v>
      </c>
      <c r="AZ906" s="129" t="s">
        <v>3984</v>
      </c>
      <c r="BA906" s="130" t="s">
        <v>10459</v>
      </c>
      <c r="BB906" s="130" t="s">
        <v>10460</v>
      </c>
      <c r="BH906" s="124"/>
      <c r="BI906" s="124"/>
      <c r="BP906" s="123"/>
      <c r="BQ906" s="123"/>
      <c r="BR906" s="123"/>
      <c r="BX906" s="123"/>
      <c r="BY906" s="131"/>
      <c r="BZ906" s="131"/>
      <c r="CB906" s="129" t="s">
        <v>583</v>
      </c>
      <c r="CC906" s="129" t="s">
        <v>204</v>
      </c>
      <c r="CD906" s="129" t="s">
        <v>584</v>
      </c>
      <c r="CE906" s="129" t="s">
        <v>846</v>
      </c>
      <c r="CF906" s="129" t="s">
        <v>891</v>
      </c>
      <c r="CG906" s="131" t="s">
        <v>18007</v>
      </c>
      <c r="CH906" s="131" t="s">
        <v>10460</v>
      </c>
      <c r="CI906" s="124" t="s">
        <v>19889</v>
      </c>
    </row>
    <row r="907" spans="45:87" ht="15" hidden="1" x14ac:dyDescent="0.25">
      <c r="AS907" s="124" t="s">
        <v>5102</v>
      </c>
      <c r="AT907" s="129" t="s">
        <v>583</v>
      </c>
      <c r="AU907" s="129" t="s">
        <v>204</v>
      </c>
      <c r="AV907" s="129" t="s">
        <v>584</v>
      </c>
      <c r="AW907" s="129" t="s">
        <v>846</v>
      </c>
      <c r="AX907" s="129" t="s">
        <v>892</v>
      </c>
      <c r="AZ907" s="129" t="s">
        <v>3984</v>
      </c>
      <c r="BA907" s="130" t="s">
        <v>10461</v>
      </c>
      <c r="BB907" s="130" t="s">
        <v>10462</v>
      </c>
      <c r="BH907" s="124"/>
      <c r="BI907" s="124"/>
      <c r="BP907" s="123"/>
      <c r="BQ907" s="123"/>
      <c r="BR907" s="123"/>
      <c r="BX907" s="123"/>
      <c r="BY907" s="131"/>
      <c r="BZ907" s="131"/>
      <c r="CB907" s="129" t="s">
        <v>583</v>
      </c>
      <c r="CC907" s="129" t="s">
        <v>204</v>
      </c>
      <c r="CD907" s="129" t="s">
        <v>584</v>
      </c>
      <c r="CE907" s="129" t="s">
        <v>846</v>
      </c>
      <c r="CF907" s="129" t="s">
        <v>892</v>
      </c>
      <c r="CG907" s="131" t="s">
        <v>18007</v>
      </c>
      <c r="CH907" s="131" t="s">
        <v>10462</v>
      </c>
      <c r="CI907" s="124" t="s">
        <v>19890</v>
      </c>
    </row>
    <row r="908" spans="45:87" ht="15" hidden="1" x14ac:dyDescent="0.25">
      <c r="AS908" s="124" t="s">
        <v>5103</v>
      </c>
      <c r="AT908" s="129" t="s">
        <v>583</v>
      </c>
      <c r="AU908" s="129" t="s">
        <v>204</v>
      </c>
      <c r="AV908" s="129" t="s">
        <v>584</v>
      </c>
      <c r="AW908" s="129" t="s">
        <v>846</v>
      </c>
      <c r="AX908" s="129" t="s">
        <v>893</v>
      </c>
      <c r="AZ908" s="129" t="s">
        <v>3984</v>
      </c>
      <c r="BA908" s="130" t="s">
        <v>10463</v>
      </c>
      <c r="BB908" s="130" t="s">
        <v>10464</v>
      </c>
      <c r="BH908" s="124"/>
      <c r="BI908" s="124"/>
      <c r="BP908" s="123"/>
      <c r="BQ908" s="123"/>
      <c r="BR908" s="123"/>
      <c r="BX908" s="123"/>
      <c r="BY908" s="131"/>
      <c r="BZ908" s="131"/>
      <c r="CB908" s="129" t="s">
        <v>583</v>
      </c>
      <c r="CC908" s="129" t="s">
        <v>204</v>
      </c>
      <c r="CD908" s="129" t="s">
        <v>584</v>
      </c>
      <c r="CE908" s="129" t="s">
        <v>846</v>
      </c>
      <c r="CF908" s="129" t="s">
        <v>893</v>
      </c>
      <c r="CG908" s="131" t="s">
        <v>18007</v>
      </c>
      <c r="CH908" s="131" t="s">
        <v>10464</v>
      </c>
      <c r="CI908" s="124" t="s">
        <v>19891</v>
      </c>
    </row>
    <row r="909" spans="45:87" ht="15" hidden="1" x14ac:dyDescent="0.25">
      <c r="AS909" s="124" t="s">
        <v>5104</v>
      </c>
      <c r="AT909" s="129" t="s">
        <v>583</v>
      </c>
      <c r="AU909" s="129" t="s">
        <v>204</v>
      </c>
      <c r="AV909" s="129" t="s">
        <v>584</v>
      </c>
      <c r="AW909" s="129" t="s">
        <v>846</v>
      </c>
      <c r="AX909" s="129" t="s">
        <v>894</v>
      </c>
      <c r="AZ909" s="129" t="s">
        <v>3984</v>
      </c>
      <c r="BA909" s="130" t="s">
        <v>10465</v>
      </c>
      <c r="BB909" s="130" t="s">
        <v>10466</v>
      </c>
      <c r="BH909" s="124"/>
      <c r="BI909" s="124"/>
      <c r="BP909" s="123"/>
      <c r="BQ909" s="123"/>
      <c r="BR909" s="123"/>
      <c r="BX909" s="123"/>
      <c r="BY909" s="131"/>
      <c r="BZ909" s="131"/>
      <c r="CB909" s="129" t="s">
        <v>583</v>
      </c>
      <c r="CC909" s="129" t="s">
        <v>204</v>
      </c>
      <c r="CD909" s="129" t="s">
        <v>584</v>
      </c>
      <c r="CE909" s="129" t="s">
        <v>846</v>
      </c>
      <c r="CF909" s="129" t="s">
        <v>894</v>
      </c>
      <c r="CG909" s="131" t="s">
        <v>18007</v>
      </c>
      <c r="CH909" s="131" t="s">
        <v>10466</v>
      </c>
      <c r="CI909" s="124" t="s">
        <v>19892</v>
      </c>
    </row>
    <row r="910" spans="45:87" ht="15" hidden="1" x14ac:dyDescent="0.25">
      <c r="AS910" s="124" t="s">
        <v>5105</v>
      </c>
      <c r="AT910" s="129" t="s">
        <v>583</v>
      </c>
      <c r="AU910" s="129" t="s">
        <v>204</v>
      </c>
      <c r="AV910" s="129" t="s">
        <v>584</v>
      </c>
      <c r="AW910" s="129" t="s">
        <v>846</v>
      </c>
      <c r="AX910" s="129" t="s">
        <v>895</v>
      </c>
      <c r="AZ910" s="129" t="s">
        <v>3984</v>
      </c>
      <c r="BA910" s="130" t="s">
        <v>10467</v>
      </c>
      <c r="BB910" s="130" t="s">
        <v>10468</v>
      </c>
      <c r="BH910" s="124"/>
      <c r="BI910" s="124"/>
      <c r="BP910" s="123"/>
      <c r="BQ910" s="123"/>
      <c r="BR910" s="123"/>
      <c r="BX910" s="123"/>
      <c r="BY910" s="131"/>
      <c r="BZ910" s="131"/>
      <c r="CB910" s="129" t="s">
        <v>583</v>
      </c>
      <c r="CC910" s="129" t="s">
        <v>204</v>
      </c>
      <c r="CD910" s="129" t="s">
        <v>584</v>
      </c>
      <c r="CE910" s="129" t="s">
        <v>846</v>
      </c>
      <c r="CF910" s="129" t="s">
        <v>895</v>
      </c>
      <c r="CG910" s="131" t="s">
        <v>18007</v>
      </c>
      <c r="CH910" s="131" t="s">
        <v>10468</v>
      </c>
      <c r="CI910" s="124" t="s">
        <v>19893</v>
      </c>
    </row>
    <row r="911" spans="45:87" ht="15" hidden="1" x14ac:dyDescent="0.25">
      <c r="AS911" s="124" t="s">
        <v>5106</v>
      </c>
      <c r="AT911" s="129" t="s">
        <v>583</v>
      </c>
      <c r="AU911" s="129" t="s">
        <v>204</v>
      </c>
      <c r="AV911" s="129" t="s">
        <v>584</v>
      </c>
      <c r="AW911" s="129" t="s">
        <v>846</v>
      </c>
      <c r="AX911" s="129" t="s">
        <v>896</v>
      </c>
      <c r="AZ911" s="129" t="s">
        <v>3984</v>
      </c>
      <c r="BA911" s="130" t="s">
        <v>10469</v>
      </c>
      <c r="BB911" s="130" t="s">
        <v>10470</v>
      </c>
      <c r="BH911" s="124"/>
      <c r="BI911" s="124"/>
      <c r="BP911" s="123"/>
      <c r="BQ911" s="123"/>
      <c r="BR911" s="123"/>
      <c r="BX911" s="123"/>
      <c r="BY911" s="131"/>
      <c r="BZ911" s="131"/>
      <c r="CB911" s="129" t="s">
        <v>583</v>
      </c>
      <c r="CC911" s="129" t="s">
        <v>204</v>
      </c>
      <c r="CD911" s="129" t="s">
        <v>584</v>
      </c>
      <c r="CE911" s="129" t="s">
        <v>846</v>
      </c>
      <c r="CF911" s="129" t="s">
        <v>896</v>
      </c>
      <c r="CG911" s="131" t="s">
        <v>18007</v>
      </c>
      <c r="CH911" s="131" t="s">
        <v>10470</v>
      </c>
      <c r="CI911" s="124" t="s">
        <v>19894</v>
      </c>
    </row>
    <row r="912" spans="45:87" ht="15" hidden="1" x14ac:dyDescent="0.25">
      <c r="AS912" s="124" t="s">
        <v>5107</v>
      </c>
      <c r="AT912" s="129" t="s">
        <v>583</v>
      </c>
      <c r="AU912" s="129" t="s">
        <v>204</v>
      </c>
      <c r="AV912" s="129" t="s">
        <v>584</v>
      </c>
      <c r="AW912" s="129" t="s">
        <v>846</v>
      </c>
      <c r="AX912" s="129" t="s">
        <v>897</v>
      </c>
      <c r="AZ912" s="129" t="s">
        <v>3984</v>
      </c>
      <c r="BA912" s="130" t="s">
        <v>10471</v>
      </c>
      <c r="BB912" s="130" t="s">
        <v>10472</v>
      </c>
      <c r="BH912" s="124"/>
      <c r="BI912" s="124"/>
      <c r="BP912" s="123"/>
      <c r="BQ912" s="123"/>
      <c r="BR912" s="123"/>
      <c r="BX912" s="123"/>
      <c r="BY912" s="131"/>
      <c r="BZ912" s="131"/>
      <c r="CB912" s="129" t="s">
        <v>583</v>
      </c>
      <c r="CC912" s="129" t="s">
        <v>204</v>
      </c>
      <c r="CD912" s="129" t="s">
        <v>584</v>
      </c>
      <c r="CE912" s="129" t="s">
        <v>846</v>
      </c>
      <c r="CF912" s="129" t="s">
        <v>897</v>
      </c>
      <c r="CG912" s="131" t="s">
        <v>18007</v>
      </c>
      <c r="CH912" s="131" t="s">
        <v>10472</v>
      </c>
      <c r="CI912" s="124" t="s">
        <v>19895</v>
      </c>
    </row>
    <row r="913" spans="45:87" ht="15" hidden="1" x14ac:dyDescent="0.25">
      <c r="AS913" s="124" t="s">
        <v>5108</v>
      </c>
      <c r="AT913" s="129" t="s">
        <v>583</v>
      </c>
      <c r="AU913" s="129" t="s">
        <v>204</v>
      </c>
      <c r="AV913" s="129" t="s">
        <v>584</v>
      </c>
      <c r="AW913" s="129" t="s">
        <v>846</v>
      </c>
      <c r="AX913" s="129" t="s">
        <v>898</v>
      </c>
      <c r="AZ913" s="129" t="s">
        <v>3984</v>
      </c>
      <c r="BA913" s="130" t="s">
        <v>10473</v>
      </c>
      <c r="BB913" s="130" t="s">
        <v>10474</v>
      </c>
      <c r="BH913" s="124"/>
      <c r="BI913" s="124"/>
      <c r="BP913" s="123"/>
      <c r="BQ913" s="123"/>
      <c r="BR913" s="123"/>
      <c r="BX913" s="123"/>
      <c r="BY913" s="131"/>
      <c r="BZ913" s="131"/>
      <c r="CB913" s="129" t="s">
        <v>583</v>
      </c>
      <c r="CC913" s="129" t="s">
        <v>204</v>
      </c>
      <c r="CD913" s="129" t="s">
        <v>584</v>
      </c>
      <c r="CE913" s="129" t="s">
        <v>846</v>
      </c>
      <c r="CF913" s="129" t="s">
        <v>898</v>
      </c>
      <c r="CG913" s="131" t="s">
        <v>18007</v>
      </c>
      <c r="CH913" s="131" t="s">
        <v>10474</v>
      </c>
      <c r="CI913" s="124" t="s">
        <v>19896</v>
      </c>
    </row>
    <row r="914" spans="45:87" ht="15" hidden="1" x14ac:dyDescent="0.25">
      <c r="AS914" s="124" t="s">
        <v>5109</v>
      </c>
      <c r="AT914" s="129" t="s">
        <v>583</v>
      </c>
      <c r="AU914" s="129" t="s">
        <v>204</v>
      </c>
      <c r="AV914" s="129" t="s">
        <v>584</v>
      </c>
      <c r="AW914" s="129" t="s">
        <v>846</v>
      </c>
      <c r="AX914" s="129" t="s">
        <v>899</v>
      </c>
      <c r="AZ914" s="129" t="s">
        <v>3984</v>
      </c>
      <c r="BA914" s="130" t="s">
        <v>10475</v>
      </c>
      <c r="BB914" s="130" t="s">
        <v>10476</v>
      </c>
      <c r="BH914" s="124"/>
      <c r="BI914" s="124"/>
      <c r="BP914" s="123"/>
      <c r="BQ914" s="123"/>
      <c r="BR914" s="123"/>
      <c r="BX914" s="123"/>
      <c r="BY914" s="131"/>
      <c r="BZ914" s="131"/>
      <c r="CB914" s="129" t="s">
        <v>583</v>
      </c>
      <c r="CC914" s="129" t="s">
        <v>204</v>
      </c>
      <c r="CD914" s="129" t="s">
        <v>584</v>
      </c>
      <c r="CE914" s="129" t="s">
        <v>846</v>
      </c>
      <c r="CF914" s="129" t="s">
        <v>899</v>
      </c>
      <c r="CG914" s="131" t="s">
        <v>18007</v>
      </c>
      <c r="CH914" s="131" t="s">
        <v>10476</v>
      </c>
      <c r="CI914" s="124" t="s">
        <v>19897</v>
      </c>
    </row>
    <row r="915" spans="45:87" ht="15" hidden="1" x14ac:dyDescent="0.25">
      <c r="AS915" s="124" t="s">
        <v>5110</v>
      </c>
      <c r="AT915" s="129" t="s">
        <v>583</v>
      </c>
      <c r="AU915" s="129" t="s">
        <v>204</v>
      </c>
      <c r="AV915" s="129" t="s">
        <v>584</v>
      </c>
      <c r="AW915" s="129" t="s">
        <v>846</v>
      </c>
      <c r="AX915" s="129" t="s">
        <v>849</v>
      </c>
      <c r="AZ915" s="129" t="s">
        <v>3984</v>
      </c>
      <c r="BA915" s="130" t="s">
        <v>10477</v>
      </c>
      <c r="BB915" s="130" t="s">
        <v>10478</v>
      </c>
      <c r="BH915" s="124"/>
      <c r="BI915" s="124"/>
      <c r="BP915" s="123"/>
      <c r="BQ915" s="123"/>
      <c r="BR915" s="123"/>
      <c r="BX915" s="123"/>
      <c r="BY915" s="131"/>
      <c r="BZ915" s="131"/>
      <c r="CB915" s="129" t="s">
        <v>583</v>
      </c>
      <c r="CC915" s="129" t="s">
        <v>204</v>
      </c>
      <c r="CD915" s="129" t="s">
        <v>584</v>
      </c>
      <c r="CE915" s="129" t="s">
        <v>846</v>
      </c>
      <c r="CF915" s="129" t="s">
        <v>849</v>
      </c>
      <c r="CG915" s="131" t="s">
        <v>18007</v>
      </c>
      <c r="CH915" s="131" t="s">
        <v>10478</v>
      </c>
      <c r="CI915" s="124" t="s">
        <v>19898</v>
      </c>
    </row>
    <row r="916" spans="45:87" ht="15" hidden="1" x14ac:dyDescent="0.25">
      <c r="AS916" s="124" t="s">
        <v>5111</v>
      </c>
      <c r="AT916" s="129" t="s">
        <v>583</v>
      </c>
      <c r="AU916" s="129" t="s">
        <v>204</v>
      </c>
      <c r="AV916" s="129" t="s">
        <v>585</v>
      </c>
      <c r="AW916" s="129" t="s">
        <v>591</v>
      </c>
      <c r="AX916" s="129" t="s">
        <v>592</v>
      </c>
      <c r="AZ916" s="129" t="s">
        <v>3984</v>
      </c>
      <c r="BA916" s="130" t="s">
        <v>10479</v>
      </c>
      <c r="BB916" s="130" t="s">
        <v>10480</v>
      </c>
      <c r="BH916" s="124"/>
      <c r="BI916" s="124"/>
      <c r="BP916" s="123"/>
      <c r="BQ916" s="123"/>
      <c r="BR916" s="123"/>
      <c r="BX916" s="123"/>
      <c r="BY916" s="131"/>
      <c r="BZ916" s="131"/>
      <c r="CB916" s="129" t="s">
        <v>583</v>
      </c>
      <c r="CC916" s="129" t="s">
        <v>204</v>
      </c>
      <c r="CD916" s="129" t="s">
        <v>585</v>
      </c>
      <c r="CE916" s="129" t="s">
        <v>591</v>
      </c>
      <c r="CF916" s="129" t="s">
        <v>592</v>
      </c>
      <c r="CG916" s="131" t="s">
        <v>18008</v>
      </c>
      <c r="CH916" s="131" t="s">
        <v>10480</v>
      </c>
      <c r="CI916" s="124" t="s">
        <v>19899</v>
      </c>
    </row>
    <row r="917" spans="45:87" ht="15" hidden="1" x14ac:dyDescent="0.25">
      <c r="AS917" s="124" t="s">
        <v>5112</v>
      </c>
      <c r="AT917" s="129" t="s">
        <v>583</v>
      </c>
      <c r="AU917" s="129" t="s">
        <v>204</v>
      </c>
      <c r="AV917" s="129" t="s">
        <v>585</v>
      </c>
      <c r="AW917" s="129" t="s">
        <v>591</v>
      </c>
      <c r="AX917" s="129" t="s">
        <v>593</v>
      </c>
      <c r="AZ917" s="129" t="s">
        <v>3984</v>
      </c>
      <c r="BA917" s="130" t="s">
        <v>10481</v>
      </c>
      <c r="BB917" s="130" t="s">
        <v>10482</v>
      </c>
      <c r="BH917" s="124"/>
      <c r="BI917" s="124"/>
      <c r="BP917" s="123"/>
      <c r="BQ917" s="123"/>
      <c r="BR917" s="123"/>
      <c r="BX917" s="123"/>
      <c r="BY917" s="131"/>
      <c r="BZ917" s="131"/>
      <c r="CB917" s="129" t="s">
        <v>583</v>
      </c>
      <c r="CC917" s="129" t="s">
        <v>204</v>
      </c>
      <c r="CD917" s="129" t="s">
        <v>585</v>
      </c>
      <c r="CE917" s="129" t="s">
        <v>591</v>
      </c>
      <c r="CF917" s="129" t="s">
        <v>593</v>
      </c>
      <c r="CG917" s="131" t="s">
        <v>18008</v>
      </c>
      <c r="CH917" s="131" t="s">
        <v>10482</v>
      </c>
      <c r="CI917" s="124" t="s">
        <v>19900</v>
      </c>
    </row>
    <row r="918" spans="45:87" ht="15" hidden="1" x14ac:dyDescent="0.25">
      <c r="AS918" s="124" t="s">
        <v>5113</v>
      </c>
      <c r="AT918" s="129" t="s">
        <v>583</v>
      </c>
      <c r="AU918" s="129" t="s">
        <v>204</v>
      </c>
      <c r="AV918" s="129" t="s">
        <v>585</v>
      </c>
      <c r="AW918" s="129" t="s">
        <v>591</v>
      </c>
      <c r="AX918" s="129" t="s">
        <v>594</v>
      </c>
      <c r="AZ918" s="129" t="s">
        <v>3984</v>
      </c>
      <c r="BA918" s="130" t="s">
        <v>10483</v>
      </c>
      <c r="BB918" s="130" t="s">
        <v>10484</v>
      </c>
      <c r="BH918" s="124"/>
      <c r="BI918" s="124"/>
      <c r="BP918" s="123"/>
      <c r="BQ918" s="123"/>
      <c r="BR918" s="123"/>
      <c r="BX918" s="123"/>
      <c r="BY918" s="131"/>
      <c r="BZ918" s="131"/>
      <c r="CB918" s="129" t="s">
        <v>583</v>
      </c>
      <c r="CC918" s="129" t="s">
        <v>204</v>
      </c>
      <c r="CD918" s="129" t="s">
        <v>585</v>
      </c>
      <c r="CE918" s="129" t="s">
        <v>591</v>
      </c>
      <c r="CF918" s="129" t="s">
        <v>594</v>
      </c>
      <c r="CG918" s="131" t="s">
        <v>18008</v>
      </c>
      <c r="CH918" s="131" t="s">
        <v>10484</v>
      </c>
      <c r="CI918" s="124" t="s">
        <v>19901</v>
      </c>
    </row>
    <row r="919" spans="45:87" ht="15" hidden="1" x14ac:dyDescent="0.25">
      <c r="AS919" s="124" t="s">
        <v>5114</v>
      </c>
      <c r="AT919" s="129" t="s">
        <v>583</v>
      </c>
      <c r="AU919" s="129" t="s">
        <v>204</v>
      </c>
      <c r="AV919" s="129" t="s">
        <v>585</v>
      </c>
      <c r="AW919" s="129" t="s">
        <v>591</v>
      </c>
      <c r="AX919" s="129" t="s">
        <v>595</v>
      </c>
      <c r="AZ919" s="129" t="s">
        <v>3984</v>
      </c>
      <c r="BA919" s="130" t="s">
        <v>10485</v>
      </c>
      <c r="BB919" s="130" t="s">
        <v>10486</v>
      </c>
      <c r="BH919" s="124"/>
      <c r="BI919" s="124"/>
      <c r="BP919" s="123"/>
      <c r="BQ919" s="123"/>
      <c r="BR919" s="123"/>
      <c r="BX919" s="123"/>
      <c r="BY919" s="131"/>
      <c r="BZ919" s="131"/>
      <c r="CB919" s="129" t="s">
        <v>583</v>
      </c>
      <c r="CC919" s="129" t="s">
        <v>204</v>
      </c>
      <c r="CD919" s="129" t="s">
        <v>585</v>
      </c>
      <c r="CE919" s="129" t="s">
        <v>591</v>
      </c>
      <c r="CF919" s="129" t="s">
        <v>595</v>
      </c>
      <c r="CG919" s="131" t="s">
        <v>18008</v>
      </c>
      <c r="CH919" s="131" t="s">
        <v>10486</v>
      </c>
      <c r="CI919" s="124" t="s">
        <v>19902</v>
      </c>
    </row>
    <row r="920" spans="45:87" ht="15" hidden="1" x14ac:dyDescent="0.25">
      <c r="AS920" s="124" t="s">
        <v>5115</v>
      </c>
      <c r="AT920" s="129" t="s">
        <v>583</v>
      </c>
      <c r="AU920" s="129" t="s">
        <v>204</v>
      </c>
      <c r="AV920" s="129" t="s">
        <v>585</v>
      </c>
      <c r="AW920" s="129" t="s">
        <v>591</v>
      </c>
      <c r="AX920" s="129" t="s">
        <v>900</v>
      </c>
      <c r="AZ920" s="129" t="s">
        <v>3984</v>
      </c>
      <c r="BA920" s="130" t="s">
        <v>10487</v>
      </c>
      <c r="BB920" s="130" t="s">
        <v>10488</v>
      </c>
      <c r="BH920" s="124"/>
      <c r="BI920" s="124"/>
      <c r="BP920" s="123"/>
      <c r="BQ920" s="123"/>
      <c r="BR920" s="123"/>
      <c r="BX920" s="123"/>
      <c r="BY920" s="131"/>
      <c r="BZ920" s="131"/>
      <c r="CB920" s="129" t="s">
        <v>583</v>
      </c>
      <c r="CC920" s="129" t="s">
        <v>204</v>
      </c>
      <c r="CD920" s="129" t="s">
        <v>585</v>
      </c>
      <c r="CE920" s="129" t="s">
        <v>591</v>
      </c>
      <c r="CF920" s="129" t="s">
        <v>900</v>
      </c>
      <c r="CG920" s="131" t="s">
        <v>18008</v>
      </c>
      <c r="CH920" s="131" t="s">
        <v>10488</v>
      </c>
      <c r="CI920" s="124" t="s">
        <v>19903</v>
      </c>
    </row>
    <row r="921" spans="45:87" ht="15" hidden="1" x14ac:dyDescent="0.25">
      <c r="AS921" s="124" t="s">
        <v>5116</v>
      </c>
      <c r="AT921" s="129" t="s">
        <v>583</v>
      </c>
      <c r="AU921" s="129" t="s">
        <v>204</v>
      </c>
      <c r="AV921" s="129" t="s">
        <v>585</v>
      </c>
      <c r="AW921" s="129" t="s">
        <v>591</v>
      </c>
      <c r="AX921" s="129" t="s">
        <v>901</v>
      </c>
      <c r="AZ921" s="129" t="s">
        <v>3984</v>
      </c>
      <c r="BA921" s="130" t="s">
        <v>10489</v>
      </c>
      <c r="BB921" s="130" t="s">
        <v>10490</v>
      </c>
      <c r="BH921" s="124"/>
      <c r="BI921" s="124"/>
      <c r="BP921" s="123"/>
      <c r="BQ921" s="123"/>
      <c r="BR921" s="123"/>
      <c r="BX921" s="123"/>
      <c r="BY921" s="131"/>
      <c r="BZ921" s="131"/>
      <c r="CB921" s="129" t="s">
        <v>583</v>
      </c>
      <c r="CC921" s="129" t="s">
        <v>204</v>
      </c>
      <c r="CD921" s="129" t="s">
        <v>585</v>
      </c>
      <c r="CE921" s="129" t="s">
        <v>591</v>
      </c>
      <c r="CF921" s="129" t="s">
        <v>901</v>
      </c>
      <c r="CG921" s="131" t="s">
        <v>18008</v>
      </c>
      <c r="CH921" s="131" t="s">
        <v>10490</v>
      </c>
      <c r="CI921" s="124" t="s">
        <v>19904</v>
      </c>
    </row>
    <row r="922" spans="45:87" ht="15" hidden="1" x14ac:dyDescent="0.25">
      <c r="AS922" s="124" t="s">
        <v>5117</v>
      </c>
      <c r="AT922" s="129" t="s">
        <v>583</v>
      </c>
      <c r="AU922" s="129" t="s">
        <v>204</v>
      </c>
      <c r="AV922" s="129" t="s">
        <v>585</v>
      </c>
      <c r="AW922" s="129" t="s">
        <v>591</v>
      </c>
      <c r="AX922" s="129" t="s">
        <v>902</v>
      </c>
      <c r="AZ922" s="129" t="s">
        <v>3984</v>
      </c>
      <c r="BA922" s="130" t="s">
        <v>10491</v>
      </c>
      <c r="BB922" s="130" t="s">
        <v>10492</v>
      </c>
      <c r="BH922" s="124"/>
      <c r="BI922" s="124"/>
      <c r="BP922" s="123"/>
      <c r="BQ922" s="123"/>
      <c r="BR922" s="123"/>
      <c r="BX922" s="123"/>
      <c r="BY922" s="131"/>
      <c r="BZ922" s="131"/>
      <c r="CB922" s="129" t="s">
        <v>583</v>
      </c>
      <c r="CC922" s="129" t="s">
        <v>204</v>
      </c>
      <c r="CD922" s="129" t="s">
        <v>585</v>
      </c>
      <c r="CE922" s="129" t="s">
        <v>591</v>
      </c>
      <c r="CF922" s="129" t="s">
        <v>902</v>
      </c>
      <c r="CG922" s="131" t="s">
        <v>18008</v>
      </c>
      <c r="CH922" s="131" t="s">
        <v>10492</v>
      </c>
      <c r="CI922" s="124" t="s">
        <v>19905</v>
      </c>
    </row>
    <row r="923" spans="45:87" ht="15" hidden="1" x14ac:dyDescent="0.25">
      <c r="AS923" s="124" t="s">
        <v>5118</v>
      </c>
      <c r="AT923" s="129" t="s">
        <v>583</v>
      </c>
      <c r="AU923" s="129" t="s">
        <v>204</v>
      </c>
      <c r="AV923" s="129" t="s">
        <v>585</v>
      </c>
      <c r="AW923" s="129" t="s">
        <v>591</v>
      </c>
      <c r="AX923" s="129" t="s">
        <v>596</v>
      </c>
      <c r="AZ923" s="129" t="s">
        <v>3984</v>
      </c>
      <c r="BA923" s="130" t="s">
        <v>10493</v>
      </c>
      <c r="BB923" s="130" t="s">
        <v>10494</v>
      </c>
      <c r="BH923" s="124"/>
      <c r="BI923" s="124"/>
      <c r="BP923" s="123"/>
      <c r="BQ923" s="123"/>
      <c r="BR923" s="123"/>
      <c r="BX923" s="123"/>
      <c r="BY923" s="131"/>
      <c r="BZ923" s="131"/>
      <c r="CB923" s="129" t="s">
        <v>583</v>
      </c>
      <c r="CC923" s="129" t="s">
        <v>204</v>
      </c>
      <c r="CD923" s="129" t="s">
        <v>585</v>
      </c>
      <c r="CE923" s="129" t="s">
        <v>591</v>
      </c>
      <c r="CF923" s="129" t="s">
        <v>596</v>
      </c>
      <c r="CG923" s="131" t="s">
        <v>18008</v>
      </c>
      <c r="CH923" s="131" t="s">
        <v>10494</v>
      </c>
      <c r="CI923" s="124" t="s">
        <v>19906</v>
      </c>
    </row>
    <row r="924" spans="45:87" ht="15" hidden="1" x14ac:dyDescent="0.25">
      <c r="AS924" s="124" t="s">
        <v>5119</v>
      </c>
      <c r="AT924" s="129" t="s">
        <v>583</v>
      </c>
      <c r="AU924" s="129" t="s">
        <v>204</v>
      </c>
      <c r="AV924" s="129" t="s">
        <v>585</v>
      </c>
      <c r="AW924" s="129" t="s">
        <v>591</v>
      </c>
      <c r="AX924" s="129" t="s">
        <v>597</v>
      </c>
      <c r="AZ924" s="129" t="s">
        <v>3984</v>
      </c>
      <c r="BA924" s="130" t="s">
        <v>10495</v>
      </c>
      <c r="BB924" s="130" t="s">
        <v>10496</v>
      </c>
      <c r="BH924" s="124"/>
      <c r="BI924" s="124"/>
      <c r="BP924" s="123"/>
      <c r="BQ924" s="123"/>
      <c r="BR924" s="123"/>
      <c r="BX924" s="123"/>
      <c r="BY924" s="131"/>
      <c r="BZ924" s="131"/>
      <c r="CB924" s="129" t="s">
        <v>583</v>
      </c>
      <c r="CC924" s="129" t="s">
        <v>204</v>
      </c>
      <c r="CD924" s="129" t="s">
        <v>585</v>
      </c>
      <c r="CE924" s="129" t="s">
        <v>591</v>
      </c>
      <c r="CF924" s="129" t="s">
        <v>597</v>
      </c>
      <c r="CG924" s="131" t="s">
        <v>18008</v>
      </c>
      <c r="CH924" s="131" t="s">
        <v>10496</v>
      </c>
      <c r="CI924" s="124" t="s">
        <v>19907</v>
      </c>
    </row>
    <row r="925" spans="45:87" ht="15" hidden="1" x14ac:dyDescent="0.25">
      <c r="AS925" s="124" t="s">
        <v>5120</v>
      </c>
      <c r="AT925" s="129" t="s">
        <v>583</v>
      </c>
      <c r="AU925" s="129" t="s">
        <v>204</v>
      </c>
      <c r="AV925" s="129" t="s">
        <v>585</v>
      </c>
      <c r="AW925" s="129" t="s">
        <v>591</v>
      </c>
      <c r="AX925" s="129" t="s">
        <v>598</v>
      </c>
      <c r="AZ925" s="129" t="s">
        <v>3984</v>
      </c>
      <c r="BA925" s="130" t="s">
        <v>10497</v>
      </c>
      <c r="BB925" s="130" t="s">
        <v>10498</v>
      </c>
      <c r="BH925" s="124"/>
      <c r="BI925" s="124"/>
      <c r="BP925" s="123"/>
      <c r="BQ925" s="123"/>
      <c r="BR925" s="123"/>
      <c r="BX925" s="123"/>
      <c r="BY925" s="131"/>
      <c r="BZ925" s="131"/>
      <c r="CB925" s="129" t="s">
        <v>583</v>
      </c>
      <c r="CC925" s="129" t="s">
        <v>204</v>
      </c>
      <c r="CD925" s="129" t="s">
        <v>585</v>
      </c>
      <c r="CE925" s="129" t="s">
        <v>591</v>
      </c>
      <c r="CF925" s="129" t="s">
        <v>598</v>
      </c>
      <c r="CG925" s="131" t="s">
        <v>18008</v>
      </c>
      <c r="CH925" s="131" t="s">
        <v>10498</v>
      </c>
      <c r="CI925" s="124" t="s">
        <v>19908</v>
      </c>
    </row>
    <row r="926" spans="45:87" ht="15" hidden="1" x14ac:dyDescent="0.25">
      <c r="AS926" s="124" t="s">
        <v>5121</v>
      </c>
      <c r="AT926" s="129" t="s">
        <v>583</v>
      </c>
      <c r="AU926" s="129" t="s">
        <v>204</v>
      </c>
      <c r="AV926" s="129" t="s">
        <v>585</v>
      </c>
      <c r="AW926" s="129" t="s">
        <v>591</v>
      </c>
      <c r="AX926" s="129" t="s">
        <v>599</v>
      </c>
      <c r="AZ926" s="129" t="s">
        <v>3984</v>
      </c>
      <c r="BA926" s="130" t="s">
        <v>10499</v>
      </c>
      <c r="BB926" s="130" t="s">
        <v>10500</v>
      </c>
      <c r="BH926" s="124"/>
      <c r="BI926" s="124"/>
      <c r="BP926" s="123"/>
      <c r="BQ926" s="123"/>
      <c r="BR926" s="123"/>
      <c r="BX926" s="123"/>
      <c r="BY926" s="131"/>
      <c r="BZ926" s="131"/>
      <c r="CB926" s="129" t="s">
        <v>583</v>
      </c>
      <c r="CC926" s="129" t="s">
        <v>204</v>
      </c>
      <c r="CD926" s="129" t="s">
        <v>585</v>
      </c>
      <c r="CE926" s="129" t="s">
        <v>591</v>
      </c>
      <c r="CF926" s="129" t="s">
        <v>599</v>
      </c>
      <c r="CG926" s="131" t="s">
        <v>18008</v>
      </c>
      <c r="CH926" s="131" t="s">
        <v>10500</v>
      </c>
      <c r="CI926" s="124" t="s">
        <v>19909</v>
      </c>
    </row>
    <row r="927" spans="45:87" ht="15" hidden="1" x14ac:dyDescent="0.25">
      <c r="AS927" s="124" t="s">
        <v>5122</v>
      </c>
      <c r="AT927" s="129" t="s">
        <v>583</v>
      </c>
      <c r="AU927" s="129" t="s">
        <v>204</v>
      </c>
      <c r="AV927" s="129" t="s">
        <v>585</v>
      </c>
      <c r="AW927" s="129" t="s">
        <v>591</v>
      </c>
      <c r="AX927" s="129" t="s">
        <v>600</v>
      </c>
      <c r="AZ927" s="129" t="s">
        <v>3984</v>
      </c>
      <c r="BA927" s="130" t="s">
        <v>10501</v>
      </c>
      <c r="BB927" s="130" t="s">
        <v>10502</v>
      </c>
      <c r="BH927" s="124"/>
      <c r="BI927" s="124"/>
      <c r="BP927" s="123"/>
      <c r="BQ927" s="123"/>
      <c r="BR927" s="123"/>
      <c r="BX927" s="123"/>
      <c r="BY927" s="131"/>
      <c r="BZ927" s="131"/>
      <c r="CB927" s="129" t="s">
        <v>583</v>
      </c>
      <c r="CC927" s="129" t="s">
        <v>204</v>
      </c>
      <c r="CD927" s="129" t="s">
        <v>585</v>
      </c>
      <c r="CE927" s="129" t="s">
        <v>591</v>
      </c>
      <c r="CF927" s="129" t="s">
        <v>600</v>
      </c>
      <c r="CG927" s="131" t="s">
        <v>18008</v>
      </c>
      <c r="CH927" s="131" t="s">
        <v>10502</v>
      </c>
      <c r="CI927" s="124" t="s">
        <v>19910</v>
      </c>
    </row>
    <row r="928" spans="45:87" ht="15" hidden="1" x14ac:dyDescent="0.25">
      <c r="AS928" s="124" t="s">
        <v>5123</v>
      </c>
      <c r="AT928" s="129" t="s">
        <v>583</v>
      </c>
      <c r="AU928" s="129" t="s">
        <v>204</v>
      </c>
      <c r="AV928" s="129" t="s">
        <v>585</v>
      </c>
      <c r="AW928" s="129" t="s">
        <v>591</v>
      </c>
      <c r="AX928" s="129" t="s">
        <v>601</v>
      </c>
      <c r="AZ928" s="129" t="s">
        <v>3984</v>
      </c>
      <c r="BA928" s="130" t="s">
        <v>10503</v>
      </c>
      <c r="BB928" s="130" t="s">
        <v>10504</v>
      </c>
      <c r="BH928" s="124"/>
      <c r="BI928" s="124"/>
      <c r="BP928" s="123"/>
      <c r="BQ928" s="123"/>
      <c r="BR928" s="123"/>
      <c r="BX928" s="123"/>
      <c r="BY928" s="131"/>
      <c r="BZ928" s="131"/>
      <c r="CB928" s="129" t="s">
        <v>583</v>
      </c>
      <c r="CC928" s="129" t="s">
        <v>204</v>
      </c>
      <c r="CD928" s="129" t="s">
        <v>585</v>
      </c>
      <c r="CE928" s="129" t="s">
        <v>591</v>
      </c>
      <c r="CF928" s="129" t="s">
        <v>601</v>
      </c>
      <c r="CG928" s="131" t="s">
        <v>18008</v>
      </c>
      <c r="CH928" s="131" t="s">
        <v>10504</v>
      </c>
      <c r="CI928" s="124" t="s">
        <v>19911</v>
      </c>
    </row>
    <row r="929" spans="45:87" ht="15" hidden="1" x14ac:dyDescent="0.25">
      <c r="AS929" s="124" t="s">
        <v>5124</v>
      </c>
      <c r="AT929" s="129" t="s">
        <v>583</v>
      </c>
      <c r="AU929" s="129" t="s">
        <v>204</v>
      </c>
      <c r="AV929" s="129" t="s">
        <v>585</v>
      </c>
      <c r="AW929" s="129" t="s">
        <v>591</v>
      </c>
      <c r="AX929" s="129" t="s">
        <v>602</v>
      </c>
      <c r="AZ929" s="129" t="s">
        <v>3984</v>
      </c>
      <c r="BA929" s="130" t="s">
        <v>10505</v>
      </c>
      <c r="BB929" s="130" t="s">
        <v>10506</v>
      </c>
      <c r="BH929" s="124"/>
      <c r="BI929" s="124"/>
      <c r="BP929" s="123"/>
      <c r="BQ929" s="123"/>
      <c r="BR929" s="123"/>
      <c r="BX929" s="123"/>
      <c r="BY929" s="131"/>
      <c r="BZ929" s="131"/>
      <c r="CB929" s="129" t="s">
        <v>583</v>
      </c>
      <c r="CC929" s="129" t="s">
        <v>204</v>
      </c>
      <c r="CD929" s="129" t="s">
        <v>585</v>
      </c>
      <c r="CE929" s="129" t="s">
        <v>591</v>
      </c>
      <c r="CF929" s="129" t="s">
        <v>602</v>
      </c>
      <c r="CG929" s="131" t="s">
        <v>18008</v>
      </c>
      <c r="CH929" s="131" t="s">
        <v>10506</v>
      </c>
      <c r="CI929" s="124" t="s">
        <v>19912</v>
      </c>
    </row>
    <row r="930" spans="45:87" ht="15" hidden="1" x14ac:dyDescent="0.25">
      <c r="AS930" s="124" t="s">
        <v>5125</v>
      </c>
      <c r="AT930" s="129" t="s">
        <v>583</v>
      </c>
      <c r="AU930" s="129" t="s">
        <v>204</v>
      </c>
      <c r="AV930" s="129" t="s">
        <v>585</v>
      </c>
      <c r="AW930" s="129" t="s">
        <v>591</v>
      </c>
      <c r="AX930" s="129" t="s">
        <v>603</v>
      </c>
      <c r="AZ930" s="129" t="s">
        <v>3984</v>
      </c>
      <c r="BA930" s="130" t="s">
        <v>10507</v>
      </c>
      <c r="BB930" s="130" t="s">
        <v>10508</v>
      </c>
      <c r="BH930" s="124"/>
      <c r="BI930" s="124"/>
      <c r="BP930" s="123"/>
      <c r="BQ930" s="123"/>
      <c r="BR930" s="123"/>
      <c r="BX930" s="123"/>
      <c r="BY930" s="131"/>
      <c r="BZ930" s="131"/>
      <c r="CB930" s="129" t="s">
        <v>583</v>
      </c>
      <c r="CC930" s="129" t="s">
        <v>204</v>
      </c>
      <c r="CD930" s="129" t="s">
        <v>585</v>
      </c>
      <c r="CE930" s="129" t="s">
        <v>591</v>
      </c>
      <c r="CF930" s="129" t="s">
        <v>603</v>
      </c>
      <c r="CG930" s="131" t="s">
        <v>18008</v>
      </c>
      <c r="CH930" s="131" t="s">
        <v>10508</v>
      </c>
      <c r="CI930" s="124" t="s">
        <v>19913</v>
      </c>
    </row>
    <row r="931" spans="45:87" ht="15" hidden="1" x14ac:dyDescent="0.25">
      <c r="AS931" s="124" t="s">
        <v>5126</v>
      </c>
      <c r="AT931" s="129" t="s">
        <v>583</v>
      </c>
      <c r="AU931" s="129" t="s">
        <v>204</v>
      </c>
      <c r="AV931" s="129" t="s">
        <v>585</v>
      </c>
      <c r="AW931" s="129" t="s">
        <v>591</v>
      </c>
      <c r="AX931" s="129" t="s">
        <v>604</v>
      </c>
      <c r="AZ931" s="129" t="s">
        <v>3984</v>
      </c>
      <c r="BA931" s="130" t="s">
        <v>10509</v>
      </c>
      <c r="BB931" s="130" t="s">
        <v>10510</v>
      </c>
      <c r="BH931" s="124"/>
      <c r="BI931" s="124"/>
      <c r="BP931" s="123"/>
      <c r="BQ931" s="123"/>
      <c r="BR931" s="123"/>
      <c r="BX931" s="123"/>
      <c r="BY931" s="131"/>
      <c r="BZ931" s="131"/>
      <c r="CB931" s="129" t="s">
        <v>583</v>
      </c>
      <c r="CC931" s="129" t="s">
        <v>204</v>
      </c>
      <c r="CD931" s="129" t="s">
        <v>585</v>
      </c>
      <c r="CE931" s="129" t="s">
        <v>591</v>
      </c>
      <c r="CF931" s="129" t="s">
        <v>604</v>
      </c>
      <c r="CG931" s="131" t="s">
        <v>18008</v>
      </c>
      <c r="CH931" s="131" t="s">
        <v>10510</v>
      </c>
      <c r="CI931" s="124" t="s">
        <v>19914</v>
      </c>
    </row>
    <row r="932" spans="45:87" ht="15" hidden="1" x14ac:dyDescent="0.25">
      <c r="AS932" s="124" t="s">
        <v>5127</v>
      </c>
      <c r="AT932" s="129" t="s">
        <v>583</v>
      </c>
      <c r="AU932" s="129" t="s">
        <v>204</v>
      </c>
      <c r="AV932" s="129" t="s">
        <v>585</v>
      </c>
      <c r="AW932" s="129" t="s">
        <v>591</v>
      </c>
      <c r="AX932" s="129" t="s">
        <v>605</v>
      </c>
      <c r="AZ932" s="129" t="s">
        <v>3984</v>
      </c>
      <c r="BA932" s="130" t="s">
        <v>10511</v>
      </c>
      <c r="BB932" s="130" t="s">
        <v>10512</v>
      </c>
      <c r="BH932" s="124"/>
      <c r="BI932" s="124"/>
      <c r="BP932" s="123"/>
      <c r="BQ932" s="123"/>
      <c r="BR932" s="123"/>
      <c r="BX932" s="123"/>
      <c r="BY932" s="131"/>
      <c r="BZ932" s="131"/>
      <c r="CB932" s="129" t="s">
        <v>583</v>
      </c>
      <c r="CC932" s="129" t="s">
        <v>204</v>
      </c>
      <c r="CD932" s="129" t="s">
        <v>585</v>
      </c>
      <c r="CE932" s="129" t="s">
        <v>591</v>
      </c>
      <c r="CF932" s="129" t="s">
        <v>605</v>
      </c>
      <c r="CG932" s="131" t="s">
        <v>18008</v>
      </c>
      <c r="CH932" s="131" t="s">
        <v>10512</v>
      </c>
      <c r="CI932" s="124" t="s">
        <v>19915</v>
      </c>
    </row>
    <row r="933" spans="45:87" ht="15" hidden="1" x14ac:dyDescent="0.25">
      <c r="AS933" s="124" t="s">
        <v>5128</v>
      </c>
      <c r="AT933" s="129" t="s">
        <v>583</v>
      </c>
      <c r="AU933" s="129" t="s">
        <v>204</v>
      </c>
      <c r="AV933" s="129" t="s">
        <v>585</v>
      </c>
      <c r="AW933" s="129" t="s">
        <v>591</v>
      </c>
      <c r="AX933" s="129" t="s">
        <v>606</v>
      </c>
      <c r="AZ933" s="129" t="s">
        <v>3984</v>
      </c>
      <c r="BA933" s="130" t="s">
        <v>10513</v>
      </c>
      <c r="BB933" s="130" t="s">
        <v>10514</v>
      </c>
      <c r="BH933" s="124"/>
      <c r="BI933" s="124"/>
      <c r="BP933" s="123"/>
      <c r="BQ933" s="123"/>
      <c r="BR933" s="123"/>
      <c r="BX933" s="123"/>
      <c r="BY933" s="131"/>
      <c r="BZ933" s="131"/>
      <c r="CB933" s="129" t="s">
        <v>583</v>
      </c>
      <c r="CC933" s="129" t="s">
        <v>204</v>
      </c>
      <c r="CD933" s="129" t="s">
        <v>585</v>
      </c>
      <c r="CE933" s="129" t="s">
        <v>591</v>
      </c>
      <c r="CF933" s="129" t="s">
        <v>606</v>
      </c>
      <c r="CG933" s="131" t="s">
        <v>18008</v>
      </c>
      <c r="CH933" s="131" t="s">
        <v>10514</v>
      </c>
      <c r="CI933" s="124" t="s">
        <v>19916</v>
      </c>
    </row>
    <row r="934" spans="45:87" ht="15" hidden="1" x14ac:dyDescent="0.25">
      <c r="AS934" s="124" t="s">
        <v>5129</v>
      </c>
      <c r="AT934" s="129" t="s">
        <v>583</v>
      </c>
      <c r="AU934" s="129" t="s">
        <v>204</v>
      </c>
      <c r="AV934" s="129" t="s">
        <v>585</v>
      </c>
      <c r="AW934" s="129" t="s">
        <v>591</v>
      </c>
      <c r="AX934" s="129" t="s">
        <v>607</v>
      </c>
      <c r="AZ934" s="129" t="s">
        <v>3984</v>
      </c>
      <c r="BA934" s="130" t="s">
        <v>10515</v>
      </c>
      <c r="BB934" s="130" t="s">
        <v>10516</v>
      </c>
      <c r="BH934" s="124"/>
      <c r="BI934" s="124"/>
      <c r="BP934" s="123"/>
      <c r="BQ934" s="123"/>
      <c r="BR934" s="123"/>
      <c r="BX934" s="123"/>
      <c r="BY934" s="131"/>
      <c r="BZ934" s="131"/>
      <c r="CB934" s="129" t="s">
        <v>583</v>
      </c>
      <c r="CC934" s="129" t="s">
        <v>204</v>
      </c>
      <c r="CD934" s="129" t="s">
        <v>585</v>
      </c>
      <c r="CE934" s="129" t="s">
        <v>591</v>
      </c>
      <c r="CF934" s="129" t="s">
        <v>607</v>
      </c>
      <c r="CG934" s="131" t="s">
        <v>18008</v>
      </c>
      <c r="CH934" s="131" t="s">
        <v>10516</v>
      </c>
      <c r="CI934" s="124" t="s">
        <v>19917</v>
      </c>
    </row>
    <row r="935" spans="45:87" ht="15" hidden="1" x14ac:dyDescent="0.25">
      <c r="AS935" s="124" t="s">
        <v>5130</v>
      </c>
      <c r="AT935" s="129" t="s">
        <v>583</v>
      </c>
      <c r="AU935" s="129" t="s">
        <v>204</v>
      </c>
      <c r="AV935" s="129" t="s">
        <v>585</v>
      </c>
      <c r="AW935" s="129" t="s">
        <v>591</v>
      </c>
      <c r="AX935" s="129" t="s">
        <v>608</v>
      </c>
      <c r="AZ935" s="129" t="s">
        <v>3984</v>
      </c>
      <c r="BA935" s="130" t="s">
        <v>10517</v>
      </c>
      <c r="BB935" s="130" t="s">
        <v>10518</v>
      </c>
      <c r="BH935" s="124"/>
      <c r="BI935" s="124"/>
      <c r="BP935" s="123"/>
      <c r="BQ935" s="123"/>
      <c r="BR935" s="123"/>
      <c r="BX935" s="123"/>
      <c r="BY935" s="131"/>
      <c r="BZ935" s="131"/>
      <c r="CB935" s="129" t="s">
        <v>583</v>
      </c>
      <c r="CC935" s="129" t="s">
        <v>204</v>
      </c>
      <c r="CD935" s="129" t="s">
        <v>585</v>
      </c>
      <c r="CE935" s="129" t="s">
        <v>591</v>
      </c>
      <c r="CF935" s="129" t="s">
        <v>608</v>
      </c>
      <c r="CG935" s="131" t="s">
        <v>18008</v>
      </c>
      <c r="CH935" s="131" t="s">
        <v>10518</v>
      </c>
      <c r="CI935" s="124" t="s">
        <v>19918</v>
      </c>
    </row>
    <row r="936" spans="45:87" ht="15" hidden="1" x14ac:dyDescent="0.25">
      <c r="AS936" s="124" t="s">
        <v>5131</v>
      </c>
      <c r="AT936" s="129" t="s">
        <v>583</v>
      </c>
      <c r="AU936" s="129" t="s">
        <v>204</v>
      </c>
      <c r="AV936" s="129" t="s">
        <v>585</v>
      </c>
      <c r="AW936" s="129" t="s">
        <v>591</v>
      </c>
      <c r="AX936" s="129" t="s">
        <v>609</v>
      </c>
      <c r="AZ936" s="129" t="s">
        <v>3984</v>
      </c>
      <c r="BA936" s="130" t="s">
        <v>10519</v>
      </c>
      <c r="BB936" s="130" t="s">
        <v>10520</v>
      </c>
      <c r="BH936" s="124"/>
      <c r="BI936" s="124"/>
      <c r="BP936" s="123"/>
      <c r="BQ936" s="123"/>
      <c r="BR936" s="123"/>
      <c r="BX936" s="123"/>
      <c r="BY936" s="131"/>
      <c r="BZ936" s="131"/>
      <c r="CB936" s="129" t="s">
        <v>583</v>
      </c>
      <c r="CC936" s="129" t="s">
        <v>204</v>
      </c>
      <c r="CD936" s="129" t="s">
        <v>585</v>
      </c>
      <c r="CE936" s="129" t="s">
        <v>591</v>
      </c>
      <c r="CF936" s="129" t="s">
        <v>609</v>
      </c>
      <c r="CG936" s="131" t="s">
        <v>18008</v>
      </c>
      <c r="CH936" s="131" t="s">
        <v>10520</v>
      </c>
      <c r="CI936" s="124" t="s">
        <v>19919</v>
      </c>
    </row>
    <row r="937" spans="45:87" ht="15" hidden="1" x14ac:dyDescent="0.25">
      <c r="AS937" s="124" t="s">
        <v>5132</v>
      </c>
      <c r="AT937" s="129" t="s">
        <v>583</v>
      </c>
      <c r="AU937" s="129" t="s">
        <v>204</v>
      </c>
      <c r="AV937" s="129" t="s">
        <v>585</v>
      </c>
      <c r="AW937" s="129" t="s">
        <v>591</v>
      </c>
      <c r="AX937" s="129" t="s">
        <v>613</v>
      </c>
      <c r="AZ937" s="129" t="s">
        <v>3984</v>
      </c>
      <c r="BA937" s="130" t="s">
        <v>10521</v>
      </c>
      <c r="BB937" s="130" t="s">
        <v>10522</v>
      </c>
      <c r="BH937" s="124"/>
      <c r="BI937" s="124"/>
      <c r="BP937" s="123"/>
      <c r="BQ937" s="123"/>
      <c r="BR937" s="123"/>
      <c r="BX937" s="123"/>
      <c r="BY937" s="131"/>
      <c r="BZ937" s="131"/>
      <c r="CB937" s="129" t="s">
        <v>583</v>
      </c>
      <c r="CC937" s="129" t="s">
        <v>204</v>
      </c>
      <c r="CD937" s="129" t="s">
        <v>585</v>
      </c>
      <c r="CE937" s="129" t="s">
        <v>591</v>
      </c>
      <c r="CF937" s="129" t="s">
        <v>613</v>
      </c>
      <c r="CG937" s="131" t="s">
        <v>18008</v>
      </c>
      <c r="CH937" s="131" t="s">
        <v>10522</v>
      </c>
      <c r="CI937" s="124" t="s">
        <v>19920</v>
      </c>
    </row>
    <row r="938" spans="45:87" ht="15" hidden="1" x14ac:dyDescent="0.25">
      <c r="AS938" s="124" t="s">
        <v>5133</v>
      </c>
      <c r="AT938" s="129" t="s">
        <v>583</v>
      </c>
      <c r="AU938" s="129" t="s">
        <v>204</v>
      </c>
      <c r="AV938" s="129" t="s">
        <v>585</v>
      </c>
      <c r="AW938" s="129" t="s">
        <v>591</v>
      </c>
      <c r="AX938" s="129" t="s">
        <v>614</v>
      </c>
      <c r="AZ938" s="129" t="s">
        <v>3984</v>
      </c>
      <c r="BA938" s="130" t="s">
        <v>10523</v>
      </c>
      <c r="BB938" s="130" t="s">
        <v>10524</v>
      </c>
      <c r="BH938" s="124"/>
      <c r="BI938" s="124"/>
      <c r="BP938" s="123"/>
      <c r="BQ938" s="123"/>
      <c r="BR938" s="123"/>
      <c r="BX938" s="123"/>
      <c r="BY938" s="131"/>
      <c r="BZ938" s="131"/>
      <c r="CB938" s="129" t="s">
        <v>583</v>
      </c>
      <c r="CC938" s="129" t="s">
        <v>204</v>
      </c>
      <c r="CD938" s="129" t="s">
        <v>585</v>
      </c>
      <c r="CE938" s="129" t="s">
        <v>591</v>
      </c>
      <c r="CF938" s="129" t="s">
        <v>614</v>
      </c>
      <c r="CG938" s="131" t="s">
        <v>18008</v>
      </c>
      <c r="CH938" s="131" t="s">
        <v>10524</v>
      </c>
      <c r="CI938" s="124" t="s">
        <v>19921</v>
      </c>
    </row>
    <row r="939" spans="45:87" ht="15" hidden="1" x14ac:dyDescent="0.25">
      <c r="AS939" s="124" t="s">
        <v>5134</v>
      </c>
      <c r="AT939" s="129" t="s">
        <v>583</v>
      </c>
      <c r="AU939" s="129" t="s">
        <v>204</v>
      </c>
      <c r="AV939" s="129" t="s">
        <v>585</v>
      </c>
      <c r="AW939" s="129" t="s">
        <v>591</v>
      </c>
      <c r="AX939" s="129" t="s">
        <v>615</v>
      </c>
      <c r="AZ939" s="129" t="s">
        <v>3984</v>
      </c>
      <c r="BA939" s="130" t="s">
        <v>10525</v>
      </c>
      <c r="BB939" s="130" t="s">
        <v>10526</v>
      </c>
      <c r="BH939" s="124"/>
      <c r="BI939" s="124"/>
      <c r="BP939" s="123"/>
      <c r="BQ939" s="123"/>
      <c r="BR939" s="123"/>
      <c r="BX939" s="123"/>
      <c r="BY939" s="131"/>
      <c r="BZ939" s="131"/>
      <c r="CB939" s="129" t="s">
        <v>583</v>
      </c>
      <c r="CC939" s="129" t="s">
        <v>204</v>
      </c>
      <c r="CD939" s="129" t="s">
        <v>585</v>
      </c>
      <c r="CE939" s="129" t="s">
        <v>591</v>
      </c>
      <c r="CF939" s="129" t="s">
        <v>615</v>
      </c>
      <c r="CG939" s="131" t="s">
        <v>18008</v>
      </c>
      <c r="CH939" s="131" t="s">
        <v>10526</v>
      </c>
      <c r="CI939" s="124" t="s">
        <v>19922</v>
      </c>
    </row>
    <row r="940" spans="45:87" ht="15" hidden="1" x14ac:dyDescent="0.25">
      <c r="AS940" s="124" t="s">
        <v>5135</v>
      </c>
      <c r="AT940" s="129" t="s">
        <v>583</v>
      </c>
      <c r="AU940" s="129" t="s">
        <v>204</v>
      </c>
      <c r="AV940" s="129" t="s">
        <v>585</v>
      </c>
      <c r="AW940" s="129" t="s">
        <v>591</v>
      </c>
      <c r="AX940" s="129" t="s">
        <v>616</v>
      </c>
      <c r="AZ940" s="129" t="s">
        <v>3984</v>
      </c>
      <c r="BA940" s="130" t="s">
        <v>10527</v>
      </c>
      <c r="BB940" s="130" t="s">
        <v>10528</v>
      </c>
      <c r="BH940" s="124"/>
      <c r="BI940" s="124"/>
      <c r="BP940" s="123"/>
      <c r="BQ940" s="123"/>
      <c r="BR940" s="123"/>
      <c r="BX940" s="123"/>
      <c r="BY940" s="131"/>
      <c r="BZ940" s="131"/>
      <c r="CB940" s="129" t="s">
        <v>583</v>
      </c>
      <c r="CC940" s="129" t="s">
        <v>204</v>
      </c>
      <c r="CD940" s="129" t="s">
        <v>585</v>
      </c>
      <c r="CE940" s="129" t="s">
        <v>591</v>
      </c>
      <c r="CF940" s="129" t="s">
        <v>616</v>
      </c>
      <c r="CG940" s="131" t="s">
        <v>18008</v>
      </c>
      <c r="CH940" s="131" t="s">
        <v>10528</v>
      </c>
      <c r="CI940" s="124" t="s">
        <v>19923</v>
      </c>
    </row>
    <row r="941" spans="45:87" ht="15" hidden="1" x14ac:dyDescent="0.25">
      <c r="AS941" s="124" t="s">
        <v>5136</v>
      </c>
      <c r="AT941" s="129" t="s">
        <v>583</v>
      </c>
      <c r="AU941" s="129" t="s">
        <v>204</v>
      </c>
      <c r="AV941" s="129" t="s">
        <v>585</v>
      </c>
      <c r="AW941" s="129" t="s">
        <v>591</v>
      </c>
      <c r="AX941" s="129" t="s">
        <v>617</v>
      </c>
      <c r="AZ941" s="129" t="s">
        <v>3984</v>
      </c>
      <c r="BA941" s="130" t="s">
        <v>10529</v>
      </c>
      <c r="BB941" s="130" t="s">
        <v>10530</v>
      </c>
      <c r="BH941" s="124"/>
      <c r="BI941" s="124"/>
      <c r="BP941" s="123"/>
      <c r="BQ941" s="123"/>
      <c r="BR941" s="123"/>
      <c r="BX941" s="123"/>
      <c r="BY941" s="131"/>
      <c r="BZ941" s="131"/>
      <c r="CB941" s="129" t="s">
        <v>583</v>
      </c>
      <c r="CC941" s="129" t="s">
        <v>204</v>
      </c>
      <c r="CD941" s="129" t="s">
        <v>585</v>
      </c>
      <c r="CE941" s="129" t="s">
        <v>591</v>
      </c>
      <c r="CF941" s="129" t="s">
        <v>617</v>
      </c>
      <c r="CG941" s="131" t="s">
        <v>18008</v>
      </c>
      <c r="CH941" s="131" t="s">
        <v>10530</v>
      </c>
      <c r="CI941" s="124" t="s">
        <v>19924</v>
      </c>
    </row>
    <row r="942" spans="45:87" ht="15" hidden="1" x14ac:dyDescent="0.25">
      <c r="AS942" s="124" t="s">
        <v>5137</v>
      </c>
      <c r="AT942" s="129" t="s">
        <v>583</v>
      </c>
      <c r="AU942" s="129" t="s">
        <v>204</v>
      </c>
      <c r="AV942" s="129" t="s">
        <v>585</v>
      </c>
      <c r="AW942" s="129" t="s">
        <v>591</v>
      </c>
      <c r="AX942" s="129" t="s">
        <v>618</v>
      </c>
      <c r="AZ942" s="129" t="s">
        <v>3984</v>
      </c>
      <c r="BA942" s="130" t="s">
        <v>10531</v>
      </c>
      <c r="BB942" s="130" t="s">
        <v>10532</v>
      </c>
      <c r="BH942" s="124"/>
      <c r="BI942" s="124"/>
      <c r="BP942" s="123"/>
      <c r="BQ942" s="123"/>
      <c r="BR942" s="123"/>
      <c r="BX942" s="123"/>
      <c r="BY942" s="131"/>
      <c r="BZ942" s="131"/>
      <c r="CB942" s="129" t="s">
        <v>583</v>
      </c>
      <c r="CC942" s="129" t="s">
        <v>204</v>
      </c>
      <c r="CD942" s="129" t="s">
        <v>585</v>
      </c>
      <c r="CE942" s="129" t="s">
        <v>591</v>
      </c>
      <c r="CF942" s="129" t="s">
        <v>618</v>
      </c>
      <c r="CG942" s="131" t="s">
        <v>18008</v>
      </c>
      <c r="CH942" s="131" t="s">
        <v>10532</v>
      </c>
      <c r="CI942" s="124" t="s">
        <v>19925</v>
      </c>
    </row>
    <row r="943" spans="45:87" ht="15" hidden="1" x14ac:dyDescent="0.25">
      <c r="AS943" s="124" t="s">
        <v>5138</v>
      </c>
      <c r="AT943" s="129" t="s">
        <v>583</v>
      </c>
      <c r="AU943" s="129" t="s">
        <v>204</v>
      </c>
      <c r="AV943" s="129" t="s">
        <v>585</v>
      </c>
      <c r="AW943" s="129" t="s">
        <v>591</v>
      </c>
      <c r="AX943" s="129" t="s">
        <v>619</v>
      </c>
      <c r="AZ943" s="129" t="s">
        <v>3984</v>
      </c>
      <c r="BA943" s="130" t="s">
        <v>10533</v>
      </c>
      <c r="BB943" s="130" t="s">
        <v>10534</v>
      </c>
      <c r="BH943" s="124"/>
      <c r="BI943" s="124"/>
      <c r="BP943" s="123"/>
      <c r="BQ943" s="123"/>
      <c r="BR943" s="123"/>
      <c r="BX943" s="123"/>
      <c r="BY943" s="131"/>
      <c r="BZ943" s="131"/>
      <c r="CB943" s="129" t="s">
        <v>583</v>
      </c>
      <c r="CC943" s="129" t="s">
        <v>204</v>
      </c>
      <c r="CD943" s="129" t="s">
        <v>585</v>
      </c>
      <c r="CE943" s="129" t="s">
        <v>591</v>
      </c>
      <c r="CF943" s="129" t="s">
        <v>619</v>
      </c>
      <c r="CG943" s="131" t="s">
        <v>18008</v>
      </c>
      <c r="CH943" s="131" t="s">
        <v>10534</v>
      </c>
      <c r="CI943" s="124" t="s">
        <v>19926</v>
      </c>
    </row>
    <row r="944" spans="45:87" ht="15" hidden="1" x14ac:dyDescent="0.25">
      <c r="AS944" s="124" t="s">
        <v>5139</v>
      </c>
      <c r="AT944" s="129" t="s">
        <v>583</v>
      </c>
      <c r="AU944" s="129" t="s">
        <v>204</v>
      </c>
      <c r="AV944" s="129" t="s">
        <v>585</v>
      </c>
      <c r="AW944" s="129" t="s">
        <v>591</v>
      </c>
      <c r="AX944" s="129" t="s">
        <v>620</v>
      </c>
      <c r="AZ944" s="129" t="s">
        <v>3984</v>
      </c>
      <c r="BA944" s="130" t="s">
        <v>10535</v>
      </c>
      <c r="BB944" s="130" t="s">
        <v>10536</v>
      </c>
      <c r="BH944" s="124"/>
      <c r="BI944" s="124"/>
      <c r="BP944" s="123"/>
      <c r="BQ944" s="123"/>
      <c r="BR944" s="123"/>
      <c r="BX944" s="123"/>
      <c r="BY944" s="131"/>
      <c r="BZ944" s="131"/>
      <c r="CB944" s="129" t="s">
        <v>583</v>
      </c>
      <c r="CC944" s="129" t="s">
        <v>204</v>
      </c>
      <c r="CD944" s="129" t="s">
        <v>585</v>
      </c>
      <c r="CE944" s="129" t="s">
        <v>591</v>
      </c>
      <c r="CF944" s="129" t="s">
        <v>620</v>
      </c>
      <c r="CG944" s="131" t="s">
        <v>18008</v>
      </c>
      <c r="CH944" s="131" t="s">
        <v>10536</v>
      </c>
      <c r="CI944" s="124" t="s">
        <v>19927</v>
      </c>
    </row>
    <row r="945" spans="45:87" ht="15" hidden="1" x14ac:dyDescent="0.25">
      <c r="AS945" s="124" t="s">
        <v>5140</v>
      </c>
      <c r="AT945" s="129" t="s">
        <v>583</v>
      </c>
      <c r="AU945" s="129" t="s">
        <v>204</v>
      </c>
      <c r="AV945" s="129" t="s">
        <v>585</v>
      </c>
      <c r="AW945" s="129" t="s">
        <v>591</v>
      </c>
      <c r="AX945" s="129" t="s">
        <v>621</v>
      </c>
      <c r="AZ945" s="129" t="s">
        <v>3984</v>
      </c>
      <c r="BA945" s="130" t="s">
        <v>10537</v>
      </c>
      <c r="BB945" s="130" t="s">
        <v>10538</v>
      </c>
      <c r="BH945" s="124"/>
      <c r="BI945" s="124"/>
      <c r="BP945" s="123"/>
      <c r="BQ945" s="123"/>
      <c r="BR945" s="123"/>
      <c r="BX945" s="123"/>
      <c r="BY945" s="131"/>
      <c r="BZ945" s="131"/>
      <c r="CB945" s="129" t="s">
        <v>583</v>
      </c>
      <c r="CC945" s="129" t="s">
        <v>204</v>
      </c>
      <c r="CD945" s="129" t="s">
        <v>585</v>
      </c>
      <c r="CE945" s="129" t="s">
        <v>591</v>
      </c>
      <c r="CF945" s="129" t="s">
        <v>621</v>
      </c>
      <c r="CG945" s="131" t="s">
        <v>18008</v>
      </c>
      <c r="CH945" s="131" t="s">
        <v>10538</v>
      </c>
      <c r="CI945" s="124" t="s">
        <v>19928</v>
      </c>
    </row>
    <row r="946" spans="45:87" ht="15" hidden="1" x14ac:dyDescent="0.25">
      <c r="AS946" s="124" t="s">
        <v>5141</v>
      </c>
      <c r="AT946" s="129" t="s">
        <v>583</v>
      </c>
      <c r="AU946" s="129" t="s">
        <v>204</v>
      </c>
      <c r="AV946" s="129" t="s">
        <v>585</v>
      </c>
      <c r="AW946" s="129" t="s">
        <v>591</v>
      </c>
      <c r="AX946" s="129" t="s">
        <v>622</v>
      </c>
      <c r="AZ946" s="129" t="s">
        <v>3984</v>
      </c>
      <c r="BA946" s="130" t="s">
        <v>10539</v>
      </c>
      <c r="BB946" s="130" t="s">
        <v>10540</v>
      </c>
      <c r="BH946" s="124"/>
      <c r="BI946" s="124"/>
      <c r="BP946" s="123"/>
      <c r="BQ946" s="123"/>
      <c r="BR946" s="123"/>
      <c r="BX946" s="123"/>
      <c r="BY946" s="131"/>
      <c r="BZ946" s="131"/>
      <c r="CB946" s="129" t="s">
        <v>583</v>
      </c>
      <c r="CC946" s="129" t="s">
        <v>204</v>
      </c>
      <c r="CD946" s="129" t="s">
        <v>585</v>
      </c>
      <c r="CE946" s="129" t="s">
        <v>591</v>
      </c>
      <c r="CF946" s="129" t="s">
        <v>622</v>
      </c>
      <c r="CG946" s="131" t="s">
        <v>18008</v>
      </c>
      <c r="CH946" s="131" t="s">
        <v>10540</v>
      </c>
      <c r="CI946" s="124" t="s">
        <v>19929</v>
      </c>
    </row>
    <row r="947" spans="45:87" ht="15" hidden="1" x14ac:dyDescent="0.25">
      <c r="AS947" s="124" t="s">
        <v>5142</v>
      </c>
      <c r="AT947" s="129" t="s">
        <v>583</v>
      </c>
      <c r="AU947" s="129" t="s">
        <v>204</v>
      </c>
      <c r="AV947" s="129" t="s">
        <v>585</v>
      </c>
      <c r="AW947" s="129" t="s">
        <v>591</v>
      </c>
      <c r="AX947" s="129" t="s">
        <v>623</v>
      </c>
      <c r="AZ947" s="129" t="s">
        <v>3984</v>
      </c>
      <c r="BA947" s="130" t="s">
        <v>10541</v>
      </c>
      <c r="BB947" s="130" t="s">
        <v>10542</v>
      </c>
      <c r="BH947" s="124"/>
      <c r="BI947" s="124"/>
      <c r="BP947" s="123"/>
      <c r="BQ947" s="123"/>
      <c r="BR947" s="123"/>
      <c r="BX947" s="123"/>
      <c r="BY947" s="131"/>
      <c r="BZ947" s="131"/>
      <c r="CB947" s="129" t="s">
        <v>583</v>
      </c>
      <c r="CC947" s="129" t="s">
        <v>204</v>
      </c>
      <c r="CD947" s="129" t="s">
        <v>585</v>
      </c>
      <c r="CE947" s="129" t="s">
        <v>591</v>
      </c>
      <c r="CF947" s="129" t="s">
        <v>623</v>
      </c>
      <c r="CG947" s="131" t="s">
        <v>18008</v>
      </c>
      <c r="CH947" s="131" t="s">
        <v>10542</v>
      </c>
      <c r="CI947" s="124" t="s">
        <v>19930</v>
      </c>
    </row>
    <row r="948" spans="45:87" ht="15" hidden="1" x14ac:dyDescent="0.25">
      <c r="AS948" s="124" t="s">
        <v>5143</v>
      </c>
      <c r="AT948" s="129" t="s">
        <v>583</v>
      </c>
      <c r="AU948" s="129" t="s">
        <v>204</v>
      </c>
      <c r="AV948" s="129" t="s">
        <v>585</v>
      </c>
      <c r="AW948" s="129" t="s">
        <v>591</v>
      </c>
      <c r="AX948" s="129" t="s">
        <v>624</v>
      </c>
      <c r="AZ948" s="129" t="s">
        <v>3984</v>
      </c>
      <c r="BA948" s="130" t="s">
        <v>10543</v>
      </c>
      <c r="BB948" s="130" t="s">
        <v>10544</v>
      </c>
      <c r="BH948" s="124"/>
      <c r="BI948" s="124"/>
      <c r="BP948" s="123"/>
      <c r="BQ948" s="123"/>
      <c r="BR948" s="123"/>
      <c r="BX948" s="123"/>
      <c r="BY948" s="131"/>
      <c r="BZ948" s="131"/>
      <c r="CB948" s="129" t="s">
        <v>583</v>
      </c>
      <c r="CC948" s="129" t="s">
        <v>204</v>
      </c>
      <c r="CD948" s="129" t="s">
        <v>585</v>
      </c>
      <c r="CE948" s="129" t="s">
        <v>591</v>
      </c>
      <c r="CF948" s="129" t="s">
        <v>624</v>
      </c>
      <c r="CG948" s="131" t="s">
        <v>18008</v>
      </c>
      <c r="CH948" s="131" t="s">
        <v>10544</v>
      </c>
      <c r="CI948" s="124" t="s">
        <v>19931</v>
      </c>
    </row>
    <row r="949" spans="45:87" ht="15" hidden="1" x14ac:dyDescent="0.25">
      <c r="AS949" s="124" t="s">
        <v>5144</v>
      </c>
      <c r="AT949" s="129" t="s">
        <v>583</v>
      </c>
      <c r="AU949" s="129" t="s">
        <v>204</v>
      </c>
      <c r="AV949" s="129" t="s">
        <v>585</v>
      </c>
      <c r="AW949" s="129" t="s">
        <v>625</v>
      </c>
      <c r="AX949" s="129" t="s">
        <v>903</v>
      </c>
      <c r="AZ949" s="129" t="s">
        <v>3984</v>
      </c>
      <c r="BA949" s="130" t="s">
        <v>10545</v>
      </c>
      <c r="BB949" s="130" t="s">
        <v>10546</v>
      </c>
      <c r="BH949" s="124"/>
      <c r="BI949" s="124"/>
      <c r="BP949" s="123"/>
      <c r="BQ949" s="123"/>
      <c r="BR949" s="123"/>
      <c r="BX949" s="123"/>
      <c r="BY949" s="131"/>
      <c r="BZ949" s="131"/>
      <c r="CB949" s="129" t="s">
        <v>583</v>
      </c>
      <c r="CC949" s="129" t="s">
        <v>204</v>
      </c>
      <c r="CD949" s="129" t="s">
        <v>585</v>
      </c>
      <c r="CE949" s="129" t="s">
        <v>625</v>
      </c>
      <c r="CF949" s="129" t="s">
        <v>903</v>
      </c>
      <c r="CG949" s="131" t="s">
        <v>18009</v>
      </c>
      <c r="CH949" s="131" t="s">
        <v>10546</v>
      </c>
      <c r="CI949" s="124" t="s">
        <v>19932</v>
      </c>
    </row>
    <row r="950" spans="45:87" ht="15" hidden="1" x14ac:dyDescent="0.25">
      <c r="AS950" s="124" t="s">
        <v>5145</v>
      </c>
      <c r="AT950" s="129" t="s">
        <v>583</v>
      </c>
      <c r="AU950" s="129" t="s">
        <v>204</v>
      </c>
      <c r="AV950" s="129" t="s">
        <v>585</v>
      </c>
      <c r="AW950" s="129" t="s">
        <v>625</v>
      </c>
      <c r="AX950" s="129" t="s">
        <v>904</v>
      </c>
      <c r="AZ950" s="129" t="s">
        <v>3984</v>
      </c>
      <c r="BA950" s="130" t="s">
        <v>10547</v>
      </c>
      <c r="BB950" s="130" t="s">
        <v>10548</v>
      </c>
      <c r="BH950" s="124"/>
      <c r="BI950" s="124"/>
      <c r="BP950" s="123"/>
      <c r="BQ950" s="123"/>
      <c r="BR950" s="123"/>
      <c r="BX950" s="123"/>
      <c r="BY950" s="131"/>
      <c r="BZ950" s="131"/>
      <c r="CB950" s="129" t="s">
        <v>583</v>
      </c>
      <c r="CC950" s="129" t="s">
        <v>204</v>
      </c>
      <c r="CD950" s="129" t="s">
        <v>585</v>
      </c>
      <c r="CE950" s="129" t="s">
        <v>625</v>
      </c>
      <c r="CF950" s="129" t="s">
        <v>904</v>
      </c>
      <c r="CG950" s="131" t="s">
        <v>18009</v>
      </c>
      <c r="CH950" s="131" t="s">
        <v>10548</v>
      </c>
      <c r="CI950" s="124" t="s">
        <v>19933</v>
      </c>
    </row>
    <row r="951" spans="45:87" ht="15" hidden="1" x14ac:dyDescent="0.25">
      <c r="AS951" s="124" t="s">
        <v>5146</v>
      </c>
      <c r="AT951" s="129" t="s">
        <v>583</v>
      </c>
      <c r="AU951" s="129" t="s">
        <v>204</v>
      </c>
      <c r="AV951" s="129" t="s">
        <v>585</v>
      </c>
      <c r="AW951" s="129" t="s">
        <v>625</v>
      </c>
      <c r="AX951" s="129" t="s">
        <v>905</v>
      </c>
      <c r="AZ951" s="129" t="s">
        <v>3984</v>
      </c>
      <c r="BA951" s="130" t="s">
        <v>10549</v>
      </c>
      <c r="BB951" s="130" t="s">
        <v>10550</v>
      </c>
      <c r="BH951" s="124"/>
      <c r="BI951" s="124"/>
      <c r="BP951" s="123"/>
      <c r="BQ951" s="123"/>
      <c r="BR951" s="123"/>
      <c r="BX951" s="123"/>
      <c r="BY951" s="131"/>
      <c r="BZ951" s="131"/>
      <c r="CB951" s="129" t="s">
        <v>583</v>
      </c>
      <c r="CC951" s="129" t="s">
        <v>204</v>
      </c>
      <c r="CD951" s="129" t="s">
        <v>585</v>
      </c>
      <c r="CE951" s="129" t="s">
        <v>625</v>
      </c>
      <c r="CF951" s="129" t="s">
        <v>905</v>
      </c>
      <c r="CG951" s="131" t="s">
        <v>18009</v>
      </c>
      <c r="CH951" s="131" t="s">
        <v>10550</v>
      </c>
      <c r="CI951" s="124" t="s">
        <v>19934</v>
      </c>
    </row>
    <row r="952" spans="45:87" ht="15" hidden="1" x14ac:dyDescent="0.25">
      <c r="AS952" s="124" t="s">
        <v>5147</v>
      </c>
      <c r="AT952" s="129" t="s">
        <v>583</v>
      </c>
      <c r="AU952" s="129" t="s">
        <v>204</v>
      </c>
      <c r="AV952" s="129" t="s">
        <v>585</v>
      </c>
      <c r="AW952" s="129" t="s">
        <v>625</v>
      </c>
      <c r="AX952" s="129" t="s">
        <v>906</v>
      </c>
      <c r="AZ952" s="129" t="s">
        <v>3984</v>
      </c>
      <c r="BA952" s="130" t="s">
        <v>10551</v>
      </c>
      <c r="BB952" s="130" t="s">
        <v>10552</v>
      </c>
      <c r="BH952" s="124"/>
      <c r="BI952" s="124"/>
      <c r="BP952" s="123"/>
      <c r="BQ952" s="123"/>
      <c r="BR952" s="123"/>
      <c r="BX952" s="123"/>
      <c r="BY952" s="131"/>
      <c r="BZ952" s="131"/>
      <c r="CB952" s="129" t="s">
        <v>583</v>
      </c>
      <c r="CC952" s="129" t="s">
        <v>204</v>
      </c>
      <c r="CD952" s="129" t="s">
        <v>585</v>
      </c>
      <c r="CE952" s="129" t="s">
        <v>625</v>
      </c>
      <c r="CF952" s="129" t="s">
        <v>906</v>
      </c>
      <c r="CG952" s="131" t="s">
        <v>18009</v>
      </c>
      <c r="CH952" s="131" t="s">
        <v>10552</v>
      </c>
      <c r="CI952" s="124" t="s">
        <v>19935</v>
      </c>
    </row>
    <row r="953" spans="45:87" ht="15" hidden="1" x14ac:dyDescent="0.25">
      <c r="AS953" s="124" t="s">
        <v>5148</v>
      </c>
      <c r="AT953" s="129" t="s">
        <v>583</v>
      </c>
      <c r="AU953" s="129" t="s">
        <v>204</v>
      </c>
      <c r="AV953" s="129" t="s">
        <v>585</v>
      </c>
      <c r="AW953" s="129" t="s">
        <v>625</v>
      </c>
      <c r="AX953" s="129" t="s">
        <v>907</v>
      </c>
      <c r="AZ953" s="129" t="s">
        <v>3984</v>
      </c>
      <c r="BA953" s="130" t="s">
        <v>10553</v>
      </c>
      <c r="BB953" s="130" t="s">
        <v>10554</v>
      </c>
      <c r="BH953" s="124"/>
      <c r="BI953" s="124"/>
      <c r="BP953" s="123"/>
      <c r="BQ953" s="123"/>
      <c r="BR953" s="123"/>
      <c r="BX953" s="123"/>
      <c r="BY953" s="131"/>
      <c r="BZ953" s="131"/>
      <c r="CB953" s="129" t="s">
        <v>583</v>
      </c>
      <c r="CC953" s="129" t="s">
        <v>204</v>
      </c>
      <c r="CD953" s="129" t="s">
        <v>585</v>
      </c>
      <c r="CE953" s="129" t="s">
        <v>625</v>
      </c>
      <c r="CF953" s="129" t="s">
        <v>907</v>
      </c>
      <c r="CG953" s="131" t="s">
        <v>18009</v>
      </c>
      <c r="CH953" s="131" t="s">
        <v>10554</v>
      </c>
      <c r="CI953" s="124" t="s">
        <v>19936</v>
      </c>
    </row>
    <row r="954" spans="45:87" ht="15" hidden="1" x14ac:dyDescent="0.25">
      <c r="AS954" s="124" t="s">
        <v>5149</v>
      </c>
      <c r="AT954" s="129" t="s">
        <v>583</v>
      </c>
      <c r="AU954" s="129" t="s">
        <v>204</v>
      </c>
      <c r="AV954" s="129" t="s">
        <v>585</v>
      </c>
      <c r="AW954" s="129" t="s">
        <v>625</v>
      </c>
      <c r="AX954" s="129" t="s">
        <v>626</v>
      </c>
      <c r="AZ954" s="129" t="s">
        <v>3984</v>
      </c>
      <c r="BA954" s="130" t="s">
        <v>10555</v>
      </c>
      <c r="BB954" s="130" t="s">
        <v>10556</v>
      </c>
      <c r="BH954" s="124"/>
      <c r="BI954" s="124"/>
      <c r="BP954" s="123"/>
      <c r="BQ954" s="123"/>
      <c r="BR954" s="123"/>
      <c r="BX954" s="123"/>
      <c r="BY954" s="131"/>
      <c r="BZ954" s="131"/>
      <c r="CB954" s="129" t="s">
        <v>583</v>
      </c>
      <c r="CC954" s="129" t="s">
        <v>204</v>
      </c>
      <c r="CD954" s="129" t="s">
        <v>585</v>
      </c>
      <c r="CE954" s="129" t="s">
        <v>625</v>
      </c>
      <c r="CF954" s="129" t="s">
        <v>626</v>
      </c>
      <c r="CG954" s="131" t="s">
        <v>18009</v>
      </c>
      <c r="CH954" s="131" t="s">
        <v>10556</v>
      </c>
      <c r="CI954" s="124" t="s">
        <v>19937</v>
      </c>
    </row>
    <row r="955" spans="45:87" ht="15" hidden="1" x14ac:dyDescent="0.25">
      <c r="AS955" s="124" t="s">
        <v>5150</v>
      </c>
      <c r="AT955" s="129" t="s">
        <v>583</v>
      </c>
      <c r="AU955" s="129" t="s">
        <v>204</v>
      </c>
      <c r="AV955" s="129" t="s">
        <v>585</v>
      </c>
      <c r="AW955" s="129" t="s">
        <v>625</v>
      </c>
      <c r="AX955" s="129" t="s">
        <v>627</v>
      </c>
      <c r="AZ955" s="129" t="s">
        <v>3984</v>
      </c>
      <c r="BA955" s="130" t="s">
        <v>10557</v>
      </c>
      <c r="BB955" s="130" t="s">
        <v>10558</v>
      </c>
      <c r="BH955" s="124"/>
      <c r="BI955" s="124"/>
      <c r="BP955" s="123"/>
      <c r="BQ955" s="123"/>
      <c r="BR955" s="123"/>
      <c r="BX955" s="123"/>
      <c r="BY955" s="131"/>
      <c r="BZ955" s="131"/>
      <c r="CB955" s="129" t="s">
        <v>583</v>
      </c>
      <c r="CC955" s="129" t="s">
        <v>204</v>
      </c>
      <c r="CD955" s="129" t="s">
        <v>585</v>
      </c>
      <c r="CE955" s="129" t="s">
        <v>625</v>
      </c>
      <c r="CF955" s="129" t="s">
        <v>627</v>
      </c>
      <c r="CG955" s="131" t="s">
        <v>18009</v>
      </c>
      <c r="CH955" s="131" t="s">
        <v>10558</v>
      </c>
      <c r="CI955" s="124" t="s">
        <v>19938</v>
      </c>
    </row>
    <row r="956" spans="45:87" ht="15" hidden="1" x14ac:dyDescent="0.25">
      <c r="AS956" s="124" t="s">
        <v>5151</v>
      </c>
      <c r="AT956" s="129" t="s">
        <v>583</v>
      </c>
      <c r="AU956" s="129" t="s">
        <v>204</v>
      </c>
      <c r="AV956" s="129" t="s">
        <v>585</v>
      </c>
      <c r="AW956" s="129" t="s">
        <v>625</v>
      </c>
      <c r="AX956" s="129" t="s">
        <v>628</v>
      </c>
      <c r="AZ956" s="129" t="s">
        <v>3984</v>
      </c>
      <c r="BA956" s="130" t="s">
        <v>10559</v>
      </c>
      <c r="BB956" s="130" t="s">
        <v>10560</v>
      </c>
      <c r="BH956" s="124"/>
      <c r="BI956" s="124"/>
      <c r="BP956" s="123"/>
      <c r="BQ956" s="123"/>
      <c r="BR956" s="123"/>
      <c r="BX956" s="123"/>
      <c r="BY956" s="131"/>
      <c r="BZ956" s="131"/>
      <c r="CB956" s="129" t="s">
        <v>583</v>
      </c>
      <c r="CC956" s="129" t="s">
        <v>204</v>
      </c>
      <c r="CD956" s="129" t="s">
        <v>585</v>
      </c>
      <c r="CE956" s="129" t="s">
        <v>625</v>
      </c>
      <c r="CF956" s="129" t="s">
        <v>628</v>
      </c>
      <c r="CG956" s="131" t="s">
        <v>18009</v>
      </c>
      <c r="CH956" s="131" t="s">
        <v>10560</v>
      </c>
      <c r="CI956" s="124" t="s">
        <v>19939</v>
      </c>
    </row>
    <row r="957" spans="45:87" ht="15" hidden="1" x14ac:dyDescent="0.25">
      <c r="AS957" s="124" t="s">
        <v>5152</v>
      </c>
      <c r="AT957" s="129" t="s">
        <v>583</v>
      </c>
      <c r="AU957" s="129" t="s">
        <v>204</v>
      </c>
      <c r="AV957" s="129" t="s">
        <v>585</v>
      </c>
      <c r="AW957" s="129" t="s">
        <v>625</v>
      </c>
      <c r="AX957" s="129" t="s">
        <v>629</v>
      </c>
      <c r="AZ957" s="129" t="s">
        <v>3984</v>
      </c>
      <c r="BA957" s="130" t="s">
        <v>10561</v>
      </c>
      <c r="BB957" s="130" t="s">
        <v>10562</v>
      </c>
      <c r="BH957" s="124"/>
      <c r="BI957" s="124"/>
      <c r="BP957" s="123"/>
      <c r="BQ957" s="123"/>
      <c r="BR957" s="123"/>
      <c r="BX957" s="123"/>
      <c r="BY957" s="131"/>
      <c r="BZ957" s="131"/>
      <c r="CB957" s="129" t="s">
        <v>583</v>
      </c>
      <c r="CC957" s="129" t="s">
        <v>204</v>
      </c>
      <c r="CD957" s="129" t="s">
        <v>585</v>
      </c>
      <c r="CE957" s="129" t="s">
        <v>625</v>
      </c>
      <c r="CF957" s="129" t="s">
        <v>629</v>
      </c>
      <c r="CG957" s="131" t="s">
        <v>18009</v>
      </c>
      <c r="CH957" s="131" t="s">
        <v>10562</v>
      </c>
      <c r="CI957" s="124" t="s">
        <v>19940</v>
      </c>
    </row>
    <row r="958" spans="45:87" ht="15" hidden="1" x14ac:dyDescent="0.25">
      <c r="AS958" s="124" t="s">
        <v>5153</v>
      </c>
      <c r="AT958" s="129" t="s">
        <v>583</v>
      </c>
      <c r="AU958" s="129" t="s">
        <v>204</v>
      </c>
      <c r="AV958" s="129" t="s">
        <v>585</v>
      </c>
      <c r="AW958" s="129" t="s">
        <v>625</v>
      </c>
      <c r="AX958" s="129" t="s">
        <v>630</v>
      </c>
      <c r="AZ958" s="129" t="s">
        <v>3984</v>
      </c>
      <c r="BA958" s="130" t="s">
        <v>10563</v>
      </c>
      <c r="BB958" s="130" t="s">
        <v>10564</v>
      </c>
      <c r="BH958" s="124"/>
      <c r="BI958" s="124"/>
      <c r="BP958" s="123"/>
      <c r="BQ958" s="123"/>
      <c r="BR958" s="123"/>
      <c r="BX958" s="123"/>
      <c r="BY958" s="131"/>
      <c r="BZ958" s="131"/>
      <c r="CB958" s="129" t="s">
        <v>583</v>
      </c>
      <c r="CC958" s="129" t="s">
        <v>204</v>
      </c>
      <c r="CD958" s="129" t="s">
        <v>585</v>
      </c>
      <c r="CE958" s="129" t="s">
        <v>625</v>
      </c>
      <c r="CF958" s="129" t="s">
        <v>630</v>
      </c>
      <c r="CG958" s="131" t="s">
        <v>18009</v>
      </c>
      <c r="CH958" s="131" t="s">
        <v>10564</v>
      </c>
      <c r="CI958" s="124" t="s">
        <v>19941</v>
      </c>
    </row>
    <row r="959" spans="45:87" ht="15" hidden="1" x14ac:dyDescent="0.25">
      <c r="AS959" s="124" t="s">
        <v>5154</v>
      </c>
      <c r="AT959" s="129" t="s">
        <v>583</v>
      </c>
      <c r="AU959" s="129" t="s">
        <v>204</v>
      </c>
      <c r="AV959" s="129" t="s">
        <v>585</v>
      </c>
      <c r="AW959" s="129" t="s">
        <v>625</v>
      </c>
      <c r="AX959" s="129" t="s">
        <v>631</v>
      </c>
      <c r="AZ959" s="129" t="s">
        <v>3984</v>
      </c>
      <c r="BA959" s="130" t="s">
        <v>10565</v>
      </c>
      <c r="BB959" s="130" t="s">
        <v>10566</v>
      </c>
      <c r="BH959" s="124"/>
      <c r="BI959" s="124"/>
      <c r="BP959" s="123"/>
      <c r="BQ959" s="123"/>
      <c r="BR959" s="123"/>
      <c r="BX959" s="123"/>
      <c r="BY959" s="131"/>
      <c r="BZ959" s="131"/>
      <c r="CB959" s="129" t="s">
        <v>583</v>
      </c>
      <c r="CC959" s="129" t="s">
        <v>204</v>
      </c>
      <c r="CD959" s="129" t="s">
        <v>585</v>
      </c>
      <c r="CE959" s="129" t="s">
        <v>625</v>
      </c>
      <c r="CF959" s="129" t="s">
        <v>631</v>
      </c>
      <c r="CG959" s="131" t="s">
        <v>18009</v>
      </c>
      <c r="CH959" s="131" t="s">
        <v>10566</v>
      </c>
      <c r="CI959" s="124" t="s">
        <v>19942</v>
      </c>
    </row>
    <row r="960" spans="45:87" ht="15" hidden="1" x14ac:dyDescent="0.25">
      <c r="AS960" s="124" t="s">
        <v>5155</v>
      </c>
      <c r="AT960" s="129" t="s">
        <v>583</v>
      </c>
      <c r="AU960" s="129" t="s">
        <v>204</v>
      </c>
      <c r="AV960" s="129" t="s">
        <v>585</v>
      </c>
      <c r="AW960" s="129" t="s">
        <v>625</v>
      </c>
      <c r="AX960" s="129" t="s">
        <v>632</v>
      </c>
      <c r="AZ960" s="129" t="s">
        <v>3984</v>
      </c>
      <c r="BA960" s="130" t="s">
        <v>10567</v>
      </c>
      <c r="BB960" s="130" t="s">
        <v>10568</v>
      </c>
      <c r="BH960" s="124"/>
      <c r="BI960" s="124"/>
      <c r="BP960" s="123"/>
      <c r="BQ960" s="123"/>
      <c r="BR960" s="123"/>
      <c r="BX960" s="123"/>
      <c r="BY960" s="131"/>
      <c r="BZ960" s="131"/>
      <c r="CB960" s="129" t="s">
        <v>583</v>
      </c>
      <c r="CC960" s="129" t="s">
        <v>204</v>
      </c>
      <c r="CD960" s="129" t="s">
        <v>585</v>
      </c>
      <c r="CE960" s="129" t="s">
        <v>625</v>
      </c>
      <c r="CF960" s="129" t="s">
        <v>632</v>
      </c>
      <c r="CG960" s="131" t="s">
        <v>18009</v>
      </c>
      <c r="CH960" s="131" t="s">
        <v>10568</v>
      </c>
      <c r="CI960" s="124" t="s">
        <v>19943</v>
      </c>
    </row>
    <row r="961" spans="45:87" ht="15" hidden="1" x14ac:dyDescent="0.25">
      <c r="AS961" s="124" t="s">
        <v>5156</v>
      </c>
      <c r="AT961" s="129" t="s">
        <v>583</v>
      </c>
      <c r="AU961" s="129" t="s">
        <v>204</v>
      </c>
      <c r="AV961" s="129" t="s">
        <v>585</v>
      </c>
      <c r="AW961" s="129" t="s">
        <v>625</v>
      </c>
      <c r="AX961" s="129" t="s">
        <v>633</v>
      </c>
      <c r="AZ961" s="129" t="s">
        <v>3984</v>
      </c>
      <c r="BA961" s="130" t="s">
        <v>10569</v>
      </c>
      <c r="BB961" s="130" t="s">
        <v>10570</v>
      </c>
      <c r="BH961" s="124"/>
      <c r="BI961" s="124"/>
      <c r="BP961" s="123"/>
      <c r="BQ961" s="123"/>
      <c r="BR961" s="123"/>
      <c r="BX961" s="123"/>
      <c r="BY961" s="131"/>
      <c r="BZ961" s="131"/>
      <c r="CB961" s="129" t="s">
        <v>583</v>
      </c>
      <c r="CC961" s="129" t="s">
        <v>204</v>
      </c>
      <c r="CD961" s="129" t="s">
        <v>585</v>
      </c>
      <c r="CE961" s="129" t="s">
        <v>625</v>
      </c>
      <c r="CF961" s="129" t="s">
        <v>633</v>
      </c>
      <c r="CG961" s="131" t="s">
        <v>18009</v>
      </c>
      <c r="CH961" s="131" t="s">
        <v>10570</v>
      </c>
      <c r="CI961" s="124" t="s">
        <v>19944</v>
      </c>
    </row>
    <row r="962" spans="45:87" ht="15" hidden="1" x14ac:dyDescent="0.25">
      <c r="AS962" s="124" t="s">
        <v>5157</v>
      </c>
      <c r="AT962" s="129" t="s">
        <v>583</v>
      </c>
      <c r="AU962" s="129" t="s">
        <v>204</v>
      </c>
      <c r="AV962" s="129" t="s">
        <v>585</v>
      </c>
      <c r="AW962" s="129" t="s">
        <v>625</v>
      </c>
      <c r="AX962" s="129" t="s">
        <v>634</v>
      </c>
      <c r="AZ962" s="129" t="s">
        <v>3984</v>
      </c>
      <c r="BA962" s="130" t="s">
        <v>10571</v>
      </c>
      <c r="BB962" s="130" t="s">
        <v>10572</v>
      </c>
      <c r="BH962" s="124"/>
      <c r="BI962" s="124"/>
      <c r="BP962" s="123"/>
      <c r="BQ962" s="123"/>
      <c r="BR962" s="123"/>
      <c r="BX962" s="123"/>
      <c r="BY962" s="131"/>
      <c r="BZ962" s="131"/>
      <c r="CB962" s="129" t="s">
        <v>583</v>
      </c>
      <c r="CC962" s="129" t="s">
        <v>204</v>
      </c>
      <c r="CD962" s="129" t="s">
        <v>585</v>
      </c>
      <c r="CE962" s="129" t="s">
        <v>625</v>
      </c>
      <c r="CF962" s="129" t="s">
        <v>634</v>
      </c>
      <c r="CG962" s="131" t="s">
        <v>18009</v>
      </c>
      <c r="CH962" s="131" t="s">
        <v>10572</v>
      </c>
      <c r="CI962" s="124" t="s">
        <v>19945</v>
      </c>
    </row>
    <row r="963" spans="45:87" ht="15" hidden="1" x14ac:dyDescent="0.25">
      <c r="AS963" s="124" t="s">
        <v>5158</v>
      </c>
      <c r="AT963" s="129" t="s">
        <v>583</v>
      </c>
      <c r="AU963" s="129" t="s">
        <v>204</v>
      </c>
      <c r="AV963" s="129" t="s">
        <v>585</v>
      </c>
      <c r="AW963" s="129" t="s">
        <v>625</v>
      </c>
      <c r="AX963" s="129" t="s">
        <v>908</v>
      </c>
      <c r="AZ963" s="129" t="s">
        <v>3984</v>
      </c>
      <c r="BA963" s="130" t="s">
        <v>10573</v>
      </c>
      <c r="BB963" s="130" t="s">
        <v>10574</v>
      </c>
      <c r="BH963" s="124"/>
      <c r="BI963" s="124"/>
      <c r="BP963" s="123"/>
      <c r="BQ963" s="123"/>
      <c r="BR963" s="123"/>
      <c r="BX963" s="123"/>
      <c r="BY963" s="131"/>
      <c r="BZ963" s="131"/>
      <c r="CB963" s="129" t="s">
        <v>583</v>
      </c>
      <c r="CC963" s="129" t="s">
        <v>204</v>
      </c>
      <c r="CD963" s="129" t="s">
        <v>585</v>
      </c>
      <c r="CE963" s="129" t="s">
        <v>625</v>
      </c>
      <c r="CF963" s="129" t="s">
        <v>908</v>
      </c>
      <c r="CG963" s="131" t="s">
        <v>18009</v>
      </c>
      <c r="CH963" s="131" t="s">
        <v>10574</v>
      </c>
      <c r="CI963" s="124" t="s">
        <v>19946</v>
      </c>
    </row>
    <row r="964" spans="45:87" ht="15" hidden="1" x14ac:dyDescent="0.25">
      <c r="AS964" s="124" t="s">
        <v>5159</v>
      </c>
      <c r="AT964" s="129" t="s">
        <v>583</v>
      </c>
      <c r="AU964" s="129" t="s">
        <v>204</v>
      </c>
      <c r="AV964" s="129" t="s">
        <v>585</v>
      </c>
      <c r="AW964" s="129" t="s">
        <v>625</v>
      </c>
      <c r="AX964" s="129" t="s">
        <v>635</v>
      </c>
      <c r="AZ964" s="129" t="s">
        <v>3984</v>
      </c>
      <c r="BA964" s="130" t="s">
        <v>10575</v>
      </c>
      <c r="BB964" s="130" t="s">
        <v>10576</v>
      </c>
      <c r="BH964" s="124"/>
      <c r="BI964" s="124"/>
      <c r="BP964" s="123"/>
      <c r="BQ964" s="123"/>
      <c r="BR964" s="123"/>
      <c r="BX964" s="123"/>
      <c r="BY964" s="131"/>
      <c r="BZ964" s="131"/>
      <c r="CB964" s="129" t="s">
        <v>583</v>
      </c>
      <c r="CC964" s="129" t="s">
        <v>204</v>
      </c>
      <c r="CD964" s="129" t="s">
        <v>585</v>
      </c>
      <c r="CE964" s="129" t="s">
        <v>625</v>
      </c>
      <c r="CF964" s="129" t="s">
        <v>635</v>
      </c>
      <c r="CG964" s="131" t="s">
        <v>18009</v>
      </c>
      <c r="CH964" s="131" t="s">
        <v>10576</v>
      </c>
      <c r="CI964" s="124" t="s">
        <v>19947</v>
      </c>
    </row>
    <row r="965" spans="45:87" ht="15" hidden="1" x14ac:dyDescent="0.25">
      <c r="AS965" s="124" t="s">
        <v>5160</v>
      </c>
      <c r="AT965" s="129" t="s">
        <v>583</v>
      </c>
      <c r="AU965" s="129" t="s">
        <v>204</v>
      </c>
      <c r="AV965" s="129" t="s">
        <v>585</v>
      </c>
      <c r="AW965" s="129" t="s">
        <v>625</v>
      </c>
      <c r="AX965" s="129" t="s">
        <v>636</v>
      </c>
      <c r="AZ965" s="129" t="s">
        <v>3984</v>
      </c>
      <c r="BA965" s="130" t="s">
        <v>10577</v>
      </c>
      <c r="BB965" s="130" t="s">
        <v>10578</v>
      </c>
      <c r="BH965" s="124"/>
      <c r="BI965" s="124"/>
      <c r="BP965" s="123"/>
      <c r="BQ965" s="123"/>
      <c r="BR965" s="123"/>
      <c r="BX965" s="123"/>
      <c r="BY965" s="131"/>
      <c r="BZ965" s="131"/>
      <c r="CB965" s="129" t="s">
        <v>583</v>
      </c>
      <c r="CC965" s="129" t="s">
        <v>204</v>
      </c>
      <c r="CD965" s="129" t="s">
        <v>585</v>
      </c>
      <c r="CE965" s="129" t="s">
        <v>625</v>
      </c>
      <c r="CF965" s="129" t="s">
        <v>636</v>
      </c>
      <c r="CG965" s="131" t="s">
        <v>18009</v>
      </c>
      <c r="CH965" s="131" t="s">
        <v>10578</v>
      </c>
      <c r="CI965" s="124" t="s">
        <v>19948</v>
      </c>
    </row>
    <row r="966" spans="45:87" ht="15" hidden="1" x14ac:dyDescent="0.25">
      <c r="AS966" s="124" t="s">
        <v>5161</v>
      </c>
      <c r="AT966" s="129" t="s">
        <v>583</v>
      </c>
      <c r="AU966" s="129" t="s">
        <v>204</v>
      </c>
      <c r="AV966" s="129" t="s">
        <v>585</v>
      </c>
      <c r="AW966" s="129" t="s">
        <v>625</v>
      </c>
      <c r="AX966" s="129" t="s">
        <v>637</v>
      </c>
      <c r="AZ966" s="129" t="s">
        <v>3984</v>
      </c>
      <c r="BA966" s="130" t="s">
        <v>10579</v>
      </c>
      <c r="BB966" s="130" t="s">
        <v>10580</v>
      </c>
      <c r="BH966" s="124"/>
      <c r="BI966" s="124"/>
      <c r="BP966" s="123"/>
      <c r="BQ966" s="123"/>
      <c r="BR966" s="123"/>
      <c r="BX966" s="123"/>
      <c r="BY966" s="131"/>
      <c r="BZ966" s="131"/>
      <c r="CB966" s="129" t="s">
        <v>583</v>
      </c>
      <c r="CC966" s="129" t="s">
        <v>204</v>
      </c>
      <c r="CD966" s="129" t="s">
        <v>585</v>
      </c>
      <c r="CE966" s="129" t="s">
        <v>625</v>
      </c>
      <c r="CF966" s="129" t="s">
        <v>637</v>
      </c>
      <c r="CG966" s="131" t="s">
        <v>18009</v>
      </c>
      <c r="CH966" s="131" t="s">
        <v>10580</v>
      </c>
      <c r="CI966" s="124" t="s">
        <v>19949</v>
      </c>
    </row>
    <row r="967" spans="45:87" ht="15" hidden="1" x14ac:dyDescent="0.25">
      <c r="AS967" s="124" t="s">
        <v>5162</v>
      </c>
      <c r="AT967" s="129" t="s">
        <v>583</v>
      </c>
      <c r="AU967" s="129" t="s">
        <v>204</v>
      </c>
      <c r="AV967" s="129" t="s">
        <v>585</v>
      </c>
      <c r="AW967" s="129" t="s">
        <v>625</v>
      </c>
      <c r="AX967" s="129" t="s">
        <v>638</v>
      </c>
      <c r="AZ967" s="129" t="s">
        <v>3984</v>
      </c>
      <c r="BA967" s="130" t="s">
        <v>10581</v>
      </c>
      <c r="BB967" s="130" t="s">
        <v>10582</v>
      </c>
      <c r="BH967" s="124"/>
      <c r="BI967" s="124"/>
      <c r="BP967" s="123"/>
      <c r="BQ967" s="123"/>
      <c r="BR967" s="123"/>
      <c r="BX967" s="123"/>
      <c r="BY967" s="131"/>
      <c r="BZ967" s="131"/>
      <c r="CB967" s="129" t="s">
        <v>583</v>
      </c>
      <c r="CC967" s="129" t="s">
        <v>204</v>
      </c>
      <c r="CD967" s="129" t="s">
        <v>585</v>
      </c>
      <c r="CE967" s="129" t="s">
        <v>625</v>
      </c>
      <c r="CF967" s="129" t="s">
        <v>638</v>
      </c>
      <c r="CG967" s="131" t="s">
        <v>18009</v>
      </c>
      <c r="CH967" s="131" t="s">
        <v>10582</v>
      </c>
      <c r="CI967" s="124" t="s">
        <v>19950</v>
      </c>
    </row>
    <row r="968" spans="45:87" ht="15" hidden="1" x14ac:dyDescent="0.25">
      <c r="AS968" s="124" t="s">
        <v>5163</v>
      </c>
      <c r="AT968" s="129" t="s">
        <v>583</v>
      </c>
      <c r="AU968" s="129" t="s">
        <v>204</v>
      </c>
      <c r="AV968" s="129" t="s">
        <v>585</v>
      </c>
      <c r="AW968" s="129" t="s">
        <v>625</v>
      </c>
      <c r="AX968" s="129" t="s">
        <v>639</v>
      </c>
      <c r="AZ968" s="129" t="s">
        <v>3984</v>
      </c>
      <c r="BA968" s="130" t="s">
        <v>10583</v>
      </c>
      <c r="BB968" s="130" t="s">
        <v>10584</v>
      </c>
      <c r="BH968" s="124"/>
      <c r="BI968" s="124"/>
      <c r="BP968" s="123"/>
      <c r="BQ968" s="123"/>
      <c r="BR968" s="123"/>
      <c r="BX968" s="123"/>
      <c r="BY968" s="131"/>
      <c r="BZ968" s="131"/>
      <c r="CB968" s="129" t="s">
        <v>583</v>
      </c>
      <c r="CC968" s="129" t="s">
        <v>204</v>
      </c>
      <c r="CD968" s="129" t="s">
        <v>585</v>
      </c>
      <c r="CE968" s="129" t="s">
        <v>625</v>
      </c>
      <c r="CF968" s="129" t="s">
        <v>639</v>
      </c>
      <c r="CG968" s="131" t="s">
        <v>18009</v>
      </c>
      <c r="CH968" s="131" t="s">
        <v>10584</v>
      </c>
      <c r="CI968" s="124" t="s">
        <v>19951</v>
      </c>
    </row>
    <row r="969" spans="45:87" ht="15" hidden="1" x14ac:dyDescent="0.25">
      <c r="AS969" s="124" t="s">
        <v>5164</v>
      </c>
      <c r="AT969" s="129" t="s">
        <v>583</v>
      </c>
      <c r="AU969" s="129" t="s">
        <v>204</v>
      </c>
      <c r="AV969" s="129" t="s">
        <v>585</v>
      </c>
      <c r="AW969" s="129" t="s">
        <v>625</v>
      </c>
      <c r="AX969" s="129" t="s">
        <v>640</v>
      </c>
      <c r="AZ969" s="129" t="s">
        <v>3984</v>
      </c>
      <c r="BA969" s="130" t="s">
        <v>10585</v>
      </c>
      <c r="BB969" s="130" t="s">
        <v>10586</v>
      </c>
      <c r="BH969" s="124"/>
      <c r="BI969" s="124"/>
      <c r="BP969" s="123"/>
      <c r="BQ969" s="123"/>
      <c r="BR969" s="123"/>
      <c r="BX969" s="123"/>
      <c r="BY969" s="131"/>
      <c r="BZ969" s="131"/>
      <c r="CB969" s="129" t="s">
        <v>583</v>
      </c>
      <c r="CC969" s="129" t="s">
        <v>204</v>
      </c>
      <c r="CD969" s="129" t="s">
        <v>585</v>
      </c>
      <c r="CE969" s="129" t="s">
        <v>625</v>
      </c>
      <c r="CF969" s="129" t="s">
        <v>640</v>
      </c>
      <c r="CG969" s="131" t="s">
        <v>18009</v>
      </c>
      <c r="CH969" s="131" t="s">
        <v>10586</v>
      </c>
      <c r="CI969" s="124" t="s">
        <v>19952</v>
      </c>
    </row>
    <row r="970" spans="45:87" ht="15" hidden="1" x14ac:dyDescent="0.25">
      <c r="AS970" s="124" t="s">
        <v>5165</v>
      </c>
      <c r="AT970" s="129" t="s">
        <v>583</v>
      </c>
      <c r="AU970" s="129" t="s">
        <v>204</v>
      </c>
      <c r="AV970" s="129" t="s">
        <v>585</v>
      </c>
      <c r="AW970" s="129" t="s">
        <v>625</v>
      </c>
      <c r="AX970" s="129" t="s">
        <v>909</v>
      </c>
      <c r="AZ970" s="129" t="s">
        <v>3984</v>
      </c>
      <c r="BA970" s="130" t="s">
        <v>10587</v>
      </c>
      <c r="BB970" s="130" t="s">
        <v>10588</v>
      </c>
      <c r="BH970" s="124"/>
      <c r="BI970" s="124"/>
      <c r="BP970" s="123"/>
      <c r="BQ970" s="123"/>
      <c r="BR970" s="123"/>
      <c r="BX970" s="123"/>
      <c r="BY970" s="131"/>
      <c r="BZ970" s="131"/>
      <c r="CB970" s="129" t="s">
        <v>583</v>
      </c>
      <c r="CC970" s="129" t="s">
        <v>204</v>
      </c>
      <c r="CD970" s="129" t="s">
        <v>585</v>
      </c>
      <c r="CE970" s="129" t="s">
        <v>625</v>
      </c>
      <c r="CF970" s="129" t="s">
        <v>909</v>
      </c>
      <c r="CG970" s="131" t="s">
        <v>18009</v>
      </c>
      <c r="CH970" s="131" t="s">
        <v>10588</v>
      </c>
      <c r="CI970" s="124" t="s">
        <v>19953</v>
      </c>
    </row>
    <row r="971" spans="45:87" ht="15" hidden="1" x14ac:dyDescent="0.25">
      <c r="AS971" s="124" t="s">
        <v>5166</v>
      </c>
      <c r="AT971" s="129" t="s">
        <v>583</v>
      </c>
      <c r="AU971" s="129" t="s">
        <v>204</v>
      </c>
      <c r="AV971" s="129" t="s">
        <v>585</v>
      </c>
      <c r="AW971" s="129" t="s">
        <v>625</v>
      </c>
      <c r="AX971" s="129" t="s">
        <v>641</v>
      </c>
      <c r="AZ971" s="129" t="s">
        <v>3984</v>
      </c>
      <c r="BA971" s="130" t="s">
        <v>10589</v>
      </c>
      <c r="BB971" s="130" t="s">
        <v>10590</v>
      </c>
      <c r="BH971" s="124"/>
      <c r="BI971" s="124"/>
      <c r="BP971" s="123"/>
      <c r="BQ971" s="123"/>
      <c r="BR971" s="123"/>
      <c r="BX971" s="123"/>
      <c r="BY971" s="131"/>
      <c r="BZ971" s="131"/>
      <c r="CB971" s="129" t="s">
        <v>583</v>
      </c>
      <c r="CC971" s="129" t="s">
        <v>204</v>
      </c>
      <c r="CD971" s="129" t="s">
        <v>585</v>
      </c>
      <c r="CE971" s="129" t="s">
        <v>625</v>
      </c>
      <c r="CF971" s="129" t="s">
        <v>641</v>
      </c>
      <c r="CG971" s="131" t="s">
        <v>18009</v>
      </c>
      <c r="CH971" s="131" t="s">
        <v>10590</v>
      </c>
      <c r="CI971" s="124" t="s">
        <v>19954</v>
      </c>
    </row>
    <row r="972" spans="45:87" ht="15" hidden="1" x14ac:dyDescent="0.25">
      <c r="AS972" s="124" t="s">
        <v>5167</v>
      </c>
      <c r="AT972" s="129" t="s">
        <v>583</v>
      </c>
      <c r="AU972" s="129" t="s">
        <v>204</v>
      </c>
      <c r="AV972" s="129" t="s">
        <v>585</v>
      </c>
      <c r="AW972" s="129" t="s">
        <v>625</v>
      </c>
      <c r="AX972" s="129" t="s">
        <v>642</v>
      </c>
      <c r="AZ972" s="129" t="s">
        <v>3984</v>
      </c>
      <c r="BA972" s="130" t="s">
        <v>10591</v>
      </c>
      <c r="BB972" s="130" t="s">
        <v>10592</v>
      </c>
      <c r="BH972" s="124"/>
      <c r="BI972" s="124"/>
      <c r="BP972" s="123"/>
      <c r="BQ972" s="123"/>
      <c r="BR972" s="123"/>
      <c r="BX972" s="123"/>
      <c r="BY972" s="131"/>
      <c r="BZ972" s="131"/>
      <c r="CB972" s="129" t="s">
        <v>583</v>
      </c>
      <c r="CC972" s="129" t="s">
        <v>204</v>
      </c>
      <c r="CD972" s="129" t="s">
        <v>585</v>
      </c>
      <c r="CE972" s="129" t="s">
        <v>625</v>
      </c>
      <c r="CF972" s="129" t="s">
        <v>642</v>
      </c>
      <c r="CG972" s="131" t="s">
        <v>18009</v>
      </c>
      <c r="CH972" s="131" t="s">
        <v>10592</v>
      </c>
      <c r="CI972" s="124" t="s">
        <v>19955</v>
      </c>
    </row>
    <row r="973" spans="45:87" ht="15" hidden="1" x14ac:dyDescent="0.25">
      <c r="AS973" s="124" t="s">
        <v>5168</v>
      </c>
      <c r="AT973" s="129" t="s">
        <v>583</v>
      </c>
      <c r="AU973" s="129" t="s">
        <v>204</v>
      </c>
      <c r="AV973" s="129" t="s">
        <v>585</v>
      </c>
      <c r="AW973" s="129" t="s">
        <v>625</v>
      </c>
      <c r="AX973" s="129" t="s">
        <v>643</v>
      </c>
      <c r="AZ973" s="129" t="s">
        <v>3984</v>
      </c>
      <c r="BA973" s="130" t="s">
        <v>10593</v>
      </c>
      <c r="BB973" s="130" t="s">
        <v>10594</v>
      </c>
      <c r="BH973" s="124"/>
      <c r="BI973" s="124"/>
      <c r="BP973" s="123"/>
      <c r="BQ973" s="123"/>
      <c r="BR973" s="123"/>
      <c r="BX973" s="123"/>
      <c r="BY973" s="131"/>
      <c r="BZ973" s="131"/>
      <c r="CB973" s="129" t="s">
        <v>583</v>
      </c>
      <c r="CC973" s="129" t="s">
        <v>204</v>
      </c>
      <c r="CD973" s="129" t="s">
        <v>585</v>
      </c>
      <c r="CE973" s="129" t="s">
        <v>625</v>
      </c>
      <c r="CF973" s="129" t="s">
        <v>643</v>
      </c>
      <c r="CG973" s="131" t="s">
        <v>18009</v>
      </c>
      <c r="CH973" s="131" t="s">
        <v>10594</v>
      </c>
      <c r="CI973" s="124" t="s">
        <v>19956</v>
      </c>
    </row>
    <row r="974" spans="45:87" ht="15" hidden="1" x14ac:dyDescent="0.25">
      <c r="AS974" s="124" t="s">
        <v>5169</v>
      </c>
      <c r="AT974" s="129" t="s">
        <v>583</v>
      </c>
      <c r="AU974" s="129" t="s">
        <v>204</v>
      </c>
      <c r="AV974" s="129" t="s">
        <v>585</v>
      </c>
      <c r="AW974" s="129" t="s">
        <v>625</v>
      </c>
      <c r="AX974" s="129" t="s">
        <v>910</v>
      </c>
      <c r="AZ974" s="129" t="s">
        <v>3984</v>
      </c>
      <c r="BA974" s="130" t="s">
        <v>10595</v>
      </c>
      <c r="BB974" s="130" t="s">
        <v>10596</v>
      </c>
      <c r="BH974" s="124"/>
      <c r="BI974" s="124"/>
      <c r="BP974" s="123"/>
      <c r="BQ974" s="123"/>
      <c r="BR974" s="123"/>
      <c r="BX974" s="123"/>
      <c r="BY974" s="131"/>
      <c r="BZ974" s="131"/>
      <c r="CB974" s="129" t="s">
        <v>583</v>
      </c>
      <c r="CC974" s="129" t="s">
        <v>204</v>
      </c>
      <c r="CD974" s="129" t="s">
        <v>585</v>
      </c>
      <c r="CE974" s="129" t="s">
        <v>625</v>
      </c>
      <c r="CF974" s="129" t="s">
        <v>910</v>
      </c>
      <c r="CG974" s="131" t="s">
        <v>18009</v>
      </c>
      <c r="CH974" s="131" t="s">
        <v>10596</v>
      </c>
      <c r="CI974" s="124" t="s">
        <v>19957</v>
      </c>
    </row>
    <row r="975" spans="45:87" ht="15" hidden="1" x14ac:dyDescent="0.25">
      <c r="AS975" s="124" t="s">
        <v>5170</v>
      </c>
      <c r="AT975" s="129" t="s">
        <v>583</v>
      </c>
      <c r="AU975" s="129" t="s">
        <v>204</v>
      </c>
      <c r="AV975" s="129" t="s">
        <v>585</v>
      </c>
      <c r="AW975" s="129" t="s">
        <v>625</v>
      </c>
      <c r="AX975" s="129" t="s">
        <v>911</v>
      </c>
      <c r="AZ975" s="129" t="s">
        <v>3984</v>
      </c>
      <c r="BA975" s="130" t="s">
        <v>10597</v>
      </c>
      <c r="BB975" s="130" t="s">
        <v>10598</v>
      </c>
      <c r="BH975" s="124"/>
      <c r="BI975" s="124"/>
      <c r="BP975" s="123"/>
      <c r="BQ975" s="123"/>
      <c r="BR975" s="123"/>
      <c r="BX975" s="123"/>
      <c r="BY975" s="131"/>
      <c r="BZ975" s="131"/>
      <c r="CB975" s="129" t="s">
        <v>583</v>
      </c>
      <c r="CC975" s="129" t="s">
        <v>204</v>
      </c>
      <c r="CD975" s="129" t="s">
        <v>585</v>
      </c>
      <c r="CE975" s="129" t="s">
        <v>625</v>
      </c>
      <c r="CF975" s="129" t="s">
        <v>911</v>
      </c>
      <c r="CG975" s="131" t="s">
        <v>18009</v>
      </c>
      <c r="CH975" s="131" t="s">
        <v>10598</v>
      </c>
      <c r="CI975" s="124" t="s">
        <v>19958</v>
      </c>
    </row>
    <row r="976" spans="45:87" ht="15" hidden="1" x14ac:dyDescent="0.25">
      <c r="AS976" s="124" t="s">
        <v>5171</v>
      </c>
      <c r="AT976" s="129" t="s">
        <v>583</v>
      </c>
      <c r="AU976" s="129" t="s">
        <v>204</v>
      </c>
      <c r="AV976" s="129" t="s">
        <v>585</v>
      </c>
      <c r="AW976" s="129" t="s">
        <v>625</v>
      </c>
      <c r="AX976" s="129" t="s">
        <v>912</v>
      </c>
      <c r="AZ976" s="129" t="s">
        <v>3984</v>
      </c>
      <c r="BA976" s="130" t="s">
        <v>10599</v>
      </c>
      <c r="BB976" s="130" t="s">
        <v>10600</v>
      </c>
      <c r="BH976" s="124"/>
      <c r="BI976" s="124"/>
      <c r="BP976" s="123"/>
      <c r="BQ976" s="123"/>
      <c r="BR976" s="123"/>
      <c r="BX976" s="123"/>
      <c r="BY976" s="131"/>
      <c r="BZ976" s="131"/>
      <c r="CB976" s="129" t="s">
        <v>583</v>
      </c>
      <c r="CC976" s="129" t="s">
        <v>204</v>
      </c>
      <c r="CD976" s="129" t="s">
        <v>585</v>
      </c>
      <c r="CE976" s="129" t="s">
        <v>625</v>
      </c>
      <c r="CF976" s="129" t="s">
        <v>912</v>
      </c>
      <c r="CG976" s="131" t="s">
        <v>18009</v>
      </c>
      <c r="CH976" s="131" t="s">
        <v>10600</v>
      </c>
      <c r="CI976" s="124" t="s">
        <v>19959</v>
      </c>
    </row>
    <row r="977" spans="45:87" ht="15" hidden="1" x14ac:dyDescent="0.25">
      <c r="AS977" s="124" t="s">
        <v>5172</v>
      </c>
      <c r="AT977" s="129" t="s">
        <v>583</v>
      </c>
      <c r="AU977" s="129" t="s">
        <v>204</v>
      </c>
      <c r="AV977" s="129" t="s">
        <v>585</v>
      </c>
      <c r="AW977" s="129" t="s">
        <v>625</v>
      </c>
      <c r="AX977" s="129" t="s">
        <v>913</v>
      </c>
      <c r="AZ977" s="129" t="s">
        <v>3984</v>
      </c>
      <c r="BA977" s="130" t="s">
        <v>10601</v>
      </c>
      <c r="BB977" s="130" t="s">
        <v>10602</v>
      </c>
      <c r="BH977" s="124"/>
      <c r="BI977" s="124"/>
      <c r="BP977" s="123"/>
      <c r="BQ977" s="123"/>
      <c r="BR977" s="123"/>
      <c r="BX977" s="123"/>
      <c r="BY977" s="131"/>
      <c r="BZ977" s="131"/>
      <c r="CB977" s="129" t="s">
        <v>583</v>
      </c>
      <c r="CC977" s="129" t="s">
        <v>204</v>
      </c>
      <c r="CD977" s="129" t="s">
        <v>585</v>
      </c>
      <c r="CE977" s="129" t="s">
        <v>625</v>
      </c>
      <c r="CF977" s="129" t="s">
        <v>913</v>
      </c>
      <c r="CG977" s="131" t="s">
        <v>18009</v>
      </c>
      <c r="CH977" s="131" t="s">
        <v>10602</v>
      </c>
      <c r="CI977" s="124" t="s">
        <v>19960</v>
      </c>
    </row>
    <row r="978" spans="45:87" ht="15" hidden="1" x14ac:dyDescent="0.25">
      <c r="AS978" s="124" t="s">
        <v>5173</v>
      </c>
      <c r="AT978" s="129" t="s">
        <v>583</v>
      </c>
      <c r="AU978" s="129" t="s">
        <v>204</v>
      </c>
      <c r="AV978" s="129" t="s">
        <v>585</v>
      </c>
      <c r="AW978" s="129" t="s">
        <v>625</v>
      </c>
      <c r="AX978" s="129" t="s">
        <v>914</v>
      </c>
      <c r="AZ978" s="129" t="s">
        <v>3984</v>
      </c>
      <c r="BA978" s="130" t="s">
        <v>10603</v>
      </c>
      <c r="BB978" s="130" t="s">
        <v>10604</v>
      </c>
      <c r="BH978" s="124"/>
      <c r="BI978" s="124"/>
      <c r="BP978" s="123"/>
      <c r="BQ978" s="123"/>
      <c r="BR978" s="123"/>
      <c r="BX978" s="123"/>
      <c r="BY978" s="131"/>
      <c r="BZ978" s="131"/>
      <c r="CB978" s="129" t="s">
        <v>583</v>
      </c>
      <c r="CC978" s="129" t="s">
        <v>204</v>
      </c>
      <c r="CD978" s="129" t="s">
        <v>585</v>
      </c>
      <c r="CE978" s="129" t="s">
        <v>625</v>
      </c>
      <c r="CF978" s="129" t="s">
        <v>914</v>
      </c>
      <c r="CG978" s="131" t="s">
        <v>18009</v>
      </c>
      <c r="CH978" s="131" t="s">
        <v>10604</v>
      </c>
      <c r="CI978" s="124" t="s">
        <v>19961</v>
      </c>
    </row>
    <row r="979" spans="45:87" ht="15" hidden="1" x14ac:dyDescent="0.25">
      <c r="AS979" s="124" t="s">
        <v>5174</v>
      </c>
      <c r="AT979" s="129" t="s">
        <v>583</v>
      </c>
      <c r="AU979" s="129" t="s">
        <v>204</v>
      </c>
      <c r="AV979" s="129" t="s">
        <v>585</v>
      </c>
      <c r="AW979" s="129" t="s">
        <v>625</v>
      </c>
      <c r="AX979" s="129" t="s">
        <v>915</v>
      </c>
      <c r="AZ979" s="129" t="s">
        <v>3984</v>
      </c>
      <c r="BA979" s="130" t="s">
        <v>10605</v>
      </c>
      <c r="BB979" s="130" t="s">
        <v>10606</v>
      </c>
      <c r="BH979" s="124"/>
      <c r="BI979" s="124"/>
      <c r="BP979" s="123"/>
      <c r="BQ979" s="123"/>
      <c r="BR979" s="123"/>
      <c r="BX979" s="123"/>
      <c r="BY979" s="131"/>
      <c r="BZ979" s="131"/>
      <c r="CB979" s="129" t="s">
        <v>583</v>
      </c>
      <c r="CC979" s="129" t="s">
        <v>204</v>
      </c>
      <c r="CD979" s="129" t="s">
        <v>585</v>
      </c>
      <c r="CE979" s="129" t="s">
        <v>625</v>
      </c>
      <c r="CF979" s="129" t="s">
        <v>915</v>
      </c>
      <c r="CG979" s="131" t="s">
        <v>18009</v>
      </c>
      <c r="CH979" s="131" t="s">
        <v>10606</v>
      </c>
      <c r="CI979" s="124" t="s">
        <v>19962</v>
      </c>
    </row>
    <row r="980" spans="45:87" ht="15" hidden="1" x14ac:dyDescent="0.25">
      <c r="AS980" s="124" t="s">
        <v>5175</v>
      </c>
      <c r="AT980" s="129" t="s">
        <v>583</v>
      </c>
      <c r="AU980" s="129" t="s">
        <v>204</v>
      </c>
      <c r="AV980" s="129" t="s">
        <v>585</v>
      </c>
      <c r="AW980" s="129" t="s">
        <v>625</v>
      </c>
      <c r="AX980" s="129" t="s">
        <v>916</v>
      </c>
      <c r="AZ980" s="129" t="s">
        <v>3984</v>
      </c>
      <c r="BA980" s="130" t="s">
        <v>10607</v>
      </c>
      <c r="BB980" s="130" t="s">
        <v>10608</v>
      </c>
      <c r="BH980" s="124"/>
      <c r="BI980" s="124"/>
      <c r="BP980" s="123"/>
      <c r="BQ980" s="123"/>
      <c r="BR980" s="123"/>
      <c r="BX980" s="123"/>
      <c r="BY980" s="131"/>
      <c r="BZ980" s="131"/>
      <c r="CB980" s="129" t="s">
        <v>583</v>
      </c>
      <c r="CC980" s="129" t="s">
        <v>204</v>
      </c>
      <c r="CD980" s="129" t="s">
        <v>585</v>
      </c>
      <c r="CE980" s="129" t="s">
        <v>625</v>
      </c>
      <c r="CF980" s="129" t="s">
        <v>916</v>
      </c>
      <c r="CG980" s="131" t="s">
        <v>18009</v>
      </c>
      <c r="CH980" s="131" t="s">
        <v>10608</v>
      </c>
      <c r="CI980" s="124" t="s">
        <v>19963</v>
      </c>
    </row>
    <row r="981" spans="45:87" ht="15" hidden="1" x14ac:dyDescent="0.25">
      <c r="AS981" s="124" t="s">
        <v>5176</v>
      </c>
      <c r="AT981" s="129" t="s">
        <v>583</v>
      </c>
      <c r="AU981" s="129" t="s">
        <v>204</v>
      </c>
      <c r="AV981" s="129" t="s">
        <v>585</v>
      </c>
      <c r="AW981" s="129" t="s">
        <v>625</v>
      </c>
      <c r="AX981" s="129" t="s">
        <v>917</v>
      </c>
      <c r="AZ981" s="129" t="s">
        <v>3984</v>
      </c>
      <c r="BA981" s="130" t="s">
        <v>10609</v>
      </c>
      <c r="BB981" s="130" t="s">
        <v>10610</v>
      </c>
      <c r="BH981" s="124"/>
      <c r="BI981" s="124"/>
      <c r="BP981" s="123"/>
      <c r="BQ981" s="123"/>
      <c r="BR981" s="123"/>
      <c r="BX981" s="123"/>
      <c r="BY981" s="131"/>
      <c r="BZ981" s="131"/>
      <c r="CB981" s="129" t="s">
        <v>583</v>
      </c>
      <c r="CC981" s="129" t="s">
        <v>204</v>
      </c>
      <c r="CD981" s="129" t="s">
        <v>585</v>
      </c>
      <c r="CE981" s="129" t="s">
        <v>625</v>
      </c>
      <c r="CF981" s="129" t="s">
        <v>917</v>
      </c>
      <c r="CG981" s="131" t="s">
        <v>18009</v>
      </c>
      <c r="CH981" s="131" t="s">
        <v>10610</v>
      </c>
      <c r="CI981" s="124" t="s">
        <v>19964</v>
      </c>
    </row>
    <row r="982" spans="45:87" ht="15" hidden="1" x14ac:dyDescent="0.25">
      <c r="AS982" s="124" t="s">
        <v>5177</v>
      </c>
      <c r="AT982" s="129" t="s">
        <v>583</v>
      </c>
      <c r="AU982" s="129" t="s">
        <v>204</v>
      </c>
      <c r="AV982" s="129" t="s">
        <v>585</v>
      </c>
      <c r="AW982" s="129" t="s">
        <v>625</v>
      </c>
      <c r="AX982" s="129" t="s">
        <v>918</v>
      </c>
      <c r="AZ982" s="129" t="s">
        <v>3984</v>
      </c>
      <c r="BA982" s="130" t="s">
        <v>10611</v>
      </c>
      <c r="BB982" s="130" t="s">
        <v>10612</v>
      </c>
      <c r="BH982" s="124"/>
      <c r="BI982" s="124"/>
      <c r="BP982" s="123"/>
      <c r="BQ982" s="123"/>
      <c r="BR982" s="123"/>
      <c r="BX982" s="123"/>
      <c r="BY982" s="131"/>
      <c r="BZ982" s="131"/>
      <c r="CB982" s="129" t="s">
        <v>583</v>
      </c>
      <c r="CC982" s="129" t="s">
        <v>204</v>
      </c>
      <c r="CD982" s="129" t="s">
        <v>585</v>
      </c>
      <c r="CE982" s="129" t="s">
        <v>625</v>
      </c>
      <c r="CF982" s="129" t="s">
        <v>918</v>
      </c>
      <c r="CG982" s="131" t="s">
        <v>18009</v>
      </c>
      <c r="CH982" s="131" t="s">
        <v>10612</v>
      </c>
      <c r="CI982" s="124" t="s">
        <v>19965</v>
      </c>
    </row>
    <row r="983" spans="45:87" ht="15" hidden="1" x14ac:dyDescent="0.25">
      <c r="AS983" s="124" t="s">
        <v>5178</v>
      </c>
      <c r="AT983" s="129" t="s">
        <v>583</v>
      </c>
      <c r="AU983" s="129" t="s">
        <v>204</v>
      </c>
      <c r="AV983" s="129" t="s">
        <v>588</v>
      </c>
      <c r="AW983" s="129" t="s">
        <v>644</v>
      </c>
      <c r="AX983" s="129" t="s">
        <v>919</v>
      </c>
      <c r="AZ983" s="129" t="s">
        <v>3984</v>
      </c>
      <c r="BA983" s="130" t="s">
        <v>10613</v>
      </c>
      <c r="BB983" s="130" t="s">
        <v>10614</v>
      </c>
      <c r="BH983" s="124"/>
      <c r="BI983" s="124"/>
      <c r="BP983" s="123"/>
      <c r="BQ983" s="123"/>
      <c r="BR983" s="123"/>
      <c r="BX983" s="123"/>
      <c r="BY983" s="131"/>
      <c r="BZ983" s="131"/>
      <c r="CB983" s="129" t="s">
        <v>583</v>
      </c>
      <c r="CC983" s="129" t="s">
        <v>204</v>
      </c>
      <c r="CD983" s="129" t="s">
        <v>588</v>
      </c>
      <c r="CE983" s="129" t="s">
        <v>644</v>
      </c>
      <c r="CF983" s="129" t="s">
        <v>919</v>
      </c>
      <c r="CG983" s="131" t="s">
        <v>18010</v>
      </c>
      <c r="CH983" s="131" t="s">
        <v>10614</v>
      </c>
      <c r="CI983" s="124" t="s">
        <v>19966</v>
      </c>
    </row>
    <row r="984" spans="45:87" ht="15" hidden="1" x14ac:dyDescent="0.25">
      <c r="AS984" s="124" t="s">
        <v>5179</v>
      </c>
      <c r="AT984" s="129" t="s">
        <v>583</v>
      </c>
      <c r="AU984" s="129" t="s">
        <v>204</v>
      </c>
      <c r="AV984" s="129" t="s">
        <v>588</v>
      </c>
      <c r="AW984" s="129" t="s">
        <v>644</v>
      </c>
      <c r="AX984" s="129" t="s">
        <v>920</v>
      </c>
      <c r="AZ984" s="129" t="s">
        <v>3984</v>
      </c>
      <c r="BA984" s="130" t="s">
        <v>10615</v>
      </c>
      <c r="BB984" s="130" t="s">
        <v>10616</v>
      </c>
      <c r="BH984" s="124"/>
      <c r="BI984" s="124"/>
      <c r="BP984" s="123"/>
      <c r="BQ984" s="123"/>
      <c r="BR984" s="123"/>
      <c r="BX984" s="123"/>
      <c r="BY984" s="131"/>
      <c r="BZ984" s="131"/>
      <c r="CB984" s="129" t="s">
        <v>583</v>
      </c>
      <c r="CC984" s="129" t="s">
        <v>204</v>
      </c>
      <c r="CD984" s="129" t="s">
        <v>588</v>
      </c>
      <c r="CE984" s="129" t="s">
        <v>644</v>
      </c>
      <c r="CF984" s="129" t="s">
        <v>920</v>
      </c>
      <c r="CG984" s="131" t="s">
        <v>18010</v>
      </c>
      <c r="CH984" s="131" t="s">
        <v>10616</v>
      </c>
      <c r="CI984" s="124" t="s">
        <v>19967</v>
      </c>
    </row>
    <row r="985" spans="45:87" ht="15" hidden="1" x14ac:dyDescent="0.25">
      <c r="AS985" s="124" t="s">
        <v>5180</v>
      </c>
      <c r="AT985" s="129" t="s">
        <v>583</v>
      </c>
      <c r="AU985" s="129" t="s">
        <v>204</v>
      </c>
      <c r="AV985" s="129" t="s">
        <v>588</v>
      </c>
      <c r="AW985" s="129" t="s">
        <v>644</v>
      </c>
      <c r="AX985" s="129" t="s">
        <v>645</v>
      </c>
      <c r="AZ985" s="129" t="s">
        <v>3984</v>
      </c>
      <c r="BA985" s="130" t="s">
        <v>10617</v>
      </c>
      <c r="BB985" s="130" t="s">
        <v>10618</v>
      </c>
      <c r="BH985" s="124"/>
      <c r="BI985" s="124"/>
      <c r="BP985" s="123"/>
      <c r="BQ985" s="123"/>
      <c r="BR985" s="123"/>
      <c r="BX985" s="123"/>
      <c r="BY985" s="131"/>
      <c r="BZ985" s="131"/>
      <c r="CB985" s="129" t="s">
        <v>583</v>
      </c>
      <c r="CC985" s="129" t="s">
        <v>204</v>
      </c>
      <c r="CD985" s="129" t="s">
        <v>588</v>
      </c>
      <c r="CE985" s="129" t="s">
        <v>644</v>
      </c>
      <c r="CF985" s="129" t="s">
        <v>645</v>
      </c>
      <c r="CG985" s="131" t="s">
        <v>18010</v>
      </c>
      <c r="CH985" s="131" t="s">
        <v>10618</v>
      </c>
      <c r="CI985" s="124" t="s">
        <v>19968</v>
      </c>
    </row>
    <row r="986" spans="45:87" ht="15" hidden="1" x14ac:dyDescent="0.25">
      <c r="AS986" s="124" t="s">
        <v>5181</v>
      </c>
      <c r="AT986" s="129" t="s">
        <v>583</v>
      </c>
      <c r="AU986" s="129" t="s">
        <v>204</v>
      </c>
      <c r="AV986" s="129" t="s">
        <v>588</v>
      </c>
      <c r="AW986" s="129" t="s">
        <v>644</v>
      </c>
      <c r="AX986" s="129" t="s">
        <v>921</v>
      </c>
      <c r="AZ986" s="129" t="s">
        <v>3984</v>
      </c>
      <c r="BA986" s="130" t="s">
        <v>10619</v>
      </c>
      <c r="BB986" s="130" t="s">
        <v>10620</v>
      </c>
      <c r="BH986" s="124"/>
      <c r="BI986" s="124"/>
      <c r="BP986" s="123"/>
      <c r="BQ986" s="123"/>
      <c r="BR986" s="123"/>
      <c r="BX986" s="123"/>
      <c r="BY986" s="131"/>
      <c r="BZ986" s="131"/>
      <c r="CB986" s="129" t="s">
        <v>583</v>
      </c>
      <c r="CC986" s="129" t="s">
        <v>204</v>
      </c>
      <c r="CD986" s="129" t="s">
        <v>588</v>
      </c>
      <c r="CE986" s="129" t="s">
        <v>644</v>
      </c>
      <c r="CF986" s="129" t="s">
        <v>921</v>
      </c>
      <c r="CG986" s="131" t="s">
        <v>18010</v>
      </c>
      <c r="CH986" s="131" t="s">
        <v>10620</v>
      </c>
      <c r="CI986" s="124" t="s">
        <v>19969</v>
      </c>
    </row>
    <row r="987" spans="45:87" ht="15" hidden="1" x14ac:dyDescent="0.25">
      <c r="AS987" s="124" t="s">
        <v>5182</v>
      </c>
      <c r="AT987" s="129" t="s">
        <v>583</v>
      </c>
      <c r="AU987" s="129" t="s">
        <v>204</v>
      </c>
      <c r="AV987" s="129" t="s">
        <v>588</v>
      </c>
      <c r="AW987" s="129" t="s">
        <v>644</v>
      </c>
      <c r="AX987" s="129" t="s">
        <v>922</v>
      </c>
      <c r="AZ987" s="129" t="s">
        <v>3984</v>
      </c>
      <c r="BA987" s="130" t="s">
        <v>10621</v>
      </c>
      <c r="BB987" s="130" t="s">
        <v>10622</v>
      </c>
      <c r="BH987" s="124"/>
      <c r="BI987" s="124"/>
      <c r="BP987" s="123"/>
      <c r="BQ987" s="123"/>
      <c r="BR987" s="123"/>
      <c r="BX987" s="123"/>
      <c r="BY987" s="131"/>
      <c r="BZ987" s="131"/>
      <c r="CB987" s="129" t="s">
        <v>583</v>
      </c>
      <c r="CC987" s="129" t="s">
        <v>204</v>
      </c>
      <c r="CD987" s="129" t="s">
        <v>588</v>
      </c>
      <c r="CE987" s="129" t="s">
        <v>644</v>
      </c>
      <c r="CF987" s="129" t="s">
        <v>922</v>
      </c>
      <c r="CG987" s="131" t="s">
        <v>18010</v>
      </c>
      <c r="CH987" s="131" t="s">
        <v>10622</v>
      </c>
      <c r="CI987" s="124" t="s">
        <v>19970</v>
      </c>
    </row>
    <row r="988" spans="45:87" ht="15" hidden="1" x14ac:dyDescent="0.25">
      <c r="AS988" s="124" t="s">
        <v>5183</v>
      </c>
      <c r="AT988" s="129" t="s">
        <v>583</v>
      </c>
      <c r="AU988" s="129" t="s">
        <v>204</v>
      </c>
      <c r="AV988" s="129" t="s">
        <v>588</v>
      </c>
      <c r="AW988" s="129" t="s">
        <v>644</v>
      </c>
      <c r="AX988" s="129" t="s">
        <v>923</v>
      </c>
      <c r="AZ988" s="129" t="s">
        <v>3984</v>
      </c>
      <c r="BA988" s="130" t="s">
        <v>10623</v>
      </c>
      <c r="BB988" s="130" t="s">
        <v>10624</v>
      </c>
      <c r="BH988" s="124"/>
      <c r="BI988" s="124"/>
      <c r="BP988" s="123"/>
      <c r="BQ988" s="123"/>
      <c r="BR988" s="123"/>
      <c r="BX988" s="123"/>
      <c r="BY988" s="131"/>
      <c r="BZ988" s="131"/>
      <c r="CB988" s="129" t="s">
        <v>583</v>
      </c>
      <c r="CC988" s="129" t="s">
        <v>204</v>
      </c>
      <c r="CD988" s="129" t="s">
        <v>588</v>
      </c>
      <c r="CE988" s="129" t="s">
        <v>644</v>
      </c>
      <c r="CF988" s="129" t="s">
        <v>923</v>
      </c>
      <c r="CG988" s="131" t="s">
        <v>18010</v>
      </c>
      <c r="CH988" s="131" t="s">
        <v>10624</v>
      </c>
      <c r="CI988" s="124" t="s">
        <v>19971</v>
      </c>
    </row>
    <row r="989" spans="45:87" ht="15" hidden="1" x14ac:dyDescent="0.25">
      <c r="AS989" s="124" t="s">
        <v>5184</v>
      </c>
      <c r="AT989" s="129" t="s">
        <v>583</v>
      </c>
      <c r="AU989" s="129" t="s">
        <v>204</v>
      </c>
      <c r="AV989" s="129" t="s">
        <v>588</v>
      </c>
      <c r="AW989" s="129" t="s">
        <v>644</v>
      </c>
      <c r="AX989" s="129" t="s">
        <v>924</v>
      </c>
      <c r="AZ989" s="129" t="s">
        <v>3984</v>
      </c>
      <c r="BA989" s="130" t="s">
        <v>10625</v>
      </c>
      <c r="BB989" s="130" t="s">
        <v>10626</v>
      </c>
      <c r="BH989" s="124"/>
      <c r="BI989" s="124"/>
      <c r="BP989" s="123"/>
      <c r="BQ989" s="123"/>
      <c r="BR989" s="123"/>
      <c r="BX989" s="123"/>
      <c r="BY989" s="131"/>
      <c r="BZ989" s="131"/>
      <c r="CB989" s="129" t="s">
        <v>583</v>
      </c>
      <c r="CC989" s="129" t="s">
        <v>204</v>
      </c>
      <c r="CD989" s="129" t="s">
        <v>588</v>
      </c>
      <c r="CE989" s="129" t="s">
        <v>644</v>
      </c>
      <c r="CF989" s="129" t="s">
        <v>924</v>
      </c>
      <c r="CG989" s="131" t="s">
        <v>18010</v>
      </c>
      <c r="CH989" s="131" t="s">
        <v>10626</v>
      </c>
      <c r="CI989" s="124" t="s">
        <v>19972</v>
      </c>
    </row>
    <row r="990" spans="45:87" ht="15" hidden="1" x14ac:dyDescent="0.25">
      <c r="AS990" s="124" t="s">
        <v>5185</v>
      </c>
      <c r="AT990" s="129" t="s">
        <v>583</v>
      </c>
      <c r="AU990" s="129" t="s">
        <v>204</v>
      </c>
      <c r="AV990" s="129" t="s">
        <v>588</v>
      </c>
      <c r="AW990" s="129" t="s">
        <v>644</v>
      </c>
      <c r="AX990" s="129" t="s">
        <v>925</v>
      </c>
      <c r="AZ990" s="129" t="s">
        <v>3984</v>
      </c>
      <c r="BA990" s="130" t="s">
        <v>10627</v>
      </c>
      <c r="BB990" s="130" t="s">
        <v>10628</v>
      </c>
      <c r="BH990" s="124"/>
      <c r="BI990" s="124"/>
      <c r="BP990" s="123"/>
      <c r="BQ990" s="123"/>
      <c r="BR990" s="123"/>
      <c r="BX990" s="123"/>
      <c r="BY990" s="131"/>
      <c r="BZ990" s="131"/>
      <c r="CB990" s="129" t="s">
        <v>583</v>
      </c>
      <c r="CC990" s="129" t="s">
        <v>204</v>
      </c>
      <c r="CD990" s="129" t="s">
        <v>588</v>
      </c>
      <c r="CE990" s="129" t="s">
        <v>644</v>
      </c>
      <c r="CF990" s="129" t="s">
        <v>925</v>
      </c>
      <c r="CG990" s="131" t="s">
        <v>18010</v>
      </c>
      <c r="CH990" s="131" t="s">
        <v>10628</v>
      </c>
      <c r="CI990" s="124" t="s">
        <v>19973</v>
      </c>
    </row>
    <row r="991" spans="45:87" ht="15" hidden="1" x14ac:dyDescent="0.25">
      <c r="AS991" s="124" t="s">
        <v>5186</v>
      </c>
      <c r="AT991" s="129" t="s">
        <v>583</v>
      </c>
      <c r="AU991" s="129" t="s">
        <v>204</v>
      </c>
      <c r="AV991" s="129" t="s">
        <v>588</v>
      </c>
      <c r="AW991" s="129" t="s">
        <v>644</v>
      </c>
      <c r="AX991" s="129" t="s">
        <v>926</v>
      </c>
      <c r="AZ991" s="129" t="s">
        <v>3984</v>
      </c>
      <c r="BA991" s="130" t="s">
        <v>10629</v>
      </c>
      <c r="BB991" s="130" t="s">
        <v>10630</v>
      </c>
      <c r="BH991" s="124"/>
      <c r="BI991" s="124"/>
      <c r="BP991" s="123"/>
      <c r="BQ991" s="123"/>
      <c r="BR991" s="123"/>
      <c r="BX991" s="123"/>
      <c r="BY991" s="131"/>
      <c r="BZ991" s="131"/>
      <c r="CB991" s="129" t="s">
        <v>583</v>
      </c>
      <c r="CC991" s="129" t="s">
        <v>204</v>
      </c>
      <c r="CD991" s="129" t="s">
        <v>588</v>
      </c>
      <c r="CE991" s="129" t="s">
        <v>644</v>
      </c>
      <c r="CF991" s="129" t="s">
        <v>926</v>
      </c>
      <c r="CG991" s="131" t="s">
        <v>18010</v>
      </c>
      <c r="CH991" s="131" t="s">
        <v>10630</v>
      </c>
      <c r="CI991" s="124" t="s">
        <v>19974</v>
      </c>
    </row>
    <row r="992" spans="45:87" ht="15" hidden="1" x14ac:dyDescent="0.25">
      <c r="AS992" s="124" t="s">
        <v>5187</v>
      </c>
      <c r="AT992" s="129" t="s">
        <v>583</v>
      </c>
      <c r="AU992" s="129" t="s">
        <v>204</v>
      </c>
      <c r="AV992" s="129" t="s">
        <v>588</v>
      </c>
      <c r="AW992" s="129" t="s">
        <v>644</v>
      </c>
      <c r="AX992" s="129" t="s">
        <v>927</v>
      </c>
      <c r="AZ992" s="129" t="s">
        <v>3984</v>
      </c>
      <c r="BA992" s="130" t="s">
        <v>10631</v>
      </c>
      <c r="BB992" s="130" t="s">
        <v>10632</v>
      </c>
      <c r="BH992" s="124"/>
      <c r="BI992" s="124"/>
      <c r="BP992" s="123"/>
      <c r="BQ992" s="123"/>
      <c r="BR992" s="123"/>
      <c r="BX992" s="123"/>
      <c r="BY992" s="131"/>
      <c r="BZ992" s="131"/>
      <c r="CB992" s="129" t="s">
        <v>583</v>
      </c>
      <c r="CC992" s="129" t="s">
        <v>204</v>
      </c>
      <c r="CD992" s="129" t="s">
        <v>588</v>
      </c>
      <c r="CE992" s="129" t="s">
        <v>644</v>
      </c>
      <c r="CF992" s="129" t="s">
        <v>927</v>
      </c>
      <c r="CG992" s="131" t="s">
        <v>18010</v>
      </c>
      <c r="CH992" s="131" t="s">
        <v>10632</v>
      </c>
      <c r="CI992" s="124" t="s">
        <v>19975</v>
      </c>
    </row>
    <row r="993" spans="45:87" ht="15" hidden="1" x14ac:dyDescent="0.25">
      <c r="AS993" s="124" t="s">
        <v>5188</v>
      </c>
      <c r="AT993" s="129" t="s">
        <v>583</v>
      </c>
      <c r="AU993" s="129" t="s">
        <v>204</v>
      </c>
      <c r="AV993" s="129" t="s">
        <v>588</v>
      </c>
      <c r="AW993" s="129" t="s">
        <v>644</v>
      </c>
      <c r="AX993" s="129" t="s">
        <v>928</v>
      </c>
      <c r="AZ993" s="129" t="s">
        <v>3984</v>
      </c>
      <c r="BA993" s="130" t="s">
        <v>10633</v>
      </c>
      <c r="BB993" s="130" t="s">
        <v>10634</v>
      </c>
      <c r="BH993" s="124"/>
      <c r="BI993" s="124"/>
      <c r="BP993" s="123"/>
      <c r="BQ993" s="123"/>
      <c r="BR993" s="123"/>
      <c r="BX993" s="123"/>
      <c r="BY993" s="131"/>
      <c r="BZ993" s="131"/>
      <c r="CB993" s="129" t="s">
        <v>583</v>
      </c>
      <c r="CC993" s="129" t="s">
        <v>204</v>
      </c>
      <c r="CD993" s="129" t="s">
        <v>588</v>
      </c>
      <c r="CE993" s="129" t="s">
        <v>644</v>
      </c>
      <c r="CF993" s="129" t="s">
        <v>928</v>
      </c>
      <c r="CG993" s="131" t="s">
        <v>18010</v>
      </c>
      <c r="CH993" s="131" t="s">
        <v>10634</v>
      </c>
      <c r="CI993" s="124" t="s">
        <v>19976</v>
      </c>
    </row>
    <row r="994" spans="45:87" ht="15" hidden="1" x14ac:dyDescent="0.25">
      <c r="AS994" s="124" t="s">
        <v>5189</v>
      </c>
      <c r="AT994" s="129" t="s">
        <v>583</v>
      </c>
      <c r="AU994" s="129" t="s">
        <v>204</v>
      </c>
      <c r="AV994" s="129" t="s">
        <v>588</v>
      </c>
      <c r="AW994" s="129" t="s">
        <v>644</v>
      </c>
      <c r="AX994" s="129" t="s">
        <v>929</v>
      </c>
      <c r="AZ994" s="129" t="s">
        <v>3984</v>
      </c>
      <c r="BA994" s="130" t="s">
        <v>10635</v>
      </c>
      <c r="BB994" s="130" t="s">
        <v>10636</v>
      </c>
      <c r="BH994" s="124"/>
      <c r="BI994" s="124"/>
      <c r="BP994" s="123"/>
      <c r="BQ994" s="123"/>
      <c r="BR994" s="123"/>
      <c r="BX994" s="123"/>
      <c r="BY994" s="131"/>
      <c r="BZ994" s="131"/>
      <c r="CB994" s="129" t="s">
        <v>583</v>
      </c>
      <c r="CC994" s="129" t="s">
        <v>204</v>
      </c>
      <c r="CD994" s="129" t="s">
        <v>588</v>
      </c>
      <c r="CE994" s="129" t="s">
        <v>644</v>
      </c>
      <c r="CF994" s="129" t="s">
        <v>929</v>
      </c>
      <c r="CG994" s="131" t="s">
        <v>18010</v>
      </c>
      <c r="CH994" s="131" t="s">
        <v>10636</v>
      </c>
      <c r="CI994" s="124" t="s">
        <v>19977</v>
      </c>
    </row>
    <row r="995" spans="45:87" ht="15" hidden="1" x14ac:dyDescent="0.25">
      <c r="AS995" s="124" t="s">
        <v>5190</v>
      </c>
      <c r="AT995" s="129" t="s">
        <v>583</v>
      </c>
      <c r="AU995" s="129" t="s">
        <v>204</v>
      </c>
      <c r="AV995" s="129" t="s">
        <v>588</v>
      </c>
      <c r="AW995" s="129" t="s">
        <v>644</v>
      </c>
      <c r="AX995" s="129" t="s">
        <v>930</v>
      </c>
      <c r="AZ995" s="129" t="s">
        <v>3984</v>
      </c>
      <c r="BA995" s="130" t="s">
        <v>10637</v>
      </c>
      <c r="BB995" s="130" t="s">
        <v>10638</v>
      </c>
      <c r="BH995" s="124"/>
      <c r="BI995" s="124"/>
      <c r="BP995" s="123"/>
      <c r="BQ995" s="123"/>
      <c r="BR995" s="123"/>
      <c r="BX995" s="123"/>
      <c r="BY995" s="131"/>
      <c r="BZ995" s="131"/>
      <c r="CB995" s="129" t="s">
        <v>583</v>
      </c>
      <c r="CC995" s="129" t="s">
        <v>204</v>
      </c>
      <c r="CD995" s="129" t="s">
        <v>588</v>
      </c>
      <c r="CE995" s="129" t="s">
        <v>644</v>
      </c>
      <c r="CF995" s="129" t="s">
        <v>930</v>
      </c>
      <c r="CG995" s="131" t="s">
        <v>18010</v>
      </c>
      <c r="CH995" s="131" t="s">
        <v>10638</v>
      </c>
      <c r="CI995" s="124" t="s">
        <v>19978</v>
      </c>
    </row>
    <row r="996" spans="45:87" ht="15" hidden="1" x14ac:dyDescent="0.25">
      <c r="AS996" s="124" t="s">
        <v>5191</v>
      </c>
      <c r="AT996" s="129" t="s">
        <v>583</v>
      </c>
      <c r="AU996" s="129" t="s">
        <v>204</v>
      </c>
      <c r="AV996" s="129" t="s">
        <v>588</v>
      </c>
      <c r="AW996" s="129" t="s">
        <v>644</v>
      </c>
      <c r="AX996" s="129" t="s">
        <v>931</v>
      </c>
      <c r="AZ996" s="129" t="s">
        <v>3984</v>
      </c>
      <c r="BA996" s="130" t="s">
        <v>10639</v>
      </c>
      <c r="BB996" s="130" t="s">
        <v>10640</v>
      </c>
      <c r="BH996" s="124"/>
      <c r="BI996" s="124"/>
      <c r="BP996" s="123"/>
      <c r="BQ996" s="123"/>
      <c r="BR996" s="123"/>
      <c r="BX996" s="123"/>
      <c r="BY996" s="131"/>
      <c r="BZ996" s="131"/>
      <c r="CB996" s="129" t="s">
        <v>583</v>
      </c>
      <c r="CC996" s="129" t="s">
        <v>204</v>
      </c>
      <c r="CD996" s="129" t="s">
        <v>588</v>
      </c>
      <c r="CE996" s="129" t="s">
        <v>644</v>
      </c>
      <c r="CF996" s="129" t="s">
        <v>931</v>
      </c>
      <c r="CG996" s="131" t="s">
        <v>18010</v>
      </c>
      <c r="CH996" s="131" t="s">
        <v>10640</v>
      </c>
      <c r="CI996" s="124" t="s">
        <v>19979</v>
      </c>
    </row>
    <row r="997" spans="45:87" ht="15" hidden="1" x14ac:dyDescent="0.25">
      <c r="AS997" s="124" t="s">
        <v>5192</v>
      </c>
      <c r="AT997" s="129" t="s">
        <v>583</v>
      </c>
      <c r="AU997" s="129" t="s">
        <v>204</v>
      </c>
      <c r="AV997" s="129" t="s">
        <v>588</v>
      </c>
      <c r="AW997" s="129" t="s">
        <v>644</v>
      </c>
      <c r="AX997" s="129" t="s">
        <v>932</v>
      </c>
      <c r="AZ997" s="129" t="s">
        <v>3984</v>
      </c>
      <c r="BA997" s="130" t="s">
        <v>10641</v>
      </c>
      <c r="BB997" s="130" t="s">
        <v>10642</v>
      </c>
      <c r="BH997" s="124"/>
      <c r="BI997" s="124"/>
      <c r="BP997" s="123"/>
      <c r="BQ997" s="123"/>
      <c r="BR997" s="123"/>
      <c r="BX997" s="123"/>
      <c r="BY997" s="131"/>
      <c r="BZ997" s="131"/>
      <c r="CB997" s="129" t="s">
        <v>583</v>
      </c>
      <c r="CC997" s="129" t="s">
        <v>204</v>
      </c>
      <c r="CD997" s="129" t="s">
        <v>588</v>
      </c>
      <c r="CE997" s="129" t="s">
        <v>644</v>
      </c>
      <c r="CF997" s="129" t="s">
        <v>932</v>
      </c>
      <c r="CG997" s="131" t="s">
        <v>18010</v>
      </c>
      <c r="CH997" s="131" t="s">
        <v>10642</v>
      </c>
      <c r="CI997" s="124" t="s">
        <v>19980</v>
      </c>
    </row>
    <row r="998" spans="45:87" ht="15" hidden="1" x14ac:dyDescent="0.25">
      <c r="AS998" s="124" t="s">
        <v>5193</v>
      </c>
      <c r="AT998" s="129" t="s">
        <v>583</v>
      </c>
      <c r="AU998" s="129" t="s">
        <v>204</v>
      </c>
      <c r="AV998" s="129" t="s">
        <v>588</v>
      </c>
      <c r="AW998" s="129" t="s">
        <v>644</v>
      </c>
      <c r="AX998" s="129" t="s">
        <v>933</v>
      </c>
      <c r="AZ998" s="129" t="s">
        <v>3984</v>
      </c>
      <c r="BA998" s="130" t="s">
        <v>10643</v>
      </c>
      <c r="BB998" s="130" t="s">
        <v>10644</v>
      </c>
      <c r="BH998" s="124"/>
      <c r="BI998" s="124"/>
      <c r="BP998" s="123"/>
      <c r="BQ998" s="123"/>
      <c r="BR998" s="123"/>
      <c r="BX998" s="123"/>
      <c r="BY998" s="131"/>
      <c r="BZ998" s="131"/>
      <c r="CB998" s="129" t="s">
        <v>583</v>
      </c>
      <c r="CC998" s="129" t="s">
        <v>204</v>
      </c>
      <c r="CD998" s="129" t="s">
        <v>588</v>
      </c>
      <c r="CE998" s="129" t="s">
        <v>644</v>
      </c>
      <c r="CF998" s="129" t="s">
        <v>933</v>
      </c>
      <c r="CG998" s="131" t="s">
        <v>18010</v>
      </c>
      <c r="CH998" s="131" t="s">
        <v>10644</v>
      </c>
      <c r="CI998" s="124" t="s">
        <v>19981</v>
      </c>
    </row>
    <row r="999" spans="45:87" ht="15" hidden="1" x14ac:dyDescent="0.25">
      <c r="AS999" s="124" t="s">
        <v>5194</v>
      </c>
      <c r="AT999" s="129" t="s">
        <v>583</v>
      </c>
      <c r="AU999" s="129" t="s">
        <v>204</v>
      </c>
      <c r="AV999" s="129" t="s">
        <v>588</v>
      </c>
      <c r="AW999" s="129" t="s">
        <v>644</v>
      </c>
      <c r="AX999" s="129" t="s">
        <v>934</v>
      </c>
      <c r="AZ999" s="129" t="s">
        <v>3984</v>
      </c>
      <c r="BA999" s="130" t="s">
        <v>10645</v>
      </c>
      <c r="BB999" s="130" t="s">
        <v>10646</v>
      </c>
      <c r="BH999" s="124"/>
      <c r="BI999" s="124"/>
      <c r="BP999" s="123"/>
      <c r="BQ999" s="123"/>
      <c r="BR999" s="123"/>
      <c r="BX999" s="123"/>
      <c r="BY999" s="131"/>
      <c r="BZ999" s="131"/>
      <c r="CB999" s="129" t="s">
        <v>583</v>
      </c>
      <c r="CC999" s="129" t="s">
        <v>204</v>
      </c>
      <c r="CD999" s="129" t="s">
        <v>588</v>
      </c>
      <c r="CE999" s="129" t="s">
        <v>644</v>
      </c>
      <c r="CF999" s="129" t="s">
        <v>934</v>
      </c>
      <c r="CG999" s="131" t="s">
        <v>18010</v>
      </c>
      <c r="CH999" s="131" t="s">
        <v>10646</v>
      </c>
      <c r="CI999" s="124" t="s">
        <v>19982</v>
      </c>
    </row>
    <row r="1000" spans="45:87" ht="15" hidden="1" x14ac:dyDescent="0.25">
      <c r="AS1000" s="124" t="s">
        <v>5195</v>
      </c>
      <c r="AT1000" s="129" t="s">
        <v>583</v>
      </c>
      <c r="AU1000" s="129" t="s">
        <v>204</v>
      </c>
      <c r="AV1000" s="129" t="s">
        <v>588</v>
      </c>
      <c r="AW1000" s="129" t="s">
        <v>644</v>
      </c>
      <c r="AX1000" s="129" t="s">
        <v>935</v>
      </c>
      <c r="AZ1000" s="129" t="s">
        <v>3984</v>
      </c>
      <c r="BA1000" s="130" t="s">
        <v>10647</v>
      </c>
      <c r="BB1000" s="130" t="s">
        <v>10648</v>
      </c>
      <c r="BH1000" s="124"/>
      <c r="BI1000" s="124"/>
      <c r="BP1000" s="123"/>
      <c r="BQ1000" s="123"/>
      <c r="BR1000" s="123"/>
      <c r="BX1000" s="123"/>
      <c r="BY1000" s="131"/>
      <c r="BZ1000" s="131"/>
      <c r="CB1000" s="129" t="s">
        <v>583</v>
      </c>
      <c r="CC1000" s="129" t="s">
        <v>204</v>
      </c>
      <c r="CD1000" s="129" t="s">
        <v>588</v>
      </c>
      <c r="CE1000" s="129" t="s">
        <v>644</v>
      </c>
      <c r="CF1000" s="129" t="s">
        <v>935</v>
      </c>
      <c r="CG1000" s="131" t="s">
        <v>18010</v>
      </c>
      <c r="CH1000" s="131" t="s">
        <v>10648</v>
      </c>
      <c r="CI1000" s="124" t="s">
        <v>19983</v>
      </c>
    </row>
    <row r="1001" spans="45:87" ht="15" hidden="1" x14ac:dyDescent="0.25">
      <c r="AS1001" s="124" t="s">
        <v>5196</v>
      </c>
      <c r="AT1001" s="129" t="s">
        <v>583</v>
      </c>
      <c r="AU1001" s="129" t="s">
        <v>204</v>
      </c>
      <c r="AV1001" s="129" t="s">
        <v>588</v>
      </c>
      <c r="AW1001" s="129" t="s">
        <v>644</v>
      </c>
      <c r="AX1001" s="129" t="s">
        <v>936</v>
      </c>
      <c r="AZ1001" s="129" t="s">
        <v>3984</v>
      </c>
      <c r="BA1001" s="130" t="s">
        <v>10649</v>
      </c>
      <c r="BB1001" s="130" t="s">
        <v>10650</v>
      </c>
      <c r="BH1001" s="124"/>
      <c r="BI1001" s="124"/>
      <c r="BP1001" s="123"/>
      <c r="BQ1001" s="123"/>
      <c r="BR1001" s="123"/>
      <c r="BX1001" s="123"/>
      <c r="BY1001" s="131"/>
      <c r="BZ1001" s="131"/>
      <c r="CB1001" s="129" t="s">
        <v>583</v>
      </c>
      <c r="CC1001" s="129" t="s">
        <v>204</v>
      </c>
      <c r="CD1001" s="129" t="s">
        <v>588</v>
      </c>
      <c r="CE1001" s="129" t="s">
        <v>644</v>
      </c>
      <c r="CF1001" s="129" t="s">
        <v>936</v>
      </c>
      <c r="CG1001" s="131" t="s">
        <v>18010</v>
      </c>
      <c r="CH1001" s="131" t="s">
        <v>10650</v>
      </c>
      <c r="CI1001" s="124" t="s">
        <v>19984</v>
      </c>
    </row>
    <row r="1002" spans="45:87" ht="15" hidden="1" x14ac:dyDescent="0.25">
      <c r="AS1002" s="124" t="s">
        <v>5197</v>
      </c>
      <c r="AT1002" s="129" t="s">
        <v>583</v>
      </c>
      <c r="AU1002" s="129" t="s">
        <v>204</v>
      </c>
      <c r="AV1002" s="129" t="s">
        <v>588</v>
      </c>
      <c r="AW1002" s="129" t="s">
        <v>644</v>
      </c>
      <c r="AX1002" s="129" t="s">
        <v>937</v>
      </c>
      <c r="AZ1002" s="129" t="s">
        <v>3984</v>
      </c>
      <c r="BA1002" s="130" t="s">
        <v>10651</v>
      </c>
      <c r="BB1002" s="130" t="s">
        <v>10652</v>
      </c>
      <c r="BH1002" s="124"/>
      <c r="BI1002" s="124"/>
      <c r="BP1002" s="123"/>
      <c r="BQ1002" s="123"/>
      <c r="BR1002" s="123"/>
      <c r="BX1002" s="123"/>
      <c r="BY1002" s="131"/>
      <c r="BZ1002" s="131"/>
      <c r="CB1002" s="129" t="s">
        <v>583</v>
      </c>
      <c r="CC1002" s="129" t="s">
        <v>204</v>
      </c>
      <c r="CD1002" s="129" t="s">
        <v>588</v>
      </c>
      <c r="CE1002" s="129" t="s">
        <v>644</v>
      </c>
      <c r="CF1002" s="129" t="s">
        <v>937</v>
      </c>
      <c r="CG1002" s="131" t="s">
        <v>18010</v>
      </c>
      <c r="CH1002" s="131" t="s">
        <v>10652</v>
      </c>
      <c r="CI1002" s="124" t="s">
        <v>19985</v>
      </c>
    </row>
    <row r="1003" spans="45:87" ht="15" hidden="1" x14ac:dyDescent="0.25">
      <c r="AS1003" s="124" t="s">
        <v>5198</v>
      </c>
      <c r="AT1003" s="129" t="s">
        <v>583</v>
      </c>
      <c r="AU1003" s="129" t="s">
        <v>204</v>
      </c>
      <c r="AV1003" s="129" t="s">
        <v>588</v>
      </c>
      <c r="AW1003" s="129" t="s">
        <v>644</v>
      </c>
      <c r="AX1003" s="129" t="s">
        <v>938</v>
      </c>
      <c r="AZ1003" s="129" t="s">
        <v>3984</v>
      </c>
      <c r="BA1003" s="130" t="s">
        <v>10653</v>
      </c>
      <c r="BB1003" s="130" t="s">
        <v>10654</v>
      </c>
      <c r="BH1003" s="124"/>
      <c r="BI1003" s="124"/>
      <c r="BP1003" s="123"/>
      <c r="BQ1003" s="123"/>
      <c r="BR1003" s="123"/>
      <c r="BX1003" s="123"/>
      <c r="BY1003" s="131"/>
      <c r="BZ1003" s="131"/>
      <c r="CB1003" s="129" t="s">
        <v>583</v>
      </c>
      <c r="CC1003" s="129" t="s">
        <v>204</v>
      </c>
      <c r="CD1003" s="129" t="s">
        <v>588</v>
      </c>
      <c r="CE1003" s="129" t="s">
        <v>644</v>
      </c>
      <c r="CF1003" s="129" t="s">
        <v>938</v>
      </c>
      <c r="CG1003" s="131" t="s">
        <v>18010</v>
      </c>
      <c r="CH1003" s="131" t="s">
        <v>10654</v>
      </c>
      <c r="CI1003" s="124" t="s">
        <v>19986</v>
      </c>
    </row>
    <row r="1004" spans="45:87" ht="15" hidden="1" x14ac:dyDescent="0.25">
      <c r="AS1004" s="124" t="s">
        <v>5199</v>
      </c>
      <c r="AT1004" s="129" t="s">
        <v>583</v>
      </c>
      <c r="AU1004" s="129" t="s">
        <v>204</v>
      </c>
      <c r="AV1004" s="129" t="s">
        <v>588</v>
      </c>
      <c r="AW1004" s="129" t="s">
        <v>644</v>
      </c>
      <c r="AX1004" s="129" t="s">
        <v>839</v>
      </c>
      <c r="AZ1004" s="129" t="s">
        <v>3984</v>
      </c>
      <c r="BA1004" s="130" t="s">
        <v>10655</v>
      </c>
      <c r="BB1004" s="130" t="s">
        <v>10656</v>
      </c>
      <c r="BH1004" s="124"/>
      <c r="BI1004" s="124"/>
      <c r="BP1004" s="123"/>
      <c r="BQ1004" s="123"/>
      <c r="BR1004" s="123"/>
      <c r="BX1004" s="123"/>
      <c r="BY1004" s="131"/>
      <c r="BZ1004" s="131"/>
      <c r="CB1004" s="129" t="s">
        <v>583</v>
      </c>
      <c r="CC1004" s="129" t="s">
        <v>204</v>
      </c>
      <c r="CD1004" s="129" t="s">
        <v>588</v>
      </c>
      <c r="CE1004" s="129" t="s">
        <v>644</v>
      </c>
      <c r="CF1004" s="129" t="s">
        <v>839</v>
      </c>
      <c r="CG1004" s="131" t="s">
        <v>18010</v>
      </c>
      <c r="CH1004" s="131" t="s">
        <v>10656</v>
      </c>
      <c r="CI1004" s="124" t="s">
        <v>19987</v>
      </c>
    </row>
    <row r="1005" spans="45:87" ht="15" hidden="1" x14ac:dyDescent="0.25">
      <c r="AS1005" s="124" t="s">
        <v>5200</v>
      </c>
      <c r="AT1005" s="129" t="s">
        <v>583</v>
      </c>
      <c r="AU1005" s="129" t="s">
        <v>204</v>
      </c>
      <c r="AV1005" s="129" t="s">
        <v>588</v>
      </c>
      <c r="AW1005" s="129" t="s">
        <v>939</v>
      </c>
      <c r="AX1005" s="129" t="s">
        <v>940</v>
      </c>
      <c r="AZ1005" s="129" t="s">
        <v>3984</v>
      </c>
      <c r="BA1005" s="130" t="s">
        <v>10657</v>
      </c>
      <c r="BB1005" s="130" t="s">
        <v>10658</v>
      </c>
      <c r="BH1005" s="124"/>
      <c r="BI1005" s="124"/>
      <c r="BP1005" s="123"/>
      <c r="BQ1005" s="123"/>
      <c r="BR1005" s="123"/>
      <c r="BX1005" s="123"/>
      <c r="BY1005" s="131"/>
      <c r="BZ1005" s="131"/>
      <c r="CB1005" s="129" t="s">
        <v>583</v>
      </c>
      <c r="CC1005" s="129" t="s">
        <v>204</v>
      </c>
      <c r="CD1005" s="129" t="s">
        <v>588</v>
      </c>
      <c r="CE1005" s="129" t="s">
        <v>939</v>
      </c>
      <c r="CF1005" s="129" t="s">
        <v>940</v>
      </c>
      <c r="CG1005" s="131" t="s">
        <v>18011</v>
      </c>
      <c r="CH1005" s="131" t="s">
        <v>10658</v>
      </c>
      <c r="CI1005" s="124" t="s">
        <v>19988</v>
      </c>
    </row>
    <row r="1006" spans="45:87" ht="15" hidden="1" x14ac:dyDescent="0.25">
      <c r="AS1006" s="124" t="s">
        <v>5201</v>
      </c>
      <c r="AT1006" s="129" t="s">
        <v>583</v>
      </c>
      <c r="AU1006" s="129" t="s">
        <v>204</v>
      </c>
      <c r="AV1006" s="129" t="s">
        <v>588</v>
      </c>
      <c r="AW1006" s="129" t="s">
        <v>939</v>
      </c>
      <c r="AX1006" s="129" t="s">
        <v>941</v>
      </c>
      <c r="AZ1006" s="129" t="s">
        <v>3984</v>
      </c>
      <c r="BA1006" s="130" t="s">
        <v>10659</v>
      </c>
      <c r="BB1006" s="130" t="s">
        <v>10660</v>
      </c>
      <c r="BH1006" s="124"/>
      <c r="BI1006" s="124"/>
      <c r="BP1006" s="123"/>
      <c r="BQ1006" s="123"/>
      <c r="BR1006" s="123"/>
      <c r="BX1006" s="123"/>
      <c r="BY1006" s="131"/>
      <c r="BZ1006" s="131"/>
      <c r="CB1006" s="129" t="s">
        <v>583</v>
      </c>
      <c r="CC1006" s="129" t="s">
        <v>204</v>
      </c>
      <c r="CD1006" s="129" t="s">
        <v>588</v>
      </c>
      <c r="CE1006" s="129" t="s">
        <v>939</v>
      </c>
      <c r="CF1006" s="129" t="s">
        <v>941</v>
      </c>
      <c r="CG1006" s="131" t="s">
        <v>18011</v>
      </c>
      <c r="CH1006" s="131" t="s">
        <v>10660</v>
      </c>
      <c r="CI1006" s="124" t="s">
        <v>19989</v>
      </c>
    </row>
    <row r="1007" spans="45:87" ht="15" hidden="1" x14ac:dyDescent="0.25">
      <c r="AS1007" s="124" t="s">
        <v>5202</v>
      </c>
      <c r="AT1007" s="129" t="s">
        <v>583</v>
      </c>
      <c r="AU1007" s="129" t="s">
        <v>204</v>
      </c>
      <c r="AV1007" s="129" t="s">
        <v>588</v>
      </c>
      <c r="AW1007" s="129" t="s">
        <v>939</v>
      </c>
      <c r="AX1007" s="129" t="s">
        <v>942</v>
      </c>
      <c r="AZ1007" s="129" t="s">
        <v>3984</v>
      </c>
      <c r="BA1007" s="130" t="s">
        <v>10661</v>
      </c>
      <c r="BB1007" s="130" t="s">
        <v>10662</v>
      </c>
      <c r="BH1007" s="124"/>
      <c r="BI1007" s="124"/>
      <c r="BP1007" s="123"/>
      <c r="BQ1007" s="123"/>
      <c r="BR1007" s="123"/>
      <c r="BX1007" s="123"/>
      <c r="BY1007" s="131"/>
      <c r="BZ1007" s="131"/>
      <c r="CB1007" s="129" t="s">
        <v>583</v>
      </c>
      <c r="CC1007" s="129" t="s">
        <v>204</v>
      </c>
      <c r="CD1007" s="129" t="s">
        <v>588</v>
      </c>
      <c r="CE1007" s="129" t="s">
        <v>939</v>
      </c>
      <c r="CF1007" s="129" t="s">
        <v>942</v>
      </c>
      <c r="CG1007" s="131" t="s">
        <v>18011</v>
      </c>
      <c r="CH1007" s="131" t="s">
        <v>10662</v>
      </c>
      <c r="CI1007" s="124" t="s">
        <v>19990</v>
      </c>
    </row>
    <row r="1008" spans="45:87" ht="15" hidden="1" x14ac:dyDescent="0.25">
      <c r="AS1008" s="124" t="s">
        <v>5203</v>
      </c>
      <c r="AT1008" s="129" t="s">
        <v>583</v>
      </c>
      <c r="AU1008" s="129" t="s">
        <v>204</v>
      </c>
      <c r="AV1008" s="129" t="s">
        <v>588</v>
      </c>
      <c r="AW1008" s="129" t="s">
        <v>939</v>
      </c>
      <c r="AX1008" s="129" t="s">
        <v>943</v>
      </c>
      <c r="AZ1008" s="129" t="s">
        <v>3984</v>
      </c>
      <c r="BA1008" s="130" t="s">
        <v>10663</v>
      </c>
      <c r="BB1008" s="130" t="s">
        <v>10664</v>
      </c>
      <c r="BH1008" s="124"/>
      <c r="BI1008" s="124"/>
      <c r="BP1008" s="123"/>
      <c r="BQ1008" s="123"/>
      <c r="BR1008" s="123"/>
      <c r="BX1008" s="123"/>
      <c r="BY1008" s="131"/>
      <c r="BZ1008" s="131"/>
      <c r="CB1008" s="129" t="s">
        <v>583</v>
      </c>
      <c r="CC1008" s="129" t="s">
        <v>204</v>
      </c>
      <c r="CD1008" s="129" t="s">
        <v>588</v>
      </c>
      <c r="CE1008" s="129" t="s">
        <v>939</v>
      </c>
      <c r="CF1008" s="129" t="s">
        <v>943</v>
      </c>
      <c r="CG1008" s="131" t="s">
        <v>18011</v>
      </c>
      <c r="CH1008" s="131" t="s">
        <v>10664</v>
      </c>
      <c r="CI1008" s="124" t="s">
        <v>19991</v>
      </c>
    </row>
    <row r="1009" spans="45:87" ht="15" hidden="1" x14ac:dyDescent="0.25">
      <c r="AS1009" s="124" t="s">
        <v>5204</v>
      </c>
      <c r="AT1009" s="129" t="s">
        <v>583</v>
      </c>
      <c r="AU1009" s="129" t="s">
        <v>204</v>
      </c>
      <c r="AV1009" s="129" t="s">
        <v>588</v>
      </c>
      <c r="AW1009" s="129" t="s">
        <v>939</v>
      </c>
      <c r="AX1009" s="129" t="s">
        <v>944</v>
      </c>
      <c r="AZ1009" s="129" t="s">
        <v>3984</v>
      </c>
      <c r="BA1009" s="130" t="s">
        <v>10665</v>
      </c>
      <c r="BB1009" s="130" t="s">
        <v>10666</v>
      </c>
      <c r="BH1009" s="124"/>
      <c r="BI1009" s="124"/>
      <c r="BP1009" s="123"/>
      <c r="BQ1009" s="123"/>
      <c r="BR1009" s="123"/>
      <c r="BX1009" s="123"/>
      <c r="BY1009" s="131"/>
      <c r="BZ1009" s="131"/>
      <c r="CB1009" s="129" t="s">
        <v>583</v>
      </c>
      <c r="CC1009" s="129" t="s">
        <v>204</v>
      </c>
      <c r="CD1009" s="129" t="s">
        <v>588</v>
      </c>
      <c r="CE1009" s="129" t="s">
        <v>939</v>
      </c>
      <c r="CF1009" s="129" t="s">
        <v>944</v>
      </c>
      <c r="CG1009" s="131" t="s">
        <v>18011</v>
      </c>
      <c r="CH1009" s="131" t="s">
        <v>10666</v>
      </c>
      <c r="CI1009" s="124" t="s">
        <v>19992</v>
      </c>
    </row>
    <row r="1010" spans="45:87" ht="15" hidden="1" x14ac:dyDescent="0.25">
      <c r="AS1010" s="124" t="s">
        <v>5205</v>
      </c>
      <c r="AT1010" s="129" t="s">
        <v>583</v>
      </c>
      <c r="AU1010" s="129" t="s">
        <v>204</v>
      </c>
      <c r="AV1010" s="129" t="s">
        <v>588</v>
      </c>
      <c r="AW1010" s="129" t="s">
        <v>939</v>
      </c>
      <c r="AX1010" s="129" t="s">
        <v>945</v>
      </c>
      <c r="AZ1010" s="129" t="s">
        <v>3984</v>
      </c>
      <c r="BA1010" s="130" t="s">
        <v>10667</v>
      </c>
      <c r="BB1010" s="130" t="s">
        <v>10668</v>
      </c>
      <c r="BH1010" s="124"/>
      <c r="BI1010" s="124"/>
      <c r="BP1010" s="123"/>
      <c r="BQ1010" s="123"/>
      <c r="BR1010" s="123"/>
      <c r="BX1010" s="123"/>
      <c r="BY1010" s="131"/>
      <c r="BZ1010" s="131"/>
      <c r="CB1010" s="129" t="s">
        <v>583</v>
      </c>
      <c r="CC1010" s="129" t="s">
        <v>204</v>
      </c>
      <c r="CD1010" s="129" t="s">
        <v>588</v>
      </c>
      <c r="CE1010" s="129" t="s">
        <v>939</v>
      </c>
      <c r="CF1010" s="129" t="s">
        <v>945</v>
      </c>
      <c r="CG1010" s="131" t="s">
        <v>18011</v>
      </c>
      <c r="CH1010" s="131" t="s">
        <v>10668</v>
      </c>
      <c r="CI1010" s="124" t="s">
        <v>19993</v>
      </c>
    </row>
    <row r="1011" spans="45:87" ht="15" hidden="1" x14ac:dyDescent="0.25">
      <c r="AS1011" s="124" t="s">
        <v>5206</v>
      </c>
      <c r="AT1011" s="129" t="s">
        <v>583</v>
      </c>
      <c r="AU1011" s="129" t="s">
        <v>204</v>
      </c>
      <c r="AV1011" s="129" t="s">
        <v>588</v>
      </c>
      <c r="AW1011" s="129" t="s">
        <v>946</v>
      </c>
      <c r="AX1011" s="129" t="s">
        <v>947</v>
      </c>
      <c r="AZ1011" s="129" t="s">
        <v>3984</v>
      </c>
      <c r="BA1011" s="130" t="s">
        <v>10669</v>
      </c>
      <c r="BB1011" s="130" t="s">
        <v>10670</v>
      </c>
      <c r="BH1011" s="124"/>
      <c r="BI1011" s="124"/>
      <c r="BP1011" s="123"/>
      <c r="BQ1011" s="123"/>
      <c r="BR1011" s="123"/>
      <c r="BX1011" s="123"/>
      <c r="BY1011" s="131"/>
      <c r="BZ1011" s="131"/>
      <c r="CB1011" s="129" t="s">
        <v>583</v>
      </c>
      <c r="CC1011" s="129" t="s">
        <v>204</v>
      </c>
      <c r="CD1011" s="129" t="s">
        <v>588</v>
      </c>
      <c r="CE1011" s="129" t="s">
        <v>946</v>
      </c>
      <c r="CF1011" s="129" t="s">
        <v>947</v>
      </c>
      <c r="CG1011" s="131" t="s">
        <v>18012</v>
      </c>
      <c r="CH1011" s="131" t="s">
        <v>10670</v>
      </c>
      <c r="CI1011" s="124" t="s">
        <v>19994</v>
      </c>
    </row>
    <row r="1012" spans="45:87" ht="15" hidden="1" x14ac:dyDescent="0.25">
      <c r="AS1012" s="124" t="s">
        <v>5207</v>
      </c>
      <c r="AT1012" s="129" t="s">
        <v>583</v>
      </c>
      <c r="AU1012" s="129" t="s">
        <v>204</v>
      </c>
      <c r="AV1012" s="129" t="s">
        <v>588</v>
      </c>
      <c r="AW1012" s="129" t="s">
        <v>946</v>
      </c>
      <c r="AX1012" s="129" t="s">
        <v>948</v>
      </c>
      <c r="AZ1012" s="129" t="s">
        <v>3984</v>
      </c>
      <c r="BA1012" s="130" t="s">
        <v>10671</v>
      </c>
      <c r="BB1012" s="130" t="s">
        <v>10672</v>
      </c>
      <c r="BH1012" s="124"/>
      <c r="BI1012" s="124"/>
      <c r="BP1012" s="123"/>
      <c r="BQ1012" s="123"/>
      <c r="BR1012" s="123"/>
      <c r="BX1012" s="123"/>
      <c r="BY1012" s="131"/>
      <c r="BZ1012" s="131"/>
      <c r="CB1012" s="129" t="s">
        <v>583</v>
      </c>
      <c r="CC1012" s="129" t="s">
        <v>204</v>
      </c>
      <c r="CD1012" s="129" t="s">
        <v>588</v>
      </c>
      <c r="CE1012" s="129" t="s">
        <v>946</v>
      </c>
      <c r="CF1012" s="129" t="s">
        <v>948</v>
      </c>
      <c r="CG1012" s="131" t="s">
        <v>18012</v>
      </c>
      <c r="CH1012" s="131" t="s">
        <v>10672</v>
      </c>
      <c r="CI1012" s="124" t="s">
        <v>19995</v>
      </c>
    </row>
    <row r="1013" spans="45:87" ht="15" hidden="1" x14ac:dyDescent="0.25">
      <c r="AS1013" s="124" t="s">
        <v>5208</v>
      </c>
      <c r="AT1013" s="129" t="s">
        <v>583</v>
      </c>
      <c r="AU1013" s="129" t="s">
        <v>204</v>
      </c>
      <c r="AV1013" s="129" t="s">
        <v>588</v>
      </c>
      <c r="AW1013" s="129" t="s">
        <v>946</v>
      </c>
      <c r="AX1013" s="129" t="s">
        <v>949</v>
      </c>
      <c r="AZ1013" s="129" t="s">
        <v>3984</v>
      </c>
      <c r="BA1013" s="130" t="s">
        <v>10673</v>
      </c>
      <c r="BB1013" s="130" t="s">
        <v>10674</v>
      </c>
      <c r="BH1013" s="124"/>
      <c r="BI1013" s="124"/>
      <c r="BP1013" s="123"/>
      <c r="BQ1013" s="123"/>
      <c r="BR1013" s="123"/>
      <c r="BX1013" s="123"/>
      <c r="BY1013" s="131"/>
      <c r="BZ1013" s="131"/>
      <c r="CB1013" s="129" t="s">
        <v>583</v>
      </c>
      <c r="CC1013" s="129" t="s">
        <v>204</v>
      </c>
      <c r="CD1013" s="129" t="s">
        <v>588</v>
      </c>
      <c r="CE1013" s="129" t="s">
        <v>946</v>
      </c>
      <c r="CF1013" s="129" t="s">
        <v>949</v>
      </c>
      <c r="CG1013" s="131" t="s">
        <v>18012</v>
      </c>
      <c r="CH1013" s="131" t="s">
        <v>10674</v>
      </c>
      <c r="CI1013" s="124" t="s">
        <v>19996</v>
      </c>
    </row>
    <row r="1014" spans="45:87" ht="15" hidden="1" x14ac:dyDescent="0.25">
      <c r="AS1014" s="124" t="s">
        <v>5209</v>
      </c>
      <c r="AT1014" s="129" t="s">
        <v>583</v>
      </c>
      <c r="AU1014" s="129" t="s">
        <v>204</v>
      </c>
      <c r="AV1014" s="129" t="s">
        <v>588</v>
      </c>
      <c r="AW1014" s="129" t="s">
        <v>946</v>
      </c>
      <c r="AX1014" s="129" t="s">
        <v>950</v>
      </c>
      <c r="AZ1014" s="129" t="s">
        <v>3984</v>
      </c>
      <c r="BA1014" s="130" t="s">
        <v>10675</v>
      </c>
      <c r="BB1014" s="130" t="s">
        <v>10676</v>
      </c>
      <c r="BH1014" s="124"/>
      <c r="BI1014" s="124"/>
      <c r="BP1014" s="123"/>
      <c r="BQ1014" s="123"/>
      <c r="BR1014" s="123"/>
      <c r="BX1014" s="123"/>
      <c r="BY1014" s="131"/>
      <c r="BZ1014" s="131"/>
      <c r="CB1014" s="129" t="s">
        <v>583</v>
      </c>
      <c r="CC1014" s="129" t="s">
        <v>204</v>
      </c>
      <c r="CD1014" s="129" t="s">
        <v>588</v>
      </c>
      <c r="CE1014" s="129" t="s">
        <v>946</v>
      </c>
      <c r="CF1014" s="129" t="s">
        <v>950</v>
      </c>
      <c r="CG1014" s="131" t="s">
        <v>18012</v>
      </c>
      <c r="CH1014" s="131" t="s">
        <v>10676</v>
      </c>
      <c r="CI1014" s="124" t="s">
        <v>19997</v>
      </c>
    </row>
    <row r="1015" spans="45:87" ht="15" hidden="1" x14ac:dyDescent="0.25">
      <c r="AS1015" s="124" t="s">
        <v>5210</v>
      </c>
      <c r="AT1015" s="129" t="s">
        <v>583</v>
      </c>
      <c r="AU1015" s="129" t="s">
        <v>204</v>
      </c>
      <c r="AV1015" s="129" t="s">
        <v>588</v>
      </c>
      <c r="AW1015" s="129" t="s">
        <v>946</v>
      </c>
      <c r="AX1015" s="129" t="s">
        <v>951</v>
      </c>
      <c r="AZ1015" s="129" t="s">
        <v>3984</v>
      </c>
      <c r="BA1015" s="130" t="s">
        <v>10677</v>
      </c>
      <c r="BB1015" s="130" t="s">
        <v>10678</v>
      </c>
      <c r="BH1015" s="124"/>
      <c r="BI1015" s="124"/>
      <c r="BP1015" s="123"/>
      <c r="BQ1015" s="123"/>
      <c r="BR1015" s="123"/>
      <c r="BX1015" s="123"/>
      <c r="BY1015" s="131"/>
      <c r="BZ1015" s="131"/>
      <c r="CB1015" s="129" t="s">
        <v>583</v>
      </c>
      <c r="CC1015" s="129" t="s">
        <v>204</v>
      </c>
      <c r="CD1015" s="129" t="s">
        <v>588</v>
      </c>
      <c r="CE1015" s="129" t="s">
        <v>946</v>
      </c>
      <c r="CF1015" s="129" t="s">
        <v>951</v>
      </c>
      <c r="CG1015" s="131" t="s">
        <v>18012</v>
      </c>
      <c r="CH1015" s="131" t="s">
        <v>10678</v>
      </c>
      <c r="CI1015" s="124" t="s">
        <v>19998</v>
      </c>
    </row>
    <row r="1016" spans="45:87" ht="15" hidden="1" x14ac:dyDescent="0.25">
      <c r="AS1016" s="124" t="s">
        <v>5211</v>
      </c>
      <c r="AT1016" s="129" t="s">
        <v>583</v>
      </c>
      <c r="AU1016" s="129" t="s">
        <v>204</v>
      </c>
      <c r="AV1016" s="129" t="s">
        <v>588</v>
      </c>
      <c r="AW1016" s="129" t="s">
        <v>946</v>
      </c>
      <c r="AX1016" s="129" t="s">
        <v>952</v>
      </c>
      <c r="AZ1016" s="129" t="s">
        <v>3984</v>
      </c>
      <c r="BA1016" s="130" t="s">
        <v>10679</v>
      </c>
      <c r="BB1016" s="130" t="s">
        <v>10680</v>
      </c>
      <c r="BH1016" s="124"/>
      <c r="BI1016" s="124"/>
      <c r="BP1016" s="123"/>
      <c r="BQ1016" s="123"/>
      <c r="BR1016" s="123"/>
      <c r="BX1016" s="123"/>
      <c r="BY1016" s="131"/>
      <c r="BZ1016" s="131"/>
      <c r="CB1016" s="129" t="s">
        <v>583</v>
      </c>
      <c r="CC1016" s="129" t="s">
        <v>204</v>
      </c>
      <c r="CD1016" s="129" t="s">
        <v>588</v>
      </c>
      <c r="CE1016" s="129" t="s">
        <v>946</v>
      </c>
      <c r="CF1016" s="129" t="s">
        <v>952</v>
      </c>
      <c r="CG1016" s="131" t="s">
        <v>18012</v>
      </c>
      <c r="CH1016" s="131" t="s">
        <v>10680</v>
      </c>
      <c r="CI1016" s="124" t="s">
        <v>19999</v>
      </c>
    </row>
    <row r="1017" spans="45:87" ht="15" hidden="1" x14ac:dyDescent="0.25">
      <c r="AS1017" s="124" t="s">
        <v>5212</v>
      </c>
      <c r="AT1017" s="129" t="s">
        <v>583</v>
      </c>
      <c r="AU1017" s="129" t="s">
        <v>204</v>
      </c>
      <c r="AV1017" s="129" t="s">
        <v>588</v>
      </c>
      <c r="AW1017" s="129" t="s">
        <v>946</v>
      </c>
      <c r="AX1017" s="129" t="s">
        <v>953</v>
      </c>
      <c r="AZ1017" s="129" t="s">
        <v>3984</v>
      </c>
      <c r="BA1017" s="130" t="s">
        <v>10681</v>
      </c>
      <c r="BB1017" s="130" t="s">
        <v>10682</v>
      </c>
      <c r="BH1017" s="124"/>
      <c r="BI1017" s="124"/>
      <c r="BP1017" s="123"/>
      <c r="BQ1017" s="123"/>
      <c r="BR1017" s="123"/>
      <c r="BX1017" s="123"/>
      <c r="BY1017" s="131"/>
      <c r="BZ1017" s="131"/>
      <c r="CB1017" s="129" t="s">
        <v>583</v>
      </c>
      <c r="CC1017" s="129" t="s">
        <v>204</v>
      </c>
      <c r="CD1017" s="129" t="s">
        <v>588</v>
      </c>
      <c r="CE1017" s="129" t="s">
        <v>946</v>
      </c>
      <c r="CF1017" s="129" t="s">
        <v>953</v>
      </c>
      <c r="CG1017" s="131" t="s">
        <v>18012</v>
      </c>
      <c r="CH1017" s="131" t="s">
        <v>10682</v>
      </c>
      <c r="CI1017" s="124" t="s">
        <v>20000</v>
      </c>
    </row>
    <row r="1018" spans="45:87" ht="15" hidden="1" x14ac:dyDescent="0.25">
      <c r="AS1018" s="124" t="s">
        <v>5213</v>
      </c>
      <c r="AT1018" s="129" t="s">
        <v>583</v>
      </c>
      <c r="AU1018" s="129" t="s">
        <v>204</v>
      </c>
      <c r="AV1018" s="129" t="s">
        <v>588</v>
      </c>
      <c r="AW1018" s="129" t="s">
        <v>946</v>
      </c>
      <c r="AX1018" s="129" t="s">
        <v>954</v>
      </c>
      <c r="AZ1018" s="129" t="s">
        <v>3984</v>
      </c>
      <c r="BA1018" s="130" t="s">
        <v>10683</v>
      </c>
      <c r="BB1018" s="130" t="s">
        <v>10684</v>
      </c>
      <c r="BH1018" s="124"/>
      <c r="BI1018" s="124"/>
      <c r="BP1018" s="123"/>
      <c r="BQ1018" s="123"/>
      <c r="BR1018" s="123"/>
      <c r="BX1018" s="123"/>
      <c r="BY1018" s="131"/>
      <c r="BZ1018" s="131"/>
      <c r="CB1018" s="129" t="s">
        <v>583</v>
      </c>
      <c r="CC1018" s="129" t="s">
        <v>204</v>
      </c>
      <c r="CD1018" s="129" t="s">
        <v>588</v>
      </c>
      <c r="CE1018" s="129" t="s">
        <v>946</v>
      </c>
      <c r="CF1018" s="129" t="s">
        <v>954</v>
      </c>
      <c r="CG1018" s="131" t="s">
        <v>18012</v>
      </c>
      <c r="CH1018" s="131" t="s">
        <v>10684</v>
      </c>
      <c r="CI1018" s="124" t="s">
        <v>20001</v>
      </c>
    </row>
    <row r="1019" spans="45:87" ht="15" hidden="1" x14ac:dyDescent="0.25">
      <c r="AS1019" s="124" t="s">
        <v>5214</v>
      </c>
      <c r="AT1019" s="129" t="s">
        <v>583</v>
      </c>
      <c r="AU1019" s="129" t="s">
        <v>204</v>
      </c>
      <c r="AV1019" s="129" t="s">
        <v>588</v>
      </c>
      <c r="AW1019" s="129" t="s">
        <v>946</v>
      </c>
      <c r="AX1019" s="129" t="s">
        <v>955</v>
      </c>
      <c r="AZ1019" s="129" t="s">
        <v>3984</v>
      </c>
      <c r="BA1019" s="130" t="s">
        <v>10685</v>
      </c>
      <c r="BB1019" s="130" t="s">
        <v>10686</v>
      </c>
      <c r="BH1019" s="124"/>
      <c r="BI1019" s="124"/>
      <c r="BP1019" s="123"/>
      <c r="BQ1019" s="123"/>
      <c r="BR1019" s="123"/>
      <c r="BX1019" s="123"/>
      <c r="BY1019" s="131"/>
      <c r="BZ1019" s="131"/>
      <c r="CB1019" s="129" t="s">
        <v>583</v>
      </c>
      <c r="CC1019" s="129" t="s">
        <v>204</v>
      </c>
      <c r="CD1019" s="129" t="s">
        <v>588</v>
      </c>
      <c r="CE1019" s="129" t="s">
        <v>946</v>
      </c>
      <c r="CF1019" s="129" t="s">
        <v>955</v>
      </c>
      <c r="CG1019" s="131" t="s">
        <v>18012</v>
      </c>
      <c r="CH1019" s="131" t="s">
        <v>10686</v>
      </c>
      <c r="CI1019" s="124" t="s">
        <v>20002</v>
      </c>
    </row>
    <row r="1020" spans="45:87" ht="15" hidden="1" x14ac:dyDescent="0.25">
      <c r="AS1020" s="124" t="s">
        <v>5215</v>
      </c>
      <c r="AT1020" s="129" t="s">
        <v>583</v>
      </c>
      <c r="AU1020" s="129" t="s">
        <v>204</v>
      </c>
      <c r="AV1020" s="129" t="s">
        <v>588</v>
      </c>
      <c r="AW1020" s="129" t="s">
        <v>946</v>
      </c>
      <c r="AX1020" s="129" t="s">
        <v>956</v>
      </c>
      <c r="AZ1020" s="129" t="s">
        <v>3984</v>
      </c>
      <c r="BA1020" s="130" t="s">
        <v>10687</v>
      </c>
      <c r="BB1020" s="130" t="s">
        <v>10688</v>
      </c>
      <c r="BH1020" s="124"/>
      <c r="BI1020" s="124"/>
      <c r="BP1020" s="123"/>
      <c r="BQ1020" s="123"/>
      <c r="BR1020" s="123"/>
      <c r="BX1020" s="123"/>
      <c r="BY1020" s="131"/>
      <c r="BZ1020" s="131"/>
      <c r="CB1020" s="129" t="s">
        <v>583</v>
      </c>
      <c r="CC1020" s="129" t="s">
        <v>204</v>
      </c>
      <c r="CD1020" s="129" t="s">
        <v>588</v>
      </c>
      <c r="CE1020" s="129" t="s">
        <v>946</v>
      </c>
      <c r="CF1020" s="129" t="s">
        <v>956</v>
      </c>
      <c r="CG1020" s="131" t="s">
        <v>18012</v>
      </c>
      <c r="CH1020" s="131" t="s">
        <v>10688</v>
      </c>
      <c r="CI1020" s="124" t="s">
        <v>20003</v>
      </c>
    </row>
    <row r="1021" spans="45:87" ht="15" hidden="1" x14ac:dyDescent="0.25">
      <c r="AS1021" s="124" t="s">
        <v>5216</v>
      </c>
      <c r="AT1021" s="129" t="s">
        <v>583</v>
      </c>
      <c r="AU1021" s="129" t="s">
        <v>204</v>
      </c>
      <c r="AV1021" s="129" t="s">
        <v>588</v>
      </c>
      <c r="AW1021" s="129" t="s">
        <v>946</v>
      </c>
      <c r="AX1021" s="129" t="s">
        <v>957</v>
      </c>
      <c r="AZ1021" s="129" t="s">
        <v>3984</v>
      </c>
      <c r="BA1021" s="130" t="s">
        <v>10689</v>
      </c>
      <c r="BB1021" s="130" t="s">
        <v>10690</v>
      </c>
      <c r="BH1021" s="124"/>
      <c r="BI1021" s="124"/>
      <c r="BP1021" s="123"/>
      <c r="BQ1021" s="123"/>
      <c r="BR1021" s="123"/>
      <c r="BX1021" s="123"/>
      <c r="BY1021" s="131"/>
      <c r="BZ1021" s="131"/>
      <c r="CB1021" s="129" t="s">
        <v>583</v>
      </c>
      <c r="CC1021" s="129" t="s">
        <v>204</v>
      </c>
      <c r="CD1021" s="129" t="s">
        <v>588</v>
      </c>
      <c r="CE1021" s="129" t="s">
        <v>946</v>
      </c>
      <c r="CF1021" s="129" t="s">
        <v>957</v>
      </c>
      <c r="CG1021" s="131" t="s">
        <v>18012</v>
      </c>
      <c r="CH1021" s="131" t="s">
        <v>10690</v>
      </c>
      <c r="CI1021" s="124" t="s">
        <v>20004</v>
      </c>
    </row>
    <row r="1022" spans="45:87" ht="15" hidden="1" x14ac:dyDescent="0.25">
      <c r="AS1022" s="124" t="s">
        <v>5217</v>
      </c>
      <c r="AT1022" s="129" t="s">
        <v>583</v>
      </c>
      <c r="AU1022" s="129" t="s">
        <v>204</v>
      </c>
      <c r="AV1022" s="129" t="s">
        <v>588</v>
      </c>
      <c r="AW1022" s="129" t="s">
        <v>946</v>
      </c>
      <c r="AX1022" s="129" t="s">
        <v>958</v>
      </c>
      <c r="AZ1022" s="129" t="s">
        <v>3984</v>
      </c>
      <c r="BA1022" s="130" t="s">
        <v>10691</v>
      </c>
      <c r="BB1022" s="130" t="s">
        <v>10692</v>
      </c>
      <c r="BH1022" s="124"/>
      <c r="BI1022" s="124"/>
      <c r="BP1022" s="123"/>
      <c r="BQ1022" s="123"/>
      <c r="BR1022" s="123"/>
      <c r="BX1022" s="123"/>
      <c r="BY1022" s="131"/>
      <c r="BZ1022" s="131"/>
      <c r="CB1022" s="129" t="s">
        <v>583</v>
      </c>
      <c r="CC1022" s="129" t="s">
        <v>204</v>
      </c>
      <c r="CD1022" s="129" t="s">
        <v>588</v>
      </c>
      <c r="CE1022" s="129" t="s">
        <v>946</v>
      </c>
      <c r="CF1022" s="129" t="s">
        <v>958</v>
      </c>
      <c r="CG1022" s="131" t="s">
        <v>18012</v>
      </c>
      <c r="CH1022" s="131" t="s">
        <v>10692</v>
      </c>
      <c r="CI1022" s="124" t="s">
        <v>20005</v>
      </c>
    </row>
    <row r="1023" spans="45:87" ht="15" hidden="1" x14ac:dyDescent="0.25">
      <c r="AS1023" s="124" t="s">
        <v>5218</v>
      </c>
      <c r="AT1023" s="129" t="s">
        <v>583</v>
      </c>
      <c r="AU1023" s="129" t="s">
        <v>204</v>
      </c>
      <c r="AV1023" s="129" t="s">
        <v>588</v>
      </c>
      <c r="AW1023" s="129" t="s">
        <v>946</v>
      </c>
      <c r="AX1023" s="129" t="s">
        <v>959</v>
      </c>
      <c r="AZ1023" s="129" t="s">
        <v>3984</v>
      </c>
      <c r="BA1023" s="130" t="s">
        <v>10693</v>
      </c>
      <c r="BB1023" s="130" t="s">
        <v>10694</v>
      </c>
      <c r="BH1023" s="124"/>
      <c r="BI1023" s="124"/>
      <c r="BP1023" s="123"/>
      <c r="BQ1023" s="123"/>
      <c r="BR1023" s="123"/>
      <c r="BX1023" s="123"/>
      <c r="BY1023" s="131"/>
      <c r="BZ1023" s="131"/>
      <c r="CB1023" s="129" t="s">
        <v>583</v>
      </c>
      <c r="CC1023" s="129" t="s">
        <v>204</v>
      </c>
      <c r="CD1023" s="129" t="s">
        <v>588</v>
      </c>
      <c r="CE1023" s="129" t="s">
        <v>946</v>
      </c>
      <c r="CF1023" s="129" t="s">
        <v>959</v>
      </c>
      <c r="CG1023" s="131" t="s">
        <v>18012</v>
      </c>
      <c r="CH1023" s="131" t="s">
        <v>10694</v>
      </c>
      <c r="CI1023" s="124" t="s">
        <v>20006</v>
      </c>
    </row>
    <row r="1024" spans="45:87" ht="15" hidden="1" x14ac:dyDescent="0.25">
      <c r="AS1024" s="124" t="s">
        <v>5219</v>
      </c>
      <c r="AT1024" s="129" t="s">
        <v>583</v>
      </c>
      <c r="AU1024" s="129" t="s">
        <v>204</v>
      </c>
      <c r="AV1024" s="129" t="s">
        <v>588</v>
      </c>
      <c r="AW1024" s="129" t="s">
        <v>946</v>
      </c>
      <c r="AX1024" s="129" t="s">
        <v>960</v>
      </c>
      <c r="AZ1024" s="129" t="s">
        <v>3984</v>
      </c>
      <c r="BA1024" s="130" t="s">
        <v>10695</v>
      </c>
      <c r="BB1024" s="130" t="s">
        <v>10696</v>
      </c>
      <c r="BH1024" s="124"/>
      <c r="BI1024" s="124"/>
      <c r="BP1024" s="123"/>
      <c r="BQ1024" s="123"/>
      <c r="BR1024" s="123"/>
      <c r="BX1024" s="123"/>
      <c r="BY1024" s="131"/>
      <c r="BZ1024" s="131"/>
      <c r="CB1024" s="129" t="s">
        <v>583</v>
      </c>
      <c r="CC1024" s="129" t="s">
        <v>204</v>
      </c>
      <c r="CD1024" s="129" t="s">
        <v>588</v>
      </c>
      <c r="CE1024" s="129" t="s">
        <v>946</v>
      </c>
      <c r="CF1024" s="129" t="s">
        <v>960</v>
      </c>
      <c r="CG1024" s="131" t="s">
        <v>18012</v>
      </c>
      <c r="CH1024" s="131" t="s">
        <v>10696</v>
      </c>
      <c r="CI1024" s="124" t="s">
        <v>20007</v>
      </c>
    </row>
    <row r="1025" spans="45:87" ht="15" hidden="1" x14ac:dyDescent="0.25">
      <c r="AS1025" s="124" t="s">
        <v>5220</v>
      </c>
      <c r="AT1025" s="129" t="s">
        <v>583</v>
      </c>
      <c r="AU1025" s="129" t="s">
        <v>204</v>
      </c>
      <c r="AV1025" s="129" t="s">
        <v>588</v>
      </c>
      <c r="AW1025" s="129" t="s">
        <v>946</v>
      </c>
      <c r="AX1025" s="129" t="s">
        <v>961</v>
      </c>
      <c r="AZ1025" s="129" t="s">
        <v>3984</v>
      </c>
      <c r="BA1025" s="130" t="s">
        <v>10697</v>
      </c>
      <c r="BB1025" s="130" t="s">
        <v>10698</v>
      </c>
      <c r="BH1025" s="124"/>
      <c r="BI1025" s="124"/>
      <c r="BP1025" s="123"/>
      <c r="BQ1025" s="123"/>
      <c r="BR1025" s="123"/>
      <c r="BX1025" s="123"/>
      <c r="BY1025" s="131"/>
      <c r="BZ1025" s="131"/>
      <c r="CB1025" s="129" t="s">
        <v>583</v>
      </c>
      <c r="CC1025" s="129" t="s">
        <v>204</v>
      </c>
      <c r="CD1025" s="129" t="s">
        <v>588</v>
      </c>
      <c r="CE1025" s="129" t="s">
        <v>946</v>
      </c>
      <c r="CF1025" s="129" t="s">
        <v>961</v>
      </c>
      <c r="CG1025" s="131" t="s">
        <v>18012</v>
      </c>
      <c r="CH1025" s="131" t="s">
        <v>10698</v>
      </c>
      <c r="CI1025" s="124" t="s">
        <v>20008</v>
      </c>
    </row>
    <row r="1026" spans="45:87" ht="15" hidden="1" x14ac:dyDescent="0.25">
      <c r="AS1026" s="124" t="s">
        <v>5221</v>
      </c>
      <c r="AT1026" s="129" t="s">
        <v>583</v>
      </c>
      <c r="AU1026" s="129" t="s">
        <v>204</v>
      </c>
      <c r="AV1026" s="129" t="s">
        <v>588</v>
      </c>
      <c r="AW1026" s="129" t="s">
        <v>946</v>
      </c>
      <c r="AX1026" s="129" t="s">
        <v>962</v>
      </c>
      <c r="AZ1026" s="129" t="s">
        <v>3984</v>
      </c>
      <c r="BA1026" s="130" t="s">
        <v>10699</v>
      </c>
      <c r="BB1026" s="130" t="s">
        <v>10700</v>
      </c>
      <c r="BH1026" s="124"/>
      <c r="BI1026" s="124"/>
      <c r="BP1026" s="123"/>
      <c r="BQ1026" s="123"/>
      <c r="BR1026" s="123"/>
      <c r="BX1026" s="123"/>
      <c r="BY1026" s="131"/>
      <c r="BZ1026" s="131"/>
      <c r="CB1026" s="129" t="s">
        <v>583</v>
      </c>
      <c r="CC1026" s="129" t="s">
        <v>204</v>
      </c>
      <c r="CD1026" s="129" t="s">
        <v>588</v>
      </c>
      <c r="CE1026" s="129" t="s">
        <v>946</v>
      </c>
      <c r="CF1026" s="129" t="s">
        <v>962</v>
      </c>
      <c r="CG1026" s="131" t="s">
        <v>18012</v>
      </c>
      <c r="CH1026" s="131" t="s">
        <v>10700</v>
      </c>
      <c r="CI1026" s="124" t="s">
        <v>20009</v>
      </c>
    </row>
    <row r="1027" spans="45:87" ht="15" hidden="1" x14ac:dyDescent="0.25">
      <c r="AS1027" s="124" t="s">
        <v>5222</v>
      </c>
      <c r="AT1027" s="129" t="s">
        <v>583</v>
      </c>
      <c r="AU1027" s="129" t="s">
        <v>204</v>
      </c>
      <c r="AV1027" s="129" t="s">
        <v>588</v>
      </c>
      <c r="AW1027" s="129" t="s">
        <v>946</v>
      </c>
      <c r="AX1027" s="129" t="s">
        <v>963</v>
      </c>
      <c r="AZ1027" s="129" t="s">
        <v>3984</v>
      </c>
      <c r="BA1027" s="130" t="s">
        <v>10701</v>
      </c>
      <c r="BB1027" s="130" t="s">
        <v>10702</v>
      </c>
      <c r="BH1027" s="124"/>
      <c r="BI1027" s="124"/>
      <c r="BP1027" s="123"/>
      <c r="BQ1027" s="123"/>
      <c r="BR1027" s="123"/>
      <c r="BX1027" s="123"/>
      <c r="BY1027" s="131"/>
      <c r="BZ1027" s="131"/>
      <c r="CB1027" s="129" t="s">
        <v>583</v>
      </c>
      <c r="CC1027" s="129" t="s">
        <v>204</v>
      </c>
      <c r="CD1027" s="129" t="s">
        <v>588</v>
      </c>
      <c r="CE1027" s="129" t="s">
        <v>946</v>
      </c>
      <c r="CF1027" s="129" t="s">
        <v>963</v>
      </c>
      <c r="CG1027" s="131" t="s">
        <v>18012</v>
      </c>
      <c r="CH1027" s="131" t="s">
        <v>10702</v>
      </c>
      <c r="CI1027" s="124" t="s">
        <v>20010</v>
      </c>
    </row>
    <row r="1028" spans="45:87" ht="15" hidden="1" x14ac:dyDescent="0.25">
      <c r="AS1028" s="124" t="s">
        <v>5223</v>
      </c>
      <c r="AT1028" s="129" t="s">
        <v>583</v>
      </c>
      <c r="AU1028" s="129" t="s">
        <v>204</v>
      </c>
      <c r="AV1028" s="129" t="s">
        <v>588</v>
      </c>
      <c r="AW1028" s="129" t="s">
        <v>946</v>
      </c>
      <c r="AX1028" s="129" t="s">
        <v>964</v>
      </c>
      <c r="AZ1028" s="129" t="s">
        <v>3984</v>
      </c>
      <c r="BA1028" s="130" t="s">
        <v>10703</v>
      </c>
      <c r="BB1028" s="130" t="s">
        <v>10704</v>
      </c>
      <c r="BH1028" s="124"/>
      <c r="BI1028" s="124"/>
      <c r="BP1028" s="123"/>
      <c r="BQ1028" s="123"/>
      <c r="BR1028" s="123"/>
      <c r="BX1028" s="123"/>
      <c r="BY1028" s="131"/>
      <c r="BZ1028" s="131"/>
      <c r="CB1028" s="129" t="s">
        <v>583</v>
      </c>
      <c r="CC1028" s="129" t="s">
        <v>204</v>
      </c>
      <c r="CD1028" s="129" t="s">
        <v>588</v>
      </c>
      <c r="CE1028" s="129" t="s">
        <v>946</v>
      </c>
      <c r="CF1028" s="129" t="s">
        <v>964</v>
      </c>
      <c r="CG1028" s="131" t="s">
        <v>18012</v>
      </c>
      <c r="CH1028" s="131" t="s">
        <v>10704</v>
      </c>
      <c r="CI1028" s="124" t="s">
        <v>20011</v>
      </c>
    </row>
    <row r="1029" spans="45:87" ht="15" hidden="1" x14ac:dyDescent="0.25">
      <c r="AS1029" s="124" t="s">
        <v>5224</v>
      </c>
      <c r="AT1029" s="129" t="s">
        <v>583</v>
      </c>
      <c r="AU1029" s="129" t="s">
        <v>204</v>
      </c>
      <c r="AV1029" s="129" t="s">
        <v>588</v>
      </c>
      <c r="AW1029" s="129" t="s">
        <v>946</v>
      </c>
      <c r="AX1029" s="129" t="s">
        <v>965</v>
      </c>
      <c r="AZ1029" s="129" t="s">
        <v>3984</v>
      </c>
      <c r="BA1029" s="130" t="s">
        <v>10705</v>
      </c>
      <c r="BB1029" s="130" t="s">
        <v>10706</v>
      </c>
      <c r="BH1029" s="124"/>
      <c r="BI1029" s="124"/>
      <c r="BP1029" s="123"/>
      <c r="BQ1029" s="123"/>
      <c r="BR1029" s="123"/>
      <c r="BX1029" s="123"/>
      <c r="BY1029" s="131"/>
      <c r="BZ1029" s="131"/>
      <c r="CB1029" s="129" t="s">
        <v>583</v>
      </c>
      <c r="CC1029" s="129" t="s">
        <v>204</v>
      </c>
      <c r="CD1029" s="129" t="s">
        <v>588</v>
      </c>
      <c r="CE1029" s="129" t="s">
        <v>946</v>
      </c>
      <c r="CF1029" s="129" t="s">
        <v>965</v>
      </c>
      <c r="CG1029" s="131" t="s">
        <v>18012</v>
      </c>
      <c r="CH1029" s="131" t="s">
        <v>10706</v>
      </c>
      <c r="CI1029" s="124" t="s">
        <v>20012</v>
      </c>
    </row>
    <row r="1030" spans="45:87" ht="15" hidden="1" x14ac:dyDescent="0.25">
      <c r="AS1030" s="124" t="s">
        <v>5225</v>
      </c>
      <c r="AT1030" s="129" t="s">
        <v>583</v>
      </c>
      <c r="AU1030" s="129" t="s">
        <v>204</v>
      </c>
      <c r="AV1030" s="129" t="s">
        <v>588</v>
      </c>
      <c r="AW1030" s="129" t="s">
        <v>946</v>
      </c>
      <c r="AX1030" s="129" t="s">
        <v>966</v>
      </c>
      <c r="AZ1030" s="129" t="s">
        <v>3984</v>
      </c>
      <c r="BA1030" s="130" t="s">
        <v>10707</v>
      </c>
      <c r="BB1030" s="130" t="s">
        <v>10708</v>
      </c>
      <c r="BH1030" s="124"/>
      <c r="BI1030" s="124"/>
      <c r="BP1030" s="123"/>
      <c r="BQ1030" s="123"/>
      <c r="BR1030" s="123"/>
      <c r="BX1030" s="123"/>
      <c r="BY1030" s="131"/>
      <c r="BZ1030" s="131"/>
      <c r="CB1030" s="129" t="s">
        <v>583</v>
      </c>
      <c r="CC1030" s="129" t="s">
        <v>204</v>
      </c>
      <c r="CD1030" s="129" t="s">
        <v>588</v>
      </c>
      <c r="CE1030" s="129" t="s">
        <v>946</v>
      </c>
      <c r="CF1030" s="129" t="s">
        <v>966</v>
      </c>
      <c r="CG1030" s="131" t="s">
        <v>18012</v>
      </c>
      <c r="CH1030" s="131" t="s">
        <v>10708</v>
      </c>
      <c r="CI1030" s="124" t="s">
        <v>20013</v>
      </c>
    </row>
    <row r="1031" spans="45:87" ht="15" hidden="1" x14ac:dyDescent="0.25">
      <c r="AS1031" s="124" t="s">
        <v>5226</v>
      </c>
      <c r="AT1031" s="129" t="s">
        <v>583</v>
      </c>
      <c r="AU1031" s="129" t="s">
        <v>204</v>
      </c>
      <c r="AV1031" s="129" t="s">
        <v>588</v>
      </c>
      <c r="AW1031" s="129" t="s">
        <v>946</v>
      </c>
      <c r="AX1031" s="129" t="s">
        <v>967</v>
      </c>
      <c r="AZ1031" s="129" t="s">
        <v>3984</v>
      </c>
      <c r="BA1031" s="130" t="s">
        <v>10709</v>
      </c>
      <c r="BB1031" s="130" t="s">
        <v>10710</v>
      </c>
      <c r="BH1031" s="124"/>
      <c r="BI1031" s="124"/>
      <c r="BP1031" s="123"/>
      <c r="BQ1031" s="123"/>
      <c r="BR1031" s="123"/>
      <c r="BX1031" s="123"/>
      <c r="BY1031" s="131"/>
      <c r="BZ1031" s="131"/>
      <c r="CB1031" s="129" t="s">
        <v>583</v>
      </c>
      <c r="CC1031" s="129" t="s">
        <v>204</v>
      </c>
      <c r="CD1031" s="129" t="s">
        <v>588</v>
      </c>
      <c r="CE1031" s="129" t="s">
        <v>946</v>
      </c>
      <c r="CF1031" s="129" t="s">
        <v>967</v>
      </c>
      <c r="CG1031" s="131" t="s">
        <v>18012</v>
      </c>
      <c r="CH1031" s="131" t="s">
        <v>10710</v>
      </c>
      <c r="CI1031" s="124" t="s">
        <v>20014</v>
      </c>
    </row>
    <row r="1032" spans="45:87" ht="15" hidden="1" x14ac:dyDescent="0.25">
      <c r="AS1032" s="124" t="s">
        <v>5227</v>
      </c>
      <c r="AT1032" s="129" t="s">
        <v>583</v>
      </c>
      <c r="AU1032" s="129" t="s">
        <v>204</v>
      </c>
      <c r="AV1032" s="129" t="s">
        <v>588</v>
      </c>
      <c r="AW1032" s="129" t="s">
        <v>646</v>
      </c>
      <c r="AX1032" s="129" t="s">
        <v>647</v>
      </c>
      <c r="AZ1032" s="129" t="s">
        <v>3984</v>
      </c>
      <c r="BA1032" s="130" t="s">
        <v>10711</v>
      </c>
      <c r="BB1032" s="130" t="s">
        <v>10712</v>
      </c>
      <c r="BH1032" s="124"/>
      <c r="BI1032" s="124"/>
      <c r="BP1032" s="123"/>
      <c r="BQ1032" s="123"/>
      <c r="BR1032" s="123"/>
      <c r="BX1032" s="123"/>
      <c r="BY1032" s="131"/>
      <c r="BZ1032" s="131"/>
      <c r="CB1032" s="129" t="s">
        <v>583</v>
      </c>
      <c r="CC1032" s="129" t="s">
        <v>204</v>
      </c>
      <c r="CD1032" s="129" t="s">
        <v>588</v>
      </c>
      <c r="CE1032" s="129" t="s">
        <v>646</v>
      </c>
      <c r="CF1032" s="129" t="s">
        <v>647</v>
      </c>
      <c r="CG1032" s="131" t="s">
        <v>18013</v>
      </c>
      <c r="CH1032" s="131" t="s">
        <v>10712</v>
      </c>
      <c r="CI1032" s="124" t="s">
        <v>20015</v>
      </c>
    </row>
    <row r="1033" spans="45:87" ht="15" hidden="1" x14ac:dyDescent="0.25">
      <c r="AS1033" s="124" t="s">
        <v>5228</v>
      </c>
      <c r="AT1033" s="129" t="s">
        <v>583</v>
      </c>
      <c r="AU1033" s="129" t="s">
        <v>204</v>
      </c>
      <c r="AV1033" s="129" t="s">
        <v>588</v>
      </c>
      <c r="AW1033" s="129" t="s">
        <v>646</v>
      </c>
      <c r="AX1033" s="129" t="s">
        <v>968</v>
      </c>
      <c r="AZ1033" s="129" t="s">
        <v>3984</v>
      </c>
      <c r="BA1033" s="130" t="s">
        <v>10713</v>
      </c>
      <c r="BB1033" s="130" t="s">
        <v>10714</v>
      </c>
      <c r="BH1033" s="124"/>
      <c r="BI1033" s="124"/>
      <c r="BP1033" s="123"/>
      <c r="BQ1033" s="123"/>
      <c r="BR1033" s="123"/>
      <c r="BX1033" s="123"/>
      <c r="BY1033" s="131"/>
      <c r="BZ1033" s="131"/>
      <c r="CB1033" s="129" t="s">
        <v>583</v>
      </c>
      <c r="CC1033" s="129" t="s">
        <v>204</v>
      </c>
      <c r="CD1033" s="129" t="s">
        <v>588</v>
      </c>
      <c r="CE1033" s="129" t="s">
        <v>646</v>
      </c>
      <c r="CF1033" s="129" t="s">
        <v>968</v>
      </c>
      <c r="CG1033" s="131" t="s">
        <v>18013</v>
      </c>
      <c r="CH1033" s="131" t="s">
        <v>10714</v>
      </c>
      <c r="CI1033" s="124" t="s">
        <v>20016</v>
      </c>
    </row>
    <row r="1034" spans="45:87" ht="15" hidden="1" x14ac:dyDescent="0.25">
      <c r="AS1034" s="124" t="s">
        <v>5229</v>
      </c>
      <c r="AT1034" s="129" t="s">
        <v>583</v>
      </c>
      <c r="AU1034" s="129" t="s">
        <v>204</v>
      </c>
      <c r="AV1034" s="129" t="s">
        <v>588</v>
      </c>
      <c r="AW1034" s="129" t="s">
        <v>646</v>
      </c>
      <c r="AX1034" s="129" t="s">
        <v>969</v>
      </c>
      <c r="AZ1034" s="129" t="s">
        <v>3984</v>
      </c>
      <c r="BA1034" s="130" t="s">
        <v>10715</v>
      </c>
      <c r="BB1034" s="130" t="s">
        <v>10716</v>
      </c>
      <c r="BH1034" s="124"/>
      <c r="BI1034" s="124"/>
      <c r="BP1034" s="123"/>
      <c r="BQ1034" s="123"/>
      <c r="BR1034" s="123"/>
      <c r="BX1034" s="123"/>
      <c r="BY1034" s="131"/>
      <c r="BZ1034" s="131"/>
      <c r="CB1034" s="129" t="s">
        <v>583</v>
      </c>
      <c r="CC1034" s="129" t="s">
        <v>204</v>
      </c>
      <c r="CD1034" s="129" t="s">
        <v>588</v>
      </c>
      <c r="CE1034" s="129" t="s">
        <v>646</v>
      </c>
      <c r="CF1034" s="129" t="s">
        <v>969</v>
      </c>
      <c r="CG1034" s="131" t="s">
        <v>18013</v>
      </c>
      <c r="CH1034" s="131" t="s">
        <v>10716</v>
      </c>
      <c r="CI1034" s="124" t="s">
        <v>20017</v>
      </c>
    </row>
    <row r="1035" spans="45:87" ht="15" hidden="1" x14ac:dyDescent="0.25">
      <c r="AS1035" s="124" t="s">
        <v>5230</v>
      </c>
      <c r="AT1035" s="129" t="s">
        <v>583</v>
      </c>
      <c r="AU1035" s="129" t="s">
        <v>204</v>
      </c>
      <c r="AV1035" s="129" t="s">
        <v>588</v>
      </c>
      <c r="AW1035" s="129" t="s">
        <v>646</v>
      </c>
      <c r="AX1035" s="129" t="s">
        <v>970</v>
      </c>
      <c r="AZ1035" s="129" t="s">
        <v>3984</v>
      </c>
      <c r="BA1035" s="130" t="s">
        <v>10717</v>
      </c>
      <c r="BB1035" s="130" t="s">
        <v>10718</v>
      </c>
      <c r="BH1035" s="124"/>
      <c r="BI1035" s="124"/>
      <c r="BP1035" s="123"/>
      <c r="BQ1035" s="123"/>
      <c r="BR1035" s="123"/>
      <c r="BX1035" s="123"/>
      <c r="BY1035" s="131"/>
      <c r="BZ1035" s="131"/>
      <c r="CB1035" s="129" t="s">
        <v>583</v>
      </c>
      <c r="CC1035" s="129" t="s">
        <v>204</v>
      </c>
      <c r="CD1035" s="129" t="s">
        <v>588</v>
      </c>
      <c r="CE1035" s="129" t="s">
        <v>646</v>
      </c>
      <c r="CF1035" s="129" t="s">
        <v>970</v>
      </c>
      <c r="CG1035" s="131" t="s">
        <v>18013</v>
      </c>
      <c r="CH1035" s="131" t="s">
        <v>10718</v>
      </c>
      <c r="CI1035" s="124" t="s">
        <v>20018</v>
      </c>
    </row>
    <row r="1036" spans="45:87" ht="15" hidden="1" x14ac:dyDescent="0.25">
      <c r="AS1036" s="124" t="s">
        <v>5231</v>
      </c>
      <c r="AT1036" s="129" t="s">
        <v>583</v>
      </c>
      <c r="AU1036" s="129" t="s">
        <v>204</v>
      </c>
      <c r="AV1036" s="129" t="s">
        <v>588</v>
      </c>
      <c r="AW1036" s="129" t="s">
        <v>646</v>
      </c>
      <c r="AX1036" s="129" t="s">
        <v>971</v>
      </c>
      <c r="AZ1036" s="129" t="s">
        <v>3984</v>
      </c>
      <c r="BA1036" s="130" t="s">
        <v>10719</v>
      </c>
      <c r="BB1036" s="130" t="s">
        <v>10720</v>
      </c>
      <c r="BH1036" s="124"/>
      <c r="BI1036" s="124"/>
      <c r="BP1036" s="123"/>
      <c r="BQ1036" s="123"/>
      <c r="BR1036" s="123"/>
      <c r="BX1036" s="123"/>
      <c r="BY1036" s="131"/>
      <c r="BZ1036" s="131"/>
      <c r="CB1036" s="129" t="s">
        <v>583</v>
      </c>
      <c r="CC1036" s="129" t="s">
        <v>204</v>
      </c>
      <c r="CD1036" s="129" t="s">
        <v>588</v>
      </c>
      <c r="CE1036" s="129" t="s">
        <v>646</v>
      </c>
      <c r="CF1036" s="129" t="s">
        <v>971</v>
      </c>
      <c r="CG1036" s="131" t="s">
        <v>18013</v>
      </c>
      <c r="CH1036" s="131" t="s">
        <v>10720</v>
      </c>
      <c r="CI1036" s="124" t="s">
        <v>20019</v>
      </c>
    </row>
    <row r="1037" spans="45:87" ht="15" hidden="1" x14ac:dyDescent="0.25">
      <c r="AS1037" s="124" t="s">
        <v>5232</v>
      </c>
      <c r="AT1037" s="129" t="s">
        <v>583</v>
      </c>
      <c r="AU1037" s="129" t="s">
        <v>204</v>
      </c>
      <c r="AV1037" s="129" t="s">
        <v>588</v>
      </c>
      <c r="AW1037" s="129" t="s">
        <v>646</v>
      </c>
      <c r="AX1037" s="129" t="s">
        <v>972</v>
      </c>
      <c r="AZ1037" s="129" t="s">
        <v>3984</v>
      </c>
      <c r="BA1037" s="130" t="s">
        <v>10721</v>
      </c>
      <c r="BB1037" s="130" t="s">
        <v>10722</v>
      </c>
      <c r="BH1037" s="124"/>
      <c r="BI1037" s="124"/>
      <c r="BP1037" s="123"/>
      <c r="BQ1037" s="123"/>
      <c r="BR1037" s="123"/>
      <c r="BX1037" s="123"/>
      <c r="BY1037" s="131"/>
      <c r="BZ1037" s="131"/>
      <c r="CB1037" s="129" t="s">
        <v>583</v>
      </c>
      <c r="CC1037" s="129" t="s">
        <v>204</v>
      </c>
      <c r="CD1037" s="129" t="s">
        <v>588</v>
      </c>
      <c r="CE1037" s="129" t="s">
        <v>646</v>
      </c>
      <c r="CF1037" s="129" t="s">
        <v>972</v>
      </c>
      <c r="CG1037" s="131" t="s">
        <v>18013</v>
      </c>
      <c r="CH1037" s="131" t="s">
        <v>10722</v>
      </c>
      <c r="CI1037" s="124" t="s">
        <v>20020</v>
      </c>
    </row>
    <row r="1038" spans="45:87" ht="15" hidden="1" x14ac:dyDescent="0.25">
      <c r="AS1038" s="124" t="s">
        <v>5233</v>
      </c>
      <c r="AT1038" s="129" t="s">
        <v>583</v>
      </c>
      <c r="AU1038" s="129" t="s">
        <v>204</v>
      </c>
      <c r="AV1038" s="129" t="s">
        <v>588</v>
      </c>
      <c r="AW1038" s="129" t="s">
        <v>646</v>
      </c>
      <c r="AX1038" s="129" t="s">
        <v>973</v>
      </c>
      <c r="AZ1038" s="129" t="s">
        <v>3984</v>
      </c>
      <c r="BA1038" s="130" t="s">
        <v>10723</v>
      </c>
      <c r="BB1038" s="130" t="s">
        <v>10724</v>
      </c>
      <c r="BH1038" s="124"/>
      <c r="BI1038" s="124"/>
      <c r="BP1038" s="123"/>
      <c r="BQ1038" s="123"/>
      <c r="BR1038" s="123"/>
      <c r="BX1038" s="123"/>
      <c r="BY1038" s="131"/>
      <c r="BZ1038" s="131"/>
      <c r="CB1038" s="129" t="s">
        <v>583</v>
      </c>
      <c r="CC1038" s="129" t="s">
        <v>204</v>
      </c>
      <c r="CD1038" s="129" t="s">
        <v>588</v>
      </c>
      <c r="CE1038" s="129" t="s">
        <v>646</v>
      </c>
      <c r="CF1038" s="129" t="s">
        <v>973</v>
      </c>
      <c r="CG1038" s="131" t="s">
        <v>18013</v>
      </c>
      <c r="CH1038" s="131" t="s">
        <v>10724</v>
      </c>
      <c r="CI1038" s="124" t="s">
        <v>20021</v>
      </c>
    </row>
    <row r="1039" spans="45:87" ht="15" hidden="1" x14ac:dyDescent="0.25">
      <c r="AS1039" s="124" t="s">
        <v>5234</v>
      </c>
      <c r="AT1039" s="129" t="s">
        <v>583</v>
      </c>
      <c r="AU1039" s="129" t="s">
        <v>204</v>
      </c>
      <c r="AV1039" s="129" t="s">
        <v>588</v>
      </c>
      <c r="AW1039" s="129" t="s">
        <v>646</v>
      </c>
      <c r="AX1039" s="129" t="s">
        <v>840</v>
      </c>
      <c r="AZ1039" s="129" t="s">
        <v>3984</v>
      </c>
      <c r="BA1039" s="130" t="s">
        <v>10725</v>
      </c>
      <c r="BB1039" s="130" t="s">
        <v>10726</v>
      </c>
      <c r="BH1039" s="124"/>
      <c r="BI1039" s="124"/>
      <c r="BP1039" s="123"/>
      <c r="BQ1039" s="123"/>
      <c r="BR1039" s="123"/>
      <c r="BX1039" s="123"/>
      <c r="BY1039" s="131"/>
      <c r="BZ1039" s="131"/>
      <c r="CB1039" s="129" t="s">
        <v>583</v>
      </c>
      <c r="CC1039" s="129" t="s">
        <v>204</v>
      </c>
      <c r="CD1039" s="129" t="s">
        <v>588</v>
      </c>
      <c r="CE1039" s="129" t="s">
        <v>646</v>
      </c>
      <c r="CF1039" s="129" t="s">
        <v>840</v>
      </c>
      <c r="CG1039" s="131" t="s">
        <v>18013</v>
      </c>
      <c r="CH1039" s="131" t="s">
        <v>10726</v>
      </c>
      <c r="CI1039" s="124" t="s">
        <v>20022</v>
      </c>
    </row>
    <row r="1040" spans="45:87" ht="15" hidden="1" x14ac:dyDescent="0.25">
      <c r="AS1040" s="124" t="s">
        <v>5235</v>
      </c>
      <c r="AT1040" s="129" t="s">
        <v>583</v>
      </c>
      <c r="AU1040" s="129" t="s">
        <v>204</v>
      </c>
      <c r="AV1040" s="129" t="s">
        <v>588</v>
      </c>
      <c r="AW1040" s="129" t="s">
        <v>646</v>
      </c>
      <c r="AX1040" s="129" t="s">
        <v>648</v>
      </c>
      <c r="AZ1040" s="129" t="s">
        <v>3984</v>
      </c>
      <c r="BA1040" s="130" t="s">
        <v>10727</v>
      </c>
      <c r="BB1040" s="130" t="s">
        <v>10728</v>
      </c>
      <c r="BH1040" s="124"/>
      <c r="BI1040" s="124"/>
      <c r="BP1040" s="123"/>
      <c r="BQ1040" s="123"/>
      <c r="BR1040" s="123"/>
      <c r="BX1040" s="123"/>
      <c r="BY1040" s="131"/>
      <c r="BZ1040" s="131"/>
      <c r="CB1040" s="129" t="s">
        <v>583</v>
      </c>
      <c r="CC1040" s="129" t="s">
        <v>204</v>
      </c>
      <c r="CD1040" s="129" t="s">
        <v>588</v>
      </c>
      <c r="CE1040" s="129" t="s">
        <v>646</v>
      </c>
      <c r="CF1040" s="129" t="s">
        <v>648</v>
      </c>
      <c r="CG1040" s="131" t="s">
        <v>18013</v>
      </c>
      <c r="CH1040" s="131" t="s">
        <v>10728</v>
      </c>
      <c r="CI1040" s="124" t="s">
        <v>20023</v>
      </c>
    </row>
    <row r="1041" spans="45:87" ht="15" hidden="1" x14ac:dyDescent="0.25">
      <c r="AS1041" s="124" t="s">
        <v>5236</v>
      </c>
      <c r="AT1041" s="129" t="s">
        <v>583</v>
      </c>
      <c r="AU1041" s="129" t="s">
        <v>204</v>
      </c>
      <c r="AV1041" s="129" t="s">
        <v>588</v>
      </c>
      <c r="AW1041" s="129" t="s">
        <v>646</v>
      </c>
      <c r="AX1041" s="129" t="s">
        <v>649</v>
      </c>
      <c r="AZ1041" s="129" t="s">
        <v>3984</v>
      </c>
      <c r="BA1041" s="130" t="s">
        <v>10729</v>
      </c>
      <c r="BB1041" s="130" t="s">
        <v>10730</v>
      </c>
      <c r="BH1041" s="124"/>
      <c r="BI1041" s="124"/>
      <c r="BP1041" s="123"/>
      <c r="BQ1041" s="123"/>
      <c r="BR1041" s="123"/>
      <c r="BX1041" s="123"/>
      <c r="BY1041" s="131"/>
      <c r="BZ1041" s="131"/>
      <c r="CB1041" s="129" t="s">
        <v>583</v>
      </c>
      <c r="CC1041" s="129" t="s">
        <v>204</v>
      </c>
      <c r="CD1041" s="129" t="s">
        <v>588</v>
      </c>
      <c r="CE1041" s="129" t="s">
        <v>646</v>
      </c>
      <c r="CF1041" s="129" t="s">
        <v>649</v>
      </c>
      <c r="CG1041" s="131" t="s">
        <v>18013</v>
      </c>
      <c r="CH1041" s="131" t="s">
        <v>10730</v>
      </c>
      <c r="CI1041" s="124" t="s">
        <v>20024</v>
      </c>
    </row>
    <row r="1042" spans="45:87" ht="15" hidden="1" x14ac:dyDescent="0.25">
      <c r="AS1042" s="124" t="s">
        <v>5237</v>
      </c>
      <c r="AT1042" s="129" t="s">
        <v>583</v>
      </c>
      <c r="AU1042" s="129" t="s">
        <v>204</v>
      </c>
      <c r="AV1042" s="129" t="s">
        <v>588</v>
      </c>
      <c r="AW1042" s="129" t="s">
        <v>646</v>
      </c>
      <c r="AX1042" s="129" t="s">
        <v>650</v>
      </c>
      <c r="AZ1042" s="129" t="s">
        <v>3984</v>
      </c>
      <c r="BA1042" s="130" t="s">
        <v>10731</v>
      </c>
      <c r="BB1042" s="130" t="s">
        <v>10732</v>
      </c>
      <c r="BH1042" s="124"/>
      <c r="BI1042" s="124"/>
      <c r="BP1042" s="123"/>
      <c r="BQ1042" s="123"/>
      <c r="BR1042" s="123"/>
      <c r="BX1042" s="123"/>
      <c r="BY1042" s="131"/>
      <c r="BZ1042" s="131"/>
      <c r="CB1042" s="129" t="s">
        <v>583</v>
      </c>
      <c r="CC1042" s="129" t="s">
        <v>204</v>
      </c>
      <c r="CD1042" s="129" t="s">
        <v>588</v>
      </c>
      <c r="CE1042" s="129" t="s">
        <v>646</v>
      </c>
      <c r="CF1042" s="129" t="s">
        <v>650</v>
      </c>
      <c r="CG1042" s="131" t="s">
        <v>18013</v>
      </c>
      <c r="CH1042" s="131" t="s">
        <v>10732</v>
      </c>
      <c r="CI1042" s="124" t="s">
        <v>20025</v>
      </c>
    </row>
    <row r="1043" spans="45:87" ht="15" hidden="1" x14ac:dyDescent="0.25">
      <c r="AS1043" s="124" t="s">
        <v>5238</v>
      </c>
      <c r="AT1043" s="129" t="s">
        <v>583</v>
      </c>
      <c r="AU1043" s="129" t="s">
        <v>204</v>
      </c>
      <c r="AV1043" s="129" t="s">
        <v>588</v>
      </c>
      <c r="AW1043" s="129" t="s">
        <v>646</v>
      </c>
      <c r="AX1043" s="129" t="s">
        <v>974</v>
      </c>
      <c r="AZ1043" s="129" t="s">
        <v>3984</v>
      </c>
      <c r="BA1043" s="130" t="s">
        <v>10733</v>
      </c>
      <c r="BB1043" s="130" t="s">
        <v>10734</v>
      </c>
      <c r="BH1043" s="124"/>
      <c r="BI1043" s="124"/>
      <c r="BP1043" s="123"/>
      <c r="BQ1043" s="123"/>
      <c r="BR1043" s="123"/>
      <c r="BX1043" s="123"/>
      <c r="BY1043" s="131"/>
      <c r="BZ1043" s="131"/>
      <c r="CB1043" s="129" t="s">
        <v>583</v>
      </c>
      <c r="CC1043" s="129" t="s">
        <v>204</v>
      </c>
      <c r="CD1043" s="129" t="s">
        <v>588</v>
      </c>
      <c r="CE1043" s="129" t="s">
        <v>646</v>
      </c>
      <c r="CF1043" s="129" t="s">
        <v>974</v>
      </c>
      <c r="CG1043" s="131" t="s">
        <v>18013</v>
      </c>
      <c r="CH1043" s="131" t="s">
        <v>10734</v>
      </c>
      <c r="CI1043" s="124" t="s">
        <v>20026</v>
      </c>
    </row>
    <row r="1044" spans="45:87" ht="15" hidden="1" x14ac:dyDescent="0.25">
      <c r="AS1044" s="124" t="s">
        <v>5239</v>
      </c>
      <c r="AT1044" s="129" t="s">
        <v>583</v>
      </c>
      <c r="AU1044" s="129" t="s">
        <v>204</v>
      </c>
      <c r="AV1044" s="129" t="s">
        <v>588</v>
      </c>
      <c r="AW1044" s="129" t="s">
        <v>646</v>
      </c>
      <c r="AX1044" s="129" t="s">
        <v>975</v>
      </c>
      <c r="AZ1044" s="129" t="s">
        <v>3984</v>
      </c>
      <c r="BA1044" s="130" t="s">
        <v>10735</v>
      </c>
      <c r="BB1044" s="130" t="s">
        <v>10736</v>
      </c>
      <c r="BH1044" s="124"/>
      <c r="BI1044" s="124"/>
      <c r="BP1044" s="123"/>
      <c r="BQ1044" s="123"/>
      <c r="BR1044" s="123"/>
      <c r="BX1044" s="123"/>
      <c r="BY1044" s="131"/>
      <c r="BZ1044" s="131"/>
      <c r="CB1044" s="129" t="s">
        <v>583</v>
      </c>
      <c r="CC1044" s="129" t="s">
        <v>204</v>
      </c>
      <c r="CD1044" s="129" t="s">
        <v>588</v>
      </c>
      <c r="CE1044" s="129" t="s">
        <v>646</v>
      </c>
      <c r="CF1044" s="129" t="s">
        <v>975</v>
      </c>
      <c r="CG1044" s="131" t="s">
        <v>18013</v>
      </c>
      <c r="CH1044" s="131" t="s">
        <v>10736</v>
      </c>
      <c r="CI1044" s="124" t="s">
        <v>20027</v>
      </c>
    </row>
    <row r="1045" spans="45:87" ht="15" hidden="1" x14ac:dyDescent="0.25">
      <c r="AS1045" s="124" t="s">
        <v>5240</v>
      </c>
      <c r="AT1045" s="129" t="s">
        <v>583</v>
      </c>
      <c r="AU1045" s="129" t="s">
        <v>204</v>
      </c>
      <c r="AV1045" s="129" t="s">
        <v>588</v>
      </c>
      <c r="AW1045" s="129" t="s">
        <v>646</v>
      </c>
      <c r="AX1045" s="129" t="s">
        <v>976</v>
      </c>
      <c r="AZ1045" s="129" t="s">
        <v>3984</v>
      </c>
      <c r="BA1045" s="130" t="s">
        <v>10737</v>
      </c>
      <c r="BB1045" s="130" t="s">
        <v>10738</v>
      </c>
      <c r="BH1045" s="124"/>
      <c r="BI1045" s="124"/>
      <c r="BP1045" s="123"/>
      <c r="BQ1045" s="123"/>
      <c r="BR1045" s="123"/>
      <c r="BX1045" s="123"/>
      <c r="BY1045" s="131"/>
      <c r="BZ1045" s="131"/>
      <c r="CB1045" s="129" t="s">
        <v>583</v>
      </c>
      <c r="CC1045" s="129" t="s">
        <v>204</v>
      </c>
      <c r="CD1045" s="129" t="s">
        <v>588</v>
      </c>
      <c r="CE1045" s="129" t="s">
        <v>646</v>
      </c>
      <c r="CF1045" s="129" t="s">
        <v>976</v>
      </c>
      <c r="CG1045" s="131" t="s">
        <v>18013</v>
      </c>
      <c r="CH1045" s="131" t="s">
        <v>10738</v>
      </c>
      <c r="CI1045" s="124" t="s">
        <v>20028</v>
      </c>
    </row>
    <row r="1046" spans="45:87" ht="15" hidden="1" x14ac:dyDescent="0.25">
      <c r="AS1046" s="124" t="s">
        <v>5241</v>
      </c>
      <c r="AT1046" s="129" t="s">
        <v>583</v>
      </c>
      <c r="AU1046" s="129" t="s">
        <v>204</v>
      </c>
      <c r="AV1046" s="129" t="s">
        <v>588</v>
      </c>
      <c r="AW1046" s="129" t="s">
        <v>646</v>
      </c>
      <c r="AX1046" s="129" t="s">
        <v>977</v>
      </c>
      <c r="AZ1046" s="129" t="s">
        <v>3984</v>
      </c>
      <c r="BA1046" s="130" t="s">
        <v>10739</v>
      </c>
      <c r="BB1046" s="130" t="s">
        <v>10740</v>
      </c>
      <c r="BH1046" s="124"/>
      <c r="BI1046" s="124"/>
      <c r="BP1046" s="123"/>
      <c r="BQ1046" s="123"/>
      <c r="BR1046" s="123"/>
      <c r="BX1046" s="123"/>
      <c r="BY1046" s="131"/>
      <c r="BZ1046" s="131"/>
      <c r="CB1046" s="129" t="s">
        <v>583</v>
      </c>
      <c r="CC1046" s="129" t="s">
        <v>204</v>
      </c>
      <c r="CD1046" s="129" t="s">
        <v>588</v>
      </c>
      <c r="CE1046" s="129" t="s">
        <v>646</v>
      </c>
      <c r="CF1046" s="129" t="s">
        <v>977</v>
      </c>
      <c r="CG1046" s="131" t="s">
        <v>18013</v>
      </c>
      <c r="CH1046" s="131" t="s">
        <v>10740</v>
      </c>
      <c r="CI1046" s="124" t="s">
        <v>20029</v>
      </c>
    </row>
    <row r="1047" spans="45:87" ht="15" hidden="1" x14ac:dyDescent="0.25">
      <c r="AS1047" s="124" t="s">
        <v>5242</v>
      </c>
      <c r="AT1047" s="129" t="s">
        <v>583</v>
      </c>
      <c r="AU1047" s="129" t="s">
        <v>204</v>
      </c>
      <c r="AV1047" s="129" t="s">
        <v>588</v>
      </c>
      <c r="AW1047" s="129" t="s">
        <v>646</v>
      </c>
      <c r="AX1047" s="129" t="s">
        <v>651</v>
      </c>
      <c r="AZ1047" s="129" t="s">
        <v>3984</v>
      </c>
      <c r="BA1047" s="130" t="s">
        <v>10741</v>
      </c>
      <c r="BB1047" s="130" t="s">
        <v>10742</v>
      </c>
      <c r="BH1047" s="124"/>
      <c r="BI1047" s="124"/>
      <c r="BP1047" s="123"/>
      <c r="BQ1047" s="123"/>
      <c r="BR1047" s="123"/>
      <c r="BX1047" s="123"/>
      <c r="BY1047" s="131"/>
      <c r="BZ1047" s="131"/>
      <c r="CB1047" s="129" t="s">
        <v>583</v>
      </c>
      <c r="CC1047" s="129" t="s">
        <v>204</v>
      </c>
      <c r="CD1047" s="129" t="s">
        <v>588</v>
      </c>
      <c r="CE1047" s="129" t="s">
        <v>646</v>
      </c>
      <c r="CF1047" s="129" t="s">
        <v>651</v>
      </c>
      <c r="CG1047" s="131" t="s">
        <v>18013</v>
      </c>
      <c r="CH1047" s="131" t="s">
        <v>10742</v>
      </c>
      <c r="CI1047" s="124" t="s">
        <v>20030</v>
      </c>
    </row>
    <row r="1048" spans="45:87" ht="15" hidden="1" x14ac:dyDescent="0.25">
      <c r="AS1048" s="124" t="s">
        <v>5243</v>
      </c>
      <c r="AT1048" s="129" t="s">
        <v>583</v>
      </c>
      <c r="AU1048" s="129" t="s">
        <v>204</v>
      </c>
      <c r="AV1048" s="129" t="s">
        <v>588</v>
      </c>
      <c r="AW1048" s="129" t="s">
        <v>646</v>
      </c>
      <c r="AX1048" s="129" t="s">
        <v>652</v>
      </c>
      <c r="AZ1048" s="129" t="s">
        <v>3984</v>
      </c>
      <c r="BA1048" s="130" t="s">
        <v>10743</v>
      </c>
      <c r="BB1048" s="130" t="s">
        <v>10744</v>
      </c>
      <c r="BH1048" s="124"/>
      <c r="BI1048" s="124"/>
      <c r="BP1048" s="123"/>
      <c r="BQ1048" s="123"/>
      <c r="BR1048" s="123"/>
      <c r="BX1048" s="123"/>
      <c r="BY1048" s="131"/>
      <c r="BZ1048" s="131"/>
      <c r="CB1048" s="129" t="s">
        <v>583</v>
      </c>
      <c r="CC1048" s="129" t="s">
        <v>204</v>
      </c>
      <c r="CD1048" s="129" t="s">
        <v>588</v>
      </c>
      <c r="CE1048" s="129" t="s">
        <v>646</v>
      </c>
      <c r="CF1048" s="129" t="s">
        <v>652</v>
      </c>
      <c r="CG1048" s="131" t="s">
        <v>18013</v>
      </c>
      <c r="CH1048" s="131" t="s">
        <v>10744</v>
      </c>
      <c r="CI1048" s="124" t="s">
        <v>20031</v>
      </c>
    </row>
    <row r="1049" spans="45:87" ht="15" hidden="1" x14ac:dyDescent="0.25">
      <c r="AS1049" s="124" t="s">
        <v>5244</v>
      </c>
      <c r="AT1049" s="129" t="s">
        <v>583</v>
      </c>
      <c r="AU1049" s="129" t="s">
        <v>204</v>
      </c>
      <c r="AV1049" s="129" t="s">
        <v>586</v>
      </c>
      <c r="AW1049" s="129" t="s">
        <v>850</v>
      </c>
      <c r="AX1049" s="129" t="s">
        <v>978</v>
      </c>
      <c r="AZ1049" s="129" t="s">
        <v>3984</v>
      </c>
      <c r="BA1049" s="130" t="s">
        <v>10745</v>
      </c>
      <c r="BB1049" s="130" t="s">
        <v>10746</v>
      </c>
      <c r="BH1049" s="124"/>
      <c r="BI1049" s="124"/>
      <c r="BP1049" s="123"/>
      <c r="BQ1049" s="123"/>
      <c r="BR1049" s="123"/>
      <c r="BX1049" s="123"/>
      <c r="BY1049" s="131"/>
      <c r="BZ1049" s="131"/>
      <c r="CB1049" s="129" t="s">
        <v>583</v>
      </c>
      <c r="CC1049" s="129" t="s">
        <v>204</v>
      </c>
      <c r="CD1049" s="129" t="s">
        <v>586</v>
      </c>
      <c r="CE1049" s="129" t="s">
        <v>850</v>
      </c>
      <c r="CF1049" s="129" t="s">
        <v>978</v>
      </c>
      <c r="CG1049" s="131" t="s">
        <v>18014</v>
      </c>
      <c r="CH1049" s="131" t="s">
        <v>10746</v>
      </c>
      <c r="CI1049" s="124" t="s">
        <v>20032</v>
      </c>
    </row>
    <row r="1050" spans="45:87" ht="15" hidden="1" x14ac:dyDescent="0.25">
      <c r="AS1050" s="124" t="s">
        <v>5245</v>
      </c>
      <c r="AT1050" s="129" t="s">
        <v>583</v>
      </c>
      <c r="AU1050" s="129" t="s">
        <v>204</v>
      </c>
      <c r="AV1050" s="129" t="s">
        <v>586</v>
      </c>
      <c r="AW1050" s="129" t="s">
        <v>850</v>
      </c>
      <c r="AX1050" s="129" t="s">
        <v>979</v>
      </c>
      <c r="AZ1050" s="129" t="s">
        <v>3984</v>
      </c>
      <c r="BA1050" s="130" t="s">
        <v>10747</v>
      </c>
      <c r="BB1050" s="130" t="s">
        <v>10748</v>
      </c>
      <c r="BH1050" s="124"/>
      <c r="BI1050" s="124"/>
      <c r="BP1050" s="123"/>
      <c r="BQ1050" s="123"/>
      <c r="BR1050" s="123"/>
      <c r="BX1050" s="123"/>
      <c r="BY1050" s="131"/>
      <c r="BZ1050" s="131"/>
      <c r="CB1050" s="129" t="s">
        <v>583</v>
      </c>
      <c r="CC1050" s="129" t="s">
        <v>204</v>
      </c>
      <c r="CD1050" s="129" t="s">
        <v>586</v>
      </c>
      <c r="CE1050" s="129" t="s">
        <v>850</v>
      </c>
      <c r="CF1050" s="129" t="s">
        <v>979</v>
      </c>
      <c r="CG1050" s="131" t="s">
        <v>18014</v>
      </c>
      <c r="CH1050" s="131" t="s">
        <v>10748</v>
      </c>
      <c r="CI1050" s="124" t="s">
        <v>20033</v>
      </c>
    </row>
    <row r="1051" spans="45:87" ht="15" hidden="1" x14ac:dyDescent="0.25">
      <c r="AS1051" s="124" t="s">
        <v>5246</v>
      </c>
      <c r="AT1051" s="129" t="s">
        <v>583</v>
      </c>
      <c r="AU1051" s="129" t="s">
        <v>204</v>
      </c>
      <c r="AV1051" s="129" t="s">
        <v>586</v>
      </c>
      <c r="AW1051" s="129" t="s">
        <v>850</v>
      </c>
      <c r="AX1051" s="129" t="s">
        <v>980</v>
      </c>
      <c r="AZ1051" s="129" t="s">
        <v>3984</v>
      </c>
      <c r="BA1051" s="130" t="s">
        <v>10749</v>
      </c>
      <c r="BB1051" s="130" t="s">
        <v>10750</v>
      </c>
      <c r="BH1051" s="124"/>
      <c r="BI1051" s="124"/>
      <c r="BP1051" s="123"/>
      <c r="BQ1051" s="123"/>
      <c r="BR1051" s="123"/>
      <c r="BX1051" s="123"/>
      <c r="BY1051" s="131"/>
      <c r="BZ1051" s="131"/>
      <c r="CB1051" s="129" t="s">
        <v>583</v>
      </c>
      <c r="CC1051" s="129" t="s">
        <v>204</v>
      </c>
      <c r="CD1051" s="129" t="s">
        <v>586</v>
      </c>
      <c r="CE1051" s="129" t="s">
        <v>850</v>
      </c>
      <c r="CF1051" s="129" t="s">
        <v>980</v>
      </c>
      <c r="CG1051" s="131" t="s">
        <v>18014</v>
      </c>
      <c r="CH1051" s="131" t="s">
        <v>10750</v>
      </c>
      <c r="CI1051" s="124" t="s">
        <v>20034</v>
      </c>
    </row>
    <row r="1052" spans="45:87" ht="15" hidden="1" x14ac:dyDescent="0.25">
      <c r="AS1052" s="124" t="s">
        <v>5247</v>
      </c>
      <c r="AT1052" s="129" t="s">
        <v>583</v>
      </c>
      <c r="AU1052" s="129" t="s">
        <v>204</v>
      </c>
      <c r="AV1052" s="129" t="s">
        <v>586</v>
      </c>
      <c r="AW1052" s="129" t="s">
        <v>850</v>
      </c>
      <c r="AX1052" s="129" t="s">
        <v>981</v>
      </c>
      <c r="AZ1052" s="129" t="s">
        <v>3984</v>
      </c>
      <c r="BA1052" s="130" t="s">
        <v>10751</v>
      </c>
      <c r="BB1052" s="130" t="s">
        <v>10752</v>
      </c>
      <c r="BH1052" s="124"/>
      <c r="BI1052" s="124"/>
      <c r="BP1052" s="123"/>
      <c r="BQ1052" s="123"/>
      <c r="BR1052" s="123"/>
      <c r="BX1052" s="123"/>
      <c r="BY1052" s="131"/>
      <c r="BZ1052" s="131"/>
      <c r="CB1052" s="129" t="s">
        <v>583</v>
      </c>
      <c r="CC1052" s="129" t="s">
        <v>204</v>
      </c>
      <c r="CD1052" s="129" t="s">
        <v>586</v>
      </c>
      <c r="CE1052" s="129" t="s">
        <v>850</v>
      </c>
      <c r="CF1052" s="129" t="s">
        <v>981</v>
      </c>
      <c r="CG1052" s="131" t="s">
        <v>18014</v>
      </c>
      <c r="CH1052" s="131" t="s">
        <v>10752</v>
      </c>
      <c r="CI1052" s="124" t="s">
        <v>20035</v>
      </c>
    </row>
    <row r="1053" spans="45:87" ht="15" hidden="1" x14ac:dyDescent="0.25">
      <c r="AS1053" s="124" t="s">
        <v>5248</v>
      </c>
      <c r="AT1053" s="129" t="s">
        <v>583</v>
      </c>
      <c r="AU1053" s="129" t="s">
        <v>204</v>
      </c>
      <c r="AV1053" s="129" t="s">
        <v>586</v>
      </c>
      <c r="AW1053" s="129" t="s">
        <v>850</v>
      </c>
      <c r="AX1053" s="129" t="s">
        <v>982</v>
      </c>
      <c r="AZ1053" s="129" t="s">
        <v>3984</v>
      </c>
      <c r="BA1053" s="130" t="s">
        <v>10753</v>
      </c>
      <c r="BB1053" s="130" t="s">
        <v>10754</v>
      </c>
      <c r="BH1053" s="124"/>
      <c r="BI1053" s="124"/>
      <c r="BP1053" s="123"/>
      <c r="BQ1053" s="123"/>
      <c r="BR1053" s="123"/>
      <c r="BX1053" s="123"/>
      <c r="BY1053" s="131"/>
      <c r="BZ1053" s="131"/>
      <c r="CB1053" s="129" t="s">
        <v>583</v>
      </c>
      <c r="CC1053" s="129" t="s">
        <v>204</v>
      </c>
      <c r="CD1053" s="129" t="s">
        <v>586</v>
      </c>
      <c r="CE1053" s="129" t="s">
        <v>850</v>
      </c>
      <c r="CF1053" s="129" t="s">
        <v>982</v>
      </c>
      <c r="CG1053" s="131" t="s">
        <v>18014</v>
      </c>
      <c r="CH1053" s="131" t="s">
        <v>10754</v>
      </c>
      <c r="CI1053" s="124" t="s">
        <v>20036</v>
      </c>
    </row>
    <row r="1054" spans="45:87" ht="15" hidden="1" x14ac:dyDescent="0.25">
      <c r="AS1054" s="124" t="s">
        <v>5249</v>
      </c>
      <c r="AT1054" s="129" t="s">
        <v>583</v>
      </c>
      <c r="AU1054" s="129" t="s">
        <v>204</v>
      </c>
      <c r="AV1054" s="129" t="s">
        <v>586</v>
      </c>
      <c r="AW1054" s="129" t="s">
        <v>850</v>
      </c>
      <c r="AX1054" s="129" t="s">
        <v>983</v>
      </c>
      <c r="AZ1054" s="129" t="s">
        <v>3984</v>
      </c>
      <c r="BA1054" s="130" t="s">
        <v>10755</v>
      </c>
      <c r="BB1054" s="130" t="s">
        <v>10756</v>
      </c>
      <c r="BH1054" s="124"/>
      <c r="BI1054" s="124"/>
      <c r="BP1054" s="123"/>
      <c r="BQ1054" s="123"/>
      <c r="BR1054" s="123"/>
      <c r="BX1054" s="123"/>
      <c r="BY1054" s="131"/>
      <c r="BZ1054" s="131"/>
      <c r="CB1054" s="129" t="s">
        <v>583</v>
      </c>
      <c r="CC1054" s="129" t="s">
        <v>204</v>
      </c>
      <c r="CD1054" s="129" t="s">
        <v>586</v>
      </c>
      <c r="CE1054" s="129" t="s">
        <v>850</v>
      </c>
      <c r="CF1054" s="129" t="s">
        <v>983</v>
      </c>
      <c r="CG1054" s="131" t="s">
        <v>18014</v>
      </c>
      <c r="CH1054" s="131" t="s">
        <v>10756</v>
      </c>
      <c r="CI1054" s="124" t="s">
        <v>20037</v>
      </c>
    </row>
    <row r="1055" spans="45:87" ht="15" hidden="1" x14ac:dyDescent="0.25">
      <c r="AS1055" s="124" t="s">
        <v>5250</v>
      </c>
      <c r="AT1055" s="129" t="s">
        <v>583</v>
      </c>
      <c r="AU1055" s="129" t="s">
        <v>204</v>
      </c>
      <c r="AV1055" s="129" t="s">
        <v>586</v>
      </c>
      <c r="AW1055" s="129" t="s">
        <v>850</v>
      </c>
      <c r="AX1055" s="129" t="s">
        <v>984</v>
      </c>
      <c r="AZ1055" s="129" t="s">
        <v>3984</v>
      </c>
      <c r="BA1055" s="130" t="s">
        <v>10757</v>
      </c>
      <c r="BB1055" s="130" t="s">
        <v>10758</v>
      </c>
      <c r="BH1055" s="124"/>
      <c r="BI1055" s="124"/>
      <c r="BP1055" s="123"/>
      <c r="BQ1055" s="123"/>
      <c r="BR1055" s="123"/>
      <c r="BX1055" s="123"/>
      <c r="BY1055" s="131"/>
      <c r="BZ1055" s="131"/>
      <c r="CB1055" s="129" t="s">
        <v>583</v>
      </c>
      <c r="CC1055" s="129" t="s">
        <v>204</v>
      </c>
      <c r="CD1055" s="129" t="s">
        <v>586</v>
      </c>
      <c r="CE1055" s="129" t="s">
        <v>850</v>
      </c>
      <c r="CF1055" s="129" t="s">
        <v>984</v>
      </c>
      <c r="CG1055" s="131" t="s">
        <v>18014</v>
      </c>
      <c r="CH1055" s="131" t="s">
        <v>10758</v>
      </c>
      <c r="CI1055" s="124" t="s">
        <v>20038</v>
      </c>
    </row>
    <row r="1056" spans="45:87" ht="15" hidden="1" x14ac:dyDescent="0.25">
      <c r="AS1056" s="124" t="s">
        <v>5251</v>
      </c>
      <c r="AT1056" s="129" t="s">
        <v>583</v>
      </c>
      <c r="AU1056" s="129" t="s">
        <v>204</v>
      </c>
      <c r="AV1056" s="129" t="s">
        <v>586</v>
      </c>
      <c r="AW1056" s="129" t="s">
        <v>850</v>
      </c>
      <c r="AX1056" s="129" t="s">
        <v>985</v>
      </c>
      <c r="AZ1056" s="129" t="s">
        <v>3984</v>
      </c>
      <c r="BA1056" s="130" t="s">
        <v>10759</v>
      </c>
      <c r="BB1056" s="130" t="s">
        <v>10760</v>
      </c>
      <c r="BH1056" s="124"/>
      <c r="BI1056" s="124"/>
      <c r="BP1056" s="123"/>
      <c r="BQ1056" s="123"/>
      <c r="BR1056" s="123"/>
      <c r="BX1056" s="123"/>
      <c r="BY1056" s="131"/>
      <c r="BZ1056" s="131"/>
      <c r="CB1056" s="129" t="s">
        <v>583</v>
      </c>
      <c r="CC1056" s="129" t="s">
        <v>204</v>
      </c>
      <c r="CD1056" s="129" t="s">
        <v>586</v>
      </c>
      <c r="CE1056" s="129" t="s">
        <v>850</v>
      </c>
      <c r="CF1056" s="129" t="s">
        <v>985</v>
      </c>
      <c r="CG1056" s="131" t="s">
        <v>18014</v>
      </c>
      <c r="CH1056" s="131" t="s">
        <v>10760</v>
      </c>
      <c r="CI1056" s="124" t="s">
        <v>20039</v>
      </c>
    </row>
    <row r="1057" spans="45:87" ht="15" hidden="1" x14ac:dyDescent="0.25">
      <c r="AS1057" s="124" t="s">
        <v>5252</v>
      </c>
      <c r="AT1057" s="129" t="s">
        <v>583</v>
      </c>
      <c r="AU1057" s="129" t="s">
        <v>204</v>
      </c>
      <c r="AV1057" s="129" t="s">
        <v>586</v>
      </c>
      <c r="AW1057" s="129" t="s">
        <v>850</v>
      </c>
      <c r="AX1057" s="129" t="s">
        <v>986</v>
      </c>
      <c r="AZ1057" s="129" t="s">
        <v>3984</v>
      </c>
      <c r="BA1057" s="130" t="s">
        <v>10761</v>
      </c>
      <c r="BB1057" s="130" t="s">
        <v>10762</v>
      </c>
      <c r="BH1057" s="124"/>
      <c r="BI1057" s="124"/>
      <c r="BP1057" s="123"/>
      <c r="BQ1057" s="123"/>
      <c r="BR1057" s="123"/>
      <c r="BX1057" s="123"/>
      <c r="BY1057" s="131"/>
      <c r="BZ1057" s="131"/>
      <c r="CB1057" s="129" t="s">
        <v>583</v>
      </c>
      <c r="CC1057" s="129" t="s">
        <v>204</v>
      </c>
      <c r="CD1057" s="129" t="s">
        <v>586</v>
      </c>
      <c r="CE1057" s="129" t="s">
        <v>850</v>
      </c>
      <c r="CF1057" s="129" t="s">
        <v>986</v>
      </c>
      <c r="CG1057" s="131" t="s">
        <v>18014</v>
      </c>
      <c r="CH1057" s="131" t="s">
        <v>10762</v>
      </c>
      <c r="CI1057" s="124" t="s">
        <v>20040</v>
      </c>
    </row>
    <row r="1058" spans="45:87" ht="15" hidden="1" x14ac:dyDescent="0.25">
      <c r="AS1058" s="124" t="s">
        <v>5253</v>
      </c>
      <c r="AT1058" s="129" t="s">
        <v>583</v>
      </c>
      <c r="AU1058" s="129" t="s">
        <v>204</v>
      </c>
      <c r="AV1058" s="129" t="s">
        <v>586</v>
      </c>
      <c r="AW1058" s="129" t="s">
        <v>850</v>
      </c>
      <c r="AX1058" s="129" t="s">
        <v>987</v>
      </c>
      <c r="AZ1058" s="129" t="s">
        <v>3984</v>
      </c>
      <c r="BA1058" s="130" t="s">
        <v>10763</v>
      </c>
      <c r="BB1058" s="130" t="s">
        <v>10764</v>
      </c>
      <c r="BH1058" s="124"/>
      <c r="BI1058" s="124"/>
      <c r="BP1058" s="123"/>
      <c r="BQ1058" s="123"/>
      <c r="BR1058" s="123"/>
      <c r="BX1058" s="123"/>
      <c r="BY1058" s="131"/>
      <c r="BZ1058" s="131"/>
      <c r="CB1058" s="129" t="s">
        <v>583</v>
      </c>
      <c r="CC1058" s="129" t="s">
        <v>204</v>
      </c>
      <c r="CD1058" s="129" t="s">
        <v>586</v>
      </c>
      <c r="CE1058" s="129" t="s">
        <v>850</v>
      </c>
      <c r="CF1058" s="129" t="s">
        <v>987</v>
      </c>
      <c r="CG1058" s="131" t="s">
        <v>18014</v>
      </c>
      <c r="CH1058" s="131" t="s">
        <v>10764</v>
      </c>
      <c r="CI1058" s="124" t="s">
        <v>20041</v>
      </c>
    </row>
    <row r="1059" spans="45:87" ht="15" hidden="1" x14ac:dyDescent="0.25">
      <c r="AS1059" s="124" t="s">
        <v>5254</v>
      </c>
      <c r="AT1059" s="129" t="s">
        <v>583</v>
      </c>
      <c r="AU1059" s="129" t="s">
        <v>204</v>
      </c>
      <c r="AV1059" s="129" t="s">
        <v>586</v>
      </c>
      <c r="AW1059" s="129" t="s">
        <v>850</v>
      </c>
      <c r="AX1059" s="129" t="s">
        <v>988</v>
      </c>
      <c r="AZ1059" s="129" t="s">
        <v>3984</v>
      </c>
      <c r="BA1059" s="130" t="s">
        <v>10765</v>
      </c>
      <c r="BB1059" s="130" t="s">
        <v>10766</v>
      </c>
      <c r="BH1059" s="124"/>
      <c r="BI1059" s="124"/>
      <c r="BP1059" s="123"/>
      <c r="BQ1059" s="123"/>
      <c r="BR1059" s="123"/>
      <c r="BX1059" s="123"/>
      <c r="BY1059" s="131"/>
      <c r="BZ1059" s="131"/>
      <c r="CB1059" s="129" t="s">
        <v>583</v>
      </c>
      <c r="CC1059" s="129" t="s">
        <v>204</v>
      </c>
      <c r="CD1059" s="129" t="s">
        <v>586</v>
      </c>
      <c r="CE1059" s="129" t="s">
        <v>850</v>
      </c>
      <c r="CF1059" s="129" t="s">
        <v>988</v>
      </c>
      <c r="CG1059" s="131" t="s">
        <v>18014</v>
      </c>
      <c r="CH1059" s="131" t="s">
        <v>10766</v>
      </c>
      <c r="CI1059" s="124" t="s">
        <v>20042</v>
      </c>
    </row>
    <row r="1060" spans="45:87" ht="15" hidden="1" x14ac:dyDescent="0.25">
      <c r="AS1060" s="124" t="s">
        <v>5255</v>
      </c>
      <c r="AT1060" s="129" t="s">
        <v>583</v>
      </c>
      <c r="AU1060" s="129" t="s">
        <v>204</v>
      </c>
      <c r="AV1060" s="129" t="s">
        <v>586</v>
      </c>
      <c r="AW1060" s="129" t="s">
        <v>850</v>
      </c>
      <c r="AX1060" s="129" t="s">
        <v>851</v>
      </c>
      <c r="AZ1060" s="129" t="s">
        <v>3984</v>
      </c>
      <c r="BA1060" s="130" t="s">
        <v>10767</v>
      </c>
      <c r="BB1060" s="130" t="s">
        <v>10768</v>
      </c>
      <c r="BH1060" s="124"/>
      <c r="BI1060" s="124"/>
      <c r="BP1060" s="123"/>
      <c r="BQ1060" s="123"/>
      <c r="BR1060" s="123"/>
      <c r="BX1060" s="123"/>
      <c r="BY1060" s="131"/>
      <c r="BZ1060" s="131"/>
      <c r="CB1060" s="129" t="s">
        <v>583</v>
      </c>
      <c r="CC1060" s="129" t="s">
        <v>204</v>
      </c>
      <c r="CD1060" s="129" t="s">
        <v>586</v>
      </c>
      <c r="CE1060" s="129" t="s">
        <v>850</v>
      </c>
      <c r="CF1060" s="129" t="s">
        <v>851</v>
      </c>
      <c r="CG1060" s="131" t="s">
        <v>18014</v>
      </c>
      <c r="CH1060" s="131" t="s">
        <v>10768</v>
      </c>
      <c r="CI1060" s="124" t="s">
        <v>20043</v>
      </c>
    </row>
    <row r="1061" spans="45:87" ht="15" hidden="1" x14ac:dyDescent="0.25">
      <c r="AS1061" s="124" t="s">
        <v>5256</v>
      </c>
      <c r="AT1061" s="129" t="s">
        <v>583</v>
      </c>
      <c r="AU1061" s="129" t="s">
        <v>204</v>
      </c>
      <c r="AV1061" s="129" t="s">
        <v>586</v>
      </c>
      <c r="AW1061" s="129" t="s">
        <v>850</v>
      </c>
      <c r="AX1061" s="129" t="s">
        <v>989</v>
      </c>
      <c r="AZ1061" s="129" t="s">
        <v>3984</v>
      </c>
      <c r="BA1061" s="130" t="s">
        <v>10769</v>
      </c>
      <c r="BB1061" s="130" t="s">
        <v>10770</v>
      </c>
      <c r="BH1061" s="124"/>
      <c r="BI1061" s="124"/>
      <c r="BP1061" s="123"/>
      <c r="BQ1061" s="123"/>
      <c r="BR1061" s="123"/>
      <c r="BX1061" s="123"/>
      <c r="BY1061" s="131"/>
      <c r="BZ1061" s="131"/>
      <c r="CB1061" s="129" t="s">
        <v>583</v>
      </c>
      <c r="CC1061" s="129" t="s">
        <v>204</v>
      </c>
      <c r="CD1061" s="129" t="s">
        <v>586</v>
      </c>
      <c r="CE1061" s="129" t="s">
        <v>850</v>
      </c>
      <c r="CF1061" s="129" t="s">
        <v>989</v>
      </c>
      <c r="CG1061" s="131" t="s">
        <v>18014</v>
      </c>
      <c r="CH1061" s="131" t="s">
        <v>10770</v>
      </c>
      <c r="CI1061" s="124" t="s">
        <v>20044</v>
      </c>
    </row>
    <row r="1062" spans="45:87" ht="15" hidden="1" x14ac:dyDescent="0.25">
      <c r="AS1062" s="124" t="s">
        <v>5257</v>
      </c>
      <c r="AT1062" s="129" t="s">
        <v>583</v>
      </c>
      <c r="AU1062" s="129" t="s">
        <v>204</v>
      </c>
      <c r="AV1062" s="129" t="s">
        <v>586</v>
      </c>
      <c r="AW1062" s="129" t="s">
        <v>850</v>
      </c>
      <c r="AX1062" s="129" t="s">
        <v>990</v>
      </c>
      <c r="AZ1062" s="129" t="s">
        <v>3984</v>
      </c>
      <c r="BA1062" s="130" t="s">
        <v>10771</v>
      </c>
      <c r="BB1062" s="130" t="s">
        <v>10772</v>
      </c>
      <c r="BH1062" s="124"/>
      <c r="BI1062" s="124"/>
      <c r="BP1062" s="123"/>
      <c r="BQ1062" s="123"/>
      <c r="BR1062" s="123"/>
      <c r="BX1062" s="123"/>
      <c r="BY1062" s="131"/>
      <c r="BZ1062" s="131"/>
      <c r="CB1062" s="129" t="s">
        <v>583</v>
      </c>
      <c r="CC1062" s="129" t="s">
        <v>204</v>
      </c>
      <c r="CD1062" s="129" t="s">
        <v>586</v>
      </c>
      <c r="CE1062" s="129" t="s">
        <v>850</v>
      </c>
      <c r="CF1062" s="129" t="s">
        <v>990</v>
      </c>
      <c r="CG1062" s="131" t="s">
        <v>18014</v>
      </c>
      <c r="CH1062" s="131" t="s">
        <v>10772</v>
      </c>
      <c r="CI1062" s="124" t="s">
        <v>20045</v>
      </c>
    </row>
    <row r="1063" spans="45:87" ht="15" hidden="1" x14ac:dyDescent="0.25">
      <c r="AS1063" s="124" t="s">
        <v>5258</v>
      </c>
      <c r="AT1063" s="129" t="s">
        <v>583</v>
      </c>
      <c r="AU1063" s="129" t="s">
        <v>204</v>
      </c>
      <c r="AV1063" s="129" t="s">
        <v>586</v>
      </c>
      <c r="AW1063" s="129" t="s">
        <v>850</v>
      </c>
      <c r="AX1063" s="129" t="s">
        <v>991</v>
      </c>
      <c r="AZ1063" s="129" t="s">
        <v>3984</v>
      </c>
      <c r="BA1063" s="130" t="s">
        <v>10773</v>
      </c>
      <c r="BB1063" s="130" t="s">
        <v>10774</v>
      </c>
      <c r="BH1063" s="124"/>
      <c r="BI1063" s="124"/>
      <c r="BP1063" s="123"/>
      <c r="BQ1063" s="123"/>
      <c r="BR1063" s="123"/>
      <c r="BX1063" s="123"/>
      <c r="BY1063" s="131"/>
      <c r="BZ1063" s="131"/>
      <c r="CB1063" s="129" t="s">
        <v>583</v>
      </c>
      <c r="CC1063" s="129" t="s">
        <v>204</v>
      </c>
      <c r="CD1063" s="129" t="s">
        <v>586</v>
      </c>
      <c r="CE1063" s="129" t="s">
        <v>850</v>
      </c>
      <c r="CF1063" s="129" t="s">
        <v>991</v>
      </c>
      <c r="CG1063" s="131" t="s">
        <v>18014</v>
      </c>
      <c r="CH1063" s="131" t="s">
        <v>10774</v>
      </c>
      <c r="CI1063" s="124" t="s">
        <v>20046</v>
      </c>
    </row>
    <row r="1064" spans="45:87" ht="15" hidden="1" x14ac:dyDescent="0.25">
      <c r="AS1064" s="124" t="s">
        <v>5259</v>
      </c>
      <c r="AT1064" s="129" t="s">
        <v>583</v>
      </c>
      <c r="AU1064" s="129" t="s">
        <v>204</v>
      </c>
      <c r="AV1064" s="129" t="s">
        <v>586</v>
      </c>
      <c r="AW1064" s="129" t="s">
        <v>850</v>
      </c>
      <c r="AX1064" s="129" t="s">
        <v>992</v>
      </c>
      <c r="AZ1064" s="129" t="s">
        <v>3984</v>
      </c>
      <c r="BA1064" s="130" t="s">
        <v>10775</v>
      </c>
      <c r="BB1064" s="130" t="s">
        <v>10776</v>
      </c>
      <c r="BH1064" s="124"/>
      <c r="BI1064" s="124"/>
      <c r="BP1064" s="123"/>
      <c r="BQ1064" s="123"/>
      <c r="BR1064" s="123"/>
      <c r="BX1064" s="123"/>
      <c r="BY1064" s="131"/>
      <c r="BZ1064" s="131"/>
      <c r="CB1064" s="129" t="s">
        <v>583</v>
      </c>
      <c r="CC1064" s="129" t="s">
        <v>204</v>
      </c>
      <c r="CD1064" s="129" t="s">
        <v>586</v>
      </c>
      <c r="CE1064" s="129" t="s">
        <v>850</v>
      </c>
      <c r="CF1064" s="129" t="s">
        <v>992</v>
      </c>
      <c r="CG1064" s="131" t="s">
        <v>18014</v>
      </c>
      <c r="CH1064" s="131" t="s">
        <v>10776</v>
      </c>
      <c r="CI1064" s="124" t="s">
        <v>20047</v>
      </c>
    </row>
    <row r="1065" spans="45:87" ht="15" hidden="1" x14ac:dyDescent="0.25">
      <c r="AS1065" s="124" t="s">
        <v>5260</v>
      </c>
      <c r="AT1065" s="129" t="s">
        <v>583</v>
      </c>
      <c r="AU1065" s="129" t="s">
        <v>204</v>
      </c>
      <c r="AV1065" s="129" t="s">
        <v>586</v>
      </c>
      <c r="AW1065" s="129" t="s">
        <v>850</v>
      </c>
      <c r="AX1065" s="129" t="s">
        <v>993</v>
      </c>
      <c r="AZ1065" s="129" t="s">
        <v>3984</v>
      </c>
      <c r="BA1065" s="130" t="s">
        <v>10777</v>
      </c>
      <c r="BB1065" s="130" t="s">
        <v>10778</v>
      </c>
      <c r="BH1065" s="124"/>
      <c r="BI1065" s="124"/>
      <c r="BP1065" s="123"/>
      <c r="BQ1065" s="123"/>
      <c r="BR1065" s="123"/>
      <c r="BX1065" s="123"/>
      <c r="BY1065" s="131"/>
      <c r="BZ1065" s="131"/>
      <c r="CB1065" s="129" t="s">
        <v>583</v>
      </c>
      <c r="CC1065" s="129" t="s">
        <v>204</v>
      </c>
      <c r="CD1065" s="129" t="s">
        <v>586</v>
      </c>
      <c r="CE1065" s="129" t="s">
        <v>850</v>
      </c>
      <c r="CF1065" s="129" t="s">
        <v>993</v>
      </c>
      <c r="CG1065" s="131" t="s">
        <v>18014</v>
      </c>
      <c r="CH1065" s="131" t="s">
        <v>10778</v>
      </c>
      <c r="CI1065" s="124" t="s">
        <v>20048</v>
      </c>
    </row>
    <row r="1066" spans="45:87" ht="15" hidden="1" x14ac:dyDescent="0.25">
      <c r="AS1066" s="124" t="s">
        <v>5261</v>
      </c>
      <c r="AT1066" s="129" t="s">
        <v>583</v>
      </c>
      <c r="AU1066" s="129" t="s">
        <v>204</v>
      </c>
      <c r="AV1066" s="129" t="s">
        <v>586</v>
      </c>
      <c r="AW1066" s="129" t="s">
        <v>850</v>
      </c>
      <c r="AX1066" s="129" t="s">
        <v>994</v>
      </c>
      <c r="AZ1066" s="129" t="s">
        <v>3984</v>
      </c>
      <c r="BA1066" s="130" t="s">
        <v>10779</v>
      </c>
      <c r="BB1066" s="130" t="s">
        <v>10780</v>
      </c>
      <c r="BH1066" s="124"/>
      <c r="BI1066" s="124"/>
      <c r="BP1066" s="123"/>
      <c r="BQ1066" s="123"/>
      <c r="BR1066" s="123"/>
      <c r="BX1066" s="123"/>
      <c r="BY1066" s="131"/>
      <c r="BZ1066" s="131"/>
      <c r="CB1066" s="129" t="s">
        <v>583</v>
      </c>
      <c r="CC1066" s="129" t="s">
        <v>204</v>
      </c>
      <c r="CD1066" s="129" t="s">
        <v>586</v>
      </c>
      <c r="CE1066" s="129" t="s">
        <v>850</v>
      </c>
      <c r="CF1066" s="129" t="s">
        <v>994</v>
      </c>
      <c r="CG1066" s="131" t="s">
        <v>18014</v>
      </c>
      <c r="CH1066" s="131" t="s">
        <v>10780</v>
      </c>
      <c r="CI1066" s="124" t="s">
        <v>20049</v>
      </c>
    </row>
    <row r="1067" spans="45:87" ht="15" hidden="1" x14ac:dyDescent="0.25">
      <c r="AS1067" s="124" t="s">
        <v>5262</v>
      </c>
      <c r="AT1067" s="129" t="s">
        <v>583</v>
      </c>
      <c r="AU1067" s="129" t="s">
        <v>204</v>
      </c>
      <c r="AV1067" s="129" t="s">
        <v>586</v>
      </c>
      <c r="AW1067" s="129" t="s">
        <v>850</v>
      </c>
      <c r="AX1067" s="129" t="s">
        <v>995</v>
      </c>
      <c r="AZ1067" s="129" t="s">
        <v>3984</v>
      </c>
      <c r="BA1067" s="130" t="s">
        <v>10781</v>
      </c>
      <c r="BB1067" s="130" t="s">
        <v>10782</v>
      </c>
      <c r="BH1067" s="124"/>
      <c r="BI1067" s="124"/>
      <c r="BP1067" s="123"/>
      <c r="BQ1067" s="123"/>
      <c r="BR1067" s="123"/>
      <c r="BX1067" s="123"/>
      <c r="BY1067" s="131"/>
      <c r="BZ1067" s="131"/>
      <c r="CB1067" s="129" t="s">
        <v>583</v>
      </c>
      <c r="CC1067" s="129" t="s">
        <v>204</v>
      </c>
      <c r="CD1067" s="129" t="s">
        <v>586</v>
      </c>
      <c r="CE1067" s="129" t="s">
        <v>850</v>
      </c>
      <c r="CF1067" s="129" t="s">
        <v>995</v>
      </c>
      <c r="CG1067" s="131" t="s">
        <v>18014</v>
      </c>
      <c r="CH1067" s="131" t="s">
        <v>10782</v>
      </c>
      <c r="CI1067" s="124" t="s">
        <v>20050</v>
      </c>
    </row>
    <row r="1068" spans="45:87" ht="15" hidden="1" x14ac:dyDescent="0.25">
      <c r="AS1068" s="124" t="s">
        <v>5263</v>
      </c>
      <c r="AT1068" s="129" t="s">
        <v>583</v>
      </c>
      <c r="AU1068" s="129" t="s">
        <v>204</v>
      </c>
      <c r="AV1068" s="129" t="s">
        <v>586</v>
      </c>
      <c r="AW1068" s="129" t="s">
        <v>850</v>
      </c>
      <c r="AX1068" s="129" t="s">
        <v>996</v>
      </c>
      <c r="AZ1068" s="129" t="s">
        <v>3984</v>
      </c>
      <c r="BA1068" s="130" t="s">
        <v>10783</v>
      </c>
      <c r="BB1068" s="130" t="s">
        <v>10784</v>
      </c>
      <c r="BH1068" s="124"/>
      <c r="BI1068" s="124"/>
      <c r="BP1068" s="123"/>
      <c r="BQ1068" s="123"/>
      <c r="BR1068" s="123"/>
      <c r="BX1068" s="123"/>
      <c r="BY1068" s="131"/>
      <c r="BZ1068" s="131"/>
      <c r="CB1068" s="129" t="s">
        <v>583</v>
      </c>
      <c r="CC1068" s="129" t="s">
        <v>204</v>
      </c>
      <c r="CD1068" s="129" t="s">
        <v>586</v>
      </c>
      <c r="CE1068" s="129" t="s">
        <v>850</v>
      </c>
      <c r="CF1068" s="129" t="s">
        <v>996</v>
      </c>
      <c r="CG1068" s="131" t="s">
        <v>18014</v>
      </c>
      <c r="CH1068" s="131" t="s">
        <v>10784</v>
      </c>
      <c r="CI1068" s="124" t="s">
        <v>20051</v>
      </c>
    </row>
    <row r="1069" spans="45:87" ht="15" hidden="1" x14ac:dyDescent="0.25">
      <c r="AS1069" s="124" t="s">
        <v>5264</v>
      </c>
      <c r="AT1069" s="129" t="s">
        <v>583</v>
      </c>
      <c r="AU1069" s="129" t="s">
        <v>204</v>
      </c>
      <c r="AV1069" s="129" t="s">
        <v>586</v>
      </c>
      <c r="AW1069" s="129" t="s">
        <v>850</v>
      </c>
      <c r="AX1069" s="129" t="s">
        <v>997</v>
      </c>
      <c r="AZ1069" s="129" t="s">
        <v>3984</v>
      </c>
      <c r="BA1069" s="130" t="s">
        <v>10785</v>
      </c>
      <c r="BB1069" s="130" t="s">
        <v>10786</v>
      </c>
      <c r="BH1069" s="124"/>
      <c r="BI1069" s="124"/>
      <c r="BP1069" s="123"/>
      <c r="BQ1069" s="123"/>
      <c r="BR1069" s="123"/>
      <c r="BX1069" s="123"/>
      <c r="BY1069" s="131"/>
      <c r="BZ1069" s="131"/>
      <c r="CB1069" s="129" t="s">
        <v>583</v>
      </c>
      <c r="CC1069" s="129" t="s">
        <v>204</v>
      </c>
      <c r="CD1069" s="129" t="s">
        <v>586</v>
      </c>
      <c r="CE1069" s="129" t="s">
        <v>850</v>
      </c>
      <c r="CF1069" s="129" t="s">
        <v>997</v>
      </c>
      <c r="CG1069" s="131" t="s">
        <v>18014</v>
      </c>
      <c r="CH1069" s="131" t="s">
        <v>10786</v>
      </c>
      <c r="CI1069" s="124" t="s">
        <v>20052</v>
      </c>
    </row>
    <row r="1070" spans="45:87" ht="15" hidden="1" x14ac:dyDescent="0.25">
      <c r="AS1070" s="124" t="s">
        <v>5265</v>
      </c>
      <c r="AT1070" s="129" t="s">
        <v>583</v>
      </c>
      <c r="AU1070" s="129" t="s">
        <v>204</v>
      </c>
      <c r="AV1070" s="129" t="s">
        <v>586</v>
      </c>
      <c r="AW1070" s="129" t="s">
        <v>850</v>
      </c>
      <c r="AX1070" s="129" t="s">
        <v>998</v>
      </c>
      <c r="AZ1070" s="129" t="s">
        <v>3984</v>
      </c>
      <c r="BA1070" s="130" t="s">
        <v>10787</v>
      </c>
      <c r="BB1070" s="130" t="s">
        <v>10788</v>
      </c>
      <c r="BH1070" s="124"/>
      <c r="BI1070" s="124"/>
      <c r="BP1070" s="123"/>
      <c r="BQ1070" s="123"/>
      <c r="BR1070" s="123"/>
      <c r="BX1070" s="123"/>
      <c r="BY1070" s="131"/>
      <c r="BZ1070" s="131"/>
      <c r="CB1070" s="129" t="s">
        <v>583</v>
      </c>
      <c r="CC1070" s="129" t="s">
        <v>204</v>
      </c>
      <c r="CD1070" s="129" t="s">
        <v>586</v>
      </c>
      <c r="CE1070" s="129" t="s">
        <v>850</v>
      </c>
      <c r="CF1070" s="129" t="s">
        <v>998</v>
      </c>
      <c r="CG1070" s="131" t="s">
        <v>18014</v>
      </c>
      <c r="CH1070" s="131" t="s">
        <v>10788</v>
      </c>
      <c r="CI1070" s="124" t="s">
        <v>20053</v>
      </c>
    </row>
    <row r="1071" spans="45:87" ht="15" hidden="1" x14ac:dyDescent="0.25">
      <c r="AS1071" s="124" t="s">
        <v>5266</v>
      </c>
      <c r="AT1071" s="129" t="s">
        <v>583</v>
      </c>
      <c r="AU1071" s="129" t="s">
        <v>204</v>
      </c>
      <c r="AV1071" s="129" t="s">
        <v>586</v>
      </c>
      <c r="AW1071" s="129" t="s">
        <v>850</v>
      </c>
      <c r="AX1071" s="129" t="s">
        <v>999</v>
      </c>
      <c r="AZ1071" s="129" t="s">
        <v>3984</v>
      </c>
      <c r="BA1071" s="130" t="s">
        <v>10789</v>
      </c>
      <c r="BB1071" s="130" t="s">
        <v>10790</v>
      </c>
      <c r="BH1071" s="124"/>
      <c r="BI1071" s="124"/>
      <c r="BP1071" s="123"/>
      <c r="BQ1071" s="123"/>
      <c r="BR1071" s="123"/>
      <c r="BX1071" s="123"/>
      <c r="BY1071" s="131"/>
      <c r="BZ1071" s="131"/>
      <c r="CB1071" s="129" t="s">
        <v>583</v>
      </c>
      <c r="CC1071" s="129" t="s">
        <v>204</v>
      </c>
      <c r="CD1071" s="129" t="s">
        <v>586</v>
      </c>
      <c r="CE1071" s="129" t="s">
        <v>850</v>
      </c>
      <c r="CF1071" s="129" t="s">
        <v>999</v>
      </c>
      <c r="CG1071" s="131" t="s">
        <v>18014</v>
      </c>
      <c r="CH1071" s="131" t="s">
        <v>10790</v>
      </c>
      <c r="CI1071" s="124" t="s">
        <v>20054</v>
      </c>
    </row>
    <row r="1072" spans="45:87" ht="15" hidden="1" x14ac:dyDescent="0.25">
      <c r="AS1072" s="124" t="s">
        <v>5267</v>
      </c>
      <c r="AT1072" s="129" t="s">
        <v>583</v>
      </c>
      <c r="AU1072" s="129" t="s">
        <v>204</v>
      </c>
      <c r="AV1072" s="129" t="s">
        <v>586</v>
      </c>
      <c r="AW1072" s="129" t="s">
        <v>850</v>
      </c>
      <c r="AX1072" s="129" t="s">
        <v>1000</v>
      </c>
      <c r="AZ1072" s="129" t="s">
        <v>3984</v>
      </c>
      <c r="BA1072" s="130" t="s">
        <v>10791</v>
      </c>
      <c r="BB1072" s="130" t="s">
        <v>10792</v>
      </c>
      <c r="BH1072" s="124"/>
      <c r="BI1072" s="124"/>
      <c r="BP1072" s="123"/>
      <c r="BQ1072" s="123"/>
      <c r="BR1072" s="123"/>
      <c r="BX1072" s="123"/>
      <c r="BY1072" s="131"/>
      <c r="BZ1072" s="131"/>
      <c r="CB1072" s="129" t="s">
        <v>583</v>
      </c>
      <c r="CC1072" s="129" t="s">
        <v>204</v>
      </c>
      <c r="CD1072" s="129" t="s">
        <v>586</v>
      </c>
      <c r="CE1072" s="129" t="s">
        <v>850</v>
      </c>
      <c r="CF1072" s="129" t="s">
        <v>1000</v>
      </c>
      <c r="CG1072" s="131" t="s">
        <v>18014</v>
      </c>
      <c r="CH1072" s="131" t="s">
        <v>10792</v>
      </c>
      <c r="CI1072" s="124" t="s">
        <v>20055</v>
      </c>
    </row>
    <row r="1073" spans="45:87" ht="15" hidden="1" x14ac:dyDescent="0.25">
      <c r="AS1073" s="124" t="s">
        <v>5268</v>
      </c>
      <c r="AT1073" s="129" t="s">
        <v>583</v>
      </c>
      <c r="AU1073" s="129" t="s">
        <v>204</v>
      </c>
      <c r="AV1073" s="129" t="s">
        <v>586</v>
      </c>
      <c r="AW1073" s="129" t="s">
        <v>850</v>
      </c>
      <c r="AX1073" s="129" t="s">
        <v>1001</v>
      </c>
      <c r="AZ1073" s="129" t="s">
        <v>3984</v>
      </c>
      <c r="BA1073" s="130" t="s">
        <v>10793</v>
      </c>
      <c r="BB1073" s="130" t="s">
        <v>10794</v>
      </c>
      <c r="BH1073" s="124"/>
      <c r="BI1073" s="124"/>
      <c r="BP1073" s="123"/>
      <c r="BQ1073" s="123"/>
      <c r="BR1073" s="123"/>
      <c r="BX1073" s="123"/>
      <c r="BY1073" s="131"/>
      <c r="BZ1073" s="131"/>
      <c r="CB1073" s="129" t="s">
        <v>583</v>
      </c>
      <c r="CC1073" s="129" t="s">
        <v>204</v>
      </c>
      <c r="CD1073" s="129" t="s">
        <v>586</v>
      </c>
      <c r="CE1073" s="129" t="s">
        <v>850</v>
      </c>
      <c r="CF1073" s="129" t="s">
        <v>1001</v>
      </c>
      <c r="CG1073" s="131" t="s">
        <v>18014</v>
      </c>
      <c r="CH1073" s="131" t="s">
        <v>10794</v>
      </c>
      <c r="CI1073" s="124" t="s">
        <v>20056</v>
      </c>
    </row>
    <row r="1074" spans="45:87" ht="15" hidden="1" x14ac:dyDescent="0.25">
      <c r="AS1074" s="124" t="s">
        <v>5269</v>
      </c>
      <c r="AT1074" s="129" t="s">
        <v>583</v>
      </c>
      <c r="AU1074" s="129" t="s">
        <v>204</v>
      </c>
      <c r="AV1074" s="129" t="s">
        <v>586</v>
      </c>
      <c r="AW1074" s="129" t="s">
        <v>850</v>
      </c>
      <c r="AX1074" s="129" t="s">
        <v>1002</v>
      </c>
      <c r="AZ1074" s="129" t="s">
        <v>3984</v>
      </c>
      <c r="BA1074" s="130" t="s">
        <v>10795</v>
      </c>
      <c r="BB1074" s="130" t="s">
        <v>10796</v>
      </c>
      <c r="BH1074" s="124"/>
      <c r="BI1074" s="124"/>
      <c r="BP1074" s="123"/>
      <c r="BQ1074" s="123"/>
      <c r="BR1074" s="123"/>
      <c r="BX1074" s="123"/>
      <c r="BY1074" s="131"/>
      <c r="BZ1074" s="131"/>
      <c r="CB1074" s="129" t="s">
        <v>583</v>
      </c>
      <c r="CC1074" s="129" t="s">
        <v>204</v>
      </c>
      <c r="CD1074" s="129" t="s">
        <v>586</v>
      </c>
      <c r="CE1074" s="129" t="s">
        <v>850</v>
      </c>
      <c r="CF1074" s="129" t="s">
        <v>1002</v>
      </c>
      <c r="CG1074" s="131" t="s">
        <v>18014</v>
      </c>
      <c r="CH1074" s="131" t="s">
        <v>10796</v>
      </c>
      <c r="CI1074" s="124" t="s">
        <v>20057</v>
      </c>
    </row>
    <row r="1075" spans="45:87" ht="15" hidden="1" x14ac:dyDescent="0.25">
      <c r="AS1075" s="124" t="s">
        <v>5270</v>
      </c>
      <c r="AT1075" s="129" t="s">
        <v>583</v>
      </c>
      <c r="AU1075" s="129" t="s">
        <v>204</v>
      </c>
      <c r="AV1075" s="129" t="s">
        <v>586</v>
      </c>
      <c r="AW1075" s="129" t="s">
        <v>850</v>
      </c>
      <c r="AX1075" s="129" t="s">
        <v>1003</v>
      </c>
      <c r="AZ1075" s="129" t="s">
        <v>3984</v>
      </c>
      <c r="BA1075" s="130" t="s">
        <v>10797</v>
      </c>
      <c r="BB1075" s="130" t="s">
        <v>10798</v>
      </c>
      <c r="BH1075" s="124"/>
      <c r="BI1075" s="124"/>
      <c r="BP1075" s="123"/>
      <c r="BQ1075" s="123"/>
      <c r="BR1075" s="123"/>
      <c r="BX1075" s="123"/>
      <c r="BY1075" s="131"/>
      <c r="BZ1075" s="131"/>
      <c r="CB1075" s="129" t="s">
        <v>583</v>
      </c>
      <c r="CC1075" s="129" t="s">
        <v>204</v>
      </c>
      <c r="CD1075" s="129" t="s">
        <v>586</v>
      </c>
      <c r="CE1075" s="129" t="s">
        <v>850</v>
      </c>
      <c r="CF1075" s="129" t="s">
        <v>1003</v>
      </c>
      <c r="CG1075" s="131" t="s">
        <v>18014</v>
      </c>
      <c r="CH1075" s="131" t="s">
        <v>10798</v>
      </c>
      <c r="CI1075" s="124" t="s">
        <v>20058</v>
      </c>
    </row>
    <row r="1076" spans="45:87" ht="15" hidden="1" x14ac:dyDescent="0.25">
      <c r="AS1076" s="124" t="s">
        <v>5271</v>
      </c>
      <c r="AT1076" s="129" t="s">
        <v>583</v>
      </c>
      <c r="AU1076" s="129" t="s">
        <v>204</v>
      </c>
      <c r="AV1076" s="129" t="s">
        <v>586</v>
      </c>
      <c r="AW1076" s="129" t="s">
        <v>850</v>
      </c>
      <c r="AX1076" s="129" t="s">
        <v>852</v>
      </c>
      <c r="AZ1076" s="129" t="s">
        <v>3984</v>
      </c>
      <c r="BA1076" s="130" t="s">
        <v>10799</v>
      </c>
      <c r="BB1076" s="130" t="s">
        <v>10800</v>
      </c>
      <c r="BH1076" s="124"/>
      <c r="BI1076" s="124"/>
      <c r="BP1076" s="123"/>
      <c r="BQ1076" s="123"/>
      <c r="BR1076" s="123"/>
      <c r="BX1076" s="123"/>
      <c r="BY1076" s="131"/>
      <c r="BZ1076" s="131"/>
      <c r="CB1076" s="129" t="s">
        <v>583</v>
      </c>
      <c r="CC1076" s="129" t="s">
        <v>204</v>
      </c>
      <c r="CD1076" s="129" t="s">
        <v>586</v>
      </c>
      <c r="CE1076" s="129" t="s">
        <v>850</v>
      </c>
      <c r="CF1076" s="129" t="s">
        <v>852</v>
      </c>
      <c r="CG1076" s="131" t="s">
        <v>18014</v>
      </c>
      <c r="CH1076" s="131" t="s">
        <v>10800</v>
      </c>
      <c r="CI1076" s="124" t="s">
        <v>20059</v>
      </c>
    </row>
    <row r="1077" spans="45:87" ht="15" hidden="1" x14ac:dyDescent="0.25">
      <c r="AS1077" s="124" t="s">
        <v>5272</v>
      </c>
      <c r="AT1077" s="129" t="s">
        <v>583</v>
      </c>
      <c r="AU1077" s="129" t="s">
        <v>204</v>
      </c>
      <c r="AV1077" s="129" t="s">
        <v>586</v>
      </c>
      <c r="AW1077" s="129" t="s">
        <v>850</v>
      </c>
      <c r="AX1077" s="129" t="s">
        <v>853</v>
      </c>
      <c r="AZ1077" s="129" t="s">
        <v>3984</v>
      </c>
      <c r="BA1077" s="130" t="s">
        <v>10801</v>
      </c>
      <c r="BB1077" s="130" t="s">
        <v>10802</v>
      </c>
      <c r="BH1077" s="124"/>
      <c r="BI1077" s="124"/>
      <c r="BP1077" s="123"/>
      <c r="BQ1077" s="123"/>
      <c r="BR1077" s="123"/>
      <c r="BX1077" s="123"/>
      <c r="BY1077" s="131"/>
      <c r="BZ1077" s="131"/>
      <c r="CB1077" s="129" t="s">
        <v>583</v>
      </c>
      <c r="CC1077" s="129" t="s">
        <v>204</v>
      </c>
      <c r="CD1077" s="129" t="s">
        <v>586</v>
      </c>
      <c r="CE1077" s="129" t="s">
        <v>850</v>
      </c>
      <c r="CF1077" s="129" t="s">
        <v>853</v>
      </c>
      <c r="CG1077" s="131" t="s">
        <v>18014</v>
      </c>
      <c r="CH1077" s="131" t="s">
        <v>10802</v>
      </c>
      <c r="CI1077" s="124" t="s">
        <v>20060</v>
      </c>
    </row>
    <row r="1078" spans="45:87" ht="15" hidden="1" x14ac:dyDescent="0.25">
      <c r="AS1078" s="124" t="s">
        <v>5273</v>
      </c>
      <c r="AT1078" s="129" t="s">
        <v>583</v>
      </c>
      <c r="AU1078" s="129" t="s">
        <v>204</v>
      </c>
      <c r="AV1078" s="129" t="s">
        <v>586</v>
      </c>
      <c r="AW1078" s="129" t="s">
        <v>850</v>
      </c>
      <c r="AX1078" s="129" t="s">
        <v>1004</v>
      </c>
      <c r="AZ1078" s="129" t="s">
        <v>3984</v>
      </c>
      <c r="BA1078" s="130" t="s">
        <v>10803</v>
      </c>
      <c r="BB1078" s="130" t="s">
        <v>10804</v>
      </c>
      <c r="BH1078" s="124"/>
      <c r="BI1078" s="124"/>
      <c r="BP1078" s="123"/>
      <c r="BQ1078" s="123"/>
      <c r="BR1078" s="123"/>
      <c r="BX1078" s="123"/>
      <c r="BY1078" s="131"/>
      <c r="BZ1078" s="131"/>
      <c r="CB1078" s="129" t="s">
        <v>583</v>
      </c>
      <c r="CC1078" s="129" t="s">
        <v>204</v>
      </c>
      <c r="CD1078" s="129" t="s">
        <v>586</v>
      </c>
      <c r="CE1078" s="129" t="s">
        <v>850</v>
      </c>
      <c r="CF1078" s="129" t="s">
        <v>1004</v>
      </c>
      <c r="CG1078" s="131" t="s">
        <v>18014</v>
      </c>
      <c r="CH1078" s="131" t="s">
        <v>10804</v>
      </c>
      <c r="CI1078" s="124" t="s">
        <v>20061</v>
      </c>
    </row>
    <row r="1079" spans="45:87" ht="15" hidden="1" x14ac:dyDescent="0.25">
      <c r="AS1079" s="124" t="s">
        <v>5274</v>
      </c>
      <c r="AT1079" s="129" t="s">
        <v>583</v>
      </c>
      <c r="AU1079" s="129" t="s">
        <v>204</v>
      </c>
      <c r="AV1079" s="129" t="s">
        <v>586</v>
      </c>
      <c r="AW1079" s="129" t="s">
        <v>850</v>
      </c>
      <c r="AX1079" s="129" t="s">
        <v>1005</v>
      </c>
      <c r="AZ1079" s="129" t="s">
        <v>3984</v>
      </c>
      <c r="BA1079" s="130" t="s">
        <v>10805</v>
      </c>
      <c r="BB1079" s="130" t="s">
        <v>10806</v>
      </c>
      <c r="BH1079" s="124"/>
      <c r="BI1079" s="124"/>
      <c r="BP1079" s="123"/>
      <c r="BQ1079" s="123"/>
      <c r="BR1079" s="123"/>
      <c r="BX1079" s="123"/>
      <c r="BY1079" s="131"/>
      <c r="BZ1079" s="131"/>
      <c r="CB1079" s="129" t="s">
        <v>583</v>
      </c>
      <c r="CC1079" s="129" t="s">
        <v>204</v>
      </c>
      <c r="CD1079" s="129" t="s">
        <v>586</v>
      </c>
      <c r="CE1079" s="129" t="s">
        <v>850</v>
      </c>
      <c r="CF1079" s="129" t="s">
        <v>1005</v>
      </c>
      <c r="CG1079" s="131" t="s">
        <v>18014</v>
      </c>
      <c r="CH1079" s="131" t="s">
        <v>10806</v>
      </c>
      <c r="CI1079" s="124" t="s">
        <v>20062</v>
      </c>
    </row>
    <row r="1080" spans="45:87" ht="15" hidden="1" x14ac:dyDescent="0.25">
      <c r="AS1080" s="124" t="s">
        <v>5275</v>
      </c>
      <c r="AT1080" s="129" t="s">
        <v>583</v>
      </c>
      <c r="AU1080" s="129" t="s">
        <v>204</v>
      </c>
      <c r="AV1080" s="129" t="s">
        <v>586</v>
      </c>
      <c r="AW1080" s="129" t="s">
        <v>850</v>
      </c>
      <c r="AX1080" s="129" t="s">
        <v>1006</v>
      </c>
      <c r="AZ1080" s="129" t="s">
        <v>3984</v>
      </c>
      <c r="BA1080" s="130" t="s">
        <v>10807</v>
      </c>
      <c r="BB1080" s="130" t="s">
        <v>10808</v>
      </c>
      <c r="BH1080" s="124"/>
      <c r="BI1080" s="124"/>
      <c r="BP1080" s="123"/>
      <c r="BQ1080" s="123"/>
      <c r="BR1080" s="123"/>
      <c r="BX1080" s="123"/>
      <c r="BY1080" s="131"/>
      <c r="BZ1080" s="131"/>
      <c r="CB1080" s="129" t="s">
        <v>583</v>
      </c>
      <c r="CC1080" s="129" t="s">
        <v>204</v>
      </c>
      <c r="CD1080" s="129" t="s">
        <v>586</v>
      </c>
      <c r="CE1080" s="129" t="s">
        <v>850</v>
      </c>
      <c r="CF1080" s="129" t="s">
        <v>1006</v>
      </c>
      <c r="CG1080" s="131" t="s">
        <v>18014</v>
      </c>
      <c r="CH1080" s="131" t="s">
        <v>10808</v>
      </c>
      <c r="CI1080" s="124" t="s">
        <v>20063</v>
      </c>
    </row>
    <row r="1081" spans="45:87" ht="15" hidden="1" x14ac:dyDescent="0.25">
      <c r="AS1081" s="124" t="s">
        <v>5276</v>
      </c>
      <c r="AT1081" s="129" t="s">
        <v>583</v>
      </c>
      <c r="AU1081" s="129" t="s">
        <v>204</v>
      </c>
      <c r="AV1081" s="129" t="s">
        <v>586</v>
      </c>
      <c r="AW1081" s="129" t="s">
        <v>653</v>
      </c>
      <c r="AX1081" s="129" t="s">
        <v>1007</v>
      </c>
      <c r="AZ1081" s="129" t="s">
        <v>3984</v>
      </c>
      <c r="BA1081" s="130" t="s">
        <v>10809</v>
      </c>
      <c r="BB1081" s="130" t="s">
        <v>10810</v>
      </c>
      <c r="BH1081" s="124"/>
      <c r="BI1081" s="124"/>
      <c r="BP1081" s="123"/>
      <c r="BQ1081" s="123"/>
      <c r="BR1081" s="123"/>
      <c r="BX1081" s="123"/>
      <c r="BY1081" s="131"/>
      <c r="BZ1081" s="131"/>
      <c r="CB1081" s="129" t="s">
        <v>583</v>
      </c>
      <c r="CC1081" s="129" t="s">
        <v>204</v>
      </c>
      <c r="CD1081" s="129" t="s">
        <v>586</v>
      </c>
      <c r="CE1081" s="129" t="s">
        <v>653</v>
      </c>
      <c r="CF1081" s="129" t="s">
        <v>1007</v>
      </c>
      <c r="CG1081" s="131" t="s">
        <v>18015</v>
      </c>
      <c r="CH1081" s="131" t="s">
        <v>10810</v>
      </c>
      <c r="CI1081" s="124" t="s">
        <v>20064</v>
      </c>
    </row>
    <row r="1082" spans="45:87" ht="15" hidden="1" x14ac:dyDescent="0.25">
      <c r="AS1082" s="124" t="s">
        <v>5277</v>
      </c>
      <c r="AT1082" s="129" t="s">
        <v>583</v>
      </c>
      <c r="AU1082" s="129" t="s">
        <v>204</v>
      </c>
      <c r="AV1082" s="129" t="s">
        <v>586</v>
      </c>
      <c r="AW1082" s="129" t="s">
        <v>653</v>
      </c>
      <c r="AX1082" s="129" t="s">
        <v>655</v>
      </c>
      <c r="AZ1082" s="129" t="s">
        <v>3984</v>
      </c>
      <c r="BA1082" s="130" t="s">
        <v>10811</v>
      </c>
      <c r="BB1082" s="130" t="s">
        <v>10812</v>
      </c>
      <c r="BH1082" s="124"/>
      <c r="BI1082" s="124"/>
      <c r="BP1082" s="123"/>
      <c r="BQ1082" s="123"/>
      <c r="BR1082" s="123"/>
      <c r="BX1082" s="123"/>
      <c r="BY1082" s="131"/>
      <c r="BZ1082" s="131"/>
      <c r="CB1082" s="129" t="s">
        <v>583</v>
      </c>
      <c r="CC1082" s="129" t="s">
        <v>204</v>
      </c>
      <c r="CD1082" s="129" t="s">
        <v>586</v>
      </c>
      <c r="CE1082" s="129" t="s">
        <v>653</v>
      </c>
      <c r="CF1082" s="129" t="s">
        <v>655</v>
      </c>
      <c r="CG1082" s="131" t="s">
        <v>18015</v>
      </c>
      <c r="CH1082" s="131" t="s">
        <v>10812</v>
      </c>
      <c r="CI1082" s="124" t="s">
        <v>20065</v>
      </c>
    </row>
    <row r="1083" spans="45:87" ht="15" hidden="1" x14ac:dyDescent="0.25">
      <c r="AS1083" s="124" t="s">
        <v>5278</v>
      </c>
      <c r="AT1083" s="129" t="s">
        <v>583</v>
      </c>
      <c r="AU1083" s="129" t="s">
        <v>204</v>
      </c>
      <c r="AV1083" s="129" t="s">
        <v>586</v>
      </c>
      <c r="AW1083" s="129" t="s">
        <v>653</v>
      </c>
      <c r="AX1083" s="129" t="s">
        <v>656</v>
      </c>
      <c r="AZ1083" s="129" t="s">
        <v>3984</v>
      </c>
      <c r="BA1083" s="130" t="s">
        <v>10813</v>
      </c>
      <c r="BB1083" s="130" t="s">
        <v>10814</v>
      </c>
      <c r="BH1083" s="124"/>
      <c r="BI1083" s="124"/>
      <c r="BP1083" s="123"/>
      <c r="BQ1083" s="123"/>
      <c r="BR1083" s="123"/>
      <c r="BX1083" s="123"/>
      <c r="BY1083" s="131"/>
      <c r="BZ1083" s="131"/>
      <c r="CB1083" s="129" t="s">
        <v>583</v>
      </c>
      <c r="CC1083" s="129" t="s">
        <v>204</v>
      </c>
      <c r="CD1083" s="129" t="s">
        <v>586</v>
      </c>
      <c r="CE1083" s="129" t="s">
        <v>653</v>
      </c>
      <c r="CF1083" s="129" t="s">
        <v>656</v>
      </c>
      <c r="CG1083" s="131" t="s">
        <v>18015</v>
      </c>
      <c r="CH1083" s="131" t="s">
        <v>10814</v>
      </c>
      <c r="CI1083" s="124" t="s">
        <v>20066</v>
      </c>
    </row>
    <row r="1084" spans="45:87" ht="15" hidden="1" x14ac:dyDescent="0.25">
      <c r="AS1084" s="124" t="s">
        <v>5279</v>
      </c>
      <c r="AT1084" s="129" t="s">
        <v>583</v>
      </c>
      <c r="AU1084" s="129" t="s">
        <v>204</v>
      </c>
      <c r="AV1084" s="129" t="s">
        <v>586</v>
      </c>
      <c r="AW1084" s="129" t="s">
        <v>653</v>
      </c>
      <c r="AX1084" s="129" t="s">
        <v>657</v>
      </c>
      <c r="AZ1084" s="129" t="s">
        <v>3984</v>
      </c>
      <c r="BA1084" s="130" t="s">
        <v>10815</v>
      </c>
      <c r="BB1084" s="130" t="s">
        <v>10816</v>
      </c>
      <c r="BH1084" s="124"/>
      <c r="BI1084" s="124"/>
      <c r="BP1084" s="123"/>
      <c r="BQ1084" s="123"/>
      <c r="BR1084" s="123"/>
      <c r="BX1084" s="123"/>
      <c r="BY1084" s="131"/>
      <c r="BZ1084" s="131"/>
      <c r="CB1084" s="129" t="s">
        <v>583</v>
      </c>
      <c r="CC1084" s="129" t="s">
        <v>204</v>
      </c>
      <c r="CD1084" s="129" t="s">
        <v>586</v>
      </c>
      <c r="CE1084" s="129" t="s">
        <v>653</v>
      </c>
      <c r="CF1084" s="129" t="s">
        <v>657</v>
      </c>
      <c r="CG1084" s="131" t="s">
        <v>18015</v>
      </c>
      <c r="CH1084" s="131" t="s">
        <v>10816</v>
      </c>
      <c r="CI1084" s="124" t="s">
        <v>20067</v>
      </c>
    </row>
    <row r="1085" spans="45:87" ht="15" hidden="1" x14ac:dyDescent="0.25">
      <c r="AS1085" s="124" t="s">
        <v>5280</v>
      </c>
      <c r="AT1085" s="129" t="s">
        <v>583</v>
      </c>
      <c r="AU1085" s="129" t="s">
        <v>204</v>
      </c>
      <c r="AV1085" s="129" t="s">
        <v>586</v>
      </c>
      <c r="AW1085" s="129" t="s">
        <v>653</v>
      </c>
      <c r="AX1085" s="129" t="s">
        <v>658</v>
      </c>
      <c r="AZ1085" s="129" t="s">
        <v>3984</v>
      </c>
      <c r="BA1085" s="130" t="s">
        <v>10817</v>
      </c>
      <c r="BB1085" s="130" t="s">
        <v>10818</v>
      </c>
      <c r="BH1085" s="124"/>
      <c r="BI1085" s="124"/>
      <c r="BP1085" s="123"/>
      <c r="BQ1085" s="123"/>
      <c r="BR1085" s="123"/>
      <c r="BX1085" s="123"/>
      <c r="BY1085" s="131"/>
      <c r="BZ1085" s="131"/>
      <c r="CB1085" s="129" t="s">
        <v>583</v>
      </c>
      <c r="CC1085" s="129" t="s">
        <v>204</v>
      </c>
      <c r="CD1085" s="129" t="s">
        <v>586</v>
      </c>
      <c r="CE1085" s="129" t="s">
        <v>653</v>
      </c>
      <c r="CF1085" s="129" t="s">
        <v>658</v>
      </c>
      <c r="CG1085" s="131" t="s">
        <v>18015</v>
      </c>
      <c r="CH1085" s="131" t="s">
        <v>10818</v>
      </c>
      <c r="CI1085" s="124" t="s">
        <v>20068</v>
      </c>
    </row>
    <row r="1086" spans="45:87" ht="15" hidden="1" x14ac:dyDescent="0.25">
      <c r="AS1086" s="124" t="s">
        <v>5281</v>
      </c>
      <c r="AT1086" s="129" t="s">
        <v>583</v>
      </c>
      <c r="AU1086" s="129" t="s">
        <v>204</v>
      </c>
      <c r="AV1086" s="129" t="s">
        <v>586</v>
      </c>
      <c r="AW1086" s="129" t="s">
        <v>653</v>
      </c>
      <c r="AX1086" s="129" t="s">
        <v>659</v>
      </c>
      <c r="AZ1086" s="129" t="s">
        <v>3984</v>
      </c>
      <c r="BA1086" s="130" t="s">
        <v>10819</v>
      </c>
      <c r="BB1086" s="130" t="s">
        <v>10820</v>
      </c>
      <c r="BH1086" s="124"/>
      <c r="BI1086" s="124"/>
      <c r="BP1086" s="123"/>
      <c r="BQ1086" s="123"/>
      <c r="BR1086" s="123"/>
      <c r="BX1086" s="123"/>
      <c r="BY1086" s="131"/>
      <c r="BZ1086" s="131"/>
      <c r="CB1086" s="129" t="s">
        <v>583</v>
      </c>
      <c r="CC1086" s="129" t="s">
        <v>204</v>
      </c>
      <c r="CD1086" s="129" t="s">
        <v>586</v>
      </c>
      <c r="CE1086" s="129" t="s">
        <v>653</v>
      </c>
      <c r="CF1086" s="129" t="s">
        <v>659</v>
      </c>
      <c r="CG1086" s="131" t="s">
        <v>18015</v>
      </c>
      <c r="CH1086" s="131" t="s">
        <v>10820</v>
      </c>
      <c r="CI1086" s="124" t="s">
        <v>20069</v>
      </c>
    </row>
    <row r="1087" spans="45:87" ht="15" hidden="1" x14ac:dyDescent="0.25">
      <c r="AS1087" s="124" t="s">
        <v>5282</v>
      </c>
      <c r="AT1087" s="129" t="s">
        <v>583</v>
      </c>
      <c r="AU1087" s="129" t="s">
        <v>204</v>
      </c>
      <c r="AV1087" s="129" t="s">
        <v>586</v>
      </c>
      <c r="AW1087" s="129" t="s">
        <v>653</v>
      </c>
      <c r="AX1087" s="129" t="s">
        <v>660</v>
      </c>
      <c r="AZ1087" s="129" t="s">
        <v>3984</v>
      </c>
      <c r="BA1087" s="130" t="s">
        <v>10821</v>
      </c>
      <c r="BB1087" s="130" t="s">
        <v>10822</v>
      </c>
      <c r="BH1087" s="124"/>
      <c r="BI1087" s="124"/>
      <c r="BP1087" s="123"/>
      <c r="BQ1087" s="123"/>
      <c r="BR1087" s="123"/>
      <c r="BX1087" s="123"/>
      <c r="BY1087" s="131"/>
      <c r="BZ1087" s="131"/>
      <c r="CB1087" s="129" t="s">
        <v>583</v>
      </c>
      <c r="CC1087" s="129" t="s">
        <v>204</v>
      </c>
      <c r="CD1087" s="129" t="s">
        <v>586</v>
      </c>
      <c r="CE1087" s="129" t="s">
        <v>653</v>
      </c>
      <c r="CF1087" s="129" t="s">
        <v>660</v>
      </c>
      <c r="CG1087" s="131" t="s">
        <v>18015</v>
      </c>
      <c r="CH1087" s="131" t="s">
        <v>10822</v>
      </c>
      <c r="CI1087" s="124" t="s">
        <v>20070</v>
      </c>
    </row>
    <row r="1088" spans="45:87" ht="15" hidden="1" x14ac:dyDescent="0.25">
      <c r="AS1088" s="124" t="s">
        <v>5283</v>
      </c>
      <c r="AT1088" s="129" t="s">
        <v>583</v>
      </c>
      <c r="AU1088" s="129" t="s">
        <v>204</v>
      </c>
      <c r="AV1088" s="129" t="s">
        <v>586</v>
      </c>
      <c r="AW1088" s="129" t="s">
        <v>653</v>
      </c>
      <c r="AX1088" s="129" t="s">
        <v>661</v>
      </c>
      <c r="AZ1088" s="129" t="s">
        <v>3984</v>
      </c>
      <c r="BA1088" s="130" t="s">
        <v>10823</v>
      </c>
      <c r="BB1088" s="130" t="s">
        <v>10824</v>
      </c>
      <c r="BH1088" s="124"/>
      <c r="BI1088" s="124"/>
      <c r="BP1088" s="123"/>
      <c r="BQ1088" s="123"/>
      <c r="BR1088" s="123"/>
      <c r="BX1088" s="123"/>
      <c r="BY1088" s="131"/>
      <c r="BZ1088" s="131"/>
      <c r="CB1088" s="129" t="s">
        <v>583</v>
      </c>
      <c r="CC1088" s="129" t="s">
        <v>204</v>
      </c>
      <c r="CD1088" s="129" t="s">
        <v>586</v>
      </c>
      <c r="CE1088" s="129" t="s">
        <v>653</v>
      </c>
      <c r="CF1088" s="129" t="s">
        <v>661</v>
      </c>
      <c r="CG1088" s="131" t="s">
        <v>18015</v>
      </c>
      <c r="CH1088" s="131" t="s">
        <v>10824</v>
      </c>
      <c r="CI1088" s="124" t="s">
        <v>20071</v>
      </c>
    </row>
    <row r="1089" spans="45:87" ht="15" hidden="1" x14ac:dyDescent="0.25">
      <c r="AS1089" s="124" t="s">
        <v>5284</v>
      </c>
      <c r="AT1089" s="129" t="s">
        <v>583</v>
      </c>
      <c r="AU1089" s="129" t="s">
        <v>204</v>
      </c>
      <c r="AV1089" s="129" t="s">
        <v>586</v>
      </c>
      <c r="AW1089" s="129" t="s">
        <v>653</v>
      </c>
      <c r="AX1089" s="129" t="s">
        <v>662</v>
      </c>
      <c r="AZ1089" s="129" t="s">
        <v>3984</v>
      </c>
      <c r="BA1089" s="130" t="s">
        <v>10825</v>
      </c>
      <c r="BB1089" s="130" t="s">
        <v>10826</v>
      </c>
      <c r="BH1089" s="124"/>
      <c r="BI1089" s="124"/>
      <c r="BP1089" s="123"/>
      <c r="BQ1089" s="123"/>
      <c r="BR1089" s="123"/>
      <c r="BX1089" s="123"/>
      <c r="BY1089" s="131"/>
      <c r="BZ1089" s="131"/>
      <c r="CB1089" s="129" t="s">
        <v>583</v>
      </c>
      <c r="CC1089" s="129" t="s">
        <v>204</v>
      </c>
      <c r="CD1089" s="129" t="s">
        <v>586</v>
      </c>
      <c r="CE1089" s="129" t="s">
        <v>653</v>
      </c>
      <c r="CF1089" s="129" t="s">
        <v>662</v>
      </c>
      <c r="CG1089" s="131" t="s">
        <v>18015</v>
      </c>
      <c r="CH1089" s="131" t="s">
        <v>10826</v>
      </c>
      <c r="CI1089" s="124" t="s">
        <v>20072</v>
      </c>
    </row>
    <row r="1090" spans="45:87" ht="15" hidden="1" x14ac:dyDescent="0.25">
      <c r="AS1090" s="124" t="s">
        <v>5285</v>
      </c>
      <c r="AT1090" s="129" t="s">
        <v>583</v>
      </c>
      <c r="AU1090" s="129" t="s">
        <v>204</v>
      </c>
      <c r="AV1090" s="129" t="s">
        <v>586</v>
      </c>
      <c r="AW1090" s="129" t="s">
        <v>653</v>
      </c>
      <c r="AX1090" s="129" t="s">
        <v>663</v>
      </c>
      <c r="AZ1090" s="129" t="s">
        <v>3984</v>
      </c>
      <c r="BA1090" s="130" t="s">
        <v>10827</v>
      </c>
      <c r="BB1090" s="130" t="s">
        <v>10828</v>
      </c>
      <c r="BH1090" s="124"/>
      <c r="BI1090" s="124"/>
      <c r="BP1090" s="123"/>
      <c r="BQ1090" s="123"/>
      <c r="BR1090" s="123"/>
      <c r="BX1090" s="123"/>
      <c r="BY1090" s="131"/>
      <c r="BZ1090" s="131"/>
      <c r="CB1090" s="129" t="s">
        <v>583</v>
      </c>
      <c r="CC1090" s="129" t="s">
        <v>204</v>
      </c>
      <c r="CD1090" s="129" t="s">
        <v>586</v>
      </c>
      <c r="CE1090" s="129" t="s">
        <v>653</v>
      </c>
      <c r="CF1090" s="129" t="s">
        <v>663</v>
      </c>
      <c r="CG1090" s="131" t="s">
        <v>18015</v>
      </c>
      <c r="CH1090" s="131" t="s">
        <v>10828</v>
      </c>
      <c r="CI1090" s="124" t="s">
        <v>20073</v>
      </c>
    </row>
    <row r="1091" spans="45:87" ht="15" hidden="1" x14ac:dyDescent="0.25">
      <c r="AS1091" s="124" t="s">
        <v>5286</v>
      </c>
      <c r="AT1091" s="129" t="s">
        <v>583</v>
      </c>
      <c r="AU1091" s="129" t="s">
        <v>204</v>
      </c>
      <c r="AV1091" s="129" t="s">
        <v>586</v>
      </c>
      <c r="AW1091" s="129" t="s">
        <v>653</v>
      </c>
      <c r="AX1091" s="129" t="s">
        <v>664</v>
      </c>
      <c r="AZ1091" s="129" t="s">
        <v>3984</v>
      </c>
      <c r="BA1091" s="130" t="s">
        <v>10829</v>
      </c>
      <c r="BB1091" s="130" t="s">
        <v>10830</v>
      </c>
      <c r="BH1091" s="124"/>
      <c r="BI1091" s="124"/>
      <c r="BP1091" s="123"/>
      <c r="BQ1091" s="123"/>
      <c r="BR1091" s="123"/>
      <c r="BX1091" s="123"/>
      <c r="BY1091" s="131"/>
      <c r="BZ1091" s="131"/>
      <c r="CB1091" s="129" t="s">
        <v>583</v>
      </c>
      <c r="CC1091" s="129" t="s">
        <v>204</v>
      </c>
      <c r="CD1091" s="129" t="s">
        <v>586</v>
      </c>
      <c r="CE1091" s="129" t="s">
        <v>653</v>
      </c>
      <c r="CF1091" s="129" t="s">
        <v>664</v>
      </c>
      <c r="CG1091" s="131" t="s">
        <v>18015</v>
      </c>
      <c r="CH1091" s="131" t="s">
        <v>10830</v>
      </c>
      <c r="CI1091" s="124" t="s">
        <v>20074</v>
      </c>
    </row>
    <row r="1092" spans="45:87" ht="15" hidden="1" x14ac:dyDescent="0.25">
      <c r="AS1092" s="124" t="s">
        <v>5287</v>
      </c>
      <c r="AT1092" s="129" t="s">
        <v>583</v>
      </c>
      <c r="AU1092" s="129" t="s">
        <v>204</v>
      </c>
      <c r="AV1092" s="129" t="s">
        <v>586</v>
      </c>
      <c r="AW1092" s="129" t="s">
        <v>653</v>
      </c>
      <c r="AX1092" s="129" t="s">
        <v>665</v>
      </c>
      <c r="AZ1092" s="129" t="s">
        <v>3984</v>
      </c>
      <c r="BA1092" s="130" t="s">
        <v>10831</v>
      </c>
      <c r="BB1092" s="130" t="s">
        <v>10832</v>
      </c>
      <c r="BH1092" s="124"/>
      <c r="BI1092" s="124"/>
      <c r="BP1092" s="123"/>
      <c r="BQ1092" s="123"/>
      <c r="BR1092" s="123"/>
      <c r="BX1092" s="123"/>
      <c r="BY1092" s="131"/>
      <c r="BZ1092" s="131"/>
      <c r="CB1092" s="129" t="s">
        <v>583</v>
      </c>
      <c r="CC1092" s="129" t="s">
        <v>204</v>
      </c>
      <c r="CD1092" s="129" t="s">
        <v>586</v>
      </c>
      <c r="CE1092" s="129" t="s">
        <v>653</v>
      </c>
      <c r="CF1092" s="129" t="s">
        <v>665</v>
      </c>
      <c r="CG1092" s="131" t="s">
        <v>18015</v>
      </c>
      <c r="CH1092" s="131" t="s">
        <v>10832</v>
      </c>
      <c r="CI1092" s="124" t="s">
        <v>20075</v>
      </c>
    </row>
    <row r="1093" spans="45:87" ht="15" hidden="1" x14ac:dyDescent="0.25">
      <c r="AS1093" s="124" t="s">
        <v>5288</v>
      </c>
      <c r="AT1093" s="129" t="s">
        <v>583</v>
      </c>
      <c r="AU1093" s="129" t="s">
        <v>204</v>
      </c>
      <c r="AV1093" s="129" t="s">
        <v>586</v>
      </c>
      <c r="AW1093" s="129" t="s">
        <v>653</v>
      </c>
      <c r="AX1093" s="129" t="s">
        <v>666</v>
      </c>
      <c r="AZ1093" s="129" t="s">
        <v>3984</v>
      </c>
      <c r="BA1093" s="130" t="s">
        <v>10833</v>
      </c>
      <c r="BB1093" s="130" t="s">
        <v>10834</v>
      </c>
      <c r="BH1093" s="124"/>
      <c r="BI1093" s="124"/>
      <c r="BP1093" s="123"/>
      <c r="BQ1093" s="123"/>
      <c r="BR1093" s="123"/>
      <c r="BX1093" s="123"/>
      <c r="BY1093" s="131"/>
      <c r="BZ1093" s="131"/>
      <c r="CB1093" s="129" t="s">
        <v>583</v>
      </c>
      <c r="CC1093" s="129" t="s">
        <v>204</v>
      </c>
      <c r="CD1093" s="129" t="s">
        <v>586</v>
      </c>
      <c r="CE1093" s="129" t="s">
        <v>653</v>
      </c>
      <c r="CF1093" s="129" t="s">
        <v>666</v>
      </c>
      <c r="CG1093" s="131" t="s">
        <v>18015</v>
      </c>
      <c r="CH1093" s="131" t="s">
        <v>10834</v>
      </c>
      <c r="CI1093" s="124" t="s">
        <v>20076</v>
      </c>
    </row>
    <row r="1094" spans="45:87" ht="15" hidden="1" x14ac:dyDescent="0.25">
      <c r="AS1094" s="124" t="s">
        <v>5289</v>
      </c>
      <c r="AT1094" s="129" t="s">
        <v>583</v>
      </c>
      <c r="AU1094" s="129" t="s">
        <v>204</v>
      </c>
      <c r="AV1094" s="129" t="s">
        <v>586</v>
      </c>
      <c r="AW1094" s="129" t="s">
        <v>653</v>
      </c>
      <c r="AX1094" s="129" t="s">
        <v>667</v>
      </c>
      <c r="AZ1094" s="129" t="s">
        <v>3984</v>
      </c>
      <c r="BA1094" s="130" t="s">
        <v>10835</v>
      </c>
      <c r="BB1094" s="130" t="s">
        <v>10836</v>
      </c>
      <c r="BH1094" s="124"/>
      <c r="BI1094" s="124"/>
      <c r="BP1094" s="123"/>
      <c r="BQ1094" s="123"/>
      <c r="BR1094" s="123"/>
      <c r="BX1094" s="123"/>
      <c r="BY1094" s="131"/>
      <c r="BZ1094" s="131"/>
      <c r="CB1094" s="129" t="s">
        <v>583</v>
      </c>
      <c r="CC1094" s="129" t="s">
        <v>204</v>
      </c>
      <c r="CD1094" s="129" t="s">
        <v>586</v>
      </c>
      <c r="CE1094" s="129" t="s">
        <v>653</v>
      </c>
      <c r="CF1094" s="129" t="s">
        <v>667</v>
      </c>
      <c r="CG1094" s="131" t="s">
        <v>18015</v>
      </c>
      <c r="CH1094" s="131" t="s">
        <v>10836</v>
      </c>
      <c r="CI1094" s="124" t="s">
        <v>20077</v>
      </c>
    </row>
    <row r="1095" spans="45:87" ht="15" hidden="1" x14ac:dyDescent="0.25">
      <c r="AS1095" s="124" t="s">
        <v>5290</v>
      </c>
      <c r="AT1095" s="129" t="s">
        <v>583</v>
      </c>
      <c r="AU1095" s="129" t="s">
        <v>204</v>
      </c>
      <c r="AV1095" s="129" t="s">
        <v>586</v>
      </c>
      <c r="AW1095" s="129" t="s">
        <v>653</v>
      </c>
      <c r="AX1095" s="129" t="s">
        <v>668</v>
      </c>
      <c r="AZ1095" s="129" t="s">
        <v>3984</v>
      </c>
      <c r="BA1095" s="130" t="s">
        <v>10837</v>
      </c>
      <c r="BB1095" s="130" t="s">
        <v>10838</v>
      </c>
      <c r="BH1095" s="124"/>
      <c r="BI1095" s="124"/>
      <c r="BP1095" s="123"/>
      <c r="BQ1095" s="123"/>
      <c r="BR1095" s="123"/>
      <c r="BX1095" s="123"/>
      <c r="BY1095" s="131"/>
      <c r="BZ1095" s="131"/>
      <c r="CB1095" s="129" t="s">
        <v>583</v>
      </c>
      <c r="CC1095" s="129" t="s">
        <v>204</v>
      </c>
      <c r="CD1095" s="129" t="s">
        <v>586</v>
      </c>
      <c r="CE1095" s="129" t="s">
        <v>653</v>
      </c>
      <c r="CF1095" s="129" t="s">
        <v>668</v>
      </c>
      <c r="CG1095" s="131" t="s">
        <v>18015</v>
      </c>
      <c r="CH1095" s="131" t="s">
        <v>10838</v>
      </c>
      <c r="CI1095" s="124" t="s">
        <v>20078</v>
      </c>
    </row>
    <row r="1096" spans="45:87" ht="15" hidden="1" x14ac:dyDescent="0.25">
      <c r="AS1096" s="124" t="s">
        <v>5291</v>
      </c>
      <c r="AT1096" s="129" t="s">
        <v>583</v>
      </c>
      <c r="AU1096" s="129" t="s">
        <v>204</v>
      </c>
      <c r="AV1096" s="129" t="s">
        <v>586</v>
      </c>
      <c r="AW1096" s="129" t="s">
        <v>653</v>
      </c>
      <c r="AX1096" s="129" t="s">
        <v>669</v>
      </c>
      <c r="AZ1096" s="129" t="s">
        <v>3984</v>
      </c>
      <c r="BA1096" s="130" t="s">
        <v>10839</v>
      </c>
      <c r="BB1096" s="130" t="s">
        <v>10840</v>
      </c>
      <c r="BH1096" s="124"/>
      <c r="BI1096" s="124"/>
      <c r="BP1096" s="123"/>
      <c r="BQ1096" s="123"/>
      <c r="BR1096" s="123"/>
      <c r="BX1096" s="123"/>
      <c r="BY1096" s="131"/>
      <c r="BZ1096" s="131"/>
      <c r="CB1096" s="129" t="s">
        <v>583</v>
      </c>
      <c r="CC1096" s="129" t="s">
        <v>204</v>
      </c>
      <c r="CD1096" s="129" t="s">
        <v>586</v>
      </c>
      <c r="CE1096" s="129" t="s">
        <v>653</v>
      </c>
      <c r="CF1096" s="129" t="s">
        <v>669</v>
      </c>
      <c r="CG1096" s="131" t="s">
        <v>18015</v>
      </c>
      <c r="CH1096" s="131" t="s">
        <v>10840</v>
      </c>
      <c r="CI1096" s="124" t="s">
        <v>20079</v>
      </c>
    </row>
    <row r="1097" spans="45:87" ht="15" hidden="1" x14ac:dyDescent="0.25">
      <c r="AS1097" s="124" t="s">
        <v>5292</v>
      </c>
      <c r="AT1097" s="129" t="s">
        <v>583</v>
      </c>
      <c r="AU1097" s="129" t="s">
        <v>204</v>
      </c>
      <c r="AV1097" s="129" t="s">
        <v>586</v>
      </c>
      <c r="AW1097" s="129" t="s">
        <v>653</v>
      </c>
      <c r="AX1097" s="129" t="s">
        <v>670</v>
      </c>
      <c r="AZ1097" s="129" t="s">
        <v>3984</v>
      </c>
      <c r="BA1097" s="130" t="s">
        <v>10841</v>
      </c>
      <c r="BB1097" s="130" t="s">
        <v>10842</v>
      </c>
      <c r="BH1097" s="124"/>
      <c r="BI1097" s="124"/>
      <c r="BP1097" s="123"/>
      <c r="BQ1097" s="123"/>
      <c r="BR1097" s="123"/>
      <c r="BX1097" s="123"/>
      <c r="BY1097" s="131"/>
      <c r="BZ1097" s="131"/>
      <c r="CB1097" s="129" t="s">
        <v>583</v>
      </c>
      <c r="CC1097" s="129" t="s">
        <v>204</v>
      </c>
      <c r="CD1097" s="129" t="s">
        <v>586</v>
      </c>
      <c r="CE1097" s="129" t="s">
        <v>653</v>
      </c>
      <c r="CF1097" s="129" t="s">
        <v>670</v>
      </c>
      <c r="CG1097" s="131" t="s">
        <v>18015</v>
      </c>
      <c r="CH1097" s="131" t="s">
        <v>10842</v>
      </c>
      <c r="CI1097" s="124" t="s">
        <v>20080</v>
      </c>
    </row>
    <row r="1098" spans="45:87" ht="15" hidden="1" x14ac:dyDescent="0.25">
      <c r="AS1098" s="124" t="s">
        <v>5293</v>
      </c>
      <c r="AT1098" s="129" t="s">
        <v>583</v>
      </c>
      <c r="AU1098" s="129" t="s">
        <v>204</v>
      </c>
      <c r="AV1098" s="129" t="s">
        <v>586</v>
      </c>
      <c r="AW1098" s="129" t="s">
        <v>653</v>
      </c>
      <c r="AX1098" s="129" t="s">
        <v>671</v>
      </c>
      <c r="AZ1098" s="129" t="s">
        <v>3984</v>
      </c>
      <c r="BA1098" s="130" t="s">
        <v>10843</v>
      </c>
      <c r="BB1098" s="130" t="s">
        <v>10844</v>
      </c>
      <c r="BH1098" s="124"/>
      <c r="BI1098" s="124"/>
      <c r="BP1098" s="123"/>
      <c r="BQ1098" s="123"/>
      <c r="BR1098" s="123"/>
      <c r="BX1098" s="123"/>
      <c r="BY1098" s="131"/>
      <c r="BZ1098" s="131"/>
      <c r="CB1098" s="129" t="s">
        <v>583</v>
      </c>
      <c r="CC1098" s="129" t="s">
        <v>204</v>
      </c>
      <c r="CD1098" s="129" t="s">
        <v>586</v>
      </c>
      <c r="CE1098" s="129" t="s">
        <v>653</v>
      </c>
      <c r="CF1098" s="129" t="s">
        <v>671</v>
      </c>
      <c r="CG1098" s="131" t="s">
        <v>18015</v>
      </c>
      <c r="CH1098" s="131" t="s">
        <v>10844</v>
      </c>
      <c r="CI1098" s="124" t="s">
        <v>20081</v>
      </c>
    </row>
    <row r="1099" spans="45:87" ht="15" hidden="1" x14ac:dyDescent="0.25">
      <c r="AS1099" s="124" t="s">
        <v>5294</v>
      </c>
      <c r="AT1099" s="129" t="s">
        <v>583</v>
      </c>
      <c r="AU1099" s="129" t="s">
        <v>204</v>
      </c>
      <c r="AV1099" s="129" t="s">
        <v>586</v>
      </c>
      <c r="AW1099" s="129" t="s">
        <v>653</v>
      </c>
      <c r="AX1099" s="129" t="s">
        <v>672</v>
      </c>
      <c r="AZ1099" s="129" t="s">
        <v>3984</v>
      </c>
      <c r="BA1099" s="130" t="s">
        <v>10845</v>
      </c>
      <c r="BB1099" s="130" t="s">
        <v>10846</v>
      </c>
      <c r="BH1099" s="124"/>
      <c r="BI1099" s="124"/>
      <c r="BP1099" s="123"/>
      <c r="BQ1099" s="123"/>
      <c r="BR1099" s="123"/>
      <c r="BX1099" s="123"/>
      <c r="BY1099" s="131"/>
      <c r="BZ1099" s="131"/>
      <c r="CB1099" s="129" t="s">
        <v>583</v>
      </c>
      <c r="CC1099" s="129" t="s">
        <v>204</v>
      </c>
      <c r="CD1099" s="129" t="s">
        <v>586</v>
      </c>
      <c r="CE1099" s="129" t="s">
        <v>653</v>
      </c>
      <c r="CF1099" s="129" t="s">
        <v>672</v>
      </c>
      <c r="CG1099" s="131" t="s">
        <v>18015</v>
      </c>
      <c r="CH1099" s="131" t="s">
        <v>10846</v>
      </c>
      <c r="CI1099" s="124" t="s">
        <v>20082</v>
      </c>
    </row>
    <row r="1100" spans="45:87" ht="15" hidden="1" x14ac:dyDescent="0.25">
      <c r="AS1100" s="124" t="s">
        <v>5295</v>
      </c>
      <c r="AT1100" s="129" t="s">
        <v>583</v>
      </c>
      <c r="AU1100" s="129" t="s">
        <v>204</v>
      </c>
      <c r="AV1100" s="129" t="s">
        <v>586</v>
      </c>
      <c r="AW1100" s="129" t="s">
        <v>653</v>
      </c>
      <c r="AX1100" s="129" t="s">
        <v>803</v>
      </c>
      <c r="AZ1100" s="129" t="s">
        <v>3984</v>
      </c>
      <c r="BA1100" s="130" t="s">
        <v>10847</v>
      </c>
      <c r="BB1100" s="130" t="s">
        <v>10848</v>
      </c>
      <c r="BH1100" s="124"/>
      <c r="BI1100" s="124"/>
      <c r="BP1100" s="123"/>
      <c r="BQ1100" s="123"/>
      <c r="BR1100" s="123"/>
      <c r="BX1100" s="123"/>
      <c r="BY1100" s="131"/>
      <c r="BZ1100" s="131"/>
      <c r="CB1100" s="129" t="s">
        <v>583</v>
      </c>
      <c r="CC1100" s="129" t="s">
        <v>204</v>
      </c>
      <c r="CD1100" s="129" t="s">
        <v>586</v>
      </c>
      <c r="CE1100" s="129" t="s">
        <v>653</v>
      </c>
      <c r="CF1100" s="129" t="s">
        <v>803</v>
      </c>
      <c r="CG1100" s="131" t="s">
        <v>18015</v>
      </c>
      <c r="CH1100" s="131" t="s">
        <v>10848</v>
      </c>
      <c r="CI1100" s="124" t="s">
        <v>20083</v>
      </c>
    </row>
    <row r="1101" spans="45:87" ht="15" hidden="1" x14ac:dyDescent="0.25">
      <c r="AS1101" s="124" t="s">
        <v>5296</v>
      </c>
      <c r="AT1101" s="129" t="s">
        <v>583</v>
      </c>
      <c r="AU1101" s="129" t="s">
        <v>204</v>
      </c>
      <c r="AV1101" s="129" t="s">
        <v>586</v>
      </c>
      <c r="AW1101" s="129" t="s">
        <v>653</v>
      </c>
      <c r="AX1101" s="129" t="s">
        <v>673</v>
      </c>
      <c r="AZ1101" s="129" t="s">
        <v>3984</v>
      </c>
      <c r="BA1101" s="130" t="s">
        <v>10849</v>
      </c>
      <c r="BB1101" s="130" t="s">
        <v>10850</v>
      </c>
      <c r="BH1101" s="124"/>
      <c r="BI1101" s="124"/>
      <c r="BP1101" s="123"/>
      <c r="BQ1101" s="123"/>
      <c r="BR1101" s="123"/>
      <c r="BX1101" s="123"/>
      <c r="BY1101" s="131"/>
      <c r="BZ1101" s="131"/>
      <c r="CB1101" s="129" t="s">
        <v>583</v>
      </c>
      <c r="CC1101" s="129" t="s">
        <v>204</v>
      </c>
      <c r="CD1101" s="129" t="s">
        <v>586</v>
      </c>
      <c r="CE1101" s="129" t="s">
        <v>653</v>
      </c>
      <c r="CF1101" s="129" t="s">
        <v>673</v>
      </c>
      <c r="CG1101" s="131" t="s">
        <v>18015</v>
      </c>
      <c r="CH1101" s="131" t="s">
        <v>10850</v>
      </c>
      <c r="CI1101" s="124" t="s">
        <v>20084</v>
      </c>
    </row>
    <row r="1102" spans="45:87" ht="15" hidden="1" x14ac:dyDescent="0.25">
      <c r="AS1102" s="124" t="s">
        <v>5297</v>
      </c>
      <c r="AT1102" s="129" t="s">
        <v>583</v>
      </c>
      <c r="AU1102" s="129" t="s">
        <v>204</v>
      </c>
      <c r="AV1102" s="129" t="s">
        <v>586</v>
      </c>
      <c r="AW1102" s="129" t="s">
        <v>674</v>
      </c>
      <c r="AX1102" s="129" t="s">
        <v>675</v>
      </c>
      <c r="AZ1102" s="129" t="s">
        <v>3984</v>
      </c>
      <c r="BA1102" s="130" t="s">
        <v>10851</v>
      </c>
      <c r="BB1102" s="130" t="s">
        <v>10852</v>
      </c>
      <c r="BH1102" s="124"/>
      <c r="BI1102" s="124"/>
      <c r="BP1102" s="123"/>
      <c r="BQ1102" s="123"/>
      <c r="BR1102" s="123"/>
      <c r="BX1102" s="123"/>
      <c r="BY1102" s="131"/>
      <c r="BZ1102" s="131"/>
      <c r="CB1102" s="129" t="s">
        <v>583</v>
      </c>
      <c r="CC1102" s="129" t="s">
        <v>204</v>
      </c>
      <c r="CD1102" s="129" t="s">
        <v>586</v>
      </c>
      <c r="CE1102" s="129" t="s">
        <v>674</v>
      </c>
      <c r="CF1102" s="129" t="s">
        <v>675</v>
      </c>
      <c r="CG1102" s="131" t="s">
        <v>18016</v>
      </c>
      <c r="CH1102" s="131" t="s">
        <v>10852</v>
      </c>
      <c r="CI1102" s="124" t="s">
        <v>20085</v>
      </c>
    </row>
    <row r="1103" spans="45:87" ht="15" hidden="1" x14ac:dyDescent="0.25">
      <c r="AS1103" s="124" t="s">
        <v>5298</v>
      </c>
      <c r="AT1103" s="129" t="s">
        <v>583</v>
      </c>
      <c r="AU1103" s="129" t="s">
        <v>204</v>
      </c>
      <c r="AV1103" s="129" t="s">
        <v>586</v>
      </c>
      <c r="AW1103" s="129" t="s">
        <v>674</v>
      </c>
      <c r="AX1103" s="129" t="s">
        <v>676</v>
      </c>
      <c r="AZ1103" s="129" t="s">
        <v>3984</v>
      </c>
      <c r="BA1103" s="130" t="s">
        <v>10853</v>
      </c>
      <c r="BB1103" s="130" t="s">
        <v>10854</v>
      </c>
      <c r="BH1103" s="124"/>
      <c r="BI1103" s="124"/>
      <c r="BP1103" s="123"/>
      <c r="BQ1103" s="123"/>
      <c r="BR1103" s="123"/>
      <c r="BX1103" s="123"/>
      <c r="BY1103" s="131"/>
      <c r="BZ1103" s="131"/>
      <c r="CB1103" s="129" t="s">
        <v>583</v>
      </c>
      <c r="CC1103" s="129" t="s">
        <v>204</v>
      </c>
      <c r="CD1103" s="129" t="s">
        <v>586</v>
      </c>
      <c r="CE1103" s="129" t="s">
        <v>674</v>
      </c>
      <c r="CF1103" s="129" t="s">
        <v>676</v>
      </c>
      <c r="CG1103" s="131" t="s">
        <v>18016</v>
      </c>
      <c r="CH1103" s="131" t="s">
        <v>10854</v>
      </c>
      <c r="CI1103" s="124" t="s">
        <v>20086</v>
      </c>
    </row>
    <row r="1104" spans="45:87" ht="15" hidden="1" x14ac:dyDescent="0.25">
      <c r="AS1104" s="124" t="s">
        <v>5299</v>
      </c>
      <c r="AT1104" s="129" t="s">
        <v>583</v>
      </c>
      <c r="AU1104" s="129" t="s">
        <v>204</v>
      </c>
      <c r="AV1104" s="129" t="s">
        <v>586</v>
      </c>
      <c r="AW1104" s="129" t="s">
        <v>674</v>
      </c>
      <c r="AX1104" s="129" t="s">
        <v>677</v>
      </c>
      <c r="AZ1104" s="129" t="s">
        <v>3984</v>
      </c>
      <c r="BA1104" s="130" t="s">
        <v>10855</v>
      </c>
      <c r="BB1104" s="130" t="s">
        <v>10856</v>
      </c>
      <c r="BH1104" s="124"/>
      <c r="BI1104" s="124"/>
      <c r="BP1104" s="123"/>
      <c r="BQ1104" s="123"/>
      <c r="BR1104" s="123"/>
      <c r="BX1104" s="123"/>
      <c r="BY1104" s="131"/>
      <c r="BZ1104" s="131"/>
      <c r="CB1104" s="129" t="s">
        <v>583</v>
      </c>
      <c r="CC1104" s="129" t="s">
        <v>204</v>
      </c>
      <c r="CD1104" s="129" t="s">
        <v>586</v>
      </c>
      <c r="CE1104" s="129" t="s">
        <v>674</v>
      </c>
      <c r="CF1104" s="129" t="s">
        <v>677</v>
      </c>
      <c r="CG1104" s="131" t="s">
        <v>18016</v>
      </c>
      <c r="CH1104" s="131" t="s">
        <v>10856</v>
      </c>
      <c r="CI1104" s="124" t="s">
        <v>20087</v>
      </c>
    </row>
    <row r="1105" spans="45:87" ht="15" hidden="1" x14ac:dyDescent="0.25">
      <c r="AS1105" s="124" t="s">
        <v>5300</v>
      </c>
      <c r="AT1105" s="129" t="s">
        <v>583</v>
      </c>
      <c r="AU1105" s="129" t="s">
        <v>204</v>
      </c>
      <c r="AV1105" s="129" t="s">
        <v>586</v>
      </c>
      <c r="AW1105" s="129" t="s">
        <v>674</v>
      </c>
      <c r="AX1105" s="129" t="s">
        <v>682</v>
      </c>
      <c r="AZ1105" s="129" t="s">
        <v>3984</v>
      </c>
      <c r="BA1105" s="130" t="s">
        <v>10857</v>
      </c>
      <c r="BB1105" s="130" t="s">
        <v>10858</v>
      </c>
      <c r="BH1105" s="124"/>
      <c r="BI1105" s="124"/>
      <c r="BP1105" s="123"/>
      <c r="BQ1105" s="123"/>
      <c r="BR1105" s="123"/>
      <c r="BX1105" s="123"/>
      <c r="BY1105" s="131"/>
      <c r="BZ1105" s="131"/>
      <c r="CB1105" s="129" t="s">
        <v>583</v>
      </c>
      <c r="CC1105" s="129" t="s">
        <v>204</v>
      </c>
      <c r="CD1105" s="129" t="s">
        <v>586</v>
      </c>
      <c r="CE1105" s="129" t="s">
        <v>674</v>
      </c>
      <c r="CF1105" s="129" t="s">
        <v>682</v>
      </c>
      <c r="CG1105" s="131" t="s">
        <v>18016</v>
      </c>
      <c r="CH1105" s="131" t="s">
        <v>10858</v>
      </c>
      <c r="CI1105" s="124" t="s">
        <v>20088</v>
      </c>
    </row>
    <row r="1106" spans="45:87" ht="15" hidden="1" x14ac:dyDescent="0.25">
      <c r="AS1106" s="124" t="s">
        <v>5301</v>
      </c>
      <c r="AT1106" s="129" t="s">
        <v>583</v>
      </c>
      <c r="AU1106" s="129" t="s">
        <v>204</v>
      </c>
      <c r="AV1106" s="129" t="s">
        <v>586</v>
      </c>
      <c r="AW1106" s="129" t="s">
        <v>674</v>
      </c>
      <c r="AX1106" s="129" t="s">
        <v>685</v>
      </c>
      <c r="AZ1106" s="129" t="s">
        <v>3984</v>
      </c>
      <c r="BA1106" s="130" t="s">
        <v>10859</v>
      </c>
      <c r="BB1106" s="130" t="s">
        <v>10860</v>
      </c>
      <c r="BH1106" s="124"/>
      <c r="BI1106" s="124"/>
      <c r="BP1106" s="123"/>
      <c r="BQ1106" s="123"/>
      <c r="BR1106" s="123"/>
      <c r="BX1106" s="123"/>
      <c r="BY1106" s="131"/>
      <c r="BZ1106" s="131"/>
      <c r="CB1106" s="129" t="s">
        <v>583</v>
      </c>
      <c r="CC1106" s="129" t="s">
        <v>204</v>
      </c>
      <c r="CD1106" s="129" t="s">
        <v>586</v>
      </c>
      <c r="CE1106" s="129" t="s">
        <v>674</v>
      </c>
      <c r="CF1106" s="129" t="s">
        <v>685</v>
      </c>
      <c r="CG1106" s="131" t="s">
        <v>18016</v>
      </c>
      <c r="CH1106" s="131" t="s">
        <v>10860</v>
      </c>
      <c r="CI1106" s="124" t="s">
        <v>20089</v>
      </c>
    </row>
    <row r="1107" spans="45:87" ht="15" hidden="1" x14ac:dyDescent="0.25">
      <c r="AS1107" s="124" t="s">
        <v>5302</v>
      </c>
      <c r="AT1107" s="129" t="s">
        <v>583</v>
      </c>
      <c r="AU1107" s="129" t="s">
        <v>204</v>
      </c>
      <c r="AV1107" s="129" t="s">
        <v>586</v>
      </c>
      <c r="AW1107" s="129" t="s">
        <v>674</v>
      </c>
      <c r="AX1107" s="129" t="s">
        <v>805</v>
      </c>
      <c r="AZ1107" s="129" t="s">
        <v>3984</v>
      </c>
      <c r="BA1107" s="130" t="s">
        <v>10861</v>
      </c>
      <c r="BB1107" s="130" t="s">
        <v>10862</v>
      </c>
      <c r="BH1107" s="124"/>
      <c r="BI1107" s="124"/>
      <c r="BP1107" s="123"/>
      <c r="BQ1107" s="123"/>
      <c r="BR1107" s="123"/>
      <c r="BX1107" s="123"/>
      <c r="BY1107" s="131"/>
      <c r="BZ1107" s="131"/>
      <c r="CB1107" s="129" t="s">
        <v>583</v>
      </c>
      <c r="CC1107" s="129" t="s">
        <v>204</v>
      </c>
      <c r="CD1107" s="129" t="s">
        <v>586</v>
      </c>
      <c r="CE1107" s="129" t="s">
        <v>674</v>
      </c>
      <c r="CF1107" s="129" t="s">
        <v>805</v>
      </c>
      <c r="CG1107" s="131" t="s">
        <v>18016</v>
      </c>
      <c r="CH1107" s="131" t="s">
        <v>10862</v>
      </c>
      <c r="CI1107" s="124" t="s">
        <v>20090</v>
      </c>
    </row>
    <row r="1108" spans="45:87" ht="15" hidden="1" x14ac:dyDescent="0.25">
      <c r="AS1108" s="124" t="s">
        <v>5303</v>
      </c>
      <c r="AT1108" s="129" t="s">
        <v>583</v>
      </c>
      <c r="AU1108" s="129" t="s">
        <v>204</v>
      </c>
      <c r="AV1108" s="129" t="s">
        <v>586</v>
      </c>
      <c r="AW1108" s="129" t="s">
        <v>674</v>
      </c>
      <c r="AX1108" s="129" t="s">
        <v>806</v>
      </c>
      <c r="AZ1108" s="129" t="s">
        <v>3984</v>
      </c>
      <c r="BA1108" s="130" t="s">
        <v>10863</v>
      </c>
      <c r="BB1108" s="130" t="s">
        <v>10864</v>
      </c>
      <c r="BH1108" s="124"/>
      <c r="BI1108" s="124"/>
      <c r="BP1108" s="123"/>
      <c r="BQ1108" s="123"/>
      <c r="BR1108" s="123"/>
      <c r="BX1108" s="123"/>
      <c r="BY1108" s="131"/>
      <c r="BZ1108" s="131"/>
      <c r="CB1108" s="129" t="s">
        <v>583</v>
      </c>
      <c r="CC1108" s="129" t="s">
        <v>204</v>
      </c>
      <c r="CD1108" s="129" t="s">
        <v>586</v>
      </c>
      <c r="CE1108" s="129" t="s">
        <v>674</v>
      </c>
      <c r="CF1108" s="129" t="s">
        <v>806</v>
      </c>
      <c r="CG1108" s="131" t="s">
        <v>18016</v>
      </c>
      <c r="CH1108" s="131" t="s">
        <v>10864</v>
      </c>
      <c r="CI1108" s="124" t="s">
        <v>20091</v>
      </c>
    </row>
    <row r="1109" spans="45:87" ht="15" hidden="1" x14ac:dyDescent="0.25">
      <c r="AS1109" s="124" t="s">
        <v>5304</v>
      </c>
      <c r="AT1109" s="129" t="s">
        <v>583</v>
      </c>
      <c r="AU1109" s="129" t="s">
        <v>204</v>
      </c>
      <c r="AV1109" s="129" t="s">
        <v>586</v>
      </c>
      <c r="AW1109" s="129" t="s">
        <v>674</v>
      </c>
      <c r="AX1109" s="129" t="s">
        <v>807</v>
      </c>
      <c r="AZ1109" s="129" t="s">
        <v>3984</v>
      </c>
      <c r="BA1109" s="130" t="s">
        <v>10865</v>
      </c>
      <c r="BB1109" s="130" t="s">
        <v>10866</v>
      </c>
      <c r="BH1109" s="124"/>
      <c r="BI1109" s="124"/>
      <c r="BP1109" s="123"/>
      <c r="BQ1109" s="123"/>
      <c r="BR1109" s="123"/>
      <c r="BX1109" s="123"/>
      <c r="BY1109" s="131"/>
      <c r="BZ1109" s="131"/>
      <c r="CB1109" s="129" t="s">
        <v>583</v>
      </c>
      <c r="CC1109" s="129" t="s">
        <v>204</v>
      </c>
      <c r="CD1109" s="129" t="s">
        <v>586</v>
      </c>
      <c r="CE1109" s="129" t="s">
        <v>674</v>
      </c>
      <c r="CF1109" s="129" t="s">
        <v>807</v>
      </c>
      <c r="CG1109" s="131" t="s">
        <v>18016</v>
      </c>
      <c r="CH1109" s="131" t="s">
        <v>10866</v>
      </c>
      <c r="CI1109" s="124" t="s">
        <v>20092</v>
      </c>
    </row>
    <row r="1110" spans="45:87" ht="15" hidden="1" x14ac:dyDescent="0.25">
      <c r="AS1110" s="124" t="s">
        <v>5305</v>
      </c>
      <c r="AT1110" s="129" t="s">
        <v>583</v>
      </c>
      <c r="AU1110" s="129" t="s">
        <v>204</v>
      </c>
      <c r="AV1110" s="129" t="s">
        <v>586</v>
      </c>
      <c r="AW1110" s="129" t="s">
        <v>674</v>
      </c>
      <c r="AX1110" s="129" t="s">
        <v>808</v>
      </c>
      <c r="AZ1110" s="129" t="s">
        <v>3984</v>
      </c>
      <c r="BA1110" s="130" t="s">
        <v>10867</v>
      </c>
      <c r="BB1110" s="130" t="s">
        <v>10868</v>
      </c>
      <c r="BH1110" s="124"/>
      <c r="BI1110" s="124"/>
      <c r="BP1110" s="123"/>
      <c r="BQ1110" s="123"/>
      <c r="BR1110" s="123"/>
      <c r="BX1110" s="123"/>
      <c r="BY1110" s="131"/>
      <c r="BZ1110" s="131"/>
      <c r="CB1110" s="129" t="s">
        <v>583</v>
      </c>
      <c r="CC1110" s="129" t="s">
        <v>204</v>
      </c>
      <c r="CD1110" s="129" t="s">
        <v>586</v>
      </c>
      <c r="CE1110" s="129" t="s">
        <v>674</v>
      </c>
      <c r="CF1110" s="129" t="s">
        <v>808</v>
      </c>
      <c r="CG1110" s="131" t="s">
        <v>18016</v>
      </c>
      <c r="CH1110" s="131" t="s">
        <v>10868</v>
      </c>
      <c r="CI1110" s="124" t="s">
        <v>20093</v>
      </c>
    </row>
    <row r="1111" spans="45:87" ht="15" hidden="1" x14ac:dyDescent="0.25">
      <c r="AS1111" s="124" t="s">
        <v>5306</v>
      </c>
      <c r="AT1111" s="129" t="s">
        <v>583</v>
      </c>
      <c r="AU1111" s="129" t="s">
        <v>204</v>
      </c>
      <c r="AV1111" s="129" t="s">
        <v>586</v>
      </c>
      <c r="AW1111" s="129" t="s">
        <v>674</v>
      </c>
      <c r="AX1111" s="129" t="s">
        <v>809</v>
      </c>
      <c r="AZ1111" s="129" t="s">
        <v>3984</v>
      </c>
      <c r="BA1111" s="130" t="s">
        <v>10869</v>
      </c>
      <c r="BB1111" s="130" t="s">
        <v>10870</v>
      </c>
      <c r="BH1111" s="124"/>
      <c r="BI1111" s="124"/>
      <c r="BP1111" s="123"/>
      <c r="BQ1111" s="123"/>
      <c r="BR1111" s="123"/>
      <c r="BX1111" s="123"/>
      <c r="BY1111" s="131"/>
      <c r="BZ1111" s="131"/>
      <c r="CB1111" s="129" t="s">
        <v>583</v>
      </c>
      <c r="CC1111" s="129" t="s">
        <v>204</v>
      </c>
      <c r="CD1111" s="129" t="s">
        <v>586</v>
      </c>
      <c r="CE1111" s="129" t="s">
        <v>674</v>
      </c>
      <c r="CF1111" s="129" t="s">
        <v>809</v>
      </c>
      <c r="CG1111" s="131" t="s">
        <v>18016</v>
      </c>
      <c r="CH1111" s="131" t="s">
        <v>10870</v>
      </c>
      <c r="CI1111" s="124" t="s">
        <v>20094</v>
      </c>
    </row>
    <row r="1112" spans="45:87" ht="15" hidden="1" x14ac:dyDescent="0.25">
      <c r="AS1112" s="124" t="s">
        <v>5307</v>
      </c>
      <c r="AT1112" s="129" t="s">
        <v>583</v>
      </c>
      <c r="AU1112" s="129" t="s">
        <v>204</v>
      </c>
      <c r="AV1112" s="129" t="s">
        <v>586</v>
      </c>
      <c r="AW1112" s="129" t="s">
        <v>674</v>
      </c>
      <c r="AX1112" s="129" t="s">
        <v>1008</v>
      </c>
      <c r="AZ1112" s="129" t="s">
        <v>3984</v>
      </c>
      <c r="BA1112" s="130" t="s">
        <v>10871</v>
      </c>
      <c r="BB1112" s="130" t="s">
        <v>10872</v>
      </c>
      <c r="BH1112" s="124"/>
      <c r="BI1112" s="124"/>
      <c r="BP1112" s="123"/>
      <c r="BQ1112" s="123"/>
      <c r="BR1112" s="123"/>
      <c r="BX1112" s="123"/>
      <c r="BY1112" s="131"/>
      <c r="BZ1112" s="131"/>
      <c r="CB1112" s="129" t="s">
        <v>583</v>
      </c>
      <c r="CC1112" s="129" t="s">
        <v>204</v>
      </c>
      <c r="CD1112" s="129" t="s">
        <v>586</v>
      </c>
      <c r="CE1112" s="129" t="s">
        <v>674</v>
      </c>
      <c r="CF1112" s="129" t="s">
        <v>1008</v>
      </c>
      <c r="CG1112" s="131" t="s">
        <v>18016</v>
      </c>
      <c r="CH1112" s="131" t="s">
        <v>10872</v>
      </c>
      <c r="CI1112" s="124" t="s">
        <v>20095</v>
      </c>
    </row>
    <row r="1113" spans="45:87" ht="15" hidden="1" x14ac:dyDescent="0.25">
      <c r="AS1113" s="124" t="s">
        <v>5308</v>
      </c>
      <c r="AT1113" s="129" t="s">
        <v>583</v>
      </c>
      <c r="AU1113" s="129" t="s">
        <v>204</v>
      </c>
      <c r="AV1113" s="129" t="s">
        <v>586</v>
      </c>
      <c r="AW1113" s="129" t="s">
        <v>674</v>
      </c>
      <c r="AX1113" s="129" t="s">
        <v>692</v>
      </c>
      <c r="AZ1113" s="129" t="s">
        <v>3984</v>
      </c>
      <c r="BA1113" s="130" t="s">
        <v>10873</v>
      </c>
      <c r="BB1113" s="130" t="s">
        <v>10874</v>
      </c>
      <c r="BH1113" s="124"/>
      <c r="BI1113" s="124"/>
      <c r="BP1113" s="123"/>
      <c r="BQ1113" s="123"/>
      <c r="BR1113" s="123"/>
      <c r="BX1113" s="123"/>
      <c r="BY1113" s="131"/>
      <c r="BZ1113" s="131"/>
      <c r="CB1113" s="129" t="s">
        <v>583</v>
      </c>
      <c r="CC1113" s="129" t="s">
        <v>204</v>
      </c>
      <c r="CD1113" s="129" t="s">
        <v>586</v>
      </c>
      <c r="CE1113" s="129" t="s">
        <v>674</v>
      </c>
      <c r="CF1113" s="129" t="s">
        <v>692</v>
      </c>
      <c r="CG1113" s="131" t="s">
        <v>18016</v>
      </c>
      <c r="CH1113" s="131" t="s">
        <v>10874</v>
      </c>
      <c r="CI1113" s="124" t="s">
        <v>20096</v>
      </c>
    </row>
    <row r="1114" spans="45:87" ht="15" hidden="1" x14ac:dyDescent="0.25">
      <c r="AS1114" s="124" t="s">
        <v>5309</v>
      </c>
      <c r="AT1114" s="129" t="s">
        <v>583</v>
      </c>
      <c r="AU1114" s="129" t="s">
        <v>204</v>
      </c>
      <c r="AV1114" s="129" t="s">
        <v>586</v>
      </c>
      <c r="AW1114" s="129" t="s">
        <v>854</v>
      </c>
      <c r="AX1114" s="129" t="s">
        <v>1009</v>
      </c>
      <c r="AZ1114" s="129" t="s">
        <v>3984</v>
      </c>
      <c r="BA1114" s="130" t="s">
        <v>10875</v>
      </c>
      <c r="BB1114" s="130" t="s">
        <v>10876</v>
      </c>
      <c r="BH1114" s="124"/>
      <c r="BI1114" s="124"/>
      <c r="BP1114" s="123"/>
      <c r="BQ1114" s="123"/>
      <c r="BR1114" s="123"/>
      <c r="BX1114" s="123"/>
      <c r="BY1114" s="131"/>
      <c r="BZ1114" s="131"/>
      <c r="CB1114" s="129" t="s">
        <v>583</v>
      </c>
      <c r="CC1114" s="129" t="s">
        <v>204</v>
      </c>
      <c r="CD1114" s="129" t="s">
        <v>586</v>
      </c>
      <c r="CE1114" s="129" t="s">
        <v>854</v>
      </c>
      <c r="CF1114" s="129" t="s">
        <v>1009</v>
      </c>
      <c r="CG1114" s="131" t="s">
        <v>18017</v>
      </c>
      <c r="CH1114" s="131" t="s">
        <v>10876</v>
      </c>
      <c r="CI1114" s="124" t="s">
        <v>20097</v>
      </c>
    </row>
    <row r="1115" spans="45:87" ht="15" hidden="1" x14ac:dyDescent="0.25">
      <c r="AS1115" s="124" t="s">
        <v>5310</v>
      </c>
      <c r="AT1115" s="129" t="s">
        <v>583</v>
      </c>
      <c r="AU1115" s="129" t="s">
        <v>204</v>
      </c>
      <c r="AV1115" s="129" t="s">
        <v>586</v>
      </c>
      <c r="AW1115" s="129" t="s">
        <v>854</v>
      </c>
      <c r="AX1115" s="129" t="s">
        <v>1010</v>
      </c>
      <c r="AZ1115" s="129" t="s">
        <v>3984</v>
      </c>
      <c r="BA1115" s="130" t="s">
        <v>10877</v>
      </c>
      <c r="BB1115" s="130" t="s">
        <v>10878</v>
      </c>
      <c r="BH1115" s="124"/>
      <c r="BI1115" s="124"/>
      <c r="BP1115" s="123"/>
      <c r="BQ1115" s="123"/>
      <c r="BR1115" s="123"/>
      <c r="BX1115" s="123"/>
      <c r="BY1115" s="131"/>
      <c r="BZ1115" s="131"/>
      <c r="CB1115" s="129" t="s">
        <v>583</v>
      </c>
      <c r="CC1115" s="129" t="s">
        <v>204</v>
      </c>
      <c r="CD1115" s="129" t="s">
        <v>586</v>
      </c>
      <c r="CE1115" s="129" t="s">
        <v>854</v>
      </c>
      <c r="CF1115" s="129" t="s">
        <v>1010</v>
      </c>
      <c r="CG1115" s="131" t="s">
        <v>18017</v>
      </c>
      <c r="CH1115" s="131" t="s">
        <v>10878</v>
      </c>
      <c r="CI1115" s="124" t="s">
        <v>20098</v>
      </c>
    </row>
    <row r="1116" spans="45:87" ht="15" hidden="1" x14ac:dyDescent="0.25">
      <c r="AS1116" s="124" t="s">
        <v>5311</v>
      </c>
      <c r="AT1116" s="129" t="s">
        <v>583</v>
      </c>
      <c r="AU1116" s="129" t="s">
        <v>204</v>
      </c>
      <c r="AV1116" s="129" t="s">
        <v>586</v>
      </c>
      <c r="AW1116" s="129" t="s">
        <v>854</v>
      </c>
      <c r="AX1116" s="129" t="s">
        <v>855</v>
      </c>
      <c r="AZ1116" s="129" t="s">
        <v>3984</v>
      </c>
      <c r="BA1116" s="130" t="s">
        <v>10879</v>
      </c>
      <c r="BB1116" s="130" t="s">
        <v>10880</v>
      </c>
      <c r="BH1116" s="124"/>
      <c r="BI1116" s="124"/>
      <c r="BP1116" s="123"/>
      <c r="BQ1116" s="123"/>
      <c r="BR1116" s="123"/>
      <c r="BX1116" s="123"/>
      <c r="BY1116" s="131"/>
      <c r="BZ1116" s="131"/>
      <c r="CB1116" s="129" t="s">
        <v>583</v>
      </c>
      <c r="CC1116" s="129" t="s">
        <v>204</v>
      </c>
      <c r="CD1116" s="129" t="s">
        <v>586</v>
      </c>
      <c r="CE1116" s="129" t="s">
        <v>854</v>
      </c>
      <c r="CF1116" s="129" t="s">
        <v>855</v>
      </c>
      <c r="CG1116" s="131" t="s">
        <v>18017</v>
      </c>
      <c r="CH1116" s="131" t="s">
        <v>10880</v>
      </c>
      <c r="CI1116" s="124" t="s">
        <v>20099</v>
      </c>
    </row>
    <row r="1117" spans="45:87" ht="15" hidden="1" x14ac:dyDescent="0.25">
      <c r="AS1117" s="124" t="s">
        <v>5312</v>
      </c>
      <c r="AT1117" s="129" t="s">
        <v>583</v>
      </c>
      <c r="AU1117" s="129" t="s">
        <v>204</v>
      </c>
      <c r="AV1117" s="129" t="s">
        <v>586</v>
      </c>
      <c r="AW1117" s="129" t="s">
        <v>854</v>
      </c>
      <c r="AX1117" s="129" t="s">
        <v>1011</v>
      </c>
      <c r="AZ1117" s="129" t="s">
        <v>3984</v>
      </c>
      <c r="BA1117" s="130" t="s">
        <v>10881</v>
      </c>
      <c r="BB1117" s="130" t="s">
        <v>10882</v>
      </c>
      <c r="BH1117" s="124"/>
      <c r="BI1117" s="124"/>
      <c r="BP1117" s="123"/>
      <c r="BQ1117" s="123"/>
      <c r="BR1117" s="123"/>
      <c r="BX1117" s="123"/>
      <c r="BY1117" s="131"/>
      <c r="BZ1117" s="131"/>
      <c r="CB1117" s="129" t="s">
        <v>583</v>
      </c>
      <c r="CC1117" s="129" t="s">
        <v>204</v>
      </c>
      <c r="CD1117" s="129" t="s">
        <v>586</v>
      </c>
      <c r="CE1117" s="129" t="s">
        <v>854</v>
      </c>
      <c r="CF1117" s="129" t="s">
        <v>1011</v>
      </c>
      <c r="CG1117" s="131" t="s">
        <v>18017</v>
      </c>
      <c r="CH1117" s="131" t="s">
        <v>10882</v>
      </c>
      <c r="CI1117" s="124" t="s">
        <v>20100</v>
      </c>
    </row>
    <row r="1118" spans="45:87" ht="15" hidden="1" x14ac:dyDescent="0.25">
      <c r="AS1118" s="124" t="s">
        <v>5313</v>
      </c>
      <c r="AT1118" s="129" t="s">
        <v>583</v>
      </c>
      <c r="AU1118" s="129" t="s">
        <v>204</v>
      </c>
      <c r="AV1118" s="129" t="s">
        <v>586</v>
      </c>
      <c r="AW1118" s="129" t="s">
        <v>854</v>
      </c>
      <c r="AX1118" s="129" t="s">
        <v>1012</v>
      </c>
      <c r="AZ1118" s="129" t="s">
        <v>3984</v>
      </c>
      <c r="BA1118" s="130" t="s">
        <v>10883</v>
      </c>
      <c r="BB1118" s="130" t="s">
        <v>10884</v>
      </c>
      <c r="BH1118" s="124"/>
      <c r="BI1118" s="124"/>
      <c r="BP1118" s="123"/>
      <c r="BQ1118" s="123"/>
      <c r="BR1118" s="123"/>
      <c r="BX1118" s="123"/>
      <c r="BY1118" s="131"/>
      <c r="BZ1118" s="131"/>
      <c r="CB1118" s="129" t="s">
        <v>583</v>
      </c>
      <c r="CC1118" s="129" t="s">
        <v>204</v>
      </c>
      <c r="CD1118" s="129" t="s">
        <v>586</v>
      </c>
      <c r="CE1118" s="129" t="s">
        <v>854</v>
      </c>
      <c r="CF1118" s="129" t="s">
        <v>1012</v>
      </c>
      <c r="CG1118" s="131" t="s">
        <v>18017</v>
      </c>
      <c r="CH1118" s="131" t="s">
        <v>10884</v>
      </c>
      <c r="CI1118" s="124" t="s">
        <v>20101</v>
      </c>
    </row>
    <row r="1119" spans="45:87" ht="15" hidden="1" x14ac:dyDescent="0.25">
      <c r="AS1119" s="124" t="s">
        <v>5314</v>
      </c>
      <c r="AT1119" s="129" t="s">
        <v>583</v>
      </c>
      <c r="AU1119" s="129" t="s">
        <v>204</v>
      </c>
      <c r="AV1119" s="129" t="s">
        <v>586</v>
      </c>
      <c r="AW1119" s="129" t="s">
        <v>854</v>
      </c>
      <c r="AX1119" s="129" t="s">
        <v>1013</v>
      </c>
      <c r="AZ1119" s="129" t="s">
        <v>3984</v>
      </c>
      <c r="BA1119" s="130" t="s">
        <v>10885</v>
      </c>
      <c r="BB1119" s="130" t="s">
        <v>10886</v>
      </c>
      <c r="BH1119" s="124"/>
      <c r="BI1119" s="124"/>
      <c r="BP1119" s="123"/>
      <c r="BQ1119" s="123"/>
      <c r="BR1119" s="123"/>
      <c r="BX1119" s="123"/>
      <c r="BY1119" s="131"/>
      <c r="BZ1119" s="131"/>
      <c r="CB1119" s="129" t="s">
        <v>583</v>
      </c>
      <c r="CC1119" s="129" t="s">
        <v>204</v>
      </c>
      <c r="CD1119" s="129" t="s">
        <v>586</v>
      </c>
      <c r="CE1119" s="129" t="s">
        <v>854</v>
      </c>
      <c r="CF1119" s="129" t="s">
        <v>1013</v>
      </c>
      <c r="CG1119" s="131" t="s">
        <v>18017</v>
      </c>
      <c r="CH1119" s="131" t="s">
        <v>10886</v>
      </c>
      <c r="CI1119" s="124" t="s">
        <v>20102</v>
      </c>
    </row>
    <row r="1120" spans="45:87" ht="15" hidden="1" x14ac:dyDescent="0.25">
      <c r="AS1120" s="124" t="s">
        <v>5315</v>
      </c>
      <c r="AT1120" s="129" t="s">
        <v>583</v>
      </c>
      <c r="AU1120" s="129" t="s">
        <v>204</v>
      </c>
      <c r="AV1120" s="129" t="s">
        <v>586</v>
      </c>
      <c r="AW1120" s="129" t="s">
        <v>854</v>
      </c>
      <c r="AX1120" s="129" t="s">
        <v>1014</v>
      </c>
      <c r="AZ1120" s="129" t="s">
        <v>3984</v>
      </c>
      <c r="BA1120" s="130" t="s">
        <v>10887</v>
      </c>
      <c r="BB1120" s="130" t="s">
        <v>10888</v>
      </c>
      <c r="BH1120" s="124"/>
      <c r="BI1120" s="124"/>
      <c r="BP1120" s="123"/>
      <c r="BQ1120" s="123"/>
      <c r="BR1120" s="123"/>
      <c r="BX1120" s="123"/>
      <c r="BY1120" s="131"/>
      <c r="BZ1120" s="131"/>
      <c r="CB1120" s="129" t="s">
        <v>583</v>
      </c>
      <c r="CC1120" s="129" t="s">
        <v>204</v>
      </c>
      <c r="CD1120" s="129" t="s">
        <v>586</v>
      </c>
      <c r="CE1120" s="129" t="s">
        <v>854</v>
      </c>
      <c r="CF1120" s="129" t="s">
        <v>1014</v>
      </c>
      <c r="CG1120" s="131" t="s">
        <v>18017</v>
      </c>
      <c r="CH1120" s="131" t="s">
        <v>10888</v>
      </c>
      <c r="CI1120" s="124" t="s">
        <v>20103</v>
      </c>
    </row>
    <row r="1121" spans="45:87" ht="15" hidden="1" x14ac:dyDescent="0.25">
      <c r="AS1121" s="124" t="s">
        <v>5316</v>
      </c>
      <c r="AT1121" s="129" t="s">
        <v>583</v>
      </c>
      <c r="AU1121" s="129" t="s">
        <v>204</v>
      </c>
      <c r="AV1121" s="129" t="s">
        <v>586</v>
      </c>
      <c r="AW1121" s="129" t="s">
        <v>854</v>
      </c>
      <c r="AX1121" s="129" t="s">
        <v>1015</v>
      </c>
      <c r="AZ1121" s="129" t="s">
        <v>3984</v>
      </c>
      <c r="BA1121" s="130" t="s">
        <v>10889</v>
      </c>
      <c r="BB1121" s="130" t="s">
        <v>10890</v>
      </c>
      <c r="BH1121" s="124"/>
      <c r="BI1121" s="124"/>
      <c r="BP1121" s="123"/>
      <c r="BQ1121" s="123"/>
      <c r="BR1121" s="123"/>
      <c r="BX1121" s="123"/>
      <c r="BY1121" s="131"/>
      <c r="BZ1121" s="131"/>
      <c r="CB1121" s="129" t="s">
        <v>583</v>
      </c>
      <c r="CC1121" s="129" t="s">
        <v>204</v>
      </c>
      <c r="CD1121" s="129" t="s">
        <v>586</v>
      </c>
      <c r="CE1121" s="129" t="s">
        <v>854</v>
      </c>
      <c r="CF1121" s="129" t="s">
        <v>1015</v>
      </c>
      <c r="CG1121" s="131" t="s">
        <v>18017</v>
      </c>
      <c r="CH1121" s="131" t="s">
        <v>10890</v>
      </c>
      <c r="CI1121" s="124" t="s">
        <v>20104</v>
      </c>
    </row>
    <row r="1122" spans="45:87" ht="15" hidden="1" x14ac:dyDescent="0.25">
      <c r="AS1122" s="124" t="s">
        <v>5317</v>
      </c>
      <c r="AT1122" s="129" t="s">
        <v>583</v>
      </c>
      <c r="AU1122" s="129" t="s">
        <v>204</v>
      </c>
      <c r="AV1122" s="129" t="s">
        <v>586</v>
      </c>
      <c r="AW1122" s="129" t="s">
        <v>854</v>
      </c>
      <c r="AX1122" s="129" t="s">
        <v>1016</v>
      </c>
      <c r="AZ1122" s="129" t="s">
        <v>3984</v>
      </c>
      <c r="BA1122" s="130" t="s">
        <v>10891</v>
      </c>
      <c r="BB1122" s="130" t="s">
        <v>10892</v>
      </c>
      <c r="BH1122" s="124"/>
      <c r="BI1122" s="124"/>
      <c r="BP1122" s="123"/>
      <c r="BQ1122" s="123"/>
      <c r="BR1122" s="123"/>
      <c r="BX1122" s="123"/>
      <c r="BY1122" s="131"/>
      <c r="BZ1122" s="131"/>
      <c r="CB1122" s="129" t="s">
        <v>583</v>
      </c>
      <c r="CC1122" s="129" t="s">
        <v>204</v>
      </c>
      <c r="CD1122" s="129" t="s">
        <v>586</v>
      </c>
      <c r="CE1122" s="129" t="s">
        <v>854</v>
      </c>
      <c r="CF1122" s="129" t="s">
        <v>1016</v>
      </c>
      <c r="CG1122" s="131" t="s">
        <v>18017</v>
      </c>
      <c r="CH1122" s="131" t="s">
        <v>10892</v>
      </c>
      <c r="CI1122" s="124" t="s">
        <v>20105</v>
      </c>
    </row>
    <row r="1123" spans="45:87" ht="15" hidden="1" x14ac:dyDescent="0.25">
      <c r="AS1123" s="124" t="s">
        <v>5318</v>
      </c>
      <c r="AT1123" s="129" t="s">
        <v>583</v>
      </c>
      <c r="AU1123" s="129" t="s">
        <v>204</v>
      </c>
      <c r="AV1123" s="129" t="s">
        <v>586</v>
      </c>
      <c r="AW1123" s="129" t="s">
        <v>854</v>
      </c>
      <c r="AX1123" s="129" t="s">
        <v>1017</v>
      </c>
      <c r="AZ1123" s="129" t="s">
        <v>3984</v>
      </c>
      <c r="BA1123" s="130" t="s">
        <v>10893</v>
      </c>
      <c r="BB1123" s="130" t="s">
        <v>10894</v>
      </c>
      <c r="BH1123" s="124"/>
      <c r="BI1123" s="124"/>
      <c r="BP1123" s="123"/>
      <c r="BQ1123" s="123"/>
      <c r="BR1123" s="123"/>
      <c r="BX1123" s="123"/>
      <c r="BY1123" s="131"/>
      <c r="BZ1123" s="131"/>
      <c r="CB1123" s="129" t="s">
        <v>583</v>
      </c>
      <c r="CC1123" s="129" t="s">
        <v>204</v>
      </c>
      <c r="CD1123" s="129" t="s">
        <v>586</v>
      </c>
      <c r="CE1123" s="129" t="s">
        <v>854</v>
      </c>
      <c r="CF1123" s="129" t="s">
        <v>1017</v>
      </c>
      <c r="CG1123" s="131" t="s">
        <v>18017</v>
      </c>
      <c r="CH1123" s="131" t="s">
        <v>10894</v>
      </c>
      <c r="CI1123" s="124" t="s">
        <v>20106</v>
      </c>
    </row>
    <row r="1124" spans="45:87" ht="15" hidden="1" x14ac:dyDescent="0.25">
      <c r="AS1124" s="124" t="s">
        <v>5319</v>
      </c>
      <c r="AT1124" s="129" t="s">
        <v>583</v>
      </c>
      <c r="AU1124" s="129" t="s">
        <v>204</v>
      </c>
      <c r="AV1124" s="129" t="s">
        <v>586</v>
      </c>
      <c r="AW1124" s="129" t="s">
        <v>854</v>
      </c>
      <c r="AX1124" s="129" t="s">
        <v>1018</v>
      </c>
      <c r="AZ1124" s="129" t="s">
        <v>3984</v>
      </c>
      <c r="BA1124" s="130" t="s">
        <v>10895</v>
      </c>
      <c r="BB1124" s="130" t="s">
        <v>10896</v>
      </c>
      <c r="BH1124" s="124"/>
      <c r="BI1124" s="124"/>
      <c r="BP1124" s="123"/>
      <c r="BQ1124" s="123"/>
      <c r="BR1124" s="123"/>
      <c r="BX1124" s="123"/>
      <c r="BY1124" s="131"/>
      <c r="BZ1124" s="131"/>
      <c r="CB1124" s="129" t="s">
        <v>583</v>
      </c>
      <c r="CC1124" s="129" t="s">
        <v>204</v>
      </c>
      <c r="CD1124" s="129" t="s">
        <v>586</v>
      </c>
      <c r="CE1124" s="129" t="s">
        <v>854</v>
      </c>
      <c r="CF1124" s="129" t="s">
        <v>1018</v>
      </c>
      <c r="CG1124" s="131" t="s">
        <v>18017</v>
      </c>
      <c r="CH1124" s="131" t="s">
        <v>10896</v>
      </c>
      <c r="CI1124" s="124" t="s">
        <v>20107</v>
      </c>
    </row>
    <row r="1125" spans="45:87" ht="15" hidden="1" x14ac:dyDescent="0.25">
      <c r="AS1125" s="124" t="s">
        <v>5320</v>
      </c>
      <c r="AT1125" s="129" t="s">
        <v>583</v>
      </c>
      <c r="AU1125" s="129" t="s">
        <v>204</v>
      </c>
      <c r="AV1125" s="129" t="s">
        <v>586</v>
      </c>
      <c r="AW1125" s="129" t="s">
        <v>854</v>
      </c>
      <c r="AX1125" s="129" t="s">
        <v>1019</v>
      </c>
      <c r="AZ1125" s="129" t="s">
        <v>3984</v>
      </c>
      <c r="BA1125" s="130" t="s">
        <v>10897</v>
      </c>
      <c r="BB1125" s="130" t="s">
        <v>10898</v>
      </c>
      <c r="BH1125" s="124"/>
      <c r="BI1125" s="124"/>
      <c r="BP1125" s="123"/>
      <c r="BQ1125" s="123"/>
      <c r="BR1125" s="123"/>
      <c r="BX1125" s="123"/>
      <c r="BY1125" s="131"/>
      <c r="BZ1125" s="131"/>
      <c r="CB1125" s="129" t="s">
        <v>583</v>
      </c>
      <c r="CC1125" s="129" t="s">
        <v>204</v>
      </c>
      <c r="CD1125" s="129" t="s">
        <v>586</v>
      </c>
      <c r="CE1125" s="129" t="s">
        <v>854</v>
      </c>
      <c r="CF1125" s="129" t="s">
        <v>1019</v>
      </c>
      <c r="CG1125" s="131" t="s">
        <v>18017</v>
      </c>
      <c r="CH1125" s="131" t="s">
        <v>10898</v>
      </c>
      <c r="CI1125" s="124" t="s">
        <v>20108</v>
      </c>
    </row>
    <row r="1126" spans="45:87" ht="15" hidden="1" x14ac:dyDescent="0.25">
      <c r="AS1126" s="124" t="s">
        <v>5321</v>
      </c>
      <c r="AT1126" s="129" t="s">
        <v>583</v>
      </c>
      <c r="AU1126" s="129" t="s">
        <v>204</v>
      </c>
      <c r="AV1126" s="129" t="s">
        <v>586</v>
      </c>
      <c r="AW1126" s="129" t="s">
        <v>854</v>
      </c>
      <c r="AX1126" s="129" t="s">
        <v>1020</v>
      </c>
      <c r="AZ1126" s="129" t="s">
        <v>3984</v>
      </c>
      <c r="BA1126" s="130" t="s">
        <v>10899</v>
      </c>
      <c r="BB1126" s="130" t="s">
        <v>10900</v>
      </c>
      <c r="BH1126" s="124"/>
      <c r="BI1126" s="124"/>
      <c r="BP1126" s="123"/>
      <c r="BQ1126" s="123"/>
      <c r="BR1126" s="123"/>
      <c r="BX1126" s="123"/>
      <c r="BY1126" s="131"/>
      <c r="BZ1126" s="131"/>
      <c r="CB1126" s="129" t="s">
        <v>583</v>
      </c>
      <c r="CC1126" s="129" t="s">
        <v>204</v>
      </c>
      <c r="CD1126" s="129" t="s">
        <v>586</v>
      </c>
      <c r="CE1126" s="129" t="s">
        <v>854</v>
      </c>
      <c r="CF1126" s="129" t="s">
        <v>1020</v>
      </c>
      <c r="CG1126" s="131" t="s">
        <v>18017</v>
      </c>
      <c r="CH1126" s="131" t="s">
        <v>10900</v>
      </c>
      <c r="CI1126" s="124" t="s">
        <v>20109</v>
      </c>
    </row>
    <row r="1127" spans="45:87" ht="15" hidden="1" x14ac:dyDescent="0.25">
      <c r="AS1127" s="124" t="s">
        <v>5322</v>
      </c>
      <c r="AT1127" s="129" t="s">
        <v>583</v>
      </c>
      <c r="AU1127" s="129" t="s">
        <v>204</v>
      </c>
      <c r="AV1127" s="129" t="s">
        <v>586</v>
      </c>
      <c r="AW1127" s="129" t="s">
        <v>854</v>
      </c>
      <c r="AX1127" s="129" t="s">
        <v>1021</v>
      </c>
      <c r="AZ1127" s="129" t="s">
        <v>3984</v>
      </c>
      <c r="BA1127" s="130" t="s">
        <v>10901</v>
      </c>
      <c r="BB1127" s="130" t="s">
        <v>10902</v>
      </c>
      <c r="BH1127" s="124"/>
      <c r="BI1127" s="124"/>
      <c r="BP1127" s="123"/>
      <c r="BQ1127" s="123"/>
      <c r="BR1127" s="123"/>
      <c r="BX1127" s="123"/>
      <c r="BY1127" s="131"/>
      <c r="BZ1127" s="131"/>
      <c r="CB1127" s="129" t="s">
        <v>583</v>
      </c>
      <c r="CC1127" s="129" t="s">
        <v>204</v>
      </c>
      <c r="CD1127" s="129" t="s">
        <v>586</v>
      </c>
      <c r="CE1127" s="129" t="s">
        <v>854</v>
      </c>
      <c r="CF1127" s="129" t="s">
        <v>1021</v>
      </c>
      <c r="CG1127" s="131" t="s">
        <v>18017</v>
      </c>
      <c r="CH1127" s="131" t="s">
        <v>10902</v>
      </c>
      <c r="CI1127" s="124" t="s">
        <v>20110</v>
      </c>
    </row>
    <row r="1128" spans="45:87" ht="15" hidden="1" x14ac:dyDescent="0.25">
      <c r="AS1128" s="124" t="s">
        <v>5323</v>
      </c>
      <c r="AT1128" s="129" t="s">
        <v>583</v>
      </c>
      <c r="AU1128" s="129" t="s">
        <v>204</v>
      </c>
      <c r="AV1128" s="129" t="s">
        <v>586</v>
      </c>
      <c r="AW1128" s="129" t="s">
        <v>854</v>
      </c>
      <c r="AX1128" s="129" t="s">
        <v>1022</v>
      </c>
      <c r="AZ1128" s="129" t="s">
        <v>3984</v>
      </c>
      <c r="BA1128" s="130" t="s">
        <v>10903</v>
      </c>
      <c r="BB1128" s="130" t="s">
        <v>10904</v>
      </c>
      <c r="BH1128" s="124"/>
      <c r="BI1128" s="124"/>
      <c r="BP1128" s="123"/>
      <c r="BQ1128" s="123"/>
      <c r="BR1128" s="123"/>
      <c r="BX1128" s="123"/>
      <c r="BY1128" s="131"/>
      <c r="BZ1128" s="131"/>
      <c r="CB1128" s="129" t="s">
        <v>583</v>
      </c>
      <c r="CC1128" s="129" t="s">
        <v>204</v>
      </c>
      <c r="CD1128" s="129" t="s">
        <v>586</v>
      </c>
      <c r="CE1128" s="129" t="s">
        <v>854</v>
      </c>
      <c r="CF1128" s="129" t="s">
        <v>1022</v>
      </c>
      <c r="CG1128" s="131" t="s">
        <v>18017</v>
      </c>
      <c r="CH1128" s="131" t="s">
        <v>10904</v>
      </c>
      <c r="CI1128" s="124" t="s">
        <v>20111</v>
      </c>
    </row>
    <row r="1129" spans="45:87" ht="15" hidden="1" x14ac:dyDescent="0.25">
      <c r="AS1129" s="124" t="s">
        <v>5324</v>
      </c>
      <c r="AT1129" s="129" t="s">
        <v>583</v>
      </c>
      <c r="AU1129" s="129" t="s">
        <v>204</v>
      </c>
      <c r="AV1129" s="129" t="s">
        <v>586</v>
      </c>
      <c r="AW1129" s="129" t="s">
        <v>854</v>
      </c>
      <c r="AX1129" s="129" t="s">
        <v>1023</v>
      </c>
      <c r="AZ1129" s="129" t="s">
        <v>3984</v>
      </c>
      <c r="BA1129" s="130" t="s">
        <v>10905</v>
      </c>
      <c r="BB1129" s="130" t="s">
        <v>10906</v>
      </c>
      <c r="BH1129" s="124"/>
      <c r="BI1129" s="124"/>
      <c r="BP1129" s="123"/>
      <c r="BQ1129" s="123"/>
      <c r="BR1129" s="123"/>
      <c r="BX1129" s="123"/>
      <c r="BY1129" s="131"/>
      <c r="BZ1129" s="131"/>
      <c r="CB1129" s="129" t="s">
        <v>583</v>
      </c>
      <c r="CC1129" s="129" t="s">
        <v>204</v>
      </c>
      <c r="CD1129" s="129" t="s">
        <v>586</v>
      </c>
      <c r="CE1129" s="129" t="s">
        <v>854</v>
      </c>
      <c r="CF1129" s="129" t="s">
        <v>1023</v>
      </c>
      <c r="CG1129" s="131" t="s">
        <v>18017</v>
      </c>
      <c r="CH1129" s="131" t="s">
        <v>10906</v>
      </c>
      <c r="CI1129" s="124" t="s">
        <v>20112</v>
      </c>
    </row>
    <row r="1130" spans="45:87" ht="15" hidden="1" x14ac:dyDescent="0.25">
      <c r="AS1130" s="124" t="s">
        <v>5325</v>
      </c>
      <c r="AT1130" s="129" t="s">
        <v>583</v>
      </c>
      <c r="AU1130" s="129" t="s">
        <v>204</v>
      </c>
      <c r="AV1130" s="129" t="s">
        <v>586</v>
      </c>
      <c r="AW1130" s="129" t="s">
        <v>854</v>
      </c>
      <c r="AX1130" s="129" t="s">
        <v>856</v>
      </c>
      <c r="AZ1130" s="129" t="s">
        <v>3984</v>
      </c>
      <c r="BA1130" s="130" t="s">
        <v>10907</v>
      </c>
      <c r="BB1130" s="130" t="s">
        <v>10908</v>
      </c>
      <c r="BH1130" s="124"/>
      <c r="BI1130" s="124"/>
      <c r="BP1130" s="123"/>
      <c r="BQ1130" s="123"/>
      <c r="BR1130" s="123"/>
      <c r="BX1130" s="123"/>
      <c r="BY1130" s="131"/>
      <c r="BZ1130" s="131"/>
      <c r="CB1130" s="129" t="s">
        <v>583</v>
      </c>
      <c r="CC1130" s="129" t="s">
        <v>204</v>
      </c>
      <c r="CD1130" s="129" t="s">
        <v>586</v>
      </c>
      <c r="CE1130" s="129" t="s">
        <v>854</v>
      </c>
      <c r="CF1130" s="129" t="s">
        <v>856</v>
      </c>
      <c r="CG1130" s="131" t="s">
        <v>18017</v>
      </c>
      <c r="CH1130" s="131" t="s">
        <v>10908</v>
      </c>
      <c r="CI1130" s="124" t="s">
        <v>20113</v>
      </c>
    </row>
    <row r="1131" spans="45:87" ht="15" hidden="1" x14ac:dyDescent="0.25">
      <c r="AS1131" s="124" t="s">
        <v>5326</v>
      </c>
      <c r="AT1131" s="129" t="s">
        <v>583</v>
      </c>
      <c r="AU1131" s="129" t="s">
        <v>204</v>
      </c>
      <c r="AV1131" s="129" t="s">
        <v>586</v>
      </c>
      <c r="AW1131" s="129" t="s">
        <v>854</v>
      </c>
      <c r="AX1131" s="129" t="s">
        <v>857</v>
      </c>
      <c r="AZ1131" s="129" t="s">
        <v>3984</v>
      </c>
      <c r="BA1131" s="130" t="s">
        <v>10909</v>
      </c>
      <c r="BB1131" s="130" t="s">
        <v>10910</v>
      </c>
      <c r="BH1131" s="124"/>
      <c r="BI1131" s="124"/>
      <c r="BP1131" s="123"/>
      <c r="BQ1131" s="123"/>
      <c r="BR1131" s="123"/>
      <c r="BX1131" s="123"/>
      <c r="BY1131" s="131"/>
      <c r="BZ1131" s="131"/>
      <c r="CB1131" s="129" t="s">
        <v>583</v>
      </c>
      <c r="CC1131" s="129" t="s">
        <v>204</v>
      </c>
      <c r="CD1131" s="129" t="s">
        <v>586</v>
      </c>
      <c r="CE1131" s="129" t="s">
        <v>854</v>
      </c>
      <c r="CF1131" s="129" t="s">
        <v>857</v>
      </c>
      <c r="CG1131" s="131" t="s">
        <v>18017</v>
      </c>
      <c r="CH1131" s="131" t="s">
        <v>10910</v>
      </c>
      <c r="CI1131" s="124" t="s">
        <v>20114</v>
      </c>
    </row>
    <row r="1132" spans="45:87" ht="15" hidden="1" x14ac:dyDescent="0.25">
      <c r="AS1132" s="124" t="s">
        <v>5327</v>
      </c>
      <c r="AT1132" s="129" t="s">
        <v>583</v>
      </c>
      <c r="AU1132" s="129" t="s">
        <v>204</v>
      </c>
      <c r="AV1132" s="129" t="s">
        <v>586</v>
      </c>
      <c r="AW1132" s="129" t="s">
        <v>854</v>
      </c>
      <c r="AX1132" s="129" t="s">
        <v>1024</v>
      </c>
      <c r="AZ1132" s="129" t="s">
        <v>3984</v>
      </c>
      <c r="BA1132" s="130" t="s">
        <v>10911</v>
      </c>
      <c r="BB1132" s="130" t="s">
        <v>10912</v>
      </c>
      <c r="BH1132" s="124"/>
      <c r="BI1132" s="124"/>
      <c r="BP1132" s="123"/>
      <c r="BQ1132" s="123"/>
      <c r="BR1132" s="123"/>
      <c r="BX1132" s="123"/>
      <c r="BY1132" s="131"/>
      <c r="BZ1132" s="131"/>
      <c r="CB1132" s="129" t="s">
        <v>583</v>
      </c>
      <c r="CC1132" s="129" t="s">
        <v>204</v>
      </c>
      <c r="CD1132" s="129" t="s">
        <v>586</v>
      </c>
      <c r="CE1132" s="129" t="s">
        <v>854</v>
      </c>
      <c r="CF1132" s="129" t="s">
        <v>1024</v>
      </c>
      <c r="CG1132" s="131" t="s">
        <v>18017</v>
      </c>
      <c r="CH1132" s="131" t="s">
        <v>10912</v>
      </c>
      <c r="CI1132" s="124" t="s">
        <v>20115</v>
      </c>
    </row>
    <row r="1133" spans="45:87" ht="15" hidden="1" x14ac:dyDescent="0.25">
      <c r="AS1133" s="124" t="s">
        <v>5328</v>
      </c>
      <c r="AT1133" s="129" t="s">
        <v>583</v>
      </c>
      <c r="AU1133" s="129" t="s">
        <v>204</v>
      </c>
      <c r="AV1133" s="129" t="s">
        <v>586</v>
      </c>
      <c r="AW1133" s="129" t="s">
        <v>854</v>
      </c>
      <c r="AX1133" s="129" t="s">
        <v>858</v>
      </c>
      <c r="AZ1133" s="129" t="s">
        <v>3984</v>
      </c>
      <c r="BA1133" s="130" t="s">
        <v>10913</v>
      </c>
      <c r="BB1133" s="130" t="s">
        <v>10914</v>
      </c>
      <c r="BH1133" s="124"/>
      <c r="BI1133" s="124"/>
      <c r="BP1133" s="123"/>
      <c r="BQ1133" s="123"/>
      <c r="BR1133" s="123"/>
      <c r="BX1133" s="123"/>
      <c r="BY1133" s="131"/>
      <c r="BZ1133" s="131"/>
      <c r="CB1133" s="129" t="s">
        <v>583</v>
      </c>
      <c r="CC1133" s="129" t="s">
        <v>204</v>
      </c>
      <c r="CD1133" s="129" t="s">
        <v>586</v>
      </c>
      <c r="CE1133" s="129" t="s">
        <v>854</v>
      </c>
      <c r="CF1133" s="129" t="s">
        <v>858</v>
      </c>
      <c r="CG1133" s="131" t="s">
        <v>18017</v>
      </c>
      <c r="CH1133" s="131" t="s">
        <v>10914</v>
      </c>
      <c r="CI1133" s="124" t="s">
        <v>20116</v>
      </c>
    </row>
    <row r="1134" spans="45:87" ht="15" hidden="1" x14ac:dyDescent="0.25">
      <c r="AS1134" s="124" t="s">
        <v>5329</v>
      </c>
      <c r="AT1134" s="129" t="s">
        <v>583</v>
      </c>
      <c r="AU1134" s="129" t="s">
        <v>204</v>
      </c>
      <c r="AV1134" s="129" t="s">
        <v>590</v>
      </c>
      <c r="AW1134" s="129" t="s">
        <v>694</v>
      </c>
      <c r="AX1134" s="129" t="s">
        <v>1025</v>
      </c>
      <c r="AZ1134" s="129" t="s">
        <v>3984</v>
      </c>
      <c r="BA1134" s="130" t="s">
        <v>10915</v>
      </c>
      <c r="BB1134" s="130" t="s">
        <v>10916</v>
      </c>
      <c r="BH1134" s="124"/>
      <c r="BI1134" s="124"/>
      <c r="BP1134" s="123"/>
      <c r="BQ1134" s="123"/>
      <c r="BR1134" s="123"/>
      <c r="BX1134" s="123"/>
      <c r="BY1134" s="131"/>
      <c r="BZ1134" s="131"/>
      <c r="CB1134" s="129" t="s">
        <v>583</v>
      </c>
      <c r="CC1134" s="129" t="s">
        <v>204</v>
      </c>
      <c r="CD1134" s="129" t="s">
        <v>590</v>
      </c>
      <c r="CE1134" s="129" t="s">
        <v>694</v>
      </c>
      <c r="CF1134" s="129" t="s">
        <v>1025</v>
      </c>
      <c r="CG1134" s="131" t="s">
        <v>18018</v>
      </c>
      <c r="CH1134" s="131" t="s">
        <v>10916</v>
      </c>
      <c r="CI1134" s="124" t="s">
        <v>20117</v>
      </c>
    </row>
    <row r="1135" spans="45:87" ht="15" hidden="1" x14ac:dyDescent="0.25">
      <c r="AS1135" s="124" t="s">
        <v>5330</v>
      </c>
      <c r="AT1135" s="129" t="s">
        <v>583</v>
      </c>
      <c r="AU1135" s="129" t="s">
        <v>204</v>
      </c>
      <c r="AV1135" s="129" t="s">
        <v>590</v>
      </c>
      <c r="AW1135" s="129" t="s">
        <v>694</v>
      </c>
      <c r="AX1135" s="129" t="s">
        <v>695</v>
      </c>
      <c r="AZ1135" s="129" t="s">
        <v>3984</v>
      </c>
      <c r="BA1135" s="130" t="s">
        <v>10917</v>
      </c>
      <c r="BB1135" s="130" t="s">
        <v>10918</v>
      </c>
      <c r="BH1135" s="124"/>
      <c r="BI1135" s="124"/>
      <c r="BP1135" s="123"/>
      <c r="BQ1135" s="123"/>
      <c r="BR1135" s="123"/>
      <c r="BX1135" s="123"/>
      <c r="BY1135" s="131"/>
      <c r="BZ1135" s="131"/>
      <c r="CB1135" s="129" t="s">
        <v>583</v>
      </c>
      <c r="CC1135" s="129" t="s">
        <v>204</v>
      </c>
      <c r="CD1135" s="129" t="s">
        <v>590</v>
      </c>
      <c r="CE1135" s="129" t="s">
        <v>694</v>
      </c>
      <c r="CF1135" s="129" t="s">
        <v>695</v>
      </c>
      <c r="CG1135" s="131" t="s">
        <v>18018</v>
      </c>
      <c r="CH1135" s="131" t="s">
        <v>10918</v>
      </c>
      <c r="CI1135" s="124" t="s">
        <v>20118</v>
      </c>
    </row>
    <row r="1136" spans="45:87" ht="15" hidden="1" x14ac:dyDescent="0.25">
      <c r="AS1136" s="124" t="s">
        <v>5331</v>
      </c>
      <c r="AT1136" s="129" t="s">
        <v>583</v>
      </c>
      <c r="AU1136" s="129" t="s">
        <v>204</v>
      </c>
      <c r="AV1136" s="129" t="s">
        <v>590</v>
      </c>
      <c r="AW1136" s="129" t="s">
        <v>694</v>
      </c>
      <c r="AX1136" s="129" t="s">
        <v>841</v>
      </c>
      <c r="AZ1136" s="129" t="s">
        <v>3984</v>
      </c>
      <c r="BA1136" s="130" t="s">
        <v>10919</v>
      </c>
      <c r="BB1136" s="130" t="s">
        <v>10920</v>
      </c>
      <c r="BH1136" s="124"/>
      <c r="BI1136" s="124"/>
      <c r="BP1136" s="123"/>
      <c r="BQ1136" s="123"/>
      <c r="BR1136" s="123"/>
      <c r="BX1136" s="123"/>
      <c r="BY1136" s="131"/>
      <c r="BZ1136" s="131"/>
      <c r="CB1136" s="129" t="s">
        <v>583</v>
      </c>
      <c r="CC1136" s="129" t="s">
        <v>204</v>
      </c>
      <c r="CD1136" s="129" t="s">
        <v>590</v>
      </c>
      <c r="CE1136" s="129" t="s">
        <v>694</v>
      </c>
      <c r="CF1136" s="129" t="s">
        <v>841</v>
      </c>
      <c r="CG1136" s="131" t="s">
        <v>18018</v>
      </c>
      <c r="CH1136" s="131" t="s">
        <v>10920</v>
      </c>
      <c r="CI1136" s="124" t="s">
        <v>20119</v>
      </c>
    </row>
    <row r="1137" spans="45:87" ht="15" hidden="1" x14ac:dyDescent="0.25">
      <c r="AS1137" s="124" t="s">
        <v>5332</v>
      </c>
      <c r="AT1137" s="129" t="s">
        <v>583</v>
      </c>
      <c r="AU1137" s="129" t="s">
        <v>204</v>
      </c>
      <c r="AV1137" s="129" t="s">
        <v>590</v>
      </c>
      <c r="AW1137" s="129" t="s">
        <v>694</v>
      </c>
      <c r="AX1137" s="129" t="s">
        <v>1026</v>
      </c>
      <c r="AZ1137" s="129" t="s">
        <v>3984</v>
      </c>
      <c r="BA1137" s="130" t="s">
        <v>10921</v>
      </c>
      <c r="BB1137" s="130" t="s">
        <v>10922</v>
      </c>
      <c r="BH1137" s="124"/>
      <c r="BI1137" s="124"/>
      <c r="BP1137" s="123"/>
      <c r="BQ1137" s="123"/>
      <c r="BR1137" s="123"/>
      <c r="BX1137" s="123"/>
      <c r="BY1137" s="131"/>
      <c r="BZ1137" s="131"/>
      <c r="CB1137" s="129" t="s">
        <v>583</v>
      </c>
      <c r="CC1137" s="129" t="s">
        <v>204</v>
      </c>
      <c r="CD1137" s="129" t="s">
        <v>590</v>
      </c>
      <c r="CE1137" s="129" t="s">
        <v>694</v>
      </c>
      <c r="CF1137" s="129" t="s">
        <v>1026</v>
      </c>
      <c r="CG1137" s="131" t="s">
        <v>18018</v>
      </c>
      <c r="CH1137" s="131" t="s">
        <v>10922</v>
      </c>
      <c r="CI1137" s="124" t="s">
        <v>20120</v>
      </c>
    </row>
    <row r="1138" spans="45:87" ht="15" hidden="1" x14ac:dyDescent="0.25">
      <c r="AS1138" s="124" t="s">
        <v>5333</v>
      </c>
      <c r="AT1138" s="129" t="s">
        <v>583</v>
      </c>
      <c r="AU1138" s="129" t="s">
        <v>204</v>
      </c>
      <c r="AV1138" s="129" t="s">
        <v>590</v>
      </c>
      <c r="AW1138" s="129" t="s">
        <v>694</v>
      </c>
      <c r="AX1138" s="129" t="s">
        <v>697</v>
      </c>
      <c r="AZ1138" s="129" t="s">
        <v>3984</v>
      </c>
      <c r="BA1138" s="130" t="s">
        <v>10923</v>
      </c>
      <c r="BB1138" s="130" t="s">
        <v>10924</v>
      </c>
      <c r="BH1138" s="124"/>
      <c r="BI1138" s="124"/>
      <c r="BP1138" s="123"/>
      <c r="BQ1138" s="123"/>
      <c r="BR1138" s="123"/>
      <c r="BX1138" s="123"/>
      <c r="BY1138" s="131"/>
      <c r="BZ1138" s="131"/>
      <c r="CB1138" s="129" t="s">
        <v>583</v>
      </c>
      <c r="CC1138" s="129" t="s">
        <v>204</v>
      </c>
      <c r="CD1138" s="129" t="s">
        <v>590</v>
      </c>
      <c r="CE1138" s="129" t="s">
        <v>694</v>
      </c>
      <c r="CF1138" s="129" t="s">
        <v>697</v>
      </c>
      <c r="CG1138" s="131" t="s">
        <v>18018</v>
      </c>
      <c r="CH1138" s="131" t="s">
        <v>10924</v>
      </c>
      <c r="CI1138" s="124" t="s">
        <v>20121</v>
      </c>
    </row>
    <row r="1139" spans="45:87" ht="15" hidden="1" x14ac:dyDescent="0.25">
      <c r="AS1139" s="124" t="s">
        <v>5334</v>
      </c>
      <c r="AT1139" s="129" t="s">
        <v>583</v>
      </c>
      <c r="AU1139" s="129" t="s">
        <v>204</v>
      </c>
      <c r="AV1139" s="129" t="s">
        <v>590</v>
      </c>
      <c r="AW1139" s="129" t="s">
        <v>694</v>
      </c>
      <c r="AX1139" s="129" t="s">
        <v>698</v>
      </c>
      <c r="AZ1139" s="129" t="s">
        <v>3984</v>
      </c>
      <c r="BA1139" s="130" t="s">
        <v>10925</v>
      </c>
      <c r="BB1139" s="130" t="s">
        <v>10926</v>
      </c>
      <c r="BH1139" s="124"/>
      <c r="BI1139" s="124"/>
      <c r="BP1139" s="123"/>
      <c r="BQ1139" s="123"/>
      <c r="BR1139" s="123"/>
      <c r="BX1139" s="123"/>
      <c r="BY1139" s="131"/>
      <c r="BZ1139" s="131"/>
      <c r="CB1139" s="129" t="s">
        <v>583</v>
      </c>
      <c r="CC1139" s="129" t="s">
        <v>204</v>
      </c>
      <c r="CD1139" s="129" t="s">
        <v>590</v>
      </c>
      <c r="CE1139" s="129" t="s">
        <v>694</v>
      </c>
      <c r="CF1139" s="129" t="s">
        <v>698</v>
      </c>
      <c r="CG1139" s="131" t="s">
        <v>18018</v>
      </c>
      <c r="CH1139" s="131" t="s">
        <v>10926</v>
      </c>
      <c r="CI1139" s="124" t="s">
        <v>20122</v>
      </c>
    </row>
    <row r="1140" spans="45:87" ht="15" hidden="1" x14ac:dyDescent="0.25">
      <c r="AS1140" s="124" t="s">
        <v>5335</v>
      </c>
      <c r="AT1140" s="129" t="s">
        <v>583</v>
      </c>
      <c r="AU1140" s="129" t="s">
        <v>204</v>
      </c>
      <c r="AV1140" s="129" t="s">
        <v>590</v>
      </c>
      <c r="AW1140" s="129" t="s">
        <v>694</v>
      </c>
      <c r="AX1140" s="129" t="s">
        <v>699</v>
      </c>
      <c r="AZ1140" s="129" t="s">
        <v>3984</v>
      </c>
      <c r="BA1140" s="130" t="s">
        <v>10927</v>
      </c>
      <c r="BB1140" s="130" t="s">
        <v>10928</v>
      </c>
      <c r="BH1140" s="124"/>
      <c r="BI1140" s="124"/>
      <c r="BP1140" s="123"/>
      <c r="BQ1140" s="123"/>
      <c r="BR1140" s="123"/>
      <c r="BX1140" s="123"/>
      <c r="BY1140" s="131"/>
      <c r="BZ1140" s="131"/>
      <c r="CB1140" s="129" t="s">
        <v>583</v>
      </c>
      <c r="CC1140" s="129" t="s">
        <v>204</v>
      </c>
      <c r="CD1140" s="129" t="s">
        <v>590</v>
      </c>
      <c r="CE1140" s="129" t="s">
        <v>694</v>
      </c>
      <c r="CF1140" s="129" t="s">
        <v>699</v>
      </c>
      <c r="CG1140" s="131" t="s">
        <v>18018</v>
      </c>
      <c r="CH1140" s="131" t="s">
        <v>10928</v>
      </c>
      <c r="CI1140" s="124" t="s">
        <v>20123</v>
      </c>
    </row>
    <row r="1141" spans="45:87" ht="15" hidden="1" x14ac:dyDescent="0.25">
      <c r="AS1141" s="124" t="s">
        <v>5336</v>
      </c>
      <c r="AT1141" s="129" t="s">
        <v>583</v>
      </c>
      <c r="AU1141" s="129" t="s">
        <v>204</v>
      </c>
      <c r="AV1141" s="129" t="s">
        <v>590</v>
      </c>
      <c r="AW1141" s="129" t="s">
        <v>694</v>
      </c>
      <c r="AX1141" s="129" t="s">
        <v>700</v>
      </c>
      <c r="AZ1141" s="129" t="s">
        <v>3984</v>
      </c>
      <c r="BA1141" s="130" t="s">
        <v>10929</v>
      </c>
      <c r="BB1141" s="130" t="s">
        <v>10930</v>
      </c>
      <c r="BH1141" s="124"/>
      <c r="BI1141" s="124"/>
      <c r="BP1141" s="123"/>
      <c r="BQ1141" s="123"/>
      <c r="BR1141" s="123"/>
      <c r="BX1141" s="123"/>
      <c r="BY1141" s="131"/>
      <c r="BZ1141" s="131"/>
      <c r="CB1141" s="129" t="s">
        <v>583</v>
      </c>
      <c r="CC1141" s="129" t="s">
        <v>204</v>
      </c>
      <c r="CD1141" s="129" t="s">
        <v>590</v>
      </c>
      <c r="CE1141" s="129" t="s">
        <v>694</v>
      </c>
      <c r="CF1141" s="129" t="s">
        <v>700</v>
      </c>
      <c r="CG1141" s="131" t="s">
        <v>18018</v>
      </c>
      <c r="CH1141" s="131" t="s">
        <v>10930</v>
      </c>
      <c r="CI1141" s="124" t="s">
        <v>20124</v>
      </c>
    </row>
    <row r="1142" spans="45:87" ht="15" hidden="1" x14ac:dyDescent="0.25">
      <c r="AS1142" s="124" t="s">
        <v>5337</v>
      </c>
      <c r="AT1142" s="129" t="s">
        <v>583</v>
      </c>
      <c r="AU1142" s="129" t="s">
        <v>204</v>
      </c>
      <c r="AV1142" s="129" t="s">
        <v>590</v>
      </c>
      <c r="AW1142" s="129" t="s">
        <v>694</v>
      </c>
      <c r="AX1142" s="129" t="s">
        <v>701</v>
      </c>
      <c r="AZ1142" s="129" t="s">
        <v>3984</v>
      </c>
      <c r="BA1142" s="130" t="s">
        <v>10931</v>
      </c>
      <c r="BB1142" s="130" t="s">
        <v>10932</v>
      </c>
      <c r="BH1142" s="124"/>
      <c r="BI1142" s="124"/>
      <c r="BP1142" s="123"/>
      <c r="BQ1142" s="123"/>
      <c r="BR1142" s="123"/>
      <c r="BX1142" s="123"/>
      <c r="BY1142" s="131"/>
      <c r="BZ1142" s="131"/>
      <c r="CB1142" s="129" t="s">
        <v>583</v>
      </c>
      <c r="CC1142" s="129" t="s">
        <v>204</v>
      </c>
      <c r="CD1142" s="129" t="s">
        <v>590</v>
      </c>
      <c r="CE1142" s="129" t="s">
        <v>694</v>
      </c>
      <c r="CF1142" s="129" t="s">
        <v>701</v>
      </c>
      <c r="CG1142" s="131" t="s">
        <v>18018</v>
      </c>
      <c r="CH1142" s="131" t="s">
        <v>10932</v>
      </c>
      <c r="CI1142" s="124" t="s">
        <v>20125</v>
      </c>
    </row>
    <row r="1143" spans="45:87" ht="15" hidden="1" x14ac:dyDescent="0.25">
      <c r="AS1143" s="124" t="s">
        <v>5338</v>
      </c>
      <c r="AT1143" s="129" t="s">
        <v>583</v>
      </c>
      <c r="AU1143" s="129" t="s">
        <v>204</v>
      </c>
      <c r="AV1143" s="129" t="s">
        <v>590</v>
      </c>
      <c r="AW1143" s="129" t="s">
        <v>694</v>
      </c>
      <c r="AX1143" s="129" t="s">
        <v>1027</v>
      </c>
      <c r="AZ1143" s="129" t="s">
        <v>3984</v>
      </c>
      <c r="BA1143" s="130" t="s">
        <v>10933</v>
      </c>
      <c r="BB1143" s="130" t="s">
        <v>10934</v>
      </c>
      <c r="BH1143" s="124"/>
      <c r="BI1143" s="124"/>
      <c r="BP1143" s="123"/>
      <c r="BQ1143" s="123"/>
      <c r="BR1143" s="123"/>
      <c r="BX1143" s="123"/>
      <c r="BY1143" s="131"/>
      <c r="BZ1143" s="131"/>
      <c r="CB1143" s="129" t="s">
        <v>583</v>
      </c>
      <c r="CC1143" s="129" t="s">
        <v>204</v>
      </c>
      <c r="CD1143" s="129" t="s">
        <v>590</v>
      </c>
      <c r="CE1143" s="129" t="s">
        <v>694</v>
      </c>
      <c r="CF1143" s="129" t="s">
        <v>1027</v>
      </c>
      <c r="CG1143" s="131" t="s">
        <v>18018</v>
      </c>
      <c r="CH1143" s="131" t="s">
        <v>10934</v>
      </c>
      <c r="CI1143" s="124" t="s">
        <v>20126</v>
      </c>
    </row>
    <row r="1144" spans="45:87" ht="15" hidden="1" x14ac:dyDescent="0.25">
      <c r="AS1144" s="124" t="s">
        <v>5339</v>
      </c>
      <c r="AT1144" s="129" t="s">
        <v>583</v>
      </c>
      <c r="AU1144" s="129" t="s">
        <v>204</v>
      </c>
      <c r="AV1144" s="129" t="s">
        <v>590</v>
      </c>
      <c r="AW1144" s="129" t="s">
        <v>694</v>
      </c>
      <c r="AX1144" s="129" t="s">
        <v>702</v>
      </c>
      <c r="AZ1144" s="129" t="s">
        <v>3984</v>
      </c>
      <c r="BA1144" s="130" t="s">
        <v>10935</v>
      </c>
      <c r="BB1144" s="130" t="s">
        <v>10936</v>
      </c>
      <c r="BH1144" s="124"/>
      <c r="BI1144" s="124"/>
      <c r="BP1144" s="123"/>
      <c r="BQ1144" s="123"/>
      <c r="BR1144" s="123"/>
      <c r="BX1144" s="123"/>
      <c r="BY1144" s="131"/>
      <c r="BZ1144" s="131"/>
      <c r="CB1144" s="129" t="s">
        <v>583</v>
      </c>
      <c r="CC1144" s="129" t="s">
        <v>204</v>
      </c>
      <c r="CD1144" s="129" t="s">
        <v>590</v>
      </c>
      <c r="CE1144" s="129" t="s">
        <v>694</v>
      </c>
      <c r="CF1144" s="129" t="s">
        <v>702</v>
      </c>
      <c r="CG1144" s="131" t="s">
        <v>18018</v>
      </c>
      <c r="CH1144" s="131" t="s">
        <v>10936</v>
      </c>
      <c r="CI1144" s="124" t="s">
        <v>20127</v>
      </c>
    </row>
    <row r="1145" spans="45:87" ht="15" hidden="1" x14ac:dyDescent="0.25">
      <c r="AS1145" s="124" t="s">
        <v>5340</v>
      </c>
      <c r="AT1145" s="129" t="s">
        <v>583</v>
      </c>
      <c r="AU1145" s="129" t="s">
        <v>204</v>
      </c>
      <c r="AV1145" s="129" t="s">
        <v>590</v>
      </c>
      <c r="AW1145" s="129" t="s">
        <v>694</v>
      </c>
      <c r="AX1145" s="129" t="s">
        <v>703</v>
      </c>
      <c r="AZ1145" s="129" t="s">
        <v>3984</v>
      </c>
      <c r="BA1145" s="130" t="s">
        <v>10937</v>
      </c>
      <c r="BB1145" s="130" t="s">
        <v>10938</v>
      </c>
      <c r="BH1145" s="124"/>
      <c r="BI1145" s="124"/>
      <c r="BP1145" s="123"/>
      <c r="BQ1145" s="123"/>
      <c r="BR1145" s="123"/>
      <c r="BX1145" s="123"/>
      <c r="BY1145" s="131"/>
      <c r="BZ1145" s="131"/>
      <c r="CB1145" s="129" t="s">
        <v>583</v>
      </c>
      <c r="CC1145" s="129" t="s">
        <v>204</v>
      </c>
      <c r="CD1145" s="129" t="s">
        <v>590</v>
      </c>
      <c r="CE1145" s="129" t="s">
        <v>694</v>
      </c>
      <c r="CF1145" s="129" t="s">
        <v>703</v>
      </c>
      <c r="CG1145" s="131" t="s">
        <v>18018</v>
      </c>
      <c r="CH1145" s="131" t="s">
        <v>10938</v>
      </c>
      <c r="CI1145" s="124" t="s">
        <v>20128</v>
      </c>
    </row>
    <row r="1146" spans="45:87" ht="15" hidden="1" x14ac:dyDescent="0.25">
      <c r="AS1146" s="124" t="s">
        <v>5341</v>
      </c>
      <c r="AT1146" s="129" t="s">
        <v>583</v>
      </c>
      <c r="AU1146" s="129" t="s">
        <v>204</v>
      </c>
      <c r="AV1146" s="129" t="s">
        <v>590</v>
      </c>
      <c r="AW1146" s="129" t="s">
        <v>694</v>
      </c>
      <c r="AX1146" s="129" t="s">
        <v>1028</v>
      </c>
      <c r="AZ1146" s="129" t="s">
        <v>3984</v>
      </c>
      <c r="BA1146" s="130" t="s">
        <v>10939</v>
      </c>
      <c r="BB1146" s="130" t="s">
        <v>10940</v>
      </c>
      <c r="BH1146" s="124"/>
      <c r="BI1146" s="124"/>
      <c r="BP1146" s="123"/>
      <c r="BQ1146" s="123"/>
      <c r="BR1146" s="123"/>
      <c r="BX1146" s="123"/>
      <c r="BY1146" s="131"/>
      <c r="BZ1146" s="131"/>
      <c r="CB1146" s="129" t="s">
        <v>583</v>
      </c>
      <c r="CC1146" s="129" t="s">
        <v>204</v>
      </c>
      <c r="CD1146" s="129" t="s">
        <v>590</v>
      </c>
      <c r="CE1146" s="129" t="s">
        <v>694</v>
      </c>
      <c r="CF1146" s="129" t="s">
        <v>1028</v>
      </c>
      <c r="CG1146" s="131" t="s">
        <v>18018</v>
      </c>
      <c r="CH1146" s="131" t="s">
        <v>10940</v>
      </c>
      <c r="CI1146" s="124" t="s">
        <v>20129</v>
      </c>
    </row>
    <row r="1147" spans="45:87" ht="15" hidden="1" x14ac:dyDescent="0.25">
      <c r="AS1147" s="124" t="s">
        <v>5342</v>
      </c>
      <c r="AT1147" s="129" t="s">
        <v>583</v>
      </c>
      <c r="AU1147" s="129" t="s">
        <v>204</v>
      </c>
      <c r="AV1147" s="129" t="s">
        <v>590</v>
      </c>
      <c r="AW1147" s="129" t="s">
        <v>694</v>
      </c>
      <c r="AX1147" s="129" t="s">
        <v>704</v>
      </c>
      <c r="AZ1147" s="129" t="s">
        <v>3984</v>
      </c>
      <c r="BA1147" s="130" t="s">
        <v>10941</v>
      </c>
      <c r="BB1147" s="130" t="s">
        <v>10942</v>
      </c>
      <c r="BH1147" s="124"/>
      <c r="BI1147" s="124"/>
      <c r="BP1147" s="123"/>
      <c r="BQ1147" s="123"/>
      <c r="BR1147" s="123"/>
      <c r="BX1147" s="123"/>
      <c r="BY1147" s="131"/>
      <c r="BZ1147" s="131"/>
      <c r="CB1147" s="129" t="s">
        <v>583</v>
      </c>
      <c r="CC1147" s="129" t="s">
        <v>204</v>
      </c>
      <c r="CD1147" s="129" t="s">
        <v>590</v>
      </c>
      <c r="CE1147" s="129" t="s">
        <v>694</v>
      </c>
      <c r="CF1147" s="129" t="s">
        <v>704</v>
      </c>
      <c r="CG1147" s="131" t="s">
        <v>18018</v>
      </c>
      <c r="CH1147" s="131" t="s">
        <v>10942</v>
      </c>
      <c r="CI1147" s="124" t="s">
        <v>20130</v>
      </c>
    </row>
    <row r="1148" spans="45:87" ht="15" hidden="1" x14ac:dyDescent="0.25">
      <c r="AS1148" s="124" t="s">
        <v>5343</v>
      </c>
      <c r="AT1148" s="129" t="s">
        <v>583</v>
      </c>
      <c r="AU1148" s="129" t="s">
        <v>204</v>
      </c>
      <c r="AV1148" s="129" t="s">
        <v>590</v>
      </c>
      <c r="AW1148" s="129" t="s">
        <v>694</v>
      </c>
      <c r="AX1148" s="129" t="s">
        <v>705</v>
      </c>
      <c r="AZ1148" s="129" t="s">
        <v>3984</v>
      </c>
      <c r="BA1148" s="130" t="s">
        <v>10943</v>
      </c>
      <c r="BB1148" s="130" t="s">
        <v>10944</v>
      </c>
      <c r="BH1148" s="124"/>
      <c r="BI1148" s="124"/>
      <c r="BP1148" s="123"/>
      <c r="BQ1148" s="123"/>
      <c r="BR1148" s="123"/>
      <c r="BX1148" s="123"/>
      <c r="BY1148" s="131"/>
      <c r="BZ1148" s="131"/>
      <c r="CB1148" s="129" t="s">
        <v>583</v>
      </c>
      <c r="CC1148" s="129" t="s">
        <v>204</v>
      </c>
      <c r="CD1148" s="129" t="s">
        <v>590</v>
      </c>
      <c r="CE1148" s="129" t="s">
        <v>694</v>
      </c>
      <c r="CF1148" s="129" t="s">
        <v>705</v>
      </c>
      <c r="CG1148" s="131" t="s">
        <v>18018</v>
      </c>
      <c r="CH1148" s="131" t="s">
        <v>10944</v>
      </c>
      <c r="CI1148" s="124" t="s">
        <v>20131</v>
      </c>
    </row>
    <row r="1149" spans="45:87" ht="15" hidden="1" x14ac:dyDescent="0.25">
      <c r="AS1149" s="124" t="s">
        <v>5344</v>
      </c>
      <c r="AT1149" s="129" t="s">
        <v>583</v>
      </c>
      <c r="AU1149" s="129" t="s">
        <v>204</v>
      </c>
      <c r="AV1149" s="129" t="s">
        <v>590</v>
      </c>
      <c r="AW1149" s="129" t="s">
        <v>694</v>
      </c>
      <c r="AX1149" s="129" t="s">
        <v>842</v>
      </c>
      <c r="AZ1149" s="129" t="s">
        <v>3984</v>
      </c>
      <c r="BA1149" s="130" t="s">
        <v>10945</v>
      </c>
      <c r="BB1149" s="130" t="s">
        <v>10946</v>
      </c>
      <c r="BH1149" s="124"/>
      <c r="BI1149" s="124"/>
      <c r="BP1149" s="123"/>
      <c r="BQ1149" s="123"/>
      <c r="BR1149" s="123"/>
      <c r="BX1149" s="123"/>
      <c r="BY1149" s="131"/>
      <c r="BZ1149" s="131"/>
      <c r="CB1149" s="129" t="s">
        <v>583</v>
      </c>
      <c r="CC1149" s="129" t="s">
        <v>204</v>
      </c>
      <c r="CD1149" s="129" t="s">
        <v>590</v>
      </c>
      <c r="CE1149" s="129" t="s">
        <v>694</v>
      </c>
      <c r="CF1149" s="129" t="s">
        <v>842</v>
      </c>
      <c r="CG1149" s="131" t="s">
        <v>18018</v>
      </c>
      <c r="CH1149" s="131" t="s">
        <v>10946</v>
      </c>
      <c r="CI1149" s="124" t="s">
        <v>20132</v>
      </c>
    </row>
    <row r="1150" spans="45:87" ht="15" hidden="1" x14ac:dyDescent="0.25">
      <c r="AS1150" s="124" t="s">
        <v>5345</v>
      </c>
      <c r="AT1150" s="129" t="s">
        <v>583</v>
      </c>
      <c r="AU1150" s="129" t="s">
        <v>204</v>
      </c>
      <c r="AV1150" s="129" t="s">
        <v>590</v>
      </c>
      <c r="AW1150" s="129" t="s">
        <v>694</v>
      </c>
      <c r="AX1150" s="129" t="s">
        <v>706</v>
      </c>
      <c r="AZ1150" s="129" t="s">
        <v>3984</v>
      </c>
      <c r="BA1150" s="130" t="s">
        <v>10947</v>
      </c>
      <c r="BB1150" s="130" t="s">
        <v>10948</v>
      </c>
      <c r="BH1150" s="124"/>
      <c r="BI1150" s="124"/>
      <c r="BP1150" s="123"/>
      <c r="BQ1150" s="123"/>
      <c r="BR1150" s="123"/>
      <c r="BX1150" s="123"/>
      <c r="BY1150" s="131"/>
      <c r="BZ1150" s="131"/>
      <c r="CB1150" s="129" t="s">
        <v>583</v>
      </c>
      <c r="CC1150" s="129" t="s">
        <v>204</v>
      </c>
      <c r="CD1150" s="129" t="s">
        <v>590</v>
      </c>
      <c r="CE1150" s="129" t="s">
        <v>694</v>
      </c>
      <c r="CF1150" s="129" t="s">
        <v>706</v>
      </c>
      <c r="CG1150" s="131" t="s">
        <v>18018</v>
      </c>
      <c r="CH1150" s="131" t="s">
        <v>10948</v>
      </c>
      <c r="CI1150" s="124" t="s">
        <v>20133</v>
      </c>
    </row>
    <row r="1151" spans="45:87" ht="15" hidden="1" x14ac:dyDescent="0.25">
      <c r="AS1151" s="124" t="s">
        <v>5346</v>
      </c>
      <c r="AT1151" s="129" t="s">
        <v>583</v>
      </c>
      <c r="AU1151" s="129" t="s">
        <v>204</v>
      </c>
      <c r="AV1151" s="129" t="s">
        <v>590</v>
      </c>
      <c r="AW1151" s="129" t="s">
        <v>694</v>
      </c>
      <c r="AX1151" s="129" t="s">
        <v>707</v>
      </c>
      <c r="AZ1151" s="129" t="s">
        <v>3984</v>
      </c>
      <c r="BA1151" s="130" t="s">
        <v>10949</v>
      </c>
      <c r="BB1151" s="130" t="s">
        <v>10950</v>
      </c>
      <c r="BH1151" s="124"/>
      <c r="BI1151" s="124"/>
      <c r="BP1151" s="123"/>
      <c r="BQ1151" s="123"/>
      <c r="BR1151" s="123"/>
      <c r="BX1151" s="123"/>
      <c r="BY1151" s="131"/>
      <c r="BZ1151" s="131"/>
      <c r="CB1151" s="129" t="s">
        <v>583</v>
      </c>
      <c r="CC1151" s="129" t="s">
        <v>204</v>
      </c>
      <c r="CD1151" s="129" t="s">
        <v>590</v>
      </c>
      <c r="CE1151" s="129" t="s">
        <v>694</v>
      </c>
      <c r="CF1151" s="129" t="s">
        <v>707</v>
      </c>
      <c r="CG1151" s="131" t="s">
        <v>18018</v>
      </c>
      <c r="CH1151" s="131" t="s">
        <v>10950</v>
      </c>
      <c r="CI1151" s="124" t="s">
        <v>20134</v>
      </c>
    </row>
    <row r="1152" spans="45:87" ht="15" hidden="1" x14ac:dyDescent="0.25">
      <c r="AS1152" s="124" t="s">
        <v>5347</v>
      </c>
      <c r="AT1152" s="129" t="s">
        <v>583</v>
      </c>
      <c r="AU1152" s="129" t="s">
        <v>204</v>
      </c>
      <c r="AV1152" s="129" t="s">
        <v>590</v>
      </c>
      <c r="AW1152" s="129" t="s">
        <v>694</v>
      </c>
      <c r="AX1152" s="129" t="s">
        <v>1029</v>
      </c>
      <c r="AZ1152" s="129" t="s">
        <v>3984</v>
      </c>
      <c r="BA1152" s="130" t="s">
        <v>10951</v>
      </c>
      <c r="BB1152" s="130" t="s">
        <v>10952</v>
      </c>
      <c r="BH1152" s="124"/>
      <c r="BI1152" s="124"/>
      <c r="BP1152" s="123"/>
      <c r="BQ1152" s="123"/>
      <c r="BR1152" s="123"/>
      <c r="BX1152" s="123"/>
      <c r="BY1152" s="131"/>
      <c r="BZ1152" s="131"/>
      <c r="CB1152" s="129" t="s">
        <v>583</v>
      </c>
      <c r="CC1152" s="129" t="s">
        <v>204</v>
      </c>
      <c r="CD1152" s="129" t="s">
        <v>590</v>
      </c>
      <c r="CE1152" s="129" t="s">
        <v>694</v>
      </c>
      <c r="CF1152" s="129" t="s">
        <v>1029</v>
      </c>
      <c r="CG1152" s="131" t="s">
        <v>18018</v>
      </c>
      <c r="CH1152" s="131" t="s">
        <v>10952</v>
      </c>
      <c r="CI1152" s="124" t="s">
        <v>20135</v>
      </c>
    </row>
    <row r="1153" spans="45:87" ht="15" hidden="1" x14ac:dyDescent="0.25">
      <c r="AS1153" s="124" t="s">
        <v>5348</v>
      </c>
      <c r="AT1153" s="129" t="s">
        <v>583</v>
      </c>
      <c r="AU1153" s="129" t="s">
        <v>204</v>
      </c>
      <c r="AV1153" s="129" t="s">
        <v>590</v>
      </c>
      <c r="AW1153" s="129" t="s">
        <v>694</v>
      </c>
      <c r="AX1153" s="129" t="s">
        <v>1030</v>
      </c>
      <c r="AZ1153" s="129" t="s">
        <v>3984</v>
      </c>
      <c r="BA1153" s="130" t="s">
        <v>10953</v>
      </c>
      <c r="BB1153" s="130" t="s">
        <v>10954</v>
      </c>
      <c r="BH1153" s="124"/>
      <c r="BI1153" s="124"/>
      <c r="BP1153" s="123"/>
      <c r="BQ1153" s="123"/>
      <c r="BR1153" s="123"/>
      <c r="BX1153" s="123"/>
      <c r="BY1153" s="131"/>
      <c r="BZ1153" s="131"/>
      <c r="CB1153" s="129" t="s">
        <v>583</v>
      </c>
      <c r="CC1153" s="129" t="s">
        <v>204</v>
      </c>
      <c r="CD1153" s="129" t="s">
        <v>590</v>
      </c>
      <c r="CE1153" s="129" t="s">
        <v>694</v>
      </c>
      <c r="CF1153" s="129" t="s">
        <v>1030</v>
      </c>
      <c r="CG1153" s="131" t="s">
        <v>18018</v>
      </c>
      <c r="CH1153" s="131" t="s">
        <v>10954</v>
      </c>
      <c r="CI1153" s="124" t="s">
        <v>20136</v>
      </c>
    </row>
    <row r="1154" spans="45:87" ht="15" hidden="1" x14ac:dyDescent="0.25">
      <c r="AS1154" s="124" t="s">
        <v>5349</v>
      </c>
      <c r="AT1154" s="129" t="s">
        <v>583</v>
      </c>
      <c r="AU1154" s="129" t="s">
        <v>204</v>
      </c>
      <c r="AV1154" s="129" t="s">
        <v>590</v>
      </c>
      <c r="AW1154" s="129" t="s">
        <v>694</v>
      </c>
      <c r="AX1154" s="129" t="s">
        <v>843</v>
      </c>
      <c r="AZ1154" s="129" t="s">
        <v>3984</v>
      </c>
      <c r="BA1154" s="130" t="s">
        <v>10955</v>
      </c>
      <c r="BB1154" s="130" t="s">
        <v>10956</v>
      </c>
      <c r="BH1154" s="124"/>
      <c r="BI1154" s="124"/>
      <c r="BP1154" s="123"/>
      <c r="BQ1154" s="123"/>
      <c r="BR1154" s="123"/>
      <c r="BX1154" s="123"/>
      <c r="BY1154" s="131"/>
      <c r="BZ1154" s="131"/>
      <c r="CB1154" s="129" t="s">
        <v>583</v>
      </c>
      <c r="CC1154" s="129" t="s">
        <v>204</v>
      </c>
      <c r="CD1154" s="129" t="s">
        <v>590</v>
      </c>
      <c r="CE1154" s="129" t="s">
        <v>694</v>
      </c>
      <c r="CF1154" s="129" t="s">
        <v>843</v>
      </c>
      <c r="CG1154" s="131" t="s">
        <v>18018</v>
      </c>
      <c r="CH1154" s="131" t="s">
        <v>10956</v>
      </c>
      <c r="CI1154" s="124" t="s">
        <v>20137</v>
      </c>
    </row>
    <row r="1155" spans="45:87" ht="15" hidden="1" x14ac:dyDescent="0.25">
      <c r="AS1155" s="124" t="s">
        <v>5350</v>
      </c>
      <c r="AT1155" s="129" t="s">
        <v>583</v>
      </c>
      <c r="AU1155" s="129" t="s">
        <v>204</v>
      </c>
      <c r="AV1155" s="129" t="s">
        <v>590</v>
      </c>
      <c r="AW1155" s="129" t="s">
        <v>694</v>
      </c>
      <c r="AX1155" s="129" t="s">
        <v>708</v>
      </c>
      <c r="AZ1155" s="129" t="s">
        <v>3984</v>
      </c>
      <c r="BA1155" s="130" t="s">
        <v>10957</v>
      </c>
      <c r="BB1155" s="130" t="s">
        <v>10958</v>
      </c>
      <c r="BH1155" s="124"/>
      <c r="BI1155" s="124"/>
      <c r="BP1155" s="123"/>
      <c r="BQ1155" s="123"/>
      <c r="BR1155" s="123"/>
      <c r="BX1155" s="123"/>
      <c r="BY1155" s="131"/>
      <c r="BZ1155" s="131"/>
      <c r="CB1155" s="129" t="s">
        <v>583</v>
      </c>
      <c r="CC1155" s="129" t="s">
        <v>204</v>
      </c>
      <c r="CD1155" s="129" t="s">
        <v>590</v>
      </c>
      <c r="CE1155" s="129" t="s">
        <v>694</v>
      </c>
      <c r="CF1155" s="129" t="s">
        <v>708</v>
      </c>
      <c r="CG1155" s="131" t="s">
        <v>18018</v>
      </c>
      <c r="CH1155" s="131" t="s">
        <v>10958</v>
      </c>
      <c r="CI1155" s="124" t="s">
        <v>20138</v>
      </c>
    </row>
    <row r="1156" spans="45:87" ht="15" hidden="1" x14ac:dyDescent="0.25">
      <c r="AS1156" s="124" t="s">
        <v>5351</v>
      </c>
      <c r="AT1156" s="129" t="s">
        <v>583</v>
      </c>
      <c r="AU1156" s="129" t="s">
        <v>204</v>
      </c>
      <c r="AV1156" s="129" t="s">
        <v>590</v>
      </c>
      <c r="AW1156" s="129" t="s">
        <v>694</v>
      </c>
      <c r="AX1156" s="129" t="s">
        <v>709</v>
      </c>
      <c r="AZ1156" s="129" t="s">
        <v>3984</v>
      </c>
      <c r="BA1156" s="130" t="s">
        <v>10959</v>
      </c>
      <c r="BB1156" s="130" t="s">
        <v>10960</v>
      </c>
      <c r="BH1156" s="124"/>
      <c r="BI1156" s="124"/>
      <c r="BP1156" s="123"/>
      <c r="BQ1156" s="123"/>
      <c r="BR1156" s="123"/>
      <c r="BX1156" s="123"/>
      <c r="BY1156" s="131"/>
      <c r="BZ1156" s="131"/>
      <c r="CB1156" s="129" t="s">
        <v>583</v>
      </c>
      <c r="CC1156" s="129" t="s">
        <v>204</v>
      </c>
      <c r="CD1156" s="129" t="s">
        <v>590</v>
      </c>
      <c r="CE1156" s="129" t="s">
        <v>694</v>
      </c>
      <c r="CF1156" s="129" t="s">
        <v>709</v>
      </c>
      <c r="CG1156" s="131" t="s">
        <v>18018</v>
      </c>
      <c r="CH1156" s="131" t="s">
        <v>10960</v>
      </c>
      <c r="CI1156" s="124" t="s">
        <v>20139</v>
      </c>
    </row>
    <row r="1157" spans="45:87" ht="15" hidden="1" x14ac:dyDescent="0.25">
      <c r="AS1157" s="124" t="s">
        <v>5352</v>
      </c>
      <c r="AT1157" s="129" t="s">
        <v>583</v>
      </c>
      <c r="AU1157" s="129" t="s">
        <v>204</v>
      </c>
      <c r="AV1157" s="129" t="s">
        <v>590</v>
      </c>
      <c r="AW1157" s="129" t="s">
        <v>694</v>
      </c>
      <c r="AX1157" s="129" t="s">
        <v>1031</v>
      </c>
      <c r="AZ1157" s="129" t="s">
        <v>3984</v>
      </c>
      <c r="BA1157" s="130" t="s">
        <v>10961</v>
      </c>
      <c r="BB1157" s="130" t="s">
        <v>10962</v>
      </c>
      <c r="BH1157" s="124"/>
      <c r="BI1157" s="124"/>
      <c r="BP1157" s="123"/>
      <c r="BQ1157" s="123"/>
      <c r="BR1157" s="123"/>
      <c r="BX1157" s="123"/>
      <c r="BY1157" s="131"/>
      <c r="BZ1157" s="131"/>
      <c r="CB1157" s="129" t="s">
        <v>583</v>
      </c>
      <c r="CC1157" s="129" t="s">
        <v>204</v>
      </c>
      <c r="CD1157" s="129" t="s">
        <v>590</v>
      </c>
      <c r="CE1157" s="129" t="s">
        <v>694</v>
      </c>
      <c r="CF1157" s="129" t="s">
        <v>1031</v>
      </c>
      <c r="CG1157" s="131" t="s">
        <v>18018</v>
      </c>
      <c r="CH1157" s="131" t="s">
        <v>10962</v>
      </c>
      <c r="CI1157" s="124" t="s">
        <v>20140</v>
      </c>
    </row>
    <row r="1158" spans="45:87" ht="15" hidden="1" x14ac:dyDescent="0.25">
      <c r="AS1158" s="124" t="s">
        <v>5353</v>
      </c>
      <c r="AT1158" s="129" t="s">
        <v>583</v>
      </c>
      <c r="AU1158" s="129" t="s">
        <v>204</v>
      </c>
      <c r="AV1158" s="129" t="s">
        <v>590</v>
      </c>
      <c r="AW1158" s="129" t="s">
        <v>694</v>
      </c>
      <c r="AX1158" s="129" t="s">
        <v>1032</v>
      </c>
      <c r="AZ1158" s="129" t="s">
        <v>3984</v>
      </c>
      <c r="BA1158" s="130" t="s">
        <v>10963</v>
      </c>
      <c r="BB1158" s="130" t="s">
        <v>10964</v>
      </c>
      <c r="BH1158" s="124"/>
      <c r="BI1158" s="124"/>
      <c r="BP1158" s="123"/>
      <c r="BQ1158" s="123"/>
      <c r="BR1158" s="123"/>
      <c r="BX1158" s="123"/>
      <c r="BY1158" s="131"/>
      <c r="BZ1158" s="131"/>
      <c r="CB1158" s="129" t="s">
        <v>583</v>
      </c>
      <c r="CC1158" s="129" t="s">
        <v>204</v>
      </c>
      <c r="CD1158" s="129" t="s">
        <v>590</v>
      </c>
      <c r="CE1158" s="129" t="s">
        <v>694</v>
      </c>
      <c r="CF1158" s="129" t="s">
        <v>1032</v>
      </c>
      <c r="CG1158" s="131" t="s">
        <v>18018</v>
      </c>
      <c r="CH1158" s="131" t="s">
        <v>10964</v>
      </c>
      <c r="CI1158" s="124" t="s">
        <v>20141</v>
      </c>
    </row>
    <row r="1159" spans="45:87" ht="15" hidden="1" x14ac:dyDescent="0.25">
      <c r="AS1159" s="124" t="s">
        <v>5354</v>
      </c>
      <c r="AT1159" s="129" t="s">
        <v>583</v>
      </c>
      <c r="AU1159" s="129" t="s">
        <v>204</v>
      </c>
      <c r="AV1159" s="129" t="s">
        <v>590</v>
      </c>
      <c r="AW1159" s="129" t="s">
        <v>694</v>
      </c>
      <c r="AX1159" s="129" t="s">
        <v>710</v>
      </c>
      <c r="AZ1159" s="129" t="s">
        <v>3984</v>
      </c>
      <c r="BA1159" s="130" t="s">
        <v>10965</v>
      </c>
      <c r="BB1159" s="130" t="s">
        <v>10966</v>
      </c>
      <c r="BH1159" s="124"/>
      <c r="BI1159" s="124"/>
      <c r="BP1159" s="123"/>
      <c r="BQ1159" s="123"/>
      <c r="BR1159" s="123"/>
      <c r="BX1159" s="123"/>
      <c r="BY1159" s="131"/>
      <c r="BZ1159" s="131"/>
      <c r="CB1159" s="129" t="s">
        <v>583</v>
      </c>
      <c r="CC1159" s="129" t="s">
        <v>204</v>
      </c>
      <c r="CD1159" s="129" t="s">
        <v>590</v>
      </c>
      <c r="CE1159" s="129" t="s">
        <v>694</v>
      </c>
      <c r="CF1159" s="129" t="s">
        <v>710</v>
      </c>
      <c r="CG1159" s="131" t="s">
        <v>18018</v>
      </c>
      <c r="CH1159" s="131" t="s">
        <v>10966</v>
      </c>
      <c r="CI1159" s="124" t="s">
        <v>20142</v>
      </c>
    </row>
    <row r="1160" spans="45:87" ht="15" hidden="1" x14ac:dyDescent="0.25">
      <c r="AS1160" s="124" t="s">
        <v>5355</v>
      </c>
      <c r="AT1160" s="129" t="s">
        <v>583</v>
      </c>
      <c r="AU1160" s="129" t="s">
        <v>204</v>
      </c>
      <c r="AV1160" s="129" t="s">
        <v>590</v>
      </c>
      <c r="AW1160" s="129" t="s">
        <v>694</v>
      </c>
      <c r="AX1160" s="129" t="s">
        <v>1033</v>
      </c>
      <c r="AZ1160" s="129" t="s">
        <v>3984</v>
      </c>
      <c r="BA1160" s="130" t="s">
        <v>10967</v>
      </c>
      <c r="BB1160" s="130" t="s">
        <v>10968</v>
      </c>
      <c r="BH1160" s="124"/>
      <c r="BI1160" s="124"/>
      <c r="BP1160" s="123"/>
      <c r="BQ1160" s="123"/>
      <c r="BR1160" s="123"/>
      <c r="BX1160" s="123"/>
      <c r="BY1160" s="131"/>
      <c r="BZ1160" s="131"/>
      <c r="CB1160" s="129" t="s">
        <v>583</v>
      </c>
      <c r="CC1160" s="129" t="s">
        <v>204</v>
      </c>
      <c r="CD1160" s="129" t="s">
        <v>590</v>
      </c>
      <c r="CE1160" s="129" t="s">
        <v>694</v>
      </c>
      <c r="CF1160" s="129" t="s">
        <v>1033</v>
      </c>
      <c r="CG1160" s="131" t="s">
        <v>18018</v>
      </c>
      <c r="CH1160" s="131" t="s">
        <v>10968</v>
      </c>
      <c r="CI1160" s="124" t="s">
        <v>20143</v>
      </c>
    </row>
    <row r="1161" spans="45:87" ht="15" hidden="1" x14ac:dyDescent="0.25">
      <c r="AS1161" s="124" t="s">
        <v>5356</v>
      </c>
      <c r="AT1161" s="129" t="s">
        <v>583</v>
      </c>
      <c r="AU1161" s="129" t="s">
        <v>204</v>
      </c>
      <c r="AV1161" s="129" t="s">
        <v>590</v>
      </c>
      <c r="AW1161" s="129" t="s">
        <v>694</v>
      </c>
      <c r="AX1161" s="129" t="s">
        <v>711</v>
      </c>
      <c r="AZ1161" s="129" t="s">
        <v>3984</v>
      </c>
      <c r="BA1161" s="130" t="s">
        <v>10969</v>
      </c>
      <c r="BB1161" s="130" t="s">
        <v>10970</v>
      </c>
      <c r="BH1161" s="124"/>
      <c r="BI1161" s="124"/>
      <c r="BP1161" s="123"/>
      <c r="BQ1161" s="123"/>
      <c r="BR1161" s="123"/>
      <c r="BX1161" s="123"/>
      <c r="BY1161" s="131"/>
      <c r="BZ1161" s="131"/>
      <c r="CB1161" s="129" t="s">
        <v>583</v>
      </c>
      <c r="CC1161" s="129" t="s">
        <v>204</v>
      </c>
      <c r="CD1161" s="129" t="s">
        <v>590</v>
      </c>
      <c r="CE1161" s="129" t="s">
        <v>694</v>
      </c>
      <c r="CF1161" s="129" t="s">
        <v>711</v>
      </c>
      <c r="CG1161" s="131" t="s">
        <v>18018</v>
      </c>
      <c r="CH1161" s="131" t="s">
        <v>10970</v>
      </c>
      <c r="CI1161" s="124" t="s">
        <v>20144</v>
      </c>
    </row>
    <row r="1162" spans="45:87" ht="15" hidden="1" x14ac:dyDescent="0.25">
      <c r="AS1162" s="124" t="s">
        <v>5357</v>
      </c>
      <c r="AT1162" s="129" t="s">
        <v>583</v>
      </c>
      <c r="AU1162" s="129" t="s">
        <v>204</v>
      </c>
      <c r="AV1162" s="129" t="s">
        <v>590</v>
      </c>
      <c r="AW1162" s="129" t="s">
        <v>694</v>
      </c>
      <c r="AX1162" s="129" t="s">
        <v>712</v>
      </c>
      <c r="AZ1162" s="129" t="s">
        <v>3984</v>
      </c>
      <c r="BA1162" s="130" t="s">
        <v>10971</v>
      </c>
      <c r="BB1162" s="130" t="s">
        <v>10972</v>
      </c>
      <c r="BH1162" s="124"/>
      <c r="BI1162" s="124"/>
      <c r="BP1162" s="123"/>
      <c r="BQ1162" s="123"/>
      <c r="BR1162" s="123"/>
      <c r="BX1162" s="123"/>
      <c r="BY1162" s="131"/>
      <c r="BZ1162" s="131"/>
      <c r="CB1162" s="129" t="s">
        <v>583</v>
      </c>
      <c r="CC1162" s="129" t="s">
        <v>204</v>
      </c>
      <c r="CD1162" s="129" t="s">
        <v>590</v>
      </c>
      <c r="CE1162" s="129" t="s">
        <v>694</v>
      </c>
      <c r="CF1162" s="129" t="s">
        <v>712</v>
      </c>
      <c r="CG1162" s="131" t="s">
        <v>18018</v>
      </c>
      <c r="CH1162" s="131" t="s">
        <v>10972</v>
      </c>
      <c r="CI1162" s="124" t="s">
        <v>20145</v>
      </c>
    </row>
    <row r="1163" spans="45:87" ht="15" hidden="1" x14ac:dyDescent="0.25">
      <c r="AS1163" s="124" t="s">
        <v>5358</v>
      </c>
      <c r="AT1163" s="129" t="s">
        <v>583</v>
      </c>
      <c r="AU1163" s="129" t="s">
        <v>204</v>
      </c>
      <c r="AV1163" s="129" t="s">
        <v>590</v>
      </c>
      <c r="AW1163" s="129" t="s">
        <v>694</v>
      </c>
      <c r="AX1163" s="129" t="s">
        <v>713</v>
      </c>
      <c r="AZ1163" s="129" t="s">
        <v>3984</v>
      </c>
      <c r="BA1163" s="130" t="s">
        <v>10973</v>
      </c>
      <c r="BB1163" s="130" t="s">
        <v>10974</v>
      </c>
      <c r="BH1163" s="124"/>
      <c r="BI1163" s="124"/>
      <c r="BP1163" s="123"/>
      <c r="BQ1163" s="123"/>
      <c r="BR1163" s="123"/>
      <c r="BX1163" s="123"/>
      <c r="BY1163" s="131"/>
      <c r="BZ1163" s="131"/>
      <c r="CB1163" s="129" t="s">
        <v>583</v>
      </c>
      <c r="CC1163" s="129" t="s">
        <v>204</v>
      </c>
      <c r="CD1163" s="129" t="s">
        <v>590</v>
      </c>
      <c r="CE1163" s="129" t="s">
        <v>694</v>
      </c>
      <c r="CF1163" s="129" t="s">
        <v>713</v>
      </c>
      <c r="CG1163" s="131" t="s">
        <v>18018</v>
      </c>
      <c r="CH1163" s="131" t="s">
        <v>10974</v>
      </c>
      <c r="CI1163" s="124" t="s">
        <v>20146</v>
      </c>
    </row>
    <row r="1164" spans="45:87" ht="15" hidden="1" x14ac:dyDescent="0.25">
      <c r="AS1164" s="124" t="s">
        <v>5359</v>
      </c>
      <c r="AT1164" s="129" t="s">
        <v>583</v>
      </c>
      <c r="AU1164" s="129" t="s">
        <v>204</v>
      </c>
      <c r="AV1164" s="129" t="s">
        <v>590</v>
      </c>
      <c r="AW1164" s="129" t="s">
        <v>694</v>
      </c>
      <c r="AX1164" s="129" t="s">
        <v>714</v>
      </c>
      <c r="AZ1164" s="129" t="s">
        <v>3984</v>
      </c>
      <c r="BA1164" s="130" t="s">
        <v>10975</v>
      </c>
      <c r="BB1164" s="130" t="s">
        <v>10976</v>
      </c>
      <c r="BH1164" s="124"/>
      <c r="BI1164" s="124"/>
      <c r="BP1164" s="123"/>
      <c r="BQ1164" s="123"/>
      <c r="BR1164" s="123"/>
      <c r="BX1164" s="123"/>
      <c r="BY1164" s="131"/>
      <c r="BZ1164" s="131"/>
      <c r="CB1164" s="129" t="s">
        <v>583</v>
      </c>
      <c r="CC1164" s="129" t="s">
        <v>204</v>
      </c>
      <c r="CD1164" s="129" t="s">
        <v>590</v>
      </c>
      <c r="CE1164" s="129" t="s">
        <v>694</v>
      </c>
      <c r="CF1164" s="129" t="s">
        <v>714</v>
      </c>
      <c r="CG1164" s="131" t="s">
        <v>18018</v>
      </c>
      <c r="CH1164" s="131" t="s">
        <v>10976</v>
      </c>
      <c r="CI1164" s="124" t="s">
        <v>20147</v>
      </c>
    </row>
    <row r="1165" spans="45:87" ht="15" hidden="1" x14ac:dyDescent="0.25">
      <c r="AS1165" s="124" t="s">
        <v>5360</v>
      </c>
      <c r="AT1165" s="129" t="s">
        <v>583</v>
      </c>
      <c r="AU1165" s="129" t="s">
        <v>204</v>
      </c>
      <c r="AV1165" s="129" t="s">
        <v>589</v>
      </c>
      <c r="AW1165" s="129" t="s">
        <v>720</v>
      </c>
      <c r="AX1165" s="129" t="s">
        <v>723</v>
      </c>
      <c r="AZ1165" s="129" t="s">
        <v>3984</v>
      </c>
      <c r="BA1165" s="130" t="s">
        <v>10977</v>
      </c>
      <c r="BB1165" s="130" t="s">
        <v>10978</v>
      </c>
      <c r="BH1165" s="124"/>
      <c r="BI1165" s="124"/>
      <c r="BP1165" s="123"/>
      <c r="BQ1165" s="123"/>
      <c r="BR1165" s="123"/>
      <c r="BX1165" s="123"/>
      <c r="BY1165" s="131"/>
      <c r="BZ1165" s="131"/>
      <c r="CB1165" s="129" t="s">
        <v>583</v>
      </c>
      <c r="CC1165" s="129" t="s">
        <v>204</v>
      </c>
      <c r="CD1165" s="129" t="s">
        <v>589</v>
      </c>
      <c r="CE1165" s="129" t="s">
        <v>720</v>
      </c>
      <c r="CF1165" s="129" t="s">
        <v>723</v>
      </c>
      <c r="CG1165" s="131" t="s">
        <v>18019</v>
      </c>
      <c r="CH1165" s="131" t="s">
        <v>10978</v>
      </c>
      <c r="CI1165" s="124" t="s">
        <v>20148</v>
      </c>
    </row>
    <row r="1166" spans="45:87" ht="15" hidden="1" x14ac:dyDescent="0.25">
      <c r="AS1166" s="124" t="s">
        <v>5361</v>
      </c>
      <c r="AT1166" s="129" t="s">
        <v>583</v>
      </c>
      <c r="AU1166" s="129" t="s">
        <v>204</v>
      </c>
      <c r="AV1166" s="129" t="s">
        <v>589</v>
      </c>
      <c r="AW1166" s="129" t="s">
        <v>720</v>
      </c>
      <c r="AX1166" s="129" t="s">
        <v>730</v>
      </c>
      <c r="AZ1166" s="129" t="s">
        <v>3984</v>
      </c>
      <c r="BA1166" s="130" t="s">
        <v>10979</v>
      </c>
      <c r="BB1166" s="130" t="s">
        <v>10980</v>
      </c>
      <c r="BH1166" s="124"/>
      <c r="BI1166" s="124"/>
      <c r="BP1166" s="123"/>
      <c r="BQ1166" s="123"/>
      <c r="BR1166" s="123"/>
      <c r="BX1166" s="123"/>
      <c r="BY1166" s="131"/>
      <c r="BZ1166" s="131"/>
      <c r="CB1166" s="129" t="s">
        <v>583</v>
      </c>
      <c r="CC1166" s="129" t="s">
        <v>204</v>
      </c>
      <c r="CD1166" s="129" t="s">
        <v>589</v>
      </c>
      <c r="CE1166" s="129" t="s">
        <v>720</v>
      </c>
      <c r="CF1166" s="129" t="s">
        <v>730</v>
      </c>
      <c r="CG1166" s="131" t="s">
        <v>18019</v>
      </c>
      <c r="CH1166" s="131" t="s">
        <v>10980</v>
      </c>
      <c r="CI1166" s="124" t="s">
        <v>20149</v>
      </c>
    </row>
    <row r="1167" spans="45:87" ht="15" hidden="1" x14ac:dyDescent="0.25">
      <c r="AS1167" s="124" t="s">
        <v>5362</v>
      </c>
      <c r="AT1167" s="129" t="s">
        <v>583</v>
      </c>
      <c r="AU1167" s="129" t="s">
        <v>204</v>
      </c>
      <c r="AV1167" s="129" t="s">
        <v>589</v>
      </c>
      <c r="AW1167" s="129" t="s">
        <v>720</v>
      </c>
      <c r="AX1167" s="129" t="s">
        <v>731</v>
      </c>
      <c r="AZ1167" s="129" t="s">
        <v>3984</v>
      </c>
      <c r="BA1167" s="130" t="s">
        <v>10981</v>
      </c>
      <c r="BB1167" s="130" t="s">
        <v>10982</v>
      </c>
      <c r="BH1167" s="124"/>
      <c r="BI1167" s="124"/>
      <c r="BP1167" s="123"/>
      <c r="BQ1167" s="123"/>
      <c r="BR1167" s="123"/>
      <c r="BX1167" s="123"/>
      <c r="BY1167" s="131"/>
      <c r="BZ1167" s="131"/>
      <c r="CB1167" s="129" t="s">
        <v>583</v>
      </c>
      <c r="CC1167" s="129" t="s">
        <v>204</v>
      </c>
      <c r="CD1167" s="129" t="s">
        <v>589</v>
      </c>
      <c r="CE1167" s="129" t="s">
        <v>720</v>
      </c>
      <c r="CF1167" s="129" t="s">
        <v>731</v>
      </c>
      <c r="CG1167" s="131" t="s">
        <v>18019</v>
      </c>
      <c r="CH1167" s="131" t="s">
        <v>10982</v>
      </c>
      <c r="CI1167" s="124" t="s">
        <v>20150</v>
      </c>
    </row>
    <row r="1168" spans="45:87" ht="15" hidden="1" x14ac:dyDescent="0.25">
      <c r="AS1168" s="124" t="s">
        <v>5363</v>
      </c>
      <c r="AT1168" s="129" t="s">
        <v>583</v>
      </c>
      <c r="AU1168" s="129" t="s">
        <v>204</v>
      </c>
      <c r="AV1168" s="129" t="s">
        <v>589</v>
      </c>
      <c r="AW1168" s="129" t="s">
        <v>720</v>
      </c>
      <c r="AX1168" s="129" t="s">
        <v>824</v>
      </c>
      <c r="AZ1168" s="129" t="s">
        <v>3984</v>
      </c>
      <c r="BA1168" s="130" t="s">
        <v>10983</v>
      </c>
      <c r="BB1168" s="130" t="s">
        <v>10984</v>
      </c>
      <c r="BH1168" s="124"/>
      <c r="BI1168" s="124"/>
      <c r="BP1168" s="123"/>
      <c r="BQ1168" s="123"/>
      <c r="BR1168" s="123"/>
      <c r="BX1168" s="123"/>
      <c r="BY1168" s="131"/>
      <c r="BZ1168" s="131"/>
      <c r="CB1168" s="129" t="s">
        <v>583</v>
      </c>
      <c r="CC1168" s="129" t="s">
        <v>204</v>
      </c>
      <c r="CD1168" s="129" t="s">
        <v>589</v>
      </c>
      <c r="CE1168" s="129" t="s">
        <v>720</v>
      </c>
      <c r="CF1168" s="129" t="s">
        <v>824</v>
      </c>
      <c r="CG1168" s="131" t="s">
        <v>18019</v>
      </c>
      <c r="CH1168" s="131" t="s">
        <v>10984</v>
      </c>
      <c r="CI1168" s="124" t="s">
        <v>20151</v>
      </c>
    </row>
    <row r="1169" spans="45:87" ht="15" hidden="1" x14ac:dyDescent="0.25">
      <c r="AS1169" s="124" t="s">
        <v>5364</v>
      </c>
      <c r="AT1169" s="129" t="s">
        <v>583</v>
      </c>
      <c r="AU1169" s="129" t="s">
        <v>204</v>
      </c>
      <c r="AV1169" s="129" t="s">
        <v>589</v>
      </c>
      <c r="AW1169" s="129" t="s">
        <v>720</v>
      </c>
      <c r="AX1169" s="129" t="s">
        <v>825</v>
      </c>
      <c r="AZ1169" s="129" t="s">
        <v>3984</v>
      </c>
      <c r="BA1169" s="130" t="s">
        <v>10985</v>
      </c>
      <c r="BB1169" s="130" t="s">
        <v>10986</v>
      </c>
      <c r="BH1169" s="124"/>
      <c r="BI1169" s="124"/>
      <c r="BP1169" s="123"/>
      <c r="BQ1169" s="123"/>
      <c r="BR1169" s="123"/>
      <c r="BX1169" s="123"/>
      <c r="BY1169" s="131"/>
      <c r="BZ1169" s="131"/>
      <c r="CB1169" s="129" t="s">
        <v>583</v>
      </c>
      <c r="CC1169" s="129" t="s">
        <v>204</v>
      </c>
      <c r="CD1169" s="129" t="s">
        <v>589</v>
      </c>
      <c r="CE1169" s="129" t="s">
        <v>720</v>
      </c>
      <c r="CF1169" s="129" t="s">
        <v>825</v>
      </c>
      <c r="CG1169" s="131" t="s">
        <v>18019</v>
      </c>
      <c r="CH1169" s="131" t="s">
        <v>10986</v>
      </c>
      <c r="CI1169" s="124" t="s">
        <v>20152</v>
      </c>
    </row>
    <row r="1170" spans="45:87" ht="15" hidden="1" x14ac:dyDescent="0.25">
      <c r="AS1170" s="124" t="s">
        <v>5365</v>
      </c>
      <c r="AT1170" s="129" t="s">
        <v>583</v>
      </c>
      <c r="AU1170" s="129" t="s">
        <v>204</v>
      </c>
      <c r="AV1170" s="129" t="s">
        <v>589</v>
      </c>
      <c r="AW1170" s="129" t="s">
        <v>720</v>
      </c>
      <c r="AX1170" s="129" t="s">
        <v>826</v>
      </c>
      <c r="AZ1170" s="129" t="s">
        <v>3984</v>
      </c>
      <c r="BA1170" s="130" t="s">
        <v>10987</v>
      </c>
      <c r="BB1170" s="130" t="s">
        <v>10988</v>
      </c>
      <c r="BH1170" s="124"/>
      <c r="BI1170" s="124"/>
      <c r="BP1170" s="123"/>
      <c r="BQ1170" s="123"/>
      <c r="BR1170" s="123"/>
      <c r="BX1170" s="123"/>
      <c r="BY1170" s="131"/>
      <c r="BZ1170" s="131"/>
      <c r="CB1170" s="129" t="s">
        <v>583</v>
      </c>
      <c r="CC1170" s="129" t="s">
        <v>204</v>
      </c>
      <c r="CD1170" s="129" t="s">
        <v>589</v>
      </c>
      <c r="CE1170" s="129" t="s">
        <v>720</v>
      </c>
      <c r="CF1170" s="129" t="s">
        <v>826</v>
      </c>
      <c r="CG1170" s="131" t="s">
        <v>18019</v>
      </c>
      <c r="CH1170" s="131" t="s">
        <v>10988</v>
      </c>
      <c r="CI1170" s="124" t="s">
        <v>20153</v>
      </c>
    </row>
    <row r="1171" spans="45:87" ht="15" hidden="1" x14ac:dyDescent="0.25">
      <c r="AS1171" s="124" t="s">
        <v>5366</v>
      </c>
      <c r="AT1171" s="129" t="s">
        <v>583</v>
      </c>
      <c r="AU1171" s="129" t="s">
        <v>204</v>
      </c>
      <c r="AV1171" s="129" t="s">
        <v>589</v>
      </c>
      <c r="AW1171" s="129" t="s">
        <v>720</v>
      </c>
      <c r="AX1171" s="129" t="s">
        <v>737</v>
      </c>
      <c r="AZ1171" s="129" t="s">
        <v>3984</v>
      </c>
      <c r="BA1171" s="130" t="s">
        <v>10989</v>
      </c>
      <c r="BB1171" s="130" t="s">
        <v>10990</v>
      </c>
      <c r="BH1171" s="124"/>
      <c r="BI1171" s="124"/>
      <c r="BP1171" s="123"/>
      <c r="BQ1171" s="123"/>
      <c r="BR1171" s="123"/>
      <c r="BX1171" s="123"/>
      <c r="BY1171" s="131"/>
      <c r="BZ1171" s="131"/>
      <c r="CB1171" s="129" t="s">
        <v>583</v>
      </c>
      <c r="CC1171" s="129" t="s">
        <v>204</v>
      </c>
      <c r="CD1171" s="129" t="s">
        <v>589</v>
      </c>
      <c r="CE1171" s="129" t="s">
        <v>720</v>
      </c>
      <c r="CF1171" s="129" t="s">
        <v>737</v>
      </c>
      <c r="CG1171" s="131" t="s">
        <v>18019</v>
      </c>
      <c r="CH1171" s="131" t="s">
        <v>10990</v>
      </c>
      <c r="CI1171" s="124" t="s">
        <v>20154</v>
      </c>
    </row>
    <row r="1172" spans="45:87" ht="15" hidden="1" x14ac:dyDescent="0.25">
      <c r="AS1172" s="124" t="s">
        <v>5367</v>
      </c>
      <c r="AT1172" s="129" t="s">
        <v>583</v>
      </c>
      <c r="AU1172" s="129" t="s">
        <v>204</v>
      </c>
      <c r="AV1172" s="129" t="s">
        <v>589</v>
      </c>
      <c r="AW1172" s="129" t="s">
        <v>720</v>
      </c>
      <c r="AX1172" s="129" t="s">
        <v>830</v>
      </c>
      <c r="AZ1172" s="129" t="s">
        <v>3984</v>
      </c>
      <c r="BA1172" s="130" t="s">
        <v>10991</v>
      </c>
      <c r="BB1172" s="130" t="s">
        <v>10992</v>
      </c>
      <c r="BH1172" s="124"/>
      <c r="BI1172" s="124"/>
      <c r="BP1172" s="123"/>
      <c r="BQ1172" s="123"/>
      <c r="BR1172" s="123"/>
      <c r="BX1172" s="123"/>
      <c r="BY1172" s="131"/>
      <c r="BZ1172" s="131"/>
      <c r="CB1172" s="129" t="s">
        <v>583</v>
      </c>
      <c r="CC1172" s="129" t="s">
        <v>204</v>
      </c>
      <c r="CD1172" s="129" t="s">
        <v>589</v>
      </c>
      <c r="CE1172" s="129" t="s">
        <v>720</v>
      </c>
      <c r="CF1172" s="129" t="s">
        <v>830</v>
      </c>
      <c r="CG1172" s="131" t="s">
        <v>18019</v>
      </c>
      <c r="CH1172" s="131" t="s">
        <v>10992</v>
      </c>
      <c r="CI1172" s="124" t="s">
        <v>20155</v>
      </c>
    </row>
    <row r="1173" spans="45:87" ht="15" hidden="1" x14ac:dyDescent="0.25">
      <c r="AS1173" s="124" t="s">
        <v>5368</v>
      </c>
      <c r="AT1173" s="129" t="s">
        <v>583</v>
      </c>
      <c r="AU1173" s="129" t="s">
        <v>204</v>
      </c>
      <c r="AV1173" s="129" t="s">
        <v>589</v>
      </c>
      <c r="AW1173" s="129" t="s">
        <v>720</v>
      </c>
      <c r="AX1173" s="129" t="s">
        <v>831</v>
      </c>
      <c r="AZ1173" s="129" t="s">
        <v>3984</v>
      </c>
      <c r="BA1173" s="130" t="s">
        <v>10993</v>
      </c>
      <c r="BB1173" s="130" t="s">
        <v>10994</v>
      </c>
      <c r="BH1173" s="124"/>
      <c r="BI1173" s="124"/>
      <c r="BP1173" s="123"/>
      <c r="BQ1173" s="123"/>
      <c r="BR1173" s="123"/>
      <c r="BX1173" s="123"/>
      <c r="BY1173" s="131"/>
      <c r="BZ1173" s="131"/>
      <c r="CB1173" s="129" t="s">
        <v>583</v>
      </c>
      <c r="CC1173" s="129" t="s">
        <v>204</v>
      </c>
      <c r="CD1173" s="129" t="s">
        <v>589</v>
      </c>
      <c r="CE1173" s="129" t="s">
        <v>720</v>
      </c>
      <c r="CF1173" s="129" t="s">
        <v>831</v>
      </c>
      <c r="CG1173" s="131" t="s">
        <v>18019</v>
      </c>
      <c r="CH1173" s="131" t="s">
        <v>10994</v>
      </c>
      <c r="CI1173" s="124" t="s">
        <v>20156</v>
      </c>
    </row>
    <row r="1174" spans="45:87" ht="15" hidden="1" x14ac:dyDescent="0.25">
      <c r="AS1174" s="124" t="s">
        <v>5369</v>
      </c>
      <c r="AT1174" s="129" t="s">
        <v>583</v>
      </c>
      <c r="AU1174" s="129" t="s">
        <v>204</v>
      </c>
      <c r="AV1174" s="129" t="s">
        <v>589</v>
      </c>
      <c r="AW1174" s="129" t="s">
        <v>720</v>
      </c>
      <c r="AX1174" s="129" t="s">
        <v>832</v>
      </c>
      <c r="AZ1174" s="129" t="s">
        <v>3984</v>
      </c>
      <c r="BA1174" s="130" t="s">
        <v>10995</v>
      </c>
      <c r="BB1174" s="130" t="s">
        <v>10996</v>
      </c>
      <c r="BH1174" s="124"/>
      <c r="BI1174" s="124"/>
      <c r="BP1174" s="123"/>
      <c r="BQ1174" s="123"/>
      <c r="BR1174" s="123"/>
      <c r="BX1174" s="123"/>
      <c r="BY1174" s="131"/>
      <c r="BZ1174" s="131"/>
      <c r="CB1174" s="129" t="s">
        <v>583</v>
      </c>
      <c r="CC1174" s="129" t="s">
        <v>204</v>
      </c>
      <c r="CD1174" s="129" t="s">
        <v>589</v>
      </c>
      <c r="CE1174" s="129" t="s">
        <v>720</v>
      </c>
      <c r="CF1174" s="129" t="s">
        <v>832</v>
      </c>
      <c r="CG1174" s="131" t="s">
        <v>18019</v>
      </c>
      <c r="CH1174" s="131" t="s">
        <v>10996</v>
      </c>
      <c r="CI1174" s="124" t="s">
        <v>20157</v>
      </c>
    </row>
    <row r="1175" spans="45:87" ht="15" hidden="1" x14ac:dyDescent="0.25">
      <c r="AS1175" s="124" t="s">
        <v>5370</v>
      </c>
      <c r="AT1175" s="129" t="s">
        <v>583</v>
      </c>
      <c r="AU1175" s="129" t="s">
        <v>204</v>
      </c>
      <c r="AV1175" s="129" t="s">
        <v>589</v>
      </c>
      <c r="AW1175" s="129" t="s">
        <v>720</v>
      </c>
      <c r="AX1175" s="129" t="s">
        <v>738</v>
      </c>
      <c r="AZ1175" s="129" t="s">
        <v>3984</v>
      </c>
      <c r="BA1175" s="130" t="s">
        <v>10997</v>
      </c>
      <c r="BB1175" s="130" t="s">
        <v>10998</v>
      </c>
      <c r="BH1175" s="124"/>
      <c r="BI1175" s="124"/>
      <c r="BP1175" s="123"/>
      <c r="BQ1175" s="123"/>
      <c r="BR1175" s="123"/>
      <c r="BX1175" s="123"/>
      <c r="BY1175" s="131"/>
      <c r="BZ1175" s="131"/>
      <c r="CB1175" s="129" t="s">
        <v>583</v>
      </c>
      <c r="CC1175" s="129" t="s">
        <v>204</v>
      </c>
      <c r="CD1175" s="129" t="s">
        <v>589</v>
      </c>
      <c r="CE1175" s="129" t="s">
        <v>720</v>
      </c>
      <c r="CF1175" s="129" t="s">
        <v>738</v>
      </c>
      <c r="CG1175" s="131" t="s">
        <v>18019</v>
      </c>
      <c r="CH1175" s="131" t="s">
        <v>10998</v>
      </c>
      <c r="CI1175" s="124" t="s">
        <v>20158</v>
      </c>
    </row>
    <row r="1176" spans="45:87" ht="15" hidden="1" x14ac:dyDescent="0.25">
      <c r="AS1176" s="124" t="s">
        <v>5371</v>
      </c>
      <c r="AT1176" s="129" t="s">
        <v>583</v>
      </c>
      <c r="AU1176" s="129" t="s">
        <v>204</v>
      </c>
      <c r="AV1176" s="129" t="s">
        <v>589</v>
      </c>
      <c r="AW1176" s="129" t="s">
        <v>720</v>
      </c>
      <c r="AX1176" s="129" t="s">
        <v>833</v>
      </c>
      <c r="AZ1176" s="129" t="s">
        <v>3984</v>
      </c>
      <c r="BA1176" s="130" t="s">
        <v>10999</v>
      </c>
      <c r="BB1176" s="130" t="s">
        <v>11000</v>
      </c>
      <c r="BH1176" s="124"/>
      <c r="BI1176" s="124"/>
      <c r="BP1176" s="123"/>
      <c r="BQ1176" s="123"/>
      <c r="BR1176" s="123"/>
      <c r="BX1176" s="123"/>
      <c r="BY1176" s="131"/>
      <c r="BZ1176" s="131"/>
      <c r="CB1176" s="129" t="s">
        <v>583</v>
      </c>
      <c r="CC1176" s="129" t="s">
        <v>204</v>
      </c>
      <c r="CD1176" s="129" t="s">
        <v>589</v>
      </c>
      <c r="CE1176" s="129" t="s">
        <v>720</v>
      </c>
      <c r="CF1176" s="129" t="s">
        <v>833</v>
      </c>
      <c r="CG1176" s="131" t="s">
        <v>18019</v>
      </c>
      <c r="CH1176" s="131" t="s">
        <v>11000</v>
      </c>
      <c r="CI1176" s="124" t="s">
        <v>20159</v>
      </c>
    </row>
    <row r="1177" spans="45:87" ht="15" hidden="1" x14ac:dyDescent="0.25">
      <c r="AS1177" s="124" t="s">
        <v>5372</v>
      </c>
      <c r="AT1177" s="129" t="s">
        <v>583</v>
      </c>
      <c r="AU1177" s="129" t="s">
        <v>204</v>
      </c>
      <c r="AV1177" s="129" t="s">
        <v>589</v>
      </c>
      <c r="AW1177" s="129" t="s">
        <v>720</v>
      </c>
      <c r="AX1177" s="129" t="s">
        <v>834</v>
      </c>
      <c r="AZ1177" s="129" t="s">
        <v>3984</v>
      </c>
      <c r="BA1177" s="130" t="s">
        <v>11001</v>
      </c>
      <c r="BB1177" s="130" t="s">
        <v>11002</v>
      </c>
      <c r="BH1177" s="124"/>
      <c r="BI1177" s="124"/>
      <c r="BP1177" s="123"/>
      <c r="BQ1177" s="123"/>
      <c r="BR1177" s="123"/>
      <c r="BX1177" s="123"/>
      <c r="BY1177" s="131"/>
      <c r="BZ1177" s="131"/>
      <c r="CB1177" s="129" t="s">
        <v>583</v>
      </c>
      <c r="CC1177" s="129" t="s">
        <v>204</v>
      </c>
      <c r="CD1177" s="129" t="s">
        <v>589</v>
      </c>
      <c r="CE1177" s="129" t="s">
        <v>720</v>
      </c>
      <c r="CF1177" s="129" t="s">
        <v>834</v>
      </c>
      <c r="CG1177" s="131" t="s">
        <v>18019</v>
      </c>
      <c r="CH1177" s="131" t="s">
        <v>11002</v>
      </c>
      <c r="CI1177" s="124" t="s">
        <v>20160</v>
      </c>
    </row>
    <row r="1178" spans="45:87" ht="15" hidden="1" x14ac:dyDescent="0.25">
      <c r="AS1178" s="124" t="s">
        <v>5373</v>
      </c>
      <c r="AT1178" s="129" t="s">
        <v>583</v>
      </c>
      <c r="AU1178" s="129" t="s">
        <v>204</v>
      </c>
      <c r="AV1178" s="129" t="s">
        <v>589</v>
      </c>
      <c r="AW1178" s="129" t="s">
        <v>720</v>
      </c>
      <c r="AX1178" s="129" t="s">
        <v>835</v>
      </c>
      <c r="AZ1178" s="129" t="s">
        <v>3984</v>
      </c>
      <c r="BA1178" s="130" t="s">
        <v>11003</v>
      </c>
      <c r="BB1178" s="130" t="s">
        <v>11004</v>
      </c>
      <c r="BH1178" s="124"/>
      <c r="BI1178" s="124"/>
      <c r="BP1178" s="123"/>
      <c r="BQ1178" s="123"/>
      <c r="BR1178" s="123"/>
      <c r="BX1178" s="123"/>
      <c r="BY1178" s="131"/>
      <c r="BZ1178" s="131"/>
      <c r="CB1178" s="129" t="s">
        <v>583</v>
      </c>
      <c r="CC1178" s="129" t="s">
        <v>204</v>
      </c>
      <c r="CD1178" s="129" t="s">
        <v>589</v>
      </c>
      <c r="CE1178" s="129" t="s">
        <v>720</v>
      </c>
      <c r="CF1178" s="129" t="s">
        <v>835</v>
      </c>
      <c r="CG1178" s="131" t="s">
        <v>18019</v>
      </c>
      <c r="CH1178" s="131" t="s">
        <v>11004</v>
      </c>
      <c r="CI1178" s="124" t="s">
        <v>20161</v>
      </c>
    </row>
    <row r="1179" spans="45:87" ht="15" hidden="1" x14ac:dyDescent="0.25">
      <c r="AS1179" s="124" t="s">
        <v>5374</v>
      </c>
      <c r="AT1179" s="129" t="s">
        <v>583</v>
      </c>
      <c r="AU1179" s="129" t="s">
        <v>204</v>
      </c>
      <c r="AV1179" s="129" t="s">
        <v>589</v>
      </c>
      <c r="AW1179" s="129" t="s">
        <v>720</v>
      </c>
      <c r="AX1179" s="129" t="s">
        <v>837</v>
      </c>
      <c r="AZ1179" s="129" t="s">
        <v>3984</v>
      </c>
      <c r="BA1179" s="130" t="s">
        <v>11005</v>
      </c>
      <c r="BB1179" s="130" t="s">
        <v>11006</v>
      </c>
      <c r="BH1179" s="124"/>
      <c r="BI1179" s="124"/>
      <c r="BP1179" s="123"/>
      <c r="BQ1179" s="123"/>
      <c r="BR1179" s="123"/>
      <c r="BX1179" s="123"/>
      <c r="BY1179" s="131"/>
      <c r="BZ1179" s="131"/>
      <c r="CB1179" s="129" t="s">
        <v>583</v>
      </c>
      <c r="CC1179" s="129" t="s">
        <v>204</v>
      </c>
      <c r="CD1179" s="129" t="s">
        <v>589</v>
      </c>
      <c r="CE1179" s="129" t="s">
        <v>720</v>
      </c>
      <c r="CF1179" s="129" t="s">
        <v>837</v>
      </c>
      <c r="CG1179" s="131" t="s">
        <v>18019</v>
      </c>
      <c r="CH1179" s="131" t="s">
        <v>11006</v>
      </c>
      <c r="CI1179" s="124" t="s">
        <v>20162</v>
      </c>
    </row>
    <row r="1180" spans="45:87" ht="15" hidden="1" x14ac:dyDescent="0.25">
      <c r="AS1180" s="124" t="s">
        <v>5375</v>
      </c>
      <c r="AT1180" s="129" t="s">
        <v>583</v>
      </c>
      <c r="AU1180" s="129" t="s">
        <v>204</v>
      </c>
      <c r="AV1180" s="129" t="s">
        <v>589</v>
      </c>
      <c r="AW1180" s="129" t="s">
        <v>720</v>
      </c>
      <c r="AX1180" s="129" t="s">
        <v>838</v>
      </c>
      <c r="AZ1180" s="129" t="s">
        <v>3984</v>
      </c>
      <c r="BA1180" s="130" t="s">
        <v>11007</v>
      </c>
      <c r="BB1180" s="130" t="s">
        <v>11008</v>
      </c>
      <c r="BH1180" s="124"/>
      <c r="BI1180" s="124"/>
      <c r="BP1180" s="123"/>
      <c r="BQ1180" s="123"/>
      <c r="BR1180" s="123"/>
      <c r="BX1180" s="123"/>
      <c r="BY1180" s="131"/>
      <c r="BZ1180" s="131"/>
      <c r="CB1180" s="129" t="s">
        <v>583</v>
      </c>
      <c r="CC1180" s="129" t="s">
        <v>204</v>
      </c>
      <c r="CD1180" s="129" t="s">
        <v>589</v>
      </c>
      <c r="CE1180" s="129" t="s">
        <v>720</v>
      </c>
      <c r="CF1180" s="129" t="s">
        <v>838</v>
      </c>
      <c r="CG1180" s="131" t="s">
        <v>18019</v>
      </c>
      <c r="CH1180" s="131" t="s">
        <v>11008</v>
      </c>
      <c r="CI1180" s="124" t="s">
        <v>20163</v>
      </c>
    </row>
    <row r="1181" spans="45:87" ht="15" hidden="1" x14ac:dyDescent="0.25">
      <c r="AS1181" s="124" t="s">
        <v>5376</v>
      </c>
      <c r="AT1181" s="129" t="s">
        <v>583</v>
      </c>
      <c r="AU1181" s="129" t="s">
        <v>204</v>
      </c>
      <c r="AV1181" s="129" t="s">
        <v>587</v>
      </c>
      <c r="AW1181" s="129" t="s">
        <v>739</v>
      </c>
      <c r="AX1181" s="129" t="s">
        <v>740</v>
      </c>
      <c r="AZ1181" s="129" t="s">
        <v>3984</v>
      </c>
      <c r="BA1181" s="130" t="s">
        <v>11009</v>
      </c>
      <c r="BB1181" s="130" t="s">
        <v>11010</v>
      </c>
      <c r="BH1181" s="124"/>
      <c r="BI1181" s="124"/>
      <c r="BP1181" s="123"/>
      <c r="BQ1181" s="123"/>
      <c r="BR1181" s="123"/>
      <c r="BX1181" s="123"/>
      <c r="BY1181" s="131"/>
      <c r="BZ1181" s="131"/>
      <c r="CB1181" s="129" t="s">
        <v>583</v>
      </c>
      <c r="CC1181" s="129" t="s">
        <v>204</v>
      </c>
      <c r="CD1181" s="129" t="s">
        <v>587</v>
      </c>
      <c r="CE1181" s="129" t="s">
        <v>739</v>
      </c>
      <c r="CF1181" s="129" t="s">
        <v>740</v>
      </c>
      <c r="CG1181" s="131" t="s">
        <v>18020</v>
      </c>
      <c r="CH1181" s="131" t="s">
        <v>11010</v>
      </c>
      <c r="CI1181" s="124" t="s">
        <v>20164</v>
      </c>
    </row>
    <row r="1182" spans="45:87" ht="15" hidden="1" x14ac:dyDescent="0.25">
      <c r="AS1182" s="124" t="s">
        <v>5377</v>
      </c>
      <c r="AT1182" s="129" t="s">
        <v>583</v>
      </c>
      <c r="AU1182" s="129" t="s">
        <v>204</v>
      </c>
      <c r="AV1182" s="129" t="s">
        <v>587</v>
      </c>
      <c r="AW1182" s="129" t="s">
        <v>739</v>
      </c>
      <c r="AX1182" s="129" t="s">
        <v>741</v>
      </c>
      <c r="AZ1182" s="129" t="s">
        <v>3984</v>
      </c>
      <c r="BA1182" s="130" t="s">
        <v>11011</v>
      </c>
      <c r="BB1182" s="130" t="s">
        <v>11012</v>
      </c>
      <c r="BH1182" s="124"/>
      <c r="BI1182" s="124"/>
      <c r="BP1182" s="123"/>
      <c r="BQ1182" s="123"/>
      <c r="BR1182" s="123"/>
      <c r="BX1182" s="123"/>
      <c r="BY1182" s="131"/>
      <c r="BZ1182" s="131"/>
      <c r="CB1182" s="129" t="s">
        <v>583</v>
      </c>
      <c r="CC1182" s="129" t="s">
        <v>204</v>
      </c>
      <c r="CD1182" s="129" t="s">
        <v>587</v>
      </c>
      <c r="CE1182" s="129" t="s">
        <v>739</v>
      </c>
      <c r="CF1182" s="129" t="s">
        <v>741</v>
      </c>
      <c r="CG1182" s="131" t="s">
        <v>18020</v>
      </c>
      <c r="CH1182" s="131" t="s">
        <v>11012</v>
      </c>
      <c r="CI1182" s="124" t="s">
        <v>20165</v>
      </c>
    </row>
    <row r="1183" spans="45:87" ht="15" hidden="1" x14ac:dyDescent="0.25">
      <c r="AS1183" s="124" t="s">
        <v>5378</v>
      </c>
      <c r="AT1183" s="129" t="s">
        <v>583</v>
      </c>
      <c r="AU1183" s="129" t="s">
        <v>204</v>
      </c>
      <c r="AV1183" s="129" t="s">
        <v>587</v>
      </c>
      <c r="AW1183" s="129" t="s">
        <v>739</v>
      </c>
      <c r="AX1183" s="129" t="s">
        <v>742</v>
      </c>
      <c r="AZ1183" s="129" t="s">
        <v>3984</v>
      </c>
      <c r="BA1183" s="130" t="s">
        <v>11013</v>
      </c>
      <c r="BB1183" s="130" t="s">
        <v>11014</v>
      </c>
      <c r="BH1183" s="124"/>
      <c r="BI1183" s="124"/>
      <c r="BP1183" s="123"/>
      <c r="BQ1183" s="123"/>
      <c r="BR1183" s="123"/>
      <c r="BX1183" s="123"/>
      <c r="BY1183" s="131"/>
      <c r="BZ1183" s="131"/>
      <c r="CB1183" s="129" t="s">
        <v>583</v>
      </c>
      <c r="CC1183" s="129" t="s">
        <v>204</v>
      </c>
      <c r="CD1183" s="129" t="s">
        <v>587</v>
      </c>
      <c r="CE1183" s="129" t="s">
        <v>739</v>
      </c>
      <c r="CF1183" s="129" t="s">
        <v>742</v>
      </c>
      <c r="CG1183" s="131" t="s">
        <v>18020</v>
      </c>
      <c r="CH1183" s="131" t="s">
        <v>11014</v>
      </c>
      <c r="CI1183" s="124" t="s">
        <v>20166</v>
      </c>
    </row>
    <row r="1184" spans="45:87" ht="15" hidden="1" x14ac:dyDescent="0.25">
      <c r="AS1184" s="124" t="s">
        <v>5379</v>
      </c>
      <c r="AT1184" s="129" t="s">
        <v>583</v>
      </c>
      <c r="AU1184" s="129" t="s">
        <v>204</v>
      </c>
      <c r="AV1184" s="129" t="s">
        <v>587</v>
      </c>
      <c r="AW1184" s="129" t="s">
        <v>739</v>
      </c>
      <c r="AX1184" s="129" t="s">
        <v>743</v>
      </c>
      <c r="AZ1184" s="129" t="s">
        <v>3984</v>
      </c>
      <c r="BA1184" s="130" t="s">
        <v>11015</v>
      </c>
      <c r="BB1184" s="130" t="s">
        <v>11016</v>
      </c>
      <c r="BH1184" s="124"/>
      <c r="BI1184" s="124"/>
      <c r="BP1184" s="123"/>
      <c r="BQ1184" s="123"/>
      <c r="BR1184" s="123"/>
      <c r="BX1184" s="123"/>
      <c r="BY1184" s="131"/>
      <c r="BZ1184" s="131"/>
      <c r="CB1184" s="129" t="s">
        <v>583</v>
      </c>
      <c r="CC1184" s="129" t="s">
        <v>204</v>
      </c>
      <c r="CD1184" s="129" t="s">
        <v>587</v>
      </c>
      <c r="CE1184" s="129" t="s">
        <v>739</v>
      </c>
      <c r="CF1184" s="129" t="s">
        <v>743</v>
      </c>
      <c r="CG1184" s="131" t="s">
        <v>18020</v>
      </c>
      <c r="CH1184" s="131" t="s">
        <v>11016</v>
      </c>
      <c r="CI1184" s="124" t="s">
        <v>20167</v>
      </c>
    </row>
    <row r="1185" spans="45:87" ht="15" hidden="1" x14ac:dyDescent="0.25">
      <c r="AS1185" s="124" t="s">
        <v>5380</v>
      </c>
      <c r="AT1185" s="129" t="s">
        <v>583</v>
      </c>
      <c r="AU1185" s="129" t="s">
        <v>204</v>
      </c>
      <c r="AV1185" s="129" t="s">
        <v>587</v>
      </c>
      <c r="AW1185" s="129" t="s">
        <v>739</v>
      </c>
      <c r="AX1185" s="129" t="s">
        <v>1034</v>
      </c>
      <c r="AZ1185" s="129" t="s">
        <v>3984</v>
      </c>
      <c r="BA1185" s="130" t="s">
        <v>11017</v>
      </c>
      <c r="BB1185" s="130" t="s">
        <v>11018</v>
      </c>
      <c r="BH1185" s="124"/>
      <c r="BI1185" s="124"/>
      <c r="BP1185" s="123"/>
      <c r="BQ1185" s="123"/>
      <c r="BR1185" s="123"/>
      <c r="BX1185" s="123"/>
      <c r="BY1185" s="131"/>
      <c r="BZ1185" s="131"/>
      <c r="CB1185" s="129" t="s">
        <v>583</v>
      </c>
      <c r="CC1185" s="129" t="s">
        <v>204</v>
      </c>
      <c r="CD1185" s="129" t="s">
        <v>587</v>
      </c>
      <c r="CE1185" s="129" t="s">
        <v>739</v>
      </c>
      <c r="CF1185" s="129" t="s">
        <v>1034</v>
      </c>
      <c r="CG1185" s="131" t="s">
        <v>18020</v>
      </c>
      <c r="CH1185" s="131" t="s">
        <v>11018</v>
      </c>
      <c r="CI1185" s="124" t="s">
        <v>20168</v>
      </c>
    </row>
    <row r="1186" spans="45:87" ht="15" hidden="1" x14ac:dyDescent="0.25">
      <c r="AS1186" s="124" t="s">
        <v>5381</v>
      </c>
      <c r="AT1186" s="129" t="s">
        <v>583</v>
      </c>
      <c r="AU1186" s="129" t="s">
        <v>204</v>
      </c>
      <c r="AV1186" s="129" t="s">
        <v>587</v>
      </c>
      <c r="AW1186" s="129" t="s">
        <v>739</v>
      </c>
      <c r="AX1186" s="129" t="s">
        <v>1035</v>
      </c>
      <c r="AZ1186" s="129" t="s">
        <v>3984</v>
      </c>
      <c r="BA1186" s="130" t="s">
        <v>11019</v>
      </c>
      <c r="BB1186" s="130" t="s">
        <v>11020</v>
      </c>
      <c r="BH1186" s="124"/>
      <c r="BI1186" s="124"/>
      <c r="BP1186" s="123"/>
      <c r="BQ1186" s="123"/>
      <c r="BR1186" s="123"/>
      <c r="BX1186" s="123"/>
      <c r="BY1186" s="131"/>
      <c r="BZ1186" s="131"/>
      <c r="CB1186" s="129" t="s">
        <v>583</v>
      </c>
      <c r="CC1186" s="129" t="s">
        <v>204</v>
      </c>
      <c r="CD1186" s="129" t="s">
        <v>587</v>
      </c>
      <c r="CE1186" s="129" t="s">
        <v>739</v>
      </c>
      <c r="CF1186" s="129" t="s">
        <v>1035</v>
      </c>
      <c r="CG1186" s="131" t="s">
        <v>18020</v>
      </c>
      <c r="CH1186" s="131" t="s">
        <v>11020</v>
      </c>
      <c r="CI1186" s="124" t="s">
        <v>20169</v>
      </c>
    </row>
    <row r="1187" spans="45:87" ht="15" hidden="1" x14ac:dyDescent="0.25">
      <c r="AS1187" s="124" t="s">
        <v>5382</v>
      </c>
      <c r="AT1187" s="129" t="s">
        <v>583</v>
      </c>
      <c r="AU1187" s="129" t="s">
        <v>204</v>
      </c>
      <c r="AV1187" s="129" t="s">
        <v>587</v>
      </c>
      <c r="AW1187" s="129" t="s">
        <v>739</v>
      </c>
      <c r="AX1187" s="129" t="s">
        <v>744</v>
      </c>
      <c r="AZ1187" s="129" t="s">
        <v>3984</v>
      </c>
      <c r="BA1187" s="130" t="s">
        <v>11021</v>
      </c>
      <c r="BB1187" s="130" t="s">
        <v>11022</v>
      </c>
      <c r="BH1187" s="124"/>
      <c r="BI1187" s="124"/>
      <c r="BP1187" s="123"/>
      <c r="BQ1187" s="123"/>
      <c r="BR1187" s="123"/>
      <c r="BX1187" s="123"/>
      <c r="BY1187" s="131"/>
      <c r="BZ1187" s="131"/>
      <c r="CB1187" s="129" t="s">
        <v>583</v>
      </c>
      <c r="CC1187" s="129" t="s">
        <v>204</v>
      </c>
      <c r="CD1187" s="129" t="s">
        <v>587</v>
      </c>
      <c r="CE1187" s="129" t="s">
        <v>739</v>
      </c>
      <c r="CF1187" s="129" t="s">
        <v>744</v>
      </c>
      <c r="CG1187" s="131" t="s">
        <v>18020</v>
      </c>
      <c r="CH1187" s="131" t="s">
        <v>11022</v>
      </c>
      <c r="CI1187" s="124" t="s">
        <v>20170</v>
      </c>
    </row>
    <row r="1188" spans="45:87" ht="15" hidden="1" x14ac:dyDescent="0.25">
      <c r="AS1188" s="124" t="s">
        <v>5383</v>
      </c>
      <c r="AT1188" s="129" t="s">
        <v>583</v>
      </c>
      <c r="AU1188" s="129" t="s">
        <v>204</v>
      </c>
      <c r="AV1188" s="129" t="s">
        <v>587</v>
      </c>
      <c r="AW1188" s="129" t="s">
        <v>739</v>
      </c>
      <c r="AX1188" s="129" t="s">
        <v>745</v>
      </c>
      <c r="AZ1188" s="129" t="s">
        <v>3984</v>
      </c>
      <c r="BA1188" s="130" t="s">
        <v>11023</v>
      </c>
      <c r="BB1188" s="130" t="s">
        <v>11024</v>
      </c>
      <c r="BH1188" s="124"/>
      <c r="BI1188" s="124"/>
      <c r="BP1188" s="123"/>
      <c r="BQ1188" s="123"/>
      <c r="BR1188" s="123"/>
      <c r="BX1188" s="123"/>
      <c r="BY1188" s="131"/>
      <c r="BZ1188" s="131"/>
      <c r="CB1188" s="129" t="s">
        <v>583</v>
      </c>
      <c r="CC1188" s="129" t="s">
        <v>204</v>
      </c>
      <c r="CD1188" s="129" t="s">
        <v>587</v>
      </c>
      <c r="CE1188" s="129" t="s">
        <v>739</v>
      </c>
      <c r="CF1188" s="129" t="s">
        <v>745</v>
      </c>
      <c r="CG1188" s="131" t="s">
        <v>18020</v>
      </c>
      <c r="CH1188" s="131" t="s">
        <v>11024</v>
      </c>
      <c r="CI1188" s="124" t="s">
        <v>20171</v>
      </c>
    </row>
    <row r="1189" spans="45:87" ht="15" hidden="1" x14ac:dyDescent="0.25">
      <c r="AS1189" s="124" t="s">
        <v>5384</v>
      </c>
      <c r="AT1189" s="129" t="s">
        <v>583</v>
      </c>
      <c r="AU1189" s="129" t="s">
        <v>204</v>
      </c>
      <c r="AV1189" s="129" t="s">
        <v>587</v>
      </c>
      <c r="AW1189" s="129" t="s">
        <v>739</v>
      </c>
      <c r="AX1189" s="129" t="s">
        <v>1036</v>
      </c>
      <c r="AZ1189" s="129" t="s">
        <v>3984</v>
      </c>
      <c r="BA1189" s="130" t="s">
        <v>11025</v>
      </c>
      <c r="BB1189" s="130" t="s">
        <v>11026</v>
      </c>
      <c r="BH1189" s="124"/>
      <c r="BI1189" s="124"/>
      <c r="BP1189" s="123"/>
      <c r="BQ1189" s="123"/>
      <c r="BR1189" s="123"/>
      <c r="BX1189" s="123"/>
      <c r="BY1189" s="131"/>
      <c r="BZ1189" s="131"/>
      <c r="CB1189" s="129" t="s">
        <v>583</v>
      </c>
      <c r="CC1189" s="129" t="s">
        <v>204</v>
      </c>
      <c r="CD1189" s="129" t="s">
        <v>587</v>
      </c>
      <c r="CE1189" s="129" t="s">
        <v>739</v>
      </c>
      <c r="CF1189" s="129" t="s">
        <v>1036</v>
      </c>
      <c r="CG1189" s="131" t="s">
        <v>18020</v>
      </c>
      <c r="CH1189" s="131" t="s">
        <v>11026</v>
      </c>
      <c r="CI1189" s="124" t="s">
        <v>20172</v>
      </c>
    </row>
    <row r="1190" spans="45:87" ht="15" hidden="1" x14ac:dyDescent="0.25">
      <c r="AS1190" s="124" t="s">
        <v>5385</v>
      </c>
      <c r="AT1190" s="129" t="s">
        <v>583</v>
      </c>
      <c r="AU1190" s="129" t="s">
        <v>204</v>
      </c>
      <c r="AV1190" s="129" t="s">
        <v>587</v>
      </c>
      <c r="AW1190" s="129" t="s">
        <v>739</v>
      </c>
      <c r="AX1190" s="129" t="s">
        <v>1037</v>
      </c>
      <c r="AZ1190" s="129" t="s">
        <v>3984</v>
      </c>
      <c r="BA1190" s="130" t="s">
        <v>11027</v>
      </c>
      <c r="BB1190" s="130" t="s">
        <v>11028</v>
      </c>
      <c r="BH1190" s="124"/>
      <c r="BI1190" s="124"/>
      <c r="BP1190" s="123"/>
      <c r="BQ1190" s="123"/>
      <c r="BR1190" s="123"/>
      <c r="BX1190" s="123"/>
      <c r="BY1190" s="131"/>
      <c r="BZ1190" s="131"/>
      <c r="CB1190" s="129" t="s">
        <v>583</v>
      </c>
      <c r="CC1190" s="129" t="s">
        <v>204</v>
      </c>
      <c r="CD1190" s="129" t="s">
        <v>587</v>
      </c>
      <c r="CE1190" s="129" t="s">
        <v>739</v>
      </c>
      <c r="CF1190" s="129" t="s">
        <v>1037</v>
      </c>
      <c r="CG1190" s="131" t="s">
        <v>18020</v>
      </c>
      <c r="CH1190" s="131" t="s">
        <v>11028</v>
      </c>
      <c r="CI1190" s="124" t="s">
        <v>20173</v>
      </c>
    </row>
    <row r="1191" spans="45:87" ht="15" hidden="1" x14ac:dyDescent="0.25">
      <c r="AS1191" s="124" t="s">
        <v>5386</v>
      </c>
      <c r="AT1191" s="129" t="s">
        <v>583</v>
      </c>
      <c r="AU1191" s="129" t="s">
        <v>204</v>
      </c>
      <c r="AV1191" s="129" t="s">
        <v>587</v>
      </c>
      <c r="AW1191" s="129" t="s">
        <v>739</v>
      </c>
      <c r="AX1191" s="129" t="s">
        <v>1038</v>
      </c>
      <c r="AZ1191" s="129" t="s">
        <v>3984</v>
      </c>
      <c r="BA1191" s="130" t="s">
        <v>11029</v>
      </c>
      <c r="BB1191" s="130" t="s">
        <v>11030</v>
      </c>
      <c r="BH1191" s="124"/>
      <c r="BI1191" s="124"/>
      <c r="BP1191" s="123"/>
      <c r="BQ1191" s="123"/>
      <c r="BR1191" s="123"/>
      <c r="BX1191" s="123"/>
      <c r="BY1191" s="131"/>
      <c r="BZ1191" s="131"/>
      <c r="CB1191" s="129" t="s">
        <v>583</v>
      </c>
      <c r="CC1191" s="129" t="s">
        <v>204</v>
      </c>
      <c r="CD1191" s="129" t="s">
        <v>587</v>
      </c>
      <c r="CE1191" s="129" t="s">
        <v>739</v>
      </c>
      <c r="CF1191" s="129" t="s">
        <v>1038</v>
      </c>
      <c r="CG1191" s="131" t="s">
        <v>18020</v>
      </c>
      <c r="CH1191" s="131" t="s">
        <v>11030</v>
      </c>
      <c r="CI1191" s="124" t="s">
        <v>20174</v>
      </c>
    </row>
    <row r="1192" spans="45:87" ht="15" hidden="1" x14ac:dyDescent="0.25">
      <c r="AS1192" s="124" t="s">
        <v>5387</v>
      </c>
      <c r="AT1192" s="129" t="s">
        <v>583</v>
      </c>
      <c r="AU1192" s="129" t="s">
        <v>204</v>
      </c>
      <c r="AV1192" s="129" t="s">
        <v>587</v>
      </c>
      <c r="AW1192" s="129" t="s">
        <v>739</v>
      </c>
      <c r="AX1192" s="129" t="s">
        <v>746</v>
      </c>
      <c r="AZ1192" s="129" t="s">
        <v>3984</v>
      </c>
      <c r="BA1192" s="130" t="s">
        <v>11031</v>
      </c>
      <c r="BB1192" s="130" t="s">
        <v>11032</v>
      </c>
      <c r="BH1192" s="124"/>
      <c r="BI1192" s="124"/>
      <c r="BP1192" s="123"/>
      <c r="BQ1192" s="123"/>
      <c r="BR1192" s="123"/>
      <c r="BX1192" s="123"/>
      <c r="BY1192" s="131"/>
      <c r="BZ1192" s="131"/>
      <c r="CB1192" s="129" t="s">
        <v>583</v>
      </c>
      <c r="CC1192" s="129" t="s">
        <v>204</v>
      </c>
      <c r="CD1192" s="129" t="s">
        <v>587</v>
      </c>
      <c r="CE1192" s="129" t="s">
        <v>739</v>
      </c>
      <c r="CF1192" s="129" t="s">
        <v>746</v>
      </c>
      <c r="CG1192" s="131" t="s">
        <v>18020</v>
      </c>
      <c r="CH1192" s="131" t="s">
        <v>11032</v>
      </c>
      <c r="CI1192" s="124" t="s">
        <v>20175</v>
      </c>
    </row>
    <row r="1193" spans="45:87" ht="15" hidden="1" x14ac:dyDescent="0.25">
      <c r="AS1193" s="124" t="s">
        <v>5388</v>
      </c>
      <c r="AT1193" s="129" t="s">
        <v>583</v>
      </c>
      <c r="AU1193" s="129" t="s">
        <v>204</v>
      </c>
      <c r="AV1193" s="129" t="s">
        <v>587</v>
      </c>
      <c r="AW1193" s="129" t="s">
        <v>739</v>
      </c>
      <c r="AX1193" s="129" t="s">
        <v>1039</v>
      </c>
      <c r="AZ1193" s="129" t="s">
        <v>3984</v>
      </c>
      <c r="BA1193" s="130" t="s">
        <v>11033</v>
      </c>
      <c r="BB1193" s="130" t="s">
        <v>11034</v>
      </c>
      <c r="BH1193" s="124"/>
      <c r="BI1193" s="124"/>
      <c r="BP1193" s="123"/>
      <c r="BQ1193" s="123"/>
      <c r="BR1193" s="123"/>
      <c r="BX1193" s="123"/>
      <c r="BY1193" s="131"/>
      <c r="BZ1193" s="131"/>
      <c r="CB1193" s="129" t="s">
        <v>583</v>
      </c>
      <c r="CC1193" s="129" t="s">
        <v>204</v>
      </c>
      <c r="CD1193" s="129" t="s">
        <v>587</v>
      </c>
      <c r="CE1193" s="129" t="s">
        <v>739</v>
      </c>
      <c r="CF1193" s="129" t="s">
        <v>1039</v>
      </c>
      <c r="CG1193" s="131" t="s">
        <v>18020</v>
      </c>
      <c r="CH1193" s="131" t="s">
        <v>11034</v>
      </c>
      <c r="CI1193" s="124" t="s">
        <v>20176</v>
      </c>
    </row>
    <row r="1194" spans="45:87" ht="15" hidden="1" x14ac:dyDescent="0.25">
      <c r="AS1194" s="124" t="s">
        <v>5389</v>
      </c>
      <c r="AT1194" s="129" t="s">
        <v>583</v>
      </c>
      <c r="AU1194" s="129" t="s">
        <v>204</v>
      </c>
      <c r="AV1194" s="129" t="s">
        <v>587</v>
      </c>
      <c r="AW1194" s="129" t="s">
        <v>739</v>
      </c>
      <c r="AX1194" s="129" t="s">
        <v>1040</v>
      </c>
      <c r="AZ1194" s="129" t="s">
        <v>3984</v>
      </c>
      <c r="BA1194" s="130" t="s">
        <v>11035</v>
      </c>
      <c r="BB1194" s="130" t="s">
        <v>11036</v>
      </c>
      <c r="BH1194" s="124"/>
      <c r="BI1194" s="124"/>
      <c r="BP1194" s="123"/>
      <c r="BQ1194" s="123"/>
      <c r="BR1194" s="123"/>
      <c r="BX1194" s="123"/>
      <c r="BY1194" s="131"/>
      <c r="BZ1194" s="131"/>
      <c r="CB1194" s="129" t="s">
        <v>583</v>
      </c>
      <c r="CC1194" s="129" t="s">
        <v>204</v>
      </c>
      <c r="CD1194" s="129" t="s">
        <v>587</v>
      </c>
      <c r="CE1194" s="129" t="s">
        <v>739</v>
      </c>
      <c r="CF1194" s="129" t="s">
        <v>1040</v>
      </c>
      <c r="CG1194" s="131" t="s">
        <v>18020</v>
      </c>
      <c r="CH1194" s="131" t="s">
        <v>11036</v>
      </c>
      <c r="CI1194" s="124" t="s">
        <v>20177</v>
      </c>
    </row>
    <row r="1195" spans="45:87" ht="15" hidden="1" x14ac:dyDescent="0.25">
      <c r="AS1195" s="124" t="s">
        <v>5390</v>
      </c>
      <c r="AT1195" s="129" t="s">
        <v>583</v>
      </c>
      <c r="AU1195" s="129" t="s">
        <v>204</v>
      </c>
      <c r="AV1195" s="129" t="s">
        <v>587</v>
      </c>
      <c r="AW1195" s="129" t="s">
        <v>739</v>
      </c>
      <c r="AX1195" s="129" t="s">
        <v>747</v>
      </c>
      <c r="AZ1195" s="129" t="s">
        <v>3984</v>
      </c>
      <c r="BA1195" s="130" t="s">
        <v>11037</v>
      </c>
      <c r="BB1195" s="130" t="s">
        <v>11038</v>
      </c>
      <c r="BH1195" s="124"/>
      <c r="BI1195" s="124"/>
      <c r="BP1195" s="123"/>
      <c r="BQ1195" s="123"/>
      <c r="BR1195" s="123"/>
      <c r="BX1195" s="123"/>
      <c r="BY1195" s="131"/>
      <c r="BZ1195" s="131"/>
      <c r="CB1195" s="129" t="s">
        <v>583</v>
      </c>
      <c r="CC1195" s="129" t="s">
        <v>204</v>
      </c>
      <c r="CD1195" s="129" t="s">
        <v>587</v>
      </c>
      <c r="CE1195" s="129" t="s">
        <v>739</v>
      </c>
      <c r="CF1195" s="129" t="s">
        <v>747</v>
      </c>
      <c r="CG1195" s="131" t="s">
        <v>18020</v>
      </c>
      <c r="CH1195" s="131" t="s">
        <v>11038</v>
      </c>
      <c r="CI1195" s="124" t="s">
        <v>20178</v>
      </c>
    </row>
    <row r="1196" spans="45:87" ht="15" hidden="1" x14ac:dyDescent="0.25">
      <c r="AS1196" s="124" t="s">
        <v>5391</v>
      </c>
      <c r="AT1196" s="129" t="s">
        <v>583</v>
      </c>
      <c r="AU1196" s="129" t="s">
        <v>204</v>
      </c>
      <c r="AV1196" s="129" t="s">
        <v>587</v>
      </c>
      <c r="AW1196" s="129" t="s">
        <v>739</v>
      </c>
      <c r="AX1196" s="129" t="s">
        <v>748</v>
      </c>
      <c r="AZ1196" s="129" t="s">
        <v>3984</v>
      </c>
      <c r="BA1196" s="130" t="s">
        <v>11039</v>
      </c>
      <c r="BB1196" s="130" t="s">
        <v>11040</v>
      </c>
      <c r="BH1196" s="124"/>
      <c r="BI1196" s="124"/>
      <c r="BP1196" s="123"/>
      <c r="BQ1196" s="123"/>
      <c r="BR1196" s="123"/>
      <c r="BX1196" s="123"/>
      <c r="BY1196" s="131"/>
      <c r="BZ1196" s="131"/>
      <c r="CB1196" s="129" t="s">
        <v>583</v>
      </c>
      <c r="CC1196" s="129" t="s">
        <v>204</v>
      </c>
      <c r="CD1196" s="129" t="s">
        <v>587</v>
      </c>
      <c r="CE1196" s="129" t="s">
        <v>739</v>
      </c>
      <c r="CF1196" s="129" t="s">
        <v>748</v>
      </c>
      <c r="CG1196" s="131" t="s">
        <v>18020</v>
      </c>
      <c r="CH1196" s="131" t="s">
        <v>11040</v>
      </c>
      <c r="CI1196" s="124" t="s">
        <v>20179</v>
      </c>
    </row>
    <row r="1197" spans="45:87" ht="15" hidden="1" x14ac:dyDescent="0.25">
      <c r="AS1197" s="124" t="s">
        <v>5392</v>
      </c>
      <c r="AT1197" s="129" t="s">
        <v>583</v>
      </c>
      <c r="AU1197" s="129" t="s">
        <v>204</v>
      </c>
      <c r="AV1197" s="129" t="s">
        <v>587</v>
      </c>
      <c r="AW1197" s="129" t="s">
        <v>739</v>
      </c>
      <c r="AX1197" s="129" t="s">
        <v>1041</v>
      </c>
      <c r="AZ1197" s="129" t="s">
        <v>3984</v>
      </c>
      <c r="BA1197" s="130" t="s">
        <v>11041</v>
      </c>
      <c r="BB1197" s="130" t="s">
        <v>11042</v>
      </c>
      <c r="BH1197" s="124"/>
      <c r="BI1197" s="124"/>
      <c r="BP1197" s="123"/>
      <c r="BQ1197" s="123"/>
      <c r="BR1197" s="123"/>
      <c r="BX1197" s="123"/>
      <c r="BY1197" s="131"/>
      <c r="BZ1197" s="131"/>
      <c r="CB1197" s="129" t="s">
        <v>583</v>
      </c>
      <c r="CC1197" s="129" t="s">
        <v>204</v>
      </c>
      <c r="CD1197" s="129" t="s">
        <v>587</v>
      </c>
      <c r="CE1197" s="129" t="s">
        <v>739</v>
      </c>
      <c r="CF1197" s="129" t="s">
        <v>1041</v>
      </c>
      <c r="CG1197" s="131" t="s">
        <v>18020</v>
      </c>
      <c r="CH1197" s="131" t="s">
        <v>11042</v>
      </c>
      <c r="CI1197" s="124" t="s">
        <v>20180</v>
      </c>
    </row>
    <row r="1198" spans="45:87" ht="15" hidden="1" x14ac:dyDescent="0.25">
      <c r="AS1198" s="124" t="s">
        <v>5393</v>
      </c>
      <c r="AT1198" s="129" t="s">
        <v>583</v>
      </c>
      <c r="AU1198" s="129" t="s">
        <v>204</v>
      </c>
      <c r="AV1198" s="129" t="s">
        <v>587</v>
      </c>
      <c r="AW1198" s="129" t="s">
        <v>739</v>
      </c>
      <c r="AX1198" s="129" t="s">
        <v>1042</v>
      </c>
      <c r="AZ1198" s="129" t="s">
        <v>3984</v>
      </c>
      <c r="BA1198" s="130" t="s">
        <v>11043</v>
      </c>
      <c r="BB1198" s="130" t="s">
        <v>11044</v>
      </c>
      <c r="BH1198" s="124"/>
      <c r="BI1198" s="124"/>
      <c r="BP1198" s="123"/>
      <c r="BQ1198" s="123"/>
      <c r="BR1198" s="123"/>
      <c r="BX1198" s="123"/>
      <c r="BY1198" s="131"/>
      <c r="BZ1198" s="131"/>
      <c r="CB1198" s="129" t="s">
        <v>583</v>
      </c>
      <c r="CC1198" s="129" t="s">
        <v>204</v>
      </c>
      <c r="CD1198" s="129" t="s">
        <v>587</v>
      </c>
      <c r="CE1198" s="129" t="s">
        <v>739</v>
      </c>
      <c r="CF1198" s="129" t="s">
        <v>1042</v>
      </c>
      <c r="CG1198" s="131" t="s">
        <v>18020</v>
      </c>
      <c r="CH1198" s="131" t="s">
        <v>11044</v>
      </c>
      <c r="CI1198" s="124" t="s">
        <v>20181</v>
      </c>
    </row>
    <row r="1199" spans="45:87" ht="15" hidden="1" x14ac:dyDescent="0.25">
      <c r="AS1199" s="124" t="s">
        <v>5394</v>
      </c>
      <c r="AT1199" s="129" t="s">
        <v>583</v>
      </c>
      <c r="AU1199" s="129" t="s">
        <v>204</v>
      </c>
      <c r="AV1199" s="129" t="s">
        <v>587</v>
      </c>
      <c r="AW1199" s="129" t="s">
        <v>739</v>
      </c>
      <c r="AX1199" s="129" t="s">
        <v>1043</v>
      </c>
      <c r="AZ1199" s="129" t="s">
        <v>3984</v>
      </c>
      <c r="BA1199" s="130" t="s">
        <v>11045</v>
      </c>
      <c r="BB1199" s="130" t="s">
        <v>11046</v>
      </c>
      <c r="BH1199" s="124"/>
      <c r="BI1199" s="124"/>
      <c r="BP1199" s="123"/>
      <c r="BQ1199" s="123"/>
      <c r="BR1199" s="123"/>
      <c r="BX1199" s="123"/>
      <c r="BY1199" s="131"/>
      <c r="BZ1199" s="131"/>
      <c r="CB1199" s="129" t="s">
        <v>583</v>
      </c>
      <c r="CC1199" s="129" t="s">
        <v>204</v>
      </c>
      <c r="CD1199" s="129" t="s">
        <v>587</v>
      </c>
      <c r="CE1199" s="129" t="s">
        <v>739</v>
      </c>
      <c r="CF1199" s="129" t="s">
        <v>1043</v>
      </c>
      <c r="CG1199" s="131" t="s">
        <v>18020</v>
      </c>
      <c r="CH1199" s="131" t="s">
        <v>11046</v>
      </c>
      <c r="CI1199" s="124" t="s">
        <v>20182</v>
      </c>
    </row>
    <row r="1200" spans="45:87" ht="15" hidden="1" x14ac:dyDescent="0.25">
      <c r="AS1200" s="124" t="s">
        <v>5395</v>
      </c>
      <c r="AT1200" s="129" t="s">
        <v>583</v>
      </c>
      <c r="AU1200" s="129" t="s">
        <v>204</v>
      </c>
      <c r="AV1200" s="129" t="s">
        <v>587</v>
      </c>
      <c r="AW1200" s="129" t="s">
        <v>739</v>
      </c>
      <c r="AX1200" s="129" t="s">
        <v>749</v>
      </c>
      <c r="AZ1200" s="129" t="s">
        <v>3984</v>
      </c>
      <c r="BA1200" s="130" t="s">
        <v>11047</v>
      </c>
      <c r="BB1200" s="130" t="s">
        <v>11048</v>
      </c>
      <c r="BH1200" s="124"/>
      <c r="BI1200" s="124"/>
      <c r="BP1200" s="123"/>
      <c r="BQ1200" s="123"/>
      <c r="BR1200" s="123"/>
      <c r="BX1200" s="123"/>
      <c r="BY1200" s="131"/>
      <c r="BZ1200" s="131"/>
      <c r="CB1200" s="129" t="s">
        <v>583</v>
      </c>
      <c r="CC1200" s="129" t="s">
        <v>204</v>
      </c>
      <c r="CD1200" s="129" t="s">
        <v>587</v>
      </c>
      <c r="CE1200" s="129" t="s">
        <v>739</v>
      </c>
      <c r="CF1200" s="129" t="s">
        <v>749</v>
      </c>
      <c r="CG1200" s="131" t="s">
        <v>18020</v>
      </c>
      <c r="CH1200" s="131" t="s">
        <v>11048</v>
      </c>
      <c r="CI1200" s="124" t="s">
        <v>20183</v>
      </c>
    </row>
    <row r="1201" spans="45:87" ht="15" hidden="1" x14ac:dyDescent="0.25">
      <c r="AS1201" s="124" t="s">
        <v>5396</v>
      </c>
      <c r="AT1201" s="129" t="s">
        <v>583</v>
      </c>
      <c r="AU1201" s="129" t="s">
        <v>204</v>
      </c>
      <c r="AV1201" s="129" t="s">
        <v>587</v>
      </c>
      <c r="AW1201" s="129" t="s">
        <v>739</v>
      </c>
      <c r="AX1201" s="129" t="s">
        <v>1044</v>
      </c>
      <c r="AZ1201" s="129" t="s">
        <v>3984</v>
      </c>
      <c r="BA1201" s="130" t="s">
        <v>11049</v>
      </c>
      <c r="BB1201" s="130" t="s">
        <v>11050</v>
      </c>
      <c r="BH1201" s="124"/>
      <c r="BI1201" s="124"/>
      <c r="BP1201" s="123"/>
      <c r="BQ1201" s="123"/>
      <c r="BR1201" s="123"/>
      <c r="BX1201" s="123"/>
      <c r="BY1201" s="131"/>
      <c r="BZ1201" s="131"/>
      <c r="CB1201" s="129" t="s">
        <v>583</v>
      </c>
      <c r="CC1201" s="129" t="s">
        <v>204</v>
      </c>
      <c r="CD1201" s="129" t="s">
        <v>587</v>
      </c>
      <c r="CE1201" s="129" t="s">
        <v>739</v>
      </c>
      <c r="CF1201" s="129" t="s">
        <v>1044</v>
      </c>
      <c r="CG1201" s="131" t="s">
        <v>18020</v>
      </c>
      <c r="CH1201" s="131" t="s">
        <v>11050</v>
      </c>
      <c r="CI1201" s="124" t="s">
        <v>20184</v>
      </c>
    </row>
    <row r="1202" spans="45:87" ht="15" hidden="1" x14ac:dyDescent="0.25">
      <c r="AS1202" s="124" t="s">
        <v>5397</v>
      </c>
      <c r="AT1202" s="129" t="s">
        <v>583</v>
      </c>
      <c r="AU1202" s="129" t="s">
        <v>204</v>
      </c>
      <c r="AV1202" s="129" t="s">
        <v>587</v>
      </c>
      <c r="AW1202" s="129" t="s">
        <v>739</v>
      </c>
      <c r="AX1202" s="129" t="s">
        <v>1045</v>
      </c>
      <c r="AZ1202" s="129" t="s">
        <v>3984</v>
      </c>
      <c r="BA1202" s="130" t="s">
        <v>11051</v>
      </c>
      <c r="BB1202" s="130" t="s">
        <v>11052</v>
      </c>
      <c r="BH1202" s="124"/>
      <c r="BI1202" s="124"/>
      <c r="BP1202" s="123"/>
      <c r="BQ1202" s="123"/>
      <c r="BR1202" s="123"/>
      <c r="BX1202" s="123"/>
      <c r="BY1202" s="131"/>
      <c r="BZ1202" s="131"/>
      <c r="CB1202" s="129" t="s">
        <v>583</v>
      </c>
      <c r="CC1202" s="129" t="s">
        <v>204</v>
      </c>
      <c r="CD1202" s="129" t="s">
        <v>587</v>
      </c>
      <c r="CE1202" s="129" t="s">
        <v>739</v>
      </c>
      <c r="CF1202" s="129" t="s">
        <v>1045</v>
      </c>
      <c r="CG1202" s="131" t="s">
        <v>18020</v>
      </c>
      <c r="CH1202" s="131" t="s">
        <v>11052</v>
      </c>
      <c r="CI1202" s="124" t="s">
        <v>20185</v>
      </c>
    </row>
    <row r="1203" spans="45:87" ht="15" hidden="1" x14ac:dyDescent="0.25">
      <c r="AS1203" s="124" t="s">
        <v>5398</v>
      </c>
      <c r="AT1203" s="129" t="s">
        <v>583</v>
      </c>
      <c r="AU1203" s="129" t="s">
        <v>204</v>
      </c>
      <c r="AV1203" s="129" t="s">
        <v>587</v>
      </c>
      <c r="AW1203" s="129" t="s">
        <v>739</v>
      </c>
      <c r="AX1203" s="129" t="s">
        <v>750</v>
      </c>
      <c r="AZ1203" s="129" t="s">
        <v>3984</v>
      </c>
      <c r="BA1203" s="130" t="s">
        <v>11053</v>
      </c>
      <c r="BB1203" s="130" t="s">
        <v>11054</v>
      </c>
      <c r="BH1203" s="124"/>
      <c r="BI1203" s="124"/>
      <c r="BP1203" s="123"/>
      <c r="BQ1203" s="123"/>
      <c r="BR1203" s="123"/>
      <c r="BX1203" s="123"/>
      <c r="BY1203" s="131"/>
      <c r="BZ1203" s="131"/>
      <c r="CB1203" s="129" t="s">
        <v>583</v>
      </c>
      <c r="CC1203" s="129" t="s">
        <v>204</v>
      </c>
      <c r="CD1203" s="129" t="s">
        <v>587</v>
      </c>
      <c r="CE1203" s="129" t="s">
        <v>739</v>
      </c>
      <c r="CF1203" s="129" t="s">
        <v>750</v>
      </c>
      <c r="CG1203" s="131" t="s">
        <v>18020</v>
      </c>
      <c r="CH1203" s="131" t="s">
        <v>11054</v>
      </c>
      <c r="CI1203" s="124" t="s">
        <v>20186</v>
      </c>
    </row>
    <row r="1204" spans="45:87" ht="15" hidden="1" x14ac:dyDescent="0.25">
      <c r="AS1204" s="124" t="s">
        <v>5399</v>
      </c>
      <c r="AT1204" s="129" t="s">
        <v>583</v>
      </c>
      <c r="AU1204" s="129" t="s">
        <v>204</v>
      </c>
      <c r="AV1204" s="129" t="s">
        <v>587</v>
      </c>
      <c r="AW1204" s="129" t="s">
        <v>739</v>
      </c>
      <c r="AX1204" s="129" t="s">
        <v>751</v>
      </c>
      <c r="AZ1204" s="129" t="s">
        <v>3984</v>
      </c>
      <c r="BA1204" s="130" t="s">
        <v>11055</v>
      </c>
      <c r="BB1204" s="130" t="s">
        <v>11056</v>
      </c>
      <c r="BH1204" s="124"/>
      <c r="BI1204" s="124"/>
      <c r="BP1204" s="123"/>
      <c r="BQ1204" s="123"/>
      <c r="BR1204" s="123"/>
      <c r="BX1204" s="123"/>
      <c r="BY1204" s="131"/>
      <c r="BZ1204" s="131"/>
      <c r="CB1204" s="129" t="s">
        <v>583</v>
      </c>
      <c r="CC1204" s="129" t="s">
        <v>204</v>
      </c>
      <c r="CD1204" s="129" t="s">
        <v>587</v>
      </c>
      <c r="CE1204" s="129" t="s">
        <v>739</v>
      </c>
      <c r="CF1204" s="129" t="s">
        <v>751</v>
      </c>
      <c r="CG1204" s="131" t="s">
        <v>18020</v>
      </c>
      <c r="CH1204" s="131" t="s">
        <v>11056</v>
      </c>
      <c r="CI1204" s="124" t="s">
        <v>20187</v>
      </c>
    </row>
    <row r="1205" spans="45:87" ht="15" hidden="1" x14ac:dyDescent="0.25">
      <c r="AS1205" s="124" t="s">
        <v>5400</v>
      </c>
      <c r="AT1205" s="129" t="s">
        <v>583</v>
      </c>
      <c r="AU1205" s="129" t="s">
        <v>204</v>
      </c>
      <c r="AV1205" s="129" t="s">
        <v>587</v>
      </c>
      <c r="AW1205" s="129" t="s">
        <v>739</v>
      </c>
      <c r="AX1205" s="129" t="s">
        <v>1046</v>
      </c>
      <c r="AZ1205" s="129" t="s">
        <v>3984</v>
      </c>
      <c r="BA1205" s="130" t="s">
        <v>11057</v>
      </c>
      <c r="BB1205" s="130" t="s">
        <v>11058</v>
      </c>
      <c r="BH1205" s="124"/>
      <c r="BI1205" s="124"/>
      <c r="BP1205" s="123"/>
      <c r="BQ1205" s="123"/>
      <c r="BR1205" s="123"/>
      <c r="BX1205" s="123"/>
      <c r="BY1205" s="131"/>
      <c r="BZ1205" s="131"/>
      <c r="CB1205" s="129" t="s">
        <v>583</v>
      </c>
      <c r="CC1205" s="129" t="s">
        <v>204</v>
      </c>
      <c r="CD1205" s="129" t="s">
        <v>587</v>
      </c>
      <c r="CE1205" s="129" t="s">
        <v>739</v>
      </c>
      <c r="CF1205" s="129" t="s">
        <v>1046</v>
      </c>
      <c r="CG1205" s="131" t="s">
        <v>18020</v>
      </c>
      <c r="CH1205" s="131" t="s">
        <v>11058</v>
      </c>
      <c r="CI1205" s="124" t="s">
        <v>20188</v>
      </c>
    </row>
    <row r="1206" spans="45:87" ht="15" hidden="1" x14ac:dyDescent="0.25">
      <c r="AS1206" s="124" t="s">
        <v>5401</v>
      </c>
      <c r="AT1206" s="129" t="s">
        <v>583</v>
      </c>
      <c r="AU1206" s="129" t="s">
        <v>204</v>
      </c>
      <c r="AV1206" s="129" t="s">
        <v>587</v>
      </c>
      <c r="AW1206" s="129" t="s">
        <v>739</v>
      </c>
      <c r="AX1206" s="129" t="s">
        <v>1047</v>
      </c>
      <c r="AZ1206" s="129" t="s">
        <v>3984</v>
      </c>
      <c r="BA1206" s="130" t="s">
        <v>11059</v>
      </c>
      <c r="BB1206" s="130" t="s">
        <v>11060</v>
      </c>
      <c r="BH1206" s="124"/>
      <c r="BI1206" s="124"/>
      <c r="BP1206" s="123"/>
      <c r="BQ1206" s="123"/>
      <c r="BR1206" s="123"/>
      <c r="BX1206" s="123"/>
      <c r="BY1206" s="131"/>
      <c r="BZ1206" s="131"/>
      <c r="CB1206" s="129" t="s">
        <v>583</v>
      </c>
      <c r="CC1206" s="129" t="s">
        <v>204</v>
      </c>
      <c r="CD1206" s="129" t="s">
        <v>587</v>
      </c>
      <c r="CE1206" s="129" t="s">
        <v>739</v>
      </c>
      <c r="CF1206" s="129" t="s">
        <v>1047</v>
      </c>
      <c r="CG1206" s="131" t="s">
        <v>18020</v>
      </c>
      <c r="CH1206" s="131" t="s">
        <v>11060</v>
      </c>
      <c r="CI1206" s="124" t="s">
        <v>20189</v>
      </c>
    </row>
    <row r="1207" spans="45:87" ht="15" hidden="1" x14ac:dyDescent="0.25">
      <c r="AS1207" s="124" t="s">
        <v>5402</v>
      </c>
      <c r="AT1207" s="129" t="s">
        <v>583</v>
      </c>
      <c r="AU1207" s="129" t="s">
        <v>204</v>
      </c>
      <c r="AV1207" s="129" t="s">
        <v>587</v>
      </c>
      <c r="AW1207" s="129" t="s">
        <v>739</v>
      </c>
      <c r="AX1207" s="129" t="s">
        <v>752</v>
      </c>
      <c r="AZ1207" s="129" t="s">
        <v>3984</v>
      </c>
      <c r="BA1207" s="130" t="s">
        <v>11061</v>
      </c>
      <c r="BB1207" s="130" t="s">
        <v>11062</v>
      </c>
      <c r="BH1207" s="124"/>
      <c r="BI1207" s="124"/>
      <c r="BP1207" s="123"/>
      <c r="BQ1207" s="123"/>
      <c r="BR1207" s="123"/>
      <c r="BX1207" s="123"/>
      <c r="BY1207" s="131"/>
      <c r="BZ1207" s="131"/>
      <c r="CB1207" s="129" t="s">
        <v>583</v>
      </c>
      <c r="CC1207" s="129" t="s">
        <v>204</v>
      </c>
      <c r="CD1207" s="129" t="s">
        <v>587</v>
      </c>
      <c r="CE1207" s="129" t="s">
        <v>739</v>
      </c>
      <c r="CF1207" s="129" t="s">
        <v>752</v>
      </c>
      <c r="CG1207" s="131" t="s">
        <v>18020</v>
      </c>
      <c r="CH1207" s="131" t="s">
        <v>11062</v>
      </c>
      <c r="CI1207" s="124" t="s">
        <v>20190</v>
      </c>
    </row>
    <row r="1208" spans="45:87" ht="15" hidden="1" x14ac:dyDescent="0.25">
      <c r="AS1208" s="124" t="s">
        <v>5403</v>
      </c>
      <c r="AT1208" s="129" t="s">
        <v>583</v>
      </c>
      <c r="AU1208" s="129" t="s">
        <v>204</v>
      </c>
      <c r="AV1208" s="129" t="s">
        <v>587</v>
      </c>
      <c r="AW1208" s="129" t="s">
        <v>739</v>
      </c>
      <c r="AX1208" s="129" t="s">
        <v>753</v>
      </c>
      <c r="AZ1208" s="129" t="s">
        <v>3984</v>
      </c>
      <c r="BA1208" s="130" t="s">
        <v>11063</v>
      </c>
      <c r="BB1208" s="130" t="s">
        <v>11064</v>
      </c>
      <c r="BH1208" s="124"/>
      <c r="BI1208" s="124"/>
      <c r="BP1208" s="123"/>
      <c r="BQ1208" s="123"/>
      <c r="BR1208" s="123"/>
      <c r="BX1208" s="123"/>
      <c r="BY1208" s="131"/>
      <c r="BZ1208" s="131"/>
      <c r="CB1208" s="129" t="s">
        <v>583</v>
      </c>
      <c r="CC1208" s="129" t="s">
        <v>204</v>
      </c>
      <c r="CD1208" s="129" t="s">
        <v>587</v>
      </c>
      <c r="CE1208" s="129" t="s">
        <v>739</v>
      </c>
      <c r="CF1208" s="129" t="s">
        <v>753</v>
      </c>
      <c r="CG1208" s="131" t="s">
        <v>18020</v>
      </c>
      <c r="CH1208" s="131" t="s">
        <v>11064</v>
      </c>
      <c r="CI1208" s="124" t="s">
        <v>20191</v>
      </c>
    </row>
    <row r="1209" spans="45:87" ht="15" hidden="1" x14ac:dyDescent="0.25">
      <c r="AS1209" s="124" t="s">
        <v>5404</v>
      </c>
      <c r="AT1209" s="129" t="s">
        <v>583</v>
      </c>
      <c r="AU1209" s="129" t="s">
        <v>204</v>
      </c>
      <c r="AV1209" s="129" t="s">
        <v>587</v>
      </c>
      <c r="AW1209" s="129" t="s">
        <v>739</v>
      </c>
      <c r="AX1209" s="129" t="s">
        <v>754</v>
      </c>
      <c r="AZ1209" s="129" t="s">
        <v>3984</v>
      </c>
      <c r="BA1209" s="130" t="s">
        <v>11065</v>
      </c>
      <c r="BB1209" s="130" t="s">
        <v>11066</v>
      </c>
      <c r="BH1209" s="124"/>
      <c r="BI1209" s="124"/>
      <c r="BP1209" s="123"/>
      <c r="BQ1209" s="123"/>
      <c r="BR1209" s="123"/>
      <c r="BX1209" s="123"/>
      <c r="BY1209" s="131"/>
      <c r="BZ1209" s="131"/>
      <c r="CB1209" s="129" t="s">
        <v>583</v>
      </c>
      <c r="CC1209" s="129" t="s">
        <v>204</v>
      </c>
      <c r="CD1209" s="129" t="s">
        <v>587</v>
      </c>
      <c r="CE1209" s="129" t="s">
        <v>739</v>
      </c>
      <c r="CF1209" s="129" t="s">
        <v>754</v>
      </c>
      <c r="CG1209" s="131" t="s">
        <v>18020</v>
      </c>
      <c r="CH1209" s="131" t="s">
        <v>11066</v>
      </c>
      <c r="CI1209" s="124" t="s">
        <v>20192</v>
      </c>
    </row>
    <row r="1210" spans="45:87" ht="15" hidden="1" x14ac:dyDescent="0.25">
      <c r="AS1210" s="124" t="s">
        <v>5405</v>
      </c>
      <c r="AT1210" s="129" t="s">
        <v>583</v>
      </c>
      <c r="AU1210" s="129" t="s">
        <v>204</v>
      </c>
      <c r="AV1210" s="129" t="s">
        <v>587</v>
      </c>
      <c r="AW1210" s="129" t="s">
        <v>739</v>
      </c>
      <c r="AX1210" s="129" t="s">
        <v>1048</v>
      </c>
      <c r="AZ1210" s="129" t="s">
        <v>3984</v>
      </c>
      <c r="BA1210" s="130" t="s">
        <v>11067</v>
      </c>
      <c r="BB1210" s="130" t="s">
        <v>11068</v>
      </c>
      <c r="BH1210" s="124"/>
      <c r="BI1210" s="124"/>
      <c r="BP1210" s="123"/>
      <c r="BQ1210" s="123"/>
      <c r="BR1210" s="123"/>
      <c r="BX1210" s="123"/>
      <c r="BY1210" s="131"/>
      <c r="BZ1210" s="131"/>
      <c r="CB1210" s="129" t="s">
        <v>583</v>
      </c>
      <c r="CC1210" s="129" t="s">
        <v>204</v>
      </c>
      <c r="CD1210" s="129" t="s">
        <v>587</v>
      </c>
      <c r="CE1210" s="129" t="s">
        <v>739</v>
      </c>
      <c r="CF1210" s="129" t="s">
        <v>1048</v>
      </c>
      <c r="CG1210" s="131" t="s">
        <v>18020</v>
      </c>
      <c r="CH1210" s="131" t="s">
        <v>11068</v>
      </c>
      <c r="CI1210" s="124" t="s">
        <v>20193</v>
      </c>
    </row>
    <row r="1211" spans="45:87" ht="15" hidden="1" x14ac:dyDescent="0.25">
      <c r="AS1211" s="124" t="s">
        <v>5406</v>
      </c>
      <c r="AT1211" s="129" t="s">
        <v>583</v>
      </c>
      <c r="AU1211" s="129" t="s">
        <v>204</v>
      </c>
      <c r="AV1211" s="129" t="s">
        <v>587</v>
      </c>
      <c r="AW1211" s="129" t="s">
        <v>755</v>
      </c>
      <c r="AX1211" s="129" t="s">
        <v>1049</v>
      </c>
      <c r="AZ1211" s="129" t="s">
        <v>3984</v>
      </c>
      <c r="BA1211" s="130" t="s">
        <v>11069</v>
      </c>
      <c r="BB1211" s="130" t="s">
        <v>11070</v>
      </c>
      <c r="BH1211" s="124"/>
      <c r="BI1211" s="124"/>
      <c r="BP1211" s="123"/>
      <c r="BQ1211" s="123"/>
      <c r="BR1211" s="123"/>
      <c r="BX1211" s="123"/>
      <c r="BY1211" s="131"/>
      <c r="BZ1211" s="131"/>
      <c r="CB1211" s="129" t="s">
        <v>583</v>
      </c>
      <c r="CC1211" s="129" t="s">
        <v>204</v>
      </c>
      <c r="CD1211" s="129" t="s">
        <v>587</v>
      </c>
      <c r="CE1211" s="129" t="s">
        <v>755</v>
      </c>
      <c r="CF1211" s="129" t="s">
        <v>1049</v>
      </c>
      <c r="CG1211" s="131" t="s">
        <v>18021</v>
      </c>
      <c r="CH1211" s="131" t="s">
        <v>11070</v>
      </c>
      <c r="CI1211" s="124" t="s">
        <v>20194</v>
      </c>
    </row>
    <row r="1212" spans="45:87" ht="15" hidden="1" x14ac:dyDescent="0.25">
      <c r="AS1212" s="124" t="s">
        <v>5407</v>
      </c>
      <c r="AT1212" s="129" t="s">
        <v>583</v>
      </c>
      <c r="AU1212" s="129" t="s">
        <v>204</v>
      </c>
      <c r="AV1212" s="129" t="s">
        <v>587</v>
      </c>
      <c r="AW1212" s="129" t="s">
        <v>755</v>
      </c>
      <c r="AX1212" s="129" t="s">
        <v>1050</v>
      </c>
      <c r="AZ1212" s="129" t="s">
        <v>3984</v>
      </c>
      <c r="BA1212" s="130" t="s">
        <v>11071</v>
      </c>
      <c r="BB1212" s="130" t="s">
        <v>11072</v>
      </c>
      <c r="BH1212" s="124"/>
      <c r="BI1212" s="124"/>
      <c r="BP1212" s="123"/>
      <c r="BQ1212" s="123"/>
      <c r="BR1212" s="123"/>
      <c r="BX1212" s="123"/>
      <c r="BY1212" s="131"/>
      <c r="BZ1212" s="131"/>
      <c r="CB1212" s="129" t="s">
        <v>583</v>
      </c>
      <c r="CC1212" s="129" t="s">
        <v>204</v>
      </c>
      <c r="CD1212" s="129" t="s">
        <v>587</v>
      </c>
      <c r="CE1212" s="129" t="s">
        <v>755</v>
      </c>
      <c r="CF1212" s="129" t="s">
        <v>1050</v>
      </c>
      <c r="CG1212" s="131" t="s">
        <v>18021</v>
      </c>
      <c r="CH1212" s="131" t="s">
        <v>11072</v>
      </c>
      <c r="CI1212" s="124" t="s">
        <v>20195</v>
      </c>
    </row>
    <row r="1213" spans="45:87" ht="15" hidden="1" x14ac:dyDescent="0.25">
      <c r="AS1213" s="124" t="s">
        <v>5408</v>
      </c>
      <c r="AT1213" s="129" t="s">
        <v>583</v>
      </c>
      <c r="AU1213" s="129" t="s">
        <v>204</v>
      </c>
      <c r="AV1213" s="129" t="s">
        <v>587</v>
      </c>
      <c r="AW1213" s="129" t="s">
        <v>755</v>
      </c>
      <c r="AX1213" s="129" t="s">
        <v>1051</v>
      </c>
      <c r="AZ1213" s="129" t="s">
        <v>3984</v>
      </c>
      <c r="BA1213" s="130" t="s">
        <v>11073</v>
      </c>
      <c r="BB1213" s="130" t="s">
        <v>11074</v>
      </c>
      <c r="BH1213" s="124"/>
      <c r="BI1213" s="124"/>
      <c r="BP1213" s="123"/>
      <c r="BQ1213" s="123"/>
      <c r="BR1213" s="123"/>
      <c r="BX1213" s="123"/>
      <c r="BY1213" s="131"/>
      <c r="BZ1213" s="131"/>
      <c r="CB1213" s="129" t="s">
        <v>583</v>
      </c>
      <c r="CC1213" s="129" t="s">
        <v>204</v>
      </c>
      <c r="CD1213" s="129" t="s">
        <v>587</v>
      </c>
      <c r="CE1213" s="129" t="s">
        <v>755</v>
      </c>
      <c r="CF1213" s="129" t="s">
        <v>1051</v>
      </c>
      <c r="CG1213" s="131" t="s">
        <v>18021</v>
      </c>
      <c r="CH1213" s="131" t="s">
        <v>11074</v>
      </c>
      <c r="CI1213" s="124" t="s">
        <v>20196</v>
      </c>
    </row>
    <row r="1214" spans="45:87" ht="15" hidden="1" x14ac:dyDescent="0.25">
      <c r="AS1214" s="124" t="s">
        <v>5409</v>
      </c>
      <c r="AT1214" s="129" t="s">
        <v>583</v>
      </c>
      <c r="AU1214" s="129" t="s">
        <v>204</v>
      </c>
      <c r="AV1214" s="129" t="s">
        <v>587</v>
      </c>
      <c r="AW1214" s="129" t="s">
        <v>755</v>
      </c>
      <c r="AX1214" s="129" t="s">
        <v>1052</v>
      </c>
      <c r="AZ1214" s="129" t="s">
        <v>3984</v>
      </c>
      <c r="BA1214" s="130" t="s">
        <v>11075</v>
      </c>
      <c r="BB1214" s="130" t="s">
        <v>11076</v>
      </c>
      <c r="BH1214" s="124"/>
      <c r="BI1214" s="124"/>
      <c r="BP1214" s="123"/>
      <c r="BQ1214" s="123"/>
      <c r="BR1214" s="123"/>
      <c r="BX1214" s="123"/>
      <c r="BY1214" s="131"/>
      <c r="BZ1214" s="131"/>
      <c r="CB1214" s="129" t="s">
        <v>583</v>
      </c>
      <c r="CC1214" s="129" t="s">
        <v>204</v>
      </c>
      <c r="CD1214" s="129" t="s">
        <v>587</v>
      </c>
      <c r="CE1214" s="129" t="s">
        <v>755</v>
      </c>
      <c r="CF1214" s="129" t="s">
        <v>1052</v>
      </c>
      <c r="CG1214" s="131" t="s">
        <v>18021</v>
      </c>
      <c r="CH1214" s="131" t="s">
        <v>11076</v>
      </c>
      <c r="CI1214" s="124" t="s">
        <v>20197</v>
      </c>
    </row>
    <row r="1215" spans="45:87" ht="15" hidden="1" x14ac:dyDescent="0.25">
      <c r="AS1215" s="124" t="s">
        <v>5410</v>
      </c>
      <c r="AT1215" s="129" t="s">
        <v>583</v>
      </c>
      <c r="AU1215" s="129" t="s">
        <v>204</v>
      </c>
      <c r="AV1215" s="129" t="s">
        <v>587</v>
      </c>
      <c r="AW1215" s="129" t="s">
        <v>755</v>
      </c>
      <c r="AX1215" s="129" t="s">
        <v>1053</v>
      </c>
      <c r="AZ1215" s="129" t="s">
        <v>3984</v>
      </c>
      <c r="BA1215" s="130" t="s">
        <v>11077</v>
      </c>
      <c r="BB1215" s="130" t="s">
        <v>11078</v>
      </c>
      <c r="BH1215" s="124"/>
      <c r="BI1215" s="124"/>
      <c r="BP1215" s="123"/>
      <c r="BQ1215" s="123"/>
      <c r="BR1215" s="123"/>
      <c r="BX1215" s="123"/>
      <c r="BY1215" s="131"/>
      <c r="BZ1215" s="131"/>
      <c r="CB1215" s="129" t="s">
        <v>583</v>
      </c>
      <c r="CC1215" s="129" t="s">
        <v>204</v>
      </c>
      <c r="CD1215" s="129" t="s">
        <v>587</v>
      </c>
      <c r="CE1215" s="129" t="s">
        <v>755</v>
      </c>
      <c r="CF1215" s="129" t="s">
        <v>1053</v>
      </c>
      <c r="CG1215" s="131" t="s">
        <v>18021</v>
      </c>
      <c r="CH1215" s="131" t="s">
        <v>11078</v>
      </c>
      <c r="CI1215" s="124" t="s">
        <v>20198</v>
      </c>
    </row>
    <row r="1216" spans="45:87" ht="15" hidden="1" x14ac:dyDescent="0.25">
      <c r="AS1216" s="124" t="s">
        <v>5411</v>
      </c>
      <c r="AT1216" s="129" t="s">
        <v>583</v>
      </c>
      <c r="AU1216" s="129" t="s">
        <v>204</v>
      </c>
      <c r="AV1216" s="129" t="s">
        <v>587</v>
      </c>
      <c r="AW1216" s="129" t="s">
        <v>755</v>
      </c>
      <c r="AX1216" s="129" t="s">
        <v>1054</v>
      </c>
      <c r="AZ1216" s="129" t="s">
        <v>3984</v>
      </c>
      <c r="BA1216" s="130" t="s">
        <v>11079</v>
      </c>
      <c r="BB1216" s="130" t="s">
        <v>11080</v>
      </c>
      <c r="BH1216" s="124"/>
      <c r="BI1216" s="124"/>
      <c r="BP1216" s="123"/>
      <c r="BQ1216" s="123"/>
      <c r="BR1216" s="123"/>
      <c r="BX1216" s="123"/>
      <c r="BY1216" s="131"/>
      <c r="BZ1216" s="131"/>
      <c r="CB1216" s="129" t="s">
        <v>583</v>
      </c>
      <c r="CC1216" s="129" t="s">
        <v>204</v>
      </c>
      <c r="CD1216" s="129" t="s">
        <v>587</v>
      </c>
      <c r="CE1216" s="129" t="s">
        <v>755</v>
      </c>
      <c r="CF1216" s="129" t="s">
        <v>1054</v>
      </c>
      <c r="CG1216" s="131" t="s">
        <v>18021</v>
      </c>
      <c r="CH1216" s="131" t="s">
        <v>11080</v>
      </c>
      <c r="CI1216" s="124" t="s">
        <v>20199</v>
      </c>
    </row>
    <row r="1217" spans="45:87" ht="15" hidden="1" x14ac:dyDescent="0.25">
      <c r="AS1217" s="124" t="s">
        <v>5412</v>
      </c>
      <c r="AT1217" s="129" t="s">
        <v>583</v>
      </c>
      <c r="AU1217" s="129" t="s">
        <v>204</v>
      </c>
      <c r="AV1217" s="129" t="s">
        <v>587</v>
      </c>
      <c r="AW1217" s="129" t="s">
        <v>755</v>
      </c>
      <c r="AX1217" s="129" t="s">
        <v>1055</v>
      </c>
      <c r="AZ1217" s="129" t="s">
        <v>3984</v>
      </c>
      <c r="BA1217" s="130" t="s">
        <v>11081</v>
      </c>
      <c r="BB1217" s="130" t="s">
        <v>11082</v>
      </c>
      <c r="BH1217" s="124"/>
      <c r="BI1217" s="124"/>
      <c r="BP1217" s="123"/>
      <c r="BQ1217" s="123"/>
      <c r="BR1217" s="123"/>
      <c r="BX1217" s="123"/>
      <c r="BY1217" s="131"/>
      <c r="BZ1217" s="131"/>
      <c r="CB1217" s="129" t="s">
        <v>583</v>
      </c>
      <c r="CC1217" s="129" t="s">
        <v>204</v>
      </c>
      <c r="CD1217" s="129" t="s">
        <v>587</v>
      </c>
      <c r="CE1217" s="129" t="s">
        <v>755</v>
      </c>
      <c r="CF1217" s="129" t="s">
        <v>1055</v>
      </c>
      <c r="CG1217" s="131" t="s">
        <v>18021</v>
      </c>
      <c r="CH1217" s="131" t="s">
        <v>11082</v>
      </c>
      <c r="CI1217" s="124" t="s">
        <v>20200</v>
      </c>
    </row>
    <row r="1218" spans="45:87" ht="15" hidden="1" x14ac:dyDescent="0.25">
      <c r="AS1218" s="124" t="s">
        <v>5413</v>
      </c>
      <c r="AT1218" s="129" t="s">
        <v>583</v>
      </c>
      <c r="AU1218" s="129" t="s">
        <v>204</v>
      </c>
      <c r="AV1218" s="129" t="s">
        <v>587</v>
      </c>
      <c r="AW1218" s="129" t="s">
        <v>755</v>
      </c>
      <c r="AX1218" s="129" t="s">
        <v>1056</v>
      </c>
      <c r="AZ1218" s="129" t="s">
        <v>3984</v>
      </c>
      <c r="BA1218" s="130" t="s">
        <v>11083</v>
      </c>
      <c r="BB1218" s="130" t="s">
        <v>11084</v>
      </c>
      <c r="BH1218" s="124"/>
      <c r="BI1218" s="124"/>
      <c r="BP1218" s="123"/>
      <c r="BQ1218" s="123"/>
      <c r="BR1218" s="123"/>
      <c r="BX1218" s="123"/>
      <c r="BY1218" s="131"/>
      <c r="BZ1218" s="131"/>
      <c r="CB1218" s="129" t="s">
        <v>583</v>
      </c>
      <c r="CC1218" s="129" t="s">
        <v>204</v>
      </c>
      <c r="CD1218" s="129" t="s">
        <v>587</v>
      </c>
      <c r="CE1218" s="129" t="s">
        <v>755</v>
      </c>
      <c r="CF1218" s="129" t="s">
        <v>1056</v>
      </c>
      <c r="CG1218" s="131" t="s">
        <v>18021</v>
      </c>
      <c r="CH1218" s="131" t="s">
        <v>11084</v>
      </c>
      <c r="CI1218" s="124" t="s">
        <v>20201</v>
      </c>
    </row>
    <row r="1219" spans="45:87" ht="15" hidden="1" x14ac:dyDescent="0.25">
      <c r="AS1219" s="124" t="s">
        <v>5414</v>
      </c>
      <c r="AT1219" s="129" t="s">
        <v>583</v>
      </c>
      <c r="AU1219" s="129" t="s">
        <v>204</v>
      </c>
      <c r="AV1219" s="129" t="s">
        <v>587</v>
      </c>
      <c r="AW1219" s="129" t="s">
        <v>755</v>
      </c>
      <c r="AX1219" s="129" t="s">
        <v>756</v>
      </c>
      <c r="AZ1219" s="129" t="s">
        <v>3984</v>
      </c>
      <c r="BA1219" s="130" t="s">
        <v>11085</v>
      </c>
      <c r="BB1219" s="130" t="s">
        <v>11086</v>
      </c>
      <c r="BH1219" s="124"/>
      <c r="BI1219" s="124"/>
      <c r="BP1219" s="123"/>
      <c r="BQ1219" s="123"/>
      <c r="BR1219" s="123"/>
      <c r="BX1219" s="123"/>
      <c r="BY1219" s="131"/>
      <c r="BZ1219" s="131"/>
      <c r="CB1219" s="129" t="s">
        <v>583</v>
      </c>
      <c r="CC1219" s="129" t="s">
        <v>204</v>
      </c>
      <c r="CD1219" s="129" t="s">
        <v>587</v>
      </c>
      <c r="CE1219" s="129" t="s">
        <v>755</v>
      </c>
      <c r="CF1219" s="129" t="s">
        <v>756</v>
      </c>
      <c r="CG1219" s="131" t="s">
        <v>18021</v>
      </c>
      <c r="CH1219" s="131" t="s">
        <v>11086</v>
      </c>
      <c r="CI1219" s="124" t="s">
        <v>20202</v>
      </c>
    </row>
    <row r="1220" spans="45:87" ht="15" hidden="1" x14ac:dyDescent="0.25">
      <c r="AS1220" s="124" t="s">
        <v>5415</v>
      </c>
      <c r="AT1220" s="129" t="s">
        <v>583</v>
      </c>
      <c r="AU1220" s="129" t="s">
        <v>204</v>
      </c>
      <c r="AV1220" s="129" t="s">
        <v>587</v>
      </c>
      <c r="AW1220" s="129" t="s">
        <v>755</v>
      </c>
      <c r="AX1220" s="129" t="s">
        <v>1057</v>
      </c>
      <c r="AZ1220" s="129" t="s">
        <v>3984</v>
      </c>
      <c r="BA1220" s="130" t="s">
        <v>11087</v>
      </c>
      <c r="BB1220" s="130" t="s">
        <v>11088</v>
      </c>
      <c r="BH1220" s="124"/>
      <c r="BI1220" s="124"/>
      <c r="BP1220" s="123"/>
      <c r="BQ1220" s="123"/>
      <c r="BR1220" s="123"/>
      <c r="BX1220" s="123"/>
      <c r="BY1220" s="131"/>
      <c r="BZ1220" s="131"/>
      <c r="CB1220" s="129" t="s">
        <v>583</v>
      </c>
      <c r="CC1220" s="129" t="s">
        <v>204</v>
      </c>
      <c r="CD1220" s="129" t="s">
        <v>587</v>
      </c>
      <c r="CE1220" s="129" t="s">
        <v>755</v>
      </c>
      <c r="CF1220" s="129" t="s">
        <v>1057</v>
      </c>
      <c r="CG1220" s="131" t="s">
        <v>18021</v>
      </c>
      <c r="CH1220" s="131" t="s">
        <v>11088</v>
      </c>
      <c r="CI1220" s="124" t="s">
        <v>20203</v>
      </c>
    </row>
    <row r="1221" spans="45:87" ht="15" hidden="1" x14ac:dyDescent="0.25">
      <c r="AS1221" s="124" t="s">
        <v>5416</v>
      </c>
      <c r="AT1221" s="129" t="s">
        <v>583</v>
      </c>
      <c r="AU1221" s="129" t="s">
        <v>204</v>
      </c>
      <c r="AV1221" s="129" t="s">
        <v>587</v>
      </c>
      <c r="AW1221" s="129" t="s">
        <v>755</v>
      </c>
      <c r="AX1221" s="129" t="s">
        <v>1058</v>
      </c>
      <c r="AZ1221" s="129" t="s">
        <v>3984</v>
      </c>
      <c r="BA1221" s="130" t="s">
        <v>11089</v>
      </c>
      <c r="BB1221" s="130" t="s">
        <v>11090</v>
      </c>
      <c r="BH1221" s="124"/>
      <c r="BI1221" s="124"/>
      <c r="BP1221" s="123"/>
      <c r="BQ1221" s="123"/>
      <c r="BR1221" s="123"/>
      <c r="BX1221" s="123"/>
      <c r="BY1221" s="131"/>
      <c r="BZ1221" s="131"/>
      <c r="CB1221" s="129" t="s">
        <v>583</v>
      </c>
      <c r="CC1221" s="129" t="s">
        <v>204</v>
      </c>
      <c r="CD1221" s="129" t="s">
        <v>587</v>
      </c>
      <c r="CE1221" s="129" t="s">
        <v>755</v>
      </c>
      <c r="CF1221" s="129" t="s">
        <v>1058</v>
      </c>
      <c r="CG1221" s="131" t="s">
        <v>18021</v>
      </c>
      <c r="CH1221" s="131" t="s">
        <v>11090</v>
      </c>
      <c r="CI1221" s="124" t="s">
        <v>20204</v>
      </c>
    </row>
    <row r="1222" spans="45:87" ht="15" hidden="1" x14ac:dyDescent="0.25">
      <c r="AS1222" s="124" t="s">
        <v>5417</v>
      </c>
      <c r="AT1222" s="129" t="s">
        <v>583</v>
      </c>
      <c r="AU1222" s="129" t="s">
        <v>204</v>
      </c>
      <c r="AV1222" s="129" t="s">
        <v>587</v>
      </c>
      <c r="AW1222" s="129" t="s">
        <v>755</v>
      </c>
      <c r="AX1222" s="129" t="s">
        <v>1059</v>
      </c>
      <c r="AZ1222" s="129" t="s">
        <v>3984</v>
      </c>
      <c r="BA1222" s="130" t="s">
        <v>11091</v>
      </c>
      <c r="BB1222" s="130" t="s">
        <v>11092</v>
      </c>
      <c r="BH1222" s="124"/>
      <c r="BI1222" s="124"/>
      <c r="BP1222" s="123"/>
      <c r="BQ1222" s="123"/>
      <c r="BR1222" s="123"/>
      <c r="BX1222" s="123"/>
      <c r="BY1222" s="131"/>
      <c r="BZ1222" s="131"/>
      <c r="CB1222" s="129" t="s">
        <v>583</v>
      </c>
      <c r="CC1222" s="129" t="s">
        <v>204</v>
      </c>
      <c r="CD1222" s="129" t="s">
        <v>587</v>
      </c>
      <c r="CE1222" s="129" t="s">
        <v>755</v>
      </c>
      <c r="CF1222" s="129" t="s">
        <v>1059</v>
      </c>
      <c r="CG1222" s="131" t="s">
        <v>18021</v>
      </c>
      <c r="CH1222" s="131" t="s">
        <v>11092</v>
      </c>
      <c r="CI1222" s="124" t="s">
        <v>20205</v>
      </c>
    </row>
    <row r="1223" spans="45:87" ht="15" hidden="1" x14ac:dyDescent="0.25">
      <c r="AS1223" s="124" t="s">
        <v>5418</v>
      </c>
      <c r="AT1223" s="129" t="s">
        <v>583</v>
      </c>
      <c r="AU1223" s="129" t="s">
        <v>204</v>
      </c>
      <c r="AV1223" s="129" t="s">
        <v>587</v>
      </c>
      <c r="AW1223" s="129" t="s">
        <v>755</v>
      </c>
      <c r="AX1223" s="129" t="s">
        <v>1060</v>
      </c>
      <c r="AZ1223" s="129" t="s">
        <v>3984</v>
      </c>
      <c r="BA1223" s="130" t="s">
        <v>11093</v>
      </c>
      <c r="BB1223" s="130" t="s">
        <v>11094</v>
      </c>
      <c r="BH1223" s="124"/>
      <c r="BI1223" s="124"/>
      <c r="BP1223" s="123"/>
      <c r="BQ1223" s="123"/>
      <c r="BR1223" s="123"/>
      <c r="BX1223" s="123"/>
      <c r="BY1223" s="131"/>
      <c r="BZ1223" s="131"/>
      <c r="CB1223" s="129" t="s">
        <v>583</v>
      </c>
      <c r="CC1223" s="129" t="s">
        <v>204</v>
      </c>
      <c r="CD1223" s="129" t="s">
        <v>587</v>
      </c>
      <c r="CE1223" s="129" t="s">
        <v>755</v>
      </c>
      <c r="CF1223" s="129" t="s">
        <v>1060</v>
      </c>
      <c r="CG1223" s="131" t="s">
        <v>18021</v>
      </c>
      <c r="CH1223" s="131" t="s">
        <v>11094</v>
      </c>
      <c r="CI1223" s="124" t="s">
        <v>20206</v>
      </c>
    </row>
    <row r="1224" spans="45:87" ht="15" hidden="1" x14ac:dyDescent="0.25">
      <c r="AS1224" s="124" t="s">
        <v>5419</v>
      </c>
      <c r="AT1224" s="129" t="s">
        <v>583</v>
      </c>
      <c r="AU1224" s="129" t="s">
        <v>204</v>
      </c>
      <c r="AV1224" s="129" t="s">
        <v>587</v>
      </c>
      <c r="AW1224" s="129" t="s">
        <v>755</v>
      </c>
      <c r="AX1224" s="129" t="s">
        <v>1061</v>
      </c>
      <c r="AZ1224" s="129" t="s">
        <v>3984</v>
      </c>
      <c r="BA1224" s="130" t="s">
        <v>11095</v>
      </c>
      <c r="BB1224" s="130" t="s">
        <v>11096</v>
      </c>
      <c r="BH1224" s="124"/>
      <c r="BI1224" s="124"/>
      <c r="BP1224" s="123"/>
      <c r="BQ1224" s="123"/>
      <c r="BR1224" s="123"/>
      <c r="BX1224" s="123"/>
      <c r="BY1224" s="131"/>
      <c r="BZ1224" s="131"/>
      <c r="CB1224" s="129" t="s">
        <v>583</v>
      </c>
      <c r="CC1224" s="129" t="s">
        <v>204</v>
      </c>
      <c r="CD1224" s="129" t="s">
        <v>587</v>
      </c>
      <c r="CE1224" s="129" t="s">
        <v>755</v>
      </c>
      <c r="CF1224" s="129" t="s">
        <v>1061</v>
      </c>
      <c r="CG1224" s="131" t="s">
        <v>18021</v>
      </c>
      <c r="CH1224" s="131" t="s">
        <v>11096</v>
      </c>
      <c r="CI1224" s="124" t="s">
        <v>20207</v>
      </c>
    </row>
    <row r="1225" spans="45:87" ht="15" hidden="1" x14ac:dyDescent="0.25">
      <c r="AS1225" s="124" t="s">
        <v>5420</v>
      </c>
      <c r="AT1225" s="129" t="s">
        <v>583</v>
      </c>
      <c r="AU1225" s="129" t="s">
        <v>204</v>
      </c>
      <c r="AV1225" s="129" t="s">
        <v>587</v>
      </c>
      <c r="AW1225" s="129" t="s">
        <v>755</v>
      </c>
      <c r="AX1225" s="129" t="s">
        <v>1062</v>
      </c>
      <c r="AZ1225" s="129" t="s">
        <v>3984</v>
      </c>
      <c r="BA1225" s="130" t="s">
        <v>11097</v>
      </c>
      <c r="BB1225" s="130" t="s">
        <v>11098</v>
      </c>
      <c r="BH1225" s="124"/>
      <c r="BI1225" s="124"/>
      <c r="BP1225" s="123"/>
      <c r="BQ1225" s="123"/>
      <c r="BR1225" s="123"/>
      <c r="BX1225" s="123"/>
      <c r="BY1225" s="131"/>
      <c r="BZ1225" s="131"/>
      <c r="CB1225" s="129" t="s">
        <v>583</v>
      </c>
      <c r="CC1225" s="129" t="s">
        <v>204</v>
      </c>
      <c r="CD1225" s="129" t="s">
        <v>587</v>
      </c>
      <c r="CE1225" s="129" t="s">
        <v>755</v>
      </c>
      <c r="CF1225" s="129" t="s">
        <v>1062</v>
      </c>
      <c r="CG1225" s="131" t="s">
        <v>18021</v>
      </c>
      <c r="CH1225" s="131" t="s">
        <v>11098</v>
      </c>
      <c r="CI1225" s="124" t="s">
        <v>20208</v>
      </c>
    </row>
    <row r="1226" spans="45:87" ht="15" hidden="1" x14ac:dyDescent="0.25">
      <c r="AS1226" s="124" t="s">
        <v>5421</v>
      </c>
      <c r="AT1226" s="129" t="s">
        <v>583</v>
      </c>
      <c r="AU1226" s="129" t="s">
        <v>204</v>
      </c>
      <c r="AV1226" s="129" t="s">
        <v>587</v>
      </c>
      <c r="AW1226" s="129" t="s">
        <v>755</v>
      </c>
      <c r="AX1226" s="129" t="s">
        <v>1063</v>
      </c>
      <c r="AZ1226" s="129" t="s">
        <v>3984</v>
      </c>
      <c r="BA1226" s="130" t="s">
        <v>11099</v>
      </c>
      <c r="BB1226" s="130" t="s">
        <v>11100</v>
      </c>
      <c r="BH1226" s="124"/>
      <c r="BI1226" s="124"/>
      <c r="BP1226" s="123"/>
      <c r="BQ1226" s="123"/>
      <c r="BR1226" s="123"/>
      <c r="BX1226" s="123"/>
      <c r="BY1226" s="131"/>
      <c r="BZ1226" s="131"/>
      <c r="CB1226" s="129" t="s">
        <v>583</v>
      </c>
      <c r="CC1226" s="129" t="s">
        <v>204</v>
      </c>
      <c r="CD1226" s="129" t="s">
        <v>587</v>
      </c>
      <c r="CE1226" s="129" t="s">
        <v>755</v>
      </c>
      <c r="CF1226" s="129" t="s">
        <v>1063</v>
      </c>
      <c r="CG1226" s="131" t="s">
        <v>18021</v>
      </c>
      <c r="CH1226" s="131" t="s">
        <v>11100</v>
      </c>
      <c r="CI1226" s="124" t="s">
        <v>20209</v>
      </c>
    </row>
    <row r="1227" spans="45:87" ht="15" hidden="1" x14ac:dyDescent="0.25">
      <c r="AS1227" s="124" t="s">
        <v>5422</v>
      </c>
      <c r="AT1227" s="129" t="s">
        <v>583</v>
      </c>
      <c r="AU1227" s="129" t="s">
        <v>204</v>
      </c>
      <c r="AV1227" s="129" t="s">
        <v>587</v>
      </c>
      <c r="AW1227" s="129" t="s">
        <v>755</v>
      </c>
      <c r="AX1227" s="129" t="s">
        <v>1064</v>
      </c>
      <c r="AZ1227" s="129" t="s">
        <v>3984</v>
      </c>
      <c r="BA1227" s="130" t="s">
        <v>11101</v>
      </c>
      <c r="BB1227" s="130" t="s">
        <v>11102</v>
      </c>
      <c r="BH1227" s="124"/>
      <c r="BI1227" s="124"/>
      <c r="BP1227" s="123"/>
      <c r="BQ1227" s="123"/>
      <c r="BR1227" s="123"/>
      <c r="BX1227" s="123"/>
      <c r="BY1227" s="131"/>
      <c r="BZ1227" s="131"/>
      <c r="CB1227" s="129" t="s">
        <v>583</v>
      </c>
      <c r="CC1227" s="129" t="s">
        <v>204</v>
      </c>
      <c r="CD1227" s="129" t="s">
        <v>587</v>
      </c>
      <c r="CE1227" s="129" t="s">
        <v>755</v>
      </c>
      <c r="CF1227" s="129" t="s">
        <v>1064</v>
      </c>
      <c r="CG1227" s="131" t="s">
        <v>18021</v>
      </c>
      <c r="CH1227" s="131" t="s">
        <v>11102</v>
      </c>
      <c r="CI1227" s="124" t="s">
        <v>20210</v>
      </c>
    </row>
    <row r="1228" spans="45:87" ht="15" hidden="1" x14ac:dyDescent="0.25">
      <c r="AS1228" s="124" t="s">
        <v>5423</v>
      </c>
      <c r="AT1228" s="129" t="s">
        <v>583</v>
      </c>
      <c r="AU1228" s="129" t="s">
        <v>204</v>
      </c>
      <c r="AV1228" s="129" t="s">
        <v>587</v>
      </c>
      <c r="AW1228" s="129" t="s">
        <v>755</v>
      </c>
      <c r="AX1228" s="129" t="s">
        <v>1065</v>
      </c>
      <c r="AZ1228" s="129" t="s">
        <v>3984</v>
      </c>
      <c r="BA1228" s="130" t="s">
        <v>11103</v>
      </c>
      <c r="BB1228" s="130" t="s">
        <v>11104</v>
      </c>
      <c r="BH1228" s="124"/>
      <c r="BI1228" s="124"/>
      <c r="BP1228" s="123"/>
      <c r="BQ1228" s="123"/>
      <c r="BR1228" s="123"/>
      <c r="BX1228" s="123"/>
      <c r="BY1228" s="131"/>
      <c r="BZ1228" s="131"/>
      <c r="CB1228" s="129" t="s">
        <v>583</v>
      </c>
      <c r="CC1228" s="129" t="s">
        <v>204</v>
      </c>
      <c r="CD1228" s="129" t="s">
        <v>587</v>
      </c>
      <c r="CE1228" s="129" t="s">
        <v>755</v>
      </c>
      <c r="CF1228" s="129" t="s">
        <v>1065</v>
      </c>
      <c r="CG1228" s="131" t="s">
        <v>18021</v>
      </c>
      <c r="CH1228" s="131" t="s">
        <v>11104</v>
      </c>
      <c r="CI1228" s="124" t="s">
        <v>20211</v>
      </c>
    </row>
    <row r="1229" spans="45:87" ht="15" hidden="1" x14ac:dyDescent="0.25">
      <c r="AS1229" s="124" t="s">
        <v>5424</v>
      </c>
      <c r="AT1229" s="129" t="s">
        <v>583</v>
      </c>
      <c r="AU1229" s="129" t="s">
        <v>204</v>
      </c>
      <c r="AV1229" s="129" t="s">
        <v>587</v>
      </c>
      <c r="AW1229" s="129" t="s">
        <v>755</v>
      </c>
      <c r="AX1229" s="129" t="s">
        <v>1066</v>
      </c>
      <c r="AZ1229" s="129" t="s">
        <v>3984</v>
      </c>
      <c r="BA1229" s="130" t="s">
        <v>11105</v>
      </c>
      <c r="BB1229" s="130" t="s">
        <v>11106</v>
      </c>
      <c r="BH1229" s="124"/>
      <c r="BI1229" s="124"/>
      <c r="BP1229" s="123"/>
      <c r="BQ1229" s="123"/>
      <c r="BR1229" s="123"/>
      <c r="BX1229" s="123"/>
      <c r="BY1229" s="131"/>
      <c r="BZ1229" s="131"/>
      <c r="CB1229" s="129" t="s">
        <v>583</v>
      </c>
      <c r="CC1229" s="129" t="s">
        <v>204</v>
      </c>
      <c r="CD1229" s="129" t="s">
        <v>587</v>
      </c>
      <c r="CE1229" s="129" t="s">
        <v>755</v>
      </c>
      <c r="CF1229" s="129" t="s">
        <v>1066</v>
      </c>
      <c r="CG1229" s="131" t="s">
        <v>18021</v>
      </c>
      <c r="CH1229" s="131" t="s">
        <v>11106</v>
      </c>
      <c r="CI1229" s="124" t="s">
        <v>20212</v>
      </c>
    </row>
    <row r="1230" spans="45:87" ht="15" hidden="1" x14ac:dyDescent="0.25">
      <c r="AS1230" s="124" t="s">
        <v>5425</v>
      </c>
      <c r="AT1230" s="129" t="s">
        <v>583</v>
      </c>
      <c r="AU1230" s="129" t="s">
        <v>204</v>
      </c>
      <c r="AV1230" s="129" t="s">
        <v>587</v>
      </c>
      <c r="AW1230" s="129" t="s">
        <v>755</v>
      </c>
      <c r="AX1230" s="129" t="s">
        <v>1067</v>
      </c>
      <c r="AZ1230" s="129" t="s">
        <v>3984</v>
      </c>
      <c r="BA1230" s="130" t="s">
        <v>11107</v>
      </c>
      <c r="BB1230" s="130" t="s">
        <v>11108</v>
      </c>
      <c r="BH1230" s="124"/>
      <c r="BI1230" s="124"/>
      <c r="BP1230" s="123"/>
      <c r="BQ1230" s="123"/>
      <c r="BR1230" s="123"/>
      <c r="BX1230" s="123"/>
      <c r="BY1230" s="131"/>
      <c r="BZ1230" s="131"/>
      <c r="CB1230" s="129" t="s">
        <v>583</v>
      </c>
      <c r="CC1230" s="129" t="s">
        <v>204</v>
      </c>
      <c r="CD1230" s="129" t="s">
        <v>587</v>
      </c>
      <c r="CE1230" s="129" t="s">
        <v>755</v>
      </c>
      <c r="CF1230" s="129" t="s">
        <v>1067</v>
      </c>
      <c r="CG1230" s="131" t="s">
        <v>18021</v>
      </c>
      <c r="CH1230" s="131" t="s">
        <v>11108</v>
      </c>
      <c r="CI1230" s="124" t="s">
        <v>20213</v>
      </c>
    </row>
    <row r="1231" spans="45:87" ht="15" hidden="1" x14ac:dyDescent="0.25">
      <c r="AS1231" s="124" t="s">
        <v>5426</v>
      </c>
      <c r="AT1231" s="129" t="s">
        <v>583</v>
      </c>
      <c r="AU1231" s="129" t="s">
        <v>204</v>
      </c>
      <c r="AV1231" s="129" t="s">
        <v>587</v>
      </c>
      <c r="AW1231" s="129" t="s">
        <v>755</v>
      </c>
      <c r="AX1231" s="129" t="s">
        <v>1068</v>
      </c>
      <c r="AZ1231" s="129" t="s">
        <v>3984</v>
      </c>
      <c r="BA1231" s="130" t="s">
        <v>11109</v>
      </c>
      <c r="BB1231" s="130" t="s">
        <v>11110</v>
      </c>
      <c r="BH1231" s="124"/>
      <c r="BI1231" s="124"/>
      <c r="BP1231" s="123"/>
      <c r="BQ1231" s="123"/>
      <c r="BR1231" s="123"/>
      <c r="BX1231" s="123"/>
      <c r="BY1231" s="131"/>
      <c r="BZ1231" s="131"/>
      <c r="CB1231" s="129" t="s">
        <v>583</v>
      </c>
      <c r="CC1231" s="129" t="s">
        <v>204</v>
      </c>
      <c r="CD1231" s="129" t="s">
        <v>587</v>
      </c>
      <c r="CE1231" s="129" t="s">
        <v>755</v>
      </c>
      <c r="CF1231" s="129" t="s">
        <v>1068</v>
      </c>
      <c r="CG1231" s="131" t="s">
        <v>18021</v>
      </c>
      <c r="CH1231" s="131" t="s">
        <v>11110</v>
      </c>
      <c r="CI1231" s="124" t="s">
        <v>20214</v>
      </c>
    </row>
    <row r="1232" spans="45:87" ht="15" hidden="1" x14ac:dyDescent="0.25">
      <c r="AS1232" s="124" t="s">
        <v>5427</v>
      </c>
      <c r="AT1232" s="129" t="s">
        <v>583</v>
      </c>
      <c r="AU1232" s="129" t="s">
        <v>204</v>
      </c>
      <c r="AV1232" s="129" t="s">
        <v>587</v>
      </c>
      <c r="AW1232" s="129" t="s">
        <v>755</v>
      </c>
      <c r="AX1232" s="129" t="s">
        <v>1069</v>
      </c>
      <c r="AZ1232" s="129" t="s">
        <v>3984</v>
      </c>
      <c r="BA1232" s="130" t="s">
        <v>11111</v>
      </c>
      <c r="BB1232" s="130" t="s">
        <v>11112</v>
      </c>
      <c r="BH1232" s="124"/>
      <c r="BI1232" s="124"/>
      <c r="BP1232" s="123"/>
      <c r="BQ1232" s="123"/>
      <c r="BR1232" s="123"/>
      <c r="BX1232" s="123"/>
      <c r="BY1232" s="131"/>
      <c r="BZ1232" s="131"/>
      <c r="CB1232" s="129" t="s">
        <v>583</v>
      </c>
      <c r="CC1232" s="129" t="s">
        <v>204</v>
      </c>
      <c r="CD1232" s="129" t="s">
        <v>587</v>
      </c>
      <c r="CE1232" s="129" t="s">
        <v>755</v>
      </c>
      <c r="CF1232" s="129" t="s">
        <v>1069</v>
      </c>
      <c r="CG1232" s="131" t="s">
        <v>18021</v>
      </c>
      <c r="CH1232" s="131" t="s">
        <v>11112</v>
      </c>
      <c r="CI1232" s="124" t="s">
        <v>20215</v>
      </c>
    </row>
    <row r="1233" spans="45:87" ht="15" hidden="1" x14ac:dyDescent="0.25">
      <c r="AS1233" s="124" t="s">
        <v>5428</v>
      </c>
      <c r="AT1233" s="129" t="s">
        <v>583</v>
      </c>
      <c r="AU1233" s="129" t="s">
        <v>204</v>
      </c>
      <c r="AV1233" s="129" t="s">
        <v>587</v>
      </c>
      <c r="AW1233" s="129" t="s">
        <v>755</v>
      </c>
      <c r="AX1233" s="129" t="s">
        <v>1070</v>
      </c>
      <c r="AZ1233" s="129" t="s">
        <v>3984</v>
      </c>
      <c r="BA1233" s="130" t="s">
        <v>11113</v>
      </c>
      <c r="BB1233" s="130" t="s">
        <v>11114</v>
      </c>
      <c r="BH1233" s="124"/>
      <c r="BI1233" s="124"/>
      <c r="BP1233" s="123"/>
      <c r="BQ1233" s="123"/>
      <c r="BR1233" s="123"/>
      <c r="BX1233" s="123"/>
      <c r="BY1233" s="131"/>
      <c r="BZ1233" s="131"/>
      <c r="CB1233" s="129" t="s">
        <v>583</v>
      </c>
      <c r="CC1233" s="129" t="s">
        <v>204</v>
      </c>
      <c r="CD1233" s="129" t="s">
        <v>587</v>
      </c>
      <c r="CE1233" s="129" t="s">
        <v>755</v>
      </c>
      <c r="CF1233" s="129" t="s">
        <v>1070</v>
      </c>
      <c r="CG1233" s="131" t="s">
        <v>18021</v>
      </c>
      <c r="CH1233" s="131" t="s">
        <v>11114</v>
      </c>
      <c r="CI1233" s="124" t="s">
        <v>20216</v>
      </c>
    </row>
    <row r="1234" spans="45:87" ht="15" hidden="1" x14ac:dyDescent="0.25">
      <c r="AS1234" s="124" t="s">
        <v>5429</v>
      </c>
      <c r="AT1234" s="129" t="s">
        <v>583</v>
      </c>
      <c r="AU1234" s="129" t="s">
        <v>204</v>
      </c>
      <c r="AV1234" s="129" t="s">
        <v>587</v>
      </c>
      <c r="AW1234" s="129" t="s">
        <v>755</v>
      </c>
      <c r="AX1234" s="129" t="s">
        <v>1071</v>
      </c>
      <c r="AZ1234" s="129" t="s">
        <v>3984</v>
      </c>
      <c r="BA1234" s="130" t="s">
        <v>11115</v>
      </c>
      <c r="BB1234" s="130" t="s">
        <v>11116</v>
      </c>
      <c r="BH1234" s="124"/>
      <c r="BI1234" s="124"/>
      <c r="BP1234" s="123"/>
      <c r="BQ1234" s="123"/>
      <c r="BR1234" s="123"/>
      <c r="BX1234" s="123"/>
      <c r="BY1234" s="131"/>
      <c r="BZ1234" s="131"/>
      <c r="CB1234" s="129" t="s">
        <v>583</v>
      </c>
      <c r="CC1234" s="129" t="s">
        <v>204</v>
      </c>
      <c r="CD1234" s="129" t="s">
        <v>587</v>
      </c>
      <c r="CE1234" s="129" t="s">
        <v>755</v>
      </c>
      <c r="CF1234" s="129" t="s">
        <v>1071</v>
      </c>
      <c r="CG1234" s="131" t="s">
        <v>18021</v>
      </c>
      <c r="CH1234" s="131" t="s">
        <v>11116</v>
      </c>
      <c r="CI1234" s="124" t="s">
        <v>20217</v>
      </c>
    </row>
    <row r="1235" spans="45:87" ht="15" hidden="1" x14ac:dyDescent="0.25">
      <c r="AS1235" s="124" t="s">
        <v>5430</v>
      </c>
      <c r="AT1235" s="129" t="s">
        <v>583</v>
      </c>
      <c r="AU1235" s="129" t="s">
        <v>204</v>
      </c>
      <c r="AV1235" s="129" t="s">
        <v>587</v>
      </c>
      <c r="AW1235" s="129" t="s">
        <v>755</v>
      </c>
      <c r="AX1235" s="129" t="s">
        <v>1072</v>
      </c>
      <c r="AZ1235" s="129" t="s">
        <v>3984</v>
      </c>
      <c r="BA1235" s="130" t="s">
        <v>11117</v>
      </c>
      <c r="BB1235" s="130" t="s">
        <v>11118</v>
      </c>
      <c r="BH1235" s="124"/>
      <c r="BI1235" s="124"/>
      <c r="BP1235" s="123"/>
      <c r="BQ1235" s="123"/>
      <c r="BR1235" s="123"/>
      <c r="BX1235" s="123"/>
      <c r="BY1235" s="131"/>
      <c r="BZ1235" s="131"/>
      <c r="CB1235" s="129" t="s">
        <v>583</v>
      </c>
      <c r="CC1235" s="129" t="s">
        <v>204</v>
      </c>
      <c r="CD1235" s="129" t="s">
        <v>587</v>
      </c>
      <c r="CE1235" s="129" t="s">
        <v>755</v>
      </c>
      <c r="CF1235" s="129" t="s">
        <v>1072</v>
      </c>
      <c r="CG1235" s="131" t="s">
        <v>18021</v>
      </c>
      <c r="CH1235" s="131" t="s">
        <v>11118</v>
      </c>
      <c r="CI1235" s="124" t="s">
        <v>20218</v>
      </c>
    </row>
    <row r="1236" spans="45:87" ht="15" hidden="1" x14ac:dyDescent="0.25">
      <c r="AS1236" s="124" t="s">
        <v>5431</v>
      </c>
      <c r="AT1236" s="129" t="s">
        <v>583</v>
      </c>
      <c r="AU1236" s="129" t="s">
        <v>204</v>
      </c>
      <c r="AV1236" s="129" t="s">
        <v>587</v>
      </c>
      <c r="AW1236" s="129" t="s">
        <v>755</v>
      </c>
      <c r="AX1236" s="129" t="s">
        <v>1073</v>
      </c>
      <c r="AZ1236" s="129" t="s">
        <v>3984</v>
      </c>
      <c r="BA1236" s="130" t="s">
        <v>11119</v>
      </c>
      <c r="BB1236" s="130" t="s">
        <v>11120</v>
      </c>
      <c r="BH1236" s="124"/>
      <c r="BI1236" s="124"/>
      <c r="BP1236" s="123"/>
      <c r="BQ1236" s="123"/>
      <c r="BR1236" s="123"/>
      <c r="BX1236" s="123"/>
      <c r="BY1236" s="131"/>
      <c r="BZ1236" s="131"/>
      <c r="CB1236" s="129" t="s">
        <v>583</v>
      </c>
      <c r="CC1236" s="129" t="s">
        <v>204</v>
      </c>
      <c r="CD1236" s="129" t="s">
        <v>587</v>
      </c>
      <c r="CE1236" s="129" t="s">
        <v>755</v>
      </c>
      <c r="CF1236" s="129" t="s">
        <v>1073</v>
      </c>
      <c r="CG1236" s="131" t="s">
        <v>18021</v>
      </c>
      <c r="CH1236" s="131" t="s">
        <v>11120</v>
      </c>
      <c r="CI1236" s="124" t="s">
        <v>20219</v>
      </c>
    </row>
    <row r="1237" spans="45:87" ht="15" hidden="1" x14ac:dyDescent="0.25">
      <c r="AS1237" s="124" t="s">
        <v>5432</v>
      </c>
      <c r="AT1237" s="129" t="s">
        <v>583</v>
      </c>
      <c r="AU1237" s="129" t="s">
        <v>204</v>
      </c>
      <c r="AV1237" s="129" t="s">
        <v>587</v>
      </c>
      <c r="AW1237" s="129" t="s">
        <v>755</v>
      </c>
      <c r="AX1237" s="129" t="s">
        <v>1074</v>
      </c>
      <c r="AZ1237" s="129" t="s">
        <v>3984</v>
      </c>
      <c r="BA1237" s="130" t="s">
        <v>11121</v>
      </c>
      <c r="BB1237" s="130" t="s">
        <v>11122</v>
      </c>
      <c r="BH1237" s="124"/>
      <c r="BI1237" s="124"/>
      <c r="BP1237" s="123"/>
      <c r="BQ1237" s="123"/>
      <c r="BR1237" s="123"/>
      <c r="BX1237" s="123"/>
      <c r="BY1237" s="131"/>
      <c r="BZ1237" s="131"/>
      <c r="CB1237" s="129" t="s">
        <v>583</v>
      </c>
      <c r="CC1237" s="129" t="s">
        <v>204</v>
      </c>
      <c r="CD1237" s="129" t="s">
        <v>587</v>
      </c>
      <c r="CE1237" s="129" t="s">
        <v>755</v>
      </c>
      <c r="CF1237" s="129" t="s">
        <v>1074</v>
      </c>
      <c r="CG1237" s="131" t="s">
        <v>18021</v>
      </c>
      <c r="CH1237" s="131" t="s">
        <v>11122</v>
      </c>
      <c r="CI1237" s="124" t="s">
        <v>20220</v>
      </c>
    </row>
    <row r="1238" spans="45:87" ht="15" hidden="1" x14ac:dyDescent="0.25">
      <c r="AS1238" s="124" t="s">
        <v>5433</v>
      </c>
      <c r="AT1238" s="129" t="s">
        <v>583</v>
      </c>
      <c r="AU1238" s="129" t="s">
        <v>204</v>
      </c>
      <c r="AV1238" s="129" t="s">
        <v>587</v>
      </c>
      <c r="AW1238" s="129" t="s">
        <v>755</v>
      </c>
      <c r="AX1238" s="129" t="s">
        <v>1075</v>
      </c>
      <c r="AZ1238" s="129" t="s">
        <v>3984</v>
      </c>
      <c r="BA1238" s="130" t="s">
        <v>11123</v>
      </c>
      <c r="BB1238" s="130" t="s">
        <v>11124</v>
      </c>
      <c r="BH1238" s="124"/>
      <c r="BI1238" s="124"/>
      <c r="BP1238" s="123"/>
      <c r="BQ1238" s="123"/>
      <c r="BR1238" s="123"/>
      <c r="BX1238" s="123"/>
      <c r="BY1238" s="131"/>
      <c r="BZ1238" s="131"/>
      <c r="CB1238" s="129" t="s">
        <v>583</v>
      </c>
      <c r="CC1238" s="129" t="s">
        <v>204</v>
      </c>
      <c r="CD1238" s="129" t="s">
        <v>587</v>
      </c>
      <c r="CE1238" s="129" t="s">
        <v>755</v>
      </c>
      <c r="CF1238" s="129" t="s">
        <v>1075</v>
      </c>
      <c r="CG1238" s="131" t="s">
        <v>18021</v>
      </c>
      <c r="CH1238" s="131" t="s">
        <v>11124</v>
      </c>
      <c r="CI1238" s="124" t="s">
        <v>20221</v>
      </c>
    </row>
    <row r="1239" spans="45:87" ht="15" hidden="1" x14ac:dyDescent="0.25">
      <c r="AS1239" s="124" t="s">
        <v>5434</v>
      </c>
      <c r="AT1239" s="129" t="s">
        <v>583</v>
      </c>
      <c r="AU1239" s="129" t="s">
        <v>204</v>
      </c>
      <c r="AV1239" s="129" t="s">
        <v>587</v>
      </c>
      <c r="AW1239" s="129" t="s">
        <v>755</v>
      </c>
      <c r="AX1239" s="129" t="s">
        <v>1076</v>
      </c>
      <c r="AZ1239" s="129" t="s">
        <v>3984</v>
      </c>
      <c r="BA1239" s="130" t="s">
        <v>11125</v>
      </c>
      <c r="BB1239" s="130" t="s">
        <v>11126</v>
      </c>
      <c r="BH1239" s="124"/>
      <c r="BI1239" s="124"/>
      <c r="BP1239" s="123"/>
      <c r="BQ1239" s="123"/>
      <c r="BR1239" s="123"/>
      <c r="BX1239" s="123"/>
      <c r="BY1239" s="131"/>
      <c r="BZ1239" s="131"/>
      <c r="CB1239" s="129" t="s">
        <v>583</v>
      </c>
      <c r="CC1239" s="129" t="s">
        <v>204</v>
      </c>
      <c r="CD1239" s="129" t="s">
        <v>587</v>
      </c>
      <c r="CE1239" s="129" t="s">
        <v>755</v>
      </c>
      <c r="CF1239" s="129" t="s">
        <v>1076</v>
      </c>
      <c r="CG1239" s="131" t="s">
        <v>18021</v>
      </c>
      <c r="CH1239" s="131" t="s">
        <v>11126</v>
      </c>
      <c r="CI1239" s="124" t="s">
        <v>20222</v>
      </c>
    </row>
    <row r="1240" spans="45:87" ht="15" hidden="1" x14ac:dyDescent="0.25">
      <c r="AS1240" s="124" t="s">
        <v>5435</v>
      </c>
      <c r="AT1240" s="129" t="s">
        <v>583</v>
      </c>
      <c r="AU1240" s="129" t="s">
        <v>204</v>
      </c>
      <c r="AV1240" s="129" t="s">
        <v>587</v>
      </c>
      <c r="AW1240" s="129" t="s">
        <v>755</v>
      </c>
      <c r="AX1240" s="129" t="s">
        <v>1077</v>
      </c>
      <c r="AZ1240" s="129" t="s">
        <v>3984</v>
      </c>
      <c r="BA1240" s="130" t="s">
        <v>11127</v>
      </c>
      <c r="BB1240" s="130" t="s">
        <v>11128</v>
      </c>
      <c r="BH1240" s="124"/>
      <c r="BI1240" s="124"/>
      <c r="BP1240" s="123"/>
      <c r="BQ1240" s="123"/>
      <c r="BR1240" s="123"/>
      <c r="BX1240" s="123"/>
      <c r="BY1240" s="131"/>
      <c r="BZ1240" s="131"/>
      <c r="CB1240" s="129" t="s">
        <v>583</v>
      </c>
      <c r="CC1240" s="129" t="s">
        <v>204</v>
      </c>
      <c r="CD1240" s="129" t="s">
        <v>587</v>
      </c>
      <c r="CE1240" s="129" t="s">
        <v>755</v>
      </c>
      <c r="CF1240" s="129" t="s">
        <v>1077</v>
      </c>
      <c r="CG1240" s="131" t="s">
        <v>18021</v>
      </c>
      <c r="CH1240" s="131" t="s">
        <v>11128</v>
      </c>
      <c r="CI1240" s="124" t="s">
        <v>20223</v>
      </c>
    </row>
    <row r="1241" spans="45:87" ht="15" hidden="1" x14ac:dyDescent="0.25">
      <c r="AS1241" s="124" t="s">
        <v>5436</v>
      </c>
      <c r="AT1241" s="129" t="s">
        <v>583</v>
      </c>
      <c r="AU1241" s="129" t="s">
        <v>204</v>
      </c>
      <c r="AV1241" s="129" t="s">
        <v>587</v>
      </c>
      <c r="AW1241" s="129" t="s">
        <v>755</v>
      </c>
      <c r="AX1241" s="129" t="s">
        <v>1078</v>
      </c>
      <c r="AZ1241" s="129" t="s">
        <v>3984</v>
      </c>
      <c r="BA1241" s="130" t="s">
        <v>11129</v>
      </c>
      <c r="BB1241" s="130" t="s">
        <v>11130</v>
      </c>
      <c r="BH1241" s="124"/>
      <c r="BI1241" s="124"/>
      <c r="BP1241" s="123"/>
      <c r="BQ1241" s="123"/>
      <c r="BR1241" s="123"/>
      <c r="BX1241" s="123"/>
      <c r="BY1241" s="131"/>
      <c r="BZ1241" s="131"/>
      <c r="CB1241" s="129" t="s">
        <v>583</v>
      </c>
      <c r="CC1241" s="129" t="s">
        <v>204</v>
      </c>
      <c r="CD1241" s="129" t="s">
        <v>587</v>
      </c>
      <c r="CE1241" s="129" t="s">
        <v>755</v>
      </c>
      <c r="CF1241" s="129" t="s">
        <v>1078</v>
      </c>
      <c r="CG1241" s="131" t="s">
        <v>18021</v>
      </c>
      <c r="CH1241" s="131" t="s">
        <v>11130</v>
      </c>
      <c r="CI1241" s="124" t="s">
        <v>20224</v>
      </c>
    </row>
    <row r="1242" spans="45:87" ht="15" hidden="1" x14ac:dyDescent="0.25">
      <c r="AS1242" s="124" t="s">
        <v>5437</v>
      </c>
      <c r="AT1242" s="129" t="s">
        <v>583</v>
      </c>
      <c r="AU1242" s="129" t="s">
        <v>204</v>
      </c>
      <c r="AV1242" s="129" t="s">
        <v>587</v>
      </c>
      <c r="AW1242" s="129" t="s">
        <v>755</v>
      </c>
      <c r="AX1242" s="129" t="s">
        <v>1079</v>
      </c>
      <c r="AZ1242" s="129" t="s">
        <v>3984</v>
      </c>
      <c r="BA1242" s="130" t="s">
        <v>11131</v>
      </c>
      <c r="BB1242" s="130" t="s">
        <v>11132</v>
      </c>
      <c r="BH1242" s="124"/>
      <c r="BI1242" s="124"/>
      <c r="BP1242" s="123"/>
      <c r="BQ1242" s="123"/>
      <c r="BR1242" s="123"/>
      <c r="BX1242" s="123"/>
      <c r="BY1242" s="131"/>
      <c r="BZ1242" s="131"/>
      <c r="CB1242" s="129" t="s">
        <v>583</v>
      </c>
      <c r="CC1242" s="129" t="s">
        <v>204</v>
      </c>
      <c r="CD1242" s="129" t="s">
        <v>587</v>
      </c>
      <c r="CE1242" s="129" t="s">
        <v>755</v>
      </c>
      <c r="CF1242" s="129" t="s">
        <v>1079</v>
      </c>
      <c r="CG1242" s="131" t="s">
        <v>18021</v>
      </c>
      <c r="CH1242" s="131" t="s">
        <v>11132</v>
      </c>
      <c r="CI1242" s="124" t="s">
        <v>20225</v>
      </c>
    </row>
    <row r="1243" spans="45:87" ht="15" hidden="1" x14ac:dyDescent="0.25">
      <c r="AS1243" s="124" t="s">
        <v>5438</v>
      </c>
      <c r="AT1243" s="129" t="s">
        <v>583</v>
      </c>
      <c r="AU1243" s="129" t="s">
        <v>204</v>
      </c>
      <c r="AV1243" s="129" t="s">
        <v>587</v>
      </c>
      <c r="AW1243" s="129" t="s">
        <v>755</v>
      </c>
      <c r="AX1243" s="129" t="s">
        <v>1080</v>
      </c>
      <c r="AZ1243" s="129" t="s">
        <v>3984</v>
      </c>
      <c r="BA1243" s="130" t="s">
        <v>11133</v>
      </c>
      <c r="BB1243" s="130" t="s">
        <v>11134</v>
      </c>
      <c r="BH1243" s="124"/>
      <c r="BI1243" s="124"/>
      <c r="BP1243" s="123"/>
      <c r="BQ1243" s="123"/>
      <c r="BR1243" s="123"/>
      <c r="BX1243" s="123"/>
      <c r="BY1243" s="131"/>
      <c r="BZ1243" s="131"/>
      <c r="CB1243" s="129" t="s">
        <v>583</v>
      </c>
      <c r="CC1243" s="129" t="s">
        <v>204</v>
      </c>
      <c r="CD1243" s="129" t="s">
        <v>587</v>
      </c>
      <c r="CE1243" s="129" t="s">
        <v>755</v>
      </c>
      <c r="CF1243" s="129" t="s">
        <v>1080</v>
      </c>
      <c r="CG1243" s="131" t="s">
        <v>18021</v>
      </c>
      <c r="CH1243" s="131" t="s">
        <v>11134</v>
      </c>
      <c r="CI1243" s="124" t="s">
        <v>20226</v>
      </c>
    </row>
    <row r="1244" spans="45:87" ht="15" hidden="1" x14ac:dyDescent="0.25">
      <c r="AS1244" s="124" t="s">
        <v>5439</v>
      </c>
      <c r="AT1244" s="129" t="s">
        <v>583</v>
      </c>
      <c r="AU1244" s="129" t="s">
        <v>204</v>
      </c>
      <c r="AV1244" s="129" t="s">
        <v>587</v>
      </c>
      <c r="AW1244" s="129" t="s">
        <v>755</v>
      </c>
      <c r="AX1244" s="129" t="s">
        <v>1081</v>
      </c>
      <c r="AZ1244" s="129" t="s">
        <v>3984</v>
      </c>
      <c r="BA1244" s="130" t="s">
        <v>11135</v>
      </c>
      <c r="BB1244" s="130" t="s">
        <v>11136</v>
      </c>
      <c r="BH1244" s="124"/>
      <c r="BI1244" s="124"/>
      <c r="BP1244" s="123"/>
      <c r="BQ1244" s="123"/>
      <c r="BR1244" s="123"/>
      <c r="BX1244" s="123"/>
      <c r="BY1244" s="131"/>
      <c r="BZ1244" s="131"/>
      <c r="CB1244" s="129" t="s">
        <v>583</v>
      </c>
      <c r="CC1244" s="129" t="s">
        <v>204</v>
      </c>
      <c r="CD1244" s="129" t="s">
        <v>587</v>
      </c>
      <c r="CE1244" s="129" t="s">
        <v>755</v>
      </c>
      <c r="CF1244" s="129" t="s">
        <v>1081</v>
      </c>
      <c r="CG1244" s="131" t="s">
        <v>18021</v>
      </c>
      <c r="CH1244" s="131" t="s">
        <v>11136</v>
      </c>
      <c r="CI1244" s="124" t="s">
        <v>20227</v>
      </c>
    </row>
    <row r="1245" spans="45:87" ht="15" hidden="1" x14ac:dyDescent="0.25">
      <c r="AS1245" s="124" t="s">
        <v>5440</v>
      </c>
      <c r="AT1245" s="129" t="s">
        <v>583</v>
      </c>
      <c r="AU1245" s="129" t="s">
        <v>204</v>
      </c>
      <c r="AV1245" s="129" t="s">
        <v>587</v>
      </c>
      <c r="AW1245" s="129" t="s">
        <v>755</v>
      </c>
      <c r="AX1245" s="129" t="s">
        <v>1082</v>
      </c>
      <c r="AZ1245" s="129" t="s">
        <v>3984</v>
      </c>
      <c r="BA1245" s="130" t="s">
        <v>11137</v>
      </c>
      <c r="BB1245" s="130" t="s">
        <v>11138</v>
      </c>
      <c r="BH1245" s="124"/>
      <c r="BI1245" s="124"/>
      <c r="BP1245" s="123"/>
      <c r="BQ1245" s="123"/>
      <c r="BR1245" s="123"/>
      <c r="BX1245" s="123"/>
      <c r="BY1245" s="131"/>
      <c r="BZ1245" s="131"/>
      <c r="CB1245" s="129" t="s">
        <v>583</v>
      </c>
      <c r="CC1245" s="129" t="s">
        <v>204</v>
      </c>
      <c r="CD1245" s="129" t="s">
        <v>587</v>
      </c>
      <c r="CE1245" s="129" t="s">
        <v>755</v>
      </c>
      <c r="CF1245" s="129" t="s">
        <v>1082</v>
      </c>
      <c r="CG1245" s="131" t="s">
        <v>18021</v>
      </c>
      <c r="CH1245" s="131" t="s">
        <v>11138</v>
      </c>
      <c r="CI1245" s="124" t="s">
        <v>20228</v>
      </c>
    </row>
    <row r="1246" spans="45:87" ht="15" hidden="1" x14ac:dyDescent="0.25">
      <c r="AS1246" s="124" t="s">
        <v>5441</v>
      </c>
      <c r="AT1246" s="129" t="s">
        <v>583</v>
      </c>
      <c r="AU1246" s="129" t="s">
        <v>204</v>
      </c>
      <c r="AV1246" s="129" t="s">
        <v>587</v>
      </c>
      <c r="AW1246" s="129" t="s">
        <v>755</v>
      </c>
      <c r="AX1246" s="129" t="s">
        <v>1083</v>
      </c>
      <c r="AZ1246" s="129" t="s">
        <v>3984</v>
      </c>
      <c r="BA1246" s="130" t="s">
        <v>11139</v>
      </c>
      <c r="BB1246" s="130" t="s">
        <v>11140</v>
      </c>
      <c r="BH1246" s="124"/>
      <c r="BI1246" s="124"/>
      <c r="BP1246" s="123"/>
      <c r="BQ1246" s="123"/>
      <c r="BR1246" s="123"/>
      <c r="BX1246" s="123"/>
      <c r="BY1246" s="131"/>
      <c r="BZ1246" s="131"/>
      <c r="CB1246" s="129" t="s">
        <v>583</v>
      </c>
      <c r="CC1246" s="129" t="s">
        <v>204</v>
      </c>
      <c r="CD1246" s="129" t="s">
        <v>587</v>
      </c>
      <c r="CE1246" s="129" t="s">
        <v>755</v>
      </c>
      <c r="CF1246" s="129" t="s">
        <v>1083</v>
      </c>
      <c r="CG1246" s="131" t="s">
        <v>18021</v>
      </c>
      <c r="CH1246" s="131" t="s">
        <v>11140</v>
      </c>
      <c r="CI1246" s="124" t="s">
        <v>20229</v>
      </c>
    </row>
    <row r="1247" spans="45:87" ht="15" hidden="1" x14ac:dyDescent="0.25">
      <c r="AS1247" s="124" t="s">
        <v>5442</v>
      </c>
      <c r="AT1247" s="129" t="s">
        <v>583</v>
      </c>
      <c r="AU1247" s="129" t="s">
        <v>204</v>
      </c>
      <c r="AV1247" s="129" t="s">
        <v>587</v>
      </c>
      <c r="AW1247" s="129" t="s">
        <v>755</v>
      </c>
      <c r="AX1247" s="129" t="s">
        <v>1084</v>
      </c>
      <c r="AZ1247" s="129" t="s">
        <v>3984</v>
      </c>
      <c r="BA1247" s="130" t="s">
        <v>11141</v>
      </c>
      <c r="BB1247" s="130" t="s">
        <v>11142</v>
      </c>
      <c r="BH1247" s="124"/>
      <c r="BI1247" s="124"/>
      <c r="BP1247" s="123"/>
      <c r="BQ1247" s="123"/>
      <c r="BR1247" s="123"/>
      <c r="BX1247" s="123"/>
      <c r="BY1247" s="131"/>
      <c r="BZ1247" s="131"/>
      <c r="CB1247" s="129" t="s">
        <v>583</v>
      </c>
      <c r="CC1247" s="129" t="s">
        <v>204</v>
      </c>
      <c r="CD1247" s="129" t="s">
        <v>587</v>
      </c>
      <c r="CE1247" s="129" t="s">
        <v>755</v>
      </c>
      <c r="CF1247" s="129" t="s">
        <v>1084</v>
      </c>
      <c r="CG1247" s="131" t="s">
        <v>18021</v>
      </c>
      <c r="CH1247" s="131" t="s">
        <v>11142</v>
      </c>
      <c r="CI1247" s="124" t="s">
        <v>20230</v>
      </c>
    </row>
    <row r="1248" spans="45:87" ht="15" hidden="1" x14ac:dyDescent="0.25">
      <c r="AS1248" s="124" t="s">
        <v>5443</v>
      </c>
      <c r="AT1248" s="129" t="s">
        <v>583</v>
      </c>
      <c r="AU1248" s="129" t="s">
        <v>204</v>
      </c>
      <c r="AV1248" s="129" t="s">
        <v>587</v>
      </c>
      <c r="AW1248" s="129" t="s">
        <v>755</v>
      </c>
      <c r="AX1248" s="129" t="s">
        <v>1085</v>
      </c>
      <c r="AZ1248" s="129" t="s">
        <v>3984</v>
      </c>
      <c r="BA1248" s="130" t="s">
        <v>11143</v>
      </c>
      <c r="BB1248" s="130" t="s">
        <v>11144</v>
      </c>
      <c r="BH1248" s="124"/>
      <c r="BI1248" s="124"/>
      <c r="BP1248" s="123"/>
      <c r="BQ1248" s="123"/>
      <c r="BR1248" s="123"/>
      <c r="BX1248" s="123"/>
      <c r="BY1248" s="131"/>
      <c r="BZ1248" s="131"/>
      <c r="CB1248" s="129" t="s">
        <v>583</v>
      </c>
      <c r="CC1248" s="129" t="s">
        <v>204</v>
      </c>
      <c r="CD1248" s="129" t="s">
        <v>587</v>
      </c>
      <c r="CE1248" s="129" t="s">
        <v>755</v>
      </c>
      <c r="CF1248" s="129" t="s">
        <v>1085</v>
      </c>
      <c r="CG1248" s="131" t="s">
        <v>18021</v>
      </c>
      <c r="CH1248" s="131" t="s">
        <v>11144</v>
      </c>
      <c r="CI1248" s="124" t="s">
        <v>20231</v>
      </c>
    </row>
    <row r="1249" spans="45:87" ht="15" hidden="1" x14ac:dyDescent="0.25">
      <c r="AS1249" s="124" t="s">
        <v>5444</v>
      </c>
      <c r="AT1249" s="129" t="s">
        <v>583</v>
      </c>
      <c r="AU1249" s="129" t="s">
        <v>204</v>
      </c>
      <c r="AV1249" s="129" t="s">
        <v>587</v>
      </c>
      <c r="AW1249" s="129" t="s">
        <v>1086</v>
      </c>
      <c r="AX1249" s="129" t="s">
        <v>1087</v>
      </c>
      <c r="AZ1249" s="129" t="s">
        <v>3984</v>
      </c>
      <c r="BA1249" s="130" t="s">
        <v>11145</v>
      </c>
      <c r="BB1249" s="130" t="s">
        <v>11146</v>
      </c>
      <c r="BH1249" s="124"/>
      <c r="BI1249" s="124"/>
      <c r="BP1249" s="123"/>
      <c r="BQ1249" s="123"/>
      <c r="BR1249" s="123"/>
      <c r="BX1249" s="123"/>
      <c r="BY1249" s="131"/>
      <c r="BZ1249" s="131"/>
      <c r="CB1249" s="129" t="s">
        <v>583</v>
      </c>
      <c r="CC1249" s="129" t="s">
        <v>204</v>
      </c>
      <c r="CD1249" s="129" t="s">
        <v>587</v>
      </c>
      <c r="CE1249" s="129" t="s">
        <v>1086</v>
      </c>
      <c r="CF1249" s="129" t="s">
        <v>1087</v>
      </c>
      <c r="CG1249" s="131" t="s">
        <v>18022</v>
      </c>
      <c r="CH1249" s="131" t="s">
        <v>11146</v>
      </c>
      <c r="CI1249" s="124" t="s">
        <v>20232</v>
      </c>
    </row>
    <row r="1250" spans="45:87" ht="15" hidden="1" x14ac:dyDescent="0.25">
      <c r="AS1250" s="124" t="s">
        <v>5445</v>
      </c>
      <c r="AT1250" s="129" t="s">
        <v>583</v>
      </c>
      <c r="AU1250" s="129" t="s">
        <v>204</v>
      </c>
      <c r="AV1250" s="129" t="s">
        <v>587</v>
      </c>
      <c r="AW1250" s="129" t="s">
        <v>1086</v>
      </c>
      <c r="AX1250" s="129" t="s">
        <v>1088</v>
      </c>
      <c r="AZ1250" s="129" t="s">
        <v>3984</v>
      </c>
      <c r="BA1250" s="130" t="s">
        <v>11147</v>
      </c>
      <c r="BB1250" s="130" t="s">
        <v>11148</v>
      </c>
      <c r="BH1250" s="124"/>
      <c r="BI1250" s="124"/>
      <c r="BP1250" s="123"/>
      <c r="BQ1250" s="123"/>
      <c r="BR1250" s="123"/>
      <c r="BX1250" s="123"/>
      <c r="BY1250" s="131"/>
      <c r="BZ1250" s="131"/>
      <c r="CB1250" s="129" t="s">
        <v>583</v>
      </c>
      <c r="CC1250" s="129" t="s">
        <v>204</v>
      </c>
      <c r="CD1250" s="129" t="s">
        <v>587</v>
      </c>
      <c r="CE1250" s="129" t="s">
        <v>1086</v>
      </c>
      <c r="CF1250" s="129" t="s">
        <v>1088</v>
      </c>
      <c r="CG1250" s="131" t="s">
        <v>18022</v>
      </c>
      <c r="CH1250" s="131" t="s">
        <v>11148</v>
      </c>
      <c r="CI1250" s="124" t="s">
        <v>20233</v>
      </c>
    </row>
    <row r="1251" spans="45:87" ht="15" hidden="1" x14ac:dyDescent="0.25">
      <c r="AS1251" s="124" t="s">
        <v>5446</v>
      </c>
      <c r="AT1251" s="129" t="s">
        <v>583</v>
      </c>
      <c r="AU1251" s="129" t="s">
        <v>204</v>
      </c>
      <c r="AV1251" s="129" t="s">
        <v>587</v>
      </c>
      <c r="AW1251" s="129" t="s">
        <v>1086</v>
      </c>
      <c r="AX1251" s="129" t="s">
        <v>1089</v>
      </c>
      <c r="AZ1251" s="129" t="s">
        <v>3984</v>
      </c>
      <c r="BA1251" s="130" t="s">
        <v>11149</v>
      </c>
      <c r="BB1251" s="130" t="s">
        <v>11150</v>
      </c>
      <c r="BH1251" s="124"/>
      <c r="BI1251" s="124"/>
      <c r="BP1251" s="123"/>
      <c r="BQ1251" s="123"/>
      <c r="BR1251" s="123"/>
      <c r="BX1251" s="123"/>
      <c r="BY1251" s="131"/>
      <c r="BZ1251" s="131"/>
      <c r="CB1251" s="129" t="s">
        <v>583</v>
      </c>
      <c r="CC1251" s="129" t="s">
        <v>204</v>
      </c>
      <c r="CD1251" s="129" t="s">
        <v>587</v>
      </c>
      <c r="CE1251" s="129" t="s">
        <v>1086</v>
      </c>
      <c r="CF1251" s="129" t="s">
        <v>1089</v>
      </c>
      <c r="CG1251" s="131" t="s">
        <v>18022</v>
      </c>
      <c r="CH1251" s="131" t="s">
        <v>11150</v>
      </c>
      <c r="CI1251" s="124" t="s">
        <v>20234</v>
      </c>
    </row>
    <row r="1252" spans="45:87" ht="15" hidden="1" x14ac:dyDescent="0.25">
      <c r="AS1252" s="124" t="s">
        <v>5447</v>
      </c>
      <c r="AT1252" s="129" t="s">
        <v>583</v>
      </c>
      <c r="AU1252" s="129" t="s">
        <v>204</v>
      </c>
      <c r="AV1252" s="129" t="s">
        <v>587</v>
      </c>
      <c r="AW1252" s="129" t="s">
        <v>1086</v>
      </c>
      <c r="AX1252" s="129" t="s">
        <v>1090</v>
      </c>
      <c r="AZ1252" s="129" t="s">
        <v>3984</v>
      </c>
      <c r="BA1252" s="130" t="s">
        <v>11151</v>
      </c>
      <c r="BB1252" s="130" t="s">
        <v>11152</v>
      </c>
      <c r="BH1252" s="124"/>
      <c r="BI1252" s="124"/>
      <c r="BP1252" s="123"/>
      <c r="BQ1252" s="123"/>
      <c r="BR1252" s="123"/>
      <c r="BX1252" s="123"/>
      <c r="BY1252" s="131"/>
      <c r="BZ1252" s="131"/>
      <c r="CB1252" s="129" t="s">
        <v>583</v>
      </c>
      <c r="CC1252" s="129" t="s">
        <v>204</v>
      </c>
      <c r="CD1252" s="129" t="s">
        <v>587</v>
      </c>
      <c r="CE1252" s="129" t="s">
        <v>1086</v>
      </c>
      <c r="CF1252" s="129" t="s">
        <v>1090</v>
      </c>
      <c r="CG1252" s="131" t="s">
        <v>18022</v>
      </c>
      <c r="CH1252" s="131" t="s">
        <v>11152</v>
      </c>
      <c r="CI1252" s="124" t="s">
        <v>20235</v>
      </c>
    </row>
    <row r="1253" spans="45:87" ht="15" hidden="1" x14ac:dyDescent="0.25">
      <c r="AS1253" s="124" t="s">
        <v>5448</v>
      </c>
      <c r="AT1253" s="129" t="s">
        <v>583</v>
      </c>
      <c r="AU1253" s="129" t="s">
        <v>204</v>
      </c>
      <c r="AV1253" s="129" t="s">
        <v>587</v>
      </c>
      <c r="AW1253" s="129" t="s">
        <v>1086</v>
      </c>
      <c r="AX1253" s="129" t="s">
        <v>1091</v>
      </c>
      <c r="AZ1253" s="129" t="s">
        <v>3984</v>
      </c>
      <c r="BA1253" s="130" t="s">
        <v>11153</v>
      </c>
      <c r="BB1253" s="130" t="s">
        <v>11154</v>
      </c>
      <c r="BH1253" s="124"/>
      <c r="BI1253" s="124"/>
      <c r="BP1253" s="123"/>
      <c r="BQ1253" s="123"/>
      <c r="BR1253" s="123"/>
      <c r="BX1253" s="123"/>
      <c r="BY1253" s="131"/>
      <c r="BZ1253" s="131"/>
      <c r="CB1253" s="129" t="s">
        <v>583</v>
      </c>
      <c r="CC1253" s="129" t="s">
        <v>204</v>
      </c>
      <c r="CD1253" s="129" t="s">
        <v>587</v>
      </c>
      <c r="CE1253" s="129" t="s">
        <v>1086</v>
      </c>
      <c r="CF1253" s="129" t="s">
        <v>1091</v>
      </c>
      <c r="CG1253" s="131" t="s">
        <v>18022</v>
      </c>
      <c r="CH1253" s="131" t="s">
        <v>11154</v>
      </c>
      <c r="CI1253" s="124" t="s">
        <v>20236</v>
      </c>
    </row>
    <row r="1254" spans="45:87" ht="15" hidden="1" x14ac:dyDescent="0.25">
      <c r="AS1254" s="124" t="s">
        <v>5449</v>
      </c>
      <c r="AT1254" s="129" t="s">
        <v>583</v>
      </c>
      <c r="AU1254" s="129" t="s">
        <v>204</v>
      </c>
      <c r="AV1254" s="129" t="s">
        <v>587</v>
      </c>
      <c r="AW1254" s="129" t="s">
        <v>1086</v>
      </c>
      <c r="AX1254" s="129" t="s">
        <v>1092</v>
      </c>
      <c r="AZ1254" s="129" t="s">
        <v>3984</v>
      </c>
      <c r="BA1254" s="130" t="s">
        <v>11155</v>
      </c>
      <c r="BB1254" s="130" t="s">
        <v>11156</v>
      </c>
      <c r="BH1254" s="124"/>
      <c r="BI1254" s="124"/>
      <c r="BP1254" s="123"/>
      <c r="BQ1254" s="123"/>
      <c r="BR1254" s="123"/>
      <c r="BX1254" s="123"/>
      <c r="BY1254" s="131"/>
      <c r="BZ1254" s="131"/>
      <c r="CB1254" s="129" t="s">
        <v>583</v>
      </c>
      <c r="CC1254" s="129" t="s">
        <v>204</v>
      </c>
      <c r="CD1254" s="129" t="s">
        <v>587</v>
      </c>
      <c r="CE1254" s="129" t="s">
        <v>1086</v>
      </c>
      <c r="CF1254" s="129" t="s">
        <v>1092</v>
      </c>
      <c r="CG1254" s="131" t="s">
        <v>18022</v>
      </c>
      <c r="CH1254" s="131" t="s">
        <v>11156</v>
      </c>
      <c r="CI1254" s="124" t="s">
        <v>20237</v>
      </c>
    </row>
    <row r="1255" spans="45:87" ht="15" hidden="1" x14ac:dyDescent="0.25">
      <c r="AS1255" s="124" t="s">
        <v>5450</v>
      </c>
      <c r="AT1255" s="129" t="s">
        <v>583</v>
      </c>
      <c r="AU1255" s="129" t="s">
        <v>204</v>
      </c>
      <c r="AV1255" s="129" t="s">
        <v>587</v>
      </c>
      <c r="AW1255" s="129" t="s">
        <v>1086</v>
      </c>
      <c r="AX1255" s="129" t="s">
        <v>1093</v>
      </c>
      <c r="AZ1255" s="129" t="s">
        <v>3984</v>
      </c>
      <c r="BA1255" s="130" t="s">
        <v>11157</v>
      </c>
      <c r="BB1255" s="130" t="s">
        <v>11158</v>
      </c>
      <c r="BH1255" s="124"/>
      <c r="BI1255" s="124"/>
      <c r="BP1255" s="123"/>
      <c r="BQ1255" s="123"/>
      <c r="BR1255" s="123"/>
      <c r="BX1255" s="123"/>
      <c r="BY1255" s="131"/>
      <c r="BZ1255" s="131"/>
      <c r="CB1255" s="129" t="s">
        <v>583</v>
      </c>
      <c r="CC1255" s="129" t="s">
        <v>204</v>
      </c>
      <c r="CD1255" s="129" t="s">
        <v>587</v>
      </c>
      <c r="CE1255" s="129" t="s">
        <v>1086</v>
      </c>
      <c r="CF1255" s="129" t="s">
        <v>1093</v>
      </c>
      <c r="CG1255" s="131" t="s">
        <v>18022</v>
      </c>
      <c r="CH1255" s="131" t="s">
        <v>11158</v>
      </c>
      <c r="CI1255" s="124" t="s">
        <v>20238</v>
      </c>
    </row>
    <row r="1256" spans="45:87" ht="15" hidden="1" x14ac:dyDescent="0.25">
      <c r="AS1256" s="124" t="s">
        <v>5451</v>
      </c>
      <c r="AT1256" s="129" t="s">
        <v>583</v>
      </c>
      <c r="AU1256" s="129" t="s">
        <v>204</v>
      </c>
      <c r="AV1256" s="129" t="s">
        <v>587</v>
      </c>
      <c r="AW1256" s="129" t="s">
        <v>1086</v>
      </c>
      <c r="AX1256" s="129" t="s">
        <v>1094</v>
      </c>
      <c r="AZ1256" s="129" t="s">
        <v>3984</v>
      </c>
      <c r="BA1256" s="130" t="s">
        <v>11159</v>
      </c>
      <c r="BB1256" s="130" t="s">
        <v>11160</v>
      </c>
      <c r="BH1256" s="124"/>
      <c r="BI1256" s="124"/>
      <c r="BP1256" s="123"/>
      <c r="BQ1256" s="123"/>
      <c r="BR1256" s="123"/>
      <c r="BX1256" s="123"/>
      <c r="BY1256" s="131"/>
      <c r="BZ1256" s="131"/>
      <c r="CB1256" s="129" t="s">
        <v>583</v>
      </c>
      <c r="CC1256" s="129" t="s">
        <v>204</v>
      </c>
      <c r="CD1256" s="129" t="s">
        <v>587</v>
      </c>
      <c r="CE1256" s="129" t="s">
        <v>1086</v>
      </c>
      <c r="CF1256" s="129" t="s">
        <v>1094</v>
      </c>
      <c r="CG1256" s="131" t="s">
        <v>18022</v>
      </c>
      <c r="CH1256" s="131" t="s">
        <v>11160</v>
      </c>
      <c r="CI1256" s="124" t="s">
        <v>20239</v>
      </c>
    </row>
    <row r="1257" spans="45:87" ht="15" hidden="1" x14ac:dyDescent="0.25">
      <c r="AS1257" s="124" t="s">
        <v>5452</v>
      </c>
      <c r="AT1257" s="129" t="s">
        <v>583</v>
      </c>
      <c r="AU1257" s="129" t="s">
        <v>204</v>
      </c>
      <c r="AV1257" s="129" t="s">
        <v>587</v>
      </c>
      <c r="AW1257" s="129" t="s">
        <v>1086</v>
      </c>
      <c r="AX1257" s="129" t="s">
        <v>1095</v>
      </c>
      <c r="AZ1257" s="129" t="s">
        <v>3984</v>
      </c>
      <c r="BA1257" s="130" t="s">
        <v>11161</v>
      </c>
      <c r="BB1257" s="130" t="s">
        <v>11162</v>
      </c>
      <c r="BH1257" s="124"/>
      <c r="BI1257" s="124"/>
      <c r="BP1257" s="123"/>
      <c r="BQ1257" s="123"/>
      <c r="BR1257" s="123"/>
      <c r="BX1257" s="123"/>
      <c r="BY1257" s="131"/>
      <c r="BZ1257" s="131"/>
      <c r="CB1257" s="129" t="s">
        <v>583</v>
      </c>
      <c r="CC1257" s="129" t="s">
        <v>204</v>
      </c>
      <c r="CD1257" s="129" t="s">
        <v>587</v>
      </c>
      <c r="CE1257" s="129" t="s">
        <v>1086</v>
      </c>
      <c r="CF1257" s="129" t="s">
        <v>1095</v>
      </c>
      <c r="CG1257" s="131" t="s">
        <v>18022</v>
      </c>
      <c r="CH1257" s="131" t="s">
        <v>11162</v>
      </c>
      <c r="CI1257" s="124" t="s">
        <v>20240</v>
      </c>
    </row>
    <row r="1258" spans="45:87" ht="15" hidden="1" x14ac:dyDescent="0.25">
      <c r="AS1258" s="124" t="s">
        <v>5453</v>
      </c>
      <c r="AT1258" s="129" t="s">
        <v>583</v>
      </c>
      <c r="AU1258" s="129" t="s">
        <v>204</v>
      </c>
      <c r="AV1258" s="129" t="s">
        <v>587</v>
      </c>
      <c r="AW1258" s="129" t="s">
        <v>1086</v>
      </c>
      <c r="AX1258" s="129" t="s">
        <v>1096</v>
      </c>
      <c r="AZ1258" s="129" t="s">
        <v>3984</v>
      </c>
      <c r="BA1258" s="130" t="s">
        <v>11163</v>
      </c>
      <c r="BB1258" s="130" t="s">
        <v>11164</v>
      </c>
      <c r="BH1258" s="124"/>
      <c r="BI1258" s="124"/>
      <c r="BP1258" s="123"/>
      <c r="BQ1258" s="123"/>
      <c r="BR1258" s="123"/>
      <c r="BX1258" s="123"/>
      <c r="BY1258" s="131"/>
      <c r="BZ1258" s="131"/>
      <c r="CB1258" s="129" t="s">
        <v>583</v>
      </c>
      <c r="CC1258" s="129" t="s">
        <v>204</v>
      </c>
      <c r="CD1258" s="129" t="s">
        <v>587</v>
      </c>
      <c r="CE1258" s="129" t="s">
        <v>1086</v>
      </c>
      <c r="CF1258" s="129" t="s">
        <v>1096</v>
      </c>
      <c r="CG1258" s="131" t="s">
        <v>18022</v>
      </c>
      <c r="CH1258" s="131" t="s">
        <v>11164</v>
      </c>
      <c r="CI1258" s="124" t="s">
        <v>20241</v>
      </c>
    </row>
    <row r="1259" spans="45:87" ht="15" hidden="1" x14ac:dyDescent="0.25">
      <c r="AS1259" s="124" t="s">
        <v>5454</v>
      </c>
      <c r="AT1259" s="129" t="s">
        <v>583</v>
      </c>
      <c r="AU1259" s="129" t="s">
        <v>204</v>
      </c>
      <c r="AV1259" s="129" t="s">
        <v>587</v>
      </c>
      <c r="AW1259" s="129" t="s">
        <v>1086</v>
      </c>
      <c r="AX1259" s="129" t="s">
        <v>1097</v>
      </c>
      <c r="AZ1259" s="129" t="s">
        <v>3984</v>
      </c>
      <c r="BA1259" s="130" t="s">
        <v>11165</v>
      </c>
      <c r="BB1259" s="130" t="s">
        <v>11166</v>
      </c>
      <c r="BH1259" s="124"/>
      <c r="BI1259" s="124"/>
      <c r="BP1259" s="123"/>
      <c r="BQ1259" s="123"/>
      <c r="BR1259" s="123"/>
      <c r="BX1259" s="123"/>
      <c r="BY1259" s="131"/>
      <c r="BZ1259" s="131"/>
      <c r="CB1259" s="129" t="s">
        <v>583</v>
      </c>
      <c r="CC1259" s="129" t="s">
        <v>204</v>
      </c>
      <c r="CD1259" s="129" t="s">
        <v>587</v>
      </c>
      <c r="CE1259" s="129" t="s">
        <v>1086</v>
      </c>
      <c r="CF1259" s="129" t="s">
        <v>1097</v>
      </c>
      <c r="CG1259" s="131" t="s">
        <v>18022</v>
      </c>
      <c r="CH1259" s="131" t="s">
        <v>11166</v>
      </c>
      <c r="CI1259" s="124" t="s">
        <v>20242</v>
      </c>
    </row>
    <row r="1260" spans="45:87" ht="15" hidden="1" x14ac:dyDescent="0.25">
      <c r="AS1260" s="124" t="s">
        <v>5455</v>
      </c>
      <c r="AT1260" s="129" t="s">
        <v>583</v>
      </c>
      <c r="AU1260" s="129" t="s">
        <v>204</v>
      </c>
      <c r="AV1260" s="129" t="s">
        <v>587</v>
      </c>
      <c r="AW1260" s="129" t="s">
        <v>1086</v>
      </c>
      <c r="AX1260" s="129" t="s">
        <v>1098</v>
      </c>
      <c r="AZ1260" s="129" t="s">
        <v>3984</v>
      </c>
      <c r="BA1260" s="130" t="s">
        <v>11167</v>
      </c>
      <c r="BB1260" s="130" t="s">
        <v>11168</v>
      </c>
      <c r="BH1260" s="124"/>
      <c r="BI1260" s="124"/>
      <c r="BP1260" s="123"/>
      <c r="BQ1260" s="123"/>
      <c r="BR1260" s="123"/>
      <c r="BX1260" s="123"/>
      <c r="BY1260" s="131"/>
      <c r="BZ1260" s="131"/>
      <c r="CB1260" s="129" t="s">
        <v>583</v>
      </c>
      <c r="CC1260" s="129" t="s">
        <v>204</v>
      </c>
      <c r="CD1260" s="129" t="s">
        <v>587</v>
      </c>
      <c r="CE1260" s="129" t="s">
        <v>1086</v>
      </c>
      <c r="CF1260" s="129" t="s">
        <v>1098</v>
      </c>
      <c r="CG1260" s="131" t="s">
        <v>18022</v>
      </c>
      <c r="CH1260" s="131" t="s">
        <v>11168</v>
      </c>
      <c r="CI1260" s="124" t="s">
        <v>20243</v>
      </c>
    </row>
    <row r="1261" spans="45:87" ht="15" hidden="1" x14ac:dyDescent="0.25">
      <c r="AS1261" s="124" t="s">
        <v>5456</v>
      </c>
      <c r="AT1261" s="129" t="s">
        <v>583</v>
      </c>
      <c r="AU1261" s="129" t="s">
        <v>204</v>
      </c>
      <c r="AV1261" s="129" t="s">
        <v>587</v>
      </c>
      <c r="AW1261" s="129" t="s">
        <v>1086</v>
      </c>
      <c r="AX1261" s="129" t="s">
        <v>1099</v>
      </c>
      <c r="AZ1261" s="129" t="s">
        <v>3984</v>
      </c>
      <c r="BA1261" s="130" t="s">
        <v>11169</v>
      </c>
      <c r="BB1261" s="130" t="s">
        <v>11170</v>
      </c>
      <c r="BH1261" s="124"/>
      <c r="BI1261" s="124"/>
      <c r="BP1261" s="123"/>
      <c r="BQ1261" s="123"/>
      <c r="BR1261" s="123"/>
      <c r="BX1261" s="123"/>
      <c r="BY1261" s="131"/>
      <c r="BZ1261" s="131"/>
      <c r="CB1261" s="129" t="s">
        <v>583</v>
      </c>
      <c r="CC1261" s="129" t="s">
        <v>204</v>
      </c>
      <c r="CD1261" s="129" t="s">
        <v>587</v>
      </c>
      <c r="CE1261" s="129" t="s">
        <v>1086</v>
      </c>
      <c r="CF1261" s="129" t="s">
        <v>1099</v>
      </c>
      <c r="CG1261" s="131" t="s">
        <v>18022</v>
      </c>
      <c r="CH1261" s="131" t="s">
        <v>11170</v>
      </c>
      <c r="CI1261" s="124" t="s">
        <v>20244</v>
      </c>
    </row>
    <row r="1262" spans="45:87" ht="15" hidden="1" x14ac:dyDescent="0.25">
      <c r="AS1262" s="124" t="s">
        <v>5457</v>
      </c>
      <c r="AT1262" s="129" t="s">
        <v>583</v>
      </c>
      <c r="AU1262" s="129" t="s">
        <v>204</v>
      </c>
      <c r="AV1262" s="129" t="s">
        <v>587</v>
      </c>
      <c r="AW1262" s="129" t="s">
        <v>1086</v>
      </c>
      <c r="AX1262" s="129" t="s">
        <v>1100</v>
      </c>
      <c r="AZ1262" s="129" t="s">
        <v>3984</v>
      </c>
      <c r="BA1262" s="130" t="s">
        <v>11171</v>
      </c>
      <c r="BB1262" s="130" t="s">
        <v>11172</v>
      </c>
      <c r="BH1262" s="124"/>
      <c r="BI1262" s="124"/>
      <c r="BP1262" s="123"/>
      <c r="BQ1262" s="123"/>
      <c r="BR1262" s="123"/>
      <c r="BX1262" s="123"/>
      <c r="BY1262" s="131"/>
      <c r="BZ1262" s="131"/>
      <c r="CB1262" s="129" t="s">
        <v>583</v>
      </c>
      <c r="CC1262" s="129" t="s">
        <v>204</v>
      </c>
      <c r="CD1262" s="129" t="s">
        <v>587</v>
      </c>
      <c r="CE1262" s="129" t="s">
        <v>1086</v>
      </c>
      <c r="CF1262" s="129" t="s">
        <v>1100</v>
      </c>
      <c r="CG1262" s="131" t="s">
        <v>18022</v>
      </c>
      <c r="CH1262" s="131" t="s">
        <v>11172</v>
      </c>
      <c r="CI1262" s="124" t="s">
        <v>20245</v>
      </c>
    </row>
    <row r="1263" spans="45:87" ht="15" hidden="1" x14ac:dyDescent="0.25">
      <c r="AS1263" s="124" t="s">
        <v>5458</v>
      </c>
      <c r="AT1263" s="129" t="s">
        <v>583</v>
      </c>
      <c r="AU1263" s="129" t="s">
        <v>204</v>
      </c>
      <c r="AV1263" s="129" t="s">
        <v>587</v>
      </c>
      <c r="AW1263" s="129" t="s">
        <v>1086</v>
      </c>
      <c r="AX1263" s="129" t="s">
        <v>1101</v>
      </c>
      <c r="AZ1263" s="129" t="s">
        <v>3984</v>
      </c>
      <c r="BA1263" s="130" t="s">
        <v>11173</v>
      </c>
      <c r="BB1263" s="130" t="s">
        <v>11174</v>
      </c>
      <c r="BH1263" s="124"/>
      <c r="BI1263" s="124"/>
      <c r="BP1263" s="123"/>
      <c r="BQ1263" s="123"/>
      <c r="BR1263" s="123"/>
      <c r="BX1263" s="123"/>
      <c r="BY1263" s="131"/>
      <c r="BZ1263" s="131"/>
      <c r="CB1263" s="129" t="s">
        <v>583</v>
      </c>
      <c r="CC1263" s="129" t="s">
        <v>204</v>
      </c>
      <c r="CD1263" s="129" t="s">
        <v>587</v>
      </c>
      <c r="CE1263" s="129" t="s">
        <v>1086</v>
      </c>
      <c r="CF1263" s="129" t="s">
        <v>1101</v>
      </c>
      <c r="CG1263" s="131" t="s">
        <v>18022</v>
      </c>
      <c r="CH1263" s="131" t="s">
        <v>11174</v>
      </c>
      <c r="CI1263" s="124" t="s">
        <v>20246</v>
      </c>
    </row>
    <row r="1264" spans="45:87" ht="15" hidden="1" x14ac:dyDescent="0.25">
      <c r="AS1264" s="124" t="s">
        <v>5459</v>
      </c>
      <c r="AT1264" s="129" t="s">
        <v>583</v>
      </c>
      <c r="AU1264" s="129" t="s">
        <v>204</v>
      </c>
      <c r="AV1264" s="129" t="s">
        <v>587</v>
      </c>
      <c r="AW1264" s="129" t="s">
        <v>1086</v>
      </c>
      <c r="AX1264" s="129" t="s">
        <v>1102</v>
      </c>
      <c r="AZ1264" s="129" t="s">
        <v>3984</v>
      </c>
      <c r="BA1264" s="130" t="s">
        <v>11175</v>
      </c>
      <c r="BB1264" s="130" t="s">
        <v>11176</v>
      </c>
      <c r="BH1264" s="124"/>
      <c r="BI1264" s="124"/>
      <c r="BP1264" s="123"/>
      <c r="BQ1264" s="123"/>
      <c r="BR1264" s="123"/>
      <c r="BX1264" s="123"/>
      <c r="BY1264" s="131"/>
      <c r="BZ1264" s="131"/>
      <c r="CB1264" s="129" t="s">
        <v>583</v>
      </c>
      <c r="CC1264" s="129" t="s">
        <v>204</v>
      </c>
      <c r="CD1264" s="129" t="s">
        <v>587</v>
      </c>
      <c r="CE1264" s="129" t="s">
        <v>1086</v>
      </c>
      <c r="CF1264" s="129" t="s">
        <v>1102</v>
      </c>
      <c r="CG1264" s="131" t="s">
        <v>18022</v>
      </c>
      <c r="CH1264" s="131" t="s">
        <v>11176</v>
      </c>
      <c r="CI1264" s="124" t="s">
        <v>20247</v>
      </c>
    </row>
    <row r="1265" spans="45:87" ht="15" hidden="1" x14ac:dyDescent="0.25">
      <c r="AS1265" s="124" t="s">
        <v>5460</v>
      </c>
      <c r="AT1265" s="129" t="s">
        <v>583</v>
      </c>
      <c r="AU1265" s="129" t="s">
        <v>204</v>
      </c>
      <c r="AV1265" s="129" t="s">
        <v>587</v>
      </c>
      <c r="AW1265" s="129" t="s">
        <v>1086</v>
      </c>
      <c r="AX1265" s="129" t="s">
        <v>1103</v>
      </c>
      <c r="AZ1265" s="129" t="s">
        <v>3984</v>
      </c>
      <c r="BA1265" s="130" t="s">
        <v>11177</v>
      </c>
      <c r="BB1265" s="130" t="s">
        <v>11178</v>
      </c>
      <c r="BH1265" s="124"/>
      <c r="BI1265" s="124"/>
      <c r="BP1265" s="123"/>
      <c r="BQ1265" s="123"/>
      <c r="BR1265" s="123"/>
      <c r="BX1265" s="123"/>
      <c r="BY1265" s="131"/>
      <c r="BZ1265" s="131"/>
      <c r="CB1265" s="129" t="s">
        <v>583</v>
      </c>
      <c r="CC1265" s="129" t="s">
        <v>204</v>
      </c>
      <c r="CD1265" s="129" t="s">
        <v>587</v>
      </c>
      <c r="CE1265" s="129" t="s">
        <v>1086</v>
      </c>
      <c r="CF1265" s="129" t="s">
        <v>1103</v>
      </c>
      <c r="CG1265" s="131" t="s">
        <v>18022</v>
      </c>
      <c r="CH1265" s="131" t="s">
        <v>11178</v>
      </c>
      <c r="CI1265" s="124" t="s">
        <v>20248</v>
      </c>
    </row>
    <row r="1266" spans="45:87" ht="15" hidden="1" x14ac:dyDescent="0.25">
      <c r="AS1266" s="124" t="s">
        <v>5461</v>
      </c>
      <c r="AT1266" s="129" t="s">
        <v>583</v>
      </c>
      <c r="AU1266" s="129" t="s">
        <v>204</v>
      </c>
      <c r="AV1266" s="129" t="s">
        <v>587</v>
      </c>
      <c r="AW1266" s="129" t="s">
        <v>1086</v>
      </c>
      <c r="AX1266" s="129" t="s">
        <v>1104</v>
      </c>
      <c r="AZ1266" s="129" t="s">
        <v>3984</v>
      </c>
      <c r="BA1266" s="130" t="s">
        <v>11179</v>
      </c>
      <c r="BB1266" s="130" t="s">
        <v>11180</v>
      </c>
      <c r="BH1266" s="124"/>
      <c r="BI1266" s="124"/>
      <c r="BP1266" s="123"/>
      <c r="BQ1266" s="123"/>
      <c r="BR1266" s="123"/>
      <c r="BX1266" s="123"/>
      <c r="BY1266" s="131"/>
      <c r="BZ1266" s="131"/>
      <c r="CB1266" s="129" t="s">
        <v>583</v>
      </c>
      <c r="CC1266" s="129" t="s">
        <v>204</v>
      </c>
      <c r="CD1266" s="129" t="s">
        <v>587</v>
      </c>
      <c r="CE1266" s="129" t="s">
        <v>1086</v>
      </c>
      <c r="CF1266" s="129" t="s">
        <v>1104</v>
      </c>
      <c r="CG1266" s="131" t="s">
        <v>18022</v>
      </c>
      <c r="CH1266" s="131" t="s">
        <v>11180</v>
      </c>
      <c r="CI1266" s="124" t="s">
        <v>20249</v>
      </c>
    </row>
    <row r="1267" spans="45:87" ht="15" hidden="1" x14ac:dyDescent="0.25">
      <c r="AS1267" s="124" t="s">
        <v>5462</v>
      </c>
      <c r="AT1267" s="129" t="s">
        <v>583</v>
      </c>
      <c r="AU1267" s="129" t="s">
        <v>204</v>
      </c>
      <c r="AV1267" s="129" t="s">
        <v>587</v>
      </c>
      <c r="AW1267" s="129" t="s">
        <v>1086</v>
      </c>
      <c r="AX1267" s="129" t="s">
        <v>1105</v>
      </c>
      <c r="AZ1267" s="129" t="s">
        <v>3984</v>
      </c>
      <c r="BA1267" s="130" t="s">
        <v>11181</v>
      </c>
      <c r="BB1267" s="130" t="s">
        <v>11182</v>
      </c>
      <c r="BH1267" s="124"/>
      <c r="BI1267" s="124"/>
      <c r="BP1267" s="123"/>
      <c r="BQ1267" s="123"/>
      <c r="BR1267" s="123"/>
      <c r="BX1267" s="123"/>
      <c r="BY1267" s="131"/>
      <c r="BZ1267" s="131"/>
      <c r="CB1267" s="129" t="s">
        <v>583</v>
      </c>
      <c r="CC1267" s="129" t="s">
        <v>204</v>
      </c>
      <c r="CD1267" s="129" t="s">
        <v>587</v>
      </c>
      <c r="CE1267" s="129" t="s">
        <v>1086</v>
      </c>
      <c r="CF1267" s="129" t="s">
        <v>1105</v>
      </c>
      <c r="CG1267" s="131" t="s">
        <v>18022</v>
      </c>
      <c r="CH1267" s="131" t="s">
        <v>11182</v>
      </c>
      <c r="CI1267" s="124" t="s">
        <v>20250</v>
      </c>
    </row>
    <row r="1268" spans="45:87" ht="15" hidden="1" x14ac:dyDescent="0.25">
      <c r="AS1268" s="124" t="s">
        <v>5463</v>
      </c>
      <c r="AT1268" s="129" t="s">
        <v>583</v>
      </c>
      <c r="AU1268" s="129" t="s">
        <v>204</v>
      </c>
      <c r="AV1268" s="129" t="s">
        <v>587</v>
      </c>
      <c r="AW1268" s="129" t="s">
        <v>1086</v>
      </c>
      <c r="AX1268" s="129" t="s">
        <v>1106</v>
      </c>
      <c r="AZ1268" s="129" t="s">
        <v>3984</v>
      </c>
      <c r="BA1268" s="130" t="s">
        <v>11183</v>
      </c>
      <c r="BB1268" s="130" t="s">
        <v>11184</v>
      </c>
      <c r="BH1268" s="124"/>
      <c r="BI1268" s="124"/>
      <c r="BP1268" s="123"/>
      <c r="BQ1268" s="123"/>
      <c r="BR1268" s="123"/>
      <c r="BX1268" s="123"/>
      <c r="BY1268" s="131"/>
      <c r="BZ1268" s="131"/>
      <c r="CB1268" s="129" t="s">
        <v>583</v>
      </c>
      <c r="CC1268" s="129" t="s">
        <v>204</v>
      </c>
      <c r="CD1268" s="129" t="s">
        <v>587</v>
      </c>
      <c r="CE1268" s="129" t="s">
        <v>1086</v>
      </c>
      <c r="CF1268" s="129" t="s">
        <v>1106</v>
      </c>
      <c r="CG1268" s="131" t="s">
        <v>18022</v>
      </c>
      <c r="CH1268" s="131" t="s">
        <v>11184</v>
      </c>
      <c r="CI1268" s="124" t="s">
        <v>20251</v>
      </c>
    </row>
    <row r="1269" spans="45:87" ht="15" hidden="1" x14ac:dyDescent="0.25">
      <c r="AS1269" s="124" t="s">
        <v>5464</v>
      </c>
      <c r="AT1269" s="129" t="s">
        <v>583</v>
      </c>
      <c r="AU1269" s="129" t="s">
        <v>204</v>
      </c>
      <c r="AV1269" s="129" t="s">
        <v>587</v>
      </c>
      <c r="AW1269" s="129" t="s">
        <v>1086</v>
      </c>
      <c r="AX1269" s="129" t="s">
        <v>1107</v>
      </c>
      <c r="AZ1269" s="129" t="s">
        <v>3984</v>
      </c>
      <c r="BA1269" s="130" t="s">
        <v>11185</v>
      </c>
      <c r="BB1269" s="130" t="s">
        <v>11186</v>
      </c>
      <c r="BH1269" s="124"/>
      <c r="BI1269" s="124"/>
      <c r="BP1269" s="123"/>
      <c r="BQ1269" s="123"/>
      <c r="BR1269" s="123"/>
      <c r="BX1269" s="123"/>
      <c r="BY1269" s="131"/>
      <c r="BZ1269" s="131"/>
      <c r="CB1269" s="129" t="s">
        <v>583</v>
      </c>
      <c r="CC1269" s="129" t="s">
        <v>204</v>
      </c>
      <c r="CD1269" s="129" t="s">
        <v>587</v>
      </c>
      <c r="CE1269" s="129" t="s">
        <v>1086</v>
      </c>
      <c r="CF1269" s="129" t="s">
        <v>1107</v>
      </c>
      <c r="CG1269" s="131" t="s">
        <v>18022</v>
      </c>
      <c r="CH1269" s="131" t="s">
        <v>11186</v>
      </c>
      <c r="CI1269" s="124" t="s">
        <v>20252</v>
      </c>
    </row>
    <row r="1270" spans="45:87" ht="15" hidden="1" x14ac:dyDescent="0.25">
      <c r="AS1270" s="124" t="s">
        <v>5465</v>
      </c>
      <c r="AT1270" s="129" t="s">
        <v>583</v>
      </c>
      <c r="AU1270" s="129" t="s">
        <v>204</v>
      </c>
      <c r="AV1270" s="129" t="s">
        <v>587</v>
      </c>
      <c r="AW1270" s="129" t="s">
        <v>1086</v>
      </c>
      <c r="AX1270" s="129" t="s">
        <v>1108</v>
      </c>
      <c r="AZ1270" s="129" t="s">
        <v>3984</v>
      </c>
      <c r="BA1270" s="130" t="s">
        <v>11187</v>
      </c>
      <c r="BB1270" s="130" t="s">
        <v>11188</v>
      </c>
      <c r="BH1270" s="124"/>
      <c r="BI1270" s="124"/>
      <c r="BP1270" s="123"/>
      <c r="BQ1270" s="123"/>
      <c r="BR1270" s="123"/>
      <c r="BX1270" s="123"/>
      <c r="BY1270" s="131"/>
      <c r="BZ1270" s="131"/>
      <c r="CB1270" s="129" t="s">
        <v>583</v>
      </c>
      <c r="CC1270" s="129" t="s">
        <v>204</v>
      </c>
      <c r="CD1270" s="129" t="s">
        <v>587</v>
      </c>
      <c r="CE1270" s="129" t="s">
        <v>1086</v>
      </c>
      <c r="CF1270" s="129" t="s">
        <v>1108</v>
      </c>
      <c r="CG1270" s="131" t="s">
        <v>18022</v>
      </c>
      <c r="CH1270" s="131" t="s">
        <v>11188</v>
      </c>
      <c r="CI1270" s="124" t="s">
        <v>20253</v>
      </c>
    </row>
    <row r="1271" spans="45:87" ht="15" hidden="1" x14ac:dyDescent="0.25">
      <c r="AS1271" s="124" t="s">
        <v>5466</v>
      </c>
      <c r="AT1271" s="129" t="s">
        <v>583</v>
      </c>
      <c r="AU1271" s="129" t="s">
        <v>204</v>
      </c>
      <c r="AV1271" s="129" t="s">
        <v>587</v>
      </c>
      <c r="AW1271" s="129" t="s">
        <v>1086</v>
      </c>
      <c r="AX1271" s="129" t="s">
        <v>1109</v>
      </c>
      <c r="AZ1271" s="129" t="s">
        <v>3984</v>
      </c>
      <c r="BA1271" s="130" t="s">
        <v>11189</v>
      </c>
      <c r="BB1271" s="130" t="s">
        <v>11190</v>
      </c>
      <c r="BH1271" s="124"/>
      <c r="BI1271" s="124"/>
      <c r="BP1271" s="123"/>
      <c r="BQ1271" s="123"/>
      <c r="BR1271" s="123"/>
      <c r="BX1271" s="123"/>
      <c r="BY1271" s="131"/>
      <c r="BZ1271" s="131"/>
      <c r="CB1271" s="129" t="s">
        <v>583</v>
      </c>
      <c r="CC1271" s="129" t="s">
        <v>204</v>
      </c>
      <c r="CD1271" s="129" t="s">
        <v>587</v>
      </c>
      <c r="CE1271" s="129" t="s">
        <v>1086</v>
      </c>
      <c r="CF1271" s="129" t="s">
        <v>1109</v>
      </c>
      <c r="CG1271" s="131" t="s">
        <v>18022</v>
      </c>
      <c r="CH1271" s="131" t="s">
        <v>11190</v>
      </c>
      <c r="CI1271" s="124" t="s">
        <v>20254</v>
      </c>
    </row>
    <row r="1272" spans="45:87" ht="15" hidden="1" x14ac:dyDescent="0.25">
      <c r="AS1272" s="124" t="s">
        <v>5467</v>
      </c>
      <c r="AT1272" s="129" t="s">
        <v>583</v>
      </c>
      <c r="AU1272" s="129" t="s">
        <v>204</v>
      </c>
      <c r="AV1272" s="129" t="s">
        <v>587</v>
      </c>
      <c r="AW1272" s="129" t="s">
        <v>1086</v>
      </c>
      <c r="AX1272" s="129" t="s">
        <v>1110</v>
      </c>
      <c r="AZ1272" s="129" t="s">
        <v>3984</v>
      </c>
      <c r="BA1272" s="130" t="s">
        <v>11191</v>
      </c>
      <c r="BB1272" s="130" t="s">
        <v>11192</v>
      </c>
      <c r="BH1272" s="124"/>
      <c r="BI1272" s="124"/>
      <c r="BP1272" s="123"/>
      <c r="BQ1272" s="123"/>
      <c r="BR1272" s="123"/>
      <c r="BX1272" s="123"/>
      <c r="BY1272" s="131"/>
      <c r="BZ1272" s="131"/>
      <c r="CB1272" s="129" t="s">
        <v>583</v>
      </c>
      <c r="CC1272" s="129" t="s">
        <v>204</v>
      </c>
      <c r="CD1272" s="129" t="s">
        <v>587</v>
      </c>
      <c r="CE1272" s="129" t="s">
        <v>1086</v>
      </c>
      <c r="CF1272" s="129" t="s">
        <v>1110</v>
      </c>
      <c r="CG1272" s="131" t="s">
        <v>18022</v>
      </c>
      <c r="CH1272" s="131" t="s">
        <v>11192</v>
      </c>
      <c r="CI1272" s="124" t="s">
        <v>20255</v>
      </c>
    </row>
    <row r="1273" spans="45:87" ht="15" hidden="1" x14ac:dyDescent="0.25">
      <c r="AS1273" s="124" t="s">
        <v>5468</v>
      </c>
      <c r="AT1273" s="129" t="s">
        <v>583</v>
      </c>
      <c r="AU1273" s="129" t="s">
        <v>204</v>
      </c>
      <c r="AV1273" s="129" t="s">
        <v>587</v>
      </c>
      <c r="AW1273" s="129" t="s">
        <v>1086</v>
      </c>
      <c r="AX1273" s="129" t="s">
        <v>1111</v>
      </c>
      <c r="AZ1273" s="129" t="s">
        <v>3984</v>
      </c>
      <c r="BA1273" s="130" t="s">
        <v>11193</v>
      </c>
      <c r="BB1273" s="130" t="s">
        <v>11194</v>
      </c>
      <c r="BH1273" s="124"/>
      <c r="BI1273" s="124"/>
      <c r="BP1273" s="123"/>
      <c r="BQ1273" s="123"/>
      <c r="BR1273" s="123"/>
      <c r="BX1273" s="123"/>
      <c r="BY1273" s="131"/>
      <c r="BZ1273" s="131"/>
      <c r="CB1273" s="129" t="s">
        <v>583</v>
      </c>
      <c r="CC1273" s="129" t="s">
        <v>204</v>
      </c>
      <c r="CD1273" s="129" t="s">
        <v>587</v>
      </c>
      <c r="CE1273" s="129" t="s">
        <v>1086</v>
      </c>
      <c r="CF1273" s="129" t="s">
        <v>1111</v>
      </c>
      <c r="CG1273" s="131" t="s">
        <v>18022</v>
      </c>
      <c r="CH1273" s="131" t="s">
        <v>11194</v>
      </c>
      <c r="CI1273" s="124" t="s">
        <v>20256</v>
      </c>
    </row>
    <row r="1274" spans="45:87" ht="15" hidden="1" x14ac:dyDescent="0.25">
      <c r="AS1274" s="124" t="s">
        <v>5469</v>
      </c>
      <c r="AT1274" s="129" t="s">
        <v>583</v>
      </c>
      <c r="AU1274" s="129" t="s">
        <v>204</v>
      </c>
      <c r="AV1274" s="129" t="s">
        <v>587</v>
      </c>
      <c r="AW1274" s="129" t="s">
        <v>1086</v>
      </c>
      <c r="AX1274" s="129" t="s">
        <v>1112</v>
      </c>
      <c r="AZ1274" s="129" t="s">
        <v>3984</v>
      </c>
      <c r="BA1274" s="130" t="s">
        <v>11195</v>
      </c>
      <c r="BB1274" s="130" t="s">
        <v>11196</v>
      </c>
      <c r="BH1274" s="124"/>
      <c r="BI1274" s="124"/>
      <c r="BP1274" s="123"/>
      <c r="BQ1274" s="123"/>
      <c r="BR1274" s="123"/>
      <c r="BX1274" s="123"/>
      <c r="BY1274" s="131"/>
      <c r="BZ1274" s="131"/>
      <c r="CB1274" s="129" t="s">
        <v>583</v>
      </c>
      <c r="CC1274" s="129" t="s">
        <v>204</v>
      </c>
      <c r="CD1274" s="129" t="s">
        <v>587</v>
      </c>
      <c r="CE1274" s="129" t="s">
        <v>1086</v>
      </c>
      <c r="CF1274" s="129" t="s">
        <v>1112</v>
      </c>
      <c r="CG1274" s="131" t="s">
        <v>18022</v>
      </c>
      <c r="CH1274" s="131" t="s">
        <v>11196</v>
      </c>
      <c r="CI1274" s="124" t="s">
        <v>20257</v>
      </c>
    </row>
    <row r="1275" spans="45:87" ht="15" hidden="1" x14ac:dyDescent="0.25">
      <c r="AS1275" s="124" t="s">
        <v>5470</v>
      </c>
      <c r="AT1275" s="129" t="s">
        <v>583</v>
      </c>
      <c r="AU1275" s="129" t="s">
        <v>204</v>
      </c>
      <c r="AV1275" s="129" t="s">
        <v>587</v>
      </c>
      <c r="AW1275" s="129" t="s">
        <v>1086</v>
      </c>
      <c r="AX1275" s="129" t="s">
        <v>1113</v>
      </c>
      <c r="AZ1275" s="129" t="s">
        <v>3984</v>
      </c>
      <c r="BA1275" s="130" t="s">
        <v>11197</v>
      </c>
      <c r="BB1275" s="130" t="s">
        <v>11198</v>
      </c>
      <c r="BH1275" s="124"/>
      <c r="BI1275" s="124"/>
      <c r="BP1275" s="123"/>
      <c r="BQ1275" s="123"/>
      <c r="BR1275" s="123"/>
      <c r="BX1275" s="123"/>
      <c r="BY1275" s="131"/>
      <c r="BZ1275" s="131"/>
      <c r="CB1275" s="129" t="s">
        <v>583</v>
      </c>
      <c r="CC1275" s="129" t="s">
        <v>204</v>
      </c>
      <c r="CD1275" s="129" t="s">
        <v>587</v>
      </c>
      <c r="CE1275" s="129" t="s">
        <v>1086</v>
      </c>
      <c r="CF1275" s="129" t="s">
        <v>1113</v>
      </c>
      <c r="CG1275" s="131" t="s">
        <v>18022</v>
      </c>
      <c r="CH1275" s="131" t="s">
        <v>11198</v>
      </c>
      <c r="CI1275" s="124" t="s">
        <v>20258</v>
      </c>
    </row>
    <row r="1276" spans="45:87" ht="15" hidden="1" x14ac:dyDescent="0.25">
      <c r="AS1276" s="124" t="s">
        <v>5471</v>
      </c>
      <c r="AT1276" s="129" t="s">
        <v>583</v>
      </c>
      <c r="AU1276" s="129" t="s">
        <v>204</v>
      </c>
      <c r="AV1276" s="129" t="s">
        <v>587</v>
      </c>
      <c r="AW1276" s="129" t="s">
        <v>1086</v>
      </c>
      <c r="AX1276" s="129" t="s">
        <v>1114</v>
      </c>
      <c r="AZ1276" s="129" t="s">
        <v>3984</v>
      </c>
      <c r="BA1276" s="130" t="s">
        <v>11199</v>
      </c>
      <c r="BB1276" s="130" t="s">
        <v>11200</v>
      </c>
      <c r="BH1276" s="124"/>
      <c r="BI1276" s="124"/>
      <c r="BP1276" s="123"/>
      <c r="BQ1276" s="123"/>
      <c r="BR1276" s="123"/>
      <c r="BX1276" s="123"/>
      <c r="BY1276" s="131"/>
      <c r="BZ1276" s="131"/>
      <c r="CB1276" s="129" t="s">
        <v>583</v>
      </c>
      <c r="CC1276" s="129" t="s">
        <v>204</v>
      </c>
      <c r="CD1276" s="129" t="s">
        <v>587</v>
      </c>
      <c r="CE1276" s="129" t="s">
        <v>1086</v>
      </c>
      <c r="CF1276" s="129" t="s">
        <v>1114</v>
      </c>
      <c r="CG1276" s="131" t="s">
        <v>18022</v>
      </c>
      <c r="CH1276" s="131" t="s">
        <v>11200</v>
      </c>
      <c r="CI1276" s="124" t="s">
        <v>20259</v>
      </c>
    </row>
    <row r="1277" spans="45:87" ht="15" hidden="1" x14ac:dyDescent="0.25">
      <c r="AS1277" s="124" t="s">
        <v>5472</v>
      </c>
      <c r="AT1277" s="129" t="s">
        <v>583</v>
      </c>
      <c r="AU1277" s="129" t="s">
        <v>204</v>
      </c>
      <c r="AV1277" s="129" t="s">
        <v>587</v>
      </c>
      <c r="AW1277" s="129" t="s">
        <v>1086</v>
      </c>
      <c r="AX1277" s="129" t="s">
        <v>1115</v>
      </c>
      <c r="AZ1277" s="129" t="s">
        <v>3984</v>
      </c>
      <c r="BA1277" s="130" t="s">
        <v>11201</v>
      </c>
      <c r="BB1277" s="130" t="s">
        <v>11202</v>
      </c>
      <c r="BH1277" s="124"/>
      <c r="BI1277" s="124"/>
      <c r="BP1277" s="123"/>
      <c r="BQ1277" s="123"/>
      <c r="BR1277" s="123"/>
      <c r="BX1277" s="123"/>
      <c r="BY1277" s="131"/>
      <c r="BZ1277" s="131"/>
      <c r="CB1277" s="129" t="s">
        <v>583</v>
      </c>
      <c r="CC1277" s="129" t="s">
        <v>204</v>
      </c>
      <c r="CD1277" s="129" t="s">
        <v>587</v>
      </c>
      <c r="CE1277" s="129" t="s">
        <v>1086</v>
      </c>
      <c r="CF1277" s="129" t="s">
        <v>1115</v>
      </c>
      <c r="CG1277" s="131" t="s">
        <v>18022</v>
      </c>
      <c r="CH1277" s="131" t="s">
        <v>11202</v>
      </c>
      <c r="CI1277" s="124" t="s">
        <v>20260</v>
      </c>
    </row>
    <row r="1278" spans="45:87" ht="15" hidden="1" x14ac:dyDescent="0.25">
      <c r="AS1278" s="124" t="s">
        <v>5473</v>
      </c>
      <c r="AT1278" s="129" t="s">
        <v>583</v>
      </c>
      <c r="AU1278" s="129" t="s">
        <v>204</v>
      </c>
      <c r="AV1278" s="129" t="s">
        <v>587</v>
      </c>
      <c r="AW1278" s="129" t="s">
        <v>1086</v>
      </c>
      <c r="AX1278" s="129" t="s">
        <v>1116</v>
      </c>
      <c r="AZ1278" s="129" t="s">
        <v>3984</v>
      </c>
      <c r="BA1278" s="130" t="s">
        <v>11203</v>
      </c>
      <c r="BB1278" s="130" t="s">
        <v>11204</v>
      </c>
      <c r="BH1278" s="124"/>
      <c r="BI1278" s="124"/>
      <c r="BP1278" s="123"/>
      <c r="BQ1278" s="123"/>
      <c r="BR1278" s="123"/>
      <c r="BX1278" s="123"/>
      <c r="BY1278" s="131"/>
      <c r="BZ1278" s="131"/>
      <c r="CB1278" s="129" t="s">
        <v>583</v>
      </c>
      <c r="CC1278" s="129" t="s">
        <v>204</v>
      </c>
      <c r="CD1278" s="129" t="s">
        <v>587</v>
      </c>
      <c r="CE1278" s="129" t="s">
        <v>1086</v>
      </c>
      <c r="CF1278" s="129" t="s">
        <v>1116</v>
      </c>
      <c r="CG1278" s="131" t="s">
        <v>18022</v>
      </c>
      <c r="CH1278" s="131" t="s">
        <v>11204</v>
      </c>
      <c r="CI1278" s="124" t="s">
        <v>20261</v>
      </c>
    </row>
    <row r="1279" spans="45:87" ht="15" hidden="1" x14ac:dyDescent="0.25">
      <c r="AS1279" s="124" t="s">
        <v>5474</v>
      </c>
      <c r="AT1279" s="129" t="s">
        <v>583</v>
      </c>
      <c r="AU1279" s="129" t="s">
        <v>204</v>
      </c>
      <c r="AV1279" s="129" t="s">
        <v>587</v>
      </c>
      <c r="AW1279" s="129" t="s">
        <v>1086</v>
      </c>
      <c r="AX1279" s="129" t="s">
        <v>1117</v>
      </c>
      <c r="AZ1279" s="129" t="s">
        <v>3984</v>
      </c>
      <c r="BA1279" s="130" t="s">
        <v>11205</v>
      </c>
      <c r="BB1279" s="130" t="s">
        <v>11206</v>
      </c>
      <c r="BH1279" s="124"/>
      <c r="BI1279" s="124"/>
      <c r="BP1279" s="123"/>
      <c r="BQ1279" s="123"/>
      <c r="BR1279" s="123"/>
      <c r="BX1279" s="123"/>
      <c r="BY1279" s="131"/>
      <c r="BZ1279" s="131"/>
      <c r="CB1279" s="129" t="s">
        <v>583</v>
      </c>
      <c r="CC1279" s="129" t="s">
        <v>204</v>
      </c>
      <c r="CD1279" s="129" t="s">
        <v>587</v>
      </c>
      <c r="CE1279" s="129" t="s">
        <v>1086</v>
      </c>
      <c r="CF1279" s="129" t="s">
        <v>1117</v>
      </c>
      <c r="CG1279" s="131" t="s">
        <v>18022</v>
      </c>
      <c r="CH1279" s="131" t="s">
        <v>11206</v>
      </c>
      <c r="CI1279" s="124" t="s">
        <v>20262</v>
      </c>
    </row>
    <row r="1280" spans="45:87" ht="15" hidden="1" x14ac:dyDescent="0.25">
      <c r="AS1280" s="124" t="s">
        <v>5475</v>
      </c>
      <c r="AT1280" s="129" t="s">
        <v>583</v>
      </c>
      <c r="AU1280" s="129" t="s">
        <v>204</v>
      </c>
      <c r="AV1280" s="129" t="s">
        <v>587</v>
      </c>
      <c r="AW1280" s="129" t="s">
        <v>1086</v>
      </c>
      <c r="AX1280" s="129" t="s">
        <v>1118</v>
      </c>
      <c r="AZ1280" s="129" t="s">
        <v>3984</v>
      </c>
      <c r="BA1280" s="130" t="s">
        <v>11207</v>
      </c>
      <c r="BB1280" s="130" t="s">
        <v>11208</v>
      </c>
      <c r="BH1280" s="124"/>
      <c r="BI1280" s="124"/>
      <c r="BP1280" s="123"/>
      <c r="BQ1280" s="123"/>
      <c r="BR1280" s="123"/>
      <c r="BX1280" s="123"/>
      <c r="BY1280" s="131"/>
      <c r="BZ1280" s="131"/>
      <c r="CB1280" s="129" t="s">
        <v>583</v>
      </c>
      <c r="CC1280" s="129" t="s">
        <v>204</v>
      </c>
      <c r="CD1280" s="129" t="s">
        <v>587</v>
      </c>
      <c r="CE1280" s="129" t="s">
        <v>1086</v>
      </c>
      <c r="CF1280" s="129" t="s">
        <v>1118</v>
      </c>
      <c r="CG1280" s="131" t="s">
        <v>18022</v>
      </c>
      <c r="CH1280" s="131" t="s">
        <v>11208</v>
      </c>
      <c r="CI1280" s="124" t="s">
        <v>20263</v>
      </c>
    </row>
    <row r="1281" spans="45:87" ht="15" hidden="1" x14ac:dyDescent="0.25">
      <c r="AS1281" s="124" t="s">
        <v>5476</v>
      </c>
      <c r="AT1281" s="129" t="s">
        <v>583</v>
      </c>
      <c r="AU1281" s="129" t="s">
        <v>204</v>
      </c>
      <c r="AV1281" s="129" t="s">
        <v>587</v>
      </c>
      <c r="AW1281" s="129" t="s">
        <v>1086</v>
      </c>
      <c r="AX1281" s="129" t="s">
        <v>1119</v>
      </c>
      <c r="AZ1281" s="129" t="s">
        <v>3984</v>
      </c>
      <c r="BA1281" s="130" t="s">
        <v>11209</v>
      </c>
      <c r="BB1281" s="130" t="s">
        <v>11210</v>
      </c>
      <c r="BH1281" s="124"/>
      <c r="BI1281" s="124"/>
      <c r="BP1281" s="123"/>
      <c r="BQ1281" s="123"/>
      <c r="BR1281" s="123"/>
      <c r="BX1281" s="123"/>
      <c r="BY1281" s="131"/>
      <c r="BZ1281" s="131"/>
      <c r="CB1281" s="129" t="s">
        <v>583</v>
      </c>
      <c r="CC1281" s="129" t="s">
        <v>204</v>
      </c>
      <c r="CD1281" s="129" t="s">
        <v>587</v>
      </c>
      <c r="CE1281" s="129" t="s">
        <v>1086</v>
      </c>
      <c r="CF1281" s="129" t="s">
        <v>1119</v>
      </c>
      <c r="CG1281" s="131" t="s">
        <v>18022</v>
      </c>
      <c r="CH1281" s="131" t="s">
        <v>11210</v>
      </c>
      <c r="CI1281" s="124" t="s">
        <v>20264</v>
      </c>
    </row>
    <row r="1282" spans="45:87" ht="15" hidden="1" x14ac:dyDescent="0.25">
      <c r="AS1282" s="124" t="s">
        <v>5477</v>
      </c>
      <c r="AT1282" s="129" t="s">
        <v>583</v>
      </c>
      <c r="AU1282" s="129" t="s">
        <v>204</v>
      </c>
      <c r="AV1282" s="129" t="s">
        <v>587</v>
      </c>
      <c r="AW1282" s="129" t="s">
        <v>1086</v>
      </c>
      <c r="AX1282" s="129" t="s">
        <v>1120</v>
      </c>
      <c r="AZ1282" s="129" t="s">
        <v>3984</v>
      </c>
      <c r="BA1282" s="130" t="s">
        <v>11211</v>
      </c>
      <c r="BB1282" s="130" t="s">
        <v>11212</v>
      </c>
      <c r="BH1282" s="124"/>
      <c r="BI1282" s="124"/>
      <c r="BP1282" s="123"/>
      <c r="BQ1282" s="123"/>
      <c r="BR1282" s="123"/>
      <c r="BX1282" s="123"/>
      <c r="BY1282" s="131"/>
      <c r="BZ1282" s="131"/>
      <c r="CB1282" s="129" t="s">
        <v>583</v>
      </c>
      <c r="CC1282" s="129" t="s">
        <v>204</v>
      </c>
      <c r="CD1282" s="129" t="s">
        <v>587</v>
      </c>
      <c r="CE1282" s="129" t="s">
        <v>1086</v>
      </c>
      <c r="CF1282" s="129" t="s">
        <v>1120</v>
      </c>
      <c r="CG1282" s="131" t="s">
        <v>18022</v>
      </c>
      <c r="CH1282" s="131" t="s">
        <v>11212</v>
      </c>
      <c r="CI1282" s="124" t="s">
        <v>20265</v>
      </c>
    </row>
    <row r="1283" spans="45:87" ht="15" hidden="1" x14ac:dyDescent="0.25">
      <c r="AS1283" s="124" t="s">
        <v>5478</v>
      </c>
      <c r="AT1283" s="129" t="s">
        <v>583</v>
      </c>
      <c r="AU1283" s="129" t="s">
        <v>204</v>
      </c>
      <c r="AV1283" s="129" t="s">
        <v>587</v>
      </c>
      <c r="AW1283" s="129" t="s">
        <v>1086</v>
      </c>
      <c r="AX1283" s="129" t="s">
        <v>1121</v>
      </c>
      <c r="AZ1283" s="129" t="s">
        <v>3984</v>
      </c>
      <c r="BA1283" s="130" t="s">
        <v>11213</v>
      </c>
      <c r="BB1283" s="130" t="s">
        <v>11214</v>
      </c>
      <c r="BH1283" s="124"/>
      <c r="BI1283" s="124"/>
      <c r="BP1283" s="123"/>
      <c r="BQ1283" s="123"/>
      <c r="BR1283" s="123"/>
      <c r="BX1283" s="123"/>
      <c r="BY1283" s="131"/>
      <c r="BZ1283" s="131"/>
      <c r="CB1283" s="129" t="s">
        <v>583</v>
      </c>
      <c r="CC1283" s="129" t="s">
        <v>204</v>
      </c>
      <c r="CD1283" s="129" t="s">
        <v>587</v>
      </c>
      <c r="CE1283" s="129" t="s">
        <v>1086</v>
      </c>
      <c r="CF1283" s="129" t="s">
        <v>1121</v>
      </c>
      <c r="CG1283" s="131" t="s">
        <v>18022</v>
      </c>
      <c r="CH1283" s="131" t="s">
        <v>11214</v>
      </c>
      <c r="CI1283" s="124" t="s">
        <v>20266</v>
      </c>
    </row>
    <row r="1284" spans="45:87" ht="15" hidden="1" x14ac:dyDescent="0.25">
      <c r="AS1284" s="124" t="s">
        <v>5479</v>
      </c>
      <c r="AT1284" s="129" t="s">
        <v>583</v>
      </c>
      <c r="AU1284" s="129" t="s">
        <v>204</v>
      </c>
      <c r="AV1284" s="129" t="s">
        <v>587</v>
      </c>
      <c r="AW1284" s="129" t="s">
        <v>1086</v>
      </c>
      <c r="AX1284" s="129" t="s">
        <v>1122</v>
      </c>
      <c r="AZ1284" s="129" t="s">
        <v>3984</v>
      </c>
      <c r="BA1284" s="130" t="s">
        <v>11215</v>
      </c>
      <c r="BB1284" s="130" t="s">
        <v>11216</v>
      </c>
      <c r="BH1284" s="124"/>
      <c r="BI1284" s="124"/>
      <c r="BP1284" s="123"/>
      <c r="BQ1284" s="123"/>
      <c r="BR1284" s="123"/>
      <c r="BX1284" s="123"/>
      <c r="BY1284" s="131"/>
      <c r="BZ1284" s="131"/>
      <c r="CB1284" s="129" t="s">
        <v>583</v>
      </c>
      <c r="CC1284" s="129" t="s">
        <v>204</v>
      </c>
      <c r="CD1284" s="129" t="s">
        <v>587</v>
      </c>
      <c r="CE1284" s="129" t="s">
        <v>1086</v>
      </c>
      <c r="CF1284" s="129" t="s">
        <v>1122</v>
      </c>
      <c r="CG1284" s="131" t="s">
        <v>18022</v>
      </c>
      <c r="CH1284" s="131" t="s">
        <v>11216</v>
      </c>
      <c r="CI1284" s="124" t="s">
        <v>20267</v>
      </c>
    </row>
    <row r="1285" spans="45:87" ht="15" hidden="1" x14ac:dyDescent="0.25">
      <c r="AS1285" s="124" t="s">
        <v>5480</v>
      </c>
      <c r="AT1285" s="129" t="s">
        <v>583</v>
      </c>
      <c r="AU1285" s="129" t="s">
        <v>204</v>
      </c>
      <c r="AV1285" s="129" t="s">
        <v>587</v>
      </c>
      <c r="AW1285" s="129" t="s">
        <v>1086</v>
      </c>
      <c r="AX1285" s="129" t="s">
        <v>1123</v>
      </c>
      <c r="AZ1285" s="129" t="s">
        <v>3984</v>
      </c>
      <c r="BA1285" s="130" t="s">
        <v>11217</v>
      </c>
      <c r="BB1285" s="130" t="s">
        <v>11218</v>
      </c>
      <c r="BH1285" s="124"/>
      <c r="BI1285" s="124"/>
      <c r="BP1285" s="123"/>
      <c r="BQ1285" s="123"/>
      <c r="BR1285" s="123"/>
      <c r="BX1285" s="123"/>
      <c r="BY1285" s="131"/>
      <c r="BZ1285" s="131"/>
      <c r="CB1285" s="129" t="s">
        <v>583</v>
      </c>
      <c r="CC1285" s="129" t="s">
        <v>204</v>
      </c>
      <c r="CD1285" s="129" t="s">
        <v>587</v>
      </c>
      <c r="CE1285" s="129" t="s">
        <v>1086</v>
      </c>
      <c r="CF1285" s="129" t="s">
        <v>1123</v>
      </c>
      <c r="CG1285" s="131" t="s">
        <v>18022</v>
      </c>
      <c r="CH1285" s="131" t="s">
        <v>11218</v>
      </c>
      <c r="CI1285" s="124" t="s">
        <v>20268</v>
      </c>
    </row>
    <row r="1286" spans="45:87" ht="15" hidden="1" x14ac:dyDescent="0.25">
      <c r="AS1286" s="124" t="s">
        <v>5481</v>
      </c>
      <c r="AT1286" s="129" t="s">
        <v>583</v>
      </c>
      <c r="AU1286" s="129" t="s">
        <v>204</v>
      </c>
      <c r="AV1286" s="129" t="s">
        <v>587</v>
      </c>
      <c r="AW1286" s="129" t="s">
        <v>1086</v>
      </c>
      <c r="AX1286" s="129" t="s">
        <v>1124</v>
      </c>
      <c r="AZ1286" s="129" t="s">
        <v>3984</v>
      </c>
      <c r="BA1286" s="130" t="s">
        <v>11219</v>
      </c>
      <c r="BB1286" s="130" t="s">
        <v>11220</v>
      </c>
      <c r="BH1286" s="124"/>
      <c r="BI1286" s="124"/>
      <c r="BP1286" s="123"/>
      <c r="BQ1286" s="123"/>
      <c r="BR1286" s="123"/>
      <c r="BX1286" s="123"/>
      <c r="BY1286" s="131"/>
      <c r="BZ1286" s="131"/>
      <c r="CB1286" s="129" t="s">
        <v>583</v>
      </c>
      <c r="CC1286" s="129" t="s">
        <v>204</v>
      </c>
      <c r="CD1286" s="129" t="s">
        <v>587</v>
      </c>
      <c r="CE1286" s="129" t="s">
        <v>1086</v>
      </c>
      <c r="CF1286" s="129" t="s">
        <v>1124</v>
      </c>
      <c r="CG1286" s="131" t="s">
        <v>18022</v>
      </c>
      <c r="CH1286" s="131" t="s">
        <v>11220</v>
      </c>
      <c r="CI1286" s="124" t="s">
        <v>20269</v>
      </c>
    </row>
    <row r="1287" spans="45:87" ht="15" hidden="1" x14ac:dyDescent="0.25">
      <c r="AS1287" s="124" t="s">
        <v>5482</v>
      </c>
      <c r="AT1287" s="129" t="s">
        <v>583</v>
      </c>
      <c r="AU1287" s="129" t="s">
        <v>204</v>
      </c>
      <c r="AV1287" s="129" t="s">
        <v>587</v>
      </c>
      <c r="AW1287" s="129" t="s">
        <v>1086</v>
      </c>
      <c r="AX1287" s="129" t="s">
        <v>1125</v>
      </c>
      <c r="AZ1287" s="129" t="s">
        <v>3984</v>
      </c>
      <c r="BA1287" s="130" t="s">
        <v>11221</v>
      </c>
      <c r="BB1287" s="130" t="s">
        <v>11222</v>
      </c>
      <c r="BH1287" s="124"/>
      <c r="BI1287" s="124"/>
      <c r="BP1287" s="123"/>
      <c r="BQ1287" s="123"/>
      <c r="BR1287" s="123"/>
      <c r="BX1287" s="123"/>
      <c r="BY1287" s="131"/>
      <c r="BZ1287" s="131"/>
      <c r="CB1287" s="129" t="s">
        <v>583</v>
      </c>
      <c r="CC1287" s="129" t="s">
        <v>204</v>
      </c>
      <c r="CD1287" s="129" t="s">
        <v>587</v>
      </c>
      <c r="CE1287" s="129" t="s">
        <v>1086</v>
      </c>
      <c r="CF1287" s="129" t="s">
        <v>1125</v>
      </c>
      <c r="CG1287" s="131" t="s">
        <v>18022</v>
      </c>
      <c r="CH1287" s="131" t="s">
        <v>11222</v>
      </c>
      <c r="CI1287" s="124" t="s">
        <v>20270</v>
      </c>
    </row>
    <row r="1288" spans="45:87" ht="15" hidden="1" x14ac:dyDescent="0.25">
      <c r="AS1288" s="124" t="s">
        <v>5483</v>
      </c>
      <c r="AT1288" s="129" t="s">
        <v>583</v>
      </c>
      <c r="AU1288" s="129" t="s">
        <v>204</v>
      </c>
      <c r="AV1288" s="129" t="s">
        <v>587</v>
      </c>
      <c r="AW1288" s="129" t="s">
        <v>1086</v>
      </c>
      <c r="AX1288" s="129" t="s">
        <v>1126</v>
      </c>
      <c r="AZ1288" s="129" t="s">
        <v>3984</v>
      </c>
      <c r="BA1288" s="130" t="s">
        <v>11223</v>
      </c>
      <c r="BB1288" s="130" t="s">
        <v>11224</v>
      </c>
      <c r="BH1288" s="124"/>
      <c r="BI1288" s="124"/>
      <c r="BP1288" s="123"/>
      <c r="BQ1288" s="123"/>
      <c r="BR1288" s="123"/>
      <c r="BX1288" s="123"/>
      <c r="BY1288" s="131"/>
      <c r="BZ1288" s="131"/>
      <c r="CB1288" s="129" t="s">
        <v>583</v>
      </c>
      <c r="CC1288" s="129" t="s">
        <v>204</v>
      </c>
      <c r="CD1288" s="129" t="s">
        <v>587</v>
      </c>
      <c r="CE1288" s="129" t="s">
        <v>1086</v>
      </c>
      <c r="CF1288" s="129" t="s">
        <v>1126</v>
      </c>
      <c r="CG1288" s="131" t="s">
        <v>18022</v>
      </c>
      <c r="CH1288" s="131" t="s">
        <v>11224</v>
      </c>
      <c r="CI1288" s="124" t="s">
        <v>20271</v>
      </c>
    </row>
    <row r="1289" spans="45:87" ht="15" hidden="1" x14ac:dyDescent="0.25">
      <c r="AS1289" s="124" t="s">
        <v>5484</v>
      </c>
      <c r="AT1289" s="129" t="s">
        <v>583</v>
      </c>
      <c r="AU1289" s="129" t="s">
        <v>204</v>
      </c>
      <c r="AV1289" s="129" t="s">
        <v>587</v>
      </c>
      <c r="AW1289" s="129" t="s">
        <v>757</v>
      </c>
      <c r="AX1289" s="129" t="s">
        <v>1127</v>
      </c>
      <c r="AZ1289" s="129" t="s">
        <v>3984</v>
      </c>
      <c r="BA1289" s="130" t="s">
        <v>11225</v>
      </c>
      <c r="BB1289" s="130" t="s">
        <v>11226</v>
      </c>
      <c r="BH1289" s="124"/>
      <c r="BI1289" s="124"/>
      <c r="BP1289" s="123"/>
      <c r="BQ1289" s="123"/>
      <c r="BR1289" s="123"/>
      <c r="BX1289" s="123"/>
      <c r="BY1289" s="131"/>
      <c r="BZ1289" s="131"/>
      <c r="CB1289" s="129" t="s">
        <v>583</v>
      </c>
      <c r="CC1289" s="129" t="s">
        <v>204</v>
      </c>
      <c r="CD1289" s="129" t="s">
        <v>587</v>
      </c>
      <c r="CE1289" s="129" t="s">
        <v>757</v>
      </c>
      <c r="CF1289" s="129" t="s">
        <v>1127</v>
      </c>
      <c r="CG1289" s="131" t="s">
        <v>18023</v>
      </c>
      <c r="CH1289" s="131" t="s">
        <v>11226</v>
      </c>
      <c r="CI1289" s="124" t="s">
        <v>20272</v>
      </c>
    </row>
    <row r="1290" spans="45:87" ht="15" hidden="1" x14ac:dyDescent="0.25">
      <c r="AS1290" s="124" t="s">
        <v>5485</v>
      </c>
      <c r="AT1290" s="129" t="s">
        <v>583</v>
      </c>
      <c r="AU1290" s="129" t="s">
        <v>204</v>
      </c>
      <c r="AV1290" s="129" t="s">
        <v>587</v>
      </c>
      <c r="AW1290" s="129" t="s">
        <v>757</v>
      </c>
      <c r="AX1290" s="129" t="s">
        <v>758</v>
      </c>
      <c r="AZ1290" s="129" t="s">
        <v>3984</v>
      </c>
      <c r="BA1290" s="130" t="s">
        <v>11227</v>
      </c>
      <c r="BB1290" s="130" t="s">
        <v>11228</v>
      </c>
      <c r="BH1290" s="124"/>
      <c r="BI1290" s="124"/>
      <c r="BP1290" s="123"/>
      <c r="BQ1290" s="123"/>
      <c r="BR1290" s="123"/>
      <c r="BX1290" s="123"/>
      <c r="BY1290" s="131"/>
      <c r="BZ1290" s="131"/>
      <c r="CB1290" s="129" t="s">
        <v>583</v>
      </c>
      <c r="CC1290" s="129" t="s">
        <v>204</v>
      </c>
      <c r="CD1290" s="129" t="s">
        <v>587</v>
      </c>
      <c r="CE1290" s="129" t="s">
        <v>757</v>
      </c>
      <c r="CF1290" s="129" t="s">
        <v>758</v>
      </c>
      <c r="CG1290" s="131" t="s">
        <v>18023</v>
      </c>
      <c r="CH1290" s="131" t="s">
        <v>11228</v>
      </c>
      <c r="CI1290" s="124" t="s">
        <v>20273</v>
      </c>
    </row>
    <row r="1291" spans="45:87" ht="15" hidden="1" x14ac:dyDescent="0.25">
      <c r="AS1291" s="124" t="s">
        <v>5486</v>
      </c>
      <c r="AT1291" s="129" t="s">
        <v>583</v>
      </c>
      <c r="AU1291" s="129" t="s">
        <v>204</v>
      </c>
      <c r="AV1291" s="129" t="s">
        <v>587</v>
      </c>
      <c r="AW1291" s="129" t="s">
        <v>757</v>
      </c>
      <c r="AX1291" s="129" t="s">
        <v>1128</v>
      </c>
      <c r="AZ1291" s="129" t="s">
        <v>3984</v>
      </c>
      <c r="BA1291" s="130" t="s">
        <v>11229</v>
      </c>
      <c r="BB1291" s="130" t="s">
        <v>11230</v>
      </c>
      <c r="BH1291" s="124"/>
      <c r="BI1291" s="124"/>
      <c r="BP1291" s="123"/>
      <c r="BQ1291" s="123"/>
      <c r="BR1291" s="123"/>
      <c r="BX1291" s="123"/>
      <c r="BY1291" s="131"/>
      <c r="BZ1291" s="131"/>
      <c r="CB1291" s="129" t="s">
        <v>583</v>
      </c>
      <c r="CC1291" s="129" t="s">
        <v>204</v>
      </c>
      <c r="CD1291" s="129" t="s">
        <v>587</v>
      </c>
      <c r="CE1291" s="129" t="s">
        <v>757</v>
      </c>
      <c r="CF1291" s="129" t="s">
        <v>1128</v>
      </c>
      <c r="CG1291" s="131" t="s">
        <v>18023</v>
      </c>
      <c r="CH1291" s="131" t="s">
        <v>11230</v>
      </c>
      <c r="CI1291" s="124" t="s">
        <v>20274</v>
      </c>
    </row>
    <row r="1292" spans="45:87" ht="15" hidden="1" x14ac:dyDescent="0.25">
      <c r="AS1292" s="124" t="s">
        <v>5487</v>
      </c>
      <c r="AT1292" s="129" t="s">
        <v>583</v>
      </c>
      <c r="AU1292" s="129" t="s">
        <v>204</v>
      </c>
      <c r="AV1292" s="129" t="s">
        <v>587</v>
      </c>
      <c r="AW1292" s="129" t="s">
        <v>757</v>
      </c>
      <c r="AX1292" s="129" t="s">
        <v>1129</v>
      </c>
      <c r="AZ1292" s="129" t="s">
        <v>3984</v>
      </c>
      <c r="BA1292" s="130" t="s">
        <v>11231</v>
      </c>
      <c r="BB1292" s="130" t="s">
        <v>11232</v>
      </c>
      <c r="BH1292" s="124"/>
      <c r="BI1292" s="124"/>
      <c r="BP1292" s="123"/>
      <c r="BQ1292" s="123"/>
      <c r="BR1292" s="123"/>
      <c r="BX1292" s="123"/>
      <c r="BY1292" s="131"/>
      <c r="BZ1292" s="131"/>
      <c r="CB1292" s="129" t="s">
        <v>583</v>
      </c>
      <c r="CC1292" s="129" t="s">
        <v>204</v>
      </c>
      <c r="CD1292" s="129" t="s">
        <v>587</v>
      </c>
      <c r="CE1292" s="129" t="s">
        <v>757</v>
      </c>
      <c r="CF1292" s="129" t="s">
        <v>1129</v>
      </c>
      <c r="CG1292" s="131" t="s">
        <v>18023</v>
      </c>
      <c r="CH1292" s="131" t="s">
        <v>11232</v>
      </c>
      <c r="CI1292" s="124" t="s">
        <v>20275</v>
      </c>
    </row>
    <row r="1293" spans="45:87" ht="15" hidden="1" x14ac:dyDescent="0.25">
      <c r="AS1293" s="124" t="s">
        <v>5488</v>
      </c>
      <c r="AT1293" s="129" t="s">
        <v>583</v>
      </c>
      <c r="AU1293" s="129" t="s">
        <v>204</v>
      </c>
      <c r="AV1293" s="129" t="s">
        <v>587</v>
      </c>
      <c r="AW1293" s="129" t="s">
        <v>757</v>
      </c>
      <c r="AX1293" s="129" t="s">
        <v>1130</v>
      </c>
      <c r="AZ1293" s="129" t="s">
        <v>3984</v>
      </c>
      <c r="BA1293" s="130" t="s">
        <v>11233</v>
      </c>
      <c r="BB1293" s="130" t="s">
        <v>11234</v>
      </c>
      <c r="BH1293" s="124"/>
      <c r="BI1293" s="124"/>
      <c r="BP1293" s="123"/>
      <c r="BQ1293" s="123"/>
      <c r="BR1293" s="123"/>
      <c r="BX1293" s="123"/>
      <c r="BY1293" s="131"/>
      <c r="BZ1293" s="131"/>
      <c r="CB1293" s="129" t="s">
        <v>583</v>
      </c>
      <c r="CC1293" s="129" t="s">
        <v>204</v>
      </c>
      <c r="CD1293" s="129" t="s">
        <v>587</v>
      </c>
      <c r="CE1293" s="129" t="s">
        <v>757</v>
      </c>
      <c r="CF1293" s="129" t="s">
        <v>1130</v>
      </c>
      <c r="CG1293" s="131" t="s">
        <v>18023</v>
      </c>
      <c r="CH1293" s="131" t="s">
        <v>11234</v>
      </c>
      <c r="CI1293" s="124" t="s">
        <v>20276</v>
      </c>
    </row>
    <row r="1294" spans="45:87" ht="15" hidden="1" x14ac:dyDescent="0.25">
      <c r="AS1294" s="124" t="s">
        <v>5489</v>
      </c>
      <c r="AT1294" s="129" t="s">
        <v>583</v>
      </c>
      <c r="AU1294" s="129" t="s">
        <v>204</v>
      </c>
      <c r="AV1294" s="129" t="s">
        <v>587</v>
      </c>
      <c r="AW1294" s="129" t="s">
        <v>757</v>
      </c>
      <c r="AX1294" s="129" t="s">
        <v>1131</v>
      </c>
      <c r="AZ1294" s="129" t="s">
        <v>3984</v>
      </c>
      <c r="BA1294" s="130" t="s">
        <v>11235</v>
      </c>
      <c r="BB1294" s="130" t="s">
        <v>11236</v>
      </c>
      <c r="BH1294" s="124"/>
      <c r="BI1294" s="124"/>
      <c r="BP1294" s="123"/>
      <c r="BQ1294" s="123"/>
      <c r="BR1294" s="123"/>
      <c r="BX1294" s="123"/>
      <c r="BY1294" s="131"/>
      <c r="BZ1294" s="131"/>
      <c r="CB1294" s="129" t="s">
        <v>583</v>
      </c>
      <c r="CC1294" s="129" t="s">
        <v>204</v>
      </c>
      <c r="CD1294" s="129" t="s">
        <v>587</v>
      </c>
      <c r="CE1294" s="129" t="s">
        <v>757</v>
      </c>
      <c r="CF1294" s="129" t="s">
        <v>1131</v>
      </c>
      <c r="CG1294" s="131" t="s">
        <v>18023</v>
      </c>
      <c r="CH1294" s="131" t="s">
        <v>11236</v>
      </c>
      <c r="CI1294" s="124" t="s">
        <v>20277</v>
      </c>
    </row>
    <row r="1295" spans="45:87" ht="15" hidden="1" x14ac:dyDescent="0.25">
      <c r="AS1295" s="124" t="s">
        <v>5490</v>
      </c>
      <c r="AT1295" s="129" t="s">
        <v>583</v>
      </c>
      <c r="AU1295" s="129" t="s">
        <v>204</v>
      </c>
      <c r="AV1295" s="129" t="s">
        <v>587</v>
      </c>
      <c r="AW1295" s="129" t="s">
        <v>757</v>
      </c>
      <c r="AX1295" s="129" t="s">
        <v>1132</v>
      </c>
      <c r="AZ1295" s="129" t="s">
        <v>3984</v>
      </c>
      <c r="BA1295" s="130" t="s">
        <v>11237</v>
      </c>
      <c r="BB1295" s="130" t="s">
        <v>11238</v>
      </c>
      <c r="BH1295" s="124"/>
      <c r="BI1295" s="124"/>
      <c r="BP1295" s="123"/>
      <c r="BQ1295" s="123"/>
      <c r="BR1295" s="123"/>
      <c r="BX1295" s="123"/>
      <c r="BY1295" s="131"/>
      <c r="BZ1295" s="131"/>
      <c r="CB1295" s="129" t="s">
        <v>583</v>
      </c>
      <c r="CC1295" s="129" t="s">
        <v>204</v>
      </c>
      <c r="CD1295" s="129" t="s">
        <v>587</v>
      </c>
      <c r="CE1295" s="129" t="s">
        <v>757</v>
      </c>
      <c r="CF1295" s="129" t="s">
        <v>1132</v>
      </c>
      <c r="CG1295" s="131" t="s">
        <v>18023</v>
      </c>
      <c r="CH1295" s="131" t="s">
        <v>11238</v>
      </c>
      <c r="CI1295" s="124" t="s">
        <v>20278</v>
      </c>
    </row>
    <row r="1296" spans="45:87" ht="15" hidden="1" x14ac:dyDescent="0.25">
      <c r="AS1296" s="124" t="s">
        <v>5491</v>
      </c>
      <c r="AT1296" s="129" t="s">
        <v>583</v>
      </c>
      <c r="AU1296" s="129" t="s">
        <v>204</v>
      </c>
      <c r="AV1296" s="129" t="s">
        <v>587</v>
      </c>
      <c r="AW1296" s="129" t="s">
        <v>757</v>
      </c>
      <c r="AX1296" s="129" t="s">
        <v>1133</v>
      </c>
      <c r="AZ1296" s="129" t="s">
        <v>3984</v>
      </c>
      <c r="BA1296" s="130" t="s">
        <v>11239</v>
      </c>
      <c r="BB1296" s="130" t="s">
        <v>11240</v>
      </c>
      <c r="BH1296" s="124"/>
      <c r="BI1296" s="124"/>
      <c r="BP1296" s="123"/>
      <c r="BQ1296" s="123"/>
      <c r="BR1296" s="123"/>
      <c r="BX1296" s="123"/>
      <c r="BY1296" s="131"/>
      <c r="BZ1296" s="131"/>
      <c r="CB1296" s="129" t="s">
        <v>583</v>
      </c>
      <c r="CC1296" s="129" t="s">
        <v>204</v>
      </c>
      <c r="CD1296" s="129" t="s">
        <v>587</v>
      </c>
      <c r="CE1296" s="129" t="s">
        <v>757</v>
      </c>
      <c r="CF1296" s="129" t="s">
        <v>1133</v>
      </c>
      <c r="CG1296" s="131" t="s">
        <v>18023</v>
      </c>
      <c r="CH1296" s="131" t="s">
        <v>11240</v>
      </c>
      <c r="CI1296" s="124" t="s">
        <v>20279</v>
      </c>
    </row>
    <row r="1297" spans="45:87" ht="15" hidden="1" x14ac:dyDescent="0.25">
      <c r="AS1297" s="124" t="s">
        <v>5492</v>
      </c>
      <c r="AT1297" s="129" t="s">
        <v>583</v>
      </c>
      <c r="AU1297" s="129" t="s">
        <v>204</v>
      </c>
      <c r="AV1297" s="129" t="s">
        <v>587</v>
      </c>
      <c r="AW1297" s="129" t="s">
        <v>757</v>
      </c>
      <c r="AX1297" s="129" t="s">
        <v>1134</v>
      </c>
      <c r="AZ1297" s="129" t="s">
        <v>3984</v>
      </c>
      <c r="BA1297" s="130" t="s">
        <v>11241</v>
      </c>
      <c r="BB1297" s="130" t="s">
        <v>11242</v>
      </c>
      <c r="BH1297" s="124"/>
      <c r="BI1297" s="124"/>
      <c r="BP1297" s="123"/>
      <c r="BQ1297" s="123"/>
      <c r="BR1297" s="123"/>
      <c r="BX1297" s="123"/>
      <c r="BY1297" s="131"/>
      <c r="BZ1297" s="131"/>
      <c r="CB1297" s="129" t="s">
        <v>583</v>
      </c>
      <c r="CC1297" s="129" t="s">
        <v>204</v>
      </c>
      <c r="CD1297" s="129" t="s">
        <v>587</v>
      </c>
      <c r="CE1297" s="129" t="s">
        <v>757</v>
      </c>
      <c r="CF1297" s="129" t="s">
        <v>1134</v>
      </c>
      <c r="CG1297" s="131" t="s">
        <v>18023</v>
      </c>
      <c r="CH1297" s="131" t="s">
        <v>11242</v>
      </c>
      <c r="CI1297" s="124" t="s">
        <v>20280</v>
      </c>
    </row>
    <row r="1298" spans="45:87" ht="15" hidden="1" x14ac:dyDescent="0.25">
      <c r="AS1298" s="124" t="s">
        <v>5493</v>
      </c>
      <c r="AT1298" s="129" t="s">
        <v>583</v>
      </c>
      <c r="AU1298" s="129" t="s">
        <v>204</v>
      </c>
      <c r="AV1298" s="129" t="s">
        <v>587</v>
      </c>
      <c r="AW1298" s="129" t="s">
        <v>757</v>
      </c>
      <c r="AX1298" s="129" t="s">
        <v>759</v>
      </c>
      <c r="AZ1298" s="129" t="s">
        <v>3984</v>
      </c>
      <c r="BA1298" s="130" t="s">
        <v>11243</v>
      </c>
      <c r="BB1298" s="130" t="s">
        <v>11244</v>
      </c>
      <c r="BH1298" s="124"/>
      <c r="BI1298" s="124"/>
      <c r="BP1298" s="123"/>
      <c r="BQ1298" s="123"/>
      <c r="BR1298" s="123"/>
      <c r="BX1298" s="123"/>
      <c r="BY1298" s="131"/>
      <c r="BZ1298" s="131"/>
      <c r="CB1298" s="129" t="s">
        <v>583</v>
      </c>
      <c r="CC1298" s="129" t="s">
        <v>204</v>
      </c>
      <c r="CD1298" s="129" t="s">
        <v>587</v>
      </c>
      <c r="CE1298" s="129" t="s">
        <v>757</v>
      </c>
      <c r="CF1298" s="129" t="s">
        <v>759</v>
      </c>
      <c r="CG1298" s="131" t="s">
        <v>18023</v>
      </c>
      <c r="CH1298" s="131" t="s">
        <v>11244</v>
      </c>
      <c r="CI1298" s="124" t="s">
        <v>20281</v>
      </c>
    </row>
    <row r="1299" spans="45:87" ht="15" hidden="1" x14ac:dyDescent="0.25">
      <c r="AS1299" s="124" t="s">
        <v>5494</v>
      </c>
      <c r="AT1299" s="129" t="s">
        <v>583</v>
      </c>
      <c r="AU1299" s="129" t="s">
        <v>204</v>
      </c>
      <c r="AV1299" s="129" t="s">
        <v>587</v>
      </c>
      <c r="AW1299" s="129" t="s">
        <v>757</v>
      </c>
      <c r="AX1299" s="129" t="s">
        <v>1135</v>
      </c>
      <c r="AZ1299" s="129" t="s">
        <v>3984</v>
      </c>
      <c r="BA1299" s="130" t="s">
        <v>11245</v>
      </c>
      <c r="BB1299" s="130" t="s">
        <v>11246</v>
      </c>
      <c r="BH1299" s="124"/>
      <c r="BI1299" s="124"/>
      <c r="BP1299" s="123"/>
      <c r="BQ1299" s="123"/>
      <c r="BR1299" s="123"/>
      <c r="BX1299" s="123"/>
      <c r="BY1299" s="131"/>
      <c r="BZ1299" s="131"/>
      <c r="CB1299" s="129" t="s">
        <v>583</v>
      </c>
      <c r="CC1299" s="129" t="s">
        <v>204</v>
      </c>
      <c r="CD1299" s="129" t="s">
        <v>587</v>
      </c>
      <c r="CE1299" s="129" t="s">
        <v>757</v>
      </c>
      <c r="CF1299" s="129" t="s">
        <v>1135</v>
      </c>
      <c r="CG1299" s="131" t="s">
        <v>18023</v>
      </c>
      <c r="CH1299" s="131" t="s">
        <v>11246</v>
      </c>
      <c r="CI1299" s="124" t="s">
        <v>20282</v>
      </c>
    </row>
    <row r="1300" spans="45:87" ht="15" hidden="1" x14ac:dyDescent="0.25">
      <c r="AS1300" s="124" t="s">
        <v>5495</v>
      </c>
      <c r="AT1300" s="129" t="s">
        <v>583</v>
      </c>
      <c r="AU1300" s="129" t="s">
        <v>204</v>
      </c>
      <c r="AV1300" s="129" t="s">
        <v>587</v>
      </c>
      <c r="AW1300" s="129" t="s">
        <v>757</v>
      </c>
      <c r="AX1300" s="129" t="s">
        <v>1136</v>
      </c>
      <c r="AZ1300" s="129" t="s">
        <v>3984</v>
      </c>
      <c r="BA1300" s="130" t="s">
        <v>11247</v>
      </c>
      <c r="BB1300" s="130" t="s">
        <v>11248</v>
      </c>
      <c r="BH1300" s="124"/>
      <c r="BI1300" s="124"/>
      <c r="BP1300" s="123"/>
      <c r="BQ1300" s="123"/>
      <c r="BR1300" s="123"/>
      <c r="BX1300" s="123"/>
      <c r="BY1300" s="131"/>
      <c r="BZ1300" s="131"/>
      <c r="CB1300" s="129" t="s">
        <v>583</v>
      </c>
      <c r="CC1300" s="129" t="s">
        <v>204</v>
      </c>
      <c r="CD1300" s="129" t="s">
        <v>587</v>
      </c>
      <c r="CE1300" s="129" t="s">
        <v>757</v>
      </c>
      <c r="CF1300" s="129" t="s">
        <v>1136</v>
      </c>
      <c r="CG1300" s="131" t="s">
        <v>18023</v>
      </c>
      <c r="CH1300" s="131" t="s">
        <v>11248</v>
      </c>
      <c r="CI1300" s="124" t="s">
        <v>20283</v>
      </c>
    </row>
    <row r="1301" spans="45:87" ht="15" hidden="1" x14ac:dyDescent="0.25">
      <c r="AS1301" s="124" t="s">
        <v>5496</v>
      </c>
      <c r="AT1301" s="129" t="s">
        <v>583</v>
      </c>
      <c r="AU1301" s="129" t="s">
        <v>204</v>
      </c>
      <c r="AV1301" s="129" t="s">
        <v>587</v>
      </c>
      <c r="AW1301" s="129" t="s">
        <v>757</v>
      </c>
      <c r="AX1301" s="129" t="s">
        <v>1137</v>
      </c>
      <c r="AZ1301" s="129" t="s">
        <v>3984</v>
      </c>
      <c r="BA1301" s="130" t="s">
        <v>11249</v>
      </c>
      <c r="BB1301" s="130" t="s">
        <v>11250</v>
      </c>
      <c r="BH1301" s="124"/>
      <c r="BI1301" s="124"/>
      <c r="BP1301" s="123"/>
      <c r="BQ1301" s="123"/>
      <c r="BR1301" s="123"/>
      <c r="BX1301" s="123"/>
      <c r="BY1301" s="131"/>
      <c r="BZ1301" s="131"/>
      <c r="CB1301" s="129" t="s">
        <v>583</v>
      </c>
      <c r="CC1301" s="129" t="s">
        <v>204</v>
      </c>
      <c r="CD1301" s="129" t="s">
        <v>587</v>
      </c>
      <c r="CE1301" s="129" t="s">
        <v>757</v>
      </c>
      <c r="CF1301" s="129" t="s">
        <v>1137</v>
      </c>
      <c r="CG1301" s="131" t="s">
        <v>18023</v>
      </c>
      <c r="CH1301" s="131" t="s">
        <v>11250</v>
      </c>
      <c r="CI1301" s="124" t="s">
        <v>20284</v>
      </c>
    </row>
    <row r="1302" spans="45:87" ht="15" hidden="1" x14ac:dyDescent="0.25">
      <c r="AS1302" s="124" t="s">
        <v>5497</v>
      </c>
      <c r="AT1302" s="129" t="s">
        <v>583</v>
      </c>
      <c r="AU1302" s="129" t="s">
        <v>204</v>
      </c>
      <c r="AV1302" s="129" t="s">
        <v>587</v>
      </c>
      <c r="AW1302" s="129" t="s">
        <v>757</v>
      </c>
      <c r="AX1302" s="129" t="s">
        <v>1138</v>
      </c>
      <c r="AZ1302" s="129" t="s">
        <v>3984</v>
      </c>
      <c r="BA1302" s="130" t="s">
        <v>11251</v>
      </c>
      <c r="BB1302" s="130" t="s">
        <v>11252</v>
      </c>
      <c r="BH1302" s="124"/>
      <c r="BI1302" s="124"/>
      <c r="BP1302" s="123"/>
      <c r="BQ1302" s="123"/>
      <c r="BR1302" s="123"/>
      <c r="BX1302" s="123"/>
      <c r="BY1302" s="131"/>
      <c r="BZ1302" s="131"/>
      <c r="CB1302" s="129" t="s">
        <v>583</v>
      </c>
      <c r="CC1302" s="129" t="s">
        <v>204</v>
      </c>
      <c r="CD1302" s="129" t="s">
        <v>587</v>
      </c>
      <c r="CE1302" s="129" t="s">
        <v>757</v>
      </c>
      <c r="CF1302" s="129" t="s">
        <v>1138</v>
      </c>
      <c r="CG1302" s="131" t="s">
        <v>18023</v>
      </c>
      <c r="CH1302" s="131" t="s">
        <v>11252</v>
      </c>
      <c r="CI1302" s="124" t="s">
        <v>20285</v>
      </c>
    </row>
    <row r="1303" spans="45:87" ht="15" hidden="1" x14ac:dyDescent="0.25">
      <c r="AS1303" s="124" t="s">
        <v>5498</v>
      </c>
      <c r="AT1303" s="129" t="s">
        <v>583</v>
      </c>
      <c r="AU1303" s="129" t="s">
        <v>204</v>
      </c>
      <c r="AV1303" s="129" t="s">
        <v>587</v>
      </c>
      <c r="AW1303" s="129" t="s">
        <v>757</v>
      </c>
      <c r="AX1303" s="129" t="s">
        <v>1139</v>
      </c>
      <c r="AZ1303" s="129" t="s">
        <v>3984</v>
      </c>
      <c r="BA1303" s="130" t="s">
        <v>11253</v>
      </c>
      <c r="BB1303" s="130" t="s">
        <v>11254</v>
      </c>
      <c r="BH1303" s="124"/>
      <c r="BI1303" s="124"/>
      <c r="BP1303" s="123"/>
      <c r="BQ1303" s="123"/>
      <c r="BR1303" s="123"/>
      <c r="BX1303" s="123"/>
      <c r="BY1303" s="131"/>
      <c r="BZ1303" s="131"/>
      <c r="CB1303" s="129" t="s">
        <v>583</v>
      </c>
      <c r="CC1303" s="129" t="s">
        <v>204</v>
      </c>
      <c r="CD1303" s="129" t="s">
        <v>587</v>
      </c>
      <c r="CE1303" s="129" t="s">
        <v>757</v>
      </c>
      <c r="CF1303" s="129" t="s">
        <v>1139</v>
      </c>
      <c r="CG1303" s="131" t="s">
        <v>18023</v>
      </c>
      <c r="CH1303" s="131" t="s">
        <v>11254</v>
      </c>
      <c r="CI1303" s="124" t="s">
        <v>20286</v>
      </c>
    </row>
    <row r="1304" spans="45:87" ht="15" hidden="1" x14ac:dyDescent="0.25">
      <c r="AS1304" s="124" t="s">
        <v>5499</v>
      </c>
      <c r="AT1304" s="129" t="s">
        <v>583</v>
      </c>
      <c r="AU1304" s="129" t="s">
        <v>204</v>
      </c>
      <c r="AV1304" s="129" t="s">
        <v>587</v>
      </c>
      <c r="AW1304" s="129" t="s">
        <v>757</v>
      </c>
      <c r="AX1304" s="129" t="s">
        <v>1140</v>
      </c>
      <c r="AZ1304" s="129" t="s">
        <v>3984</v>
      </c>
      <c r="BA1304" s="130" t="s">
        <v>11255</v>
      </c>
      <c r="BB1304" s="130" t="s">
        <v>11256</v>
      </c>
      <c r="BH1304" s="124"/>
      <c r="BI1304" s="124"/>
      <c r="BP1304" s="123"/>
      <c r="BQ1304" s="123"/>
      <c r="BR1304" s="123"/>
      <c r="BX1304" s="123"/>
      <c r="BY1304" s="131"/>
      <c r="BZ1304" s="131"/>
      <c r="CB1304" s="129" t="s">
        <v>583</v>
      </c>
      <c r="CC1304" s="129" t="s">
        <v>204</v>
      </c>
      <c r="CD1304" s="129" t="s">
        <v>587</v>
      </c>
      <c r="CE1304" s="129" t="s">
        <v>757</v>
      </c>
      <c r="CF1304" s="129" t="s">
        <v>1140</v>
      </c>
      <c r="CG1304" s="131" t="s">
        <v>18023</v>
      </c>
      <c r="CH1304" s="131" t="s">
        <v>11256</v>
      </c>
      <c r="CI1304" s="124" t="s">
        <v>20287</v>
      </c>
    </row>
    <row r="1305" spans="45:87" ht="15" hidden="1" x14ac:dyDescent="0.25">
      <c r="AS1305" s="124" t="s">
        <v>5500</v>
      </c>
      <c r="AT1305" s="129" t="s">
        <v>583</v>
      </c>
      <c r="AU1305" s="129" t="s">
        <v>204</v>
      </c>
      <c r="AV1305" s="129" t="s">
        <v>587</v>
      </c>
      <c r="AW1305" s="129" t="s">
        <v>757</v>
      </c>
      <c r="AX1305" s="129" t="s">
        <v>1141</v>
      </c>
      <c r="AZ1305" s="129" t="s">
        <v>3984</v>
      </c>
      <c r="BA1305" s="130" t="s">
        <v>11257</v>
      </c>
      <c r="BB1305" s="130" t="s">
        <v>11258</v>
      </c>
      <c r="BH1305" s="124"/>
      <c r="BI1305" s="124"/>
      <c r="BP1305" s="123"/>
      <c r="BQ1305" s="123"/>
      <c r="BR1305" s="123"/>
      <c r="BX1305" s="123"/>
      <c r="BY1305" s="131"/>
      <c r="BZ1305" s="131"/>
      <c r="CB1305" s="129" t="s">
        <v>583</v>
      </c>
      <c r="CC1305" s="129" t="s">
        <v>204</v>
      </c>
      <c r="CD1305" s="129" t="s">
        <v>587</v>
      </c>
      <c r="CE1305" s="129" t="s">
        <v>757</v>
      </c>
      <c r="CF1305" s="129" t="s">
        <v>1141</v>
      </c>
      <c r="CG1305" s="131" t="s">
        <v>18023</v>
      </c>
      <c r="CH1305" s="131" t="s">
        <v>11258</v>
      </c>
      <c r="CI1305" s="124" t="s">
        <v>20288</v>
      </c>
    </row>
    <row r="1306" spans="45:87" ht="15" hidden="1" x14ac:dyDescent="0.25">
      <c r="AS1306" s="124" t="s">
        <v>5501</v>
      </c>
      <c r="AT1306" s="129" t="s">
        <v>583</v>
      </c>
      <c r="AU1306" s="129" t="s">
        <v>204</v>
      </c>
      <c r="AV1306" s="129" t="s">
        <v>587</v>
      </c>
      <c r="AW1306" s="129" t="s">
        <v>757</v>
      </c>
      <c r="AX1306" s="129" t="s">
        <v>1142</v>
      </c>
      <c r="AZ1306" s="129" t="s">
        <v>3984</v>
      </c>
      <c r="BA1306" s="130" t="s">
        <v>11259</v>
      </c>
      <c r="BB1306" s="130" t="s">
        <v>11260</v>
      </c>
      <c r="BH1306" s="124"/>
      <c r="BI1306" s="124"/>
      <c r="BP1306" s="123"/>
      <c r="BQ1306" s="123"/>
      <c r="BR1306" s="123"/>
      <c r="BX1306" s="123"/>
      <c r="BY1306" s="131"/>
      <c r="BZ1306" s="131"/>
      <c r="CB1306" s="129" t="s">
        <v>583</v>
      </c>
      <c r="CC1306" s="129" t="s">
        <v>204</v>
      </c>
      <c r="CD1306" s="129" t="s">
        <v>587</v>
      </c>
      <c r="CE1306" s="129" t="s">
        <v>757</v>
      </c>
      <c r="CF1306" s="129" t="s">
        <v>1142</v>
      </c>
      <c r="CG1306" s="131" t="s">
        <v>18023</v>
      </c>
      <c r="CH1306" s="131" t="s">
        <v>11260</v>
      </c>
      <c r="CI1306" s="124" t="s">
        <v>20289</v>
      </c>
    </row>
    <row r="1307" spans="45:87" ht="15" hidden="1" x14ac:dyDescent="0.25">
      <c r="AS1307" s="124" t="s">
        <v>5502</v>
      </c>
      <c r="AT1307" s="129" t="s">
        <v>583</v>
      </c>
      <c r="AU1307" s="129" t="s">
        <v>204</v>
      </c>
      <c r="AV1307" s="129" t="s">
        <v>587</v>
      </c>
      <c r="AW1307" s="129" t="s">
        <v>757</v>
      </c>
      <c r="AX1307" s="129" t="s">
        <v>1143</v>
      </c>
      <c r="AZ1307" s="129" t="s">
        <v>3984</v>
      </c>
      <c r="BA1307" s="130" t="s">
        <v>11261</v>
      </c>
      <c r="BB1307" s="130" t="s">
        <v>11262</v>
      </c>
      <c r="BH1307" s="124"/>
      <c r="BI1307" s="124"/>
      <c r="BP1307" s="123"/>
      <c r="BQ1307" s="123"/>
      <c r="BR1307" s="123"/>
      <c r="BX1307" s="123"/>
      <c r="BY1307" s="131"/>
      <c r="BZ1307" s="131"/>
      <c r="CB1307" s="129" t="s">
        <v>583</v>
      </c>
      <c r="CC1307" s="129" t="s">
        <v>204</v>
      </c>
      <c r="CD1307" s="129" t="s">
        <v>587</v>
      </c>
      <c r="CE1307" s="129" t="s">
        <v>757</v>
      </c>
      <c r="CF1307" s="129" t="s">
        <v>1143</v>
      </c>
      <c r="CG1307" s="131" t="s">
        <v>18023</v>
      </c>
      <c r="CH1307" s="131" t="s">
        <v>11262</v>
      </c>
      <c r="CI1307" s="124" t="s">
        <v>20290</v>
      </c>
    </row>
    <row r="1308" spans="45:87" ht="15" hidden="1" x14ac:dyDescent="0.25">
      <c r="AS1308" s="124" t="s">
        <v>5503</v>
      </c>
      <c r="AT1308" s="129" t="s">
        <v>583</v>
      </c>
      <c r="AU1308" s="129" t="s">
        <v>204</v>
      </c>
      <c r="AV1308" s="129" t="s">
        <v>587</v>
      </c>
      <c r="AW1308" s="129" t="s">
        <v>757</v>
      </c>
      <c r="AX1308" s="129" t="s">
        <v>1144</v>
      </c>
      <c r="AZ1308" s="129" t="s">
        <v>3984</v>
      </c>
      <c r="BA1308" s="130" t="s">
        <v>11263</v>
      </c>
      <c r="BB1308" s="130" t="s">
        <v>11264</v>
      </c>
      <c r="BH1308" s="124"/>
      <c r="BI1308" s="124"/>
      <c r="BP1308" s="123"/>
      <c r="BQ1308" s="123"/>
      <c r="BR1308" s="123"/>
      <c r="BX1308" s="123"/>
      <c r="BY1308" s="131"/>
      <c r="BZ1308" s="131"/>
      <c r="CB1308" s="129" t="s">
        <v>583</v>
      </c>
      <c r="CC1308" s="129" t="s">
        <v>204</v>
      </c>
      <c r="CD1308" s="129" t="s">
        <v>587</v>
      </c>
      <c r="CE1308" s="129" t="s">
        <v>757</v>
      </c>
      <c r="CF1308" s="129" t="s">
        <v>1144</v>
      </c>
      <c r="CG1308" s="131" t="s">
        <v>18023</v>
      </c>
      <c r="CH1308" s="131" t="s">
        <v>11264</v>
      </c>
      <c r="CI1308" s="124" t="s">
        <v>20291</v>
      </c>
    </row>
    <row r="1309" spans="45:87" ht="15" hidden="1" x14ac:dyDescent="0.25">
      <c r="AS1309" s="124" t="s">
        <v>5504</v>
      </c>
      <c r="AT1309" s="129" t="s">
        <v>583</v>
      </c>
      <c r="AU1309" s="129" t="s">
        <v>204</v>
      </c>
      <c r="AV1309" s="129" t="s">
        <v>587</v>
      </c>
      <c r="AW1309" s="129" t="s">
        <v>757</v>
      </c>
      <c r="AX1309" s="129" t="s">
        <v>1145</v>
      </c>
      <c r="AZ1309" s="129" t="s">
        <v>3984</v>
      </c>
      <c r="BA1309" s="130" t="s">
        <v>11265</v>
      </c>
      <c r="BB1309" s="130" t="s">
        <v>11266</v>
      </c>
      <c r="BH1309" s="124"/>
      <c r="BI1309" s="124"/>
      <c r="BP1309" s="123"/>
      <c r="BQ1309" s="123"/>
      <c r="BR1309" s="123"/>
      <c r="BX1309" s="123"/>
      <c r="BY1309" s="131"/>
      <c r="BZ1309" s="131"/>
      <c r="CB1309" s="129" t="s">
        <v>583</v>
      </c>
      <c r="CC1309" s="129" t="s">
        <v>204</v>
      </c>
      <c r="CD1309" s="129" t="s">
        <v>587</v>
      </c>
      <c r="CE1309" s="129" t="s">
        <v>757</v>
      </c>
      <c r="CF1309" s="129" t="s">
        <v>1145</v>
      </c>
      <c r="CG1309" s="131" t="s">
        <v>18023</v>
      </c>
      <c r="CH1309" s="131" t="s">
        <v>11266</v>
      </c>
      <c r="CI1309" s="124" t="s">
        <v>20292</v>
      </c>
    </row>
    <row r="1310" spans="45:87" ht="15" hidden="1" x14ac:dyDescent="0.25">
      <c r="AS1310" s="124" t="s">
        <v>5505</v>
      </c>
      <c r="AT1310" s="129" t="s">
        <v>583</v>
      </c>
      <c r="AU1310" s="129" t="s">
        <v>204</v>
      </c>
      <c r="AV1310" s="129" t="s">
        <v>587</v>
      </c>
      <c r="AW1310" s="129" t="s">
        <v>757</v>
      </c>
      <c r="AX1310" s="129" t="s">
        <v>1146</v>
      </c>
      <c r="AZ1310" s="129" t="s">
        <v>3984</v>
      </c>
      <c r="BA1310" s="130" t="s">
        <v>11267</v>
      </c>
      <c r="BB1310" s="130" t="s">
        <v>11268</v>
      </c>
      <c r="BH1310" s="124"/>
      <c r="BI1310" s="124"/>
      <c r="BP1310" s="123"/>
      <c r="BQ1310" s="123"/>
      <c r="BR1310" s="123"/>
      <c r="BX1310" s="123"/>
      <c r="BY1310" s="131"/>
      <c r="BZ1310" s="131"/>
      <c r="CB1310" s="129" t="s">
        <v>583</v>
      </c>
      <c r="CC1310" s="129" t="s">
        <v>204</v>
      </c>
      <c r="CD1310" s="129" t="s">
        <v>587</v>
      </c>
      <c r="CE1310" s="129" t="s">
        <v>757</v>
      </c>
      <c r="CF1310" s="129" t="s">
        <v>1146</v>
      </c>
      <c r="CG1310" s="131" t="s">
        <v>18023</v>
      </c>
      <c r="CH1310" s="131" t="s">
        <v>11268</v>
      </c>
      <c r="CI1310" s="124" t="s">
        <v>20293</v>
      </c>
    </row>
    <row r="1311" spans="45:87" ht="15" hidden="1" x14ac:dyDescent="0.25">
      <c r="AS1311" s="124" t="s">
        <v>5506</v>
      </c>
      <c r="AT1311" s="129" t="s">
        <v>583</v>
      </c>
      <c r="AU1311" s="129" t="s">
        <v>204</v>
      </c>
      <c r="AV1311" s="129" t="s">
        <v>587</v>
      </c>
      <c r="AW1311" s="129" t="s">
        <v>757</v>
      </c>
      <c r="AX1311" s="129" t="s">
        <v>1147</v>
      </c>
      <c r="AZ1311" s="129" t="s">
        <v>3984</v>
      </c>
      <c r="BA1311" s="130" t="s">
        <v>11269</v>
      </c>
      <c r="BB1311" s="130" t="s">
        <v>11270</v>
      </c>
      <c r="BH1311" s="124"/>
      <c r="BI1311" s="124"/>
      <c r="BP1311" s="123"/>
      <c r="BQ1311" s="123"/>
      <c r="BR1311" s="123"/>
      <c r="BX1311" s="123"/>
      <c r="BY1311" s="131"/>
      <c r="BZ1311" s="131"/>
      <c r="CB1311" s="129" t="s">
        <v>583</v>
      </c>
      <c r="CC1311" s="129" t="s">
        <v>204</v>
      </c>
      <c r="CD1311" s="129" t="s">
        <v>587</v>
      </c>
      <c r="CE1311" s="129" t="s">
        <v>757</v>
      </c>
      <c r="CF1311" s="129" t="s">
        <v>1147</v>
      </c>
      <c r="CG1311" s="131" t="s">
        <v>18023</v>
      </c>
      <c r="CH1311" s="131" t="s">
        <v>11270</v>
      </c>
      <c r="CI1311" s="124" t="s">
        <v>20294</v>
      </c>
    </row>
    <row r="1312" spans="45:87" ht="15" hidden="1" x14ac:dyDescent="0.25">
      <c r="AS1312" s="124" t="s">
        <v>5507</v>
      </c>
      <c r="AT1312" s="129" t="s">
        <v>583</v>
      </c>
      <c r="AU1312" s="129" t="s">
        <v>204</v>
      </c>
      <c r="AV1312" s="129" t="s">
        <v>587</v>
      </c>
      <c r="AW1312" s="129" t="s">
        <v>757</v>
      </c>
      <c r="AX1312" s="129" t="s">
        <v>1148</v>
      </c>
      <c r="AZ1312" s="129" t="s">
        <v>3984</v>
      </c>
      <c r="BA1312" s="130" t="s">
        <v>11271</v>
      </c>
      <c r="BB1312" s="130" t="s">
        <v>11272</v>
      </c>
      <c r="BH1312" s="124"/>
      <c r="BI1312" s="124"/>
      <c r="BP1312" s="123"/>
      <c r="BQ1312" s="123"/>
      <c r="BR1312" s="123"/>
      <c r="BX1312" s="123"/>
      <c r="BY1312" s="131"/>
      <c r="BZ1312" s="131"/>
      <c r="CB1312" s="129" t="s">
        <v>583</v>
      </c>
      <c r="CC1312" s="129" t="s">
        <v>204</v>
      </c>
      <c r="CD1312" s="129" t="s">
        <v>587</v>
      </c>
      <c r="CE1312" s="129" t="s">
        <v>757</v>
      </c>
      <c r="CF1312" s="129" t="s">
        <v>1148</v>
      </c>
      <c r="CG1312" s="131" t="s">
        <v>18023</v>
      </c>
      <c r="CH1312" s="131" t="s">
        <v>11272</v>
      </c>
      <c r="CI1312" s="124" t="s">
        <v>20295</v>
      </c>
    </row>
    <row r="1313" spans="45:87" ht="15" hidden="1" x14ac:dyDescent="0.25">
      <c r="AS1313" s="124" t="s">
        <v>5508</v>
      </c>
      <c r="AT1313" s="129" t="s">
        <v>583</v>
      </c>
      <c r="AU1313" s="129" t="s">
        <v>204</v>
      </c>
      <c r="AV1313" s="129" t="s">
        <v>587</v>
      </c>
      <c r="AW1313" s="129" t="s">
        <v>757</v>
      </c>
      <c r="AX1313" s="129" t="s">
        <v>1149</v>
      </c>
      <c r="AZ1313" s="129" t="s">
        <v>3984</v>
      </c>
      <c r="BA1313" s="130" t="s">
        <v>11273</v>
      </c>
      <c r="BB1313" s="130" t="s">
        <v>11274</v>
      </c>
      <c r="BH1313" s="124"/>
      <c r="BI1313" s="124"/>
      <c r="BP1313" s="123"/>
      <c r="BQ1313" s="123"/>
      <c r="BR1313" s="123"/>
      <c r="BX1313" s="123"/>
      <c r="BY1313" s="131"/>
      <c r="BZ1313" s="131"/>
      <c r="CB1313" s="129" t="s">
        <v>583</v>
      </c>
      <c r="CC1313" s="129" t="s">
        <v>204</v>
      </c>
      <c r="CD1313" s="129" t="s">
        <v>587</v>
      </c>
      <c r="CE1313" s="129" t="s">
        <v>757</v>
      </c>
      <c r="CF1313" s="129" t="s">
        <v>1149</v>
      </c>
      <c r="CG1313" s="131" t="s">
        <v>18023</v>
      </c>
      <c r="CH1313" s="131" t="s">
        <v>11274</v>
      </c>
      <c r="CI1313" s="124" t="s">
        <v>20296</v>
      </c>
    </row>
    <row r="1314" spans="45:87" ht="15" hidden="1" x14ac:dyDescent="0.25">
      <c r="AS1314" s="124" t="s">
        <v>5509</v>
      </c>
      <c r="AT1314" s="129" t="s">
        <v>583</v>
      </c>
      <c r="AU1314" s="129" t="s">
        <v>204</v>
      </c>
      <c r="AV1314" s="129" t="s">
        <v>587</v>
      </c>
      <c r="AW1314" s="129" t="s">
        <v>757</v>
      </c>
      <c r="AX1314" s="129" t="s">
        <v>1150</v>
      </c>
      <c r="AZ1314" s="129" t="s">
        <v>3984</v>
      </c>
      <c r="BA1314" s="130" t="s">
        <v>11275</v>
      </c>
      <c r="BB1314" s="130" t="s">
        <v>11276</v>
      </c>
      <c r="BH1314" s="124"/>
      <c r="BI1314" s="124"/>
      <c r="BP1314" s="123"/>
      <c r="BQ1314" s="123"/>
      <c r="BR1314" s="123"/>
      <c r="BX1314" s="123"/>
      <c r="BY1314" s="131"/>
      <c r="BZ1314" s="131"/>
      <c r="CB1314" s="129" t="s">
        <v>583</v>
      </c>
      <c r="CC1314" s="129" t="s">
        <v>204</v>
      </c>
      <c r="CD1314" s="129" t="s">
        <v>587</v>
      </c>
      <c r="CE1314" s="129" t="s">
        <v>757</v>
      </c>
      <c r="CF1314" s="129" t="s">
        <v>1150</v>
      </c>
      <c r="CG1314" s="131" t="s">
        <v>18023</v>
      </c>
      <c r="CH1314" s="131" t="s">
        <v>11276</v>
      </c>
      <c r="CI1314" s="124" t="s">
        <v>20297</v>
      </c>
    </row>
    <row r="1315" spans="45:87" ht="15" hidden="1" x14ac:dyDescent="0.25">
      <c r="AS1315" s="124" t="s">
        <v>5510</v>
      </c>
      <c r="AT1315" s="129" t="s">
        <v>583</v>
      </c>
      <c r="AU1315" s="129" t="s">
        <v>204</v>
      </c>
      <c r="AV1315" s="129" t="s">
        <v>587</v>
      </c>
      <c r="AW1315" s="129" t="s">
        <v>757</v>
      </c>
      <c r="AX1315" s="129" t="s">
        <v>1151</v>
      </c>
      <c r="AZ1315" s="129" t="s">
        <v>3984</v>
      </c>
      <c r="BA1315" s="130" t="s">
        <v>11277</v>
      </c>
      <c r="BB1315" s="130" t="s">
        <v>11278</v>
      </c>
      <c r="BH1315" s="124"/>
      <c r="BI1315" s="124"/>
      <c r="BP1315" s="123"/>
      <c r="BQ1315" s="123"/>
      <c r="BR1315" s="123"/>
      <c r="BX1315" s="123"/>
      <c r="BY1315" s="131"/>
      <c r="BZ1315" s="131"/>
      <c r="CB1315" s="129" t="s">
        <v>583</v>
      </c>
      <c r="CC1315" s="129" t="s">
        <v>204</v>
      </c>
      <c r="CD1315" s="129" t="s">
        <v>587</v>
      </c>
      <c r="CE1315" s="129" t="s">
        <v>757</v>
      </c>
      <c r="CF1315" s="129" t="s">
        <v>1151</v>
      </c>
      <c r="CG1315" s="131" t="s">
        <v>18023</v>
      </c>
      <c r="CH1315" s="131" t="s">
        <v>11278</v>
      </c>
      <c r="CI1315" s="124" t="s">
        <v>20298</v>
      </c>
    </row>
    <row r="1316" spans="45:87" ht="15" hidden="1" x14ac:dyDescent="0.25">
      <c r="AS1316" s="124" t="s">
        <v>5511</v>
      </c>
      <c r="AT1316" s="129" t="s">
        <v>583</v>
      </c>
      <c r="AU1316" s="129" t="s">
        <v>204</v>
      </c>
      <c r="AV1316" s="129" t="s">
        <v>760</v>
      </c>
      <c r="AW1316" s="129" t="s">
        <v>761</v>
      </c>
      <c r="AX1316" s="129" t="s">
        <v>762</v>
      </c>
      <c r="AZ1316" s="129" t="s">
        <v>3984</v>
      </c>
      <c r="BA1316" s="130" t="s">
        <v>11279</v>
      </c>
      <c r="BB1316" s="130" t="s">
        <v>11280</v>
      </c>
      <c r="BH1316" s="124"/>
      <c r="BI1316" s="124"/>
      <c r="BP1316" s="123"/>
      <c r="BQ1316" s="123"/>
      <c r="BR1316" s="123"/>
      <c r="BX1316" s="123"/>
      <c r="BY1316" s="131"/>
      <c r="BZ1316" s="131"/>
      <c r="CB1316" s="129" t="s">
        <v>583</v>
      </c>
      <c r="CC1316" s="129" t="s">
        <v>204</v>
      </c>
      <c r="CD1316" s="129" t="s">
        <v>760</v>
      </c>
      <c r="CE1316" s="129" t="s">
        <v>761</v>
      </c>
      <c r="CF1316" s="129" t="s">
        <v>762</v>
      </c>
      <c r="CG1316" s="131" t="s">
        <v>18024</v>
      </c>
      <c r="CH1316" s="131" t="s">
        <v>11280</v>
      </c>
      <c r="CI1316" s="124" t="s">
        <v>20299</v>
      </c>
    </row>
    <row r="1317" spans="45:87" ht="15" hidden="1" x14ac:dyDescent="0.25">
      <c r="AS1317" s="124" t="s">
        <v>5512</v>
      </c>
      <c r="AT1317" s="129" t="s">
        <v>583</v>
      </c>
      <c r="AU1317" s="129" t="s">
        <v>204</v>
      </c>
      <c r="AV1317" s="129" t="s">
        <v>760</v>
      </c>
      <c r="AW1317" s="129" t="s">
        <v>761</v>
      </c>
      <c r="AX1317" s="129" t="s">
        <v>763</v>
      </c>
      <c r="AZ1317" s="129" t="s">
        <v>3984</v>
      </c>
      <c r="BA1317" s="130" t="s">
        <v>11281</v>
      </c>
      <c r="BB1317" s="130" t="s">
        <v>11282</v>
      </c>
      <c r="BH1317" s="124"/>
      <c r="BI1317" s="124"/>
      <c r="BP1317" s="123"/>
      <c r="BQ1317" s="123"/>
      <c r="BR1317" s="123"/>
      <c r="BX1317" s="123"/>
      <c r="BY1317" s="131"/>
      <c r="BZ1317" s="131"/>
      <c r="CB1317" s="129" t="s">
        <v>583</v>
      </c>
      <c r="CC1317" s="129" t="s">
        <v>204</v>
      </c>
      <c r="CD1317" s="129" t="s">
        <v>760</v>
      </c>
      <c r="CE1317" s="129" t="s">
        <v>761</v>
      </c>
      <c r="CF1317" s="129" t="s">
        <v>763</v>
      </c>
      <c r="CG1317" s="131" t="s">
        <v>18024</v>
      </c>
      <c r="CH1317" s="131" t="s">
        <v>11282</v>
      </c>
      <c r="CI1317" s="124" t="s">
        <v>20300</v>
      </c>
    </row>
    <row r="1318" spans="45:87" ht="15" hidden="1" x14ac:dyDescent="0.25">
      <c r="AS1318" s="124" t="s">
        <v>5513</v>
      </c>
      <c r="AT1318" s="129" t="s">
        <v>583</v>
      </c>
      <c r="AU1318" s="129" t="s">
        <v>204</v>
      </c>
      <c r="AV1318" s="129" t="s">
        <v>760</v>
      </c>
      <c r="AW1318" s="129" t="s">
        <v>761</v>
      </c>
      <c r="AX1318" s="129" t="s">
        <v>774</v>
      </c>
      <c r="AZ1318" s="129" t="s">
        <v>3984</v>
      </c>
      <c r="BA1318" s="130" t="s">
        <v>11283</v>
      </c>
      <c r="BB1318" s="130" t="s">
        <v>11284</v>
      </c>
      <c r="BH1318" s="124"/>
      <c r="BI1318" s="124"/>
      <c r="BP1318" s="123"/>
      <c r="BQ1318" s="123"/>
      <c r="BR1318" s="123"/>
      <c r="BX1318" s="123"/>
      <c r="BY1318" s="131"/>
      <c r="BZ1318" s="131"/>
      <c r="CB1318" s="129" t="s">
        <v>583</v>
      </c>
      <c r="CC1318" s="129" t="s">
        <v>204</v>
      </c>
      <c r="CD1318" s="129" t="s">
        <v>760</v>
      </c>
      <c r="CE1318" s="129" t="s">
        <v>761</v>
      </c>
      <c r="CF1318" s="129" t="s">
        <v>774</v>
      </c>
      <c r="CG1318" s="131" t="s">
        <v>18024</v>
      </c>
      <c r="CH1318" s="131" t="s">
        <v>11284</v>
      </c>
      <c r="CI1318" s="124" t="s">
        <v>20301</v>
      </c>
    </row>
    <row r="1319" spans="45:87" ht="15" hidden="1" x14ac:dyDescent="0.25">
      <c r="AS1319" s="124" t="s">
        <v>5514</v>
      </c>
      <c r="AT1319" s="129" t="s">
        <v>583</v>
      </c>
      <c r="AU1319" s="129" t="s">
        <v>204</v>
      </c>
      <c r="AV1319" s="129" t="s">
        <v>760</v>
      </c>
      <c r="AW1319" s="129" t="s">
        <v>761</v>
      </c>
      <c r="AX1319" s="129" t="s">
        <v>775</v>
      </c>
      <c r="AZ1319" s="129" t="s">
        <v>3984</v>
      </c>
      <c r="BA1319" s="130" t="s">
        <v>11285</v>
      </c>
      <c r="BB1319" s="130" t="s">
        <v>11286</v>
      </c>
      <c r="BH1319" s="124"/>
      <c r="BI1319" s="124"/>
      <c r="BP1319" s="123"/>
      <c r="BQ1319" s="123"/>
      <c r="BR1319" s="123"/>
      <c r="BX1319" s="123"/>
      <c r="BY1319" s="131"/>
      <c r="BZ1319" s="131"/>
      <c r="CB1319" s="129" t="s">
        <v>583</v>
      </c>
      <c r="CC1319" s="129" t="s">
        <v>204</v>
      </c>
      <c r="CD1319" s="129" t="s">
        <v>760</v>
      </c>
      <c r="CE1319" s="129" t="s">
        <v>761</v>
      </c>
      <c r="CF1319" s="129" t="s">
        <v>775</v>
      </c>
      <c r="CG1319" s="131" t="s">
        <v>18024</v>
      </c>
      <c r="CH1319" s="131" t="s">
        <v>11286</v>
      </c>
      <c r="CI1319" s="124" t="s">
        <v>20302</v>
      </c>
    </row>
    <row r="1320" spans="45:87" ht="15" hidden="1" x14ac:dyDescent="0.25">
      <c r="AS1320" s="124" t="s">
        <v>5515</v>
      </c>
      <c r="AT1320" s="129" t="s">
        <v>583</v>
      </c>
      <c r="AU1320" s="129" t="s">
        <v>204</v>
      </c>
      <c r="AV1320" s="129" t="s">
        <v>760</v>
      </c>
      <c r="AW1320" s="129" t="s">
        <v>761</v>
      </c>
      <c r="AX1320" s="129" t="s">
        <v>776</v>
      </c>
      <c r="AZ1320" s="129" t="s">
        <v>3984</v>
      </c>
      <c r="BA1320" s="130" t="s">
        <v>11287</v>
      </c>
      <c r="BB1320" s="130" t="s">
        <v>11288</v>
      </c>
      <c r="BH1320" s="124"/>
      <c r="BI1320" s="124"/>
      <c r="BP1320" s="123"/>
      <c r="BQ1320" s="123"/>
      <c r="BR1320" s="123"/>
      <c r="BX1320" s="123"/>
      <c r="BY1320" s="131"/>
      <c r="BZ1320" s="131"/>
      <c r="CB1320" s="129" t="s">
        <v>583</v>
      </c>
      <c r="CC1320" s="129" t="s">
        <v>204</v>
      </c>
      <c r="CD1320" s="129" t="s">
        <v>760</v>
      </c>
      <c r="CE1320" s="129" t="s">
        <v>761</v>
      </c>
      <c r="CF1320" s="129" t="s">
        <v>776</v>
      </c>
      <c r="CG1320" s="131" t="s">
        <v>18024</v>
      </c>
      <c r="CH1320" s="131" t="s">
        <v>11288</v>
      </c>
      <c r="CI1320" s="124" t="s">
        <v>20303</v>
      </c>
    </row>
    <row r="1321" spans="45:87" ht="15" hidden="1" x14ac:dyDescent="0.25">
      <c r="AS1321" s="124" t="s">
        <v>5516</v>
      </c>
      <c r="AT1321" s="129" t="s">
        <v>583</v>
      </c>
      <c r="AU1321" s="129" t="s">
        <v>204</v>
      </c>
      <c r="AV1321" s="129" t="s">
        <v>760</v>
      </c>
      <c r="AW1321" s="129" t="s">
        <v>761</v>
      </c>
      <c r="AX1321" s="129" t="s">
        <v>777</v>
      </c>
      <c r="AZ1321" s="129" t="s">
        <v>3984</v>
      </c>
      <c r="BA1321" s="130" t="s">
        <v>11289</v>
      </c>
      <c r="BB1321" s="130" t="s">
        <v>11290</v>
      </c>
      <c r="BH1321" s="124"/>
      <c r="BI1321" s="124"/>
      <c r="BP1321" s="123"/>
      <c r="BQ1321" s="123"/>
      <c r="BR1321" s="123"/>
      <c r="BX1321" s="123"/>
      <c r="BY1321" s="131"/>
      <c r="BZ1321" s="131"/>
      <c r="CB1321" s="129" t="s">
        <v>583</v>
      </c>
      <c r="CC1321" s="129" t="s">
        <v>204</v>
      </c>
      <c r="CD1321" s="129" t="s">
        <v>760</v>
      </c>
      <c r="CE1321" s="129" t="s">
        <v>761</v>
      </c>
      <c r="CF1321" s="129" t="s">
        <v>777</v>
      </c>
      <c r="CG1321" s="131" t="s">
        <v>18024</v>
      </c>
      <c r="CH1321" s="131" t="s">
        <v>11290</v>
      </c>
      <c r="CI1321" s="124" t="s">
        <v>20304</v>
      </c>
    </row>
    <row r="1322" spans="45:87" ht="15" hidden="1" x14ac:dyDescent="0.25">
      <c r="AS1322" s="124" t="s">
        <v>5517</v>
      </c>
      <c r="AT1322" s="129" t="s">
        <v>583</v>
      </c>
      <c r="AU1322" s="129" t="s">
        <v>204</v>
      </c>
      <c r="AV1322" s="129" t="s">
        <v>760</v>
      </c>
      <c r="AW1322" s="129" t="s">
        <v>761</v>
      </c>
      <c r="AX1322" s="129" t="s">
        <v>778</v>
      </c>
      <c r="AZ1322" s="129" t="s">
        <v>3984</v>
      </c>
      <c r="BA1322" s="130" t="s">
        <v>11291</v>
      </c>
      <c r="BB1322" s="130" t="s">
        <v>11292</v>
      </c>
      <c r="BH1322" s="124"/>
      <c r="BI1322" s="124"/>
      <c r="BP1322" s="123"/>
      <c r="BQ1322" s="123"/>
      <c r="BR1322" s="123"/>
      <c r="BX1322" s="123"/>
      <c r="BY1322" s="131"/>
      <c r="BZ1322" s="131"/>
      <c r="CB1322" s="129" t="s">
        <v>583</v>
      </c>
      <c r="CC1322" s="129" t="s">
        <v>204</v>
      </c>
      <c r="CD1322" s="129" t="s">
        <v>760</v>
      </c>
      <c r="CE1322" s="129" t="s">
        <v>761</v>
      </c>
      <c r="CF1322" s="129" t="s">
        <v>778</v>
      </c>
      <c r="CG1322" s="131" t="s">
        <v>18024</v>
      </c>
      <c r="CH1322" s="131" t="s">
        <v>11292</v>
      </c>
      <c r="CI1322" s="124" t="s">
        <v>20305</v>
      </c>
    </row>
    <row r="1323" spans="45:87" ht="15" hidden="1" x14ac:dyDescent="0.25">
      <c r="AS1323" s="124" t="s">
        <v>5518</v>
      </c>
      <c r="AT1323" s="129" t="s">
        <v>583</v>
      </c>
      <c r="AU1323" s="129" t="s">
        <v>204</v>
      </c>
      <c r="AV1323" s="129" t="s">
        <v>760</v>
      </c>
      <c r="AW1323" s="129" t="s">
        <v>761</v>
      </c>
      <c r="AX1323" s="129" t="s">
        <v>783</v>
      </c>
      <c r="AZ1323" s="129" t="s">
        <v>3984</v>
      </c>
      <c r="BA1323" s="130" t="s">
        <v>11293</v>
      </c>
      <c r="BB1323" s="130" t="s">
        <v>11294</v>
      </c>
      <c r="BH1323" s="124"/>
      <c r="BI1323" s="124"/>
      <c r="BP1323" s="123"/>
      <c r="BQ1323" s="123"/>
      <c r="BR1323" s="123"/>
      <c r="BX1323" s="123"/>
      <c r="BY1323" s="131"/>
      <c r="BZ1323" s="131"/>
      <c r="CB1323" s="129" t="s">
        <v>583</v>
      </c>
      <c r="CC1323" s="129" t="s">
        <v>204</v>
      </c>
      <c r="CD1323" s="129" t="s">
        <v>760</v>
      </c>
      <c r="CE1323" s="129" t="s">
        <v>761</v>
      </c>
      <c r="CF1323" s="129" t="s">
        <v>783</v>
      </c>
      <c r="CG1323" s="131" t="s">
        <v>18024</v>
      </c>
      <c r="CH1323" s="131" t="s">
        <v>11294</v>
      </c>
      <c r="CI1323" s="124" t="s">
        <v>20306</v>
      </c>
    </row>
    <row r="1324" spans="45:87" ht="15" hidden="1" x14ac:dyDescent="0.25">
      <c r="AS1324" s="124" t="s">
        <v>5519</v>
      </c>
      <c r="AT1324" s="129" t="s">
        <v>583</v>
      </c>
      <c r="AU1324" s="129" t="s">
        <v>204</v>
      </c>
      <c r="AV1324" s="129" t="s">
        <v>760</v>
      </c>
      <c r="AW1324" s="129" t="s">
        <v>761</v>
      </c>
      <c r="AX1324" s="129" t="s">
        <v>784</v>
      </c>
      <c r="AZ1324" s="129" t="s">
        <v>3984</v>
      </c>
      <c r="BA1324" s="130" t="s">
        <v>11295</v>
      </c>
      <c r="BB1324" s="130" t="s">
        <v>11296</v>
      </c>
      <c r="BH1324" s="124"/>
      <c r="BI1324" s="124"/>
      <c r="BP1324" s="123"/>
      <c r="BQ1324" s="123"/>
      <c r="BR1324" s="123"/>
      <c r="BX1324" s="123"/>
      <c r="BY1324" s="131"/>
      <c r="BZ1324" s="131"/>
      <c r="CB1324" s="129" t="s">
        <v>583</v>
      </c>
      <c r="CC1324" s="129" t="s">
        <v>204</v>
      </c>
      <c r="CD1324" s="129" t="s">
        <v>760</v>
      </c>
      <c r="CE1324" s="129" t="s">
        <v>761</v>
      </c>
      <c r="CF1324" s="129" t="s">
        <v>784</v>
      </c>
      <c r="CG1324" s="131" t="s">
        <v>18024</v>
      </c>
      <c r="CH1324" s="131" t="s">
        <v>11296</v>
      </c>
      <c r="CI1324" s="124" t="s">
        <v>20307</v>
      </c>
    </row>
    <row r="1325" spans="45:87" ht="15" hidden="1" x14ac:dyDescent="0.25">
      <c r="AS1325" s="124" t="s">
        <v>5520</v>
      </c>
      <c r="AT1325" s="129" t="s">
        <v>583</v>
      </c>
      <c r="AU1325" s="129" t="s">
        <v>204</v>
      </c>
      <c r="AV1325" s="129" t="s">
        <v>760</v>
      </c>
      <c r="AW1325" s="129" t="s">
        <v>761</v>
      </c>
      <c r="AX1325" s="129" t="s">
        <v>785</v>
      </c>
      <c r="AZ1325" s="129" t="s">
        <v>3984</v>
      </c>
      <c r="BA1325" s="130" t="s">
        <v>11297</v>
      </c>
      <c r="BB1325" s="130" t="s">
        <v>11298</v>
      </c>
      <c r="BH1325" s="124"/>
      <c r="BI1325" s="124"/>
      <c r="BP1325" s="123"/>
      <c r="BQ1325" s="123"/>
      <c r="BR1325" s="123"/>
      <c r="BX1325" s="123"/>
      <c r="BY1325" s="131"/>
      <c r="BZ1325" s="131"/>
      <c r="CB1325" s="129" t="s">
        <v>583</v>
      </c>
      <c r="CC1325" s="129" t="s">
        <v>204</v>
      </c>
      <c r="CD1325" s="129" t="s">
        <v>760</v>
      </c>
      <c r="CE1325" s="129" t="s">
        <v>761</v>
      </c>
      <c r="CF1325" s="129" t="s">
        <v>785</v>
      </c>
      <c r="CG1325" s="131" t="s">
        <v>18024</v>
      </c>
      <c r="CH1325" s="131" t="s">
        <v>11298</v>
      </c>
      <c r="CI1325" s="124" t="s">
        <v>20308</v>
      </c>
    </row>
    <row r="1326" spans="45:87" ht="15" hidden="1" x14ac:dyDescent="0.25">
      <c r="AS1326" s="124" t="s">
        <v>5521</v>
      </c>
      <c r="AT1326" s="129" t="s">
        <v>583</v>
      </c>
      <c r="AU1326" s="129" t="s">
        <v>204</v>
      </c>
      <c r="AV1326" s="129" t="s">
        <v>760</v>
      </c>
      <c r="AW1326" s="129" t="s">
        <v>761</v>
      </c>
      <c r="AX1326" s="129" t="s">
        <v>787</v>
      </c>
      <c r="AZ1326" s="129" t="s">
        <v>3984</v>
      </c>
      <c r="BA1326" s="130" t="s">
        <v>11299</v>
      </c>
      <c r="BB1326" s="130" t="s">
        <v>11300</v>
      </c>
      <c r="BH1326" s="124"/>
      <c r="BI1326" s="124"/>
      <c r="BP1326" s="123"/>
      <c r="BQ1326" s="123"/>
      <c r="BR1326" s="123"/>
      <c r="BX1326" s="123"/>
      <c r="BY1326" s="131"/>
      <c r="BZ1326" s="131"/>
      <c r="CB1326" s="129" t="s">
        <v>583</v>
      </c>
      <c r="CC1326" s="129" t="s">
        <v>204</v>
      </c>
      <c r="CD1326" s="129" t="s">
        <v>760</v>
      </c>
      <c r="CE1326" s="129" t="s">
        <v>761</v>
      </c>
      <c r="CF1326" s="129" t="s">
        <v>787</v>
      </c>
      <c r="CG1326" s="131" t="s">
        <v>18024</v>
      </c>
      <c r="CH1326" s="131" t="s">
        <v>11300</v>
      </c>
      <c r="CI1326" s="124" t="s">
        <v>20309</v>
      </c>
    </row>
    <row r="1327" spans="45:87" ht="15" hidden="1" x14ac:dyDescent="0.25">
      <c r="AS1327" s="124" t="s">
        <v>5522</v>
      </c>
      <c r="AT1327" s="129" t="s">
        <v>583</v>
      </c>
      <c r="AU1327" s="129" t="s">
        <v>204</v>
      </c>
      <c r="AV1327" s="129" t="s">
        <v>760</v>
      </c>
      <c r="AW1327" s="129" t="s">
        <v>761</v>
      </c>
      <c r="AX1327" s="129" t="s">
        <v>790</v>
      </c>
      <c r="AZ1327" s="129" t="s">
        <v>3984</v>
      </c>
      <c r="BA1327" s="130" t="s">
        <v>11301</v>
      </c>
      <c r="BB1327" s="130" t="s">
        <v>11302</v>
      </c>
      <c r="BH1327" s="124"/>
      <c r="BI1327" s="124"/>
      <c r="BP1327" s="123"/>
      <c r="BQ1327" s="123"/>
      <c r="BR1327" s="123"/>
      <c r="BX1327" s="123"/>
      <c r="BY1327" s="131"/>
      <c r="BZ1327" s="131"/>
      <c r="CB1327" s="129" t="s">
        <v>583</v>
      </c>
      <c r="CC1327" s="129" t="s">
        <v>204</v>
      </c>
      <c r="CD1327" s="129" t="s">
        <v>760</v>
      </c>
      <c r="CE1327" s="129" t="s">
        <v>761</v>
      </c>
      <c r="CF1327" s="129" t="s">
        <v>790</v>
      </c>
      <c r="CG1327" s="131" t="s">
        <v>18024</v>
      </c>
      <c r="CH1327" s="131" t="s">
        <v>11302</v>
      </c>
      <c r="CI1327" s="124" t="s">
        <v>20310</v>
      </c>
    </row>
    <row r="1328" spans="45:87" ht="15" hidden="1" x14ac:dyDescent="0.25">
      <c r="AS1328" s="124" t="s">
        <v>5523</v>
      </c>
      <c r="AT1328" s="129" t="s">
        <v>583</v>
      </c>
      <c r="AU1328" s="129" t="s">
        <v>204</v>
      </c>
      <c r="AV1328" s="129" t="s">
        <v>760</v>
      </c>
      <c r="AW1328" s="129" t="s">
        <v>761</v>
      </c>
      <c r="AX1328" s="129" t="s">
        <v>791</v>
      </c>
      <c r="AZ1328" s="129" t="s">
        <v>3984</v>
      </c>
      <c r="BA1328" s="130" t="s">
        <v>11303</v>
      </c>
      <c r="BB1328" s="130" t="s">
        <v>11304</v>
      </c>
      <c r="BH1328" s="124"/>
      <c r="BI1328" s="124"/>
      <c r="BP1328" s="123"/>
      <c r="BQ1328" s="123"/>
      <c r="BR1328" s="123"/>
      <c r="BX1328" s="123"/>
      <c r="BY1328" s="131"/>
      <c r="BZ1328" s="131"/>
      <c r="CB1328" s="129" t="s">
        <v>583</v>
      </c>
      <c r="CC1328" s="129" t="s">
        <v>204</v>
      </c>
      <c r="CD1328" s="129" t="s">
        <v>760</v>
      </c>
      <c r="CE1328" s="129" t="s">
        <v>761</v>
      </c>
      <c r="CF1328" s="129" t="s">
        <v>791</v>
      </c>
      <c r="CG1328" s="131" t="s">
        <v>18024</v>
      </c>
      <c r="CH1328" s="131" t="s">
        <v>11304</v>
      </c>
      <c r="CI1328" s="124" t="s">
        <v>20311</v>
      </c>
    </row>
    <row r="1329" spans="45:87" ht="15" hidden="1" x14ac:dyDescent="0.25">
      <c r="AS1329" s="124" t="s">
        <v>5524</v>
      </c>
      <c r="AT1329" s="129" t="s">
        <v>583</v>
      </c>
      <c r="AU1329" s="129" t="s">
        <v>204</v>
      </c>
      <c r="AV1329" s="129" t="s">
        <v>760</v>
      </c>
      <c r="AW1329" s="129" t="s">
        <v>761</v>
      </c>
      <c r="AX1329" s="129" t="s">
        <v>794</v>
      </c>
      <c r="AZ1329" s="129" t="s">
        <v>3984</v>
      </c>
      <c r="BA1329" s="130" t="s">
        <v>11305</v>
      </c>
      <c r="BB1329" s="130" t="s">
        <v>11306</v>
      </c>
      <c r="BH1329" s="124"/>
      <c r="BI1329" s="124"/>
      <c r="BP1329" s="123"/>
      <c r="BQ1329" s="123"/>
      <c r="BR1329" s="123"/>
      <c r="BX1329" s="123"/>
      <c r="BY1329" s="131"/>
      <c r="BZ1329" s="131"/>
      <c r="CB1329" s="129" t="s">
        <v>583</v>
      </c>
      <c r="CC1329" s="129" t="s">
        <v>204</v>
      </c>
      <c r="CD1329" s="129" t="s">
        <v>760</v>
      </c>
      <c r="CE1329" s="129" t="s">
        <v>761</v>
      </c>
      <c r="CF1329" s="129" t="s">
        <v>794</v>
      </c>
      <c r="CG1329" s="131" t="s">
        <v>18024</v>
      </c>
      <c r="CH1329" s="131" t="s">
        <v>11306</v>
      </c>
      <c r="CI1329" s="124" t="s">
        <v>20312</v>
      </c>
    </row>
    <row r="1330" spans="45:87" ht="15" hidden="1" x14ac:dyDescent="0.25">
      <c r="AS1330" s="124" t="s">
        <v>5525</v>
      </c>
      <c r="AT1330" s="129" t="s">
        <v>583</v>
      </c>
      <c r="AU1330" s="129" t="s">
        <v>204</v>
      </c>
      <c r="AV1330" s="129" t="s">
        <v>760</v>
      </c>
      <c r="AW1330" s="129" t="s">
        <v>761</v>
      </c>
      <c r="AX1330" s="129" t="s">
        <v>795</v>
      </c>
      <c r="AZ1330" s="129" t="s">
        <v>3984</v>
      </c>
      <c r="BA1330" s="130" t="s">
        <v>11307</v>
      </c>
      <c r="BB1330" s="130" t="s">
        <v>11308</v>
      </c>
      <c r="BH1330" s="124"/>
      <c r="BI1330" s="124"/>
      <c r="BP1330" s="123"/>
      <c r="BQ1330" s="123"/>
      <c r="BR1330" s="123"/>
      <c r="BX1330" s="123"/>
      <c r="BY1330" s="131"/>
      <c r="BZ1330" s="131"/>
      <c r="CB1330" s="129" t="s">
        <v>583</v>
      </c>
      <c r="CC1330" s="129" t="s">
        <v>204</v>
      </c>
      <c r="CD1330" s="129" t="s">
        <v>760</v>
      </c>
      <c r="CE1330" s="129" t="s">
        <v>761</v>
      </c>
      <c r="CF1330" s="129" t="s">
        <v>795</v>
      </c>
      <c r="CG1330" s="131" t="s">
        <v>18024</v>
      </c>
      <c r="CH1330" s="131" t="s">
        <v>11308</v>
      </c>
      <c r="CI1330" s="124" t="s">
        <v>20313</v>
      </c>
    </row>
    <row r="1331" spans="45:87" ht="15" hidden="1" x14ac:dyDescent="0.25">
      <c r="AS1331" s="124" t="s">
        <v>5526</v>
      </c>
      <c r="AT1331" s="129" t="s">
        <v>583</v>
      </c>
      <c r="AU1331" s="129" t="s">
        <v>204</v>
      </c>
      <c r="AV1331" s="129" t="s">
        <v>760</v>
      </c>
      <c r="AW1331" s="129" t="s">
        <v>761</v>
      </c>
      <c r="AX1331" s="129" t="s">
        <v>797</v>
      </c>
      <c r="AZ1331" s="129" t="s">
        <v>3984</v>
      </c>
      <c r="BA1331" s="130" t="s">
        <v>11309</v>
      </c>
      <c r="BB1331" s="130" t="s">
        <v>11310</v>
      </c>
      <c r="BH1331" s="124"/>
      <c r="BI1331" s="124"/>
      <c r="BP1331" s="123"/>
      <c r="BQ1331" s="123"/>
      <c r="BR1331" s="123"/>
      <c r="BX1331" s="123"/>
      <c r="BY1331" s="131"/>
      <c r="BZ1331" s="131"/>
      <c r="CB1331" s="129" t="s">
        <v>583</v>
      </c>
      <c r="CC1331" s="129" t="s">
        <v>204</v>
      </c>
      <c r="CD1331" s="129" t="s">
        <v>760</v>
      </c>
      <c r="CE1331" s="129" t="s">
        <v>761</v>
      </c>
      <c r="CF1331" s="129" t="s">
        <v>797</v>
      </c>
      <c r="CG1331" s="131" t="s">
        <v>18024</v>
      </c>
      <c r="CH1331" s="131" t="s">
        <v>11310</v>
      </c>
      <c r="CI1331" s="124" t="s">
        <v>20314</v>
      </c>
    </row>
    <row r="1332" spans="45:87" ht="15" hidden="1" x14ac:dyDescent="0.25">
      <c r="AS1332" s="124" t="s">
        <v>5527</v>
      </c>
      <c r="AT1332" s="129" t="s">
        <v>583</v>
      </c>
      <c r="AU1332" s="129" t="s">
        <v>204</v>
      </c>
      <c r="AV1332" s="129" t="s">
        <v>760</v>
      </c>
      <c r="AW1332" s="129" t="s">
        <v>761</v>
      </c>
      <c r="AX1332" s="129" t="s">
        <v>798</v>
      </c>
      <c r="AZ1332" s="129" t="s">
        <v>3984</v>
      </c>
      <c r="BA1332" s="130" t="s">
        <v>11311</v>
      </c>
      <c r="BB1332" s="130" t="s">
        <v>11312</v>
      </c>
      <c r="BH1332" s="124"/>
      <c r="BI1332" s="124"/>
      <c r="BP1332" s="123"/>
      <c r="BQ1332" s="123"/>
      <c r="BR1332" s="123"/>
      <c r="BX1332" s="123"/>
      <c r="BY1332" s="131"/>
      <c r="BZ1332" s="131"/>
      <c r="CB1332" s="129" t="s">
        <v>583</v>
      </c>
      <c r="CC1332" s="129" t="s">
        <v>204</v>
      </c>
      <c r="CD1332" s="129" t="s">
        <v>760</v>
      </c>
      <c r="CE1332" s="129" t="s">
        <v>761</v>
      </c>
      <c r="CF1332" s="129" t="s">
        <v>798</v>
      </c>
      <c r="CG1332" s="131" t="s">
        <v>18024</v>
      </c>
      <c r="CH1332" s="131" t="s">
        <v>11312</v>
      </c>
      <c r="CI1332" s="124" t="s">
        <v>20315</v>
      </c>
    </row>
    <row r="1333" spans="45:87" ht="15" hidden="1" x14ac:dyDescent="0.25">
      <c r="AS1333" s="124" t="s">
        <v>5528</v>
      </c>
      <c r="AT1333" s="129" t="s">
        <v>1154</v>
      </c>
      <c r="AU1333" s="129" t="s">
        <v>190</v>
      </c>
      <c r="AV1333" s="129"/>
      <c r="AW1333" s="129"/>
      <c r="AX1333" s="129"/>
      <c r="AZ1333" s="129" t="s">
        <v>3985</v>
      </c>
      <c r="BA1333" s="130" t="s">
        <v>11313</v>
      </c>
      <c r="BB1333" s="130" t="s">
        <v>11314</v>
      </c>
      <c r="BH1333" s="124"/>
      <c r="BI1333" s="124"/>
      <c r="BP1333" s="123"/>
      <c r="BQ1333" s="123"/>
      <c r="BR1333" s="123"/>
      <c r="BX1333" s="123"/>
      <c r="BY1333" s="131"/>
      <c r="BZ1333" s="131"/>
      <c r="CB1333" s="129" t="s">
        <v>1154</v>
      </c>
      <c r="CC1333" s="129" t="s">
        <v>190</v>
      </c>
      <c r="CD1333" s="129"/>
      <c r="CE1333" s="129"/>
      <c r="CF1333" s="129"/>
      <c r="CG1333" s="131" t="s">
        <v>18025</v>
      </c>
      <c r="CH1333" s="131" t="s">
        <v>11314</v>
      </c>
      <c r="CI1333" s="124" t="s">
        <v>20316</v>
      </c>
    </row>
    <row r="1334" spans="45:87" ht="15" hidden="1" x14ac:dyDescent="0.25">
      <c r="AS1334" s="124" t="s">
        <v>5529</v>
      </c>
      <c r="AT1334" s="129" t="s">
        <v>1154</v>
      </c>
      <c r="AU1334" s="129" t="s">
        <v>201</v>
      </c>
      <c r="AV1334" s="129" t="s">
        <v>1155</v>
      </c>
      <c r="AW1334" s="129"/>
      <c r="AX1334" s="129"/>
      <c r="AZ1334" s="129" t="s">
        <v>3986</v>
      </c>
      <c r="BA1334" s="130" t="s">
        <v>11315</v>
      </c>
      <c r="BB1334" s="130" t="s">
        <v>11316</v>
      </c>
      <c r="BH1334" s="124"/>
      <c r="BI1334" s="124"/>
      <c r="BP1334" s="123"/>
      <c r="BQ1334" s="123"/>
      <c r="BR1334" s="123"/>
      <c r="BX1334" s="123"/>
      <c r="BY1334" s="131"/>
      <c r="BZ1334" s="131"/>
      <c r="CB1334" s="129" t="s">
        <v>1154</v>
      </c>
      <c r="CC1334" s="129" t="s">
        <v>201</v>
      </c>
      <c r="CD1334" s="129" t="s">
        <v>1155</v>
      </c>
      <c r="CE1334" s="129"/>
      <c r="CF1334" s="129"/>
      <c r="CG1334" s="131" t="s">
        <v>18026</v>
      </c>
      <c r="CH1334" s="131" t="s">
        <v>11316</v>
      </c>
      <c r="CI1334" s="124" t="s">
        <v>20317</v>
      </c>
    </row>
    <row r="1335" spans="45:87" ht="15" hidden="1" x14ac:dyDescent="0.25">
      <c r="AS1335" s="124" t="s">
        <v>5530</v>
      </c>
      <c r="AT1335" s="129" t="s">
        <v>1154</v>
      </c>
      <c r="AU1335" s="129" t="s">
        <v>201</v>
      </c>
      <c r="AV1335" s="129" t="s">
        <v>1156</v>
      </c>
      <c r="AW1335" s="129"/>
      <c r="AX1335" s="129"/>
      <c r="AZ1335" s="129" t="s">
        <v>3986</v>
      </c>
      <c r="BA1335" s="130" t="s">
        <v>11317</v>
      </c>
      <c r="BB1335" s="130" t="s">
        <v>11318</v>
      </c>
      <c r="BH1335" s="124"/>
      <c r="BI1335" s="124"/>
      <c r="BP1335" s="123"/>
      <c r="BQ1335" s="123"/>
      <c r="BR1335" s="123"/>
      <c r="BX1335" s="123"/>
      <c r="BY1335" s="131"/>
      <c r="BZ1335" s="131"/>
      <c r="CB1335" s="129" t="s">
        <v>1154</v>
      </c>
      <c r="CC1335" s="129" t="s">
        <v>201</v>
      </c>
      <c r="CD1335" s="129" t="s">
        <v>1156</v>
      </c>
      <c r="CE1335" s="129"/>
      <c r="CF1335" s="129"/>
      <c r="CG1335" s="131" t="s">
        <v>18027</v>
      </c>
      <c r="CH1335" s="131" t="s">
        <v>11318</v>
      </c>
      <c r="CI1335" s="124" t="s">
        <v>20318</v>
      </c>
    </row>
    <row r="1336" spans="45:87" ht="15" hidden="1" x14ac:dyDescent="0.25">
      <c r="AS1336" s="124" t="s">
        <v>5531</v>
      </c>
      <c r="AT1336" s="129" t="s">
        <v>1154</v>
      </c>
      <c r="AU1336" s="129" t="s">
        <v>201</v>
      </c>
      <c r="AV1336" s="129" t="s">
        <v>1157</v>
      </c>
      <c r="AW1336" s="129"/>
      <c r="AX1336" s="129"/>
      <c r="AZ1336" s="129" t="s">
        <v>3986</v>
      </c>
      <c r="BA1336" s="130" t="s">
        <v>11319</v>
      </c>
      <c r="BB1336" s="130" t="s">
        <v>11320</v>
      </c>
      <c r="BH1336" s="124"/>
      <c r="BI1336" s="124"/>
      <c r="BP1336" s="123"/>
      <c r="BQ1336" s="123"/>
      <c r="BR1336" s="123"/>
      <c r="BX1336" s="123"/>
      <c r="BY1336" s="131"/>
      <c r="BZ1336" s="131"/>
      <c r="CB1336" s="129" t="s">
        <v>1154</v>
      </c>
      <c r="CC1336" s="129" t="s">
        <v>201</v>
      </c>
      <c r="CD1336" s="129" t="s">
        <v>1157</v>
      </c>
      <c r="CE1336" s="129"/>
      <c r="CF1336" s="129"/>
      <c r="CG1336" s="131" t="s">
        <v>18028</v>
      </c>
      <c r="CH1336" s="131" t="s">
        <v>11320</v>
      </c>
      <c r="CI1336" s="124" t="s">
        <v>20319</v>
      </c>
    </row>
    <row r="1337" spans="45:87" ht="15" hidden="1" x14ac:dyDescent="0.25">
      <c r="AS1337" s="124" t="s">
        <v>5532</v>
      </c>
      <c r="AT1337" s="129" t="s">
        <v>1154</v>
      </c>
      <c r="AU1337" s="129" t="s">
        <v>202</v>
      </c>
      <c r="AV1337" s="129"/>
      <c r="AW1337" s="129"/>
      <c r="AX1337" s="129"/>
      <c r="AZ1337" s="129" t="s">
        <v>3985</v>
      </c>
      <c r="BA1337" s="130" t="s">
        <v>11321</v>
      </c>
      <c r="BB1337" s="130" t="s">
        <v>11322</v>
      </c>
      <c r="BH1337" s="124"/>
      <c r="BI1337" s="124"/>
      <c r="BP1337" s="123"/>
      <c r="BQ1337" s="123"/>
      <c r="BR1337" s="123"/>
      <c r="BX1337" s="123"/>
      <c r="BY1337" s="131"/>
      <c r="BZ1337" s="131"/>
      <c r="CB1337" s="129" t="s">
        <v>1154</v>
      </c>
      <c r="CC1337" s="129" t="s">
        <v>202</v>
      </c>
      <c r="CD1337" s="129"/>
      <c r="CE1337" s="129"/>
      <c r="CF1337" s="129"/>
      <c r="CG1337" s="131" t="s">
        <v>18029</v>
      </c>
      <c r="CH1337" s="131" t="s">
        <v>11322</v>
      </c>
      <c r="CI1337" s="124" t="s">
        <v>20320</v>
      </c>
    </row>
    <row r="1338" spans="45:87" ht="15" hidden="1" x14ac:dyDescent="0.25">
      <c r="AS1338" s="124" t="s">
        <v>5533</v>
      </c>
      <c r="AT1338" s="129" t="s">
        <v>1154</v>
      </c>
      <c r="AU1338" s="129" t="s">
        <v>191</v>
      </c>
      <c r="AV1338" s="129" t="s">
        <v>1155</v>
      </c>
      <c r="AW1338" s="129"/>
      <c r="AX1338" s="129"/>
      <c r="AZ1338" s="129" t="s">
        <v>3986</v>
      </c>
      <c r="BA1338" s="130" t="s">
        <v>11323</v>
      </c>
      <c r="BB1338" s="130" t="s">
        <v>11324</v>
      </c>
      <c r="BH1338" s="124"/>
      <c r="BI1338" s="124"/>
      <c r="BP1338" s="123"/>
      <c r="BQ1338" s="123"/>
      <c r="BR1338" s="123"/>
      <c r="BX1338" s="123"/>
      <c r="BY1338" s="131"/>
      <c r="BZ1338" s="131"/>
      <c r="CB1338" s="129" t="s">
        <v>1154</v>
      </c>
      <c r="CC1338" s="129" t="s">
        <v>191</v>
      </c>
      <c r="CD1338" s="129" t="s">
        <v>1155</v>
      </c>
      <c r="CE1338" s="129"/>
      <c r="CF1338" s="129"/>
      <c r="CG1338" s="131" t="s">
        <v>18030</v>
      </c>
      <c r="CH1338" s="131" t="s">
        <v>11324</v>
      </c>
      <c r="CI1338" s="124" t="s">
        <v>20321</v>
      </c>
    </row>
    <row r="1339" spans="45:87" ht="15" hidden="1" x14ac:dyDescent="0.25">
      <c r="AS1339" s="124" t="s">
        <v>5534</v>
      </c>
      <c r="AT1339" s="129" t="s">
        <v>1154</v>
      </c>
      <c r="AU1339" s="129" t="s">
        <v>191</v>
      </c>
      <c r="AV1339" s="129" t="s">
        <v>1156</v>
      </c>
      <c r="AW1339" s="129"/>
      <c r="AX1339" s="129"/>
      <c r="AZ1339" s="129" t="s">
        <v>3986</v>
      </c>
      <c r="BA1339" s="130" t="s">
        <v>11325</v>
      </c>
      <c r="BB1339" s="130" t="s">
        <v>11326</v>
      </c>
      <c r="BH1339" s="124"/>
      <c r="BI1339" s="124"/>
      <c r="BP1339" s="123"/>
      <c r="BQ1339" s="123"/>
      <c r="BR1339" s="123"/>
      <c r="BX1339" s="123"/>
      <c r="BY1339" s="131"/>
      <c r="BZ1339" s="131"/>
      <c r="CB1339" s="129" t="s">
        <v>1154</v>
      </c>
      <c r="CC1339" s="129" t="s">
        <v>191</v>
      </c>
      <c r="CD1339" s="129" t="s">
        <v>1156</v>
      </c>
      <c r="CE1339" s="129"/>
      <c r="CF1339" s="129"/>
      <c r="CG1339" s="131" t="s">
        <v>18031</v>
      </c>
      <c r="CH1339" s="131" t="s">
        <v>11326</v>
      </c>
      <c r="CI1339" s="124" t="s">
        <v>20322</v>
      </c>
    </row>
    <row r="1340" spans="45:87" ht="15" hidden="1" x14ac:dyDescent="0.25">
      <c r="AS1340" s="124" t="s">
        <v>5535</v>
      </c>
      <c r="AT1340" s="129" t="s">
        <v>1154</v>
      </c>
      <c r="AU1340" s="129" t="s">
        <v>191</v>
      </c>
      <c r="AV1340" s="129" t="s">
        <v>1157</v>
      </c>
      <c r="AW1340" s="129"/>
      <c r="AX1340" s="129"/>
      <c r="AZ1340" s="129" t="s">
        <v>3986</v>
      </c>
      <c r="BA1340" s="130" t="s">
        <v>11327</v>
      </c>
      <c r="BB1340" s="130" t="s">
        <v>11328</v>
      </c>
      <c r="BH1340" s="124"/>
      <c r="BI1340" s="124"/>
      <c r="BP1340" s="123"/>
      <c r="BQ1340" s="123"/>
      <c r="BR1340" s="123"/>
      <c r="BX1340" s="123"/>
      <c r="BY1340" s="131"/>
      <c r="BZ1340" s="131"/>
      <c r="CB1340" s="129" t="s">
        <v>1154</v>
      </c>
      <c r="CC1340" s="129" t="s">
        <v>191</v>
      </c>
      <c r="CD1340" s="129" t="s">
        <v>1157</v>
      </c>
      <c r="CE1340" s="129"/>
      <c r="CF1340" s="129"/>
      <c r="CG1340" s="131" t="s">
        <v>18032</v>
      </c>
      <c r="CH1340" s="131" t="s">
        <v>11328</v>
      </c>
      <c r="CI1340" s="124" t="s">
        <v>20323</v>
      </c>
    </row>
    <row r="1341" spans="45:87" ht="15" hidden="1" x14ac:dyDescent="0.25">
      <c r="AS1341" s="124" t="s">
        <v>5536</v>
      </c>
      <c r="AT1341" s="129" t="s">
        <v>1154</v>
      </c>
      <c r="AU1341" s="129" t="s">
        <v>171</v>
      </c>
      <c r="AV1341" s="129" t="s">
        <v>1155</v>
      </c>
      <c r="AW1341" s="129" t="s">
        <v>1158</v>
      </c>
      <c r="AX1341" s="129" t="s">
        <v>1159</v>
      </c>
      <c r="AZ1341" s="129" t="s">
        <v>3984</v>
      </c>
      <c r="BA1341" s="130" t="s">
        <v>11329</v>
      </c>
      <c r="BB1341" s="130" t="s">
        <v>11330</v>
      </c>
      <c r="BH1341" s="124"/>
      <c r="BI1341" s="124"/>
      <c r="BP1341" s="123"/>
      <c r="BQ1341" s="123"/>
      <c r="BR1341" s="123"/>
      <c r="BX1341" s="123"/>
      <c r="BY1341" s="131"/>
      <c r="BZ1341" s="131"/>
      <c r="CB1341" s="129" t="s">
        <v>1154</v>
      </c>
      <c r="CC1341" s="129" t="s">
        <v>171</v>
      </c>
      <c r="CD1341" s="129" t="s">
        <v>1155</v>
      </c>
      <c r="CE1341" s="129" t="s">
        <v>1158</v>
      </c>
      <c r="CF1341" s="129" t="s">
        <v>1159</v>
      </c>
      <c r="CG1341" s="131" t="s">
        <v>18033</v>
      </c>
      <c r="CH1341" s="131" t="s">
        <v>11330</v>
      </c>
      <c r="CI1341" s="124" t="s">
        <v>20324</v>
      </c>
    </row>
    <row r="1342" spans="45:87" ht="15" hidden="1" x14ac:dyDescent="0.25">
      <c r="AS1342" s="124" t="s">
        <v>5537</v>
      </c>
      <c r="AT1342" s="129" t="s">
        <v>1154</v>
      </c>
      <c r="AU1342" s="129" t="s">
        <v>171</v>
      </c>
      <c r="AV1342" s="129" t="s">
        <v>1155</v>
      </c>
      <c r="AW1342" s="129" t="s">
        <v>1158</v>
      </c>
      <c r="AX1342" s="129" t="s">
        <v>1160</v>
      </c>
      <c r="AZ1342" s="129" t="s">
        <v>3984</v>
      </c>
      <c r="BA1342" s="130" t="s">
        <v>11331</v>
      </c>
      <c r="BB1342" s="130" t="s">
        <v>11332</v>
      </c>
      <c r="BH1342" s="124"/>
      <c r="BI1342" s="124"/>
      <c r="BP1342" s="123"/>
      <c r="BQ1342" s="123"/>
      <c r="BR1342" s="123"/>
      <c r="BX1342" s="123"/>
      <c r="BY1342" s="131"/>
      <c r="BZ1342" s="131"/>
      <c r="CB1342" s="129" t="s">
        <v>1154</v>
      </c>
      <c r="CC1342" s="129" t="s">
        <v>171</v>
      </c>
      <c r="CD1342" s="129" t="s">
        <v>1155</v>
      </c>
      <c r="CE1342" s="129" t="s">
        <v>1158</v>
      </c>
      <c r="CF1342" s="129" t="s">
        <v>1160</v>
      </c>
      <c r="CG1342" s="131" t="s">
        <v>18033</v>
      </c>
      <c r="CH1342" s="131" t="s">
        <v>11332</v>
      </c>
      <c r="CI1342" s="124" t="s">
        <v>20325</v>
      </c>
    </row>
    <row r="1343" spans="45:87" ht="15" hidden="1" x14ac:dyDescent="0.25">
      <c r="AS1343" s="124" t="s">
        <v>5538</v>
      </c>
      <c r="AT1343" s="129" t="s">
        <v>1154</v>
      </c>
      <c r="AU1343" s="129" t="s">
        <v>171</v>
      </c>
      <c r="AV1343" s="129" t="s">
        <v>1155</v>
      </c>
      <c r="AW1343" s="129" t="s">
        <v>1161</v>
      </c>
      <c r="AX1343" s="129" t="s">
        <v>1162</v>
      </c>
      <c r="AZ1343" s="129" t="s">
        <v>3984</v>
      </c>
      <c r="BA1343" s="130" t="s">
        <v>11333</v>
      </c>
      <c r="BB1343" s="130" t="s">
        <v>11334</v>
      </c>
      <c r="BH1343" s="124"/>
      <c r="BI1343" s="124"/>
      <c r="BP1343" s="123"/>
      <c r="BQ1343" s="123"/>
      <c r="BR1343" s="123"/>
      <c r="BX1343" s="123"/>
      <c r="BY1343" s="131"/>
      <c r="BZ1343" s="131"/>
      <c r="CB1343" s="129" t="s">
        <v>1154</v>
      </c>
      <c r="CC1343" s="129" t="s">
        <v>171</v>
      </c>
      <c r="CD1343" s="129" t="s">
        <v>1155</v>
      </c>
      <c r="CE1343" s="129" t="s">
        <v>1161</v>
      </c>
      <c r="CF1343" s="129" t="s">
        <v>1162</v>
      </c>
      <c r="CG1343" s="131" t="s">
        <v>18034</v>
      </c>
      <c r="CH1343" s="131" t="s">
        <v>11334</v>
      </c>
      <c r="CI1343" s="124" t="s">
        <v>20326</v>
      </c>
    </row>
    <row r="1344" spans="45:87" ht="15" hidden="1" x14ac:dyDescent="0.25">
      <c r="AS1344" s="124" t="s">
        <v>5539</v>
      </c>
      <c r="AT1344" s="129" t="s">
        <v>1154</v>
      </c>
      <c r="AU1344" s="129" t="s">
        <v>171</v>
      </c>
      <c r="AV1344" s="129" t="s">
        <v>1156</v>
      </c>
      <c r="AW1344" s="129" t="s">
        <v>1163</v>
      </c>
      <c r="AX1344" s="129" t="s">
        <v>1164</v>
      </c>
      <c r="AZ1344" s="129" t="s">
        <v>3984</v>
      </c>
      <c r="BA1344" s="130" t="s">
        <v>11335</v>
      </c>
      <c r="BB1344" s="130" t="s">
        <v>11336</v>
      </c>
      <c r="BH1344" s="124"/>
      <c r="BI1344" s="124"/>
      <c r="BP1344" s="123"/>
      <c r="BQ1344" s="123"/>
      <c r="BR1344" s="123"/>
      <c r="BX1344" s="123"/>
      <c r="BY1344" s="131"/>
      <c r="BZ1344" s="131"/>
      <c r="CB1344" s="129" t="s">
        <v>1154</v>
      </c>
      <c r="CC1344" s="129" t="s">
        <v>171</v>
      </c>
      <c r="CD1344" s="129" t="s">
        <v>1156</v>
      </c>
      <c r="CE1344" s="129" t="s">
        <v>1163</v>
      </c>
      <c r="CF1344" s="129" t="s">
        <v>1164</v>
      </c>
      <c r="CG1344" s="131" t="s">
        <v>18035</v>
      </c>
      <c r="CH1344" s="131" t="s">
        <v>11336</v>
      </c>
      <c r="CI1344" s="124" t="s">
        <v>20327</v>
      </c>
    </row>
    <row r="1345" spans="45:87" ht="15" hidden="1" x14ac:dyDescent="0.25">
      <c r="AS1345" s="124" t="s">
        <v>5540</v>
      </c>
      <c r="AT1345" s="129" t="s">
        <v>1154</v>
      </c>
      <c r="AU1345" s="129" t="s">
        <v>171</v>
      </c>
      <c r="AV1345" s="129" t="s">
        <v>1156</v>
      </c>
      <c r="AW1345" s="129" t="s">
        <v>1163</v>
      </c>
      <c r="AX1345" s="129" t="s">
        <v>1165</v>
      </c>
      <c r="AZ1345" s="129" t="s">
        <v>3984</v>
      </c>
      <c r="BA1345" s="130" t="s">
        <v>11337</v>
      </c>
      <c r="BB1345" s="130" t="s">
        <v>11338</v>
      </c>
      <c r="BH1345" s="124"/>
      <c r="BI1345" s="124"/>
      <c r="BP1345" s="123"/>
      <c r="BQ1345" s="123"/>
      <c r="BR1345" s="123"/>
      <c r="BX1345" s="123"/>
      <c r="BY1345" s="131"/>
      <c r="BZ1345" s="131"/>
      <c r="CB1345" s="129" t="s">
        <v>1154</v>
      </c>
      <c r="CC1345" s="129" t="s">
        <v>171</v>
      </c>
      <c r="CD1345" s="129" t="s">
        <v>1156</v>
      </c>
      <c r="CE1345" s="129" t="s">
        <v>1163</v>
      </c>
      <c r="CF1345" s="129" t="s">
        <v>1165</v>
      </c>
      <c r="CG1345" s="131" t="s">
        <v>18035</v>
      </c>
      <c r="CH1345" s="131" t="s">
        <v>11338</v>
      </c>
      <c r="CI1345" s="124" t="s">
        <v>20328</v>
      </c>
    </row>
    <row r="1346" spans="45:87" ht="15" hidden="1" x14ac:dyDescent="0.25">
      <c r="AS1346" s="124" t="s">
        <v>5541</v>
      </c>
      <c r="AT1346" s="129" t="s">
        <v>1154</v>
      </c>
      <c r="AU1346" s="129" t="s">
        <v>171</v>
      </c>
      <c r="AV1346" s="129" t="s">
        <v>1156</v>
      </c>
      <c r="AW1346" s="129" t="s">
        <v>1163</v>
      </c>
      <c r="AX1346" s="129" t="s">
        <v>1166</v>
      </c>
      <c r="AZ1346" s="129" t="s">
        <v>3984</v>
      </c>
      <c r="BA1346" s="130" t="s">
        <v>11339</v>
      </c>
      <c r="BB1346" s="130" t="s">
        <v>11340</v>
      </c>
      <c r="BH1346" s="124"/>
      <c r="BI1346" s="124"/>
      <c r="BP1346" s="123"/>
      <c r="BQ1346" s="123"/>
      <c r="BR1346" s="123"/>
      <c r="BX1346" s="123"/>
      <c r="BY1346" s="131"/>
      <c r="BZ1346" s="131"/>
      <c r="CB1346" s="129" t="s">
        <v>1154</v>
      </c>
      <c r="CC1346" s="129" t="s">
        <v>171</v>
      </c>
      <c r="CD1346" s="129" t="s">
        <v>1156</v>
      </c>
      <c r="CE1346" s="129" t="s">
        <v>1163</v>
      </c>
      <c r="CF1346" s="129" t="s">
        <v>1166</v>
      </c>
      <c r="CG1346" s="131" t="s">
        <v>18035</v>
      </c>
      <c r="CH1346" s="131" t="s">
        <v>11340</v>
      </c>
      <c r="CI1346" s="124" t="s">
        <v>20329</v>
      </c>
    </row>
    <row r="1347" spans="45:87" ht="15" hidden="1" x14ac:dyDescent="0.25">
      <c r="AS1347" s="124" t="s">
        <v>5542</v>
      </c>
      <c r="AT1347" s="129" t="s">
        <v>1154</v>
      </c>
      <c r="AU1347" s="129" t="s">
        <v>171</v>
      </c>
      <c r="AV1347" s="129" t="s">
        <v>1156</v>
      </c>
      <c r="AW1347" s="129" t="s">
        <v>1163</v>
      </c>
      <c r="AX1347" s="129" t="s">
        <v>1167</v>
      </c>
      <c r="AZ1347" s="129" t="s">
        <v>3984</v>
      </c>
      <c r="BA1347" s="130" t="s">
        <v>11341</v>
      </c>
      <c r="BB1347" s="130" t="s">
        <v>11342</v>
      </c>
      <c r="BH1347" s="124"/>
      <c r="BI1347" s="124"/>
      <c r="BP1347" s="123"/>
      <c r="BQ1347" s="123"/>
      <c r="BR1347" s="123"/>
      <c r="BX1347" s="123"/>
      <c r="BY1347" s="131"/>
      <c r="BZ1347" s="131"/>
      <c r="CB1347" s="129" t="s">
        <v>1154</v>
      </c>
      <c r="CC1347" s="129" t="s">
        <v>171</v>
      </c>
      <c r="CD1347" s="129" t="s">
        <v>1156</v>
      </c>
      <c r="CE1347" s="129" t="s">
        <v>1163</v>
      </c>
      <c r="CF1347" s="129" t="s">
        <v>1167</v>
      </c>
      <c r="CG1347" s="131" t="s">
        <v>18035</v>
      </c>
      <c r="CH1347" s="131" t="s">
        <v>11342</v>
      </c>
      <c r="CI1347" s="124" t="s">
        <v>20330</v>
      </c>
    </row>
    <row r="1348" spans="45:87" ht="15" hidden="1" x14ac:dyDescent="0.25">
      <c r="AS1348" s="124" t="s">
        <v>5543</v>
      </c>
      <c r="AT1348" s="129" t="s">
        <v>1154</v>
      </c>
      <c r="AU1348" s="129" t="s">
        <v>171</v>
      </c>
      <c r="AV1348" s="129" t="s">
        <v>1156</v>
      </c>
      <c r="AW1348" s="129" t="s">
        <v>1168</v>
      </c>
      <c r="AX1348" s="129" t="s">
        <v>1169</v>
      </c>
      <c r="AZ1348" s="129" t="s">
        <v>3984</v>
      </c>
      <c r="BA1348" s="130" t="s">
        <v>11343</v>
      </c>
      <c r="BB1348" s="130" t="s">
        <v>11344</v>
      </c>
      <c r="BH1348" s="124"/>
      <c r="BI1348" s="124"/>
      <c r="BP1348" s="123"/>
      <c r="BQ1348" s="123"/>
      <c r="BR1348" s="123"/>
      <c r="BX1348" s="123"/>
      <c r="BY1348" s="131"/>
      <c r="BZ1348" s="131"/>
      <c r="CB1348" s="129" t="s">
        <v>1154</v>
      </c>
      <c r="CC1348" s="129" t="s">
        <v>171</v>
      </c>
      <c r="CD1348" s="129" t="s">
        <v>1156</v>
      </c>
      <c r="CE1348" s="129" t="s">
        <v>1168</v>
      </c>
      <c r="CF1348" s="129" t="s">
        <v>1169</v>
      </c>
      <c r="CG1348" s="131" t="s">
        <v>18036</v>
      </c>
      <c r="CH1348" s="131" t="s">
        <v>11344</v>
      </c>
      <c r="CI1348" s="124" t="s">
        <v>20331</v>
      </c>
    </row>
    <row r="1349" spans="45:87" ht="15" hidden="1" x14ac:dyDescent="0.25">
      <c r="AS1349" s="124" t="s">
        <v>5544</v>
      </c>
      <c r="AT1349" s="129" t="s">
        <v>1154</v>
      </c>
      <c r="AU1349" s="129" t="s">
        <v>171</v>
      </c>
      <c r="AV1349" s="129" t="s">
        <v>1156</v>
      </c>
      <c r="AW1349" s="129" t="s">
        <v>1168</v>
      </c>
      <c r="AX1349" s="129" t="s">
        <v>1170</v>
      </c>
      <c r="AZ1349" s="129" t="s">
        <v>3984</v>
      </c>
      <c r="BA1349" s="130" t="s">
        <v>11345</v>
      </c>
      <c r="BB1349" s="130" t="s">
        <v>11346</v>
      </c>
      <c r="BH1349" s="124"/>
      <c r="BI1349" s="124"/>
      <c r="BP1349" s="123"/>
      <c r="BQ1349" s="123"/>
      <c r="BR1349" s="123"/>
      <c r="BX1349" s="123"/>
      <c r="BY1349" s="131"/>
      <c r="BZ1349" s="131"/>
      <c r="CB1349" s="129" t="s">
        <v>1154</v>
      </c>
      <c r="CC1349" s="129" t="s">
        <v>171</v>
      </c>
      <c r="CD1349" s="129" t="s">
        <v>1156</v>
      </c>
      <c r="CE1349" s="129" t="s">
        <v>1168</v>
      </c>
      <c r="CF1349" s="129" t="s">
        <v>1170</v>
      </c>
      <c r="CG1349" s="131" t="s">
        <v>18036</v>
      </c>
      <c r="CH1349" s="131" t="s">
        <v>11346</v>
      </c>
      <c r="CI1349" s="124" t="s">
        <v>20332</v>
      </c>
    </row>
    <row r="1350" spans="45:87" ht="15" hidden="1" x14ac:dyDescent="0.25">
      <c r="AS1350" s="124" t="s">
        <v>5545</v>
      </c>
      <c r="AT1350" s="129" t="s">
        <v>1154</v>
      </c>
      <c r="AU1350" s="129" t="s">
        <v>204</v>
      </c>
      <c r="AV1350" s="129" t="s">
        <v>1155</v>
      </c>
      <c r="AW1350" s="129" t="s">
        <v>1158</v>
      </c>
      <c r="AX1350" s="129" t="s">
        <v>1171</v>
      </c>
      <c r="AZ1350" s="129" t="s">
        <v>3984</v>
      </c>
      <c r="BA1350" s="130" t="s">
        <v>11347</v>
      </c>
      <c r="BB1350" s="130" t="s">
        <v>11348</v>
      </c>
      <c r="BH1350" s="124"/>
      <c r="BI1350" s="124"/>
      <c r="BP1350" s="123"/>
      <c r="BQ1350" s="123"/>
      <c r="BR1350" s="123"/>
      <c r="BX1350" s="123"/>
      <c r="BY1350" s="131"/>
      <c r="BZ1350" s="131"/>
      <c r="CB1350" s="129" t="s">
        <v>1154</v>
      </c>
      <c r="CC1350" s="129" t="s">
        <v>204</v>
      </c>
      <c r="CD1350" s="129" t="s">
        <v>1155</v>
      </c>
      <c r="CE1350" s="129" t="s">
        <v>1158</v>
      </c>
      <c r="CF1350" s="129" t="s">
        <v>1171</v>
      </c>
      <c r="CG1350" s="131" t="s">
        <v>18037</v>
      </c>
      <c r="CH1350" s="131" t="s">
        <v>11348</v>
      </c>
      <c r="CI1350" s="124" t="s">
        <v>20333</v>
      </c>
    </row>
    <row r="1351" spans="45:87" ht="15" hidden="1" x14ac:dyDescent="0.25">
      <c r="AS1351" s="124" t="s">
        <v>5546</v>
      </c>
      <c r="AT1351" s="129" t="s">
        <v>1154</v>
      </c>
      <c r="AU1351" s="129" t="s">
        <v>204</v>
      </c>
      <c r="AV1351" s="129" t="s">
        <v>1155</v>
      </c>
      <c r="AW1351" s="129" t="s">
        <v>1158</v>
      </c>
      <c r="AX1351" s="129" t="s">
        <v>1172</v>
      </c>
      <c r="AZ1351" s="129" t="s">
        <v>3984</v>
      </c>
      <c r="BA1351" s="130" t="s">
        <v>11349</v>
      </c>
      <c r="BB1351" s="130" t="s">
        <v>11350</v>
      </c>
      <c r="BH1351" s="124"/>
      <c r="BI1351" s="124"/>
      <c r="BP1351" s="123"/>
      <c r="BQ1351" s="123"/>
      <c r="BR1351" s="123"/>
      <c r="BX1351" s="123"/>
      <c r="BY1351" s="131"/>
      <c r="BZ1351" s="131"/>
      <c r="CB1351" s="129" t="s">
        <v>1154</v>
      </c>
      <c r="CC1351" s="129" t="s">
        <v>204</v>
      </c>
      <c r="CD1351" s="129" t="s">
        <v>1155</v>
      </c>
      <c r="CE1351" s="129" t="s">
        <v>1158</v>
      </c>
      <c r="CF1351" s="129" t="s">
        <v>1172</v>
      </c>
      <c r="CG1351" s="131" t="s">
        <v>18037</v>
      </c>
      <c r="CH1351" s="131" t="s">
        <v>11350</v>
      </c>
      <c r="CI1351" s="124" t="s">
        <v>20334</v>
      </c>
    </row>
    <row r="1352" spans="45:87" ht="15" hidden="1" x14ac:dyDescent="0.25">
      <c r="AS1352" s="124" t="s">
        <v>5547</v>
      </c>
      <c r="AT1352" s="129" t="s">
        <v>1154</v>
      </c>
      <c r="AU1352" s="129" t="s">
        <v>204</v>
      </c>
      <c r="AV1352" s="129" t="s">
        <v>1155</v>
      </c>
      <c r="AW1352" s="129" t="s">
        <v>1158</v>
      </c>
      <c r="AX1352" s="129" t="s">
        <v>1173</v>
      </c>
      <c r="AZ1352" s="129" t="s">
        <v>3984</v>
      </c>
      <c r="BA1352" s="130" t="s">
        <v>11351</v>
      </c>
      <c r="BB1352" s="130" t="s">
        <v>11352</v>
      </c>
      <c r="BH1352" s="124"/>
      <c r="BI1352" s="124"/>
      <c r="BP1352" s="123"/>
      <c r="BQ1352" s="123"/>
      <c r="BR1352" s="123"/>
      <c r="BX1352" s="123"/>
      <c r="BY1352" s="131"/>
      <c r="BZ1352" s="131"/>
      <c r="CB1352" s="129" t="s">
        <v>1154</v>
      </c>
      <c r="CC1352" s="129" t="s">
        <v>204</v>
      </c>
      <c r="CD1352" s="129" t="s">
        <v>1155</v>
      </c>
      <c r="CE1352" s="129" t="s">
        <v>1158</v>
      </c>
      <c r="CF1352" s="129" t="s">
        <v>1173</v>
      </c>
      <c r="CG1352" s="131" t="s">
        <v>18037</v>
      </c>
      <c r="CH1352" s="131" t="s">
        <v>11352</v>
      </c>
      <c r="CI1352" s="124" t="s">
        <v>20335</v>
      </c>
    </row>
    <row r="1353" spans="45:87" ht="15" hidden="1" x14ac:dyDescent="0.25">
      <c r="AS1353" s="124" t="s">
        <v>5548</v>
      </c>
      <c r="AT1353" s="129" t="s">
        <v>1154</v>
      </c>
      <c r="AU1353" s="129" t="s">
        <v>204</v>
      </c>
      <c r="AV1353" s="129" t="s">
        <v>1156</v>
      </c>
      <c r="AW1353" s="129" t="s">
        <v>1163</v>
      </c>
      <c r="AX1353" s="129" t="s">
        <v>1174</v>
      </c>
      <c r="AZ1353" s="129" t="s">
        <v>3984</v>
      </c>
      <c r="BA1353" s="130" t="s">
        <v>11353</v>
      </c>
      <c r="BB1353" s="130" t="s">
        <v>11354</v>
      </c>
      <c r="BH1353" s="124"/>
      <c r="BI1353" s="124"/>
      <c r="BP1353" s="123"/>
      <c r="BQ1353" s="123"/>
      <c r="BR1353" s="123"/>
      <c r="BX1353" s="123"/>
      <c r="BY1353" s="131"/>
      <c r="BZ1353" s="131"/>
      <c r="CB1353" s="129" t="s">
        <v>1154</v>
      </c>
      <c r="CC1353" s="129" t="s">
        <v>204</v>
      </c>
      <c r="CD1353" s="129" t="s">
        <v>1156</v>
      </c>
      <c r="CE1353" s="129" t="s">
        <v>1163</v>
      </c>
      <c r="CF1353" s="129" t="s">
        <v>1174</v>
      </c>
      <c r="CG1353" s="131" t="s">
        <v>18038</v>
      </c>
      <c r="CH1353" s="131" t="s">
        <v>11354</v>
      </c>
      <c r="CI1353" s="124" t="s">
        <v>20336</v>
      </c>
    </row>
    <row r="1354" spans="45:87" ht="15" hidden="1" x14ac:dyDescent="0.25">
      <c r="AS1354" s="124" t="s">
        <v>5549</v>
      </c>
      <c r="AT1354" s="129" t="s">
        <v>1154</v>
      </c>
      <c r="AU1354" s="129" t="s">
        <v>204</v>
      </c>
      <c r="AV1354" s="129" t="s">
        <v>1156</v>
      </c>
      <c r="AW1354" s="129" t="s">
        <v>1163</v>
      </c>
      <c r="AX1354" s="129" t="s">
        <v>1175</v>
      </c>
      <c r="AZ1354" s="129" t="s">
        <v>3984</v>
      </c>
      <c r="BA1354" s="130" t="s">
        <v>11355</v>
      </c>
      <c r="BB1354" s="130" t="s">
        <v>11356</v>
      </c>
      <c r="BH1354" s="124"/>
      <c r="BI1354" s="124"/>
      <c r="BP1354" s="123"/>
      <c r="BQ1354" s="123"/>
      <c r="BR1354" s="123"/>
      <c r="BX1354" s="123"/>
      <c r="BY1354" s="131"/>
      <c r="BZ1354" s="131"/>
      <c r="CB1354" s="129" t="s">
        <v>1154</v>
      </c>
      <c r="CC1354" s="129" t="s">
        <v>204</v>
      </c>
      <c r="CD1354" s="129" t="s">
        <v>1156</v>
      </c>
      <c r="CE1354" s="129" t="s">
        <v>1163</v>
      </c>
      <c r="CF1354" s="129" t="s">
        <v>1175</v>
      </c>
      <c r="CG1354" s="131" t="s">
        <v>18038</v>
      </c>
      <c r="CH1354" s="131" t="s">
        <v>11356</v>
      </c>
      <c r="CI1354" s="124" t="s">
        <v>20337</v>
      </c>
    </row>
    <row r="1355" spans="45:87" ht="15" hidden="1" x14ac:dyDescent="0.25">
      <c r="AS1355" s="124" t="s">
        <v>5550</v>
      </c>
      <c r="AT1355" s="129" t="s">
        <v>1154</v>
      </c>
      <c r="AU1355" s="129" t="s">
        <v>204</v>
      </c>
      <c r="AV1355" s="129" t="s">
        <v>1156</v>
      </c>
      <c r="AW1355" s="129" t="s">
        <v>1163</v>
      </c>
      <c r="AX1355" s="129" t="s">
        <v>1176</v>
      </c>
      <c r="AZ1355" s="129" t="s">
        <v>3984</v>
      </c>
      <c r="BA1355" s="130" t="s">
        <v>11357</v>
      </c>
      <c r="BB1355" s="130" t="s">
        <v>11358</v>
      </c>
      <c r="BH1355" s="124"/>
      <c r="BI1355" s="124"/>
      <c r="BP1355" s="123"/>
      <c r="BQ1355" s="123"/>
      <c r="BR1355" s="123"/>
      <c r="BX1355" s="123"/>
      <c r="BY1355" s="131"/>
      <c r="BZ1355" s="131"/>
      <c r="CB1355" s="129" t="s">
        <v>1154</v>
      </c>
      <c r="CC1355" s="129" t="s">
        <v>204</v>
      </c>
      <c r="CD1355" s="129" t="s">
        <v>1156</v>
      </c>
      <c r="CE1355" s="129" t="s">
        <v>1163</v>
      </c>
      <c r="CF1355" s="129" t="s">
        <v>1176</v>
      </c>
      <c r="CG1355" s="131" t="s">
        <v>18038</v>
      </c>
      <c r="CH1355" s="131" t="s">
        <v>11358</v>
      </c>
      <c r="CI1355" s="124" t="s">
        <v>20338</v>
      </c>
    </row>
    <row r="1356" spans="45:87" ht="15" hidden="1" x14ac:dyDescent="0.25">
      <c r="AS1356" s="124" t="s">
        <v>5551</v>
      </c>
      <c r="AT1356" s="129" t="s">
        <v>1154</v>
      </c>
      <c r="AU1356" s="129" t="s">
        <v>204</v>
      </c>
      <c r="AV1356" s="129" t="s">
        <v>1156</v>
      </c>
      <c r="AW1356" s="129" t="s">
        <v>1163</v>
      </c>
      <c r="AX1356" s="129" t="s">
        <v>1177</v>
      </c>
      <c r="AZ1356" s="129" t="s">
        <v>3984</v>
      </c>
      <c r="BA1356" s="130" t="s">
        <v>11359</v>
      </c>
      <c r="BB1356" s="130" t="s">
        <v>11360</v>
      </c>
      <c r="BH1356" s="124"/>
      <c r="BI1356" s="124"/>
      <c r="BP1356" s="123"/>
      <c r="BQ1356" s="123"/>
      <c r="BR1356" s="123"/>
      <c r="BX1356" s="123"/>
      <c r="BY1356" s="131"/>
      <c r="BZ1356" s="131"/>
      <c r="CB1356" s="129" t="s">
        <v>1154</v>
      </c>
      <c r="CC1356" s="129" t="s">
        <v>204</v>
      </c>
      <c r="CD1356" s="129" t="s">
        <v>1156</v>
      </c>
      <c r="CE1356" s="129" t="s">
        <v>1163</v>
      </c>
      <c r="CF1356" s="129" t="s">
        <v>1177</v>
      </c>
      <c r="CG1356" s="131" t="s">
        <v>18038</v>
      </c>
      <c r="CH1356" s="131" t="s">
        <v>11360</v>
      </c>
      <c r="CI1356" s="124" t="s">
        <v>20339</v>
      </c>
    </row>
    <row r="1357" spans="45:87" ht="15" hidden="1" x14ac:dyDescent="0.25">
      <c r="AS1357" s="124" t="s">
        <v>5552</v>
      </c>
      <c r="AT1357" s="129" t="s">
        <v>1154</v>
      </c>
      <c r="AU1357" s="129" t="s">
        <v>204</v>
      </c>
      <c r="AV1357" s="129" t="s">
        <v>1156</v>
      </c>
      <c r="AW1357" s="129" t="s">
        <v>1163</v>
      </c>
      <c r="AX1357" s="129" t="s">
        <v>1178</v>
      </c>
      <c r="AZ1357" s="129" t="s">
        <v>3984</v>
      </c>
      <c r="BA1357" s="130" t="s">
        <v>11361</v>
      </c>
      <c r="BB1357" s="130" t="s">
        <v>11362</v>
      </c>
      <c r="BH1357" s="124"/>
      <c r="BI1357" s="124"/>
      <c r="BP1357" s="123"/>
      <c r="BQ1357" s="123"/>
      <c r="BR1357" s="123"/>
      <c r="BX1357" s="123"/>
      <c r="BY1357" s="131"/>
      <c r="BZ1357" s="131"/>
      <c r="CB1357" s="129" t="s">
        <v>1154</v>
      </c>
      <c r="CC1357" s="129" t="s">
        <v>204</v>
      </c>
      <c r="CD1357" s="129" t="s">
        <v>1156</v>
      </c>
      <c r="CE1357" s="129" t="s">
        <v>1163</v>
      </c>
      <c r="CF1357" s="129" t="s">
        <v>1178</v>
      </c>
      <c r="CG1357" s="131" t="s">
        <v>18038</v>
      </c>
      <c r="CH1357" s="131" t="s">
        <v>11362</v>
      </c>
      <c r="CI1357" s="124" t="s">
        <v>20340</v>
      </c>
    </row>
    <row r="1358" spans="45:87" ht="15" hidden="1" x14ac:dyDescent="0.25">
      <c r="AS1358" s="124" t="s">
        <v>5553</v>
      </c>
      <c r="AT1358" s="129" t="s">
        <v>1154</v>
      </c>
      <c r="AU1358" s="129" t="s">
        <v>204</v>
      </c>
      <c r="AV1358" s="129" t="s">
        <v>1156</v>
      </c>
      <c r="AW1358" s="129" t="s">
        <v>1163</v>
      </c>
      <c r="AX1358" s="129" t="s">
        <v>1179</v>
      </c>
      <c r="AZ1358" s="129" t="s">
        <v>3984</v>
      </c>
      <c r="BA1358" s="130" t="s">
        <v>11363</v>
      </c>
      <c r="BB1358" s="130" t="s">
        <v>11364</v>
      </c>
      <c r="BH1358" s="124"/>
      <c r="BI1358" s="124"/>
      <c r="BP1358" s="123"/>
      <c r="BQ1358" s="123"/>
      <c r="BR1358" s="123"/>
      <c r="BX1358" s="123"/>
      <c r="BY1358" s="131"/>
      <c r="BZ1358" s="131"/>
      <c r="CB1358" s="129" t="s">
        <v>1154</v>
      </c>
      <c r="CC1358" s="129" t="s">
        <v>204</v>
      </c>
      <c r="CD1358" s="129" t="s">
        <v>1156</v>
      </c>
      <c r="CE1358" s="129" t="s">
        <v>1163</v>
      </c>
      <c r="CF1358" s="129" t="s">
        <v>1179</v>
      </c>
      <c r="CG1358" s="131" t="s">
        <v>18038</v>
      </c>
      <c r="CH1358" s="131" t="s">
        <v>11364</v>
      </c>
      <c r="CI1358" s="124" t="s">
        <v>20341</v>
      </c>
    </row>
    <row r="1359" spans="45:87" ht="15" hidden="1" x14ac:dyDescent="0.25">
      <c r="AS1359" s="124" t="s">
        <v>5554</v>
      </c>
      <c r="AT1359" s="129" t="s">
        <v>1154</v>
      </c>
      <c r="AU1359" s="129" t="s">
        <v>204</v>
      </c>
      <c r="AV1359" s="129" t="s">
        <v>1156</v>
      </c>
      <c r="AW1359" s="129" t="s">
        <v>1163</v>
      </c>
      <c r="AX1359" s="129" t="s">
        <v>1180</v>
      </c>
      <c r="AZ1359" s="129" t="s">
        <v>3984</v>
      </c>
      <c r="BA1359" s="130" t="s">
        <v>11365</v>
      </c>
      <c r="BB1359" s="130" t="s">
        <v>11366</v>
      </c>
      <c r="BH1359" s="124"/>
      <c r="BI1359" s="124"/>
      <c r="BP1359" s="123"/>
      <c r="BQ1359" s="123"/>
      <c r="BR1359" s="123"/>
      <c r="BX1359" s="123"/>
      <c r="BY1359" s="131"/>
      <c r="BZ1359" s="131"/>
      <c r="CB1359" s="129" t="s">
        <v>1154</v>
      </c>
      <c r="CC1359" s="129" t="s">
        <v>204</v>
      </c>
      <c r="CD1359" s="129" t="s">
        <v>1156</v>
      </c>
      <c r="CE1359" s="129" t="s">
        <v>1163</v>
      </c>
      <c r="CF1359" s="129" t="s">
        <v>1180</v>
      </c>
      <c r="CG1359" s="131" t="s">
        <v>18038</v>
      </c>
      <c r="CH1359" s="131" t="s">
        <v>11366</v>
      </c>
      <c r="CI1359" s="124" t="s">
        <v>20342</v>
      </c>
    </row>
    <row r="1360" spans="45:87" ht="15" hidden="1" x14ac:dyDescent="0.25">
      <c r="AS1360" s="124" t="s">
        <v>5555</v>
      </c>
      <c r="AT1360" s="129" t="s">
        <v>1154</v>
      </c>
      <c r="AU1360" s="129" t="s">
        <v>204</v>
      </c>
      <c r="AV1360" s="129" t="s">
        <v>1156</v>
      </c>
      <c r="AW1360" s="129" t="s">
        <v>1163</v>
      </c>
      <c r="AX1360" s="129" t="s">
        <v>1164</v>
      </c>
      <c r="AZ1360" s="129" t="s">
        <v>3984</v>
      </c>
      <c r="BA1360" s="130" t="s">
        <v>11367</v>
      </c>
      <c r="BB1360" s="130" t="s">
        <v>11368</v>
      </c>
      <c r="BH1360" s="124"/>
      <c r="BI1360" s="124"/>
      <c r="BP1360" s="123"/>
      <c r="BQ1360" s="123"/>
      <c r="BR1360" s="123"/>
      <c r="BX1360" s="123"/>
      <c r="BY1360" s="131"/>
      <c r="BZ1360" s="131"/>
      <c r="CB1360" s="129" t="s">
        <v>1154</v>
      </c>
      <c r="CC1360" s="129" t="s">
        <v>204</v>
      </c>
      <c r="CD1360" s="129" t="s">
        <v>1156</v>
      </c>
      <c r="CE1360" s="129" t="s">
        <v>1163</v>
      </c>
      <c r="CF1360" s="129" t="s">
        <v>1164</v>
      </c>
      <c r="CG1360" s="131" t="s">
        <v>18038</v>
      </c>
      <c r="CH1360" s="131" t="s">
        <v>11368</v>
      </c>
      <c r="CI1360" s="124" t="s">
        <v>20343</v>
      </c>
    </row>
    <row r="1361" spans="45:87" ht="15" hidden="1" x14ac:dyDescent="0.25">
      <c r="AS1361" s="124" t="s">
        <v>5556</v>
      </c>
      <c r="AT1361" s="129" t="s">
        <v>1154</v>
      </c>
      <c r="AU1361" s="129" t="s">
        <v>204</v>
      </c>
      <c r="AV1361" s="129" t="s">
        <v>1156</v>
      </c>
      <c r="AW1361" s="129" t="s">
        <v>1163</v>
      </c>
      <c r="AX1361" s="129" t="s">
        <v>1165</v>
      </c>
      <c r="AZ1361" s="129" t="s">
        <v>3984</v>
      </c>
      <c r="BA1361" s="130" t="s">
        <v>11369</v>
      </c>
      <c r="BB1361" s="130" t="s">
        <v>11370</v>
      </c>
      <c r="BH1361" s="124"/>
      <c r="BI1361" s="124"/>
      <c r="BP1361" s="123"/>
      <c r="BQ1361" s="123"/>
      <c r="BR1361" s="123"/>
      <c r="BX1361" s="123"/>
      <c r="BY1361" s="131"/>
      <c r="BZ1361" s="131"/>
      <c r="CB1361" s="129" t="s">
        <v>1154</v>
      </c>
      <c r="CC1361" s="129" t="s">
        <v>204</v>
      </c>
      <c r="CD1361" s="129" t="s">
        <v>1156</v>
      </c>
      <c r="CE1361" s="129" t="s">
        <v>1163</v>
      </c>
      <c r="CF1361" s="129" t="s">
        <v>1165</v>
      </c>
      <c r="CG1361" s="131" t="s">
        <v>18038</v>
      </c>
      <c r="CH1361" s="131" t="s">
        <v>11370</v>
      </c>
      <c r="CI1361" s="124" t="s">
        <v>20344</v>
      </c>
    </row>
    <row r="1362" spans="45:87" ht="15" hidden="1" x14ac:dyDescent="0.25">
      <c r="AS1362" s="124" t="s">
        <v>5557</v>
      </c>
      <c r="AT1362" s="129" t="s">
        <v>1154</v>
      </c>
      <c r="AU1362" s="129" t="s">
        <v>204</v>
      </c>
      <c r="AV1362" s="129" t="s">
        <v>1156</v>
      </c>
      <c r="AW1362" s="129" t="s">
        <v>1163</v>
      </c>
      <c r="AX1362" s="129" t="s">
        <v>1181</v>
      </c>
      <c r="AZ1362" s="129" t="s">
        <v>3984</v>
      </c>
      <c r="BA1362" s="130" t="s">
        <v>11371</v>
      </c>
      <c r="BB1362" s="130" t="s">
        <v>11372</v>
      </c>
      <c r="BH1362" s="124"/>
      <c r="BI1362" s="124"/>
      <c r="BP1362" s="123"/>
      <c r="BQ1362" s="123"/>
      <c r="BR1362" s="123"/>
      <c r="BX1362" s="123"/>
      <c r="BY1362" s="131"/>
      <c r="BZ1362" s="131"/>
      <c r="CB1362" s="129" t="s">
        <v>1154</v>
      </c>
      <c r="CC1362" s="129" t="s">
        <v>204</v>
      </c>
      <c r="CD1362" s="129" t="s">
        <v>1156</v>
      </c>
      <c r="CE1362" s="129" t="s">
        <v>1163</v>
      </c>
      <c r="CF1362" s="129" t="s">
        <v>1181</v>
      </c>
      <c r="CG1362" s="131" t="s">
        <v>18038</v>
      </c>
      <c r="CH1362" s="131" t="s">
        <v>11372</v>
      </c>
      <c r="CI1362" s="124" t="s">
        <v>20345</v>
      </c>
    </row>
    <row r="1363" spans="45:87" ht="15" hidden="1" x14ac:dyDescent="0.25">
      <c r="AS1363" s="124" t="s">
        <v>5558</v>
      </c>
      <c r="AT1363" s="129" t="s">
        <v>1154</v>
      </c>
      <c r="AU1363" s="129" t="s">
        <v>204</v>
      </c>
      <c r="AV1363" s="129" t="s">
        <v>1156</v>
      </c>
      <c r="AW1363" s="129" t="s">
        <v>1163</v>
      </c>
      <c r="AX1363" s="129" t="s">
        <v>1182</v>
      </c>
      <c r="AZ1363" s="129" t="s">
        <v>3984</v>
      </c>
      <c r="BA1363" s="130" t="s">
        <v>11373</v>
      </c>
      <c r="BB1363" s="130" t="s">
        <v>11374</v>
      </c>
      <c r="BH1363" s="124"/>
      <c r="BI1363" s="124"/>
      <c r="BP1363" s="123"/>
      <c r="BQ1363" s="123"/>
      <c r="BR1363" s="123"/>
      <c r="BX1363" s="123"/>
      <c r="BY1363" s="131"/>
      <c r="BZ1363" s="131"/>
      <c r="CB1363" s="129" t="s">
        <v>1154</v>
      </c>
      <c r="CC1363" s="129" t="s">
        <v>204</v>
      </c>
      <c r="CD1363" s="129" t="s">
        <v>1156</v>
      </c>
      <c r="CE1363" s="129" t="s">
        <v>1163</v>
      </c>
      <c r="CF1363" s="129" t="s">
        <v>1182</v>
      </c>
      <c r="CG1363" s="131" t="s">
        <v>18038</v>
      </c>
      <c r="CH1363" s="131" t="s">
        <v>11374</v>
      </c>
      <c r="CI1363" s="124" t="s">
        <v>20346</v>
      </c>
    </row>
    <row r="1364" spans="45:87" ht="15" hidden="1" x14ac:dyDescent="0.25">
      <c r="AS1364" s="124" t="s">
        <v>5559</v>
      </c>
      <c r="AT1364" s="129" t="s">
        <v>1154</v>
      </c>
      <c r="AU1364" s="129" t="s">
        <v>204</v>
      </c>
      <c r="AV1364" s="129" t="s">
        <v>1156</v>
      </c>
      <c r="AW1364" s="129" t="s">
        <v>1163</v>
      </c>
      <c r="AX1364" s="129" t="s">
        <v>1183</v>
      </c>
      <c r="AZ1364" s="129" t="s">
        <v>3984</v>
      </c>
      <c r="BA1364" s="130" t="s">
        <v>11375</v>
      </c>
      <c r="BB1364" s="130" t="s">
        <v>11376</v>
      </c>
      <c r="BH1364" s="124"/>
      <c r="BI1364" s="124"/>
      <c r="BP1364" s="123"/>
      <c r="BQ1364" s="123"/>
      <c r="BR1364" s="123"/>
      <c r="BX1364" s="123"/>
      <c r="BY1364" s="131"/>
      <c r="BZ1364" s="131"/>
      <c r="CB1364" s="129" t="s">
        <v>1154</v>
      </c>
      <c r="CC1364" s="129" t="s">
        <v>204</v>
      </c>
      <c r="CD1364" s="129" t="s">
        <v>1156</v>
      </c>
      <c r="CE1364" s="129" t="s">
        <v>1163</v>
      </c>
      <c r="CF1364" s="129" t="s">
        <v>1183</v>
      </c>
      <c r="CG1364" s="131" t="s">
        <v>18038</v>
      </c>
      <c r="CH1364" s="131" t="s">
        <v>11376</v>
      </c>
      <c r="CI1364" s="124" t="s">
        <v>20347</v>
      </c>
    </row>
    <row r="1365" spans="45:87" ht="15" hidden="1" x14ac:dyDescent="0.25">
      <c r="AS1365" s="124" t="s">
        <v>5560</v>
      </c>
      <c r="AT1365" s="129" t="s">
        <v>1154</v>
      </c>
      <c r="AU1365" s="129" t="s">
        <v>204</v>
      </c>
      <c r="AV1365" s="129" t="s">
        <v>1156</v>
      </c>
      <c r="AW1365" s="129" t="s">
        <v>1163</v>
      </c>
      <c r="AX1365" s="129" t="s">
        <v>1184</v>
      </c>
      <c r="AZ1365" s="129" t="s">
        <v>3984</v>
      </c>
      <c r="BA1365" s="130" t="s">
        <v>11377</v>
      </c>
      <c r="BB1365" s="130" t="s">
        <v>11378</v>
      </c>
      <c r="BH1365" s="124"/>
      <c r="BI1365" s="124"/>
      <c r="BP1365" s="123"/>
      <c r="BQ1365" s="123"/>
      <c r="BR1365" s="123"/>
      <c r="BX1365" s="123"/>
      <c r="BY1365" s="131"/>
      <c r="BZ1365" s="131"/>
      <c r="CB1365" s="129" t="s">
        <v>1154</v>
      </c>
      <c r="CC1365" s="129" t="s">
        <v>204</v>
      </c>
      <c r="CD1365" s="129" t="s">
        <v>1156</v>
      </c>
      <c r="CE1365" s="129" t="s">
        <v>1163</v>
      </c>
      <c r="CF1365" s="129" t="s">
        <v>1184</v>
      </c>
      <c r="CG1365" s="131" t="s">
        <v>18038</v>
      </c>
      <c r="CH1365" s="131" t="s">
        <v>11378</v>
      </c>
      <c r="CI1365" s="124" t="s">
        <v>20348</v>
      </c>
    </row>
    <row r="1366" spans="45:87" ht="15" hidden="1" x14ac:dyDescent="0.25">
      <c r="AS1366" s="124" t="s">
        <v>5561</v>
      </c>
      <c r="AT1366" s="129" t="s">
        <v>1154</v>
      </c>
      <c r="AU1366" s="129" t="s">
        <v>204</v>
      </c>
      <c r="AV1366" s="129" t="s">
        <v>1156</v>
      </c>
      <c r="AW1366" s="129" t="s">
        <v>1168</v>
      </c>
      <c r="AX1366" s="129" t="s">
        <v>1185</v>
      </c>
      <c r="AZ1366" s="129" t="s">
        <v>3984</v>
      </c>
      <c r="BA1366" s="130" t="s">
        <v>11379</v>
      </c>
      <c r="BB1366" s="130" t="s">
        <v>11380</v>
      </c>
      <c r="BH1366" s="124"/>
      <c r="BI1366" s="124"/>
      <c r="BP1366" s="123"/>
      <c r="BQ1366" s="123"/>
      <c r="BR1366" s="123"/>
      <c r="BX1366" s="123"/>
      <c r="BY1366" s="131"/>
      <c r="BZ1366" s="131"/>
      <c r="CB1366" s="129" t="s">
        <v>1154</v>
      </c>
      <c r="CC1366" s="129" t="s">
        <v>204</v>
      </c>
      <c r="CD1366" s="129" t="s">
        <v>1156</v>
      </c>
      <c r="CE1366" s="129" t="s">
        <v>1168</v>
      </c>
      <c r="CF1366" s="129" t="s">
        <v>1185</v>
      </c>
      <c r="CG1366" s="131" t="s">
        <v>18039</v>
      </c>
      <c r="CH1366" s="131" t="s">
        <v>11380</v>
      </c>
      <c r="CI1366" s="124" t="s">
        <v>20349</v>
      </c>
    </row>
    <row r="1367" spans="45:87" ht="15" hidden="1" x14ac:dyDescent="0.25">
      <c r="AS1367" s="124" t="s">
        <v>5562</v>
      </c>
      <c r="AT1367" s="129" t="s">
        <v>1154</v>
      </c>
      <c r="AU1367" s="129" t="s">
        <v>204</v>
      </c>
      <c r="AV1367" s="129" t="s">
        <v>1156</v>
      </c>
      <c r="AW1367" s="129" t="s">
        <v>1168</v>
      </c>
      <c r="AX1367" s="129" t="s">
        <v>1186</v>
      </c>
      <c r="AZ1367" s="129" t="s">
        <v>3984</v>
      </c>
      <c r="BA1367" s="130" t="s">
        <v>11381</v>
      </c>
      <c r="BB1367" s="130" t="s">
        <v>11382</v>
      </c>
      <c r="BH1367" s="124"/>
      <c r="BI1367" s="124"/>
      <c r="BP1367" s="123"/>
      <c r="BQ1367" s="123"/>
      <c r="BR1367" s="123"/>
      <c r="BX1367" s="123"/>
      <c r="BY1367" s="131"/>
      <c r="BZ1367" s="131"/>
      <c r="CB1367" s="129" t="s">
        <v>1154</v>
      </c>
      <c r="CC1367" s="129" t="s">
        <v>204</v>
      </c>
      <c r="CD1367" s="129" t="s">
        <v>1156</v>
      </c>
      <c r="CE1367" s="129" t="s">
        <v>1168</v>
      </c>
      <c r="CF1367" s="129" t="s">
        <v>1186</v>
      </c>
      <c r="CG1367" s="131" t="s">
        <v>18039</v>
      </c>
      <c r="CH1367" s="131" t="s">
        <v>11382</v>
      </c>
      <c r="CI1367" s="124" t="s">
        <v>20350</v>
      </c>
    </row>
    <row r="1368" spans="45:87" ht="15" hidden="1" x14ac:dyDescent="0.25">
      <c r="AS1368" s="124" t="s">
        <v>5563</v>
      </c>
      <c r="AT1368" s="129" t="s">
        <v>1154</v>
      </c>
      <c r="AU1368" s="129" t="s">
        <v>204</v>
      </c>
      <c r="AV1368" s="129" t="s">
        <v>1156</v>
      </c>
      <c r="AW1368" s="129" t="s">
        <v>1168</v>
      </c>
      <c r="AX1368" s="129" t="s">
        <v>1187</v>
      </c>
      <c r="AZ1368" s="129" t="s">
        <v>3984</v>
      </c>
      <c r="BA1368" s="130" t="s">
        <v>11383</v>
      </c>
      <c r="BB1368" s="130" t="s">
        <v>11384</v>
      </c>
      <c r="BH1368" s="124"/>
      <c r="BI1368" s="124"/>
      <c r="BP1368" s="123"/>
      <c r="BQ1368" s="123"/>
      <c r="BR1368" s="123"/>
      <c r="BX1368" s="123"/>
      <c r="BY1368" s="131"/>
      <c r="BZ1368" s="131"/>
      <c r="CB1368" s="129" t="s">
        <v>1154</v>
      </c>
      <c r="CC1368" s="129" t="s">
        <v>204</v>
      </c>
      <c r="CD1368" s="129" t="s">
        <v>1156</v>
      </c>
      <c r="CE1368" s="129" t="s">
        <v>1168</v>
      </c>
      <c r="CF1368" s="129" t="s">
        <v>1187</v>
      </c>
      <c r="CG1368" s="131" t="s">
        <v>18039</v>
      </c>
      <c r="CH1368" s="131" t="s">
        <v>11384</v>
      </c>
      <c r="CI1368" s="124" t="s">
        <v>20351</v>
      </c>
    </row>
    <row r="1369" spans="45:87" ht="15" hidden="1" x14ac:dyDescent="0.25">
      <c r="AS1369" s="124" t="s">
        <v>5564</v>
      </c>
      <c r="AT1369" s="129" t="s">
        <v>1154</v>
      </c>
      <c r="AU1369" s="129" t="s">
        <v>204</v>
      </c>
      <c r="AV1369" s="129" t="s">
        <v>1156</v>
      </c>
      <c r="AW1369" s="129" t="s">
        <v>1168</v>
      </c>
      <c r="AX1369" s="129" t="s">
        <v>1188</v>
      </c>
      <c r="AZ1369" s="129" t="s">
        <v>3984</v>
      </c>
      <c r="BA1369" s="130" t="s">
        <v>11385</v>
      </c>
      <c r="BB1369" s="130" t="s">
        <v>11386</v>
      </c>
      <c r="BH1369" s="124"/>
      <c r="BI1369" s="124"/>
      <c r="BP1369" s="123"/>
      <c r="BQ1369" s="123"/>
      <c r="BR1369" s="123"/>
      <c r="BX1369" s="123"/>
      <c r="BY1369" s="131"/>
      <c r="BZ1369" s="131"/>
      <c r="CB1369" s="129" t="s">
        <v>1154</v>
      </c>
      <c r="CC1369" s="129" t="s">
        <v>204</v>
      </c>
      <c r="CD1369" s="129" t="s">
        <v>1156</v>
      </c>
      <c r="CE1369" s="129" t="s">
        <v>1168</v>
      </c>
      <c r="CF1369" s="129" t="s">
        <v>1188</v>
      </c>
      <c r="CG1369" s="131" t="s">
        <v>18039</v>
      </c>
      <c r="CH1369" s="131" t="s">
        <v>11386</v>
      </c>
      <c r="CI1369" s="124" t="s">
        <v>20352</v>
      </c>
    </row>
    <row r="1370" spans="45:87" ht="15" hidden="1" x14ac:dyDescent="0.25">
      <c r="AS1370" s="124" t="s">
        <v>5565</v>
      </c>
      <c r="AT1370" s="129" t="s">
        <v>1154</v>
      </c>
      <c r="AU1370" s="129" t="s">
        <v>204</v>
      </c>
      <c r="AV1370" s="129" t="s">
        <v>1156</v>
      </c>
      <c r="AW1370" s="129" t="s">
        <v>1168</v>
      </c>
      <c r="AX1370" s="129" t="s">
        <v>1189</v>
      </c>
      <c r="AZ1370" s="129" t="s">
        <v>3984</v>
      </c>
      <c r="BA1370" s="130" t="s">
        <v>11387</v>
      </c>
      <c r="BB1370" s="130" t="s">
        <v>11388</v>
      </c>
      <c r="BH1370" s="124"/>
      <c r="BI1370" s="124"/>
      <c r="BP1370" s="123"/>
      <c r="BQ1370" s="123"/>
      <c r="BR1370" s="123"/>
      <c r="BX1370" s="123"/>
      <c r="BY1370" s="131"/>
      <c r="BZ1370" s="131"/>
      <c r="CB1370" s="129" t="s">
        <v>1154</v>
      </c>
      <c r="CC1370" s="129" t="s">
        <v>204</v>
      </c>
      <c r="CD1370" s="129" t="s">
        <v>1156</v>
      </c>
      <c r="CE1370" s="129" t="s">
        <v>1168</v>
      </c>
      <c r="CF1370" s="129" t="s">
        <v>1189</v>
      </c>
      <c r="CG1370" s="131" t="s">
        <v>18039</v>
      </c>
      <c r="CH1370" s="131" t="s">
        <v>11388</v>
      </c>
      <c r="CI1370" s="124" t="s">
        <v>20353</v>
      </c>
    </row>
    <row r="1371" spans="45:87" ht="15" hidden="1" x14ac:dyDescent="0.25">
      <c r="AS1371" s="124" t="s">
        <v>5566</v>
      </c>
      <c r="AT1371" s="129" t="s">
        <v>1154</v>
      </c>
      <c r="AU1371" s="129" t="s">
        <v>204</v>
      </c>
      <c r="AV1371" s="129" t="s">
        <v>1156</v>
      </c>
      <c r="AW1371" s="129" t="s">
        <v>1168</v>
      </c>
      <c r="AX1371" s="129" t="s">
        <v>1190</v>
      </c>
      <c r="AZ1371" s="129" t="s">
        <v>3984</v>
      </c>
      <c r="BA1371" s="130" t="s">
        <v>11389</v>
      </c>
      <c r="BB1371" s="130" t="s">
        <v>11390</v>
      </c>
      <c r="BH1371" s="124"/>
      <c r="BI1371" s="124"/>
      <c r="BP1371" s="123"/>
      <c r="BQ1371" s="123"/>
      <c r="BR1371" s="123"/>
      <c r="BX1371" s="123"/>
      <c r="BY1371" s="131"/>
      <c r="BZ1371" s="131"/>
      <c r="CB1371" s="129" t="s">
        <v>1154</v>
      </c>
      <c r="CC1371" s="129" t="s">
        <v>204</v>
      </c>
      <c r="CD1371" s="129" t="s">
        <v>1156</v>
      </c>
      <c r="CE1371" s="129" t="s">
        <v>1168</v>
      </c>
      <c r="CF1371" s="129" t="s">
        <v>1190</v>
      </c>
      <c r="CG1371" s="131" t="s">
        <v>18039</v>
      </c>
      <c r="CH1371" s="131" t="s">
        <v>11390</v>
      </c>
      <c r="CI1371" s="124" t="s">
        <v>20354</v>
      </c>
    </row>
    <row r="1372" spans="45:87" ht="15" hidden="1" x14ac:dyDescent="0.25">
      <c r="AS1372" s="124" t="s">
        <v>5567</v>
      </c>
      <c r="AT1372" s="129" t="s">
        <v>1154</v>
      </c>
      <c r="AU1372" s="129" t="s">
        <v>204</v>
      </c>
      <c r="AV1372" s="129" t="s">
        <v>1156</v>
      </c>
      <c r="AW1372" s="129" t="s">
        <v>1168</v>
      </c>
      <c r="AX1372" s="129" t="s">
        <v>1191</v>
      </c>
      <c r="AZ1372" s="129" t="s">
        <v>3984</v>
      </c>
      <c r="BA1372" s="130" t="s">
        <v>11391</v>
      </c>
      <c r="BB1372" s="130" t="s">
        <v>11392</v>
      </c>
      <c r="BH1372" s="124"/>
      <c r="BI1372" s="124"/>
      <c r="BP1372" s="123"/>
      <c r="BQ1372" s="123"/>
      <c r="BR1372" s="123"/>
      <c r="BX1372" s="123"/>
      <c r="BY1372" s="123"/>
      <c r="CB1372" s="129" t="s">
        <v>1154</v>
      </c>
      <c r="CC1372" s="129" t="s">
        <v>204</v>
      </c>
      <c r="CD1372" s="129" t="s">
        <v>1156</v>
      </c>
      <c r="CE1372" s="129" t="s">
        <v>1168</v>
      </c>
      <c r="CF1372" s="129" t="s">
        <v>1191</v>
      </c>
      <c r="CG1372" s="131" t="s">
        <v>18039</v>
      </c>
      <c r="CH1372" s="131" t="s">
        <v>11392</v>
      </c>
      <c r="CI1372" s="124" t="s">
        <v>20355</v>
      </c>
    </row>
    <row r="1373" spans="45:87" ht="15" hidden="1" x14ac:dyDescent="0.25">
      <c r="AS1373" s="124" t="s">
        <v>5568</v>
      </c>
      <c r="AT1373" s="129" t="s">
        <v>1154</v>
      </c>
      <c r="AU1373" s="129" t="s">
        <v>204</v>
      </c>
      <c r="AV1373" s="129" t="s">
        <v>1156</v>
      </c>
      <c r="AW1373" s="129" t="s">
        <v>1168</v>
      </c>
      <c r="AX1373" s="129" t="s">
        <v>1192</v>
      </c>
      <c r="AZ1373" s="129" t="s">
        <v>3984</v>
      </c>
      <c r="BA1373" s="130" t="s">
        <v>11393</v>
      </c>
      <c r="BB1373" s="130" t="s">
        <v>11394</v>
      </c>
      <c r="BH1373" s="124"/>
      <c r="BI1373" s="124"/>
      <c r="BP1373" s="123"/>
      <c r="BQ1373" s="123"/>
      <c r="BR1373" s="123"/>
      <c r="BX1373" s="123"/>
      <c r="BY1373" s="123"/>
      <c r="CB1373" s="129" t="s">
        <v>1154</v>
      </c>
      <c r="CC1373" s="129" t="s">
        <v>204</v>
      </c>
      <c r="CD1373" s="129" t="s">
        <v>1156</v>
      </c>
      <c r="CE1373" s="129" t="s">
        <v>1168</v>
      </c>
      <c r="CF1373" s="129" t="s">
        <v>1192</v>
      </c>
      <c r="CG1373" s="131" t="s">
        <v>18039</v>
      </c>
      <c r="CH1373" s="131" t="s">
        <v>11394</v>
      </c>
      <c r="CI1373" s="124" t="s">
        <v>20356</v>
      </c>
    </row>
    <row r="1374" spans="45:87" ht="15" hidden="1" x14ac:dyDescent="0.25">
      <c r="AS1374" s="124" t="s">
        <v>5569</v>
      </c>
      <c r="AT1374" s="129" t="s">
        <v>1154</v>
      </c>
      <c r="AU1374" s="129" t="s">
        <v>204</v>
      </c>
      <c r="AV1374" s="129" t="s">
        <v>1156</v>
      </c>
      <c r="AW1374" s="129" t="s">
        <v>1168</v>
      </c>
      <c r="AX1374" s="129" t="s">
        <v>1193</v>
      </c>
      <c r="AZ1374" s="129" t="s">
        <v>3984</v>
      </c>
      <c r="BA1374" s="130" t="s">
        <v>11395</v>
      </c>
      <c r="BB1374" s="130" t="s">
        <v>11396</v>
      </c>
      <c r="BH1374" s="124"/>
      <c r="BI1374" s="124"/>
      <c r="BP1374" s="123"/>
      <c r="BQ1374" s="123"/>
      <c r="BR1374" s="123"/>
      <c r="BX1374" s="123"/>
      <c r="BY1374" s="123"/>
      <c r="CB1374" s="129" t="s">
        <v>1154</v>
      </c>
      <c r="CC1374" s="129" t="s">
        <v>204</v>
      </c>
      <c r="CD1374" s="129" t="s">
        <v>1156</v>
      </c>
      <c r="CE1374" s="129" t="s">
        <v>1168</v>
      </c>
      <c r="CF1374" s="129" t="s">
        <v>1193</v>
      </c>
      <c r="CG1374" s="131" t="s">
        <v>18039</v>
      </c>
      <c r="CH1374" s="131" t="s">
        <v>11396</v>
      </c>
      <c r="CI1374" s="124" t="s">
        <v>20357</v>
      </c>
    </row>
    <row r="1375" spans="45:87" ht="15" hidden="1" x14ac:dyDescent="0.25">
      <c r="AS1375" s="124" t="s">
        <v>5570</v>
      </c>
      <c r="AT1375" s="129" t="s">
        <v>1154</v>
      </c>
      <c r="AU1375" s="129" t="s">
        <v>204</v>
      </c>
      <c r="AV1375" s="129" t="s">
        <v>1157</v>
      </c>
      <c r="AW1375" s="129" t="s">
        <v>1194</v>
      </c>
      <c r="AX1375" s="129" t="s">
        <v>1195</v>
      </c>
      <c r="AZ1375" s="129" t="s">
        <v>3984</v>
      </c>
      <c r="BA1375" s="130" t="s">
        <v>11397</v>
      </c>
      <c r="BB1375" s="130" t="s">
        <v>11398</v>
      </c>
      <c r="BH1375" s="124"/>
      <c r="BI1375" s="124"/>
      <c r="BP1375" s="123"/>
      <c r="BQ1375" s="123"/>
      <c r="BR1375" s="123"/>
      <c r="BX1375" s="123"/>
      <c r="BY1375" s="123"/>
      <c r="CB1375" s="129" t="s">
        <v>1154</v>
      </c>
      <c r="CC1375" s="129" t="s">
        <v>204</v>
      </c>
      <c r="CD1375" s="129" t="s">
        <v>1157</v>
      </c>
      <c r="CE1375" s="129" t="s">
        <v>1194</v>
      </c>
      <c r="CF1375" s="129" t="s">
        <v>1195</v>
      </c>
      <c r="CG1375" s="131" t="s">
        <v>18040</v>
      </c>
      <c r="CH1375" s="131" t="s">
        <v>11398</v>
      </c>
      <c r="CI1375" s="124" t="s">
        <v>20358</v>
      </c>
    </row>
    <row r="1376" spans="45:87" ht="15" hidden="1" x14ac:dyDescent="0.25">
      <c r="AS1376" s="124" t="s">
        <v>5571</v>
      </c>
      <c r="AT1376" s="129" t="s">
        <v>1154</v>
      </c>
      <c r="AU1376" s="129" t="s">
        <v>204</v>
      </c>
      <c r="AV1376" s="129" t="s">
        <v>1157</v>
      </c>
      <c r="AW1376" s="129" t="s">
        <v>1194</v>
      </c>
      <c r="AX1376" s="129" t="s">
        <v>1196</v>
      </c>
      <c r="AZ1376" s="129" t="s">
        <v>3984</v>
      </c>
      <c r="BA1376" s="130" t="s">
        <v>11399</v>
      </c>
      <c r="BB1376" s="130" t="s">
        <v>11400</v>
      </c>
      <c r="BH1376" s="124"/>
      <c r="BI1376" s="124"/>
      <c r="BP1376" s="123"/>
      <c r="BQ1376" s="123"/>
      <c r="BR1376" s="123"/>
      <c r="BX1376" s="123"/>
      <c r="BY1376" s="123"/>
      <c r="CB1376" s="129" t="s">
        <v>1154</v>
      </c>
      <c r="CC1376" s="129" t="s">
        <v>204</v>
      </c>
      <c r="CD1376" s="129" t="s">
        <v>1157</v>
      </c>
      <c r="CE1376" s="129" t="s">
        <v>1194</v>
      </c>
      <c r="CF1376" s="129" t="s">
        <v>1196</v>
      </c>
      <c r="CG1376" s="131" t="s">
        <v>18040</v>
      </c>
      <c r="CH1376" s="131" t="s">
        <v>11400</v>
      </c>
      <c r="CI1376" s="124" t="s">
        <v>20359</v>
      </c>
    </row>
    <row r="1377" spans="45:87" ht="15" hidden="1" x14ac:dyDescent="0.25">
      <c r="AS1377" s="124" t="s">
        <v>5572</v>
      </c>
      <c r="AT1377" s="129" t="s">
        <v>1154</v>
      </c>
      <c r="AU1377" s="129" t="s">
        <v>204</v>
      </c>
      <c r="AV1377" s="129" t="s">
        <v>1157</v>
      </c>
      <c r="AW1377" s="129" t="s">
        <v>1194</v>
      </c>
      <c r="AX1377" s="129" t="s">
        <v>1197</v>
      </c>
      <c r="AZ1377" s="129" t="s">
        <v>3984</v>
      </c>
      <c r="BA1377" s="130" t="s">
        <v>11401</v>
      </c>
      <c r="BB1377" s="130" t="s">
        <v>11402</v>
      </c>
      <c r="BH1377" s="124"/>
      <c r="BI1377" s="124"/>
      <c r="BP1377" s="123"/>
      <c r="BQ1377" s="123"/>
      <c r="BR1377" s="123"/>
      <c r="BX1377" s="123"/>
      <c r="BY1377" s="123"/>
      <c r="CB1377" s="129" t="s">
        <v>1154</v>
      </c>
      <c r="CC1377" s="129" t="s">
        <v>204</v>
      </c>
      <c r="CD1377" s="129" t="s">
        <v>1157</v>
      </c>
      <c r="CE1377" s="129" t="s">
        <v>1194</v>
      </c>
      <c r="CF1377" s="129" t="s">
        <v>1197</v>
      </c>
      <c r="CG1377" s="131" t="s">
        <v>18040</v>
      </c>
      <c r="CH1377" s="131" t="s">
        <v>11402</v>
      </c>
      <c r="CI1377" s="124" t="s">
        <v>20360</v>
      </c>
    </row>
    <row r="1378" spans="45:87" ht="15" hidden="1" x14ac:dyDescent="0.25">
      <c r="AS1378" s="124" t="s">
        <v>5573</v>
      </c>
      <c r="AT1378" s="129" t="s">
        <v>1154</v>
      </c>
      <c r="AU1378" s="129" t="s">
        <v>204</v>
      </c>
      <c r="AV1378" s="129" t="s">
        <v>1157</v>
      </c>
      <c r="AW1378" s="129" t="s">
        <v>1194</v>
      </c>
      <c r="AX1378" s="129" t="s">
        <v>1198</v>
      </c>
      <c r="AZ1378" s="129" t="s">
        <v>3984</v>
      </c>
      <c r="BA1378" s="130" t="s">
        <v>11403</v>
      </c>
      <c r="BB1378" s="130" t="s">
        <v>11404</v>
      </c>
      <c r="BH1378" s="124"/>
      <c r="BI1378" s="124"/>
      <c r="BP1378" s="123"/>
      <c r="BQ1378" s="123"/>
      <c r="BR1378" s="123"/>
      <c r="BX1378" s="123"/>
      <c r="BY1378" s="123"/>
      <c r="CB1378" s="129" t="s">
        <v>1154</v>
      </c>
      <c r="CC1378" s="129" t="s">
        <v>204</v>
      </c>
      <c r="CD1378" s="129" t="s">
        <v>1157</v>
      </c>
      <c r="CE1378" s="129" t="s">
        <v>1194</v>
      </c>
      <c r="CF1378" s="129" t="s">
        <v>1198</v>
      </c>
      <c r="CG1378" s="131" t="s">
        <v>18040</v>
      </c>
      <c r="CH1378" s="131" t="s">
        <v>11404</v>
      </c>
      <c r="CI1378" s="124" t="s">
        <v>20361</v>
      </c>
    </row>
    <row r="1379" spans="45:87" ht="15" hidden="1" x14ac:dyDescent="0.25">
      <c r="AS1379" s="124" t="s">
        <v>5574</v>
      </c>
      <c r="AT1379" s="129" t="s">
        <v>1154</v>
      </c>
      <c r="AU1379" s="129" t="s">
        <v>204</v>
      </c>
      <c r="AV1379" s="129" t="s">
        <v>1157</v>
      </c>
      <c r="AW1379" s="129" t="s">
        <v>1194</v>
      </c>
      <c r="AX1379" s="129" t="s">
        <v>1199</v>
      </c>
      <c r="AZ1379" s="129" t="s">
        <v>3984</v>
      </c>
      <c r="BA1379" s="130" t="s">
        <v>11405</v>
      </c>
      <c r="BB1379" s="130" t="s">
        <v>11406</v>
      </c>
      <c r="BH1379" s="124"/>
      <c r="BI1379" s="124"/>
      <c r="BP1379" s="123"/>
      <c r="BQ1379" s="123"/>
      <c r="BR1379" s="123"/>
      <c r="BX1379" s="123"/>
      <c r="BY1379" s="123"/>
      <c r="CB1379" s="129" t="s">
        <v>1154</v>
      </c>
      <c r="CC1379" s="129" t="s">
        <v>204</v>
      </c>
      <c r="CD1379" s="129" t="s">
        <v>1157</v>
      </c>
      <c r="CE1379" s="129" t="s">
        <v>1194</v>
      </c>
      <c r="CF1379" s="129" t="s">
        <v>1199</v>
      </c>
      <c r="CG1379" s="131" t="s">
        <v>18040</v>
      </c>
      <c r="CH1379" s="131" t="s">
        <v>11406</v>
      </c>
      <c r="CI1379" s="124" t="s">
        <v>20362</v>
      </c>
    </row>
    <row r="1380" spans="45:87" ht="15" hidden="1" x14ac:dyDescent="0.25">
      <c r="AS1380" s="124" t="s">
        <v>5575</v>
      </c>
      <c r="AT1380" s="129" t="s">
        <v>1154</v>
      </c>
      <c r="AU1380" s="129" t="s">
        <v>204</v>
      </c>
      <c r="AV1380" s="129" t="s">
        <v>1157</v>
      </c>
      <c r="AW1380" s="129" t="s">
        <v>1194</v>
      </c>
      <c r="AX1380" s="129" t="s">
        <v>1200</v>
      </c>
      <c r="AZ1380" s="129" t="s">
        <v>3984</v>
      </c>
      <c r="BA1380" s="130" t="s">
        <v>11407</v>
      </c>
      <c r="BB1380" s="130" t="s">
        <v>11408</v>
      </c>
      <c r="BH1380" s="124"/>
      <c r="BI1380" s="124"/>
      <c r="BP1380" s="123"/>
      <c r="BQ1380" s="123"/>
      <c r="BR1380" s="123"/>
      <c r="BX1380" s="123"/>
      <c r="BY1380" s="123"/>
      <c r="CB1380" s="129" t="s">
        <v>1154</v>
      </c>
      <c r="CC1380" s="129" t="s">
        <v>204</v>
      </c>
      <c r="CD1380" s="129" t="s">
        <v>1157</v>
      </c>
      <c r="CE1380" s="129" t="s">
        <v>1194</v>
      </c>
      <c r="CF1380" s="129" t="s">
        <v>1200</v>
      </c>
      <c r="CG1380" s="131" t="s">
        <v>18040</v>
      </c>
      <c r="CH1380" s="131" t="s">
        <v>11408</v>
      </c>
      <c r="CI1380" s="124" t="s">
        <v>20363</v>
      </c>
    </row>
    <row r="1381" spans="45:87" ht="15" hidden="1" x14ac:dyDescent="0.25">
      <c r="AS1381" s="124" t="s">
        <v>5576</v>
      </c>
      <c r="AT1381" s="129" t="s">
        <v>1154</v>
      </c>
      <c r="AU1381" s="129" t="s">
        <v>204</v>
      </c>
      <c r="AV1381" s="129" t="s">
        <v>1157</v>
      </c>
      <c r="AW1381" s="129" t="s">
        <v>1194</v>
      </c>
      <c r="AX1381" s="129" t="s">
        <v>1201</v>
      </c>
      <c r="AZ1381" s="129" t="s">
        <v>3984</v>
      </c>
      <c r="BA1381" s="130" t="s">
        <v>11409</v>
      </c>
      <c r="BB1381" s="130" t="s">
        <v>11410</v>
      </c>
      <c r="BH1381" s="124"/>
      <c r="BI1381" s="124"/>
      <c r="BP1381" s="123"/>
      <c r="BQ1381" s="123"/>
      <c r="BR1381" s="123"/>
      <c r="BX1381" s="123"/>
      <c r="BY1381" s="123"/>
      <c r="CB1381" s="129" t="s">
        <v>1154</v>
      </c>
      <c r="CC1381" s="129" t="s">
        <v>204</v>
      </c>
      <c r="CD1381" s="129" t="s">
        <v>1157</v>
      </c>
      <c r="CE1381" s="129" t="s">
        <v>1194</v>
      </c>
      <c r="CF1381" s="129" t="s">
        <v>1201</v>
      </c>
      <c r="CG1381" s="131" t="s">
        <v>18040</v>
      </c>
      <c r="CH1381" s="131" t="s">
        <v>11410</v>
      </c>
      <c r="CI1381" s="124" t="s">
        <v>20364</v>
      </c>
    </row>
    <row r="1382" spans="45:87" ht="15" hidden="1" x14ac:dyDescent="0.25">
      <c r="AS1382" s="124" t="s">
        <v>5577</v>
      </c>
      <c r="AT1382" s="129" t="s">
        <v>1154</v>
      </c>
      <c r="AU1382" s="129" t="s">
        <v>204</v>
      </c>
      <c r="AV1382" s="129" t="s">
        <v>1157</v>
      </c>
      <c r="AW1382" s="129" t="s">
        <v>1194</v>
      </c>
      <c r="AX1382" s="129" t="s">
        <v>1202</v>
      </c>
      <c r="AZ1382" s="129" t="s">
        <v>3984</v>
      </c>
      <c r="BA1382" s="130" t="s">
        <v>11411</v>
      </c>
      <c r="BB1382" s="130" t="s">
        <v>11412</v>
      </c>
      <c r="BH1382" s="124"/>
      <c r="BI1382" s="124"/>
      <c r="BP1382" s="123"/>
      <c r="BQ1382" s="123"/>
      <c r="BR1382" s="123"/>
      <c r="BX1382" s="123"/>
      <c r="BY1382" s="123"/>
      <c r="CB1382" s="129" t="s">
        <v>1154</v>
      </c>
      <c r="CC1382" s="129" t="s">
        <v>204</v>
      </c>
      <c r="CD1382" s="129" t="s">
        <v>1157</v>
      </c>
      <c r="CE1382" s="129" t="s">
        <v>1194</v>
      </c>
      <c r="CF1382" s="129" t="s">
        <v>1202</v>
      </c>
      <c r="CG1382" s="131" t="s">
        <v>18040</v>
      </c>
      <c r="CH1382" s="131" t="s">
        <v>11412</v>
      </c>
      <c r="CI1382" s="124" t="s">
        <v>20365</v>
      </c>
    </row>
    <row r="1383" spans="45:87" ht="15" hidden="1" x14ac:dyDescent="0.25">
      <c r="AS1383" s="124" t="s">
        <v>5578</v>
      </c>
      <c r="AT1383" s="129" t="s">
        <v>1154</v>
      </c>
      <c r="AU1383" s="129" t="s">
        <v>204</v>
      </c>
      <c r="AV1383" s="129" t="s">
        <v>1157</v>
      </c>
      <c r="AW1383" s="129" t="s">
        <v>1194</v>
      </c>
      <c r="AX1383" s="129" t="s">
        <v>1203</v>
      </c>
      <c r="AZ1383" s="129" t="s">
        <v>3984</v>
      </c>
      <c r="BA1383" s="130" t="s">
        <v>11413</v>
      </c>
      <c r="BB1383" s="130" t="s">
        <v>11414</v>
      </c>
      <c r="BH1383" s="124"/>
      <c r="BI1383" s="124"/>
      <c r="BP1383" s="123"/>
      <c r="BQ1383" s="123"/>
      <c r="BR1383" s="123"/>
      <c r="BX1383" s="123"/>
      <c r="BY1383" s="123"/>
      <c r="CB1383" s="129" t="s">
        <v>1154</v>
      </c>
      <c r="CC1383" s="129" t="s">
        <v>204</v>
      </c>
      <c r="CD1383" s="129" t="s">
        <v>1157</v>
      </c>
      <c r="CE1383" s="129" t="s">
        <v>1194</v>
      </c>
      <c r="CF1383" s="129" t="s">
        <v>1203</v>
      </c>
      <c r="CG1383" s="131" t="s">
        <v>18040</v>
      </c>
      <c r="CH1383" s="131" t="s">
        <v>11414</v>
      </c>
      <c r="CI1383" s="124" t="s">
        <v>20366</v>
      </c>
    </row>
    <row r="1384" spans="45:87" ht="15" hidden="1" x14ac:dyDescent="0.25">
      <c r="AS1384" s="124" t="s">
        <v>5579</v>
      </c>
      <c r="AT1384" s="129" t="s">
        <v>1154</v>
      </c>
      <c r="AU1384" s="129" t="s">
        <v>204</v>
      </c>
      <c r="AV1384" s="129" t="s">
        <v>1157</v>
      </c>
      <c r="AW1384" s="129" t="s">
        <v>1194</v>
      </c>
      <c r="AX1384" s="129" t="s">
        <v>1204</v>
      </c>
      <c r="AZ1384" s="129" t="s">
        <v>3984</v>
      </c>
      <c r="BA1384" s="130" t="s">
        <v>11415</v>
      </c>
      <c r="BB1384" s="130" t="s">
        <v>11416</v>
      </c>
      <c r="BH1384" s="124"/>
      <c r="BI1384" s="124"/>
      <c r="BP1384" s="123"/>
      <c r="BQ1384" s="123"/>
      <c r="BR1384" s="123"/>
      <c r="BX1384" s="123"/>
      <c r="BY1384" s="123"/>
      <c r="CB1384" s="129" t="s">
        <v>1154</v>
      </c>
      <c r="CC1384" s="129" t="s">
        <v>204</v>
      </c>
      <c r="CD1384" s="129" t="s">
        <v>1157</v>
      </c>
      <c r="CE1384" s="129" t="s">
        <v>1194</v>
      </c>
      <c r="CF1384" s="129" t="s">
        <v>1204</v>
      </c>
      <c r="CG1384" s="131" t="s">
        <v>18040</v>
      </c>
      <c r="CH1384" s="131" t="s">
        <v>11416</v>
      </c>
      <c r="CI1384" s="124" t="s">
        <v>20367</v>
      </c>
    </row>
    <row r="1385" spans="45:87" ht="15" hidden="1" x14ac:dyDescent="0.25">
      <c r="AS1385" s="124" t="s">
        <v>5580</v>
      </c>
      <c r="AT1385" s="129" t="s">
        <v>1154</v>
      </c>
      <c r="AU1385" s="129" t="s">
        <v>204</v>
      </c>
      <c r="AV1385" s="129" t="s">
        <v>1157</v>
      </c>
      <c r="AW1385" s="129" t="s">
        <v>1194</v>
      </c>
      <c r="AX1385" s="129" t="s">
        <v>1205</v>
      </c>
      <c r="AZ1385" s="129" t="s">
        <v>3984</v>
      </c>
      <c r="BA1385" s="130" t="s">
        <v>11417</v>
      </c>
      <c r="BB1385" s="130" t="s">
        <v>11418</v>
      </c>
      <c r="BH1385" s="124"/>
      <c r="BI1385" s="124"/>
      <c r="BP1385" s="123"/>
      <c r="BQ1385" s="123"/>
      <c r="BR1385" s="123"/>
      <c r="BX1385" s="123"/>
      <c r="BY1385" s="123"/>
      <c r="CB1385" s="129" t="s">
        <v>1154</v>
      </c>
      <c r="CC1385" s="129" t="s">
        <v>204</v>
      </c>
      <c r="CD1385" s="129" t="s">
        <v>1157</v>
      </c>
      <c r="CE1385" s="129" t="s">
        <v>1194</v>
      </c>
      <c r="CF1385" s="129" t="s">
        <v>1205</v>
      </c>
      <c r="CG1385" s="131" t="s">
        <v>18040</v>
      </c>
      <c r="CH1385" s="131" t="s">
        <v>11418</v>
      </c>
      <c r="CI1385" s="124" t="s">
        <v>20368</v>
      </c>
    </row>
    <row r="1386" spans="45:87" ht="15" hidden="1" x14ac:dyDescent="0.25">
      <c r="AS1386" s="124" t="s">
        <v>5581</v>
      </c>
      <c r="AT1386" s="129" t="s">
        <v>1154</v>
      </c>
      <c r="AU1386" s="129" t="s">
        <v>204</v>
      </c>
      <c r="AV1386" s="129" t="s">
        <v>1157</v>
      </c>
      <c r="AW1386" s="129" t="s">
        <v>1206</v>
      </c>
      <c r="AX1386" s="129" t="s">
        <v>1207</v>
      </c>
      <c r="AZ1386" s="129" t="s">
        <v>3984</v>
      </c>
      <c r="BA1386" s="130" t="s">
        <v>11419</v>
      </c>
      <c r="BB1386" s="130" t="s">
        <v>11420</v>
      </c>
      <c r="BH1386" s="124"/>
      <c r="BI1386" s="124"/>
      <c r="BP1386" s="123"/>
      <c r="BQ1386" s="123"/>
      <c r="BR1386" s="123"/>
      <c r="BX1386" s="123"/>
      <c r="BY1386" s="123"/>
      <c r="CB1386" s="129" t="s">
        <v>1154</v>
      </c>
      <c r="CC1386" s="129" t="s">
        <v>204</v>
      </c>
      <c r="CD1386" s="129" t="s">
        <v>1157</v>
      </c>
      <c r="CE1386" s="129" t="s">
        <v>1206</v>
      </c>
      <c r="CF1386" s="129" t="s">
        <v>1207</v>
      </c>
      <c r="CG1386" s="131" t="s">
        <v>18041</v>
      </c>
      <c r="CH1386" s="131" t="s">
        <v>11420</v>
      </c>
      <c r="CI1386" s="124" t="s">
        <v>20369</v>
      </c>
    </row>
    <row r="1387" spans="45:87" ht="15" hidden="1" x14ac:dyDescent="0.25">
      <c r="AS1387" s="124" t="s">
        <v>5582</v>
      </c>
      <c r="AT1387" s="129" t="s">
        <v>1154</v>
      </c>
      <c r="AU1387" s="129" t="s">
        <v>204</v>
      </c>
      <c r="AV1387" s="129" t="s">
        <v>1157</v>
      </c>
      <c r="AW1387" s="129" t="s">
        <v>1206</v>
      </c>
      <c r="AX1387" s="129" t="s">
        <v>1208</v>
      </c>
      <c r="AZ1387" s="129" t="s">
        <v>3984</v>
      </c>
      <c r="BA1387" s="130" t="s">
        <v>11421</v>
      </c>
      <c r="BB1387" s="130" t="s">
        <v>11422</v>
      </c>
      <c r="BH1387" s="124"/>
      <c r="BI1387" s="124"/>
      <c r="BP1387" s="123"/>
      <c r="BQ1387" s="123"/>
      <c r="BR1387" s="123"/>
      <c r="BX1387" s="123"/>
      <c r="BY1387" s="123"/>
      <c r="CB1387" s="129" t="s">
        <v>1154</v>
      </c>
      <c r="CC1387" s="129" t="s">
        <v>204</v>
      </c>
      <c r="CD1387" s="129" t="s">
        <v>1157</v>
      </c>
      <c r="CE1387" s="129" t="s">
        <v>1206</v>
      </c>
      <c r="CF1387" s="129" t="s">
        <v>1208</v>
      </c>
      <c r="CG1387" s="131" t="s">
        <v>18041</v>
      </c>
      <c r="CH1387" s="131" t="s">
        <v>11422</v>
      </c>
      <c r="CI1387" s="124" t="s">
        <v>20370</v>
      </c>
    </row>
    <row r="1388" spans="45:87" ht="15" hidden="1" x14ac:dyDescent="0.25">
      <c r="AS1388" s="124" t="s">
        <v>5583</v>
      </c>
      <c r="AT1388" s="129" t="s">
        <v>1154</v>
      </c>
      <c r="AU1388" s="129" t="s">
        <v>204</v>
      </c>
      <c r="AV1388" s="129" t="s">
        <v>1157</v>
      </c>
      <c r="AW1388" s="129" t="s">
        <v>1206</v>
      </c>
      <c r="AX1388" s="129" t="s">
        <v>1209</v>
      </c>
      <c r="AZ1388" s="129" t="s">
        <v>3984</v>
      </c>
      <c r="BA1388" s="130" t="s">
        <v>11423</v>
      </c>
      <c r="BB1388" s="130" t="s">
        <v>11424</v>
      </c>
      <c r="BH1388" s="124"/>
      <c r="BI1388" s="124"/>
      <c r="BP1388" s="123"/>
      <c r="BQ1388" s="123"/>
      <c r="BR1388" s="123"/>
      <c r="BX1388" s="123"/>
      <c r="BY1388" s="123"/>
      <c r="CB1388" s="129" t="s">
        <v>1154</v>
      </c>
      <c r="CC1388" s="129" t="s">
        <v>204</v>
      </c>
      <c r="CD1388" s="129" t="s">
        <v>1157</v>
      </c>
      <c r="CE1388" s="129" t="s">
        <v>1206</v>
      </c>
      <c r="CF1388" s="129" t="s">
        <v>1209</v>
      </c>
      <c r="CG1388" s="131" t="s">
        <v>18041</v>
      </c>
      <c r="CH1388" s="131" t="s">
        <v>11424</v>
      </c>
      <c r="CI1388" s="124" t="s">
        <v>20371</v>
      </c>
    </row>
    <row r="1389" spans="45:87" ht="15" hidden="1" x14ac:dyDescent="0.25">
      <c r="AS1389" s="124" t="s">
        <v>5584</v>
      </c>
      <c r="AT1389" s="129" t="s">
        <v>1154</v>
      </c>
      <c r="AU1389" s="129" t="s">
        <v>204</v>
      </c>
      <c r="AV1389" s="129" t="s">
        <v>1157</v>
      </c>
      <c r="AW1389" s="129" t="s">
        <v>1206</v>
      </c>
      <c r="AX1389" s="129" t="s">
        <v>1210</v>
      </c>
      <c r="AZ1389" s="129" t="s">
        <v>3984</v>
      </c>
      <c r="BA1389" s="130" t="s">
        <v>11425</v>
      </c>
      <c r="BB1389" s="130" t="s">
        <v>11426</v>
      </c>
      <c r="BH1389" s="124"/>
      <c r="BI1389" s="124"/>
      <c r="BP1389" s="123"/>
      <c r="BQ1389" s="123"/>
      <c r="BR1389" s="123"/>
      <c r="BX1389" s="123"/>
      <c r="BY1389" s="123"/>
      <c r="CB1389" s="129" t="s">
        <v>1154</v>
      </c>
      <c r="CC1389" s="129" t="s">
        <v>204</v>
      </c>
      <c r="CD1389" s="129" t="s">
        <v>1157</v>
      </c>
      <c r="CE1389" s="129" t="s">
        <v>1206</v>
      </c>
      <c r="CF1389" s="129" t="s">
        <v>1210</v>
      </c>
      <c r="CG1389" s="131" t="s">
        <v>18041</v>
      </c>
      <c r="CH1389" s="131" t="s">
        <v>11426</v>
      </c>
      <c r="CI1389" s="124" t="s">
        <v>20372</v>
      </c>
    </row>
    <row r="1390" spans="45:87" ht="15" hidden="1" x14ac:dyDescent="0.25">
      <c r="AS1390" s="124" t="s">
        <v>5585</v>
      </c>
      <c r="AT1390" s="129" t="s">
        <v>1154</v>
      </c>
      <c r="AU1390" s="129" t="s">
        <v>204</v>
      </c>
      <c r="AV1390" s="129" t="s">
        <v>1157</v>
      </c>
      <c r="AW1390" s="129" t="s">
        <v>1206</v>
      </c>
      <c r="AX1390" s="129" t="s">
        <v>1211</v>
      </c>
      <c r="AZ1390" s="129" t="s">
        <v>3984</v>
      </c>
      <c r="BA1390" s="130" t="s">
        <v>11427</v>
      </c>
      <c r="BB1390" s="130" t="s">
        <v>11428</v>
      </c>
      <c r="BH1390" s="124"/>
      <c r="BI1390" s="124"/>
      <c r="BP1390" s="123"/>
      <c r="BQ1390" s="123"/>
      <c r="BR1390" s="123"/>
      <c r="BX1390" s="123"/>
      <c r="BY1390" s="123"/>
      <c r="CB1390" s="129" t="s">
        <v>1154</v>
      </c>
      <c r="CC1390" s="129" t="s">
        <v>204</v>
      </c>
      <c r="CD1390" s="129" t="s">
        <v>1157</v>
      </c>
      <c r="CE1390" s="129" t="s">
        <v>1206</v>
      </c>
      <c r="CF1390" s="129" t="s">
        <v>1211</v>
      </c>
      <c r="CG1390" s="131" t="s">
        <v>18041</v>
      </c>
      <c r="CH1390" s="131" t="s">
        <v>11428</v>
      </c>
      <c r="CI1390" s="124" t="s">
        <v>20373</v>
      </c>
    </row>
    <row r="1391" spans="45:87" ht="15" hidden="1" x14ac:dyDescent="0.25">
      <c r="AS1391" s="124" t="s">
        <v>5586</v>
      </c>
      <c r="AT1391" s="129" t="s">
        <v>1154</v>
      </c>
      <c r="AU1391" s="129" t="s">
        <v>204</v>
      </c>
      <c r="AV1391" s="129" t="s">
        <v>1157</v>
      </c>
      <c r="AW1391" s="129" t="s">
        <v>1206</v>
      </c>
      <c r="AX1391" s="129" t="s">
        <v>1212</v>
      </c>
      <c r="AZ1391" s="129" t="s">
        <v>3984</v>
      </c>
      <c r="BA1391" s="130" t="s">
        <v>11429</v>
      </c>
      <c r="BB1391" s="130" t="s">
        <v>11430</v>
      </c>
      <c r="BH1391" s="124"/>
      <c r="BI1391" s="124"/>
      <c r="BP1391" s="123"/>
      <c r="BQ1391" s="123"/>
      <c r="BR1391" s="123"/>
      <c r="BX1391" s="123"/>
      <c r="BY1391" s="123"/>
      <c r="CB1391" s="129" t="s">
        <v>1154</v>
      </c>
      <c r="CC1391" s="129" t="s">
        <v>204</v>
      </c>
      <c r="CD1391" s="129" t="s">
        <v>1157</v>
      </c>
      <c r="CE1391" s="129" t="s">
        <v>1206</v>
      </c>
      <c r="CF1391" s="129" t="s">
        <v>1212</v>
      </c>
      <c r="CG1391" s="131" t="s">
        <v>18041</v>
      </c>
      <c r="CH1391" s="131" t="s">
        <v>11430</v>
      </c>
      <c r="CI1391" s="124" t="s">
        <v>20374</v>
      </c>
    </row>
    <row r="1392" spans="45:87" ht="15" hidden="1" x14ac:dyDescent="0.25">
      <c r="AS1392" s="124" t="s">
        <v>5587</v>
      </c>
      <c r="AT1392" s="129" t="s">
        <v>1154</v>
      </c>
      <c r="AU1392" s="129" t="s">
        <v>204</v>
      </c>
      <c r="AV1392" s="129" t="s">
        <v>1157</v>
      </c>
      <c r="AW1392" s="129" t="s">
        <v>1206</v>
      </c>
      <c r="AX1392" s="129" t="s">
        <v>1213</v>
      </c>
      <c r="AZ1392" s="129" t="s">
        <v>3984</v>
      </c>
      <c r="BA1392" s="130" t="s">
        <v>11431</v>
      </c>
      <c r="BB1392" s="130" t="s">
        <v>11432</v>
      </c>
      <c r="BH1392" s="124"/>
      <c r="BI1392" s="124"/>
      <c r="BP1392" s="123"/>
      <c r="BQ1392" s="123"/>
      <c r="BR1392" s="123"/>
      <c r="BX1392" s="123"/>
      <c r="BY1392" s="123"/>
      <c r="CB1392" s="129" t="s">
        <v>1154</v>
      </c>
      <c r="CC1392" s="129" t="s">
        <v>204</v>
      </c>
      <c r="CD1392" s="129" t="s">
        <v>1157</v>
      </c>
      <c r="CE1392" s="129" t="s">
        <v>1206</v>
      </c>
      <c r="CF1392" s="129" t="s">
        <v>1213</v>
      </c>
      <c r="CG1392" s="131" t="s">
        <v>18041</v>
      </c>
      <c r="CH1392" s="131" t="s">
        <v>11432</v>
      </c>
      <c r="CI1392" s="124" t="s">
        <v>20375</v>
      </c>
    </row>
    <row r="1393" spans="45:87" ht="15" hidden="1" x14ac:dyDescent="0.25">
      <c r="AS1393" s="124" t="s">
        <v>5588</v>
      </c>
      <c r="AT1393" s="129" t="s">
        <v>1154</v>
      </c>
      <c r="AU1393" s="129" t="s">
        <v>204</v>
      </c>
      <c r="AV1393" s="129" t="s">
        <v>1157</v>
      </c>
      <c r="AW1393" s="129" t="s">
        <v>1206</v>
      </c>
      <c r="AX1393" s="129" t="s">
        <v>1214</v>
      </c>
      <c r="AZ1393" s="129" t="s">
        <v>3984</v>
      </c>
      <c r="BA1393" s="130" t="s">
        <v>11433</v>
      </c>
      <c r="BB1393" s="130" t="s">
        <v>11434</v>
      </c>
      <c r="BH1393" s="124"/>
      <c r="BI1393" s="124"/>
      <c r="BP1393" s="123"/>
      <c r="BQ1393" s="123"/>
      <c r="BR1393" s="123"/>
      <c r="BX1393" s="123"/>
      <c r="BY1393" s="123"/>
      <c r="CB1393" s="129" t="s">
        <v>1154</v>
      </c>
      <c r="CC1393" s="129" t="s">
        <v>204</v>
      </c>
      <c r="CD1393" s="129" t="s">
        <v>1157</v>
      </c>
      <c r="CE1393" s="129" t="s">
        <v>1206</v>
      </c>
      <c r="CF1393" s="129" t="s">
        <v>1214</v>
      </c>
      <c r="CG1393" s="131" t="s">
        <v>18041</v>
      </c>
      <c r="CH1393" s="131" t="s">
        <v>11434</v>
      </c>
      <c r="CI1393" s="124" t="s">
        <v>20376</v>
      </c>
    </row>
    <row r="1394" spans="45:87" ht="15" hidden="1" x14ac:dyDescent="0.25">
      <c r="AS1394" s="124" t="s">
        <v>5589</v>
      </c>
      <c r="AT1394" s="129" t="s">
        <v>1154</v>
      </c>
      <c r="AU1394" s="129" t="s">
        <v>204</v>
      </c>
      <c r="AV1394" s="129" t="s">
        <v>1157</v>
      </c>
      <c r="AW1394" s="129" t="s">
        <v>1206</v>
      </c>
      <c r="AX1394" s="129" t="s">
        <v>1215</v>
      </c>
      <c r="AZ1394" s="129" t="s">
        <v>3984</v>
      </c>
      <c r="BA1394" s="130" t="s">
        <v>11435</v>
      </c>
      <c r="BB1394" s="130" t="s">
        <v>11436</v>
      </c>
      <c r="BH1394" s="124"/>
      <c r="BI1394" s="124"/>
      <c r="BP1394" s="123"/>
      <c r="BQ1394" s="123"/>
      <c r="BR1394" s="123"/>
      <c r="BX1394" s="123"/>
      <c r="BY1394" s="123"/>
      <c r="CB1394" s="129" t="s">
        <v>1154</v>
      </c>
      <c r="CC1394" s="129" t="s">
        <v>204</v>
      </c>
      <c r="CD1394" s="129" t="s">
        <v>1157</v>
      </c>
      <c r="CE1394" s="129" t="s">
        <v>1206</v>
      </c>
      <c r="CF1394" s="129" t="s">
        <v>1215</v>
      </c>
      <c r="CG1394" s="131" t="s">
        <v>18041</v>
      </c>
      <c r="CH1394" s="131" t="s">
        <v>11436</v>
      </c>
      <c r="CI1394" s="124" t="s">
        <v>20377</v>
      </c>
    </row>
    <row r="1395" spans="45:87" ht="15" hidden="1" x14ac:dyDescent="0.25">
      <c r="AS1395" s="124" t="s">
        <v>5590</v>
      </c>
      <c r="AT1395" s="129" t="s">
        <v>1154</v>
      </c>
      <c r="AU1395" s="129" t="s">
        <v>204</v>
      </c>
      <c r="AV1395" s="129" t="s">
        <v>1157</v>
      </c>
      <c r="AW1395" s="129" t="s">
        <v>1206</v>
      </c>
      <c r="AX1395" s="129" t="s">
        <v>1216</v>
      </c>
      <c r="AZ1395" s="129" t="s">
        <v>3984</v>
      </c>
      <c r="BA1395" s="130" t="s">
        <v>11437</v>
      </c>
      <c r="BB1395" s="130" t="s">
        <v>11438</v>
      </c>
      <c r="BH1395" s="124"/>
      <c r="BI1395" s="124"/>
      <c r="BP1395" s="123"/>
      <c r="BQ1395" s="123"/>
      <c r="BR1395" s="123"/>
      <c r="BX1395" s="123"/>
      <c r="BY1395" s="123"/>
      <c r="CB1395" s="129" t="s">
        <v>1154</v>
      </c>
      <c r="CC1395" s="129" t="s">
        <v>204</v>
      </c>
      <c r="CD1395" s="129" t="s">
        <v>1157</v>
      </c>
      <c r="CE1395" s="129" t="s">
        <v>1206</v>
      </c>
      <c r="CF1395" s="129" t="s">
        <v>1216</v>
      </c>
      <c r="CG1395" s="131" t="s">
        <v>18041</v>
      </c>
      <c r="CH1395" s="131" t="s">
        <v>11438</v>
      </c>
      <c r="CI1395" s="124" t="s">
        <v>20378</v>
      </c>
    </row>
    <row r="1396" spans="45:87" ht="15" hidden="1" x14ac:dyDescent="0.25">
      <c r="AS1396" s="124" t="s">
        <v>5591</v>
      </c>
      <c r="AT1396" s="129" t="s">
        <v>1154</v>
      </c>
      <c r="AU1396" s="129" t="s">
        <v>204</v>
      </c>
      <c r="AV1396" s="129" t="s">
        <v>1157</v>
      </c>
      <c r="AW1396" s="129" t="s">
        <v>1206</v>
      </c>
      <c r="AX1396" s="129" t="s">
        <v>1217</v>
      </c>
      <c r="AZ1396" s="129" t="s">
        <v>3984</v>
      </c>
      <c r="BA1396" s="130" t="s">
        <v>11439</v>
      </c>
      <c r="BB1396" s="130" t="s">
        <v>11440</v>
      </c>
      <c r="BH1396" s="124"/>
      <c r="BI1396" s="124"/>
      <c r="BP1396" s="123"/>
      <c r="BQ1396" s="123"/>
      <c r="BR1396" s="123"/>
      <c r="BX1396" s="123"/>
      <c r="BY1396" s="123"/>
      <c r="CB1396" s="129" t="s">
        <v>1154</v>
      </c>
      <c r="CC1396" s="129" t="s">
        <v>204</v>
      </c>
      <c r="CD1396" s="129" t="s">
        <v>1157</v>
      </c>
      <c r="CE1396" s="129" t="s">
        <v>1206</v>
      </c>
      <c r="CF1396" s="129" t="s">
        <v>1217</v>
      </c>
      <c r="CG1396" s="131" t="s">
        <v>18041</v>
      </c>
      <c r="CH1396" s="131" t="s">
        <v>11440</v>
      </c>
      <c r="CI1396" s="124" t="s">
        <v>20379</v>
      </c>
    </row>
    <row r="1397" spans="45:87" ht="15" hidden="1" x14ac:dyDescent="0.25">
      <c r="AS1397" s="124" t="s">
        <v>5592</v>
      </c>
      <c r="AT1397" s="129" t="s">
        <v>1154</v>
      </c>
      <c r="AU1397" s="129" t="s">
        <v>204</v>
      </c>
      <c r="AV1397" s="129" t="s">
        <v>1157</v>
      </c>
      <c r="AW1397" s="129" t="s">
        <v>1206</v>
      </c>
      <c r="AX1397" s="129" t="s">
        <v>1218</v>
      </c>
      <c r="AZ1397" s="129" t="s">
        <v>3984</v>
      </c>
      <c r="BA1397" s="130" t="s">
        <v>11441</v>
      </c>
      <c r="BB1397" s="130" t="s">
        <v>11442</v>
      </c>
      <c r="BH1397" s="124"/>
      <c r="BI1397" s="124"/>
      <c r="BP1397" s="123"/>
      <c r="BQ1397" s="123"/>
      <c r="BR1397" s="123"/>
      <c r="BX1397" s="123"/>
      <c r="BY1397" s="123"/>
      <c r="CB1397" s="129" t="s">
        <v>1154</v>
      </c>
      <c r="CC1397" s="129" t="s">
        <v>204</v>
      </c>
      <c r="CD1397" s="129" t="s">
        <v>1157</v>
      </c>
      <c r="CE1397" s="129" t="s">
        <v>1206</v>
      </c>
      <c r="CF1397" s="129" t="s">
        <v>1218</v>
      </c>
      <c r="CG1397" s="131" t="s">
        <v>18041</v>
      </c>
      <c r="CH1397" s="131" t="s">
        <v>11442</v>
      </c>
      <c r="CI1397" s="124" t="s">
        <v>20380</v>
      </c>
    </row>
    <row r="1398" spans="45:87" ht="15" hidden="1" x14ac:dyDescent="0.25">
      <c r="AS1398" s="124" t="s">
        <v>5593</v>
      </c>
      <c r="AT1398" s="129" t="s">
        <v>1154</v>
      </c>
      <c r="AU1398" s="129" t="s">
        <v>204</v>
      </c>
      <c r="AV1398" s="129" t="s">
        <v>1157</v>
      </c>
      <c r="AW1398" s="129" t="s">
        <v>1206</v>
      </c>
      <c r="AX1398" s="129" t="s">
        <v>1219</v>
      </c>
      <c r="AZ1398" s="129" t="s">
        <v>3984</v>
      </c>
      <c r="BA1398" s="130" t="s">
        <v>11443</v>
      </c>
      <c r="BB1398" s="130" t="s">
        <v>11444</v>
      </c>
      <c r="BH1398" s="124"/>
      <c r="BI1398" s="124"/>
      <c r="BP1398" s="123"/>
      <c r="BQ1398" s="123"/>
      <c r="BR1398" s="123"/>
      <c r="BX1398" s="123"/>
      <c r="BY1398" s="123"/>
      <c r="CB1398" s="129" t="s">
        <v>1154</v>
      </c>
      <c r="CC1398" s="129" t="s">
        <v>204</v>
      </c>
      <c r="CD1398" s="129" t="s">
        <v>1157</v>
      </c>
      <c r="CE1398" s="129" t="s">
        <v>1206</v>
      </c>
      <c r="CF1398" s="129" t="s">
        <v>1219</v>
      </c>
      <c r="CG1398" s="131" t="s">
        <v>18041</v>
      </c>
      <c r="CH1398" s="131" t="s">
        <v>11444</v>
      </c>
      <c r="CI1398" s="124" t="s">
        <v>20381</v>
      </c>
    </row>
    <row r="1399" spans="45:87" ht="15" hidden="1" x14ac:dyDescent="0.25">
      <c r="AS1399" s="124" t="s">
        <v>5594</v>
      </c>
      <c r="AT1399" s="129" t="s">
        <v>1221</v>
      </c>
      <c r="AU1399" s="129" t="s">
        <v>190</v>
      </c>
      <c r="AV1399" s="129"/>
      <c r="AW1399" s="129"/>
      <c r="AX1399" s="129"/>
      <c r="AZ1399" s="129" t="s">
        <v>3985</v>
      </c>
      <c r="BA1399" s="130" t="s">
        <v>11445</v>
      </c>
      <c r="BB1399" s="130" t="s">
        <v>11446</v>
      </c>
      <c r="BH1399" s="124"/>
      <c r="BI1399" s="124"/>
      <c r="BP1399" s="123"/>
      <c r="BQ1399" s="123"/>
      <c r="BR1399" s="123"/>
      <c r="BX1399" s="123"/>
      <c r="BY1399" s="123"/>
      <c r="CB1399" s="129" t="s">
        <v>1221</v>
      </c>
      <c r="CC1399" s="129" t="s">
        <v>190</v>
      </c>
      <c r="CD1399" s="129"/>
      <c r="CE1399" s="129"/>
      <c r="CF1399" s="129"/>
      <c r="CG1399" s="131" t="s">
        <v>18042</v>
      </c>
      <c r="CH1399" s="131" t="s">
        <v>11446</v>
      </c>
      <c r="CI1399" s="124" t="s">
        <v>20382</v>
      </c>
    </row>
    <row r="1400" spans="45:87" ht="15" hidden="1" x14ac:dyDescent="0.25">
      <c r="AS1400" s="124" t="s">
        <v>5595</v>
      </c>
      <c r="AT1400" s="129" t="s">
        <v>1221</v>
      </c>
      <c r="AU1400" s="129" t="s">
        <v>201</v>
      </c>
      <c r="AV1400" s="129" t="s">
        <v>1222</v>
      </c>
      <c r="AW1400" s="129"/>
      <c r="AX1400" s="129"/>
      <c r="AZ1400" s="129" t="s">
        <v>3986</v>
      </c>
      <c r="BA1400" s="130" t="s">
        <v>11447</v>
      </c>
      <c r="BB1400" s="130" t="s">
        <v>11448</v>
      </c>
      <c r="BH1400" s="124"/>
      <c r="BI1400" s="124"/>
      <c r="BP1400" s="123"/>
      <c r="BQ1400" s="123"/>
      <c r="BR1400" s="123"/>
      <c r="BX1400" s="123"/>
      <c r="BY1400" s="123"/>
      <c r="CB1400" s="129" t="s">
        <v>1221</v>
      </c>
      <c r="CC1400" s="129" t="s">
        <v>201</v>
      </c>
      <c r="CD1400" s="129" t="s">
        <v>1222</v>
      </c>
      <c r="CE1400" s="129"/>
      <c r="CF1400" s="129"/>
      <c r="CG1400" s="131" t="s">
        <v>18043</v>
      </c>
      <c r="CH1400" s="131" t="s">
        <v>11448</v>
      </c>
      <c r="CI1400" s="124" t="s">
        <v>20383</v>
      </c>
    </row>
    <row r="1401" spans="45:87" ht="15" hidden="1" x14ac:dyDescent="0.25">
      <c r="AS1401" s="124" t="s">
        <v>5596</v>
      </c>
      <c r="AT1401" s="129" t="s">
        <v>1221</v>
      </c>
      <c r="AU1401" s="129" t="s">
        <v>201</v>
      </c>
      <c r="AV1401" s="129" t="s">
        <v>1223</v>
      </c>
      <c r="AW1401" s="129"/>
      <c r="AX1401" s="129"/>
      <c r="AZ1401" s="129" t="s">
        <v>3986</v>
      </c>
      <c r="BA1401" s="130" t="s">
        <v>11449</v>
      </c>
      <c r="BB1401" s="130" t="s">
        <v>11450</v>
      </c>
      <c r="BH1401" s="124"/>
      <c r="BI1401" s="124"/>
      <c r="BP1401" s="123"/>
      <c r="BQ1401" s="123"/>
      <c r="BR1401" s="123"/>
      <c r="BX1401" s="123"/>
      <c r="BY1401" s="123"/>
      <c r="CB1401" s="129" t="s">
        <v>1221</v>
      </c>
      <c r="CC1401" s="129" t="s">
        <v>201</v>
      </c>
      <c r="CD1401" s="129" t="s">
        <v>1223</v>
      </c>
      <c r="CE1401" s="129"/>
      <c r="CF1401" s="129"/>
      <c r="CG1401" s="131" t="s">
        <v>18044</v>
      </c>
      <c r="CH1401" s="131" t="s">
        <v>11450</v>
      </c>
      <c r="CI1401" s="124" t="s">
        <v>20384</v>
      </c>
    </row>
    <row r="1402" spans="45:87" ht="15" hidden="1" x14ac:dyDescent="0.25">
      <c r="AS1402" s="124" t="s">
        <v>5597</v>
      </c>
      <c r="AT1402" s="129" t="s">
        <v>1221</v>
      </c>
      <c r="AU1402" s="129" t="s">
        <v>201</v>
      </c>
      <c r="AV1402" s="129" t="s">
        <v>1224</v>
      </c>
      <c r="AW1402" s="129"/>
      <c r="AX1402" s="129"/>
      <c r="AZ1402" s="129" t="s">
        <v>3986</v>
      </c>
      <c r="BA1402" s="130" t="s">
        <v>11451</v>
      </c>
      <c r="BB1402" s="130" t="s">
        <v>11452</v>
      </c>
      <c r="BH1402" s="124"/>
      <c r="BI1402" s="124"/>
      <c r="BP1402" s="123"/>
      <c r="BQ1402" s="123"/>
      <c r="BR1402" s="123"/>
      <c r="BX1402" s="123"/>
      <c r="BY1402" s="123"/>
      <c r="CB1402" s="129" t="s">
        <v>1221</v>
      </c>
      <c r="CC1402" s="129" t="s">
        <v>201</v>
      </c>
      <c r="CD1402" s="129" t="s">
        <v>1224</v>
      </c>
      <c r="CE1402" s="129"/>
      <c r="CF1402" s="129"/>
      <c r="CG1402" s="131" t="s">
        <v>18045</v>
      </c>
      <c r="CH1402" s="131" t="s">
        <v>11452</v>
      </c>
      <c r="CI1402" s="124" t="s">
        <v>20385</v>
      </c>
    </row>
    <row r="1403" spans="45:87" ht="15" hidden="1" x14ac:dyDescent="0.25">
      <c r="AS1403" s="124" t="s">
        <v>5598</v>
      </c>
      <c r="AT1403" s="129" t="s">
        <v>1221</v>
      </c>
      <c r="AU1403" s="129" t="s">
        <v>201</v>
      </c>
      <c r="AV1403" s="129" t="s">
        <v>1225</v>
      </c>
      <c r="AW1403" s="129"/>
      <c r="AX1403" s="129"/>
      <c r="AZ1403" s="129" t="s">
        <v>3986</v>
      </c>
      <c r="BA1403" s="130" t="s">
        <v>11453</v>
      </c>
      <c r="BB1403" s="130" t="s">
        <v>11454</v>
      </c>
      <c r="BH1403" s="124"/>
      <c r="BI1403" s="124"/>
      <c r="BP1403" s="123"/>
      <c r="BQ1403" s="123"/>
      <c r="BR1403" s="123"/>
      <c r="BX1403" s="123"/>
      <c r="BY1403" s="123"/>
      <c r="CB1403" s="129" t="s">
        <v>1221</v>
      </c>
      <c r="CC1403" s="129" t="s">
        <v>201</v>
      </c>
      <c r="CD1403" s="129" t="s">
        <v>1225</v>
      </c>
      <c r="CE1403" s="129"/>
      <c r="CF1403" s="129"/>
      <c r="CG1403" s="131" t="s">
        <v>18046</v>
      </c>
      <c r="CH1403" s="131" t="s">
        <v>11454</v>
      </c>
      <c r="CI1403" s="124" t="s">
        <v>20386</v>
      </c>
    </row>
    <row r="1404" spans="45:87" ht="15" hidden="1" x14ac:dyDescent="0.25">
      <c r="AS1404" s="124" t="s">
        <v>5599</v>
      </c>
      <c r="AT1404" s="129" t="s">
        <v>1221</v>
      </c>
      <c r="AU1404" s="129" t="s">
        <v>201</v>
      </c>
      <c r="AV1404" s="129" t="s">
        <v>1226</v>
      </c>
      <c r="AW1404" s="129"/>
      <c r="AX1404" s="129"/>
      <c r="AZ1404" s="129" t="s">
        <v>3986</v>
      </c>
      <c r="BA1404" s="130" t="s">
        <v>11455</v>
      </c>
      <c r="BB1404" s="130" t="s">
        <v>11456</v>
      </c>
      <c r="BH1404" s="124"/>
      <c r="BI1404" s="124"/>
      <c r="BP1404" s="123"/>
      <c r="BQ1404" s="123"/>
      <c r="BR1404" s="123"/>
      <c r="BX1404" s="123"/>
      <c r="BY1404" s="123"/>
      <c r="CB1404" s="129" t="s">
        <v>1221</v>
      </c>
      <c r="CC1404" s="129" t="s">
        <v>201</v>
      </c>
      <c r="CD1404" s="129" t="s">
        <v>1226</v>
      </c>
      <c r="CE1404" s="129"/>
      <c r="CF1404" s="129"/>
      <c r="CG1404" s="131" t="s">
        <v>18047</v>
      </c>
      <c r="CH1404" s="131" t="s">
        <v>11456</v>
      </c>
      <c r="CI1404" s="124" t="s">
        <v>20387</v>
      </c>
    </row>
    <row r="1405" spans="45:87" ht="15" hidden="1" x14ac:dyDescent="0.25">
      <c r="AS1405" s="124" t="s">
        <v>5600</v>
      </c>
      <c r="AT1405" s="129" t="s">
        <v>1221</v>
      </c>
      <c r="AU1405" s="129" t="s">
        <v>201</v>
      </c>
      <c r="AV1405" s="129" t="s">
        <v>1227</v>
      </c>
      <c r="AW1405" s="129"/>
      <c r="AX1405" s="129"/>
      <c r="AZ1405" s="129" t="s">
        <v>3986</v>
      </c>
      <c r="BA1405" s="130" t="s">
        <v>11457</v>
      </c>
      <c r="BB1405" s="130" t="s">
        <v>11458</v>
      </c>
      <c r="BH1405" s="124"/>
      <c r="BI1405" s="124"/>
      <c r="BP1405" s="123"/>
      <c r="BQ1405" s="123"/>
      <c r="BR1405" s="123"/>
      <c r="BX1405" s="123"/>
      <c r="BY1405" s="123"/>
      <c r="CB1405" s="129" t="s">
        <v>1221</v>
      </c>
      <c r="CC1405" s="129" t="s">
        <v>201</v>
      </c>
      <c r="CD1405" s="129" t="s">
        <v>1227</v>
      </c>
      <c r="CE1405" s="129"/>
      <c r="CF1405" s="129"/>
      <c r="CG1405" s="131" t="s">
        <v>18048</v>
      </c>
      <c r="CH1405" s="131" t="s">
        <v>11458</v>
      </c>
      <c r="CI1405" s="124" t="s">
        <v>20388</v>
      </c>
    </row>
    <row r="1406" spans="45:87" ht="15" hidden="1" x14ac:dyDescent="0.25">
      <c r="AS1406" s="124" t="s">
        <v>5601</v>
      </c>
      <c r="AT1406" s="129" t="s">
        <v>1221</v>
      </c>
      <c r="AU1406" s="129" t="s">
        <v>201</v>
      </c>
      <c r="AV1406" s="129" t="s">
        <v>1228</v>
      </c>
      <c r="AW1406" s="129"/>
      <c r="AX1406" s="129"/>
      <c r="AZ1406" s="129" t="s">
        <v>3986</v>
      </c>
      <c r="BA1406" s="130" t="s">
        <v>11459</v>
      </c>
      <c r="BB1406" s="130" t="s">
        <v>11460</v>
      </c>
      <c r="BH1406" s="124"/>
      <c r="BI1406" s="124"/>
      <c r="BP1406" s="123"/>
      <c r="BQ1406" s="123"/>
      <c r="BR1406" s="123"/>
      <c r="BX1406" s="123"/>
      <c r="BY1406" s="123"/>
      <c r="CB1406" s="129" t="s">
        <v>1221</v>
      </c>
      <c r="CC1406" s="129" t="s">
        <v>201</v>
      </c>
      <c r="CD1406" s="129" t="s">
        <v>1228</v>
      </c>
      <c r="CE1406" s="129"/>
      <c r="CF1406" s="129"/>
      <c r="CG1406" s="131" t="s">
        <v>18049</v>
      </c>
      <c r="CH1406" s="131" t="s">
        <v>11460</v>
      </c>
      <c r="CI1406" s="124" t="s">
        <v>20389</v>
      </c>
    </row>
    <row r="1407" spans="45:87" ht="15" hidden="1" x14ac:dyDescent="0.25">
      <c r="AS1407" s="124" t="s">
        <v>5602</v>
      </c>
      <c r="AT1407" s="129" t="s">
        <v>1221</v>
      </c>
      <c r="AU1407" s="129" t="s">
        <v>203</v>
      </c>
      <c r="AV1407" s="129" t="s">
        <v>1226</v>
      </c>
      <c r="AW1407" s="129"/>
      <c r="AX1407" s="129"/>
      <c r="AZ1407" s="129" t="s">
        <v>3986</v>
      </c>
      <c r="BA1407" s="130" t="s">
        <v>11461</v>
      </c>
      <c r="BB1407" s="130" t="s">
        <v>11462</v>
      </c>
      <c r="BH1407" s="124"/>
      <c r="BI1407" s="124"/>
      <c r="BP1407" s="123"/>
      <c r="BQ1407" s="123"/>
      <c r="BR1407" s="123"/>
      <c r="BX1407" s="123"/>
      <c r="BY1407" s="123"/>
      <c r="CB1407" s="129" t="s">
        <v>1221</v>
      </c>
      <c r="CC1407" s="129" t="s">
        <v>203</v>
      </c>
      <c r="CD1407" s="129" t="s">
        <v>1226</v>
      </c>
      <c r="CE1407" s="129"/>
      <c r="CF1407" s="129"/>
      <c r="CG1407" s="131" t="s">
        <v>18050</v>
      </c>
      <c r="CH1407" s="131" t="s">
        <v>11462</v>
      </c>
      <c r="CI1407" s="124" t="s">
        <v>20390</v>
      </c>
    </row>
    <row r="1408" spans="45:87" ht="15" hidden="1" x14ac:dyDescent="0.25">
      <c r="AS1408" s="124" t="s">
        <v>5603</v>
      </c>
      <c r="AT1408" s="129" t="s">
        <v>1221</v>
      </c>
      <c r="AU1408" s="129" t="s">
        <v>191</v>
      </c>
      <c r="AV1408" s="129" t="s">
        <v>1223</v>
      </c>
      <c r="AW1408" s="129"/>
      <c r="AX1408" s="129"/>
      <c r="AZ1408" s="129" t="s">
        <v>3986</v>
      </c>
      <c r="BA1408" s="130" t="s">
        <v>11463</v>
      </c>
      <c r="BB1408" s="130" t="s">
        <v>11464</v>
      </c>
      <c r="BH1408" s="124"/>
      <c r="BI1408" s="124"/>
      <c r="BP1408" s="123"/>
      <c r="BQ1408" s="123"/>
      <c r="BR1408" s="123"/>
      <c r="BX1408" s="123"/>
      <c r="BY1408" s="123"/>
      <c r="CB1408" s="129" t="s">
        <v>1221</v>
      </c>
      <c r="CC1408" s="129" t="s">
        <v>191</v>
      </c>
      <c r="CD1408" s="129" t="s">
        <v>1223</v>
      </c>
      <c r="CE1408" s="129"/>
      <c r="CF1408" s="129"/>
      <c r="CG1408" s="131" t="s">
        <v>18051</v>
      </c>
      <c r="CH1408" s="131" t="s">
        <v>11464</v>
      </c>
      <c r="CI1408" s="124" t="s">
        <v>20391</v>
      </c>
    </row>
    <row r="1409" spans="45:87" ht="15" hidden="1" x14ac:dyDescent="0.25">
      <c r="AS1409" s="124" t="s">
        <v>5604</v>
      </c>
      <c r="AT1409" s="129" t="s">
        <v>1221</v>
      </c>
      <c r="AU1409" s="129" t="s">
        <v>191</v>
      </c>
      <c r="AV1409" s="129" t="s">
        <v>1226</v>
      </c>
      <c r="AW1409" s="129"/>
      <c r="AX1409" s="129"/>
      <c r="AZ1409" s="129" t="s">
        <v>3986</v>
      </c>
      <c r="BA1409" s="130" t="s">
        <v>11465</v>
      </c>
      <c r="BB1409" s="130" t="s">
        <v>11466</v>
      </c>
      <c r="BH1409" s="124"/>
      <c r="BI1409" s="124"/>
      <c r="BP1409" s="123"/>
      <c r="BQ1409" s="123"/>
      <c r="BR1409" s="123"/>
      <c r="BX1409" s="123"/>
      <c r="BY1409" s="123"/>
      <c r="CB1409" s="129" t="s">
        <v>1221</v>
      </c>
      <c r="CC1409" s="129" t="s">
        <v>191</v>
      </c>
      <c r="CD1409" s="129" t="s">
        <v>1226</v>
      </c>
      <c r="CE1409" s="129"/>
      <c r="CF1409" s="129"/>
      <c r="CG1409" s="131" t="s">
        <v>18052</v>
      </c>
      <c r="CH1409" s="131" t="s">
        <v>11466</v>
      </c>
      <c r="CI1409" s="124" t="s">
        <v>20392</v>
      </c>
    </row>
    <row r="1410" spans="45:87" ht="15" hidden="1" x14ac:dyDescent="0.25">
      <c r="AS1410" s="124" t="s">
        <v>5605</v>
      </c>
      <c r="AT1410" s="129" t="s">
        <v>1221</v>
      </c>
      <c r="AU1410" s="129" t="s">
        <v>171</v>
      </c>
      <c r="AV1410" s="129" t="s">
        <v>1222</v>
      </c>
      <c r="AW1410" s="129" t="s">
        <v>1229</v>
      </c>
      <c r="AX1410" s="129" t="s">
        <v>1230</v>
      </c>
      <c r="AZ1410" s="129" t="s">
        <v>3984</v>
      </c>
      <c r="BA1410" s="130" t="s">
        <v>11467</v>
      </c>
      <c r="BB1410" s="130" t="s">
        <v>11468</v>
      </c>
      <c r="BH1410" s="124"/>
      <c r="BI1410" s="124"/>
      <c r="BP1410" s="123"/>
      <c r="BQ1410" s="123"/>
      <c r="BR1410" s="123"/>
      <c r="BX1410" s="123"/>
      <c r="BY1410" s="123"/>
      <c r="CB1410" s="129" t="s">
        <v>1221</v>
      </c>
      <c r="CC1410" s="129" t="s">
        <v>171</v>
      </c>
      <c r="CD1410" s="129" t="s">
        <v>1222</v>
      </c>
      <c r="CE1410" s="129" t="s">
        <v>1229</v>
      </c>
      <c r="CF1410" s="129" t="s">
        <v>1230</v>
      </c>
      <c r="CG1410" s="131" t="s">
        <v>18053</v>
      </c>
      <c r="CH1410" s="131" t="s">
        <v>11468</v>
      </c>
      <c r="CI1410" s="124" t="s">
        <v>20393</v>
      </c>
    </row>
    <row r="1411" spans="45:87" ht="15" hidden="1" x14ac:dyDescent="0.25">
      <c r="AS1411" s="124" t="s">
        <v>5606</v>
      </c>
      <c r="AT1411" s="129" t="s">
        <v>1221</v>
      </c>
      <c r="AU1411" s="129" t="s">
        <v>171</v>
      </c>
      <c r="AV1411" s="129" t="s">
        <v>1222</v>
      </c>
      <c r="AW1411" s="129" t="s">
        <v>1229</v>
      </c>
      <c r="AX1411" s="129" t="s">
        <v>1231</v>
      </c>
      <c r="AZ1411" s="129" t="s">
        <v>3984</v>
      </c>
      <c r="BA1411" s="130" t="s">
        <v>11469</v>
      </c>
      <c r="BB1411" s="130" t="s">
        <v>11470</v>
      </c>
      <c r="BH1411" s="124"/>
      <c r="BI1411" s="124"/>
      <c r="BP1411" s="123"/>
      <c r="BQ1411" s="123"/>
      <c r="BR1411" s="123"/>
      <c r="BX1411" s="123"/>
      <c r="BY1411" s="123"/>
      <c r="CB1411" s="129" t="s">
        <v>1221</v>
      </c>
      <c r="CC1411" s="129" t="s">
        <v>171</v>
      </c>
      <c r="CD1411" s="129" t="s">
        <v>1222</v>
      </c>
      <c r="CE1411" s="129" t="s">
        <v>1229</v>
      </c>
      <c r="CF1411" s="129" t="s">
        <v>1231</v>
      </c>
      <c r="CG1411" s="131" t="s">
        <v>18053</v>
      </c>
      <c r="CH1411" s="131" t="s">
        <v>11470</v>
      </c>
      <c r="CI1411" s="124" t="s">
        <v>20394</v>
      </c>
    </row>
    <row r="1412" spans="45:87" ht="15" hidden="1" x14ac:dyDescent="0.25">
      <c r="AS1412" s="124" t="s">
        <v>5607</v>
      </c>
      <c r="AT1412" s="129" t="s">
        <v>1221</v>
      </c>
      <c r="AU1412" s="129" t="s">
        <v>171</v>
      </c>
      <c r="AV1412" s="129" t="s">
        <v>1222</v>
      </c>
      <c r="AW1412" s="129" t="s">
        <v>1229</v>
      </c>
      <c r="AX1412" s="129" t="s">
        <v>1232</v>
      </c>
      <c r="AZ1412" s="129" t="s">
        <v>3984</v>
      </c>
      <c r="BA1412" s="130" t="s">
        <v>11471</v>
      </c>
      <c r="BB1412" s="130" t="s">
        <v>11472</v>
      </c>
      <c r="BH1412" s="124"/>
      <c r="BI1412" s="124"/>
      <c r="BP1412" s="123"/>
      <c r="BQ1412" s="123"/>
      <c r="BR1412" s="123"/>
      <c r="BX1412" s="123"/>
      <c r="BY1412" s="123"/>
      <c r="CB1412" s="129" t="s">
        <v>1221</v>
      </c>
      <c r="CC1412" s="129" t="s">
        <v>171</v>
      </c>
      <c r="CD1412" s="129" t="s">
        <v>1222</v>
      </c>
      <c r="CE1412" s="129" t="s">
        <v>1229</v>
      </c>
      <c r="CF1412" s="129" t="s">
        <v>1232</v>
      </c>
      <c r="CG1412" s="131" t="s">
        <v>18053</v>
      </c>
      <c r="CH1412" s="131" t="s">
        <v>11472</v>
      </c>
      <c r="CI1412" s="124" t="s">
        <v>20395</v>
      </c>
    </row>
    <row r="1413" spans="45:87" ht="15" hidden="1" x14ac:dyDescent="0.25">
      <c r="AS1413" s="124" t="s">
        <v>5608</v>
      </c>
      <c r="AT1413" s="129" t="s">
        <v>1221</v>
      </c>
      <c r="AU1413" s="129" t="s">
        <v>171</v>
      </c>
      <c r="AV1413" s="129" t="s">
        <v>1222</v>
      </c>
      <c r="AW1413" s="129" t="s">
        <v>1229</v>
      </c>
      <c r="AX1413" s="129" t="s">
        <v>1233</v>
      </c>
      <c r="AZ1413" s="129" t="s">
        <v>3984</v>
      </c>
      <c r="BA1413" s="130" t="s">
        <v>11473</v>
      </c>
      <c r="BB1413" s="130" t="s">
        <v>11474</v>
      </c>
      <c r="BH1413" s="124"/>
      <c r="BI1413" s="124"/>
      <c r="BP1413" s="123"/>
      <c r="BQ1413" s="123"/>
      <c r="BR1413" s="123"/>
      <c r="BX1413" s="123"/>
      <c r="BY1413" s="123"/>
      <c r="CB1413" s="129" t="s">
        <v>1221</v>
      </c>
      <c r="CC1413" s="129" t="s">
        <v>171</v>
      </c>
      <c r="CD1413" s="129" t="s">
        <v>1222</v>
      </c>
      <c r="CE1413" s="129" t="s">
        <v>1229</v>
      </c>
      <c r="CF1413" s="129" t="s">
        <v>1233</v>
      </c>
      <c r="CG1413" s="131" t="s">
        <v>18053</v>
      </c>
      <c r="CH1413" s="131" t="s">
        <v>11474</v>
      </c>
      <c r="CI1413" s="124" t="s">
        <v>20396</v>
      </c>
    </row>
    <row r="1414" spans="45:87" ht="15" hidden="1" x14ac:dyDescent="0.25">
      <c r="AS1414" s="124" t="s">
        <v>5609</v>
      </c>
      <c r="AT1414" s="129" t="s">
        <v>1221</v>
      </c>
      <c r="AU1414" s="129" t="s">
        <v>171</v>
      </c>
      <c r="AV1414" s="129" t="s">
        <v>1222</v>
      </c>
      <c r="AW1414" s="129" t="s">
        <v>1229</v>
      </c>
      <c r="AX1414" s="129" t="s">
        <v>1234</v>
      </c>
      <c r="AZ1414" s="129" t="s">
        <v>3984</v>
      </c>
      <c r="BA1414" s="130" t="s">
        <v>11475</v>
      </c>
      <c r="BB1414" s="130" t="s">
        <v>11476</v>
      </c>
      <c r="BH1414" s="124"/>
      <c r="BI1414" s="124"/>
      <c r="BP1414" s="123"/>
      <c r="BQ1414" s="123"/>
      <c r="BR1414" s="123"/>
      <c r="BX1414" s="123"/>
      <c r="BY1414" s="123"/>
      <c r="CB1414" s="129" t="s">
        <v>1221</v>
      </c>
      <c r="CC1414" s="129" t="s">
        <v>171</v>
      </c>
      <c r="CD1414" s="129" t="s">
        <v>1222</v>
      </c>
      <c r="CE1414" s="129" t="s">
        <v>1229</v>
      </c>
      <c r="CF1414" s="129" t="s">
        <v>1234</v>
      </c>
      <c r="CG1414" s="131" t="s">
        <v>18053</v>
      </c>
      <c r="CH1414" s="131" t="s">
        <v>11476</v>
      </c>
      <c r="CI1414" s="124" t="s">
        <v>20397</v>
      </c>
    </row>
    <row r="1415" spans="45:87" ht="15" hidden="1" x14ac:dyDescent="0.25">
      <c r="AS1415" s="124" t="s">
        <v>5610</v>
      </c>
      <c r="AT1415" s="129" t="s">
        <v>1221</v>
      </c>
      <c r="AU1415" s="129" t="s">
        <v>171</v>
      </c>
      <c r="AV1415" s="129" t="s">
        <v>1222</v>
      </c>
      <c r="AW1415" s="129" t="s">
        <v>1229</v>
      </c>
      <c r="AX1415" s="129" t="s">
        <v>1235</v>
      </c>
      <c r="AZ1415" s="129" t="s">
        <v>3984</v>
      </c>
      <c r="BA1415" s="130" t="s">
        <v>11477</v>
      </c>
      <c r="BB1415" s="130" t="s">
        <v>11478</v>
      </c>
      <c r="BH1415" s="124"/>
      <c r="BI1415" s="124"/>
      <c r="BP1415" s="123"/>
      <c r="BQ1415" s="123"/>
      <c r="BR1415" s="123"/>
      <c r="BX1415" s="123"/>
      <c r="BY1415" s="123"/>
      <c r="CB1415" s="129" t="s">
        <v>1221</v>
      </c>
      <c r="CC1415" s="129" t="s">
        <v>171</v>
      </c>
      <c r="CD1415" s="129" t="s">
        <v>1222</v>
      </c>
      <c r="CE1415" s="129" t="s">
        <v>1229</v>
      </c>
      <c r="CF1415" s="129" t="s">
        <v>1235</v>
      </c>
      <c r="CG1415" s="131" t="s">
        <v>18053</v>
      </c>
      <c r="CH1415" s="131" t="s">
        <v>11478</v>
      </c>
      <c r="CI1415" s="124" t="s">
        <v>20398</v>
      </c>
    </row>
    <row r="1416" spans="45:87" ht="15" hidden="1" x14ac:dyDescent="0.25">
      <c r="AS1416" s="124" t="s">
        <v>5611</v>
      </c>
      <c r="AT1416" s="129" t="s">
        <v>1221</v>
      </c>
      <c r="AU1416" s="129" t="s">
        <v>171</v>
      </c>
      <c r="AV1416" s="129" t="s">
        <v>1222</v>
      </c>
      <c r="AW1416" s="129" t="s">
        <v>1229</v>
      </c>
      <c r="AX1416" s="129" t="s">
        <v>1236</v>
      </c>
      <c r="AZ1416" s="129" t="s">
        <v>3984</v>
      </c>
      <c r="BA1416" s="130" t="s">
        <v>11479</v>
      </c>
      <c r="BB1416" s="130" t="s">
        <v>11480</v>
      </c>
      <c r="BH1416" s="124"/>
      <c r="BI1416" s="124"/>
      <c r="BP1416" s="123"/>
      <c r="BQ1416" s="123"/>
      <c r="BR1416" s="123"/>
      <c r="BX1416" s="123"/>
      <c r="BY1416" s="123"/>
      <c r="CB1416" s="129" t="s">
        <v>1221</v>
      </c>
      <c r="CC1416" s="129" t="s">
        <v>171</v>
      </c>
      <c r="CD1416" s="129" t="s">
        <v>1222</v>
      </c>
      <c r="CE1416" s="129" t="s">
        <v>1229</v>
      </c>
      <c r="CF1416" s="129" t="s">
        <v>1236</v>
      </c>
      <c r="CG1416" s="131" t="s">
        <v>18053</v>
      </c>
      <c r="CH1416" s="131" t="s">
        <v>11480</v>
      </c>
      <c r="CI1416" s="124" t="s">
        <v>20399</v>
      </c>
    </row>
    <row r="1417" spans="45:87" ht="15" hidden="1" x14ac:dyDescent="0.25">
      <c r="AS1417" s="124" t="s">
        <v>5612</v>
      </c>
      <c r="AT1417" s="129" t="s">
        <v>1221</v>
      </c>
      <c r="AU1417" s="129" t="s">
        <v>171</v>
      </c>
      <c r="AV1417" s="129" t="s">
        <v>1222</v>
      </c>
      <c r="AW1417" s="129" t="s">
        <v>1229</v>
      </c>
      <c r="AX1417" s="129" t="s">
        <v>1237</v>
      </c>
      <c r="AZ1417" s="129" t="s">
        <v>3984</v>
      </c>
      <c r="BA1417" s="130" t="s">
        <v>11481</v>
      </c>
      <c r="BB1417" s="130" t="s">
        <v>11482</v>
      </c>
      <c r="BH1417" s="124"/>
      <c r="BI1417" s="124"/>
      <c r="BP1417" s="123"/>
      <c r="BQ1417" s="123"/>
      <c r="BR1417" s="123"/>
      <c r="BX1417" s="123"/>
      <c r="BY1417" s="123"/>
      <c r="CB1417" s="129" t="s">
        <v>1221</v>
      </c>
      <c r="CC1417" s="129" t="s">
        <v>171</v>
      </c>
      <c r="CD1417" s="129" t="s">
        <v>1222</v>
      </c>
      <c r="CE1417" s="129" t="s">
        <v>1229</v>
      </c>
      <c r="CF1417" s="129" t="s">
        <v>1237</v>
      </c>
      <c r="CG1417" s="131" t="s">
        <v>18053</v>
      </c>
      <c r="CH1417" s="131" t="s">
        <v>11482</v>
      </c>
      <c r="CI1417" s="124" t="s">
        <v>20400</v>
      </c>
    </row>
    <row r="1418" spans="45:87" ht="15" hidden="1" x14ac:dyDescent="0.25">
      <c r="AS1418" s="124" t="s">
        <v>5613</v>
      </c>
      <c r="AT1418" s="129" t="s">
        <v>1221</v>
      </c>
      <c r="AU1418" s="129" t="s">
        <v>171</v>
      </c>
      <c r="AV1418" s="129" t="s">
        <v>1223</v>
      </c>
      <c r="AW1418" s="129" t="s">
        <v>1238</v>
      </c>
      <c r="AX1418" s="129" t="s">
        <v>1239</v>
      </c>
      <c r="AZ1418" s="129" t="s">
        <v>3984</v>
      </c>
      <c r="BA1418" s="130" t="s">
        <v>11483</v>
      </c>
      <c r="BB1418" s="130" t="s">
        <v>11484</v>
      </c>
      <c r="BH1418" s="124"/>
      <c r="BI1418" s="124"/>
      <c r="BP1418" s="123"/>
      <c r="BQ1418" s="123"/>
      <c r="BR1418" s="123"/>
      <c r="BX1418" s="123"/>
      <c r="BY1418" s="123"/>
      <c r="CB1418" s="129" t="s">
        <v>1221</v>
      </c>
      <c r="CC1418" s="129" t="s">
        <v>171</v>
      </c>
      <c r="CD1418" s="129" t="s">
        <v>1223</v>
      </c>
      <c r="CE1418" s="129" t="s">
        <v>1238</v>
      </c>
      <c r="CF1418" s="129" t="s">
        <v>1239</v>
      </c>
      <c r="CG1418" s="131" t="s">
        <v>18054</v>
      </c>
      <c r="CH1418" s="131" t="s">
        <v>11484</v>
      </c>
      <c r="CI1418" s="124" t="s">
        <v>20401</v>
      </c>
    </row>
    <row r="1419" spans="45:87" ht="15" hidden="1" x14ac:dyDescent="0.25">
      <c r="AS1419" s="124" t="s">
        <v>5614</v>
      </c>
      <c r="AT1419" s="129" t="s">
        <v>1221</v>
      </c>
      <c r="AU1419" s="129" t="s">
        <v>171</v>
      </c>
      <c r="AV1419" s="129" t="s">
        <v>1223</v>
      </c>
      <c r="AW1419" s="129" t="s">
        <v>1238</v>
      </c>
      <c r="AX1419" s="129" t="s">
        <v>1240</v>
      </c>
      <c r="AZ1419" s="129" t="s">
        <v>3984</v>
      </c>
      <c r="BA1419" s="130" t="s">
        <v>11485</v>
      </c>
      <c r="BB1419" s="130" t="s">
        <v>11486</v>
      </c>
      <c r="BH1419" s="124"/>
      <c r="BI1419" s="124"/>
      <c r="BP1419" s="123"/>
      <c r="BQ1419" s="123"/>
      <c r="BR1419" s="123"/>
      <c r="BX1419" s="123"/>
      <c r="BY1419" s="123"/>
      <c r="CB1419" s="129" t="s">
        <v>1221</v>
      </c>
      <c r="CC1419" s="129" t="s">
        <v>171</v>
      </c>
      <c r="CD1419" s="129" t="s">
        <v>1223</v>
      </c>
      <c r="CE1419" s="129" t="s">
        <v>1238</v>
      </c>
      <c r="CF1419" s="129" t="s">
        <v>1240</v>
      </c>
      <c r="CG1419" s="131" t="s">
        <v>18054</v>
      </c>
      <c r="CH1419" s="131" t="s">
        <v>11486</v>
      </c>
      <c r="CI1419" s="124" t="s">
        <v>20402</v>
      </c>
    </row>
    <row r="1420" spans="45:87" ht="15" hidden="1" x14ac:dyDescent="0.25">
      <c r="AS1420" s="124" t="s">
        <v>5615</v>
      </c>
      <c r="AT1420" s="129" t="s">
        <v>1221</v>
      </c>
      <c r="AU1420" s="129" t="s">
        <v>171</v>
      </c>
      <c r="AV1420" s="129" t="s">
        <v>1223</v>
      </c>
      <c r="AW1420" s="129" t="s">
        <v>1238</v>
      </c>
      <c r="AX1420" s="129" t="s">
        <v>1241</v>
      </c>
      <c r="AZ1420" s="129" t="s">
        <v>3984</v>
      </c>
      <c r="BA1420" s="130" t="s">
        <v>11487</v>
      </c>
      <c r="BB1420" s="130" t="s">
        <v>11488</v>
      </c>
      <c r="BH1420" s="124"/>
      <c r="BI1420" s="124"/>
      <c r="BP1420" s="123"/>
      <c r="BQ1420" s="123"/>
      <c r="BR1420" s="123"/>
      <c r="BX1420" s="123"/>
      <c r="BY1420" s="123"/>
      <c r="CB1420" s="129" t="s">
        <v>1221</v>
      </c>
      <c r="CC1420" s="129" t="s">
        <v>171</v>
      </c>
      <c r="CD1420" s="129" t="s">
        <v>1223</v>
      </c>
      <c r="CE1420" s="129" t="s">
        <v>1238</v>
      </c>
      <c r="CF1420" s="129" t="s">
        <v>1241</v>
      </c>
      <c r="CG1420" s="131" t="s">
        <v>18054</v>
      </c>
      <c r="CH1420" s="131" t="s">
        <v>11488</v>
      </c>
      <c r="CI1420" s="124" t="s">
        <v>20403</v>
      </c>
    </row>
    <row r="1421" spans="45:87" ht="15" hidden="1" x14ac:dyDescent="0.25">
      <c r="AS1421" s="124" t="s">
        <v>5616</v>
      </c>
      <c r="AT1421" s="129" t="s">
        <v>1221</v>
      </c>
      <c r="AU1421" s="129" t="s">
        <v>171</v>
      </c>
      <c r="AV1421" s="129" t="s">
        <v>1223</v>
      </c>
      <c r="AW1421" s="129" t="s">
        <v>1238</v>
      </c>
      <c r="AX1421" s="129" t="s">
        <v>1242</v>
      </c>
      <c r="AZ1421" s="129" t="s">
        <v>3984</v>
      </c>
      <c r="BA1421" s="130" t="s">
        <v>11489</v>
      </c>
      <c r="BB1421" s="130" t="s">
        <v>11490</v>
      </c>
      <c r="BH1421" s="124"/>
      <c r="BI1421" s="124"/>
      <c r="BP1421" s="123"/>
      <c r="BQ1421" s="123"/>
      <c r="BR1421" s="123"/>
      <c r="BX1421" s="123"/>
      <c r="BY1421" s="123"/>
      <c r="CB1421" s="129" t="s">
        <v>1221</v>
      </c>
      <c r="CC1421" s="129" t="s">
        <v>171</v>
      </c>
      <c r="CD1421" s="129" t="s">
        <v>1223</v>
      </c>
      <c r="CE1421" s="129" t="s">
        <v>1238</v>
      </c>
      <c r="CF1421" s="129" t="s">
        <v>1242</v>
      </c>
      <c r="CG1421" s="131" t="s">
        <v>18054</v>
      </c>
      <c r="CH1421" s="131" t="s">
        <v>11490</v>
      </c>
      <c r="CI1421" s="124" t="s">
        <v>20404</v>
      </c>
    </row>
    <row r="1422" spans="45:87" ht="15" hidden="1" x14ac:dyDescent="0.25">
      <c r="AS1422" s="124" t="s">
        <v>5617</v>
      </c>
      <c r="AT1422" s="129" t="s">
        <v>1221</v>
      </c>
      <c r="AU1422" s="129" t="s">
        <v>171</v>
      </c>
      <c r="AV1422" s="129" t="s">
        <v>1223</v>
      </c>
      <c r="AW1422" s="129" t="s">
        <v>1238</v>
      </c>
      <c r="AX1422" s="129" t="s">
        <v>1243</v>
      </c>
      <c r="AZ1422" s="129" t="s">
        <v>3984</v>
      </c>
      <c r="BA1422" s="130" t="s">
        <v>11491</v>
      </c>
      <c r="BB1422" s="130" t="s">
        <v>11492</v>
      </c>
      <c r="BH1422" s="124"/>
      <c r="BI1422" s="124"/>
      <c r="BP1422" s="123"/>
      <c r="BQ1422" s="123"/>
      <c r="BR1422" s="123"/>
      <c r="BX1422" s="123"/>
      <c r="BY1422" s="123"/>
      <c r="CB1422" s="129" t="s">
        <v>1221</v>
      </c>
      <c r="CC1422" s="129" t="s">
        <v>171</v>
      </c>
      <c r="CD1422" s="129" t="s">
        <v>1223</v>
      </c>
      <c r="CE1422" s="129" t="s">
        <v>1238</v>
      </c>
      <c r="CF1422" s="129" t="s">
        <v>1243</v>
      </c>
      <c r="CG1422" s="131" t="s">
        <v>18054</v>
      </c>
      <c r="CH1422" s="131" t="s">
        <v>11492</v>
      </c>
      <c r="CI1422" s="124" t="s">
        <v>20405</v>
      </c>
    </row>
    <row r="1423" spans="45:87" ht="15" hidden="1" x14ac:dyDescent="0.25">
      <c r="AS1423" s="124" t="s">
        <v>5618</v>
      </c>
      <c r="AT1423" s="129" t="s">
        <v>1221</v>
      </c>
      <c r="AU1423" s="129" t="s">
        <v>171</v>
      </c>
      <c r="AV1423" s="129" t="s">
        <v>1223</v>
      </c>
      <c r="AW1423" s="129" t="s">
        <v>1238</v>
      </c>
      <c r="AX1423" s="129" t="s">
        <v>1244</v>
      </c>
      <c r="AZ1423" s="129" t="s">
        <v>3984</v>
      </c>
      <c r="BA1423" s="130" t="s">
        <v>11493</v>
      </c>
      <c r="BB1423" s="130" t="s">
        <v>11494</v>
      </c>
      <c r="BH1423" s="124"/>
      <c r="BI1423" s="124"/>
      <c r="BP1423" s="123"/>
      <c r="BQ1423" s="123"/>
      <c r="BR1423" s="123"/>
      <c r="BX1423" s="123"/>
      <c r="BY1423" s="123"/>
      <c r="CB1423" s="129" t="s">
        <v>1221</v>
      </c>
      <c r="CC1423" s="129" t="s">
        <v>171</v>
      </c>
      <c r="CD1423" s="129" t="s">
        <v>1223</v>
      </c>
      <c r="CE1423" s="129" t="s">
        <v>1238</v>
      </c>
      <c r="CF1423" s="129" t="s">
        <v>1244</v>
      </c>
      <c r="CG1423" s="131" t="s">
        <v>18054</v>
      </c>
      <c r="CH1423" s="131" t="s">
        <v>11494</v>
      </c>
      <c r="CI1423" s="124" t="s">
        <v>20406</v>
      </c>
    </row>
    <row r="1424" spans="45:87" ht="15" hidden="1" x14ac:dyDescent="0.25">
      <c r="AS1424" s="124" t="s">
        <v>5619</v>
      </c>
      <c r="AT1424" s="129" t="s">
        <v>1221</v>
      </c>
      <c r="AU1424" s="129" t="s">
        <v>171</v>
      </c>
      <c r="AV1424" s="129" t="s">
        <v>1223</v>
      </c>
      <c r="AW1424" s="129" t="s">
        <v>1238</v>
      </c>
      <c r="AX1424" s="129" t="s">
        <v>1245</v>
      </c>
      <c r="AZ1424" s="129" t="s">
        <v>3984</v>
      </c>
      <c r="BA1424" s="130" t="s">
        <v>11495</v>
      </c>
      <c r="BB1424" s="130" t="s">
        <v>11496</v>
      </c>
      <c r="BH1424" s="124"/>
      <c r="BI1424" s="124"/>
      <c r="BP1424" s="123"/>
      <c r="BQ1424" s="123"/>
      <c r="BR1424" s="123"/>
      <c r="BX1424" s="123"/>
      <c r="BY1424" s="123"/>
      <c r="CB1424" s="129" t="s">
        <v>1221</v>
      </c>
      <c r="CC1424" s="129" t="s">
        <v>171</v>
      </c>
      <c r="CD1424" s="129" t="s">
        <v>1223</v>
      </c>
      <c r="CE1424" s="129" t="s">
        <v>1238</v>
      </c>
      <c r="CF1424" s="129" t="s">
        <v>1245</v>
      </c>
      <c r="CG1424" s="131" t="s">
        <v>18054</v>
      </c>
      <c r="CH1424" s="131" t="s">
        <v>11496</v>
      </c>
      <c r="CI1424" s="124" t="s">
        <v>20407</v>
      </c>
    </row>
    <row r="1425" spans="45:87" ht="15" hidden="1" x14ac:dyDescent="0.25">
      <c r="AS1425" s="124" t="s">
        <v>5620</v>
      </c>
      <c r="AT1425" s="129" t="s">
        <v>1221</v>
      </c>
      <c r="AU1425" s="129" t="s">
        <v>171</v>
      </c>
      <c r="AV1425" s="129" t="s">
        <v>1223</v>
      </c>
      <c r="AW1425" s="129" t="s">
        <v>1238</v>
      </c>
      <c r="AX1425" s="129" t="s">
        <v>1246</v>
      </c>
      <c r="AZ1425" s="129" t="s">
        <v>3984</v>
      </c>
      <c r="BA1425" s="130" t="s">
        <v>11497</v>
      </c>
      <c r="BB1425" s="130" t="s">
        <v>11498</v>
      </c>
      <c r="BH1425" s="124"/>
      <c r="BI1425" s="124"/>
      <c r="BP1425" s="123"/>
      <c r="BQ1425" s="123"/>
      <c r="BR1425" s="123"/>
      <c r="BX1425" s="123"/>
      <c r="BY1425" s="123"/>
      <c r="CB1425" s="129" t="s">
        <v>1221</v>
      </c>
      <c r="CC1425" s="129" t="s">
        <v>171</v>
      </c>
      <c r="CD1425" s="129" t="s">
        <v>1223</v>
      </c>
      <c r="CE1425" s="129" t="s">
        <v>1238</v>
      </c>
      <c r="CF1425" s="129" t="s">
        <v>1246</v>
      </c>
      <c r="CG1425" s="131" t="s">
        <v>18054</v>
      </c>
      <c r="CH1425" s="131" t="s">
        <v>11498</v>
      </c>
      <c r="CI1425" s="124" t="s">
        <v>20408</v>
      </c>
    </row>
    <row r="1426" spans="45:87" ht="15" hidden="1" x14ac:dyDescent="0.25">
      <c r="AS1426" s="124" t="s">
        <v>5621</v>
      </c>
      <c r="AT1426" s="129" t="s">
        <v>1221</v>
      </c>
      <c r="AU1426" s="129" t="s">
        <v>171</v>
      </c>
      <c r="AV1426" s="129" t="s">
        <v>1223</v>
      </c>
      <c r="AW1426" s="129" t="s">
        <v>1238</v>
      </c>
      <c r="AX1426" s="129" t="s">
        <v>1247</v>
      </c>
      <c r="AZ1426" s="129" t="s">
        <v>3984</v>
      </c>
      <c r="BA1426" s="130" t="s">
        <v>11499</v>
      </c>
      <c r="BB1426" s="130" t="s">
        <v>11500</v>
      </c>
      <c r="BH1426" s="124"/>
      <c r="BI1426" s="124"/>
      <c r="BP1426" s="123"/>
      <c r="BQ1426" s="123"/>
      <c r="BR1426" s="123"/>
      <c r="BX1426" s="123"/>
      <c r="BY1426" s="123"/>
      <c r="CB1426" s="129" t="s">
        <v>1221</v>
      </c>
      <c r="CC1426" s="129" t="s">
        <v>171</v>
      </c>
      <c r="CD1426" s="129" t="s">
        <v>1223</v>
      </c>
      <c r="CE1426" s="129" t="s">
        <v>1238</v>
      </c>
      <c r="CF1426" s="129" t="s">
        <v>1247</v>
      </c>
      <c r="CG1426" s="131" t="s">
        <v>18054</v>
      </c>
      <c r="CH1426" s="131" t="s">
        <v>11500</v>
      </c>
      <c r="CI1426" s="124" t="s">
        <v>20409</v>
      </c>
    </row>
    <row r="1427" spans="45:87" ht="15" hidden="1" x14ac:dyDescent="0.25">
      <c r="AS1427" s="124" t="s">
        <v>5622</v>
      </c>
      <c r="AT1427" s="129" t="s">
        <v>1221</v>
      </c>
      <c r="AU1427" s="129" t="s">
        <v>171</v>
      </c>
      <c r="AV1427" s="129" t="s">
        <v>1223</v>
      </c>
      <c r="AW1427" s="129" t="s">
        <v>1238</v>
      </c>
      <c r="AX1427" s="129" t="s">
        <v>1248</v>
      </c>
      <c r="AZ1427" s="129" t="s">
        <v>3984</v>
      </c>
      <c r="BA1427" s="130" t="s">
        <v>11501</v>
      </c>
      <c r="BB1427" s="130" t="s">
        <v>11502</v>
      </c>
      <c r="BH1427" s="124"/>
      <c r="BI1427" s="124"/>
      <c r="BP1427" s="123"/>
      <c r="BQ1427" s="123"/>
      <c r="BR1427" s="123"/>
      <c r="BX1427" s="123"/>
      <c r="BY1427" s="123"/>
      <c r="CB1427" s="129" t="s">
        <v>1221</v>
      </c>
      <c r="CC1427" s="129" t="s">
        <v>171</v>
      </c>
      <c r="CD1427" s="129" t="s">
        <v>1223</v>
      </c>
      <c r="CE1427" s="129" t="s">
        <v>1238</v>
      </c>
      <c r="CF1427" s="129" t="s">
        <v>1248</v>
      </c>
      <c r="CG1427" s="131" t="s">
        <v>18054</v>
      </c>
      <c r="CH1427" s="131" t="s">
        <v>11502</v>
      </c>
      <c r="CI1427" s="124" t="s">
        <v>20410</v>
      </c>
    </row>
    <row r="1428" spans="45:87" ht="15" hidden="1" x14ac:dyDescent="0.25">
      <c r="AS1428" s="124" t="s">
        <v>5623</v>
      </c>
      <c r="AT1428" s="129" t="s">
        <v>1221</v>
      </c>
      <c r="AU1428" s="129" t="s">
        <v>171</v>
      </c>
      <c r="AV1428" s="129" t="s">
        <v>1223</v>
      </c>
      <c r="AW1428" s="129" t="s">
        <v>1238</v>
      </c>
      <c r="AX1428" s="129" t="s">
        <v>1249</v>
      </c>
      <c r="AZ1428" s="129" t="s">
        <v>3984</v>
      </c>
      <c r="BA1428" s="130" t="s">
        <v>11503</v>
      </c>
      <c r="BB1428" s="130" t="s">
        <v>11504</v>
      </c>
      <c r="BH1428" s="124"/>
      <c r="BI1428" s="124"/>
      <c r="BP1428" s="123"/>
      <c r="BQ1428" s="123"/>
      <c r="BR1428" s="123"/>
      <c r="BX1428" s="123"/>
      <c r="BY1428" s="123"/>
      <c r="CB1428" s="129" t="s">
        <v>1221</v>
      </c>
      <c r="CC1428" s="129" t="s">
        <v>171</v>
      </c>
      <c r="CD1428" s="129" t="s">
        <v>1223</v>
      </c>
      <c r="CE1428" s="129" t="s">
        <v>1238</v>
      </c>
      <c r="CF1428" s="129" t="s">
        <v>1249</v>
      </c>
      <c r="CG1428" s="131" t="s">
        <v>18054</v>
      </c>
      <c r="CH1428" s="131" t="s">
        <v>11504</v>
      </c>
      <c r="CI1428" s="124" t="s">
        <v>20411</v>
      </c>
    </row>
    <row r="1429" spans="45:87" ht="15" hidden="1" x14ac:dyDescent="0.25">
      <c r="AS1429" s="124" t="s">
        <v>5624</v>
      </c>
      <c r="AT1429" s="129" t="s">
        <v>1221</v>
      </c>
      <c r="AU1429" s="129" t="s">
        <v>171</v>
      </c>
      <c r="AV1429" s="129" t="s">
        <v>1223</v>
      </c>
      <c r="AW1429" s="129" t="s">
        <v>1238</v>
      </c>
      <c r="AX1429" s="129" t="s">
        <v>1250</v>
      </c>
      <c r="AZ1429" s="129" t="s">
        <v>3984</v>
      </c>
      <c r="BA1429" s="130" t="s">
        <v>11505</v>
      </c>
      <c r="BB1429" s="130" t="s">
        <v>11506</v>
      </c>
      <c r="BH1429" s="124"/>
      <c r="BI1429" s="124"/>
      <c r="BP1429" s="123"/>
      <c r="BQ1429" s="123"/>
      <c r="BR1429" s="123"/>
      <c r="BX1429" s="123"/>
      <c r="BY1429" s="123"/>
      <c r="CB1429" s="129" t="s">
        <v>1221</v>
      </c>
      <c r="CC1429" s="129" t="s">
        <v>171</v>
      </c>
      <c r="CD1429" s="129" t="s">
        <v>1223</v>
      </c>
      <c r="CE1429" s="129" t="s">
        <v>1238</v>
      </c>
      <c r="CF1429" s="129" t="s">
        <v>1250</v>
      </c>
      <c r="CG1429" s="131" t="s">
        <v>18054</v>
      </c>
      <c r="CH1429" s="131" t="s">
        <v>11506</v>
      </c>
      <c r="CI1429" s="124" t="s">
        <v>20412</v>
      </c>
    </row>
    <row r="1430" spans="45:87" ht="15" hidden="1" x14ac:dyDescent="0.25">
      <c r="AS1430" s="124" t="s">
        <v>5625</v>
      </c>
      <c r="AT1430" s="129" t="s">
        <v>1221</v>
      </c>
      <c r="AU1430" s="129" t="s">
        <v>171</v>
      </c>
      <c r="AV1430" s="129" t="s">
        <v>1223</v>
      </c>
      <c r="AW1430" s="129" t="s">
        <v>1238</v>
      </c>
      <c r="AX1430" s="129" t="s">
        <v>1251</v>
      </c>
      <c r="AZ1430" s="129" t="s">
        <v>3984</v>
      </c>
      <c r="BA1430" s="130" t="s">
        <v>11507</v>
      </c>
      <c r="BB1430" s="130" t="s">
        <v>11508</v>
      </c>
      <c r="BH1430" s="124"/>
      <c r="BI1430" s="124"/>
      <c r="BP1430" s="123"/>
      <c r="BQ1430" s="123"/>
      <c r="BR1430" s="123"/>
      <c r="BX1430" s="123"/>
      <c r="BY1430" s="123"/>
      <c r="CB1430" s="129" t="s">
        <v>1221</v>
      </c>
      <c r="CC1430" s="129" t="s">
        <v>171</v>
      </c>
      <c r="CD1430" s="129" t="s">
        <v>1223</v>
      </c>
      <c r="CE1430" s="129" t="s">
        <v>1238</v>
      </c>
      <c r="CF1430" s="129" t="s">
        <v>1251</v>
      </c>
      <c r="CG1430" s="131" t="s">
        <v>18054</v>
      </c>
      <c r="CH1430" s="131" t="s">
        <v>11508</v>
      </c>
      <c r="CI1430" s="124" t="s">
        <v>20413</v>
      </c>
    </row>
    <row r="1431" spans="45:87" ht="15" hidden="1" x14ac:dyDescent="0.25">
      <c r="AS1431" s="124" t="s">
        <v>5626</v>
      </c>
      <c r="AT1431" s="129" t="s">
        <v>1221</v>
      </c>
      <c r="AU1431" s="129" t="s">
        <v>171</v>
      </c>
      <c r="AV1431" s="129" t="s">
        <v>1223</v>
      </c>
      <c r="AW1431" s="129" t="s">
        <v>1238</v>
      </c>
      <c r="AX1431" s="129" t="s">
        <v>1252</v>
      </c>
      <c r="AZ1431" s="129" t="s">
        <v>3984</v>
      </c>
      <c r="BA1431" s="130" t="s">
        <v>11509</v>
      </c>
      <c r="BB1431" s="130" t="s">
        <v>11510</v>
      </c>
      <c r="BH1431" s="124"/>
      <c r="BI1431" s="124"/>
      <c r="BP1431" s="123"/>
      <c r="BQ1431" s="123"/>
      <c r="BR1431" s="123"/>
      <c r="BX1431" s="123"/>
      <c r="BY1431" s="123"/>
      <c r="CB1431" s="129" t="s">
        <v>1221</v>
      </c>
      <c r="CC1431" s="129" t="s">
        <v>171</v>
      </c>
      <c r="CD1431" s="129" t="s">
        <v>1223</v>
      </c>
      <c r="CE1431" s="129" t="s">
        <v>1238</v>
      </c>
      <c r="CF1431" s="129" t="s">
        <v>1252</v>
      </c>
      <c r="CG1431" s="131" t="s">
        <v>18054</v>
      </c>
      <c r="CH1431" s="131" t="s">
        <v>11510</v>
      </c>
      <c r="CI1431" s="124" t="s">
        <v>20414</v>
      </c>
    </row>
    <row r="1432" spans="45:87" ht="15" hidden="1" x14ac:dyDescent="0.25">
      <c r="AS1432" s="124" t="s">
        <v>5627</v>
      </c>
      <c r="AT1432" s="129" t="s">
        <v>1221</v>
      </c>
      <c r="AU1432" s="129" t="s">
        <v>171</v>
      </c>
      <c r="AV1432" s="129" t="s">
        <v>1223</v>
      </c>
      <c r="AW1432" s="129" t="s">
        <v>1238</v>
      </c>
      <c r="AX1432" s="129" t="s">
        <v>1253</v>
      </c>
      <c r="AZ1432" s="129" t="s">
        <v>3984</v>
      </c>
      <c r="BA1432" s="130" t="s">
        <v>11511</v>
      </c>
      <c r="BB1432" s="130" t="s">
        <v>11512</v>
      </c>
      <c r="BH1432" s="124"/>
      <c r="BI1432" s="124"/>
      <c r="BP1432" s="123"/>
      <c r="BQ1432" s="123"/>
      <c r="BR1432" s="123"/>
      <c r="BX1432" s="123"/>
      <c r="BY1432" s="123"/>
      <c r="CB1432" s="129" t="s">
        <v>1221</v>
      </c>
      <c r="CC1432" s="129" t="s">
        <v>171</v>
      </c>
      <c r="CD1432" s="129" t="s">
        <v>1223</v>
      </c>
      <c r="CE1432" s="129" t="s">
        <v>1238</v>
      </c>
      <c r="CF1432" s="129" t="s">
        <v>1253</v>
      </c>
      <c r="CG1432" s="131" t="s">
        <v>18054</v>
      </c>
      <c r="CH1432" s="131" t="s">
        <v>11512</v>
      </c>
      <c r="CI1432" s="124" t="s">
        <v>20415</v>
      </c>
    </row>
    <row r="1433" spans="45:87" ht="15" hidden="1" x14ac:dyDescent="0.25">
      <c r="AS1433" s="124" t="s">
        <v>5628</v>
      </c>
      <c r="AT1433" s="129" t="s">
        <v>1221</v>
      </c>
      <c r="AU1433" s="129" t="s">
        <v>171</v>
      </c>
      <c r="AV1433" s="129" t="s">
        <v>1223</v>
      </c>
      <c r="AW1433" s="129" t="s">
        <v>1238</v>
      </c>
      <c r="AX1433" s="129" t="s">
        <v>1254</v>
      </c>
      <c r="AZ1433" s="129" t="s">
        <v>3984</v>
      </c>
      <c r="BA1433" s="130" t="s">
        <v>11513</v>
      </c>
      <c r="BB1433" s="130" t="s">
        <v>11514</v>
      </c>
      <c r="BH1433" s="124"/>
      <c r="BI1433" s="124"/>
      <c r="BP1433" s="123"/>
      <c r="BQ1433" s="123"/>
      <c r="BR1433" s="123"/>
      <c r="BX1433" s="123"/>
      <c r="BY1433" s="123"/>
      <c r="CB1433" s="129" t="s">
        <v>1221</v>
      </c>
      <c r="CC1433" s="129" t="s">
        <v>171</v>
      </c>
      <c r="CD1433" s="129" t="s">
        <v>1223</v>
      </c>
      <c r="CE1433" s="129" t="s">
        <v>1238</v>
      </c>
      <c r="CF1433" s="129" t="s">
        <v>1254</v>
      </c>
      <c r="CG1433" s="131" t="s">
        <v>18054</v>
      </c>
      <c r="CH1433" s="131" t="s">
        <v>11514</v>
      </c>
      <c r="CI1433" s="124" t="s">
        <v>20416</v>
      </c>
    </row>
    <row r="1434" spans="45:87" ht="15" hidden="1" x14ac:dyDescent="0.25">
      <c r="AS1434" s="124" t="s">
        <v>5629</v>
      </c>
      <c r="AT1434" s="129" t="s">
        <v>1221</v>
      </c>
      <c r="AU1434" s="129" t="s">
        <v>171</v>
      </c>
      <c r="AV1434" s="129" t="s">
        <v>1223</v>
      </c>
      <c r="AW1434" s="129" t="s">
        <v>1238</v>
      </c>
      <c r="AX1434" s="129" t="s">
        <v>1255</v>
      </c>
      <c r="AZ1434" s="129" t="s">
        <v>3984</v>
      </c>
      <c r="BA1434" s="130" t="s">
        <v>11515</v>
      </c>
      <c r="BB1434" s="130" t="s">
        <v>11516</v>
      </c>
      <c r="BH1434" s="124"/>
      <c r="BI1434" s="124"/>
      <c r="BP1434" s="123"/>
      <c r="BQ1434" s="123"/>
      <c r="BR1434" s="123"/>
      <c r="BX1434" s="123"/>
      <c r="BY1434" s="123"/>
      <c r="CB1434" s="129" t="s">
        <v>1221</v>
      </c>
      <c r="CC1434" s="129" t="s">
        <v>171</v>
      </c>
      <c r="CD1434" s="129" t="s">
        <v>1223</v>
      </c>
      <c r="CE1434" s="129" t="s">
        <v>1238</v>
      </c>
      <c r="CF1434" s="129" t="s">
        <v>1255</v>
      </c>
      <c r="CG1434" s="131" t="s">
        <v>18054</v>
      </c>
      <c r="CH1434" s="131" t="s">
        <v>11516</v>
      </c>
      <c r="CI1434" s="124" t="s">
        <v>20417</v>
      </c>
    </row>
    <row r="1435" spans="45:87" ht="15" hidden="1" x14ac:dyDescent="0.25">
      <c r="AS1435" s="124" t="s">
        <v>5630</v>
      </c>
      <c r="AT1435" s="129" t="s">
        <v>1221</v>
      </c>
      <c r="AU1435" s="129" t="s">
        <v>171</v>
      </c>
      <c r="AV1435" s="129" t="s">
        <v>1223</v>
      </c>
      <c r="AW1435" s="129" t="s">
        <v>1238</v>
      </c>
      <c r="AX1435" s="129" t="s">
        <v>1256</v>
      </c>
      <c r="AZ1435" s="129" t="s">
        <v>3984</v>
      </c>
      <c r="BA1435" s="130" t="s">
        <v>11517</v>
      </c>
      <c r="BB1435" s="130" t="s">
        <v>11518</v>
      </c>
      <c r="BH1435" s="124"/>
      <c r="BI1435" s="124"/>
      <c r="BP1435" s="123"/>
      <c r="BQ1435" s="123"/>
      <c r="BR1435" s="123"/>
      <c r="BX1435" s="123"/>
      <c r="BY1435" s="123"/>
      <c r="CB1435" s="129" t="s">
        <v>1221</v>
      </c>
      <c r="CC1435" s="129" t="s">
        <v>171</v>
      </c>
      <c r="CD1435" s="129" t="s">
        <v>1223</v>
      </c>
      <c r="CE1435" s="129" t="s">
        <v>1238</v>
      </c>
      <c r="CF1435" s="129" t="s">
        <v>1256</v>
      </c>
      <c r="CG1435" s="131" t="s">
        <v>18054</v>
      </c>
      <c r="CH1435" s="131" t="s">
        <v>11518</v>
      </c>
      <c r="CI1435" s="124" t="s">
        <v>20418</v>
      </c>
    </row>
    <row r="1436" spans="45:87" ht="15" hidden="1" x14ac:dyDescent="0.25">
      <c r="AS1436" s="124" t="s">
        <v>5631</v>
      </c>
      <c r="AT1436" s="129" t="s">
        <v>1221</v>
      </c>
      <c r="AU1436" s="129" t="s">
        <v>171</v>
      </c>
      <c r="AV1436" s="129" t="s">
        <v>1224</v>
      </c>
      <c r="AW1436" s="129" t="s">
        <v>1257</v>
      </c>
      <c r="AX1436" s="129" t="s">
        <v>1258</v>
      </c>
      <c r="AZ1436" s="129" t="s">
        <v>3984</v>
      </c>
      <c r="BA1436" s="130" t="s">
        <v>11519</v>
      </c>
      <c r="BB1436" s="130" t="s">
        <v>11520</v>
      </c>
      <c r="BH1436" s="124"/>
      <c r="BI1436" s="124"/>
      <c r="BP1436" s="123"/>
      <c r="BQ1436" s="123"/>
      <c r="BR1436" s="123"/>
      <c r="BX1436" s="123"/>
      <c r="BY1436" s="123"/>
      <c r="CB1436" s="129" t="s">
        <v>1221</v>
      </c>
      <c r="CC1436" s="129" t="s">
        <v>171</v>
      </c>
      <c r="CD1436" s="129" t="s">
        <v>1224</v>
      </c>
      <c r="CE1436" s="129" t="s">
        <v>1257</v>
      </c>
      <c r="CF1436" s="129" t="s">
        <v>1258</v>
      </c>
      <c r="CG1436" s="131" t="s">
        <v>18055</v>
      </c>
      <c r="CH1436" s="131" t="s">
        <v>11520</v>
      </c>
      <c r="CI1436" s="124" t="s">
        <v>20419</v>
      </c>
    </row>
    <row r="1437" spans="45:87" ht="15" hidden="1" x14ac:dyDescent="0.25">
      <c r="AS1437" s="124" t="s">
        <v>5632</v>
      </c>
      <c r="AT1437" s="129" t="s">
        <v>1221</v>
      </c>
      <c r="AU1437" s="129" t="s">
        <v>171</v>
      </c>
      <c r="AV1437" s="129" t="s">
        <v>1224</v>
      </c>
      <c r="AW1437" s="129" t="s">
        <v>1257</v>
      </c>
      <c r="AX1437" s="129" t="s">
        <v>1259</v>
      </c>
      <c r="AZ1437" s="129" t="s">
        <v>3984</v>
      </c>
      <c r="BA1437" s="130" t="s">
        <v>11521</v>
      </c>
      <c r="BB1437" s="130" t="s">
        <v>11522</v>
      </c>
      <c r="BH1437" s="124"/>
      <c r="BI1437" s="124"/>
      <c r="BP1437" s="123"/>
      <c r="BQ1437" s="123"/>
      <c r="BR1437" s="123"/>
      <c r="BX1437" s="123"/>
      <c r="BY1437" s="123"/>
      <c r="CB1437" s="129" t="s">
        <v>1221</v>
      </c>
      <c r="CC1437" s="129" t="s">
        <v>171</v>
      </c>
      <c r="CD1437" s="129" t="s">
        <v>1224</v>
      </c>
      <c r="CE1437" s="129" t="s">
        <v>1257</v>
      </c>
      <c r="CF1437" s="129" t="s">
        <v>1259</v>
      </c>
      <c r="CG1437" s="131" t="s">
        <v>18055</v>
      </c>
      <c r="CH1437" s="131" t="s">
        <v>11522</v>
      </c>
      <c r="CI1437" s="124" t="s">
        <v>20420</v>
      </c>
    </row>
    <row r="1438" spans="45:87" ht="15" hidden="1" x14ac:dyDescent="0.25">
      <c r="AS1438" s="124" t="s">
        <v>5633</v>
      </c>
      <c r="AT1438" s="129" t="s">
        <v>1221</v>
      </c>
      <c r="AU1438" s="129" t="s">
        <v>171</v>
      </c>
      <c r="AV1438" s="129" t="s">
        <v>1224</v>
      </c>
      <c r="AW1438" s="129" t="s">
        <v>1257</v>
      </c>
      <c r="AX1438" s="129" t="s">
        <v>1260</v>
      </c>
      <c r="AZ1438" s="129" t="s">
        <v>3984</v>
      </c>
      <c r="BA1438" s="130" t="s">
        <v>11523</v>
      </c>
      <c r="BB1438" s="130" t="s">
        <v>11524</v>
      </c>
      <c r="BH1438" s="124"/>
      <c r="BI1438" s="124"/>
      <c r="BP1438" s="123"/>
      <c r="BQ1438" s="123"/>
      <c r="BR1438" s="123"/>
      <c r="BX1438" s="123"/>
      <c r="BY1438" s="123"/>
      <c r="CB1438" s="129" t="s">
        <v>1221</v>
      </c>
      <c r="CC1438" s="129" t="s">
        <v>171</v>
      </c>
      <c r="CD1438" s="129" t="s">
        <v>1224</v>
      </c>
      <c r="CE1438" s="129" t="s">
        <v>1257</v>
      </c>
      <c r="CF1438" s="129" t="s">
        <v>1260</v>
      </c>
      <c r="CG1438" s="131" t="s">
        <v>18055</v>
      </c>
      <c r="CH1438" s="131" t="s">
        <v>11524</v>
      </c>
      <c r="CI1438" s="124" t="s">
        <v>20421</v>
      </c>
    </row>
    <row r="1439" spans="45:87" ht="15" hidden="1" x14ac:dyDescent="0.25">
      <c r="AS1439" s="124" t="s">
        <v>5634</v>
      </c>
      <c r="AT1439" s="129" t="s">
        <v>1221</v>
      </c>
      <c r="AU1439" s="129" t="s">
        <v>171</v>
      </c>
      <c r="AV1439" s="129" t="s">
        <v>1224</v>
      </c>
      <c r="AW1439" s="129" t="s">
        <v>1257</v>
      </c>
      <c r="AX1439" s="129" t="s">
        <v>1261</v>
      </c>
      <c r="AZ1439" s="129" t="s">
        <v>3984</v>
      </c>
      <c r="BA1439" s="130" t="s">
        <v>11525</v>
      </c>
      <c r="BB1439" s="130" t="s">
        <v>11526</v>
      </c>
      <c r="BH1439" s="124"/>
      <c r="BI1439" s="124"/>
      <c r="BP1439" s="123"/>
      <c r="BQ1439" s="123"/>
      <c r="BR1439" s="123"/>
      <c r="BX1439" s="123"/>
      <c r="BY1439" s="123"/>
      <c r="CB1439" s="129" t="s">
        <v>1221</v>
      </c>
      <c r="CC1439" s="129" t="s">
        <v>171</v>
      </c>
      <c r="CD1439" s="129" t="s">
        <v>1224</v>
      </c>
      <c r="CE1439" s="129" t="s">
        <v>1257</v>
      </c>
      <c r="CF1439" s="129" t="s">
        <v>1261</v>
      </c>
      <c r="CG1439" s="131" t="s">
        <v>18055</v>
      </c>
      <c r="CH1439" s="131" t="s">
        <v>11526</v>
      </c>
      <c r="CI1439" s="124" t="s">
        <v>20422</v>
      </c>
    </row>
    <row r="1440" spans="45:87" ht="15" hidden="1" x14ac:dyDescent="0.25">
      <c r="AS1440" s="124" t="s">
        <v>5635</v>
      </c>
      <c r="AT1440" s="129" t="s">
        <v>1221</v>
      </c>
      <c r="AU1440" s="129" t="s">
        <v>171</v>
      </c>
      <c r="AV1440" s="129" t="s">
        <v>1224</v>
      </c>
      <c r="AW1440" s="129" t="s">
        <v>1257</v>
      </c>
      <c r="AX1440" s="129" t="s">
        <v>1262</v>
      </c>
      <c r="AZ1440" s="129" t="s">
        <v>3984</v>
      </c>
      <c r="BA1440" s="130" t="s">
        <v>11527</v>
      </c>
      <c r="BB1440" s="130" t="s">
        <v>11528</v>
      </c>
      <c r="BH1440" s="124"/>
      <c r="BI1440" s="124"/>
      <c r="BP1440" s="123"/>
      <c r="BQ1440" s="123"/>
      <c r="BR1440" s="123"/>
      <c r="BX1440" s="123"/>
      <c r="BY1440" s="123"/>
      <c r="CB1440" s="129" t="s">
        <v>1221</v>
      </c>
      <c r="CC1440" s="129" t="s">
        <v>171</v>
      </c>
      <c r="CD1440" s="129" t="s">
        <v>1224</v>
      </c>
      <c r="CE1440" s="129" t="s">
        <v>1257</v>
      </c>
      <c r="CF1440" s="129" t="s">
        <v>1262</v>
      </c>
      <c r="CG1440" s="131" t="s">
        <v>18055</v>
      </c>
      <c r="CH1440" s="131" t="s">
        <v>11528</v>
      </c>
      <c r="CI1440" s="124" t="s">
        <v>20423</v>
      </c>
    </row>
    <row r="1441" spans="45:87" ht="15" hidden="1" x14ac:dyDescent="0.25">
      <c r="AS1441" s="124" t="s">
        <v>5636</v>
      </c>
      <c r="AT1441" s="129" t="s">
        <v>1221</v>
      </c>
      <c r="AU1441" s="129" t="s">
        <v>171</v>
      </c>
      <c r="AV1441" s="129" t="s">
        <v>1224</v>
      </c>
      <c r="AW1441" s="129" t="s">
        <v>1257</v>
      </c>
      <c r="AX1441" s="129" t="s">
        <v>1263</v>
      </c>
      <c r="AZ1441" s="129" t="s">
        <v>3984</v>
      </c>
      <c r="BA1441" s="130" t="s">
        <v>11529</v>
      </c>
      <c r="BB1441" s="130" t="s">
        <v>11530</v>
      </c>
      <c r="BH1441" s="124"/>
      <c r="BI1441" s="124"/>
      <c r="BP1441" s="123"/>
      <c r="BQ1441" s="123"/>
      <c r="BR1441" s="123"/>
      <c r="BX1441" s="123"/>
      <c r="BY1441" s="123"/>
      <c r="CB1441" s="129" t="s">
        <v>1221</v>
      </c>
      <c r="CC1441" s="129" t="s">
        <v>171</v>
      </c>
      <c r="CD1441" s="129" t="s">
        <v>1224</v>
      </c>
      <c r="CE1441" s="129" t="s">
        <v>1257</v>
      </c>
      <c r="CF1441" s="129" t="s">
        <v>1263</v>
      </c>
      <c r="CG1441" s="131" t="s">
        <v>18055</v>
      </c>
      <c r="CH1441" s="131" t="s">
        <v>11530</v>
      </c>
      <c r="CI1441" s="124" t="s">
        <v>20424</v>
      </c>
    </row>
    <row r="1442" spans="45:87" ht="15" hidden="1" x14ac:dyDescent="0.25">
      <c r="AS1442" s="124" t="s">
        <v>5637</v>
      </c>
      <c r="AT1442" s="129" t="s">
        <v>1221</v>
      </c>
      <c r="AU1442" s="129" t="s">
        <v>171</v>
      </c>
      <c r="AV1442" s="129" t="s">
        <v>1224</v>
      </c>
      <c r="AW1442" s="129" t="s">
        <v>1257</v>
      </c>
      <c r="AX1442" s="129" t="s">
        <v>1264</v>
      </c>
      <c r="AZ1442" s="129" t="s">
        <v>3984</v>
      </c>
      <c r="BA1442" s="130" t="s">
        <v>11531</v>
      </c>
      <c r="BB1442" s="130" t="s">
        <v>11532</v>
      </c>
      <c r="BH1442" s="124"/>
      <c r="BI1442" s="124"/>
      <c r="BP1442" s="123"/>
      <c r="BQ1442" s="123"/>
      <c r="BR1442" s="123"/>
      <c r="BX1442" s="123"/>
      <c r="BY1442" s="123"/>
      <c r="CB1442" s="129" t="s">
        <v>1221</v>
      </c>
      <c r="CC1442" s="129" t="s">
        <v>171</v>
      </c>
      <c r="CD1442" s="129" t="s">
        <v>1224</v>
      </c>
      <c r="CE1442" s="129" t="s">
        <v>1257</v>
      </c>
      <c r="CF1442" s="129" t="s">
        <v>1264</v>
      </c>
      <c r="CG1442" s="131" t="s">
        <v>18055</v>
      </c>
      <c r="CH1442" s="131" t="s">
        <v>11532</v>
      </c>
      <c r="CI1442" s="124" t="s">
        <v>20425</v>
      </c>
    </row>
    <row r="1443" spans="45:87" ht="15" hidden="1" x14ac:dyDescent="0.25">
      <c r="AS1443" s="124" t="s">
        <v>5638</v>
      </c>
      <c r="AT1443" s="129" t="s">
        <v>1221</v>
      </c>
      <c r="AU1443" s="129" t="s">
        <v>171</v>
      </c>
      <c r="AV1443" s="129" t="s">
        <v>1224</v>
      </c>
      <c r="AW1443" s="129" t="s">
        <v>1257</v>
      </c>
      <c r="AX1443" s="129" t="s">
        <v>1265</v>
      </c>
      <c r="AZ1443" s="129" t="s">
        <v>3984</v>
      </c>
      <c r="BA1443" s="130" t="s">
        <v>11533</v>
      </c>
      <c r="BB1443" s="130" t="s">
        <v>11534</v>
      </c>
      <c r="BH1443" s="124"/>
      <c r="BI1443" s="124"/>
      <c r="BP1443" s="123"/>
      <c r="BQ1443" s="123"/>
      <c r="BR1443" s="123"/>
      <c r="BX1443" s="123"/>
      <c r="BY1443" s="123"/>
      <c r="CB1443" s="129" t="s">
        <v>1221</v>
      </c>
      <c r="CC1443" s="129" t="s">
        <v>171</v>
      </c>
      <c r="CD1443" s="129" t="s">
        <v>1224</v>
      </c>
      <c r="CE1443" s="129" t="s">
        <v>1257</v>
      </c>
      <c r="CF1443" s="129" t="s">
        <v>1265</v>
      </c>
      <c r="CG1443" s="131" t="s">
        <v>18055</v>
      </c>
      <c r="CH1443" s="131" t="s">
        <v>11534</v>
      </c>
      <c r="CI1443" s="124" t="s">
        <v>20426</v>
      </c>
    </row>
    <row r="1444" spans="45:87" ht="15" hidden="1" x14ac:dyDescent="0.25">
      <c r="AS1444" s="124" t="s">
        <v>5639</v>
      </c>
      <c r="AT1444" s="129" t="s">
        <v>1221</v>
      </c>
      <c r="AU1444" s="129" t="s">
        <v>171</v>
      </c>
      <c r="AV1444" s="129" t="s">
        <v>1224</v>
      </c>
      <c r="AW1444" s="129" t="s">
        <v>1257</v>
      </c>
      <c r="AX1444" s="129" t="s">
        <v>1266</v>
      </c>
      <c r="AZ1444" s="129" t="s">
        <v>3984</v>
      </c>
      <c r="BA1444" s="130" t="s">
        <v>11535</v>
      </c>
      <c r="BB1444" s="130" t="s">
        <v>11536</v>
      </c>
      <c r="BH1444" s="124"/>
      <c r="BI1444" s="124"/>
      <c r="BP1444" s="123"/>
      <c r="BQ1444" s="123"/>
      <c r="BR1444" s="123"/>
      <c r="BX1444" s="123"/>
      <c r="BY1444" s="123"/>
      <c r="CB1444" s="129" t="s">
        <v>1221</v>
      </c>
      <c r="CC1444" s="129" t="s">
        <v>171</v>
      </c>
      <c r="CD1444" s="129" t="s">
        <v>1224</v>
      </c>
      <c r="CE1444" s="129" t="s">
        <v>1257</v>
      </c>
      <c r="CF1444" s="129" t="s">
        <v>1266</v>
      </c>
      <c r="CG1444" s="131" t="s">
        <v>18055</v>
      </c>
      <c r="CH1444" s="131" t="s">
        <v>11536</v>
      </c>
      <c r="CI1444" s="124" t="s">
        <v>20427</v>
      </c>
    </row>
    <row r="1445" spans="45:87" ht="15" hidden="1" x14ac:dyDescent="0.25">
      <c r="AS1445" s="124" t="s">
        <v>5640</v>
      </c>
      <c r="AT1445" s="129" t="s">
        <v>1221</v>
      </c>
      <c r="AU1445" s="129" t="s">
        <v>171</v>
      </c>
      <c r="AV1445" s="129" t="s">
        <v>1224</v>
      </c>
      <c r="AW1445" s="129" t="s">
        <v>1257</v>
      </c>
      <c r="AX1445" s="129" t="s">
        <v>1267</v>
      </c>
      <c r="AZ1445" s="129" t="s">
        <v>3984</v>
      </c>
      <c r="BA1445" s="130" t="s">
        <v>11537</v>
      </c>
      <c r="BB1445" s="130" t="s">
        <v>11538</v>
      </c>
      <c r="BH1445" s="124"/>
      <c r="BI1445" s="124"/>
      <c r="BP1445" s="123"/>
      <c r="BQ1445" s="123"/>
      <c r="BR1445" s="123"/>
      <c r="BX1445" s="123"/>
      <c r="BY1445" s="123"/>
      <c r="CB1445" s="129" t="s">
        <v>1221</v>
      </c>
      <c r="CC1445" s="129" t="s">
        <v>171</v>
      </c>
      <c r="CD1445" s="129" t="s">
        <v>1224</v>
      </c>
      <c r="CE1445" s="129" t="s">
        <v>1257</v>
      </c>
      <c r="CF1445" s="129" t="s">
        <v>1267</v>
      </c>
      <c r="CG1445" s="131" t="s">
        <v>18055</v>
      </c>
      <c r="CH1445" s="131" t="s">
        <v>11538</v>
      </c>
      <c r="CI1445" s="124" t="s">
        <v>20428</v>
      </c>
    </row>
    <row r="1446" spans="45:87" ht="15" hidden="1" x14ac:dyDescent="0.25">
      <c r="AS1446" s="124" t="s">
        <v>5641</v>
      </c>
      <c r="AT1446" s="129" t="s">
        <v>1221</v>
      </c>
      <c r="AU1446" s="129" t="s">
        <v>171</v>
      </c>
      <c r="AV1446" s="129" t="s">
        <v>1224</v>
      </c>
      <c r="AW1446" s="129" t="s">
        <v>1257</v>
      </c>
      <c r="AX1446" s="129" t="s">
        <v>1268</v>
      </c>
      <c r="AZ1446" s="129" t="s">
        <v>3984</v>
      </c>
      <c r="BA1446" s="130" t="s">
        <v>11539</v>
      </c>
      <c r="BB1446" s="130" t="s">
        <v>11540</v>
      </c>
      <c r="BH1446" s="124"/>
      <c r="BI1446" s="124"/>
      <c r="BP1446" s="123"/>
      <c r="BQ1446" s="123"/>
      <c r="BR1446" s="123"/>
      <c r="BX1446" s="123"/>
      <c r="BY1446" s="123"/>
      <c r="CB1446" s="129" t="s">
        <v>1221</v>
      </c>
      <c r="CC1446" s="129" t="s">
        <v>171</v>
      </c>
      <c r="CD1446" s="129" t="s">
        <v>1224</v>
      </c>
      <c r="CE1446" s="129" t="s">
        <v>1257</v>
      </c>
      <c r="CF1446" s="129" t="s">
        <v>1268</v>
      </c>
      <c r="CG1446" s="131" t="s">
        <v>18055</v>
      </c>
      <c r="CH1446" s="131" t="s">
        <v>11540</v>
      </c>
      <c r="CI1446" s="124" t="s">
        <v>20429</v>
      </c>
    </row>
    <row r="1447" spans="45:87" ht="15" hidden="1" x14ac:dyDescent="0.25">
      <c r="AS1447" s="124" t="s">
        <v>5642</v>
      </c>
      <c r="AT1447" s="129" t="s">
        <v>1221</v>
      </c>
      <c r="AU1447" s="129" t="s">
        <v>171</v>
      </c>
      <c r="AV1447" s="129" t="s">
        <v>1224</v>
      </c>
      <c r="AW1447" s="129" t="s">
        <v>1257</v>
      </c>
      <c r="AX1447" s="129" t="s">
        <v>1269</v>
      </c>
      <c r="AZ1447" s="129" t="s">
        <v>3984</v>
      </c>
      <c r="BA1447" s="130" t="s">
        <v>11541</v>
      </c>
      <c r="BB1447" s="130" t="s">
        <v>11542</v>
      </c>
      <c r="BH1447" s="124"/>
      <c r="BI1447" s="124"/>
      <c r="BP1447" s="123"/>
      <c r="BQ1447" s="123"/>
      <c r="BR1447" s="123"/>
      <c r="BX1447" s="123"/>
      <c r="BY1447" s="123"/>
      <c r="CB1447" s="129" t="s">
        <v>1221</v>
      </c>
      <c r="CC1447" s="129" t="s">
        <v>171</v>
      </c>
      <c r="CD1447" s="129" t="s">
        <v>1224</v>
      </c>
      <c r="CE1447" s="129" t="s">
        <v>1257</v>
      </c>
      <c r="CF1447" s="129" t="s">
        <v>1269</v>
      </c>
      <c r="CG1447" s="131" t="s">
        <v>18055</v>
      </c>
      <c r="CH1447" s="131" t="s">
        <v>11542</v>
      </c>
      <c r="CI1447" s="124" t="s">
        <v>20430</v>
      </c>
    </row>
    <row r="1448" spans="45:87" ht="15" hidden="1" x14ac:dyDescent="0.25">
      <c r="AS1448" s="124" t="s">
        <v>5643</v>
      </c>
      <c r="AT1448" s="129" t="s">
        <v>1221</v>
      </c>
      <c r="AU1448" s="129" t="s">
        <v>171</v>
      </c>
      <c r="AV1448" s="129" t="s">
        <v>1225</v>
      </c>
      <c r="AW1448" s="129" t="s">
        <v>1270</v>
      </c>
      <c r="AX1448" s="129" t="s">
        <v>1271</v>
      </c>
      <c r="AZ1448" s="129" t="s">
        <v>3984</v>
      </c>
      <c r="BA1448" s="130" t="s">
        <v>11543</v>
      </c>
      <c r="BB1448" s="130" t="s">
        <v>11544</v>
      </c>
      <c r="BH1448" s="124"/>
      <c r="BI1448" s="124"/>
      <c r="BP1448" s="123"/>
      <c r="BQ1448" s="123"/>
      <c r="BR1448" s="123"/>
      <c r="BX1448" s="123"/>
      <c r="BY1448" s="123"/>
      <c r="CB1448" s="129" t="s">
        <v>1221</v>
      </c>
      <c r="CC1448" s="129" t="s">
        <v>171</v>
      </c>
      <c r="CD1448" s="129" t="s">
        <v>1225</v>
      </c>
      <c r="CE1448" s="129" t="s">
        <v>1270</v>
      </c>
      <c r="CF1448" s="129" t="s">
        <v>1271</v>
      </c>
      <c r="CG1448" s="131" t="s">
        <v>18056</v>
      </c>
      <c r="CH1448" s="131" t="s">
        <v>11544</v>
      </c>
      <c r="CI1448" s="124" t="s">
        <v>20431</v>
      </c>
    </row>
    <row r="1449" spans="45:87" ht="15" hidden="1" x14ac:dyDescent="0.25">
      <c r="AS1449" s="124" t="s">
        <v>5644</v>
      </c>
      <c r="AT1449" s="129" t="s">
        <v>1221</v>
      </c>
      <c r="AU1449" s="129" t="s">
        <v>171</v>
      </c>
      <c r="AV1449" s="129" t="s">
        <v>1225</v>
      </c>
      <c r="AW1449" s="129" t="s">
        <v>1270</v>
      </c>
      <c r="AX1449" s="129" t="s">
        <v>1272</v>
      </c>
      <c r="AZ1449" s="129" t="s">
        <v>3984</v>
      </c>
      <c r="BA1449" s="130" t="s">
        <v>11545</v>
      </c>
      <c r="BB1449" s="130" t="s">
        <v>11546</v>
      </c>
      <c r="BH1449" s="124"/>
      <c r="BI1449" s="124"/>
      <c r="BP1449" s="123"/>
      <c r="BQ1449" s="123"/>
      <c r="BR1449" s="123"/>
      <c r="BX1449" s="123"/>
      <c r="BY1449" s="123"/>
      <c r="CB1449" s="129" t="s">
        <v>1221</v>
      </c>
      <c r="CC1449" s="129" t="s">
        <v>171</v>
      </c>
      <c r="CD1449" s="129" t="s">
        <v>1225</v>
      </c>
      <c r="CE1449" s="129" t="s">
        <v>1270</v>
      </c>
      <c r="CF1449" s="129" t="s">
        <v>1272</v>
      </c>
      <c r="CG1449" s="131" t="s">
        <v>18056</v>
      </c>
      <c r="CH1449" s="131" t="s">
        <v>11546</v>
      </c>
      <c r="CI1449" s="124" t="s">
        <v>20432</v>
      </c>
    </row>
    <row r="1450" spans="45:87" ht="15" hidden="1" x14ac:dyDescent="0.25">
      <c r="AS1450" s="124" t="s">
        <v>5645</v>
      </c>
      <c r="AT1450" s="129" t="s">
        <v>1221</v>
      </c>
      <c r="AU1450" s="129" t="s">
        <v>171</v>
      </c>
      <c r="AV1450" s="129" t="s">
        <v>1225</v>
      </c>
      <c r="AW1450" s="129" t="s">
        <v>1270</v>
      </c>
      <c r="AX1450" s="129" t="s">
        <v>1273</v>
      </c>
      <c r="AZ1450" s="129" t="s">
        <v>3984</v>
      </c>
      <c r="BA1450" s="130" t="s">
        <v>11547</v>
      </c>
      <c r="BB1450" s="130" t="s">
        <v>11548</v>
      </c>
      <c r="BH1450" s="124"/>
      <c r="BI1450" s="124"/>
      <c r="BP1450" s="123"/>
      <c r="BQ1450" s="123"/>
      <c r="BR1450" s="123"/>
      <c r="BX1450" s="123"/>
      <c r="BY1450" s="123"/>
      <c r="CB1450" s="129" t="s">
        <v>1221</v>
      </c>
      <c r="CC1450" s="129" t="s">
        <v>171</v>
      </c>
      <c r="CD1450" s="129" t="s">
        <v>1225</v>
      </c>
      <c r="CE1450" s="129" t="s">
        <v>1270</v>
      </c>
      <c r="CF1450" s="129" t="s">
        <v>1273</v>
      </c>
      <c r="CG1450" s="131" t="s">
        <v>18056</v>
      </c>
      <c r="CH1450" s="131" t="s">
        <v>11548</v>
      </c>
      <c r="CI1450" s="124" t="s">
        <v>20433</v>
      </c>
    </row>
    <row r="1451" spans="45:87" ht="15" hidden="1" x14ac:dyDescent="0.25">
      <c r="AS1451" s="124" t="s">
        <v>5646</v>
      </c>
      <c r="AT1451" s="129" t="s">
        <v>1221</v>
      </c>
      <c r="AU1451" s="129" t="s">
        <v>171</v>
      </c>
      <c r="AV1451" s="129" t="s">
        <v>1225</v>
      </c>
      <c r="AW1451" s="129" t="s">
        <v>1270</v>
      </c>
      <c r="AX1451" s="129" t="s">
        <v>1274</v>
      </c>
      <c r="AZ1451" s="129" t="s">
        <v>3984</v>
      </c>
      <c r="BA1451" s="130" t="s">
        <v>11549</v>
      </c>
      <c r="BB1451" s="130" t="s">
        <v>11550</v>
      </c>
      <c r="BH1451" s="124"/>
      <c r="BI1451" s="124"/>
      <c r="BP1451" s="123"/>
      <c r="BQ1451" s="123"/>
      <c r="BR1451" s="123"/>
      <c r="BX1451" s="123"/>
      <c r="BY1451" s="123"/>
      <c r="CB1451" s="129" t="s">
        <v>1221</v>
      </c>
      <c r="CC1451" s="129" t="s">
        <v>171</v>
      </c>
      <c r="CD1451" s="129" t="s">
        <v>1225</v>
      </c>
      <c r="CE1451" s="129" t="s">
        <v>1270</v>
      </c>
      <c r="CF1451" s="129" t="s">
        <v>1274</v>
      </c>
      <c r="CG1451" s="131" t="s">
        <v>18056</v>
      </c>
      <c r="CH1451" s="131" t="s">
        <v>11550</v>
      </c>
      <c r="CI1451" s="124" t="s">
        <v>20434</v>
      </c>
    </row>
    <row r="1452" spans="45:87" ht="15" hidden="1" x14ac:dyDescent="0.25">
      <c r="AS1452" s="124" t="s">
        <v>5647</v>
      </c>
      <c r="AT1452" s="129" t="s">
        <v>1221</v>
      </c>
      <c r="AU1452" s="129" t="s">
        <v>171</v>
      </c>
      <c r="AV1452" s="129" t="s">
        <v>1225</v>
      </c>
      <c r="AW1452" s="129" t="s">
        <v>1270</v>
      </c>
      <c r="AX1452" s="129" t="s">
        <v>1275</v>
      </c>
      <c r="AZ1452" s="129" t="s">
        <v>3984</v>
      </c>
      <c r="BA1452" s="130" t="s">
        <v>11551</v>
      </c>
      <c r="BB1452" s="130" t="s">
        <v>11552</v>
      </c>
      <c r="BH1452" s="124"/>
      <c r="BI1452" s="124"/>
      <c r="BP1452" s="123"/>
      <c r="BQ1452" s="123"/>
      <c r="BR1452" s="123"/>
      <c r="BX1452" s="123"/>
      <c r="BY1452" s="123"/>
      <c r="CB1452" s="129" t="s">
        <v>1221</v>
      </c>
      <c r="CC1452" s="129" t="s">
        <v>171</v>
      </c>
      <c r="CD1452" s="129" t="s">
        <v>1225</v>
      </c>
      <c r="CE1452" s="129" t="s">
        <v>1270</v>
      </c>
      <c r="CF1452" s="129" t="s">
        <v>1275</v>
      </c>
      <c r="CG1452" s="131" t="s">
        <v>18056</v>
      </c>
      <c r="CH1452" s="131" t="s">
        <v>11552</v>
      </c>
      <c r="CI1452" s="124" t="s">
        <v>20435</v>
      </c>
    </row>
    <row r="1453" spans="45:87" ht="15" hidden="1" x14ac:dyDescent="0.25">
      <c r="AS1453" s="124" t="s">
        <v>5648</v>
      </c>
      <c r="AT1453" s="129" t="s">
        <v>1221</v>
      </c>
      <c r="AU1453" s="129" t="s">
        <v>171</v>
      </c>
      <c r="AV1453" s="129" t="s">
        <v>1225</v>
      </c>
      <c r="AW1453" s="129" t="s">
        <v>1270</v>
      </c>
      <c r="AX1453" s="129" t="s">
        <v>1276</v>
      </c>
      <c r="AZ1453" s="129" t="s">
        <v>3984</v>
      </c>
      <c r="BA1453" s="130" t="s">
        <v>11553</v>
      </c>
      <c r="BB1453" s="130" t="s">
        <v>11554</v>
      </c>
      <c r="BH1453" s="124"/>
      <c r="BI1453" s="124"/>
      <c r="BP1453" s="123"/>
      <c r="BQ1453" s="123"/>
      <c r="BR1453" s="123"/>
      <c r="BX1453" s="123"/>
      <c r="BY1453" s="123"/>
      <c r="CB1453" s="129" t="s">
        <v>1221</v>
      </c>
      <c r="CC1453" s="129" t="s">
        <v>171</v>
      </c>
      <c r="CD1453" s="129" t="s">
        <v>1225</v>
      </c>
      <c r="CE1453" s="129" t="s">
        <v>1270</v>
      </c>
      <c r="CF1453" s="129" t="s">
        <v>1276</v>
      </c>
      <c r="CG1453" s="131" t="s">
        <v>18056</v>
      </c>
      <c r="CH1453" s="131" t="s">
        <v>11554</v>
      </c>
      <c r="CI1453" s="124" t="s">
        <v>20436</v>
      </c>
    </row>
    <row r="1454" spans="45:87" ht="15" hidden="1" x14ac:dyDescent="0.25">
      <c r="AS1454" s="124" t="s">
        <v>5649</v>
      </c>
      <c r="AT1454" s="129" t="s">
        <v>1221</v>
      </c>
      <c r="AU1454" s="129" t="s">
        <v>171</v>
      </c>
      <c r="AV1454" s="129" t="s">
        <v>1225</v>
      </c>
      <c r="AW1454" s="129" t="s">
        <v>1270</v>
      </c>
      <c r="AX1454" s="129" t="s">
        <v>1277</v>
      </c>
      <c r="AZ1454" s="129" t="s">
        <v>3984</v>
      </c>
      <c r="BA1454" s="130" t="s">
        <v>11555</v>
      </c>
      <c r="BB1454" s="130" t="s">
        <v>11556</v>
      </c>
      <c r="BH1454" s="124"/>
      <c r="BI1454" s="124"/>
      <c r="BP1454" s="123"/>
      <c r="BQ1454" s="123"/>
      <c r="BR1454" s="123"/>
      <c r="BX1454" s="123"/>
      <c r="BY1454" s="123"/>
      <c r="CB1454" s="129" t="s">
        <v>1221</v>
      </c>
      <c r="CC1454" s="129" t="s">
        <v>171</v>
      </c>
      <c r="CD1454" s="129" t="s">
        <v>1225</v>
      </c>
      <c r="CE1454" s="129" t="s">
        <v>1270</v>
      </c>
      <c r="CF1454" s="129" t="s">
        <v>1277</v>
      </c>
      <c r="CG1454" s="131" t="s">
        <v>18056</v>
      </c>
      <c r="CH1454" s="131" t="s">
        <v>11556</v>
      </c>
      <c r="CI1454" s="124" t="s">
        <v>20437</v>
      </c>
    </row>
    <row r="1455" spans="45:87" ht="15" hidden="1" x14ac:dyDescent="0.25">
      <c r="AS1455" s="124" t="s">
        <v>5650</v>
      </c>
      <c r="AT1455" s="129" t="s">
        <v>1221</v>
      </c>
      <c r="AU1455" s="129" t="s">
        <v>171</v>
      </c>
      <c r="AV1455" s="129" t="s">
        <v>1225</v>
      </c>
      <c r="AW1455" s="129" t="s">
        <v>1270</v>
      </c>
      <c r="AX1455" s="129" t="s">
        <v>1278</v>
      </c>
      <c r="AZ1455" s="129" t="s">
        <v>3984</v>
      </c>
      <c r="BA1455" s="130" t="s">
        <v>11557</v>
      </c>
      <c r="BB1455" s="130" t="s">
        <v>11558</v>
      </c>
      <c r="BH1455" s="124"/>
      <c r="BI1455" s="124"/>
      <c r="BP1455" s="123"/>
      <c r="BQ1455" s="123"/>
      <c r="BR1455" s="123"/>
      <c r="BX1455" s="123"/>
      <c r="BY1455" s="123"/>
      <c r="CB1455" s="129" t="s">
        <v>1221</v>
      </c>
      <c r="CC1455" s="129" t="s">
        <v>171</v>
      </c>
      <c r="CD1455" s="129" t="s">
        <v>1225</v>
      </c>
      <c r="CE1455" s="129" t="s">
        <v>1270</v>
      </c>
      <c r="CF1455" s="129" t="s">
        <v>1278</v>
      </c>
      <c r="CG1455" s="131" t="s">
        <v>18056</v>
      </c>
      <c r="CH1455" s="131" t="s">
        <v>11558</v>
      </c>
      <c r="CI1455" s="124" t="s">
        <v>20438</v>
      </c>
    </row>
    <row r="1456" spans="45:87" ht="15" hidden="1" x14ac:dyDescent="0.25">
      <c r="AS1456" s="124" t="s">
        <v>5651</v>
      </c>
      <c r="AT1456" s="129" t="s">
        <v>1221</v>
      </c>
      <c r="AU1456" s="129" t="s">
        <v>171</v>
      </c>
      <c r="AV1456" s="129" t="s">
        <v>1225</v>
      </c>
      <c r="AW1456" s="129" t="s">
        <v>1270</v>
      </c>
      <c r="AX1456" s="129" t="s">
        <v>1279</v>
      </c>
      <c r="AZ1456" s="129" t="s">
        <v>3984</v>
      </c>
      <c r="BA1456" s="130" t="s">
        <v>11559</v>
      </c>
      <c r="BB1456" s="130" t="s">
        <v>11560</v>
      </c>
      <c r="BH1456" s="124"/>
      <c r="BI1456" s="124"/>
      <c r="BP1456" s="123"/>
      <c r="BQ1456" s="123"/>
      <c r="BR1456" s="123"/>
      <c r="BX1456" s="123"/>
      <c r="BY1456" s="123"/>
      <c r="CB1456" s="129" t="s">
        <v>1221</v>
      </c>
      <c r="CC1456" s="129" t="s">
        <v>171</v>
      </c>
      <c r="CD1456" s="129" t="s">
        <v>1225</v>
      </c>
      <c r="CE1456" s="129" t="s">
        <v>1270</v>
      </c>
      <c r="CF1456" s="129" t="s">
        <v>1279</v>
      </c>
      <c r="CG1456" s="131" t="s">
        <v>18056</v>
      </c>
      <c r="CH1456" s="131" t="s">
        <v>11560</v>
      </c>
      <c r="CI1456" s="124" t="s">
        <v>20439</v>
      </c>
    </row>
    <row r="1457" spans="45:87" ht="15" hidden="1" x14ac:dyDescent="0.25">
      <c r="AS1457" s="124" t="s">
        <v>5652</v>
      </c>
      <c r="AT1457" s="129" t="s">
        <v>1221</v>
      </c>
      <c r="AU1457" s="129" t="s">
        <v>171</v>
      </c>
      <c r="AV1457" s="129" t="s">
        <v>1225</v>
      </c>
      <c r="AW1457" s="129" t="s">
        <v>1270</v>
      </c>
      <c r="AX1457" s="129" t="s">
        <v>1280</v>
      </c>
      <c r="AZ1457" s="129" t="s">
        <v>3984</v>
      </c>
      <c r="BA1457" s="130" t="s">
        <v>11561</v>
      </c>
      <c r="BB1457" s="130" t="s">
        <v>11562</v>
      </c>
      <c r="BH1457" s="124"/>
      <c r="BI1457" s="124"/>
      <c r="BP1457" s="123"/>
      <c r="BQ1457" s="123"/>
      <c r="BR1457" s="123"/>
      <c r="BX1457" s="123"/>
      <c r="BY1457" s="123"/>
      <c r="CB1457" s="129" t="s">
        <v>1221</v>
      </c>
      <c r="CC1457" s="129" t="s">
        <v>171</v>
      </c>
      <c r="CD1457" s="129" t="s">
        <v>1225</v>
      </c>
      <c r="CE1457" s="129" t="s">
        <v>1270</v>
      </c>
      <c r="CF1457" s="129" t="s">
        <v>1280</v>
      </c>
      <c r="CG1457" s="131" t="s">
        <v>18056</v>
      </c>
      <c r="CH1457" s="131" t="s">
        <v>11562</v>
      </c>
      <c r="CI1457" s="124" t="s">
        <v>20440</v>
      </c>
    </row>
    <row r="1458" spans="45:87" ht="15" hidden="1" x14ac:dyDescent="0.25">
      <c r="AS1458" s="124" t="s">
        <v>5653</v>
      </c>
      <c r="AT1458" s="129" t="s">
        <v>1221</v>
      </c>
      <c r="AU1458" s="129" t="s">
        <v>171</v>
      </c>
      <c r="AV1458" s="129" t="s">
        <v>1225</v>
      </c>
      <c r="AW1458" s="129" t="s">
        <v>1270</v>
      </c>
      <c r="AX1458" s="129" t="s">
        <v>1281</v>
      </c>
      <c r="AZ1458" s="129" t="s">
        <v>3984</v>
      </c>
      <c r="BA1458" s="130" t="s">
        <v>11563</v>
      </c>
      <c r="BB1458" s="130" t="s">
        <v>11564</v>
      </c>
      <c r="BH1458" s="124"/>
      <c r="BI1458" s="124"/>
      <c r="BP1458" s="123"/>
      <c r="BQ1458" s="123"/>
      <c r="BR1458" s="123"/>
      <c r="BX1458" s="123"/>
      <c r="BY1458" s="123"/>
      <c r="CB1458" s="129" t="s">
        <v>1221</v>
      </c>
      <c r="CC1458" s="129" t="s">
        <v>171</v>
      </c>
      <c r="CD1458" s="129" t="s">
        <v>1225</v>
      </c>
      <c r="CE1458" s="129" t="s">
        <v>1270</v>
      </c>
      <c r="CF1458" s="129" t="s">
        <v>1281</v>
      </c>
      <c r="CG1458" s="131" t="s">
        <v>18056</v>
      </c>
      <c r="CH1458" s="131" t="s">
        <v>11564</v>
      </c>
      <c r="CI1458" s="124" t="s">
        <v>20441</v>
      </c>
    </row>
    <row r="1459" spans="45:87" ht="15" hidden="1" x14ac:dyDescent="0.25">
      <c r="AS1459" s="124" t="s">
        <v>5654</v>
      </c>
      <c r="AT1459" s="129" t="s">
        <v>1221</v>
      </c>
      <c r="AU1459" s="129" t="s">
        <v>171</v>
      </c>
      <c r="AV1459" s="129" t="s">
        <v>1225</v>
      </c>
      <c r="AW1459" s="129" t="s">
        <v>1270</v>
      </c>
      <c r="AX1459" s="129" t="s">
        <v>1282</v>
      </c>
      <c r="AZ1459" s="129" t="s">
        <v>3984</v>
      </c>
      <c r="BA1459" s="130" t="s">
        <v>11565</v>
      </c>
      <c r="BB1459" s="130" t="s">
        <v>11566</v>
      </c>
      <c r="BH1459" s="124"/>
      <c r="BI1459" s="124"/>
      <c r="BP1459" s="123"/>
      <c r="BQ1459" s="123"/>
      <c r="BR1459" s="123"/>
      <c r="BX1459" s="123"/>
      <c r="BY1459" s="123"/>
      <c r="CB1459" s="129" t="s">
        <v>1221</v>
      </c>
      <c r="CC1459" s="129" t="s">
        <v>171</v>
      </c>
      <c r="CD1459" s="129" t="s">
        <v>1225</v>
      </c>
      <c r="CE1459" s="129" t="s">
        <v>1270</v>
      </c>
      <c r="CF1459" s="129" t="s">
        <v>1282</v>
      </c>
      <c r="CG1459" s="131" t="s">
        <v>18056</v>
      </c>
      <c r="CH1459" s="131" t="s">
        <v>11566</v>
      </c>
      <c r="CI1459" s="124" t="s">
        <v>20442</v>
      </c>
    </row>
    <row r="1460" spans="45:87" ht="15" hidden="1" x14ac:dyDescent="0.25">
      <c r="AS1460" s="124" t="s">
        <v>5655</v>
      </c>
      <c r="AT1460" s="129" t="s">
        <v>1221</v>
      </c>
      <c r="AU1460" s="129" t="s">
        <v>171</v>
      </c>
      <c r="AV1460" s="129" t="s">
        <v>1225</v>
      </c>
      <c r="AW1460" s="129" t="s">
        <v>1270</v>
      </c>
      <c r="AX1460" s="129" t="s">
        <v>1283</v>
      </c>
      <c r="AZ1460" s="129" t="s">
        <v>3984</v>
      </c>
      <c r="BA1460" s="130" t="s">
        <v>11567</v>
      </c>
      <c r="BB1460" s="130" t="s">
        <v>11568</v>
      </c>
      <c r="BH1460" s="124"/>
      <c r="BI1460" s="124"/>
      <c r="BP1460" s="123"/>
      <c r="BQ1460" s="123"/>
      <c r="BR1460" s="123"/>
      <c r="BX1460" s="123"/>
      <c r="BY1460" s="123"/>
      <c r="CB1460" s="129" t="s">
        <v>1221</v>
      </c>
      <c r="CC1460" s="129" t="s">
        <v>171</v>
      </c>
      <c r="CD1460" s="129" t="s">
        <v>1225</v>
      </c>
      <c r="CE1460" s="129" t="s">
        <v>1270</v>
      </c>
      <c r="CF1460" s="129" t="s">
        <v>1283</v>
      </c>
      <c r="CG1460" s="131" t="s">
        <v>18056</v>
      </c>
      <c r="CH1460" s="131" t="s">
        <v>11568</v>
      </c>
      <c r="CI1460" s="124" t="s">
        <v>20443</v>
      </c>
    </row>
    <row r="1461" spans="45:87" ht="15" hidden="1" x14ac:dyDescent="0.25">
      <c r="AS1461" s="124" t="s">
        <v>5656</v>
      </c>
      <c r="AT1461" s="129" t="s">
        <v>1221</v>
      </c>
      <c r="AU1461" s="129" t="s">
        <v>171</v>
      </c>
      <c r="AV1461" s="129" t="s">
        <v>1225</v>
      </c>
      <c r="AW1461" s="129" t="s">
        <v>1270</v>
      </c>
      <c r="AX1461" s="129" t="s">
        <v>1284</v>
      </c>
      <c r="AZ1461" s="129" t="s">
        <v>3984</v>
      </c>
      <c r="BA1461" s="130" t="s">
        <v>11569</v>
      </c>
      <c r="BB1461" s="130" t="s">
        <v>11570</v>
      </c>
      <c r="BH1461" s="124"/>
      <c r="BI1461" s="124"/>
      <c r="BP1461" s="123"/>
      <c r="BQ1461" s="123"/>
      <c r="BR1461" s="123"/>
      <c r="BX1461" s="123"/>
      <c r="BY1461" s="123"/>
      <c r="CB1461" s="129" t="s">
        <v>1221</v>
      </c>
      <c r="CC1461" s="129" t="s">
        <v>171</v>
      </c>
      <c r="CD1461" s="129" t="s">
        <v>1225</v>
      </c>
      <c r="CE1461" s="129" t="s">
        <v>1270</v>
      </c>
      <c r="CF1461" s="129" t="s">
        <v>1284</v>
      </c>
      <c r="CG1461" s="131" t="s">
        <v>18056</v>
      </c>
      <c r="CH1461" s="131" t="s">
        <v>11570</v>
      </c>
      <c r="CI1461" s="124" t="s">
        <v>20444</v>
      </c>
    </row>
    <row r="1462" spans="45:87" ht="15" hidden="1" x14ac:dyDescent="0.25">
      <c r="AS1462" s="124" t="s">
        <v>5657</v>
      </c>
      <c r="AT1462" s="129" t="s">
        <v>1221</v>
      </c>
      <c r="AU1462" s="129" t="s">
        <v>171</v>
      </c>
      <c r="AV1462" s="129" t="s">
        <v>1225</v>
      </c>
      <c r="AW1462" s="129" t="s">
        <v>1270</v>
      </c>
      <c r="AX1462" s="129" t="s">
        <v>1285</v>
      </c>
      <c r="AZ1462" s="129" t="s">
        <v>3984</v>
      </c>
      <c r="BA1462" s="130" t="s">
        <v>11571</v>
      </c>
      <c r="BB1462" s="130" t="s">
        <v>11572</v>
      </c>
      <c r="BH1462" s="124"/>
      <c r="BI1462" s="124"/>
      <c r="BP1462" s="123"/>
      <c r="BQ1462" s="123"/>
      <c r="BR1462" s="123"/>
      <c r="BX1462" s="123"/>
      <c r="BY1462" s="123"/>
      <c r="CB1462" s="129" t="s">
        <v>1221</v>
      </c>
      <c r="CC1462" s="129" t="s">
        <v>171</v>
      </c>
      <c r="CD1462" s="129" t="s">
        <v>1225</v>
      </c>
      <c r="CE1462" s="129" t="s">
        <v>1270</v>
      </c>
      <c r="CF1462" s="129" t="s">
        <v>1285</v>
      </c>
      <c r="CG1462" s="131" t="s">
        <v>18056</v>
      </c>
      <c r="CH1462" s="131" t="s">
        <v>11572</v>
      </c>
      <c r="CI1462" s="124" t="s">
        <v>20445</v>
      </c>
    </row>
    <row r="1463" spans="45:87" ht="15" hidden="1" x14ac:dyDescent="0.25">
      <c r="AS1463" s="124" t="s">
        <v>5658</v>
      </c>
      <c r="AT1463" s="129" t="s">
        <v>1221</v>
      </c>
      <c r="AU1463" s="129" t="s">
        <v>171</v>
      </c>
      <c r="AV1463" s="129" t="s">
        <v>1225</v>
      </c>
      <c r="AW1463" s="129" t="s">
        <v>1270</v>
      </c>
      <c r="AX1463" s="129" t="s">
        <v>1286</v>
      </c>
      <c r="AZ1463" s="129" t="s">
        <v>3984</v>
      </c>
      <c r="BA1463" s="130" t="s">
        <v>11573</v>
      </c>
      <c r="BB1463" s="130" t="s">
        <v>11574</v>
      </c>
      <c r="BH1463" s="124"/>
      <c r="BI1463" s="124"/>
      <c r="BP1463" s="123"/>
      <c r="BQ1463" s="123"/>
      <c r="BR1463" s="123"/>
      <c r="BX1463" s="123"/>
      <c r="BY1463" s="123"/>
      <c r="CB1463" s="129" t="s">
        <v>1221</v>
      </c>
      <c r="CC1463" s="129" t="s">
        <v>171</v>
      </c>
      <c r="CD1463" s="129" t="s">
        <v>1225</v>
      </c>
      <c r="CE1463" s="129" t="s">
        <v>1270</v>
      </c>
      <c r="CF1463" s="129" t="s">
        <v>1286</v>
      </c>
      <c r="CG1463" s="131" t="s">
        <v>18056</v>
      </c>
      <c r="CH1463" s="131" t="s">
        <v>11574</v>
      </c>
      <c r="CI1463" s="124" t="s">
        <v>20446</v>
      </c>
    </row>
    <row r="1464" spans="45:87" ht="15" hidden="1" x14ac:dyDescent="0.25">
      <c r="AS1464" s="124" t="s">
        <v>5659</v>
      </c>
      <c r="AT1464" s="129" t="s">
        <v>1221</v>
      </c>
      <c r="AU1464" s="129" t="s">
        <v>171</v>
      </c>
      <c r="AV1464" s="129" t="s">
        <v>1225</v>
      </c>
      <c r="AW1464" s="129" t="s">
        <v>1270</v>
      </c>
      <c r="AX1464" s="129" t="s">
        <v>1287</v>
      </c>
      <c r="AZ1464" s="129" t="s">
        <v>3984</v>
      </c>
      <c r="BA1464" s="130" t="s">
        <v>11575</v>
      </c>
      <c r="BB1464" s="130" t="s">
        <v>11576</v>
      </c>
      <c r="BH1464" s="124"/>
      <c r="BI1464" s="124"/>
      <c r="BP1464" s="123"/>
      <c r="BQ1464" s="123"/>
      <c r="BR1464" s="123"/>
      <c r="BX1464" s="123"/>
      <c r="BY1464" s="123"/>
      <c r="CB1464" s="129" t="s">
        <v>1221</v>
      </c>
      <c r="CC1464" s="129" t="s">
        <v>171</v>
      </c>
      <c r="CD1464" s="129" t="s">
        <v>1225</v>
      </c>
      <c r="CE1464" s="129" t="s">
        <v>1270</v>
      </c>
      <c r="CF1464" s="129" t="s">
        <v>1287</v>
      </c>
      <c r="CG1464" s="131" t="s">
        <v>18056</v>
      </c>
      <c r="CH1464" s="131" t="s">
        <v>11576</v>
      </c>
      <c r="CI1464" s="124" t="s">
        <v>20447</v>
      </c>
    </row>
    <row r="1465" spans="45:87" ht="15" hidden="1" x14ac:dyDescent="0.25">
      <c r="AS1465" s="124" t="s">
        <v>5660</v>
      </c>
      <c r="AT1465" s="129" t="s">
        <v>1221</v>
      </c>
      <c r="AU1465" s="129" t="s">
        <v>171</v>
      </c>
      <c r="AV1465" s="129" t="s">
        <v>1225</v>
      </c>
      <c r="AW1465" s="129" t="s">
        <v>1270</v>
      </c>
      <c r="AX1465" s="129" t="s">
        <v>1288</v>
      </c>
      <c r="AZ1465" s="129" t="s">
        <v>3984</v>
      </c>
      <c r="BA1465" s="130" t="s">
        <v>11577</v>
      </c>
      <c r="BB1465" s="130" t="s">
        <v>11578</v>
      </c>
      <c r="BH1465" s="124"/>
      <c r="BI1465" s="124"/>
      <c r="BP1465" s="123"/>
      <c r="BQ1465" s="123"/>
      <c r="BR1465" s="123"/>
      <c r="BX1465" s="123"/>
      <c r="BY1465" s="123"/>
      <c r="CB1465" s="129" t="s">
        <v>1221</v>
      </c>
      <c r="CC1465" s="129" t="s">
        <v>171</v>
      </c>
      <c r="CD1465" s="129" t="s">
        <v>1225</v>
      </c>
      <c r="CE1465" s="129" t="s">
        <v>1270</v>
      </c>
      <c r="CF1465" s="129" t="s">
        <v>1288</v>
      </c>
      <c r="CG1465" s="131" t="s">
        <v>18056</v>
      </c>
      <c r="CH1465" s="131" t="s">
        <v>11578</v>
      </c>
      <c r="CI1465" s="124" t="s">
        <v>20448</v>
      </c>
    </row>
    <row r="1466" spans="45:87" ht="15" hidden="1" x14ac:dyDescent="0.25">
      <c r="AS1466" s="124" t="s">
        <v>5661</v>
      </c>
      <c r="AT1466" s="129" t="s">
        <v>1221</v>
      </c>
      <c r="AU1466" s="129" t="s">
        <v>171</v>
      </c>
      <c r="AV1466" s="129" t="s">
        <v>1225</v>
      </c>
      <c r="AW1466" s="129" t="s">
        <v>1270</v>
      </c>
      <c r="AX1466" s="129" t="s">
        <v>1289</v>
      </c>
      <c r="AZ1466" s="129" t="s">
        <v>3984</v>
      </c>
      <c r="BA1466" s="130" t="s">
        <v>11579</v>
      </c>
      <c r="BB1466" s="130" t="s">
        <v>11580</v>
      </c>
      <c r="BH1466" s="124"/>
      <c r="BI1466" s="124"/>
      <c r="BP1466" s="123"/>
      <c r="BQ1466" s="123"/>
      <c r="BR1466" s="123"/>
      <c r="BX1466" s="123"/>
      <c r="BY1466" s="123"/>
      <c r="CB1466" s="129" t="s">
        <v>1221</v>
      </c>
      <c r="CC1466" s="129" t="s">
        <v>171</v>
      </c>
      <c r="CD1466" s="129" t="s">
        <v>1225</v>
      </c>
      <c r="CE1466" s="129" t="s">
        <v>1270</v>
      </c>
      <c r="CF1466" s="129" t="s">
        <v>1289</v>
      </c>
      <c r="CG1466" s="131" t="s">
        <v>18056</v>
      </c>
      <c r="CH1466" s="131" t="s">
        <v>11580</v>
      </c>
      <c r="CI1466" s="124" t="s">
        <v>20449</v>
      </c>
    </row>
    <row r="1467" spans="45:87" ht="15" hidden="1" x14ac:dyDescent="0.25">
      <c r="AS1467" s="124" t="s">
        <v>5662</v>
      </c>
      <c r="AT1467" s="129" t="s">
        <v>1221</v>
      </c>
      <c r="AU1467" s="129" t="s">
        <v>171</v>
      </c>
      <c r="AV1467" s="129" t="s">
        <v>1225</v>
      </c>
      <c r="AW1467" s="129" t="s">
        <v>1270</v>
      </c>
      <c r="AX1467" s="129" t="s">
        <v>1290</v>
      </c>
      <c r="AZ1467" s="129" t="s">
        <v>3984</v>
      </c>
      <c r="BA1467" s="130" t="s">
        <v>11581</v>
      </c>
      <c r="BB1467" s="130" t="s">
        <v>11582</v>
      </c>
      <c r="BH1467" s="124"/>
      <c r="BI1467" s="124"/>
      <c r="BP1467" s="123"/>
      <c r="BQ1467" s="123"/>
      <c r="BR1467" s="123"/>
      <c r="BX1467" s="123"/>
      <c r="BY1467" s="123"/>
      <c r="CB1467" s="129" t="s">
        <v>1221</v>
      </c>
      <c r="CC1467" s="129" t="s">
        <v>171</v>
      </c>
      <c r="CD1467" s="129" t="s">
        <v>1225</v>
      </c>
      <c r="CE1467" s="129" t="s">
        <v>1270</v>
      </c>
      <c r="CF1467" s="129" t="s">
        <v>1290</v>
      </c>
      <c r="CG1467" s="131" t="s">
        <v>18056</v>
      </c>
      <c r="CH1467" s="131" t="s">
        <v>11582</v>
      </c>
      <c r="CI1467" s="124" t="s">
        <v>20450</v>
      </c>
    </row>
    <row r="1468" spans="45:87" ht="15" hidden="1" x14ac:dyDescent="0.25">
      <c r="AS1468" s="124" t="s">
        <v>5663</v>
      </c>
      <c r="AT1468" s="129" t="s">
        <v>1221</v>
      </c>
      <c r="AU1468" s="129" t="s">
        <v>171</v>
      </c>
      <c r="AV1468" s="129" t="s">
        <v>1225</v>
      </c>
      <c r="AW1468" s="129" t="s">
        <v>1270</v>
      </c>
      <c r="AX1468" s="129" t="s">
        <v>1291</v>
      </c>
      <c r="AZ1468" s="129" t="s">
        <v>3984</v>
      </c>
      <c r="BA1468" s="130" t="s">
        <v>11583</v>
      </c>
      <c r="BB1468" s="130" t="s">
        <v>11584</v>
      </c>
      <c r="BH1468" s="124"/>
      <c r="BI1468" s="124"/>
      <c r="BP1468" s="123"/>
      <c r="BQ1468" s="123"/>
      <c r="BR1468" s="123"/>
      <c r="BX1468" s="123"/>
      <c r="BY1468" s="123"/>
      <c r="CB1468" s="129" t="s">
        <v>1221</v>
      </c>
      <c r="CC1468" s="129" t="s">
        <v>171</v>
      </c>
      <c r="CD1468" s="129" t="s">
        <v>1225</v>
      </c>
      <c r="CE1468" s="129" t="s">
        <v>1270</v>
      </c>
      <c r="CF1468" s="129" t="s">
        <v>1291</v>
      </c>
      <c r="CG1468" s="131" t="s">
        <v>18056</v>
      </c>
      <c r="CH1468" s="131" t="s">
        <v>11584</v>
      </c>
      <c r="CI1468" s="124" t="s">
        <v>20451</v>
      </c>
    </row>
    <row r="1469" spans="45:87" ht="15" hidden="1" x14ac:dyDescent="0.25">
      <c r="AS1469" s="124" t="s">
        <v>5664</v>
      </c>
      <c r="AT1469" s="129" t="s">
        <v>1221</v>
      </c>
      <c r="AU1469" s="129" t="s">
        <v>171</v>
      </c>
      <c r="AV1469" s="129" t="s">
        <v>1225</v>
      </c>
      <c r="AW1469" s="129" t="s">
        <v>1270</v>
      </c>
      <c r="AX1469" s="129" t="s">
        <v>1292</v>
      </c>
      <c r="AZ1469" s="129" t="s">
        <v>3984</v>
      </c>
      <c r="BA1469" s="130" t="s">
        <v>11585</v>
      </c>
      <c r="BB1469" s="130" t="s">
        <v>11586</v>
      </c>
      <c r="BH1469" s="124"/>
      <c r="BI1469" s="124"/>
      <c r="BP1469" s="123"/>
      <c r="BQ1469" s="123"/>
      <c r="BR1469" s="123"/>
      <c r="BX1469" s="123"/>
      <c r="BY1469" s="123"/>
      <c r="CB1469" s="129" t="s">
        <v>1221</v>
      </c>
      <c r="CC1469" s="129" t="s">
        <v>171</v>
      </c>
      <c r="CD1469" s="129" t="s">
        <v>1225</v>
      </c>
      <c r="CE1469" s="129" t="s">
        <v>1270</v>
      </c>
      <c r="CF1469" s="129" t="s">
        <v>1292</v>
      </c>
      <c r="CG1469" s="131" t="s">
        <v>18056</v>
      </c>
      <c r="CH1469" s="131" t="s">
        <v>11586</v>
      </c>
      <c r="CI1469" s="124" t="s">
        <v>20452</v>
      </c>
    </row>
    <row r="1470" spans="45:87" ht="15" hidden="1" x14ac:dyDescent="0.25">
      <c r="AS1470" s="124" t="s">
        <v>5665</v>
      </c>
      <c r="AT1470" s="129" t="s">
        <v>1221</v>
      </c>
      <c r="AU1470" s="129" t="s">
        <v>171</v>
      </c>
      <c r="AV1470" s="129" t="s">
        <v>1225</v>
      </c>
      <c r="AW1470" s="129" t="s">
        <v>1270</v>
      </c>
      <c r="AX1470" s="129" t="s">
        <v>1293</v>
      </c>
      <c r="AZ1470" s="129" t="s">
        <v>3984</v>
      </c>
      <c r="BA1470" s="130" t="s">
        <v>11587</v>
      </c>
      <c r="BB1470" s="130" t="s">
        <v>11588</v>
      </c>
      <c r="BH1470" s="124"/>
      <c r="BI1470" s="124"/>
      <c r="BP1470" s="123"/>
      <c r="BQ1470" s="123"/>
      <c r="BR1470" s="123"/>
      <c r="BX1470" s="123"/>
      <c r="BY1470" s="123"/>
      <c r="CB1470" s="129" t="s">
        <v>1221</v>
      </c>
      <c r="CC1470" s="129" t="s">
        <v>171</v>
      </c>
      <c r="CD1470" s="129" t="s">
        <v>1225</v>
      </c>
      <c r="CE1470" s="129" t="s">
        <v>1270</v>
      </c>
      <c r="CF1470" s="129" t="s">
        <v>1293</v>
      </c>
      <c r="CG1470" s="131" t="s">
        <v>18056</v>
      </c>
      <c r="CH1470" s="131" t="s">
        <v>11588</v>
      </c>
      <c r="CI1470" s="124" t="s">
        <v>20453</v>
      </c>
    </row>
    <row r="1471" spans="45:87" ht="15" hidden="1" x14ac:dyDescent="0.25">
      <c r="AS1471" s="124" t="s">
        <v>5666</v>
      </c>
      <c r="AT1471" s="129" t="s">
        <v>1221</v>
      </c>
      <c r="AU1471" s="129" t="s">
        <v>171</v>
      </c>
      <c r="AV1471" s="129" t="s">
        <v>1225</v>
      </c>
      <c r="AW1471" s="129" t="s">
        <v>1270</v>
      </c>
      <c r="AX1471" s="129" t="s">
        <v>1294</v>
      </c>
      <c r="AZ1471" s="129" t="s">
        <v>3984</v>
      </c>
      <c r="BA1471" s="130" t="s">
        <v>11589</v>
      </c>
      <c r="BB1471" s="130" t="s">
        <v>11590</v>
      </c>
      <c r="BH1471" s="124"/>
      <c r="BI1471" s="124"/>
      <c r="BP1471" s="123"/>
      <c r="BQ1471" s="123"/>
      <c r="BR1471" s="123"/>
      <c r="BX1471" s="123"/>
      <c r="BY1471" s="123"/>
      <c r="CB1471" s="129" t="s">
        <v>1221</v>
      </c>
      <c r="CC1471" s="129" t="s">
        <v>171</v>
      </c>
      <c r="CD1471" s="129" t="s">
        <v>1225</v>
      </c>
      <c r="CE1471" s="129" t="s">
        <v>1270</v>
      </c>
      <c r="CF1471" s="129" t="s">
        <v>1294</v>
      </c>
      <c r="CG1471" s="131" t="s">
        <v>18056</v>
      </c>
      <c r="CH1471" s="131" t="s">
        <v>11590</v>
      </c>
      <c r="CI1471" s="124" t="s">
        <v>20454</v>
      </c>
    </row>
    <row r="1472" spans="45:87" ht="15" hidden="1" x14ac:dyDescent="0.25">
      <c r="AS1472" s="124" t="s">
        <v>5667</v>
      </c>
      <c r="AT1472" s="129" t="s">
        <v>1221</v>
      </c>
      <c r="AU1472" s="129" t="s">
        <v>171</v>
      </c>
      <c r="AV1472" s="129" t="s">
        <v>1225</v>
      </c>
      <c r="AW1472" s="129" t="s">
        <v>1270</v>
      </c>
      <c r="AX1472" s="129" t="s">
        <v>1295</v>
      </c>
      <c r="AZ1472" s="129" t="s">
        <v>3984</v>
      </c>
      <c r="BA1472" s="130" t="s">
        <v>11591</v>
      </c>
      <c r="BB1472" s="130" t="s">
        <v>11592</v>
      </c>
      <c r="BH1472" s="124"/>
      <c r="BI1472" s="124"/>
      <c r="BP1472" s="123"/>
      <c r="BQ1472" s="123"/>
      <c r="BR1472" s="123"/>
      <c r="BX1472" s="123"/>
      <c r="BY1472" s="123"/>
      <c r="CB1472" s="129" t="s">
        <v>1221</v>
      </c>
      <c r="CC1472" s="129" t="s">
        <v>171</v>
      </c>
      <c r="CD1472" s="129" t="s">
        <v>1225</v>
      </c>
      <c r="CE1472" s="129" t="s">
        <v>1270</v>
      </c>
      <c r="CF1472" s="129" t="s">
        <v>1295</v>
      </c>
      <c r="CG1472" s="131" t="s">
        <v>18056</v>
      </c>
      <c r="CH1472" s="131" t="s">
        <v>11592</v>
      </c>
      <c r="CI1472" s="124" t="s">
        <v>20455</v>
      </c>
    </row>
    <row r="1473" spans="45:87" ht="15" hidden="1" x14ac:dyDescent="0.25">
      <c r="AS1473" s="124" t="s">
        <v>5668</v>
      </c>
      <c r="AT1473" s="129" t="s">
        <v>1221</v>
      </c>
      <c r="AU1473" s="129" t="s">
        <v>171</v>
      </c>
      <c r="AV1473" s="129" t="s">
        <v>1225</v>
      </c>
      <c r="AW1473" s="129" t="s">
        <v>1270</v>
      </c>
      <c r="AX1473" s="129" t="s">
        <v>1296</v>
      </c>
      <c r="AZ1473" s="129" t="s">
        <v>3984</v>
      </c>
      <c r="BA1473" s="130" t="s">
        <v>11593</v>
      </c>
      <c r="BB1473" s="130" t="s">
        <v>11594</v>
      </c>
      <c r="BH1473" s="124"/>
      <c r="BI1473" s="124"/>
      <c r="BP1473" s="123"/>
      <c r="BQ1473" s="123"/>
      <c r="BR1473" s="123"/>
      <c r="BX1473" s="123"/>
      <c r="BY1473" s="123"/>
      <c r="CB1473" s="129" t="s">
        <v>1221</v>
      </c>
      <c r="CC1473" s="129" t="s">
        <v>171</v>
      </c>
      <c r="CD1473" s="129" t="s">
        <v>1225</v>
      </c>
      <c r="CE1473" s="129" t="s">
        <v>1270</v>
      </c>
      <c r="CF1473" s="129" t="s">
        <v>1296</v>
      </c>
      <c r="CG1473" s="131" t="s">
        <v>18056</v>
      </c>
      <c r="CH1473" s="131" t="s">
        <v>11594</v>
      </c>
      <c r="CI1473" s="124" t="s">
        <v>20456</v>
      </c>
    </row>
    <row r="1474" spans="45:87" ht="15" hidden="1" x14ac:dyDescent="0.25">
      <c r="AS1474" s="124" t="s">
        <v>5669</v>
      </c>
      <c r="AT1474" s="129" t="s">
        <v>1221</v>
      </c>
      <c r="AU1474" s="129" t="s">
        <v>171</v>
      </c>
      <c r="AV1474" s="129" t="s">
        <v>1225</v>
      </c>
      <c r="AW1474" s="129" t="s">
        <v>1270</v>
      </c>
      <c r="AX1474" s="129" t="s">
        <v>1297</v>
      </c>
      <c r="AZ1474" s="129" t="s">
        <v>3984</v>
      </c>
      <c r="BA1474" s="130" t="s">
        <v>11595</v>
      </c>
      <c r="BB1474" s="130" t="s">
        <v>11596</v>
      </c>
      <c r="BH1474" s="124"/>
      <c r="BI1474" s="124"/>
      <c r="BP1474" s="123"/>
      <c r="BQ1474" s="123"/>
      <c r="BR1474" s="123"/>
      <c r="BX1474" s="123"/>
      <c r="BY1474" s="123"/>
      <c r="CB1474" s="129" t="s">
        <v>1221</v>
      </c>
      <c r="CC1474" s="129" t="s">
        <v>171</v>
      </c>
      <c r="CD1474" s="129" t="s">
        <v>1225</v>
      </c>
      <c r="CE1474" s="129" t="s">
        <v>1270</v>
      </c>
      <c r="CF1474" s="129" t="s">
        <v>1297</v>
      </c>
      <c r="CG1474" s="131" t="s">
        <v>18056</v>
      </c>
      <c r="CH1474" s="131" t="s">
        <v>11596</v>
      </c>
      <c r="CI1474" s="124" t="s">
        <v>20457</v>
      </c>
    </row>
    <row r="1475" spans="45:87" ht="15" hidden="1" x14ac:dyDescent="0.25">
      <c r="AS1475" s="124" t="s">
        <v>5670</v>
      </c>
      <c r="AT1475" s="129" t="s">
        <v>1221</v>
      </c>
      <c r="AU1475" s="129" t="s">
        <v>171</v>
      </c>
      <c r="AV1475" s="129" t="s">
        <v>1225</v>
      </c>
      <c r="AW1475" s="129" t="s">
        <v>1270</v>
      </c>
      <c r="AX1475" s="129" t="s">
        <v>1298</v>
      </c>
      <c r="AZ1475" s="129" t="s">
        <v>3984</v>
      </c>
      <c r="BA1475" s="130" t="s">
        <v>11597</v>
      </c>
      <c r="BB1475" s="130" t="s">
        <v>11598</v>
      </c>
      <c r="BH1475" s="124"/>
      <c r="BI1475" s="124"/>
      <c r="BP1475" s="123"/>
      <c r="BQ1475" s="123"/>
      <c r="BR1475" s="123"/>
      <c r="BX1475" s="123"/>
      <c r="BY1475" s="123"/>
      <c r="CB1475" s="129" t="s">
        <v>1221</v>
      </c>
      <c r="CC1475" s="129" t="s">
        <v>171</v>
      </c>
      <c r="CD1475" s="129" t="s">
        <v>1225</v>
      </c>
      <c r="CE1475" s="129" t="s">
        <v>1270</v>
      </c>
      <c r="CF1475" s="129" t="s">
        <v>1298</v>
      </c>
      <c r="CG1475" s="131" t="s">
        <v>18056</v>
      </c>
      <c r="CH1475" s="131" t="s">
        <v>11598</v>
      </c>
      <c r="CI1475" s="124" t="s">
        <v>20458</v>
      </c>
    </row>
    <row r="1476" spans="45:87" ht="15" hidden="1" x14ac:dyDescent="0.25">
      <c r="AS1476" s="124" t="s">
        <v>5671</v>
      </c>
      <c r="AT1476" s="129" t="s">
        <v>1221</v>
      </c>
      <c r="AU1476" s="129" t="s">
        <v>171</v>
      </c>
      <c r="AV1476" s="129" t="s">
        <v>1225</v>
      </c>
      <c r="AW1476" s="129" t="s">
        <v>1270</v>
      </c>
      <c r="AX1476" s="129" t="s">
        <v>1299</v>
      </c>
      <c r="AZ1476" s="129" t="s">
        <v>3984</v>
      </c>
      <c r="BA1476" s="130" t="s">
        <v>11599</v>
      </c>
      <c r="BB1476" s="130" t="s">
        <v>11600</v>
      </c>
      <c r="BH1476" s="124"/>
      <c r="BI1476" s="124"/>
      <c r="BP1476" s="123"/>
      <c r="BQ1476" s="123"/>
      <c r="BR1476" s="123"/>
      <c r="BX1476" s="123"/>
      <c r="BY1476" s="123"/>
      <c r="CB1476" s="129" t="s">
        <v>1221</v>
      </c>
      <c r="CC1476" s="129" t="s">
        <v>171</v>
      </c>
      <c r="CD1476" s="129" t="s">
        <v>1225</v>
      </c>
      <c r="CE1476" s="129" t="s">
        <v>1270</v>
      </c>
      <c r="CF1476" s="129" t="s">
        <v>1299</v>
      </c>
      <c r="CG1476" s="131" t="s">
        <v>18056</v>
      </c>
      <c r="CH1476" s="131" t="s">
        <v>11600</v>
      </c>
      <c r="CI1476" s="124" t="s">
        <v>20459</v>
      </c>
    </row>
    <row r="1477" spans="45:87" ht="15" hidden="1" x14ac:dyDescent="0.25">
      <c r="AS1477" s="124" t="s">
        <v>5672</v>
      </c>
      <c r="AT1477" s="129" t="s">
        <v>1221</v>
      </c>
      <c r="AU1477" s="129" t="s">
        <v>171</v>
      </c>
      <c r="AV1477" s="129" t="s">
        <v>1225</v>
      </c>
      <c r="AW1477" s="129" t="s">
        <v>1270</v>
      </c>
      <c r="AX1477" s="129" t="s">
        <v>1300</v>
      </c>
      <c r="AZ1477" s="129" t="s">
        <v>3984</v>
      </c>
      <c r="BA1477" s="130" t="s">
        <v>11601</v>
      </c>
      <c r="BB1477" s="130" t="s">
        <v>11602</v>
      </c>
      <c r="BH1477" s="124"/>
      <c r="BI1477" s="124"/>
      <c r="BP1477" s="123"/>
      <c r="BQ1477" s="123"/>
      <c r="BR1477" s="123"/>
      <c r="BX1477" s="123"/>
      <c r="BY1477" s="123"/>
      <c r="CB1477" s="129" t="s">
        <v>1221</v>
      </c>
      <c r="CC1477" s="129" t="s">
        <v>171</v>
      </c>
      <c r="CD1477" s="129" t="s">
        <v>1225</v>
      </c>
      <c r="CE1477" s="129" t="s">
        <v>1270</v>
      </c>
      <c r="CF1477" s="129" t="s">
        <v>1300</v>
      </c>
      <c r="CG1477" s="131" t="s">
        <v>18056</v>
      </c>
      <c r="CH1477" s="131" t="s">
        <v>11602</v>
      </c>
      <c r="CI1477" s="124" t="s">
        <v>20460</v>
      </c>
    </row>
    <row r="1478" spans="45:87" ht="15" hidden="1" x14ac:dyDescent="0.25">
      <c r="AS1478" s="124" t="s">
        <v>5673</v>
      </c>
      <c r="AT1478" s="129" t="s">
        <v>1221</v>
      </c>
      <c r="AU1478" s="129" t="s">
        <v>171</v>
      </c>
      <c r="AV1478" s="129" t="s">
        <v>1226</v>
      </c>
      <c r="AW1478" s="129" t="s">
        <v>1301</v>
      </c>
      <c r="AX1478" s="129" t="s">
        <v>1302</v>
      </c>
      <c r="AZ1478" s="129" t="s">
        <v>3984</v>
      </c>
      <c r="BA1478" s="130" t="s">
        <v>11603</v>
      </c>
      <c r="BB1478" s="130" t="s">
        <v>11604</v>
      </c>
      <c r="BH1478" s="124"/>
      <c r="BI1478" s="124"/>
      <c r="BP1478" s="123"/>
      <c r="BQ1478" s="123"/>
      <c r="BR1478" s="123"/>
      <c r="BX1478" s="123"/>
      <c r="BY1478" s="123"/>
      <c r="CB1478" s="129" t="s">
        <v>1221</v>
      </c>
      <c r="CC1478" s="129" t="s">
        <v>171</v>
      </c>
      <c r="CD1478" s="129" t="s">
        <v>1226</v>
      </c>
      <c r="CE1478" s="129" t="s">
        <v>1301</v>
      </c>
      <c r="CF1478" s="129" t="s">
        <v>1302</v>
      </c>
      <c r="CG1478" s="131" t="s">
        <v>18057</v>
      </c>
      <c r="CH1478" s="131" t="s">
        <v>11604</v>
      </c>
      <c r="CI1478" s="124" t="s">
        <v>20461</v>
      </c>
    </row>
    <row r="1479" spans="45:87" ht="15" hidden="1" x14ac:dyDescent="0.25">
      <c r="AS1479" s="124" t="s">
        <v>5674</v>
      </c>
      <c r="AT1479" s="129" t="s">
        <v>1221</v>
      </c>
      <c r="AU1479" s="129" t="s">
        <v>171</v>
      </c>
      <c r="AV1479" s="129" t="s">
        <v>1226</v>
      </c>
      <c r="AW1479" s="129" t="s">
        <v>1301</v>
      </c>
      <c r="AX1479" s="129" t="s">
        <v>1303</v>
      </c>
      <c r="AZ1479" s="129" t="s">
        <v>3984</v>
      </c>
      <c r="BA1479" s="130" t="s">
        <v>11605</v>
      </c>
      <c r="BB1479" s="130" t="s">
        <v>11606</v>
      </c>
      <c r="BH1479" s="124"/>
      <c r="BI1479" s="124"/>
      <c r="BP1479" s="123"/>
      <c r="BQ1479" s="123"/>
      <c r="BR1479" s="123"/>
      <c r="BX1479" s="123"/>
      <c r="BY1479" s="123"/>
      <c r="CB1479" s="129" t="s">
        <v>1221</v>
      </c>
      <c r="CC1479" s="129" t="s">
        <v>171</v>
      </c>
      <c r="CD1479" s="129" t="s">
        <v>1226</v>
      </c>
      <c r="CE1479" s="129" t="s">
        <v>1301</v>
      </c>
      <c r="CF1479" s="129" t="s">
        <v>1303</v>
      </c>
      <c r="CG1479" s="131" t="s">
        <v>18057</v>
      </c>
      <c r="CH1479" s="131" t="s">
        <v>11606</v>
      </c>
      <c r="CI1479" s="124" t="s">
        <v>20462</v>
      </c>
    </row>
    <row r="1480" spans="45:87" ht="15" hidden="1" x14ac:dyDescent="0.25">
      <c r="AS1480" s="124" t="s">
        <v>5675</v>
      </c>
      <c r="AT1480" s="129" t="s">
        <v>1221</v>
      </c>
      <c r="AU1480" s="129" t="s">
        <v>171</v>
      </c>
      <c r="AV1480" s="129" t="s">
        <v>1226</v>
      </c>
      <c r="AW1480" s="129" t="s">
        <v>1301</v>
      </c>
      <c r="AX1480" s="129" t="s">
        <v>1304</v>
      </c>
      <c r="AZ1480" s="129" t="s">
        <v>3984</v>
      </c>
      <c r="BA1480" s="130" t="s">
        <v>11607</v>
      </c>
      <c r="BB1480" s="130" t="s">
        <v>11608</v>
      </c>
      <c r="BH1480" s="124"/>
      <c r="BI1480" s="124"/>
      <c r="BP1480" s="123"/>
      <c r="BQ1480" s="123"/>
      <c r="BR1480" s="123"/>
      <c r="BX1480" s="123"/>
      <c r="BY1480" s="123"/>
      <c r="CB1480" s="129" t="s">
        <v>1221</v>
      </c>
      <c r="CC1480" s="129" t="s">
        <v>171</v>
      </c>
      <c r="CD1480" s="129" t="s">
        <v>1226</v>
      </c>
      <c r="CE1480" s="129" t="s">
        <v>1301</v>
      </c>
      <c r="CF1480" s="129" t="s">
        <v>1304</v>
      </c>
      <c r="CG1480" s="131" t="s">
        <v>18057</v>
      </c>
      <c r="CH1480" s="131" t="s">
        <v>11608</v>
      </c>
      <c r="CI1480" s="124" t="s">
        <v>20463</v>
      </c>
    </row>
    <row r="1481" spans="45:87" ht="15" hidden="1" x14ac:dyDescent="0.25">
      <c r="AS1481" s="124" t="s">
        <v>5676</v>
      </c>
      <c r="AT1481" s="129" t="s">
        <v>1221</v>
      </c>
      <c r="AU1481" s="129" t="s">
        <v>171</v>
      </c>
      <c r="AV1481" s="129" t="s">
        <v>1226</v>
      </c>
      <c r="AW1481" s="129" t="s">
        <v>1301</v>
      </c>
      <c r="AX1481" s="129" t="s">
        <v>1305</v>
      </c>
      <c r="AZ1481" s="129" t="s">
        <v>3984</v>
      </c>
      <c r="BA1481" s="130" t="s">
        <v>11609</v>
      </c>
      <c r="BB1481" s="130" t="s">
        <v>11610</v>
      </c>
      <c r="BH1481" s="124"/>
      <c r="BI1481" s="124"/>
      <c r="BP1481" s="123"/>
      <c r="BQ1481" s="123"/>
      <c r="BR1481" s="123"/>
      <c r="BX1481" s="123"/>
      <c r="BY1481" s="123"/>
      <c r="CB1481" s="129" t="s">
        <v>1221</v>
      </c>
      <c r="CC1481" s="129" t="s">
        <v>171</v>
      </c>
      <c r="CD1481" s="129" t="s">
        <v>1226</v>
      </c>
      <c r="CE1481" s="129" t="s">
        <v>1301</v>
      </c>
      <c r="CF1481" s="129" t="s">
        <v>1305</v>
      </c>
      <c r="CG1481" s="131" t="s">
        <v>18057</v>
      </c>
      <c r="CH1481" s="131" t="s">
        <v>11610</v>
      </c>
      <c r="CI1481" s="124" t="s">
        <v>20464</v>
      </c>
    </row>
    <row r="1482" spans="45:87" ht="15" hidden="1" x14ac:dyDescent="0.25">
      <c r="AS1482" s="124" t="s">
        <v>5677</v>
      </c>
      <c r="AT1482" s="129" t="s">
        <v>1221</v>
      </c>
      <c r="AU1482" s="129" t="s">
        <v>171</v>
      </c>
      <c r="AV1482" s="129" t="s">
        <v>1226</v>
      </c>
      <c r="AW1482" s="129" t="s">
        <v>1301</v>
      </c>
      <c r="AX1482" s="129" t="s">
        <v>1306</v>
      </c>
      <c r="AZ1482" s="129" t="s">
        <v>3984</v>
      </c>
      <c r="BA1482" s="130" t="s">
        <v>11611</v>
      </c>
      <c r="BB1482" s="130" t="s">
        <v>11612</v>
      </c>
      <c r="BH1482" s="124"/>
      <c r="BI1482" s="124"/>
      <c r="BP1482" s="123"/>
      <c r="BQ1482" s="123"/>
      <c r="BR1482" s="123"/>
      <c r="BX1482" s="123"/>
      <c r="BY1482" s="123"/>
      <c r="CB1482" s="129" t="s">
        <v>1221</v>
      </c>
      <c r="CC1482" s="129" t="s">
        <v>171</v>
      </c>
      <c r="CD1482" s="129" t="s">
        <v>1226</v>
      </c>
      <c r="CE1482" s="129" t="s">
        <v>1301</v>
      </c>
      <c r="CF1482" s="129" t="s">
        <v>1306</v>
      </c>
      <c r="CG1482" s="131" t="s">
        <v>18057</v>
      </c>
      <c r="CH1482" s="131" t="s">
        <v>11612</v>
      </c>
      <c r="CI1482" s="124" t="s">
        <v>20465</v>
      </c>
    </row>
    <row r="1483" spans="45:87" ht="15" hidden="1" x14ac:dyDescent="0.25">
      <c r="AS1483" s="124" t="s">
        <v>5678</v>
      </c>
      <c r="AT1483" s="129" t="s">
        <v>1221</v>
      </c>
      <c r="AU1483" s="129" t="s">
        <v>171</v>
      </c>
      <c r="AV1483" s="129" t="s">
        <v>1226</v>
      </c>
      <c r="AW1483" s="129" t="s">
        <v>1301</v>
      </c>
      <c r="AX1483" s="129" t="s">
        <v>1307</v>
      </c>
      <c r="AZ1483" s="129" t="s">
        <v>3984</v>
      </c>
      <c r="BA1483" s="130" t="s">
        <v>11613</v>
      </c>
      <c r="BB1483" s="130" t="s">
        <v>11614</v>
      </c>
      <c r="BH1483" s="124"/>
      <c r="BI1483" s="124"/>
      <c r="BP1483" s="123"/>
      <c r="BQ1483" s="123"/>
      <c r="BR1483" s="123"/>
      <c r="BX1483" s="123"/>
      <c r="BY1483" s="123"/>
      <c r="CB1483" s="129" t="s">
        <v>1221</v>
      </c>
      <c r="CC1483" s="129" t="s">
        <v>171</v>
      </c>
      <c r="CD1483" s="129" t="s">
        <v>1226</v>
      </c>
      <c r="CE1483" s="129" t="s">
        <v>1301</v>
      </c>
      <c r="CF1483" s="129" t="s">
        <v>1307</v>
      </c>
      <c r="CG1483" s="131" t="s">
        <v>18057</v>
      </c>
      <c r="CH1483" s="131" t="s">
        <v>11614</v>
      </c>
      <c r="CI1483" s="124" t="s">
        <v>20466</v>
      </c>
    </row>
    <row r="1484" spans="45:87" ht="15" hidden="1" x14ac:dyDescent="0.25">
      <c r="AS1484" s="124" t="s">
        <v>5679</v>
      </c>
      <c r="AT1484" s="129" t="s">
        <v>1221</v>
      </c>
      <c r="AU1484" s="129" t="s">
        <v>171</v>
      </c>
      <c r="AV1484" s="129" t="s">
        <v>1226</v>
      </c>
      <c r="AW1484" s="129" t="s">
        <v>1301</v>
      </c>
      <c r="AX1484" s="129" t="s">
        <v>1308</v>
      </c>
      <c r="AZ1484" s="129" t="s">
        <v>3984</v>
      </c>
      <c r="BA1484" s="130" t="s">
        <v>11615</v>
      </c>
      <c r="BB1484" s="130" t="s">
        <v>11616</v>
      </c>
      <c r="BH1484" s="124"/>
      <c r="BI1484" s="124"/>
      <c r="BP1484" s="123"/>
      <c r="BQ1484" s="123"/>
      <c r="BR1484" s="123"/>
      <c r="BX1484" s="123"/>
      <c r="BY1484" s="123"/>
      <c r="CB1484" s="129" t="s">
        <v>1221</v>
      </c>
      <c r="CC1484" s="129" t="s">
        <v>171</v>
      </c>
      <c r="CD1484" s="129" t="s">
        <v>1226</v>
      </c>
      <c r="CE1484" s="129" t="s">
        <v>1301</v>
      </c>
      <c r="CF1484" s="129" t="s">
        <v>1308</v>
      </c>
      <c r="CG1484" s="131" t="s">
        <v>18057</v>
      </c>
      <c r="CH1484" s="131" t="s">
        <v>11616</v>
      </c>
      <c r="CI1484" s="124" t="s">
        <v>20467</v>
      </c>
    </row>
    <row r="1485" spans="45:87" ht="15" hidden="1" x14ac:dyDescent="0.25">
      <c r="AS1485" s="124" t="s">
        <v>5680</v>
      </c>
      <c r="AT1485" s="129" t="s">
        <v>1221</v>
      </c>
      <c r="AU1485" s="129" t="s">
        <v>171</v>
      </c>
      <c r="AV1485" s="129" t="s">
        <v>1226</v>
      </c>
      <c r="AW1485" s="129" t="s">
        <v>1301</v>
      </c>
      <c r="AX1485" s="129" t="s">
        <v>1309</v>
      </c>
      <c r="AZ1485" s="129" t="s">
        <v>3984</v>
      </c>
      <c r="BA1485" s="130" t="s">
        <v>11617</v>
      </c>
      <c r="BB1485" s="130" t="s">
        <v>11618</v>
      </c>
      <c r="BH1485" s="124"/>
      <c r="BI1485" s="124"/>
      <c r="BP1485" s="123"/>
      <c r="BQ1485" s="123"/>
      <c r="BR1485" s="123"/>
      <c r="BX1485" s="123"/>
      <c r="BY1485" s="123"/>
      <c r="CB1485" s="129" t="s">
        <v>1221</v>
      </c>
      <c r="CC1485" s="129" t="s">
        <v>171</v>
      </c>
      <c r="CD1485" s="129" t="s">
        <v>1226</v>
      </c>
      <c r="CE1485" s="129" t="s">
        <v>1301</v>
      </c>
      <c r="CF1485" s="129" t="s">
        <v>1309</v>
      </c>
      <c r="CG1485" s="131" t="s">
        <v>18057</v>
      </c>
      <c r="CH1485" s="131" t="s">
        <v>11618</v>
      </c>
      <c r="CI1485" s="124" t="s">
        <v>20468</v>
      </c>
    </row>
    <row r="1486" spans="45:87" ht="15" hidden="1" x14ac:dyDescent="0.25">
      <c r="AS1486" s="124" t="s">
        <v>5681</v>
      </c>
      <c r="AT1486" s="129" t="s">
        <v>1221</v>
      </c>
      <c r="AU1486" s="129" t="s">
        <v>171</v>
      </c>
      <c r="AV1486" s="129" t="s">
        <v>1226</v>
      </c>
      <c r="AW1486" s="129" t="s">
        <v>1301</v>
      </c>
      <c r="AX1486" s="129" t="s">
        <v>1310</v>
      </c>
      <c r="AZ1486" s="129" t="s">
        <v>3984</v>
      </c>
      <c r="BA1486" s="130" t="s">
        <v>11619</v>
      </c>
      <c r="BB1486" s="130" t="s">
        <v>11620</v>
      </c>
      <c r="BH1486" s="124"/>
      <c r="BI1486" s="124"/>
      <c r="BP1486" s="123"/>
      <c r="BQ1486" s="123"/>
      <c r="BR1486" s="123"/>
      <c r="BX1486" s="123"/>
      <c r="BY1486" s="123"/>
      <c r="CB1486" s="129" t="s">
        <v>1221</v>
      </c>
      <c r="CC1486" s="129" t="s">
        <v>171</v>
      </c>
      <c r="CD1486" s="129" t="s">
        <v>1226</v>
      </c>
      <c r="CE1486" s="129" t="s">
        <v>1301</v>
      </c>
      <c r="CF1486" s="129" t="s">
        <v>1310</v>
      </c>
      <c r="CG1486" s="131" t="s">
        <v>18057</v>
      </c>
      <c r="CH1486" s="131" t="s">
        <v>11620</v>
      </c>
      <c r="CI1486" s="124" t="s">
        <v>20469</v>
      </c>
    </row>
    <row r="1487" spans="45:87" ht="15" hidden="1" x14ac:dyDescent="0.25">
      <c r="AS1487" s="124" t="s">
        <v>5682</v>
      </c>
      <c r="AT1487" s="129" t="s">
        <v>1221</v>
      </c>
      <c r="AU1487" s="129" t="s">
        <v>171</v>
      </c>
      <c r="AV1487" s="129" t="s">
        <v>1226</v>
      </c>
      <c r="AW1487" s="129" t="s">
        <v>1301</v>
      </c>
      <c r="AX1487" s="129" t="s">
        <v>1311</v>
      </c>
      <c r="AZ1487" s="129" t="s">
        <v>3984</v>
      </c>
      <c r="BA1487" s="130" t="s">
        <v>11621</v>
      </c>
      <c r="BB1487" s="130" t="s">
        <v>11622</v>
      </c>
      <c r="BH1487" s="124"/>
      <c r="BI1487" s="124"/>
      <c r="BP1487" s="123"/>
      <c r="BQ1487" s="123"/>
      <c r="BR1487" s="123"/>
      <c r="BX1487" s="123"/>
      <c r="BY1487" s="123"/>
      <c r="CB1487" s="129" t="s">
        <v>1221</v>
      </c>
      <c r="CC1487" s="129" t="s">
        <v>171</v>
      </c>
      <c r="CD1487" s="129" t="s">
        <v>1226</v>
      </c>
      <c r="CE1487" s="129" t="s">
        <v>1301</v>
      </c>
      <c r="CF1487" s="129" t="s">
        <v>1311</v>
      </c>
      <c r="CG1487" s="131" t="s">
        <v>18057</v>
      </c>
      <c r="CH1487" s="131" t="s">
        <v>11622</v>
      </c>
      <c r="CI1487" s="124" t="s">
        <v>20470</v>
      </c>
    </row>
    <row r="1488" spans="45:87" ht="15" hidden="1" x14ac:dyDescent="0.25">
      <c r="AS1488" s="124" t="s">
        <v>5683</v>
      </c>
      <c r="AT1488" s="129" t="s">
        <v>1221</v>
      </c>
      <c r="AU1488" s="129" t="s">
        <v>171</v>
      </c>
      <c r="AV1488" s="129" t="s">
        <v>1226</v>
      </c>
      <c r="AW1488" s="129" t="s">
        <v>1301</v>
      </c>
      <c r="AX1488" s="129" t="s">
        <v>1312</v>
      </c>
      <c r="AZ1488" s="129" t="s">
        <v>3984</v>
      </c>
      <c r="BA1488" s="130" t="s">
        <v>11623</v>
      </c>
      <c r="BB1488" s="130" t="s">
        <v>11624</v>
      </c>
      <c r="BH1488" s="124"/>
      <c r="BI1488" s="124"/>
      <c r="BP1488" s="123"/>
      <c r="BQ1488" s="123"/>
      <c r="BR1488" s="123"/>
      <c r="BX1488" s="123"/>
      <c r="BY1488" s="123"/>
      <c r="CB1488" s="129" t="s">
        <v>1221</v>
      </c>
      <c r="CC1488" s="129" t="s">
        <v>171</v>
      </c>
      <c r="CD1488" s="129" t="s">
        <v>1226</v>
      </c>
      <c r="CE1488" s="129" t="s">
        <v>1301</v>
      </c>
      <c r="CF1488" s="129" t="s">
        <v>1312</v>
      </c>
      <c r="CG1488" s="131" t="s">
        <v>18057</v>
      </c>
      <c r="CH1488" s="131" t="s">
        <v>11624</v>
      </c>
      <c r="CI1488" s="124" t="s">
        <v>20471</v>
      </c>
    </row>
    <row r="1489" spans="45:87" ht="15" hidden="1" x14ac:dyDescent="0.25">
      <c r="AS1489" s="124" t="s">
        <v>5684</v>
      </c>
      <c r="AT1489" s="129" t="s">
        <v>1221</v>
      </c>
      <c r="AU1489" s="129" t="s">
        <v>171</v>
      </c>
      <c r="AV1489" s="129" t="s">
        <v>1226</v>
      </c>
      <c r="AW1489" s="129" t="s">
        <v>1301</v>
      </c>
      <c r="AX1489" s="129" t="s">
        <v>1313</v>
      </c>
      <c r="AZ1489" s="129" t="s">
        <v>3984</v>
      </c>
      <c r="BA1489" s="130" t="s">
        <v>11625</v>
      </c>
      <c r="BB1489" s="130" t="s">
        <v>11626</v>
      </c>
      <c r="BH1489" s="124"/>
      <c r="BI1489" s="124"/>
      <c r="BP1489" s="123"/>
      <c r="BQ1489" s="123"/>
      <c r="BR1489" s="123"/>
      <c r="BX1489" s="123"/>
      <c r="BY1489" s="123"/>
      <c r="CB1489" s="129" t="s">
        <v>1221</v>
      </c>
      <c r="CC1489" s="129" t="s">
        <v>171</v>
      </c>
      <c r="CD1489" s="129" t="s">
        <v>1226</v>
      </c>
      <c r="CE1489" s="129" t="s">
        <v>1301</v>
      </c>
      <c r="CF1489" s="129" t="s">
        <v>1313</v>
      </c>
      <c r="CG1489" s="131" t="s">
        <v>18057</v>
      </c>
      <c r="CH1489" s="131" t="s">
        <v>11626</v>
      </c>
      <c r="CI1489" s="124" t="s">
        <v>20472</v>
      </c>
    </row>
    <row r="1490" spans="45:87" ht="15" hidden="1" x14ac:dyDescent="0.25">
      <c r="AS1490" s="124" t="s">
        <v>5685</v>
      </c>
      <c r="AT1490" s="129" t="s">
        <v>1221</v>
      </c>
      <c r="AU1490" s="129" t="s">
        <v>171</v>
      </c>
      <c r="AV1490" s="129" t="s">
        <v>1226</v>
      </c>
      <c r="AW1490" s="129" t="s">
        <v>1301</v>
      </c>
      <c r="AX1490" s="129" t="s">
        <v>1314</v>
      </c>
      <c r="AZ1490" s="129" t="s">
        <v>3984</v>
      </c>
      <c r="BA1490" s="130" t="s">
        <v>11627</v>
      </c>
      <c r="BB1490" s="130" t="s">
        <v>11628</v>
      </c>
      <c r="BH1490" s="124"/>
      <c r="BI1490" s="124"/>
      <c r="BP1490" s="123"/>
      <c r="BQ1490" s="123"/>
      <c r="BR1490" s="123"/>
      <c r="BX1490" s="123"/>
      <c r="BY1490" s="123"/>
      <c r="CB1490" s="129" t="s">
        <v>1221</v>
      </c>
      <c r="CC1490" s="129" t="s">
        <v>171</v>
      </c>
      <c r="CD1490" s="129" t="s">
        <v>1226</v>
      </c>
      <c r="CE1490" s="129" t="s">
        <v>1301</v>
      </c>
      <c r="CF1490" s="129" t="s">
        <v>1314</v>
      </c>
      <c r="CG1490" s="131" t="s">
        <v>18057</v>
      </c>
      <c r="CH1490" s="131" t="s">
        <v>11628</v>
      </c>
      <c r="CI1490" s="124" t="s">
        <v>20473</v>
      </c>
    </row>
    <row r="1491" spans="45:87" ht="15" hidden="1" x14ac:dyDescent="0.25">
      <c r="AS1491" s="124" t="s">
        <v>5686</v>
      </c>
      <c r="AT1491" s="129" t="s">
        <v>1221</v>
      </c>
      <c r="AU1491" s="129" t="s">
        <v>171</v>
      </c>
      <c r="AV1491" s="129" t="s">
        <v>1226</v>
      </c>
      <c r="AW1491" s="129" t="s">
        <v>1301</v>
      </c>
      <c r="AX1491" s="129" t="s">
        <v>1315</v>
      </c>
      <c r="AZ1491" s="129" t="s">
        <v>3984</v>
      </c>
      <c r="BA1491" s="130" t="s">
        <v>11629</v>
      </c>
      <c r="BB1491" s="130" t="s">
        <v>11630</v>
      </c>
      <c r="BH1491" s="124"/>
      <c r="BI1491" s="124"/>
      <c r="BP1491" s="123"/>
      <c r="BQ1491" s="123"/>
      <c r="BR1491" s="123"/>
      <c r="BX1491" s="123"/>
      <c r="BY1491" s="123"/>
      <c r="CB1491" s="129" t="s">
        <v>1221</v>
      </c>
      <c r="CC1491" s="129" t="s">
        <v>171</v>
      </c>
      <c r="CD1491" s="129" t="s">
        <v>1226</v>
      </c>
      <c r="CE1491" s="129" t="s">
        <v>1301</v>
      </c>
      <c r="CF1491" s="129" t="s">
        <v>1315</v>
      </c>
      <c r="CG1491" s="131" t="s">
        <v>18057</v>
      </c>
      <c r="CH1491" s="131" t="s">
        <v>11630</v>
      </c>
      <c r="CI1491" s="124" t="s">
        <v>20474</v>
      </c>
    </row>
    <row r="1492" spans="45:87" ht="15" hidden="1" x14ac:dyDescent="0.25">
      <c r="AS1492" s="124" t="s">
        <v>5687</v>
      </c>
      <c r="AT1492" s="129" t="s">
        <v>1221</v>
      </c>
      <c r="AU1492" s="129" t="s">
        <v>171</v>
      </c>
      <c r="AV1492" s="129" t="s">
        <v>1226</v>
      </c>
      <c r="AW1492" s="129" t="s">
        <v>1301</v>
      </c>
      <c r="AX1492" s="129" t="s">
        <v>1316</v>
      </c>
      <c r="AZ1492" s="129" t="s">
        <v>3984</v>
      </c>
      <c r="BA1492" s="130" t="s">
        <v>11631</v>
      </c>
      <c r="BB1492" s="130" t="s">
        <v>11632</v>
      </c>
      <c r="BH1492" s="124"/>
      <c r="BI1492" s="124"/>
      <c r="BP1492" s="123"/>
      <c r="BQ1492" s="123"/>
      <c r="BR1492" s="123"/>
      <c r="BX1492" s="123"/>
      <c r="BY1492" s="123"/>
      <c r="CB1492" s="129" t="s">
        <v>1221</v>
      </c>
      <c r="CC1492" s="129" t="s">
        <v>171</v>
      </c>
      <c r="CD1492" s="129" t="s">
        <v>1226</v>
      </c>
      <c r="CE1492" s="129" t="s">
        <v>1301</v>
      </c>
      <c r="CF1492" s="129" t="s">
        <v>1316</v>
      </c>
      <c r="CG1492" s="131" t="s">
        <v>18057</v>
      </c>
      <c r="CH1492" s="131" t="s">
        <v>11632</v>
      </c>
      <c r="CI1492" s="124" t="s">
        <v>20475</v>
      </c>
    </row>
    <row r="1493" spans="45:87" ht="15" hidden="1" x14ac:dyDescent="0.25">
      <c r="AS1493" s="124" t="s">
        <v>5688</v>
      </c>
      <c r="AT1493" s="129" t="s">
        <v>1221</v>
      </c>
      <c r="AU1493" s="129" t="s">
        <v>171</v>
      </c>
      <c r="AV1493" s="129" t="s">
        <v>1226</v>
      </c>
      <c r="AW1493" s="129" t="s">
        <v>1301</v>
      </c>
      <c r="AX1493" s="129" t="s">
        <v>1317</v>
      </c>
      <c r="AZ1493" s="129" t="s">
        <v>3984</v>
      </c>
      <c r="BA1493" s="130" t="s">
        <v>11633</v>
      </c>
      <c r="BB1493" s="130" t="s">
        <v>11634</v>
      </c>
      <c r="BH1493" s="124"/>
      <c r="BI1493" s="124"/>
      <c r="BP1493" s="123"/>
      <c r="BQ1493" s="123"/>
      <c r="BR1493" s="123"/>
      <c r="BX1493" s="123"/>
      <c r="BY1493" s="123"/>
      <c r="CB1493" s="129" t="s">
        <v>1221</v>
      </c>
      <c r="CC1493" s="129" t="s">
        <v>171</v>
      </c>
      <c r="CD1493" s="129" t="s">
        <v>1226</v>
      </c>
      <c r="CE1493" s="129" t="s">
        <v>1301</v>
      </c>
      <c r="CF1493" s="129" t="s">
        <v>1317</v>
      </c>
      <c r="CG1493" s="131" t="s">
        <v>18057</v>
      </c>
      <c r="CH1493" s="131" t="s">
        <v>11634</v>
      </c>
      <c r="CI1493" s="124" t="s">
        <v>20476</v>
      </c>
    </row>
    <row r="1494" spans="45:87" ht="15" hidden="1" x14ac:dyDescent="0.25">
      <c r="AS1494" s="124" t="s">
        <v>5689</v>
      </c>
      <c r="AT1494" s="129" t="s">
        <v>1221</v>
      </c>
      <c r="AU1494" s="129" t="s">
        <v>171</v>
      </c>
      <c r="AV1494" s="129" t="s">
        <v>1226</v>
      </c>
      <c r="AW1494" s="129" t="s">
        <v>1301</v>
      </c>
      <c r="AX1494" s="129" t="s">
        <v>1318</v>
      </c>
      <c r="AZ1494" s="129" t="s">
        <v>3984</v>
      </c>
      <c r="BA1494" s="130" t="s">
        <v>11635</v>
      </c>
      <c r="BB1494" s="130" t="s">
        <v>11636</v>
      </c>
      <c r="BH1494" s="124"/>
      <c r="BI1494" s="124"/>
      <c r="BP1494" s="123"/>
      <c r="BQ1494" s="123"/>
      <c r="BR1494" s="123"/>
      <c r="BX1494" s="123"/>
      <c r="BY1494" s="123"/>
      <c r="CB1494" s="129" t="s">
        <v>1221</v>
      </c>
      <c r="CC1494" s="129" t="s">
        <v>171</v>
      </c>
      <c r="CD1494" s="129" t="s">
        <v>1226</v>
      </c>
      <c r="CE1494" s="129" t="s">
        <v>1301</v>
      </c>
      <c r="CF1494" s="129" t="s">
        <v>1318</v>
      </c>
      <c r="CG1494" s="131" t="s">
        <v>18057</v>
      </c>
      <c r="CH1494" s="131" t="s">
        <v>11636</v>
      </c>
      <c r="CI1494" s="124" t="s">
        <v>20477</v>
      </c>
    </row>
    <row r="1495" spans="45:87" ht="15" hidden="1" x14ac:dyDescent="0.25">
      <c r="AS1495" s="124" t="s">
        <v>5690</v>
      </c>
      <c r="AT1495" s="129" t="s">
        <v>1221</v>
      </c>
      <c r="AU1495" s="129" t="s">
        <v>171</v>
      </c>
      <c r="AV1495" s="129" t="s">
        <v>1226</v>
      </c>
      <c r="AW1495" s="129" t="s">
        <v>1301</v>
      </c>
      <c r="AX1495" s="129" t="s">
        <v>1319</v>
      </c>
      <c r="AZ1495" s="129" t="s">
        <v>3984</v>
      </c>
      <c r="BA1495" s="130" t="s">
        <v>11637</v>
      </c>
      <c r="BB1495" s="130" t="s">
        <v>11638</v>
      </c>
      <c r="BH1495" s="124"/>
      <c r="BI1495" s="124"/>
      <c r="BP1495" s="123"/>
      <c r="BQ1495" s="123"/>
      <c r="BR1495" s="123"/>
      <c r="BX1495" s="123"/>
      <c r="BY1495" s="123"/>
      <c r="CB1495" s="129" t="s">
        <v>1221</v>
      </c>
      <c r="CC1495" s="129" t="s">
        <v>171</v>
      </c>
      <c r="CD1495" s="129" t="s">
        <v>1226</v>
      </c>
      <c r="CE1495" s="129" t="s">
        <v>1301</v>
      </c>
      <c r="CF1495" s="129" t="s">
        <v>1319</v>
      </c>
      <c r="CG1495" s="131" t="s">
        <v>18057</v>
      </c>
      <c r="CH1495" s="131" t="s">
        <v>11638</v>
      </c>
      <c r="CI1495" s="124" t="s">
        <v>20478</v>
      </c>
    </row>
    <row r="1496" spans="45:87" ht="15" hidden="1" x14ac:dyDescent="0.25">
      <c r="AS1496" s="124" t="s">
        <v>5691</v>
      </c>
      <c r="AT1496" s="129" t="s">
        <v>1221</v>
      </c>
      <c r="AU1496" s="129" t="s">
        <v>171</v>
      </c>
      <c r="AV1496" s="129" t="s">
        <v>1226</v>
      </c>
      <c r="AW1496" s="129" t="s">
        <v>1301</v>
      </c>
      <c r="AX1496" s="129" t="s">
        <v>1320</v>
      </c>
      <c r="AZ1496" s="129" t="s">
        <v>3984</v>
      </c>
      <c r="BA1496" s="130" t="s">
        <v>11639</v>
      </c>
      <c r="BB1496" s="130" t="s">
        <v>11640</v>
      </c>
      <c r="BH1496" s="124"/>
      <c r="BI1496" s="124"/>
      <c r="BP1496" s="123"/>
      <c r="BQ1496" s="123"/>
      <c r="BR1496" s="123"/>
      <c r="BX1496" s="123"/>
      <c r="BY1496" s="123"/>
      <c r="CB1496" s="129" t="s">
        <v>1221</v>
      </c>
      <c r="CC1496" s="129" t="s">
        <v>171</v>
      </c>
      <c r="CD1496" s="129" t="s">
        <v>1226</v>
      </c>
      <c r="CE1496" s="129" t="s">
        <v>1301</v>
      </c>
      <c r="CF1496" s="129" t="s">
        <v>1320</v>
      </c>
      <c r="CG1496" s="131" t="s">
        <v>18057</v>
      </c>
      <c r="CH1496" s="131" t="s">
        <v>11640</v>
      </c>
      <c r="CI1496" s="124" t="s">
        <v>20479</v>
      </c>
    </row>
    <row r="1497" spans="45:87" ht="15" hidden="1" x14ac:dyDescent="0.25">
      <c r="AS1497" s="124" t="s">
        <v>5692</v>
      </c>
      <c r="AT1497" s="129" t="s">
        <v>1221</v>
      </c>
      <c r="AU1497" s="129" t="s">
        <v>171</v>
      </c>
      <c r="AV1497" s="129" t="s">
        <v>1226</v>
      </c>
      <c r="AW1497" s="129" t="s">
        <v>1301</v>
      </c>
      <c r="AX1497" s="129" t="s">
        <v>1321</v>
      </c>
      <c r="AZ1497" s="129" t="s">
        <v>3984</v>
      </c>
      <c r="BA1497" s="130" t="s">
        <v>11641</v>
      </c>
      <c r="BB1497" s="130" t="s">
        <v>11642</v>
      </c>
      <c r="BH1497" s="124"/>
      <c r="BI1497" s="124"/>
      <c r="BP1497" s="123"/>
      <c r="BQ1497" s="123"/>
      <c r="BR1497" s="123"/>
      <c r="BX1497" s="123"/>
      <c r="BY1497" s="123"/>
      <c r="CB1497" s="129" t="s">
        <v>1221</v>
      </c>
      <c r="CC1497" s="129" t="s">
        <v>171</v>
      </c>
      <c r="CD1497" s="129" t="s">
        <v>1226</v>
      </c>
      <c r="CE1497" s="129" t="s">
        <v>1301</v>
      </c>
      <c r="CF1497" s="129" t="s">
        <v>1321</v>
      </c>
      <c r="CG1497" s="131" t="s">
        <v>18057</v>
      </c>
      <c r="CH1497" s="131" t="s">
        <v>11642</v>
      </c>
      <c r="CI1497" s="124" t="s">
        <v>20480</v>
      </c>
    </row>
    <row r="1498" spans="45:87" ht="15" hidden="1" x14ac:dyDescent="0.25">
      <c r="AS1498" s="124" t="s">
        <v>5693</v>
      </c>
      <c r="AT1498" s="129" t="s">
        <v>1221</v>
      </c>
      <c r="AU1498" s="129" t="s">
        <v>171</v>
      </c>
      <c r="AV1498" s="129" t="s">
        <v>1226</v>
      </c>
      <c r="AW1498" s="129" t="s">
        <v>1301</v>
      </c>
      <c r="AX1498" s="129" t="s">
        <v>1322</v>
      </c>
      <c r="AZ1498" s="129" t="s">
        <v>3984</v>
      </c>
      <c r="BA1498" s="130" t="s">
        <v>11643</v>
      </c>
      <c r="BB1498" s="130" t="s">
        <v>11644</v>
      </c>
      <c r="BH1498" s="124"/>
      <c r="BI1498" s="124"/>
      <c r="BP1498" s="123"/>
      <c r="BQ1498" s="123"/>
      <c r="BR1498" s="123"/>
      <c r="BX1498" s="123"/>
      <c r="BY1498" s="123"/>
      <c r="CB1498" s="129" t="s">
        <v>1221</v>
      </c>
      <c r="CC1498" s="129" t="s">
        <v>171</v>
      </c>
      <c r="CD1498" s="129" t="s">
        <v>1226</v>
      </c>
      <c r="CE1498" s="129" t="s">
        <v>1301</v>
      </c>
      <c r="CF1498" s="129" t="s">
        <v>1322</v>
      </c>
      <c r="CG1498" s="131" t="s">
        <v>18057</v>
      </c>
      <c r="CH1498" s="131" t="s">
        <v>11644</v>
      </c>
      <c r="CI1498" s="124" t="s">
        <v>20481</v>
      </c>
    </row>
    <row r="1499" spans="45:87" ht="15" hidden="1" x14ac:dyDescent="0.25">
      <c r="AS1499" s="124" t="s">
        <v>5694</v>
      </c>
      <c r="AT1499" s="129" t="s">
        <v>1221</v>
      </c>
      <c r="AU1499" s="129" t="s">
        <v>171</v>
      </c>
      <c r="AV1499" s="129" t="s">
        <v>1226</v>
      </c>
      <c r="AW1499" s="129" t="s">
        <v>1301</v>
      </c>
      <c r="AX1499" s="129" t="s">
        <v>1323</v>
      </c>
      <c r="AZ1499" s="129" t="s">
        <v>3984</v>
      </c>
      <c r="BA1499" s="130" t="s">
        <v>11645</v>
      </c>
      <c r="BB1499" s="130" t="s">
        <v>11646</v>
      </c>
      <c r="BH1499" s="124"/>
      <c r="BI1499" s="124"/>
      <c r="BP1499" s="123"/>
      <c r="BQ1499" s="123"/>
      <c r="BR1499" s="123"/>
      <c r="BX1499" s="123"/>
      <c r="BY1499" s="123"/>
      <c r="CB1499" s="129" t="s">
        <v>1221</v>
      </c>
      <c r="CC1499" s="129" t="s">
        <v>171</v>
      </c>
      <c r="CD1499" s="129" t="s">
        <v>1226</v>
      </c>
      <c r="CE1499" s="129" t="s">
        <v>1301</v>
      </c>
      <c r="CF1499" s="129" t="s">
        <v>1323</v>
      </c>
      <c r="CG1499" s="131" t="s">
        <v>18057</v>
      </c>
      <c r="CH1499" s="131" t="s">
        <v>11646</v>
      </c>
      <c r="CI1499" s="124" t="s">
        <v>20482</v>
      </c>
    </row>
    <row r="1500" spans="45:87" ht="15" hidden="1" x14ac:dyDescent="0.25">
      <c r="AS1500" s="124" t="s">
        <v>5695</v>
      </c>
      <c r="AT1500" s="129" t="s">
        <v>1221</v>
      </c>
      <c r="AU1500" s="129" t="s">
        <v>171</v>
      </c>
      <c r="AV1500" s="129" t="s">
        <v>1226</v>
      </c>
      <c r="AW1500" s="129" t="s">
        <v>1301</v>
      </c>
      <c r="AX1500" s="129" t="s">
        <v>1324</v>
      </c>
      <c r="AZ1500" s="129" t="s">
        <v>3984</v>
      </c>
      <c r="BA1500" s="130" t="s">
        <v>11647</v>
      </c>
      <c r="BB1500" s="130" t="s">
        <v>11648</v>
      </c>
      <c r="BH1500" s="124"/>
      <c r="BI1500" s="124"/>
      <c r="BP1500" s="123"/>
      <c r="BQ1500" s="123"/>
      <c r="BR1500" s="123"/>
      <c r="BX1500" s="123"/>
      <c r="BY1500" s="123"/>
      <c r="CB1500" s="129" t="s">
        <v>1221</v>
      </c>
      <c r="CC1500" s="129" t="s">
        <v>171</v>
      </c>
      <c r="CD1500" s="129" t="s">
        <v>1226</v>
      </c>
      <c r="CE1500" s="129" t="s">
        <v>1301</v>
      </c>
      <c r="CF1500" s="129" t="s">
        <v>1324</v>
      </c>
      <c r="CG1500" s="131" t="s">
        <v>18057</v>
      </c>
      <c r="CH1500" s="131" t="s">
        <v>11648</v>
      </c>
      <c r="CI1500" s="124" t="s">
        <v>20483</v>
      </c>
    </row>
    <row r="1501" spans="45:87" ht="15" hidden="1" x14ac:dyDescent="0.25">
      <c r="AS1501" s="124" t="s">
        <v>5696</v>
      </c>
      <c r="AT1501" s="129" t="s">
        <v>1221</v>
      </c>
      <c r="AU1501" s="129" t="s">
        <v>171</v>
      </c>
      <c r="AV1501" s="129" t="s">
        <v>1226</v>
      </c>
      <c r="AW1501" s="129" t="s">
        <v>1301</v>
      </c>
      <c r="AX1501" s="129" t="s">
        <v>1325</v>
      </c>
      <c r="AZ1501" s="129" t="s">
        <v>3984</v>
      </c>
      <c r="BA1501" s="130" t="s">
        <v>11649</v>
      </c>
      <c r="BB1501" s="130" t="s">
        <v>11650</v>
      </c>
      <c r="BH1501" s="124"/>
      <c r="BI1501" s="124"/>
      <c r="BP1501" s="123"/>
      <c r="BQ1501" s="123"/>
      <c r="BR1501" s="123"/>
      <c r="BX1501" s="123"/>
      <c r="BY1501" s="123"/>
      <c r="CB1501" s="129" t="s">
        <v>1221</v>
      </c>
      <c r="CC1501" s="129" t="s">
        <v>171</v>
      </c>
      <c r="CD1501" s="129" t="s">
        <v>1226</v>
      </c>
      <c r="CE1501" s="129" t="s">
        <v>1301</v>
      </c>
      <c r="CF1501" s="129" t="s">
        <v>1325</v>
      </c>
      <c r="CG1501" s="131" t="s">
        <v>18057</v>
      </c>
      <c r="CH1501" s="131" t="s">
        <v>11650</v>
      </c>
      <c r="CI1501" s="124" t="s">
        <v>20484</v>
      </c>
    </row>
    <row r="1502" spans="45:87" ht="15" hidden="1" x14ac:dyDescent="0.25">
      <c r="AS1502" s="124" t="s">
        <v>5697</v>
      </c>
      <c r="AT1502" s="129" t="s">
        <v>1221</v>
      </c>
      <c r="AU1502" s="129" t="s">
        <v>171</v>
      </c>
      <c r="AV1502" s="129" t="s">
        <v>1226</v>
      </c>
      <c r="AW1502" s="129" t="s">
        <v>1301</v>
      </c>
      <c r="AX1502" s="129" t="s">
        <v>1326</v>
      </c>
      <c r="AZ1502" s="129" t="s">
        <v>3984</v>
      </c>
      <c r="BA1502" s="130" t="s">
        <v>11651</v>
      </c>
      <c r="BB1502" s="130" t="s">
        <v>11652</v>
      </c>
      <c r="BH1502" s="124"/>
      <c r="BI1502" s="124"/>
      <c r="BP1502" s="123"/>
      <c r="BQ1502" s="123"/>
      <c r="BR1502" s="123"/>
      <c r="BX1502" s="123"/>
      <c r="BY1502" s="123"/>
      <c r="CB1502" s="129" t="s">
        <v>1221</v>
      </c>
      <c r="CC1502" s="129" t="s">
        <v>171</v>
      </c>
      <c r="CD1502" s="129" t="s">
        <v>1226</v>
      </c>
      <c r="CE1502" s="129" t="s">
        <v>1301</v>
      </c>
      <c r="CF1502" s="129" t="s">
        <v>1326</v>
      </c>
      <c r="CG1502" s="131" t="s">
        <v>18057</v>
      </c>
      <c r="CH1502" s="131" t="s">
        <v>11652</v>
      </c>
      <c r="CI1502" s="124" t="s">
        <v>20485</v>
      </c>
    </row>
    <row r="1503" spans="45:87" ht="15" hidden="1" x14ac:dyDescent="0.25">
      <c r="AS1503" s="124" t="s">
        <v>5698</v>
      </c>
      <c r="AT1503" s="129" t="s">
        <v>1221</v>
      </c>
      <c r="AU1503" s="129" t="s">
        <v>171</v>
      </c>
      <c r="AV1503" s="129" t="s">
        <v>1226</v>
      </c>
      <c r="AW1503" s="129" t="s">
        <v>1301</v>
      </c>
      <c r="AX1503" s="129" t="s">
        <v>1327</v>
      </c>
      <c r="AZ1503" s="129" t="s">
        <v>3984</v>
      </c>
      <c r="BA1503" s="130" t="s">
        <v>11653</v>
      </c>
      <c r="BB1503" s="130" t="s">
        <v>11654</v>
      </c>
      <c r="BH1503" s="124"/>
      <c r="BI1503" s="124"/>
      <c r="BP1503" s="123"/>
      <c r="BQ1503" s="123"/>
      <c r="BR1503" s="123"/>
      <c r="BX1503" s="123"/>
      <c r="BY1503" s="123"/>
      <c r="CB1503" s="129" t="s">
        <v>1221</v>
      </c>
      <c r="CC1503" s="129" t="s">
        <v>171</v>
      </c>
      <c r="CD1503" s="129" t="s">
        <v>1226</v>
      </c>
      <c r="CE1503" s="129" t="s">
        <v>1301</v>
      </c>
      <c r="CF1503" s="129" t="s">
        <v>1327</v>
      </c>
      <c r="CG1503" s="131" t="s">
        <v>18057</v>
      </c>
      <c r="CH1503" s="131" t="s">
        <v>11654</v>
      </c>
      <c r="CI1503" s="124" t="s">
        <v>20486</v>
      </c>
    </row>
    <row r="1504" spans="45:87" ht="15" hidden="1" x14ac:dyDescent="0.25">
      <c r="AS1504" s="124" t="s">
        <v>5699</v>
      </c>
      <c r="AT1504" s="129" t="s">
        <v>1221</v>
      </c>
      <c r="AU1504" s="129" t="s">
        <v>171</v>
      </c>
      <c r="AV1504" s="129" t="s">
        <v>1226</v>
      </c>
      <c r="AW1504" s="129" t="s">
        <v>1301</v>
      </c>
      <c r="AX1504" s="129" t="s">
        <v>1328</v>
      </c>
      <c r="AZ1504" s="129" t="s">
        <v>3984</v>
      </c>
      <c r="BA1504" s="130" t="s">
        <v>11655</v>
      </c>
      <c r="BB1504" s="130" t="s">
        <v>11656</v>
      </c>
      <c r="BH1504" s="124"/>
      <c r="BI1504" s="124"/>
      <c r="BP1504" s="123"/>
      <c r="BQ1504" s="123"/>
      <c r="BR1504" s="123"/>
      <c r="BX1504" s="123"/>
      <c r="BY1504" s="123"/>
      <c r="CB1504" s="129" t="s">
        <v>1221</v>
      </c>
      <c r="CC1504" s="129" t="s">
        <v>171</v>
      </c>
      <c r="CD1504" s="129" t="s">
        <v>1226</v>
      </c>
      <c r="CE1504" s="129" t="s">
        <v>1301</v>
      </c>
      <c r="CF1504" s="129" t="s">
        <v>1328</v>
      </c>
      <c r="CG1504" s="131" t="s">
        <v>18057</v>
      </c>
      <c r="CH1504" s="131" t="s">
        <v>11656</v>
      </c>
      <c r="CI1504" s="124" t="s">
        <v>20487</v>
      </c>
    </row>
    <row r="1505" spans="45:87" ht="15" hidden="1" x14ac:dyDescent="0.25">
      <c r="AS1505" s="124" t="s">
        <v>5700</v>
      </c>
      <c r="AT1505" s="129" t="s">
        <v>1221</v>
      </c>
      <c r="AU1505" s="129" t="s">
        <v>171</v>
      </c>
      <c r="AV1505" s="129" t="s">
        <v>1226</v>
      </c>
      <c r="AW1505" s="129" t="s">
        <v>1301</v>
      </c>
      <c r="AX1505" s="129" t="s">
        <v>1329</v>
      </c>
      <c r="AZ1505" s="129" t="s">
        <v>3984</v>
      </c>
      <c r="BA1505" s="130" t="s">
        <v>11657</v>
      </c>
      <c r="BB1505" s="130" t="s">
        <v>11658</v>
      </c>
      <c r="BH1505" s="124"/>
      <c r="BI1505" s="124"/>
      <c r="BP1505" s="123"/>
      <c r="BQ1505" s="123"/>
      <c r="BR1505" s="123"/>
      <c r="BX1505" s="123"/>
      <c r="BY1505" s="123"/>
      <c r="CB1505" s="129" t="s">
        <v>1221</v>
      </c>
      <c r="CC1505" s="129" t="s">
        <v>171</v>
      </c>
      <c r="CD1505" s="129" t="s">
        <v>1226</v>
      </c>
      <c r="CE1505" s="129" t="s">
        <v>1301</v>
      </c>
      <c r="CF1505" s="129" t="s">
        <v>1329</v>
      </c>
      <c r="CG1505" s="131" t="s">
        <v>18057</v>
      </c>
      <c r="CH1505" s="131" t="s">
        <v>11658</v>
      </c>
      <c r="CI1505" s="124" t="s">
        <v>20488</v>
      </c>
    </row>
    <row r="1506" spans="45:87" ht="15" hidden="1" x14ac:dyDescent="0.25">
      <c r="AS1506" s="124" t="s">
        <v>5701</v>
      </c>
      <c r="AT1506" s="129" t="s">
        <v>1221</v>
      </c>
      <c r="AU1506" s="129" t="s">
        <v>171</v>
      </c>
      <c r="AV1506" s="129" t="s">
        <v>1226</v>
      </c>
      <c r="AW1506" s="129" t="s">
        <v>1301</v>
      </c>
      <c r="AX1506" s="129" t="s">
        <v>1330</v>
      </c>
      <c r="AZ1506" s="129" t="s">
        <v>3984</v>
      </c>
      <c r="BA1506" s="130" t="s">
        <v>11659</v>
      </c>
      <c r="BB1506" s="130" t="s">
        <v>11660</v>
      </c>
      <c r="BH1506" s="124"/>
      <c r="BI1506" s="124"/>
      <c r="BP1506" s="123"/>
      <c r="BQ1506" s="123"/>
      <c r="BR1506" s="123"/>
      <c r="BX1506" s="123"/>
      <c r="BY1506" s="123"/>
      <c r="CB1506" s="129" t="s">
        <v>1221</v>
      </c>
      <c r="CC1506" s="129" t="s">
        <v>171</v>
      </c>
      <c r="CD1506" s="129" t="s">
        <v>1226</v>
      </c>
      <c r="CE1506" s="129" t="s">
        <v>1301</v>
      </c>
      <c r="CF1506" s="129" t="s">
        <v>1330</v>
      </c>
      <c r="CG1506" s="131" t="s">
        <v>18057</v>
      </c>
      <c r="CH1506" s="131" t="s">
        <v>11660</v>
      </c>
      <c r="CI1506" s="124" t="s">
        <v>20489</v>
      </c>
    </row>
    <row r="1507" spans="45:87" ht="15" hidden="1" x14ac:dyDescent="0.25">
      <c r="AS1507" s="124" t="s">
        <v>5702</v>
      </c>
      <c r="AT1507" s="129" t="s">
        <v>1221</v>
      </c>
      <c r="AU1507" s="129" t="s">
        <v>171</v>
      </c>
      <c r="AV1507" s="129" t="s">
        <v>1226</v>
      </c>
      <c r="AW1507" s="129" t="s">
        <v>1301</v>
      </c>
      <c r="AX1507" s="129" t="s">
        <v>1331</v>
      </c>
      <c r="AZ1507" s="129" t="s">
        <v>3984</v>
      </c>
      <c r="BA1507" s="130" t="s">
        <v>11661</v>
      </c>
      <c r="BB1507" s="130" t="s">
        <v>11662</v>
      </c>
      <c r="BH1507" s="124"/>
      <c r="BI1507" s="124"/>
      <c r="BP1507" s="123"/>
      <c r="BQ1507" s="123"/>
      <c r="BR1507" s="123"/>
      <c r="BX1507" s="123"/>
      <c r="BY1507" s="123"/>
      <c r="CB1507" s="129" t="s">
        <v>1221</v>
      </c>
      <c r="CC1507" s="129" t="s">
        <v>171</v>
      </c>
      <c r="CD1507" s="129" t="s">
        <v>1226</v>
      </c>
      <c r="CE1507" s="129" t="s">
        <v>1301</v>
      </c>
      <c r="CF1507" s="129" t="s">
        <v>1331</v>
      </c>
      <c r="CG1507" s="131" t="s">
        <v>18057</v>
      </c>
      <c r="CH1507" s="131" t="s">
        <v>11662</v>
      </c>
      <c r="CI1507" s="124" t="s">
        <v>20490</v>
      </c>
    </row>
    <row r="1508" spans="45:87" ht="15" hidden="1" x14ac:dyDescent="0.25">
      <c r="AS1508" s="124" t="s">
        <v>5703</v>
      </c>
      <c r="AT1508" s="129" t="s">
        <v>1221</v>
      </c>
      <c r="AU1508" s="129" t="s">
        <v>171</v>
      </c>
      <c r="AV1508" s="129" t="s">
        <v>1226</v>
      </c>
      <c r="AW1508" s="129" t="s">
        <v>1301</v>
      </c>
      <c r="AX1508" s="129" t="s">
        <v>1332</v>
      </c>
      <c r="AZ1508" s="129" t="s">
        <v>3984</v>
      </c>
      <c r="BA1508" s="130" t="s">
        <v>11663</v>
      </c>
      <c r="BB1508" s="130" t="s">
        <v>11664</v>
      </c>
      <c r="BH1508" s="124"/>
      <c r="BI1508" s="124"/>
      <c r="BP1508" s="123"/>
      <c r="BQ1508" s="123"/>
      <c r="BR1508" s="123"/>
      <c r="BX1508" s="123"/>
      <c r="BY1508" s="123"/>
      <c r="CB1508" s="129" t="s">
        <v>1221</v>
      </c>
      <c r="CC1508" s="129" t="s">
        <v>171</v>
      </c>
      <c r="CD1508" s="129" t="s">
        <v>1226</v>
      </c>
      <c r="CE1508" s="129" t="s">
        <v>1301</v>
      </c>
      <c r="CF1508" s="129" t="s">
        <v>1332</v>
      </c>
      <c r="CG1508" s="131" t="s">
        <v>18057</v>
      </c>
      <c r="CH1508" s="131" t="s">
        <v>11664</v>
      </c>
      <c r="CI1508" s="124" t="s">
        <v>20491</v>
      </c>
    </row>
    <row r="1509" spans="45:87" ht="15" hidden="1" x14ac:dyDescent="0.25">
      <c r="AS1509" s="124" t="s">
        <v>5704</v>
      </c>
      <c r="AT1509" s="129" t="s">
        <v>1221</v>
      </c>
      <c r="AU1509" s="129" t="s">
        <v>171</v>
      </c>
      <c r="AV1509" s="129" t="s">
        <v>1226</v>
      </c>
      <c r="AW1509" s="129" t="s">
        <v>1301</v>
      </c>
      <c r="AX1509" s="129" t="s">
        <v>1333</v>
      </c>
      <c r="AZ1509" s="129" t="s">
        <v>3984</v>
      </c>
      <c r="BA1509" s="130" t="s">
        <v>11665</v>
      </c>
      <c r="BB1509" s="130" t="s">
        <v>11666</v>
      </c>
      <c r="BH1509" s="124"/>
      <c r="BI1509" s="124"/>
      <c r="BP1509" s="123"/>
      <c r="BQ1509" s="123"/>
      <c r="BR1509" s="123"/>
      <c r="BX1509" s="123"/>
      <c r="BY1509" s="123"/>
      <c r="CB1509" s="129" t="s">
        <v>1221</v>
      </c>
      <c r="CC1509" s="129" t="s">
        <v>171</v>
      </c>
      <c r="CD1509" s="129" t="s">
        <v>1226</v>
      </c>
      <c r="CE1509" s="129" t="s">
        <v>1301</v>
      </c>
      <c r="CF1509" s="129" t="s">
        <v>1333</v>
      </c>
      <c r="CG1509" s="131" t="s">
        <v>18057</v>
      </c>
      <c r="CH1509" s="131" t="s">
        <v>11666</v>
      </c>
      <c r="CI1509" s="124" t="s">
        <v>20492</v>
      </c>
    </row>
    <row r="1510" spans="45:87" ht="15" hidden="1" x14ac:dyDescent="0.25">
      <c r="AS1510" s="124" t="s">
        <v>5705</v>
      </c>
      <c r="AT1510" s="129" t="s">
        <v>1221</v>
      </c>
      <c r="AU1510" s="129" t="s">
        <v>171</v>
      </c>
      <c r="AV1510" s="129" t="s">
        <v>1226</v>
      </c>
      <c r="AW1510" s="129" t="s">
        <v>1301</v>
      </c>
      <c r="AX1510" s="129" t="s">
        <v>1334</v>
      </c>
      <c r="AZ1510" s="129" t="s">
        <v>3984</v>
      </c>
      <c r="BA1510" s="130" t="s">
        <v>11667</v>
      </c>
      <c r="BB1510" s="130" t="s">
        <v>11668</v>
      </c>
      <c r="BH1510" s="124"/>
      <c r="BI1510" s="124"/>
      <c r="BP1510" s="123"/>
      <c r="BQ1510" s="123"/>
      <c r="BR1510" s="123"/>
      <c r="BX1510" s="123"/>
      <c r="BY1510" s="123"/>
      <c r="CB1510" s="129" t="s">
        <v>1221</v>
      </c>
      <c r="CC1510" s="129" t="s">
        <v>171</v>
      </c>
      <c r="CD1510" s="129" t="s">
        <v>1226</v>
      </c>
      <c r="CE1510" s="129" t="s">
        <v>1301</v>
      </c>
      <c r="CF1510" s="129" t="s">
        <v>1334</v>
      </c>
      <c r="CG1510" s="131" t="s">
        <v>18057</v>
      </c>
      <c r="CH1510" s="131" t="s">
        <v>11668</v>
      </c>
      <c r="CI1510" s="124" t="s">
        <v>20493</v>
      </c>
    </row>
    <row r="1511" spans="45:87" ht="15" hidden="1" x14ac:dyDescent="0.25">
      <c r="AS1511" s="124" t="s">
        <v>5706</v>
      </c>
      <c r="AT1511" s="129" t="s">
        <v>1221</v>
      </c>
      <c r="AU1511" s="129" t="s">
        <v>171</v>
      </c>
      <c r="AV1511" s="129" t="s">
        <v>1226</v>
      </c>
      <c r="AW1511" s="129" t="s">
        <v>1301</v>
      </c>
      <c r="AX1511" s="129" t="s">
        <v>1335</v>
      </c>
      <c r="AZ1511" s="129" t="s">
        <v>3984</v>
      </c>
      <c r="BA1511" s="130" t="s">
        <v>11669</v>
      </c>
      <c r="BB1511" s="130" t="s">
        <v>11670</v>
      </c>
      <c r="BH1511" s="124"/>
      <c r="BI1511" s="124"/>
      <c r="BP1511" s="123"/>
      <c r="BQ1511" s="123"/>
      <c r="BR1511" s="123"/>
      <c r="BX1511" s="123"/>
      <c r="BY1511" s="123"/>
      <c r="CB1511" s="129" t="s">
        <v>1221</v>
      </c>
      <c r="CC1511" s="129" t="s">
        <v>171</v>
      </c>
      <c r="CD1511" s="129" t="s">
        <v>1226</v>
      </c>
      <c r="CE1511" s="129" t="s">
        <v>1301</v>
      </c>
      <c r="CF1511" s="129" t="s">
        <v>1335</v>
      </c>
      <c r="CG1511" s="131" t="s">
        <v>18057</v>
      </c>
      <c r="CH1511" s="131" t="s">
        <v>11670</v>
      </c>
      <c r="CI1511" s="124" t="s">
        <v>20494</v>
      </c>
    </row>
    <row r="1512" spans="45:87" ht="15" hidden="1" x14ac:dyDescent="0.25">
      <c r="AS1512" s="124" t="s">
        <v>5707</v>
      </c>
      <c r="AT1512" s="129" t="s">
        <v>1221</v>
      </c>
      <c r="AU1512" s="129" t="s">
        <v>171</v>
      </c>
      <c r="AV1512" s="129" t="s">
        <v>1226</v>
      </c>
      <c r="AW1512" s="129" t="s">
        <v>1301</v>
      </c>
      <c r="AX1512" s="129" t="s">
        <v>1336</v>
      </c>
      <c r="AZ1512" s="129" t="s">
        <v>3984</v>
      </c>
      <c r="BA1512" s="130" t="s">
        <v>11671</v>
      </c>
      <c r="BB1512" s="130" t="s">
        <v>11672</v>
      </c>
      <c r="BH1512" s="124"/>
      <c r="BI1512" s="124"/>
      <c r="BP1512" s="123"/>
      <c r="BQ1512" s="123"/>
      <c r="BR1512" s="123"/>
      <c r="BX1512" s="123"/>
      <c r="BY1512" s="123"/>
      <c r="CB1512" s="129" t="s">
        <v>1221</v>
      </c>
      <c r="CC1512" s="129" t="s">
        <v>171</v>
      </c>
      <c r="CD1512" s="129" t="s">
        <v>1226</v>
      </c>
      <c r="CE1512" s="129" t="s">
        <v>1301</v>
      </c>
      <c r="CF1512" s="129" t="s">
        <v>1336</v>
      </c>
      <c r="CG1512" s="131" t="s">
        <v>18057</v>
      </c>
      <c r="CH1512" s="131" t="s">
        <v>11672</v>
      </c>
      <c r="CI1512" s="124" t="s">
        <v>20495</v>
      </c>
    </row>
    <row r="1513" spans="45:87" ht="15" hidden="1" x14ac:dyDescent="0.25">
      <c r="AS1513" s="124" t="s">
        <v>5708</v>
      </c>
      <c r="AT1513" s="129" t="s">
        <v>1221</v>
      </c>
      <c r="AU1513" s="129" t="s">
        <v>171</v>
      </c>
      <c r="AV1513" s="129" t="s">
        <v>1226</v>
      </c>
      <c r="AW1513" s="129" t="s">
        <v>1301</v>
      </c>
      <c r="AX1513" s="129" t="s">
        <v>1337</v>
      </c>
      <c r="AZ1513" s="129" t="s">
        <v>3984</v>
      </c>
      <c r="BA1513" s="130" t="s">
        <v>11673</v>
      </c>
      <c r="BB1513" s="130" t="s">
        <v>11674</v>
      </c>
      <c r="BH1513" s="124"/>
      <c r="BI1513" s="124"/>
      <c r="BP1513" s="123"/>
      <c r="BQ1513" s="123"/>
      <c r="BR1513" s="123"/>
      <c r="BX1513" s="123"/>
      <c r="BY1513" s="123"/>
      <c r="CB1513" s="129" t="s">
        <v>1221</v>
      </c>
      <c r="CC1513" s="129" t="s">
        <v>171</v>
      </c>
      <c r="CD1513" s="129" t="s">
        <v>1226</v>
      </c>
      <c r="CE1513" s="129" t="s">
        <v>1301</v>
      </c>
      <c r="CF1513" s="129" t="s">
        <v>1337</v>
      </c>
      <c r="CG1513" s="131" t="s">
        <v>18057</v>
      </c>
      <c r="CH1513" s="131" t="s">
        <v>11674</v>
      </c>
      <c r="CI1513" s="124" t="s">
        <v>20496</v>
      </c>
    </row>
    <row r="1514" spans="45:87" ht="15" hidden="1" x14ac:dyDescent="0.25">
      <c r="AS1514" s="124" t="s">
        <v>5709</v>
      </c>
      <c r="AT1514" s="129" t="s">
        <v>1221</v>
      </c>
      <c r="AU1514" s="129" t="s">
        <v>171</v>
      </c>
      <c r="AV1514" s="129" t="s">
        <v>1226</v>
      </c>
      <c r="AW1514" s="129" t="s">
        <v>1301</v>
      </c>
      <c r="AX1514" s="129" t="s">
        <v>1338</v>
      </c>
      <c r="AZ1514" s="129" t="s">
        <v>3984</v>
      </c>
      <c r="BA1514" s="130" t="s">
        <v>11675</v>
      </c>
      <c r="BB1514" s="130" t="s">
        <v>11676</v>
      </c>
      <c r="BH1514" s="124"/>
      <c r="BI1514" s="124"/>
      <c r="BP1514" s="123"/>
      <c r="BQ1514" s="123"/>
      <c r="BR1514" s="123"/>
      <c r="BX1514" s="123"/>
      <c r="BY1514" s="123"/>
      <c r="CB1514" s="129" t="s">
        <v>1221</v>
      </c>
      <c r="CC1514" s="129" t="s">
        <v>171</v>
      </c>
      <c r="CD1514" s="129" t="s">
        <v>1226</v>
      </c>
      <c r="CE1514" s="129" t="s">
        <v>1301</v>
      </c>
      <c r="CF1514" s="129" t="s">
        <v>1338</v>
      </c>
      <c r="CG1514" s="131" t="s">
        <v>18057</v>
      </c>
      <c r="CH1514" s="131" t="s">
        <v>11676</v>
      </c>
      <c r="CI1514" s="124" t="s">
        <v>20497</v>
      </c>
    </row>
    <row r="1515" spans="45:87" ht="15" hidden="1" x14ac:dyDescent="0.25">
      <c r="AS1515" s="124" t="s">
        <v>5710</v>
      </c>
      <c r="AT1515" s="129" t="s">
        <v>1221</v>
      </c>
      <c r="AU1515" s="129" t="s">
        <v>171</v>
      </c>
      <c r="AV1515" s="129" t="s">
        <v>1226</v>
      </c>
      <c r="AW1515" s="129" t="s">
        <v>1301</v>
      </c>
      <c r="AX1515" s="129" t="s">
        <v>1339</v>
      </c>
      <c r="AZ1515" s="129" t="s">
        <v>3984</v>
      </c>
      <c r="BA1515" s="130" t="s">
        <v>11677</v>
      </c>
      <c r="BB1515" s="130" t="s">
        <v>11678</v>
      </c>
      <c r="BH1515" s="124"/>
      <c r="BI1515" s="124"/>
      <c r="BP1515" s="123"/>
      <c r="BQ1515" s="123"/>
      <c r="BR1515" s="123"/>
      <c r="BX1515" s="123"/>
      <c r="BY1515" s="123"/>
      <c r="CB1515" s="129" t="s">
        <v>1221</v>
      </c>
      <c r="CC1515" s="129" t="s">
        <v>171</v>
      </c>
      <c r="CD1515" s="129" t="s">
        <v>1226</v>
      </c>
      <c r="CE1515" s="129" t="s">
        <v>1301</v>
      </c>
      <c r="CF1515" s="129" t="s">
        <v>1339</v>
      </c>
      <c r="CG1515" s="131" t="s">
        <v>18057</v>
      </c>
      <c r="CH1515" s="131" t="s">
        <v>11678</v>
      </c>
      <c r="CI1515" s="124" t="s">
        <v>20498</v>
      </c>
    </row>
    <row r="1516" spans="45:87" ht="15" hidden="1" x14ac:dyDescent="0.25">
      <c r="AS1516" s="124" t="s">
        <v>5711</v>
      </c>
      <c r="AT1516" s="129" t="s">
        <v>1221</v>
      </c>
      <c r="AU1516" s="129" t="s">
        <v>171</v>
      </c>
      <c r="AV1516" s="129" t="s">
        <v>1226</v>
      </c>
      <c r="AW1516" s="129" t="s">
        <v>1340</v>
      </c>
      <c r="AX1516" s="129" t="s">
        <v>1341</v>
      </c>
      <c r="AZ1516" s="129" t="s">
        <v>3984</v>
      </c>
      <c r="BA1516" s="130" t="s">
        <v>11679</v>
      </c>
      <c r="BB1516" s="130" t="s">
        <v>11680</v>
      </c>
      <c r="BH1516" s="124"/>
      <c r="BI1516" s="124"/>
      <c r="BP1516" s="123"/>
      <c r="BQ1516" s="123"/>
      <c r="BR1516" s="123"/>
      <c r="BX1516" s="123"/>
      <c r="BY1516" s="123"/>
      <c r="CB1516" s="129" t="s">
        <v>1221</v>
      </c>
      <c r="CC1516" s="129" t="s">
        <v>171</v>
      </c>
      <c r="CD1516" s="129" t="s">
        <v>1226</v>
      </c>
      <c r="CE1516" s="129" t="s">
        <v>1340</v>
      </c>
      <c r="CF1516" s="129" t="s">
        <v>1341</v>
      </c>
      <c r="CG1516" s="131" t="s">
        <v>18058</v>
      </c>
      <c r="CH1516" s="131" t="s">
        <v>11680</v>
      </c>
      <c r="CI1516" s="124" t="s">
        <v>20499</v>
      </c>
    </row>
    <row r="1517" spans="45:87" ht="15" hidden="1" x14ac:dyDescent="0.25">
      <c r="AS1517" s="124" t="s">
        <v>5712</v>
      </c>
      <c r="AT1517" s="129" t="s">
        <v>1221</v>
      </c>
      <c r="AU1517" s="129" t="s">
        <v>171</v>
      </c>
      <c r="AV1517" s="129" t="s">
        <v>1226</v>
      </c>
      <c r="AW1517" s="129" t="s">
        <v>1340</v>
      </c>
      <c r="AX1517" s="129" t="s">
        <v>1342</v>
      </c>
      <c r="AZ1517" s="129" t="s">
        <v>3984</v>
      </c>
      <c r="BA1517" s="130" t="s">
        <v>11681</v>
      </c>
      <c r="BB1517" s="130" t="s">
        <v>11682</v>
      </c>
      <c r="BH1517" s="124"/>
      <c r="BI1517" s="124"/>
      <c r="BP1517" s="123"/>
      <c r="BQ1517" s="123"/>
      <c r="BR1517" s="123"/>
      <c r="BX1517" s="123"/>
      <c r="BY1517" s="123"/>
      <c r="CB1517" s="129" t="s">
        <v>1221</v>
      </c>
      <c r="CC1517" s="129" t="s">
        <v>171</v>
      </c>
      <c r="CD1517" s="129" t="s">
        <v>1226</v>
      </c>
      <c r="CE1517" s="129" t="s">
        <v>1340</v>
      </c>
      <c r="CF1517" s="129" t="s">
        <v>1342</v>
      </c>
      <c r="CG1517" s="131" t="s">
        <v>18058</v>
      </c>
      <c r="CH1517" s="131" t="s">
        <v>11682</v>
      </c>
      <c r="CI1517" s="124" t="s">
        <v>20500</v>
      </c>
    </row>
    <row r="1518" spans="45:87" ht="15" hidden="1" x14ac:dyDescent="0.25">
      <c r="AS1518" s="124" t="s">
        <v>5713</v>
      </c>
      <c r="AT1518" s="129" t="s">
        <v>1221</v>
      </c>
      <c r="AU1518" s="129" t="s">
        <v>171</v>
      </c>
      <c r="AV1518" s="129" t="s">
        <v>1226</v>
      </c>
      <c r="AW1518" s="129" t="s">
        <v>1340</v>
      </c>
      <c r="AX1518" s="129" t="s">
        <v>1343</v>
      </c>
      <c r="AZ1518" s="129" t="s">
        <v>3984</v>
      </c>
      <c r="BA1518" s="130" t="s">
        <v>11683</v>
      </c>
      <c r="BB1518" s="130" t="s">
        <v>11684</v>
      </c>
      <c r="BH1518" s="124"/>
      <c r="BI1518" s="124"/>
      <c r="BP1518" s="123"/>
      <c r="BQ1518" s="123"/>
      <c r="BR1518" s="123"/>
      <c r="BX1518" s="123"/>
      <c r="BY1518" s="123"/>
      <c r="CB1518" s="129" t="s">
        <v>1221</v>
      </c>
      <c r="CC1518" s="129" t="s">
        <v>171</v>
      </c>
      <c r="CD1518" s="129" t="s">
        <v>1226</v>
      </c>
      <c r="CE1518" s="129" t="s">
        <v>1340</v>
      </c>
      <c r="CF1518" s="129" t="s">
        <v>1343</v>
      </c>
      <c r="CG1518" s="131" t="s">
        <v>18058</v>
      </c>
      <c r="CH1518" s="131" t="s">
        <v>11684</v>
      </c>
      <c r="CI1518" s="124" t="s">
        <v>20501</v>
      </c>
    </row>
    <row r="1519" spans="45:87" ht="15" hidden="1" x14ac:dyDescent="0.25">
      <c r="AS1519" s="124" t="s">
        <v>5714</v>
      </c>
      <c r="AT1519" s="129" t="s">
        <v>1221</v>
      </c>
      <c r="AU1519" s="129" t="s">
        <v>171</v>
      </c>
      <c r="AV1519" s="129" t="s">
        <v>1226</v>
      </c>
      <c r="AW1519" s="129" t="s">
        <v>1340</v>
      </c>
      <c r="AX1519" s="129" t="s">
        <v>1344</v>
      </c>
      <c r="AZ1519" s="129" t="s">
        <v>3984</v>
      </c>
      <c r="BA1519" s="130" t="s">
        <v>11685</v>
      </c>
      <c r="BB1519" s="130" t="s">
        <v>11686</v>
      </c>
      <c r="BH1519" s="124"/>
      <c r="BI1519" s="124"/>
      <c r="BP1519" s="123"/>
      <c r="BQ1519" s="123"/>
      <c r="BR1519" s="123"/>
      <c r="BX1519" s="123"/>
      <c r="BY1519" s="123"/>
      <c r="CB1519" s="129" t="s">
        <v>1221</v>
      </c>
      <c r="CC1519" s="129" t="s">
        <v>171</v>
      </c>
      <c r="CD1519" s="129" t="s">
        <v>1226</v>
      </c>
      <c r="CE1519" s="129" t="s">
        <v>1340</v>
      </c>
      <c r="CF1519" s="129" t="s">
        <v>1344</v>
      </c>
      <c r="CG1519" s="131" t="s">
        <v>18058</v>
      </c>
      <c r="CH1519" s="131" t="s">
        <v>11686</v>
      </c>
      <c r="CI1519" s="124" t="s">
        <v>20502</v>
      </c>
    </row>
    <row r="1520" spans="45:87" ht="15" hidden="1" x14ac:dyDescent="0.25">
      <c r="AS1520" s="124" t="s">
        <v>5715</v>
      </c>
      <c r="AT1520" s="129" t="s">
        <v>1221</v>
      </c>
      <c r="AU1520" s="129" t="s">
        <v>171</v>
      </c>
      <c r="AV1520" s="129" t="s">
        <v>1226</v>
      </c>
      <c r="AW1520" s="129" t="s">
        <v>1340</v>
      </c>
      <c r="AX1520" s="129" t="s">
        <v>1345</v>
      </c>
      <c r="AZ1520" s="129" t="s">
        <v>3984</v>
      </c>
      <c r="BA1520" s="130" t="s">
        <v>11687</v>
      </c>
      <c r="BB1520" s="130" t="s">
        <v>11688</v>
      </c>
      <c r="BH1520" s="124"/>
      <c r="BI1520" s="124"/>
      <c r="BP1520" s="123"/>
      <c r="BQ1520" s="123"/>
      <c r="BR1520" s="123"/>
      <c r="BX1520" s="123"/>
      <c r="BY1520" s="123"/>
      <c r="CB1520" s="129" t="s">
        <v>1221</v>
      </c>
      <c r="CC1520" s="129" t="s">
        <v>171</v>
      </c>
      <c r="CD1520" s="129" t="s">
        <v>1226</v>
      </c>
      <c r="CE1520" s="129" t="s">
        <v>1340</v>
      </c>
      <c r="CF1520" s="129" t="s">
        <v>1345</v>
      </c>
      <c r="CG1520" s="131" t="s">
        <v>18058</v>
      </c>
      <c r="CH1520" s="131" t="s">
        <v>11688</v>
      </c>
      <c r="CI1520" s="124" t="s">
        <v>20503</v>
      </c>
    </row>
    <row r="1521" spans="45:87" ht="15" hidden="1" x14ac:dyDescent="0.25">
      <c r="AS1521" s="124" t="s">
        <v>5716</v>
      </c>
      <c r="AT1521" s="129" t="s">
        <v>1221</v>
      </c>
      <c r="AU1521" s="129" t="s">
        <v>171</v>
      </c>
      <c r="AV1521" s="129" t="s">
        <v>1226</v>
      </c>
      <c r="AW1521" s="129" t="s">
        <v>1340</v>
      </c>
      <c r="AX1521" s="129" t="s">
        <v>1346</v>
      </c>
      <c r="AZ1521" s="129" t="s">
        <v>3984</v>
      </c>
      <c r="BA1521" s="130" t="s">
        <v>11689</v>
      </c>
      <c r="BB1521" s="130" t="s">
        <v>11690</v>
      </c>
      <c r="BH1521" s="124"/>
      <c r="BI1521" s="124"/>
      <c r="BP1521" s="123"/>
      <c r="BQ1521" s="123"/>
      <c r="BR1521" s="123"/>
      <c r="BX1521" s="123"/>
      <c r="BY1521" s="123"/>
      <c r="CB1521" s="129" t="s">
        <v>1221</v>
      </c>
      <c r="CC1521" s="129" t="s">
        <v>171</v>
      </c>
      <c r="CD1521" s="129" t="s">
        <v>1226</v>
      </c>
      <c r="CE1521" s="129" t="s">
        <v>1340</v>
      </c>
      <c r="CF1521" s="129" t="s">
        <v>1346</v>
      </c>
      <c r="CG1521" s="131" t="s">
        <v>18058</v>
      </c>
      <c r="CH1521" s="131" t="s">
        <v>11690</v>
      </c>
      <c r="CI1521" s="124" t="s">
        <v>20504</v>
      </c>
    </row>
    <row r="1522" spans="45:87" ht="15" hidden="1" x14ac:dyDescent="0.25">
      <c r="AS1522" s="124" t="s">
        <v>5717</v>
      </c>
      <c r="AT1522" s="129" t="s">
        <v>1221</v>
      </c>
      <c r="AU1522" s="129" t="s">
        <v>171</v>
      </c>
      <c r="AV1522" s="129" t="s">
        <v>1226</v>
      </c>
      <c r="AW1522" s="129" t="s">
        <v>1340</v>
      </c>
      <c r="AX1522" s="129" t="s">
        <v>1347</v>
      </c>
      <c r="AZ1522" s="129" t="s">
        <v>3984</v>
      </c>
      <c r="BA1522" s="130" t="s">
        <v>11691</v>
      </c>
      <c r="BB1522" s="130" t="s">
        <v>11692</v>
      </c>
      <c r="BH1522" s="124"/>
      <c r="BI1522" s="124"/>
      <c r="BP1522" s="123"/>
      <c r="BQ1522" s="123"/>
      <c r="BR1522" s="123"/>
      <c r="BX1522" s="123"/>
      <c r="BY1522" s="123"/>
      <c r="CB1522" s="129" t="s">
        <v>1221</v>
      </c>
      <c r="CC1522" s="129" t="s">
        <v>171</v>
      </c>
      <c r="CD1522" s="129" t="s">
        <v>1226</v>
      </c>
      <c r="CE1522" s="129" t="s">
        <v>1340</v>
      </c>
      <c r="CF1522" s="129" t="s">
        <v>1347</v>
      </c>
      <c r="CG1522" s="131" t="s">
        <v>18058</v>
      </c>
      <c r="CH1522" s="131" t="s">
        <v>11692</v>
      </c>
      <c r="CI1522" s="124" t="s">
        <v>20505</v>
      </c>
    </row>
    <row r="1523" spans="45:87" ht="15" hidden="1" x14ac:dyDescent="0.25">
      <c r="AS1523" s="124" t="s">
        <v>5718</v>
      </c>
      <c r="AT1523" s="129" t="s">
        <v>1221</v>
      </c>
      <c r="AU1523" s="129" t="s">
        <v>171</v>
      </c>
      <c r="AV1523" s="129" t="s">
        <v>1226</v>
      </c>
      <c r="AW1523" s="129" t="s">
        <v>1340</v>
      </c>
      <c r="AX1523" s="129" t="s">
        <v>1348</v>
      </c>
      <c r="AZ1523" s="129" t="s">
        <v>3984</v>
      </c>
      <c r="BA1523" s="130" t="s">
        <v>11693</v>
      </c>
      <c r="BB1523" s="130" t="s">
        <v>11694</v>
      </c>
      <c r="BH1523" s="124"/>
      <c r="BI1523" s="124"/>
      <c r="BP1523" s="123"/>
      <c r="BQ1523" s="123"/>
      <c r="BR1523" s="123"/>
      <c r="BX1523" s="123"/>
      <c r="BY1523" s="123"/>
      <c r="CB1523" s="129" t="s">
        <v>1221</v>
      </c>
      <c r="CC1523" s="129" t="s">
        <v>171</v>
      </c>
      <c r="CD1523" s="129" t="s">
        <v>1226</v>
      </c>
      <c r="CE1523" s="129" t="s">
        <v>1340</v>
      </c>
      <c r="CF1523" s="129" t="s">
        <v>1348</v>
      </c>
      <c r="CG1523" s="131" t="s">
        <v>18058</v>
      </c>
      <c r="CH1523" s="131" t="s">
        <v>11694</v>
      </c>
      <c r="CI1523" s="124" t="s">
        <v>20506</v>
      </c>
    </row>
    <row r="1524" spans="45:87" ht="15" hidden="1" x14ac:dyDescent="0.25">
      <c r="AS1524" s="124" t="s">
        <v>5719</v>
      </c>
      <c r="AT1524" s="129" t="s">
        <v>1221</v>
      </c>
      <c r="AU1524" s="129" t="s">
        <v>171</v>
      </c>
      <c r="AV1524" s="129" t="s">
        <v>1226</v>
      </c>
      <c r="AW1524" s="129" t="s">
        <v>1340</v>
      </c>
      <c r="AX1524" s="129" t="s">
        <v>1349</v>
      </c>
      <c r="AZ1524" s="129" t="s">
        <v>3984</v>
      </c>
      <c r="BA1524" s="130" t="s">
        <v>11695</v>
      </c>
      <c r="BB1524" s="130" t="s">
        <v>11696</v>
      </c>
      <c r="BH1524" s="124"/>
      <c r="BI1524" s="124"/>
      <c r="BP1524" s="123"/>
      <c r="BQ1524" s="123"/>
      <c r="BR1524" s="123"/>
      <c r="BX1524" s="123"/>
      <c r="BY1524" s="123"/>
      <c r="CB1524" s="129" t="s">
        <v>1221</v>
      </c>
      <c r="CC1524" s="129" t="s">
        <v>171</v>
      </c>
      <c r="CD1524" s="129" t="s">
        <v>1226</v>
      </c>
      <c r="CE1524" s="129" t="s">
        <v>1340</v>
      </c>
      <c r="CF1524" s="129" t="s">
        <v>1349</v>
      </c>
      <c r="CG1524" s="131" t="s">
        <v>18058</v>
      </c>
      <c r="CH1524" s="131" t="s">
        <v>11696</v>
      </c>
      <c r="CI1524" s="124" t="s">
        <v>20507</v>
      </c>
    </row>
    <row r="1525" spans="45:87" ht="15" hidden="1" x14ac:dyDescent="0.25">
      <c r="AS1525" s="124" t="s">
        <v>5720</v>
      </c>
      <c r="AT1525" s="129" t="s">
        <v>1221</v>
      </c>
      <c r="AU1525" s="129" t="s">
        <v>171</v>
      </c>
      <c r="AV1525" s="129" t="s">
        <v>1226</v>
      </c>
      <c r="AW1525" s="129" t="s">
        <v>1340</v>
      </c>
      <c r="AX1525" s="129" t="s">
        <v>1350</v>
      </c>
      <c r="AZ1525" s="129" t="s">
        <v>3984</v>
      </c>
      <c r="BA1525" s="130" t="s">
        <v>11697</v>
      </c>
      <c r="BB1525" s="130" t="s">
        <v>11698</v>
      </c>
      <c r="BH1525" s="124"/>
      <c r="BI1525" s="124"/>
      <c r="BP1525" s="123"/>
      <c r="BQ1525" s="123"/>
      <c r="BR1525" s="123"/>
      <c r="BX1525" s="123"/>
      <c r="BY1525" s="123"/>
      <c r="CB1525" s="129" t="s">
        <v>1221</v>
      </c>
      <c r="CC1525" s="129" t="s">
        <v>171</v>
      </c>
      <c r="CD1525" s="129" t="s">
        <v>1226</v>
      </c>
      <c r="CE1525" s="129" t="s">
        <v>1340</v>
      </c>
      <c r="CF1525" s="129" t="s">
        <v>1350</v>
      </c>
      <c r="CG1525" s="131" t="s">
        <v>18058</v>
      </c>
      <c r="CH1525" s="131" t="s">
        <v>11698</v>
      </c>
      <c r="CI1525" s="124" t="s">
        <v>20508</v>
      </c>
    </row>
    <row r="1526" spans="45:87" ht="15" hidden="1" x14ac:dyDescent="0.25">
      <c r="AS1526" s="124" t="s">
        <v>5721</v>
      </c>
      <c r="AT1526" s="129" t="s">
        <v>1221</v>
      </c>
      <c r="AU1526" s="129" t="s">
        <v>171</v>
      </c>
      <c r="AV1526" s="129" t="s">
        <v>1226</v>
      </c>
      <c r="AW1526" s="129" t="s">
        <v>1340</v>
      </c>
      <c r="AX1526" s="129" t="s">
        <v>1351</v>
      </c>
      <c r="AZ1526" s="129" t="s">
        <v>3984</v>
      </c>
      <c r="BA1526" s="130" t="s">
        <v>11699</v>
      </c>
      <c r="BB1526" s="130" t="s">
        <v>11700</v>
      </c>
      <c r="BH1526" s="124"/>
      <c r="BI1526" s="124"/>
      <c r="BP1526" s="123"/>
      <c r="BQ1526" s="123"/>
      <c r="BR1526" s="123"/>
      <c r="BX1526" s="123"/>
      <c r="BY1526" s="123"/>
      <c r="CB1526" s="129" t="s">
        <v>1221</v>
      </c>
      <c r="CC1526" s="129" t="s">
        <v>171</v>
      </c>
      <c r="CD1526" s="129" t="s">
        <v>1226</v>
      </c>
      <c r="CE1526" s="129" t="s">
        <v>1340</v>
      </c>
      <c r="CF1526" s="129" t="s">
        <v>1351</v>
      </c>
      <c r="CG1526" s="131" t="s">
        <v>18058</v>
      </c>
      <c r="CH1526" s="131" t="s">
        <v>11700</v>
      </c>
      <c r="CI1526" s="124" t="s">
        <v>20509</v>
      </c>
    </row>
    <row r="1527" spans="45:87" ht="15" hidden="1" x14ac:dyDescent="0.25">
      <c r="AS1527" s="124" t="s">
        <v>5722</v>
      </c>
      <c r="AT1527" s="129" t="s">
        <v>1221</v>
      </c>
      <c r="AU1527" s="129" t="s">
        <v>171</v>
      </c>
      <c r="AV1527" s="129" t="s">
        <v>1226</v>
      </c>
      <c r="AW1527" s="129" t="s">
        <v>1340</v>
      </c>
      <c r="AX1527" s="129" t="s">
        <v>1352</v>
      </c>
      <c r="AZ1527" s="129" t="s">
        <v>3984</v>
      </c>
      <c r="BA1527" s="130" t="s">
        <v>11701</v>
      </c>
      <c r="BB1527" s="130" t="s">
        <v>11702</v>
      </c>
      <c r="BH1527" s="124"/>
      <c r="BI1527" s="124"/>
      <c r="BP1527" s="123"/>
      <c r="BQ1527" s="123"/>
      <c r="BR1527" s="123"/>
      <c r="BX1527" s="123"/>
      <c r="BY1527" s="123"/>
      <c r="CB1527" s="129" t="s">
        <v>1221</v>
      </c>
      <c r="CC1527" s="129" t="s">
        <v>171</v>
      </c>
      <c r="CD1527" s="129" t="s">
        <v>1226</v>
      </c>
      <c r="CE1527" s="129" t="s">
        <v>1340</v>
      </c>
      <c r="CF1527" s="129" t="s">
        <v>1352</v>
      </c>
      <c r="CG1527" s="131" t="s">
        <v>18058</v>
      </c>
      <c r="CH1527" s="131" t="s">
        <v>11702</v>
      </c>
      <c r="CI1527" s="124" t="s">
        <v>20510</v>
      </c>
    </row>
    <row r="1528" spans="45:87" ht="15" hidden="1" x14ac:dyDescent="0.25">
      <c r="AS1528" s="124" t="s">
        <v>5723</v>
      </c>
      <c r="AT1528" s="129" t="s">
        <v>1221</v>
      </c>
      <c r="AU1528" s="129" t="s">
        <v>171</v>
      </c>
      <c r="AV1528" s="129" t="s">
        <v>1226</v>
      </c>
      <c r="AW1528" s="129" t="s">
        <v>1340</v>
      </c>
      <c r="AX1528" s="129" t="s">
        <v>1353</v>
      </c>
      <c r="AZ1528" s="129" t="s">
        <v>3984</v>
      </c>
      <c r="BA1528" s="130" t="s">
        <v>11703</v>
      </c>
      <c r="BB1528" s="130" t="s">
        <v>11704</v>
      </c>
      <c r="BH1528" s="124"/>
      <c r="BI1528" s="124"/>
      <c r="BP1528" s="123"/>
      <c r="BQ1528" s="123"/>
      <c r="BR1528" s="123"/>
      <c r="BX1528" s="123"/>
      <c r="BY1528" s="123"/>
      <c r="CB1528" s="129" t="s">
        <v>1221</v>
      </c>
      <c r="CC1528" s="129" t="s">
        <v>171</v>
      </c>
      <c r="CD1528" s="129" t="s">
        <v>1226</v>
      </c>
      <c r="CE1528" s="129" t="s">
        <v>1340</v>
      </c>
      <c r="CF1528" s="129" t="s">
        <v>1353</v>
      </c>
      <c r="CG1528" s="131" t="s">
        <v>18058</v>
      </c>
      <c r="CH1528" s="131" t="s">
        <v>11704</v>
      </c>
      <c r="CI1528" s="124" t="s">
        <v>20511</v>
      </c>
    </row>
    <row r="1529" spans="45:87" ht="15" hidden="1" x14ac:dyDescent="0.25">
      <c r="AS1529" s="124" t="s">
        <v>5724</v>
      </c>
      <c r="AT1529" s="129" t="s">
        <v>1221</v>
      </c>
      <c r="AU1529" s="129" t="s">
        <v>171</v>
      </c>
      <c r="AV1529" s="129" t="s">
        <v>1226</v>
      </c>
      <c r="AW1529" s="129" t="s">
        <v>1340</v>
      </c>
      <c r="AX1529" s="129" t="s">
        <v>1354</v>
      </c>
      <c r="AZ1529" s="129" t="s">
        <v>3984</v>
      </c>
      <c r="BA1529" s="130" t="s">
        <v>11705</v>
      </c>
      <c r="BB1529" s="130" t="s">
        <v>11706</v>
      </c>
      <c r="BH1529" s="124"/>
      <c r="BI1529" s="124"/>
      <c r="BP1529" s="123"/>
      <c r="BQ1529" s="123"/>
      <c r="BR1529" s="123"/>
      <c r="BX1529" s="123"/>
      <c r="BY1529" s="123"/>
      <c r="CB1529" s="129" t="s">
        <v>1221</v>
      </c>
      <c r="CC1529" s="129" t="s">
        <v>171</v>
      </c>
      <c r="CD1529" s="129" t="s">
        <v>1226</v>
      </c>
      <c r="CE1529" s="129" t="s">
        <v>1340</v>
      </c>
      <c r="CF1529" s="129" t="s">
        <v>1354</v>
      </c>
      <c r="CG1529" s="131" t="s">
        <v>18058</v>
      </c>
      <c r="CH1529" s="131" t="s">
        <v>11706</v>
      </c>
      <c r="CI1529" s="124" t="s">
        <v>20512</v>
      </c>
    </row>
    <row r="1530" spans="45:87" ht="15" hidden="1" x14ac:dyDescent="0.25">
      <c r="AS1530" s="124" t="s">
        <v>5725</v>
      </c>
      <c r="AT1530" s="129" t="s">
        <v>1221</v>
      </c>
      <c r="AU1530" s="129" t="s">
        <v>171</v>
      </c>
      <c r="AV1530" s="129" t="s">
        <v>1226</v>
      </c>
      <c r="AW1530" s="129" t="s">
        <v>1340</v>
      </c>
      <c r="AX1530" s="129" t="s">
        <v>1355</v>
      </c>
      <c r="AZ1530" s="129" t="s">
        <v>3984</v>
      </c>
      <c r="BA1530" s="130" t="s">
        <v>11707</v>
      </c>
      <c r="BB1530" s="130" t="s">
        <v>11708</v>
      </c>
      <c r="BH1530" s="124"/>
      <c r="BI1530" s="124"/>
      <c r="BP1530" s="123"/>
      <c r="BQ1530" s="123"/>
      <c r="BR1530" s="123"/>
      <c r="BX1530" s="123"/>
      <c r="BY1530" s="123"/>
      <c r="CB1530" s="129" t="s">
        <v>1221</v>
      </c>
      <c r="CC1530" s="129" t="s">
        <v>171</v>
      </c>
      <c r="CD1530" s="129" t="s">
        <v>1226</v>
      </c>
      <c r="CE1530" s="129" t="s">
        <v>1340</v>
      </c>
      <c r="CF1530" s="129" t="s">
        <v>1355</v>
      </c>
      <c r="CG1530" s="131" t="s">
        <v>18058</v>
      </c>
      <c r="CH1530" s="131" t="s">
        <v>11708</v>
      </c>
      <c r="CI1530" s="124" t="s">
        <v>20513</v>
      </c>
    </row>
    <row r="1531" spans="45:87" ht="15" hidden="1" x14ac:dyDescent="0.25">
      <c r="AS1531" s="124" t="s">
        <v>5726</v>
      </c>
      <c r="AT1531" s="129" t="s">
        <v>1221</v>
      </c>
      <c r="AU1531" s="129" t="s">
        <v>171</v>
      </c>
      <c r="AV1531" s="129" t="s">
        <v>1226</v>
      </c>
      <c r="AW1531" s="129" t="s">
        <v>1340</v>
      </c>
      <c r="AX1531" s="129" t="s">
        <v>1356</v>
      </c>
      <c r="AZ1531" s="129" t="s">
        <v>3984</v>
      </c>
      <c r="BA1531" s="130" t="s">
        <v>11709</v>
      </c>
      <c r="BB1531" s="130" t="s">
        <v>11710</v>
      </c>
      <c r="BH1531" s="124"/>
      <c r="BI1531" s="124"/>
      <c r="BP1531" s="123"/>
      <c r="BQ1531" s="123"/>
      <c r="BR1531" s="123"/>
      <c r="BX1531" s="123"/>
      <c r="BY1531" s="123"/>
      <c r="CB1531" s="129" t="s">
        <v>1221</v>
      </c>
      <c r="CC1531" s="129" t="s">
        <v>171</v>
      </c>
      <c r="CD1531" s="129" t="s">
        <v>1226</v>
      </c>
      <c r="CE1531" s="129" t="s">
        <v>1340</v>
      </c>
      <c r="CF1531" s="129" t="s">
        <v>1356</v>
      </c>
      <c r="CG1531" s="131" t="s">
        <v>18058</v>
      </c>
      <c r="CH1531" s="131" t="s">
        <v>11710</v>
      </c>
      <c r="CI1531" s="124" t="s">
        <v>20514</v>
      </c>
    </row>
    <row r="1532" spans="45:87" ht="15" hidden="1" x14ac:dyDescent="0.25">
      <c r="AS1532" s="124" t="s">
        <v>5727</v>
      </c>
      <c r="AT1532" s="129" t="s">
        <v>1221</v>
      </c>
      <c r="AU1532" s="129" t="s">
        <v>171</v>
      </c>
      <c r="AV1532" s="129" t="s">
        <v>1226</v>
      </c>
      <c r="AW1532" s="129" t="s">
        <v>1340</v>
      </c>
      <c r="AX1532" s="129" t="s">
        <v>1357</v>
      </c>
      <c r="AZ1532" s="129" t="s">
        <v>3984</v>
      </c>
      <c r="BA1532" s="130" t="s">
        <v>11711</v>
      </c>
      <c r="BB1532" s="130" t="s">
        <v>11712</v>
      </c>
      <c r="BH1532" s="124"/>
      <c r="BI1532" s="124"/>
      <c r="BP1532" s="123"/>
      <c r="BQ1532" s="123"/>
      <c r="BR1532" s="123"/>
      <c r="BX1532" s="123"/>
      <c r="BY1532" s="123"/>
      <c r="CB1532" s="129" t="s">
        <v>1221</v>
      </c>
      <c r="CC1532" s="129" t="s">
        <v>171</v>
      </c>
      <c r="CD1532" s="129" t="s">
        <v>1226</v>
      </c>
      <c r="CE1532" s="129" t="s">
        <v>1340</v>
      </c>
      <c r="CF1532" s="129" t="s">
        <v>1357</v>
      </c>
      <c r="CG1532" s="131" t="s">
        <v>18058</v>
      </c>
      <c r="CH1532" s="131" t="s">
        <v>11712</v>
      </c>
      <c r="CI1532" s="124" t="s">
        <v>20515</v>
      </c>
    </row>
    <row r="1533" spans="45:87" ht="15" hidden="1" x14ac:dyDescent="0.25">
      <c r="AS1533" s="124" t="s">
        <v>5728</v>
      </c>
      <c r="AT1533" s="129" t="s">
        <v>1221</v>
      </c>
      <c r="AU1533" s="129" t="s">
        <v>171</v>
      </c>
      <c r="AV1533" s="129" t="s">
        <v>1226</v>
      </c>
      <c r="AW1533" s="129" t="s">
        <v>1340</v>
      </c>
      <c r="AX1533" s="129" t="s">
        <v>1358</v>
      </c>
      <c r="AZ1533" s="129" t="s">
        <v>3984</v>
      </c>
      <c r="BA1533" s="130" t="s">
        <v>11713</v>
      </c>
      <c r="BB1533" s="130" t="s">
        <v>11714</v>
      </c>
      <c r="BH1533" s="124"/>
      <c r="BI1533" s="124"/>
      <c r="BP1533" s="123"/>
      <c r="BQ1533" s="123"/>
      <c r="BR1533" s="123"/>
      <c r="BX1533" s="123"/>
      <c r="BY1533" s="123"/>
      <c r="CB1533" s="129" t="s">
        <v>1221</v>
      </c>
      <c r="CC1533" s="129" t="s">
        <v>171</v>
      </c>
      <c r="CD1533" s="129" t="s">
        <v>1226</v>
      </c>
      <c r="CE1533" s="129" t="s">
        <v>1340</v>
      </c>
      <c r="CF1533" s="129" t="s">
        <v>1358</v>
      </c>
      <c r="CG1533" s="131" t="s">
        <v>18058</v>
      </c>
      <c r="CH1533" s="131" t="s">
        <v>11714</v>
      </c>
      <c r="CI1533" s="124" t="s">
        <v>20516</v>
      </c>
    </row>
    <row r="1534" spans="45:87" ht="15" hidden="1" x14ac:dyDescent="0.25">
      <c r="AS1534" s="124" t="s">
        <v>5729</v>
      </c>
      <c r="AT1534" s="129" t="s">
        <v>1221</v>
      </c>
      <c r="AU1534" s="129" t="s">
        <v>171</v>
      </c>
      <c r="AV1534" s="129" t="s">
        <v>1226</v>
      </c>
      <c r="AW1534" s="129" t="s">
        <v>1359</v>
      </c>
      <c r="AX1534" s="129" t="s">
        <v>1360</v>
      </c>
      <c r="AZ1534" s="129" t="s">
        <v>3984</v>
      </c>
      <c r="BA1534" s="130" t="s">
        <v>11715</v>
      </c>
      <c r="BB1534" s="130" t="s">
        <v>11716</v>
      </c>
      <c r="BH1534" s="124"/>
      <c r="BI1534" s="124"/>
      <c r="BP1534" s="123"/>
      <c r="BQ1534" s="123"/>
      <c r="BR1534" s="123"/>
      <c r="BX1534" s="123"/>
      <c r="BY1534" s="123"/>
      <c r="CB1534" s="129" t="s">
        <v>1221</v>
      </c>
      <c r="CC1534" s="129" t="s">
        <v>171</v>
      </c>
      <c r="CD1534" s="129" t="s">
        <v>1226</v>
      </c>
      <c r="CE1534" s="129" t="s">
        <v>1359</v>
      </c>
      <c r="CF1534" s="129" t="s">
        <v>1360</v>
      </c>
      <c r="CG1534" s="131" t="s">
        <v>18059</v>
      </c>
      <c r="CH1534" s="131" t="s">
        <v>11716</v>
      </c>
      <c r="CI1534" s="124" t="s">
        <v>20517</v>
      </c>
    </row>
    <row r="1535" spans="45:87" ht="15" hidden="1" x14ac:dyDescent="0.25">
      <c r="AS1535" s="124" t="s">
        <v>5730</v>
      </c>
      <c r="AT1535" s="129" t="s">
        <v>1221</v>
      </c>
      <c r="AU1535" s="129" t="s">
        <v>171</v>
      </c>
      <c r="AV1535" s="129" t="s">
        <v>1226</v>
      </c>
      <c r="AW1535" s="129" t="s">
        <v>1359</v>
      </c>
      <c r="AX1535" s="129" t="s">
        <v>1361</v>
      </c>
      <c r="AZ1535" s="129" t="s">
        <v>3984</v>
      </c>
      <c r="BA1535" s="130" t="s">
        <v>11717</v>
      </c>
      <c r="BB1535" s="130" t="s">
        <v>11718</v>
      </c>
      <c r="BH1535" s="124"/>
      <c r="BI1535" s="124"/>
      <c r="BP1535" s="123"/>
      <c r="BQ1535" s="123"/>
      <c r="BR1535" s="123"/>
      <c r="BX1535" s="123"/>
      <c r="BY1535" s="123"/>
      <c r="CB1535" s="129" t="s">
        <v>1221</v>
      </c>
      <c r="CC1535" s="129" t="s">
        <v>171</v>
      </c>
      <c r="CD1535" s="129" t="s">
        <v>1226</v>
      </c>
      <c r="CE1535" s="129" t="s">
        <v>1359</v>
      </c>
      <c r="CF1535" s="129" t="s">
        <v>1361</v>
      </c>
      <c r="CG1535" s="131" t="s">
        <v>18059</v>
      </c>
      <c r="CH1535" s="131" t="s">
        <v>11718</v>
      </c>
      <c r="CI1535" s="124" t="s">
        <v>20518</v>
      </c>
    </row>
    <row r="1536" spans="45:87" ht="15" hidden="1" x14ac:dyDescent="0.25">
      <c r="AS1536" s="124" t="s">
        <v>5731</v>
      </c>
      <c r="AT1536" s="129" t="s">
        <v>1221</v>
      </c>
      <c r="AU1536" s="129" t="s">
        <v>171</v>
      </c>
      <c r="AV1536" s="129" t="s">
        <v>1226</v>
      </c>
      <c r="AW1536" s="129" t="s">
        <v>1359</v>
      </c>
      <c r="AX1536" s="129" t="s">
        <v>1362</v>
      </c>
      <c r="AZ1536" s="129" t="s">
        <v>3984</v>
      </c>
      <c r="BA1536" s="130" t="s">
        <v>11719</v>
      </c>
      <c r="BB1536" s="130" t="s">
        <v>11720</v>
      </c>
      <c r="BH1536" s="124"/>
      <c r="BI1536" s="124"/>
      <c r="BP1536" s="123"/>
      <c r="BQ1536" s="123"/>
      <c r="BR1536" s="123"/>
      <c r="BX1536" s="123"/>
      <c r="BY1536" s="123"/>
      <c r="CB1536" s="129" t="s">
        <v>1221</v>
      </c>
      <c r="CC1536" s="129" t="s">
        <v>171</v>
      </c>
      <c r="CD1536" s="129" t="s">
        <v>1226</v>
      </c>
      <c r="CE1536" s="129" t="s">
        <v>1359</v>
      </c>
      <c r="CF1536" s="129" t="s">
        <v>1362</v>
      </c>
      <c r="CG1536" s="131" t="s">
        <v>18059</v>
      </c>
      <c r="CH1536" s="131" t="s">
        <v>11720</v>
      </c>
      <c r="CI1536" s="124" t="s">
        <v>20519</v>
      </c>
    </row>
    <row r="1537" spans="45:87" ht="15" hidden="1" x14ac:dyDescent="0.25">
      <c r="AS1537" s="124" t="s">
        <v>5732</v>
      </c>
      <c r="AT1537" s="129" t="s">
        <v>1221</v>
      </c>
      <c r="AU1537" s="129" t="s">
        <v>171</v>
      </c>
      <c r="AV1537" s="129" t="s">
        <v>1226</v>
      </c>
      <c r="AW1537" s="129" t="s">
        <v>1359</v>
      </c>
      <c r="AX1537" s="129" t="s">
        <v>1363</v>
      </c>
      <c r="AZ1537" s="129" t="s">
        <v>3984</v>
      </c>
      <c r="BA1537" s="130" t="s">
        <v>11721</v>
      </c>
      <c r="BB1537" s="130" t="s">
        <v>11722</v>
      </c>
      <c r="BH1537" s="124"/>
      <c r="BI1537" s="124"/>
      <c r="BP1537" s="123"/>
      <c r="BQ1537" s="123"/>
      <c r="BR1537" s="123"/>
      <c r="BX1537" s="123"/>
      <c r="BY1537" s="123"/>
      <c r="CB1537" s="129" t="s">
        <v>1221</v>
      </c>
      <c r="CC1537" s="129" t="s">
        <v>171</v>
      </c>
      <c r="CD1537" s="129" t="s">
        <v>1226</v>
      </c>
      <c r="CE1537" s="129" t="s">
        <v>1359</v>
      </c>
      <c r="CF1537" s="129" t="s">
        <v>1363</v>
      </c>
      <c r="CG1537" s="131" t="s">
        <v>18059</v>
      </c>
      <c r="CH1537" s="131" t="s">
        <v>11722</v>
      </c>
      <c r="CI1537" s="124" t="s">
        <v>20520</v>
      </c>
    </row>
    <row r="1538" spans="45:87" ht="15" hidden="1" x14ac:dyDescent="0.25">
      <c r="AS1538" s="124" t="s">
        <v>5733</v>
      </c>
      <c r="AT1538" s="129" t="s">
        <v>1221</v>
      </c>
      <c r="AU1538" s="129" t="s">
        <v>171</v>
      </c>
      <c r="AV1538" s="129" t="s">
        <v>1226</v>
      </c>
      <c r="AW1538" s="129" t="s">
        <v>1359</v>
      </c>
      <c r="AX1538" s="129" t="s">
        <v>1364</v>
      </c>
      <c r="AZ1538" s="129" t="s">
        <v>3984</v>
      </c>
      <c r="BA1538" s="130" t="s">
        <v>11723</v>
      </c>
      <c r="BB1538" s="130" t="s">
        <v>11724</v>
      </c>
      <c r="BH1538" s="124"/>
      <c r="BI1538" s="124"/>
      <c r="BP1538" s="123"/>
      <c r="BQ1538" s="123"/>
      <c r="BR1538" s="123"/>
      <c r="BX1538" s="123"/>
      <c r="BY1538" s="123"/>
      <c r="CB1538" s="129" t="s">
        <v>1221</v>
      </c>
      <c r="CC1538" s="129" t="s">
        <v>171</v>
      </c>
      <c r="CD1538" s="129" t="s">
        <v>1226</v>
      </c>
      <c r="CE1538" s="129" t="s">
        <v>1359</v>
      </c>
      <c r="CF1538" s="129" t="s">
        <v>1364</v>
      </c>
      <c r="CG1538" s="131" t="s">
        <v>18059</v>
      </c>
      <c r="CH1538" s="131" t="s">
        <v>11724</v>
      </c>
      <c r="CI1538" s="124" t="s">
        <v>20521</v>
      </c>
    </row>
    <row r="1539" spans="45:87" ht="15" hidden="1" x14ac:dyDescent="0.25">
      <c r="AS1539" s="124" t="s">
        <v>5734</v>
      </c>
      <c r="AT1539" s="129" t="s">
        <v>1221</v>
      </c>
      <c r="AU1539" s="129" t="s">
        <v>171</v>
      </c>
      <c r="AV1539" s="129" t="s">
        <v>1226</v>
      </c>
      <c r="AW1539" s="129" t="s">
        <v>1359</v>
      </c>
      <c r="AX1539" s="129" t="s">
        <v>1365</v>
      </c>
      <c r="AZ1539" s="129" t="s">
        <v>3984</v>
      </c>
      <c r="BA1539" s="130" t="s">
        <v>11725</v>
      </c>
      <c r="BB1539" s="130" t="s">
        <v>11726</v>
      </c>
      <c r="BH1539" s="124"/>
      <c r="BI1539" s="124"/>
      <c r="BP1539" s="123"/>
      <c r="BQ1539" s="123"/>
      <c r="BR1539" s="123"/>
      <c r="BX1539" s="123"/>
      <c r="BY1539" s="123"/>
      <c r="CB1539" s="129" t="s">
        <v>1221</v>
      </c>
      <c r="CC1539" s="129" t="s">
        <v>171</v>
      </c>
      <c r="CD1539" s="129" t="s">
        <v>1226</v>
      </c>
      <c r="CE1539" s="129" t="s">
        <v>1359</v>
      </c>
      <c r="CF1539" s="129" t="s">
        <v>1365</v>
      </c>
      <c r="CG1539" s="131" t="s">
        <v>18059</v>
      </c>
      <c r="CH1539" s="131" t="s">
        <v>11726</v>
      </c>
      <c r="CI1539" s="124" t="s">
        <v>20522</v>
      </c>
    </row>
    <row r="1540" spans="45:87" ht="15" hidden="1" x14ac:dyDescent="0.25">
      <c r="AS1540" s="124" t="s">
        <v>5735</v>
      </c>
      <c r="AT1540" s="129" t="s">
        <v>1221</v>
      </c>
      <c r="AU1540" s="129" t="s">
        <v>171</v>
      </c>
      <c r="AV1540" s="129" t="s">
        <v>1226</v>
      </c>
      <c r="AW1540" s="129" t="s">
        <v>1359</v>
      </c>
      <c r="AX1540" s="129" t="s">
        <v>1366</v>
      </c>
      <c r="AZ1540" s="129" t="s">
        <v>3984</v>
      </c>
      <c r="BA1540" s="130" t="s">
        <v>11727</v>
      </c>
      <c r="BB1540" s="130" t="s">
        <v>11728</v>
      </c>
      <c r="BH1540" s="124"/>
      <c r="BI1540" s="124"/>
      <c r="BP1540" s="123"/>
      <c r="BQ1540" s="123"/>
      <c r="BR1540" s="123"/>
      <c r="BX1540" s="123"/>
      <c r="BY1540" s="123"/>
      <c r="CB1540" s="129" t="s">
        <v>1221</v>
      </c>
      <c r="CC1540" s="129" t="s">
        <v>171</v>
      </c>
      <c r="CD1540" s="129" t="s">
        <v>1226</v>
      </c>
      <c r="CE1540" s="129" t="s">
        <v>1359</v>
      </c>
      <c r="CF1540" s="129" t="s">
        <v>1366</v>
      </c>
      <c r="CG1540" s="131" t="s">
        <v>18059</v>
      </c>
      <c r="CH1540" s="131" t="s">
        <v>11728</v>
      </c>
      <c r="CI1540" s="124" t="s">
        <v>20523</v>
      </c>
    </row>
    <row r="1541" spans="45:87" ht="15" hidden="1" x14ac:dyDescent="0.25">
      <c r="AS1541" s="124" t="s">
        <v>5736</v>
      </c>
      <c r="AT1541" s="129" t="s">
        <v>1221</v>
      </c>
      <c r="AU1541" s="129" t="s">
        <v>171</v>
      </c>
      <c r="AV1541" s="129" t="s">
        <v>1226</v>
      </c>
      <c r="AW1541" s="129" t="s">
        <v>1359</v>
      </c>
      <c r="AX1541" s="129" t="s">
        <v>1367</v>
      </c>
      <c r="AZ1541" s="129" t="s">
        <v>3984</v>
      </c>
      <c r="BA1541" s="130" t="s">
        <v>11729</v>
      </c>
      <c r="BB1541" s="130" t="s">
        <v>11730</v>
      </c>
      <c r="BH1541" s="124"/>
      <c r="BI1541" s="124"/>
      <c r="BP1541" s="123"/>
      <c r="BQ1541" s="123"/>
      <c r="BR1541" s="123"/>
      <c r="BX1541" s="123"/>
      <c r="BY1541" s="123"/>
      <c r="CB1541" s="129" t="s">
        <v>1221</v>
      </c>
      <c r="CC1541" s="129" t="s">
        <v>171</v>
      </c>
      <c r="CD1541" s="129" t="s">
        <v>1226</v>
      </c>
      <c r="CE1541" s="129" t="s">
        <v>1359</v>
      </c>
      <c r="CF1541" s="129" t="s">
        <v>1367</v>
      </c>
      <c r="CG1541" s="131" t="s">
        <v>18059</v>
      </c>
      <c r="CH1541" s="131" t="s">
        <v>11730</v>
      </c>
      <c r="CI1541" s="124" t="s">
        <v>20524</v>
      </c>
    </row>
    <row r="1542" spans="45:87" ht="15" hidden="1" x14ac:dyDescent="0.25">
      <c r="AS1542" s="124" t="s">
        <v>5737</v>
      </c>
      <c r="AT1542" s="129" t="s">
        <v>1221</v>
      </c>
      <c r="AU1542" s="129" t="s">
        <v>171</v>
      </c>
      <c r="AV1542" s="129" t="s">
        <v>1226</v>
      </c>
      <c r="AW1542" s="129" t="s">
        <v>1359</v>
      </c>
      <c r="AX1542" s="129" t="s">
        <v>1368</v>
      </c>
      <c r="AZ1542" s="129" t="s">
        <v>3984</v>
      </c>
      <c r="BA1542" s="130" t="s">
        <v>11731</v>
      </c>
      <c r="BB1542" s="130" t="s">
        <v>11732</v>
      </c>
      <c r="BH1542" s="124"/>
      <c r="BI1542" s="124"/>
      <c r="BP1542" s="123"/>
      <c r="BQ1542" s="123"/>
      <c r="BR1542" s="123"/>
      <c r="BX1542" s="123"/>
      <c r="BY1542" s="123"/>
      <c r="CB1542" s="129" t="s">
        <v>1221</v>
      </c>
      <c r="CC1542" s="129" t="s">
        <v>171</v>
      </c>
      <c r="CD1542" s="129" t="s">
        <v>1226</v>
      </c>
      <c r="CE1542" s="129" t="s">
        <v>1359</v>
      </c>
      <c r="CF1542" s="129" t="s">
        <v>1368</v>
      </c>
      <c r="CG1542" s="131" t="s">
        <v>18059</v>
      </c>
      <c r="CH1542" s="131" t="s">
        <v>11732</v>
      </c>
      <c r="CI1542" s="124" t="s">
        <v>20525</v>
      </c>
    </row>
    <row r="1543" spans="45:87" ht="15" hidden="1" x14ac:dyDescent="0.25">
      <c r="AS1543" s="124" t="s">
        <v>5738</v>
      </c>
      <c r="AT1543" s="129" t="s">
        <v>1221</v>
      </c>
      <c r="AU1543" s="129" t="s">
        <v>171</v>
      </c>
      <c r="AV1543" s="129" t="s">
        <v>1226</v>
      </c>
      <c r="AW1543" s="129" t="s">
        <v>1359</v>
      </c>
      <c r="AX1543" s="129" t="s">
        <v>1369</v>
      </c>
      <c r="AZ1543" s="129" t="s">
        <v>3984</v>
      </c>
      <c r="BA1543" s="130" t="s">
        <v>11733</v>
      </c>
      <c r="BB1543" s="130" t="s">
        <v>11734</v>
      </c>
      <c r="BH1543" s="124"/>
      <c r="BI1543" s="124"/>
      <c r="BP1543" s="123"/>
      <c r="BQ1543" s="123"/>
      <c r="BR1543" s="123"/>
      <c r="BX1543" s="123"/>
      <c r="BY1543" s="123"/>
      <c r="CB1543" s="129" t="s">
        <v>1221</v>
      </c>
      <c r="CC1543" s="129" t="s">
        <v>171</v>
      </c>
      <c r="CD1543" s="129" t="s">
        <v>1226</v>
      </c>
      <c r="CE1543" s="129" t="s">
        <v>1359</v>
      </c>
      <c r="CF1543" s="129" t="s">
        <v>1369</v>
      </c>
      <c r="CG1543" s="131" t="s">
        <v>18059</v>
      </c>
      <c r="CH1543" s="131" t="s">
        <v>11734</v>
      </c>
      <c r="CI1543" s="124" t="s">
        <v>20526</v>
      </c>
    </row>
    <row r="1544" spans="45:87" ht="15" hidden="1" x14ac:dyDescent="0.25">
      <c r="AS1544" s="124" t="s">
        <v>5739</v>
      </c>
      <c r="AT1544" s="129" t="s">
        <v>1221</v>
      </c>
      <c r="AU1544" s="129" t="s">
        <v>171</v>
      </c>
      <c r="AV1544" s="129" t="s">
        <v>1227</v>
      </c>
      <c r="AW1544" s="129" t="s">
        <v>1370</v>
      </c>
      <c r="AX1544" s="129" t="s">
        <v>1371</v>
      </c>
      <c r="AZ1544" s="129" t="s">
        <v>3984</v>
      </c>
      <c r="BA1544" s="130" t="s">
        <v>11735</v>
      </c>
      <c r="BB1544" s="130" t="s">
        <v>11736</v>
      </c>
      <c r="BH1544" s="124"/>
      <c r="BI1544" s="124"/>
      <c r="BP1544" s="123"/>
      <c r="BQ1544" s="123"/>
      <c r="BR1544" s="123"/>
      <c r="BX1544" s="123"/>
      <c r="BY1544" s="123"/>
      <c r="CB1544" s="129" t="s">
        <v>1221</v>
      </c>
      <c r="CC1544" s="129" t="s">
        <v>171</v>
      </c>
      <c r="CD1544" s="129" t="s">
        <v>1227</v>
      </c>
      <c r="CE1544" s="129" t="s">
        <v>1370</v>
      </c>
      <c r="CF1544" s="129" t="s">
        <v>1371</v>
      </c>
      <c r="CG1544" s="131" t="s">
        <v>18060</v>
      </c>
      <c r="CH1544" s="131" t="s">
        <v>11736</v>
      </c>
      <c r="CI1544" s="124" t="s">
        <v>20527</v>
      </c>
    </row>
    <row r="1545" spans="45:87" ht="15" hidden="1" x14ac:dyDescent="0.25">
      <c r="AS1545" s="124" t="s">
        <v>5740</v>
      </c>
      <c r="AT1545" s="129" t="s">
        <v>1221</v>
      </c>
      <c r="AU1545" s="129" t="s">
        <v>171</v>
      </c>
      <c r="AV1545" s="129" t="s">
        <v>1227</v>
      </c>
      <c r="AW1545" s="129" t="s">
        <v>1370</v>
      </c>
      <c r="AX1545" s="129" t="s">
        <v>1372</v>
      </c>
      <c r="AZ1545" s="129" t="s">
        <v>3984</v>
      </c>
      <c r="BA1545" s="130" t="s">
        <v>11737</v>
      </c>
      <c r="BB1545" s="130" t="s">
        <v>11738</v>
      </c>
      <c r="BH1545" s="124"/>
      <c r="BI1545" s="124"/>
      <c r="BP1545" s="123"/>
      <c r="BQ1545" s="123"/>
      <c r="BR1545" s="123"/>
      <c r="BX1545" s="123"/>
      <c r="BY1545" s="123"/>
      <c r="CB1545" s="129" t="s">
        <v>1221</v>
      </c>
      <c r="CC1545" s="129" t="s">
        <v>171</v>
      </c>
      <c r="CD1545" s="129" t="s">
        <v>1227</v>
      </c>
      <c r="CE1545" s="129" t="s">
        <v>1370</v>
      </c>
      <c r="CF1545" s="129" t="s">
        <v>1372</v>
      </c>
      <c r="CG1545" s="131" t="s">
        <v>18060</v>
      </c>
      <c r="CH1545" s="131" t="s">
        <v>11738</v>
      </c>
      <c r="CI1545" s="124" t="s">
        <v>20528</v>
      </c>
    </row>
    <row r="1546" spans="45:87" ht="15" hidden="1" x14ac:dyDescent="0.25">
      <c r="AS1546" s="124" t="s">
        <v>5741</v>
      </c>
      <c r="AT1546" s="129" t="s">
        <v>1221</v>
      </c>
      <c r="AU1546" s="129" t="s">
        <v>171</v>
      </c>
      <c r="AV1546" s="129" t="s">
        <v>1227</v>
      </c>
      <c r="AW1546" s="129" t="s">
        <v>1370</v>
      </c>
      <c r="AX1546" s="129" t="s">
        <v>1373</v>
      </c>
      <c r="AZ1546" s="129" t="s">
        <v>3984</v>
      </c>
      <c r="BA1546" s="130" t="s">
        <v>11739</v>
      </c>
      <c r="BB1546" s="130" t="s">
        <v>11740</v>
      </c>
      <c r="BH1546" s="124"/>
      <c r="BI1546" s="124"/>
      <c r="BP1546" s="123"/>
      <c r="BQ1546" s="123"/>
      <c r="BR1546" s="123"/>
      <c r="BX1546" s="123"/>
      <c r="BY1546" s="123"/>
      <c r="CB1546" s="129" t="s">
        <v>1221</v>
      </c>
      <c r="CC1546" s="129" t="s">
        <v>171</v>
      </c>
      <c r="CD1546" s="129" t="s">
        <v>1227</v>
      </c>
      <c r="CE1546" s="129" t="s">
        <v>1370</v>
      </c>
      <c r="CF1546" s="129" t="s">
        <v>1373</v>
      </c>
      <c r="CG1546" s="131" t="s">
        <v>18060</v>
      </c>
      <c r="CH1546" s="131" t="s">
        <v>11740</v>
      </c>
      <c r="CI1546" s="124" t="s">
        <v>20529</v>
      </c>
    </row>
    <row r="1547" spans="45:87" ht="15" hidden="1" x14ac:dyDescent="0.25">
      <c r="AS1547" s="124" t="s">
        <v>5742</v>
      </c>
      <c r="AT1547" s="129" t="s">
        <v>1221</v>
      </c>
      <c r="AU1547" s="129" t="s">
        <v>171</v>
      </c>
      <c r="AV1547" s="129" t="s">
        <v>1227</v>
      </c>
      <c r="AW1547" s="129" t="s">
        <v>1370</v>
      </c>
      <c r="AX1547" s="129" t="s">
        <v>1374</v>
      </c>
      <c r="AZ1547" s="129" t="s">
        <v>3984</v>
      </c>
      <c r="BA1547" s="130" t="s">
        <v>11741</v>
      </c>
      <c r="BB1547" s="130" t="s">
        <v>11742</v>
      </c>
      <c r="BH1547" s="124"/>
      <c r="BI1547" s="124"/>
      <c r="BP1547" s="123"/>
      <c r="BQ1547" s="123"/>
      <c r="BR1547" s="123"/>
      <c r="BX1547" s="123"/>
      <c r="BY1547" s="123"/>
      <c r="CB1547" s="129" t="s">
        <v>1221</v>
      </c>
      <c r="CC1547" s="129" t="s">
        <v>171</v>
      </c>
      <c r="CD1547" s="129" t="s">
        <v>1227</v>
      </c>
      <c r="CE1547" s="129" t="s">
        <v>1370</v>
      </c>
      <c r="CF1547" s="129" t="s">
        <v>1374</v>
      </c>
      <c r="CG1547" s="131" t="s">
        <v>18060</v>
      </c>
      <c r="CH1547" s="131" t="s">
        <v>11742</v>
      </c>
      <c r="CI1547" s="124" t="s">
        <v>20530</v>
      </c>
    </row>
    <row r="1548" spans="45:87" ht="15" hidden="1" x14ac:dyDescent="0.25">
      <c r="AS1548" s="124" t="s">
        <v>5743</v>
      </c>
      <c r="AT1548" s="129" t="s">
        <v>1221</v>
      </c>
      <c r="AU1548" s="129" t="s">
        <v>171</v>
      </c>
      <c r="AV1548" s="129" t="s">
        <v>1227</v>
      </c>
      <c r="AW1548" s="129" t="s">
        <v>1370</v>
      </c>
      <c r="AX1548" s="129" t="s">
        <v>1375</v>
      </c>
      <c r="AZ1548" s="129" t="s">
        <v>3984</v>
      </c>
      <c r="BA1548" s="130" t="s">
        <v>11743</v>
      </c>
      <c r="BB1548" s="130" t="s">
        <v>11744</v>
      </c>
      <c r="BH1548" s="124"/>
      <c r="BI1548" s="124"/>
      <c r="BP1548" s="123"/>
      <c r="BQ1548" s="123"/>
      <c r="BR1548" s="123"/>
      <c r="BX1548" s="123"/>
      <c r="BY1548" s="123"/>
      <c r="CB1548" s="129" t="s">
        <v>1221</v>
      </c>
      <c r="CC1548" s="129" t="s">
        <v>171</v>
      </c>
      <c r="CD1548" s="129" t="s">
        <v>1227</v>
      </c>
      <c r="CE1548" s="129" t="s">
        <v>1370</v>
      </c>
      <c r="CF1548" s="129" t="s">
        <v>1375</v>
      </c>
      <c r="CG1548" s="131" t="s">
        <v>18060</v>
      </c>
      <c r="CH1548" s="131" t="s">
        <v>11744</v>
      </c>
      <c r="CI1548" s="124" t="s">
        <v>20531</v>
      </c>
    </row>
    <row r="1549" spans="45:87" ht="15" hidden="1" x14ac:dyDescent="0.25">
      <c r="AS1549" s="124" t="s">
        <v>5744</v>
      </c>
      <c r="AT1549" s="129" t="s">
        <v>1221</v>
      </c>
      <c r="AU1549" s="129" t="s">
        <v>171</v>
      </c>
      <c r="AV1549" s="129" t="s">
        <v>1227</v>
      </c>
      <c r="AW1549" s="129" t="s">
        <v>1370</v>
      </c>
      <c r="AX1549" s="129" t="s">
        <v>1376</v>
      </c>
      <c r="AZ1549" s="129" t="s">
        <v>3984</v>
      </c>
      <c r="BA1549" s="130" t="s">
        <v>11745</v>
      </c>
      <c r="BB1549" s="130" t="s">
        <v>11746</v>
      </c>
      <c r="BH1549" s="124"/>
      <c r="BI1549" s="124"/>
      <c r="BP1549" s="123"/>
      <c r="BQ1549" s="123"/>
      <c r="BR1549" s="123"/>
      <c r="BX1549" s="123"/>
      <c r="BY1549" s="123"/>
      <c r="CB1549" s="129" t="s">
        <v>1221</v>
      </c>
      <c r="CC1549" s="129" t="s">
        <v>171</v>
      </c>
      <c r="CD1549" s="129" t="s">
        <v>1227</v>
      </c>
      <c r="CE1549" s="129" t="s">
        <v>1370</v>
      </c>
      <c r="CF1549" s="129" t="s">
        <v>1376</v>
      </c>
      <c r="CG1549" s="131" t="s">
        <v>18060</v>
      </c>
      <c r="CH1549" s="131" t="s">
        <v>11746</v>
      </c>
      <c r="CI1549" s="124" t="s">
        <v>20532</v>
      </c>
    </row>
    <row r="1550" spans="45:87" ht="15" hidden="1" x14ac:dyDescent="0.25">
      <c r="AS1550" s="124" t="s">
        <v>5745</v>
      </c>
      <c r="AT1550" s="129" t="s">
        <v>1221</v>
      </c>
      <c r="AU1550" s="129" t="s">
        <v>171</v>
      </c>
      <c r="AV1550" s="129" t="s">
        <v>1227</v>
      </c>
      <c r="AW1550" s="129" t="s">
        <v>1370</v>
      </c>
      <c r="AX1550" s="129" t="s">
        <v>1377</v>
      </c>
      <c r="AZ1550" s="129" t="s">
        <v>3984</v>
      </c>
      <c r="BA1550" s="130" t="s">
        <v>11747</v>
      </c>
      <c r="BB1550" s="130" t="s">
        <v>11748</v>
      </c>
      <c r="BH1550" s="124"/>
      <c r="BI1550" s="124"/>
      <c r="BP1550" s="123"/>
      <c r="BQ1550" s="123"/>
      <c r="BR1550" s="123"/>
      <c r="BX1550" s="123"/>
      <c r="BY1550" s="123"/>
      <c r="CB1550" s="129" t="s">
        <v>1221</v>
      </c>
      <c r="CC1550" s="129" t="s">
        <v>171</v>
      </c>
      <c r="CD1550" s="129" t="s">
        <v>1227</v>
      </c>
      <c r="CE1550" s="129" t="s">
        <v>1370</v>
      </c>
      <c r="CF1550" s="129" t="s">
        <v>1377</v>
      </c>
      <c r="CG1550" s="131" t="s">
        <v>18060</v>
      </c>
      <c r="CH1550" s="131" t="s">
        <v>11748</v>
      </c>
      <c r="CI1550" s="124" t="s">
        <v>20533</v>
      </c>
    </row>
    <row r="1551" spans="45:87" ht="15" hidden="1" x14ac:dyDescent="0.25">
      <c r="AS1551" s="124" t="s">
        <v>5746</v>
      </c>
      <c r="AT1551" s="129" t="s">
        <v>1221</v>
      </c>
      <c r="AU1551" s="129" t="s">
        <v>171</v>
      </c>
      <c r="AV1551" s="129" t="s">
        <v>1227</v>
      </c>
      <c r="AW1551" s="129" t="s">
        <v>1370</v>
      </c>
      <c r="AX1551" s="129" t="s">
        <v>1378</v>
      </c>
      <c r="AZ1551" s="129" t="s">
        <v>3984</v>
      </c>
      <c r="BA1551" s="130" t="s">
        <v>11749</v>
      </c>
      <c r="BB1551" s="130" t="s">
        <v>11750</v>
      </c>
      <c r="BH1551" s="124"/>
      <c r="BI1551" s="124"/>
      <c r="BP1551" s="123"/>
      <c r="BQ1551" s="123"/>
      <c r="BR1551" s="123"/>
      <c r="BX1551" s="123"/>
      <c r="BY1551" s="123"/>
      <c r="CB1551" s="129" t="s">
        <v>1221</v>
      </c>
      <c r="CC1551" s="129" t="s">
        <v>171</v>
      </c>
      <c r="CD1551" s="129" t="s">
        <v>1227</v>
      </c>
      <c r="CE1551" s="129" t="s">
        <v>1370</v>
      </c>
      <c r="CF1551" s="129" t="s">
        <v>1378</v>
      </c>
      <c r="CG1551" s="131" t="s">
        <v>18060</v>
      </c>
      <c r="CH1551" s="131" t="s">
        <v>11750</v>
      </c>
      <c r="CI1551" s="124" t="s">
        <v>20534</v>
      </c>
    </row>
    <row r="1552" spans="45:87" ht="15" hidden="1" x14ac:dyDescent="0.25">
      <c r="AS1552" s="124" t="s">
        <v>5747</v>
      </c>
      <c r="AT1552" s="129" t="s">
        <v>1221</v>
      </c>
      <c r="AU1552" s="129" t="s">
        <v>171</v>
      </c>
      <c r="AV1552" s="129" t="s">
        <v>1227</v>
      </c>
      <c r="AW1552" s="129" t="s">
        <v>1370</v>
      </c>
      <c r="AX1552" s="129" t="s">
        <v>1379</v>
      </c>
      <c r="AZ1552" s="129" t="s">
        <v>3984</v>
      </c>
      <c r="BA1552" s="130" t="s">
        <v>11751</v>
      </c>
      <c r="BB1552" s="130" t="s">
        <v>11752</v>
      </c>
      <c r="BH1552" s="124"/>
      <c r="BI1552" s="124"/>
      <c r="BP1552" s="123"/>
      <c r="BQ1552" s="123"/>
      <c r="BR1552" s="123"/>
      <c r="BX1552" s="123"/>
      <c r="BY1552" s="123"/>
      <c r="CB1552" s="129" t="s">
        <v>1221</v>
      </c>
      <c r="CC1552" s="129" t="s">
        <v>171</v>
      </c>
      <c r="CD1552" s="129" t="s">
        <v>1227</v>
      </c>
      <c r="CE1552" s="129" t="s">
        <v>1370</v>
      </c>
      <c r="CF1552" s="129" t="s">
        <v>1379</v>
      </c>
      <c r="CG1552" s="131" t="s">
        <v>18060</v>
      </c>
      <c r="CH1552" s="131" t="s">
        <v>11752</v>
      </c>
      <c r="CI1552" s="124" t="s">
        <v>20535</v>
      </c>
    </row>
    <row r="1553" spans="45:87" ht="15" hidden="1" x14ac:dyDescent="0.25">
      <c r="AS1553" s="124" t="s">
        <v>5748</v>
      </c>
      <c r="AT1553" s="129" t="s">
        <v>1221</v>
      </c>
      <c r="AU1553" s="129" t="s">
        <v>171</v>
      </c>
      <c r="AV1553" s="129" t="s">
        <v>1227</v>
      </c>
      <c r="AW1553" s="129" t="s">
        <v>1370</v>
      </c>
      <c r="AX1553" s="129" t="s">
        <v>1380</v>
      </c>
      <c r="AZ1553" s="129" t="s">
        <v>3984</v>
      </c>
      <c r="BA1553" s="130" t="s">
        <v>11753</v>
      </c>
      <c r="BB1553" s="130" t="s">
        <v>11754</v>
      </c>
      <c r="BH1553" s="124"/>
      <c r="BI1553" s="124"/>
      <c r="BP1553" s="123"/>
      <c r="BQ1553" s="123"/>
      <c r="BR1553" s="123"/>
      <c r="BX1553" s="123"/>
      <c r="BY1553" s="123"/>
      <c r="CB1553" s="129" t="s">
        <v>1221</v>
      </c>
      <c r="CC1553" s="129" t="s">
        <v>171</v>
      </c>
      <c r="CD1553" s="129" t="s">
        <v>1227</v>
      </c>
      <c r="CE1553" s="129" t="s">
        <v>1370</v>
      </c>
      <c r="CF1553" s="129" t="s">
        <v>1380</v>
      </c>
      <c r="CG1553" s="131" t="s">
        <v>18060</v>
      </c>
      <c r="CH1553" s="131" t="s">
        <v>11754</v>
      </c>
      <c r="CI1553" s="124" t="s">
        <v>20536</v>
      </c>
    </row>
    <row r="1554" spans="45:87" ht="15" hidden="1" x14ac:dyDescent="0.25">
      <c r="AS1554" s="124" t="s">
        <v>5749</v>
      </c>
      <c r="AT1554" s="129" t="s">
        <v>1221</v>
      </c>
      <c r="AU1554" s="129" t="s">
        <v>171</v>
      </c>
      <c r="AV1554" s="129" t="s">
        <v>1227</v>
      </c>
      <c r="AW1554" s="129" t="s">
        <v>1370</v>
      </c>
      <c r="AX1554" s="129" t="s">
        <v>1381</v>
      </c>
      <c r="AZ1554" s="129" t="s">
        <v>3984</v>
      </c>
      <c r="BA1554" s="130" t="s">
        <v>11755</v>
      </c>
      <c r="BB1554" s="130" t="s">
        <v>11756</v>
      </c>
      <c r="BH1554" s="124"/>
      <c r="BI1554" s="124"/>
      <c r="BP1554" s="123"/>
      <c r="BQ1554" s="123"/>
      <c r="BR1554" s="123"/>
      <c r="BX1554" s="123"/>
      <c r="BY1554" s="123"/>
      <c r="CB1554" s="129" t="s">
        <v>1221</v>
      </c>
      <c r="CC1554" s="129" t="s">
        <v>171</v>
      </c>
      <c r="CD1554" s="129" t="s">
        <v>1227</v>
      </c>
      <c r="CE1554" s="129" t="s">
        <v>1370</v>
      </c>
      <c r="CF1554" s="129" t="s">
        <v>1381</v>
      </c>
      <c r="CG1554" s="131" t="s">
        <v>18060</v>
      </c>
      <c r="CH1554" s="131" t="s">
        <v>11756</v>
      </c>
      <c r="CI1554" s="124" t="s">
        <v>20537</v>
      </c>
    </row>
    <row r="1555" spans="45:87" ht="15" hidden="1" x14ac:dyDescent="0.25">
      <c r="AS1555" s="124" t="s">
        <v>5750</v>
      </c>
      <c r="AT1555" s="129" t="s">
        <v>1221</v>
      </c>
      <c r="AU1555" s="129" t="s">
        <v>171</v>
      </c>
      <c r="AV1555" s="129" t="s">
        <v>1227</v>
      </c>
      <c r="AW1555" s="129" t="s">
        <v>1370</v>
      </c>
      <c r="AX1555" s="129" t="s">
        <v>1382</v>
      </c>
      <c r="AZ1555" s="129" t="s">
        <v>3984</v>
      </c>
      <c r="BA1555" s="130" t="s">
        <v>11757</v>
      </c>
      <c r="BB1555" s="130" t="s">
        <v>11758</v>
      </c>
      <c r="BH1555" s="124"/>
      <c r="BI1555" s="124"/>
      <c r="BP1555" s="123"/>
      <c r="BQ1555" s="123"/>
      <c r="BR1555" s="123"/>
      <c r="BX1555" s="123"/>
      <c r="BY1555" s="123"/>
      <c r="CB1555" s="129" t="s">
        <v>1221</v>
      </c>
      <c r="CC1555" s="129" t="s">
        <v>171</v>
      </c>
      <c r="CD1555" s="129" t="s">
        <v>1227</v>
      </c>
      <c r="CE1555" s="129" t="s">
        <v>1370</v>
      </c>
      <c r="CF1555" s="129" t="s">
        <v>1382</v>
      </c>
      <c r="CG1555" s="131" t="s">
        <v>18060</v>
      </c>
      <c r="CH1555" s="131" t="s">
        <v>11758</v>
      </c>
      <c r="CI1555" s="124" t="s">
        <v>20538</v>
      </c>
    </row>
    <row r="1556" spans="45:87" ht="15" hidden="1" x14ac:dyDescent="0.25">
      <c r="AS1556" s="124" t="s">
        <v>5751</v>
      </c>
      <c r="AT1556" s="129" t="s">
        <v>1221</v>
      </c>
      <c r="AU1556" s="129" t="s">
        <v>171</v>
      </c>
      <c r="AV1556" s="129" t="s">
        <v>1227</v>
      </c>
      <c r="AW1556" s="129" t="s">
        <v>1370</v>
      </c>
      <c r="AX1556" s="129" t="s">
        <v>1383</v>
      </c>
      <c r="AZ1556" s="129" t="s">
        <v>3984</v>
      </c>
      <c r="BA1556" s="130" t="s">
        <v>11759</v>
      </c>
      <c r="BB1556" s="130" t="s">
        <v>11760</v>
      </c>
      <c r="BH1556" s="124"/>
      <c r="BI1556" s="124"/>
      <c r="BP1556" s="123"/>
      <c r="BQ1556" s="123"/>
      <c r="BR1556" s="123"/>
      <c r="BX1556" s="123"/>
      <c r="BY1556" s="123"/>
      <c r="CB1556" s="129" t="s">
        <v>1221</v>
      </c>
      <c r="CC1556" s="129" t="s">
        <v>171</v>
      </c>
      <c r="CD1556" s="129" t="s">
        <v>1227</v>
      </c>
      <c r="CE1556" s="129" t="s">
        <v>1370</v>
      </c>
      <c r="CF1556" s="129" t="s">
        <v>1383</v>
      </c>
      <c r="CG1556" s="131" t="s">
        <v>18060</v>
      </c>
      <c r="CH1556" s="131" t="s">
        <v>11760</v>
      </c>
      <c r="CI1556" s="124" t="s">
        <v>20539</v>
      </c>
    </row>
    <row r="1557" spans="45:87" ht="15" hidden="1" x14ac:dyDescent="0.25">
      <c r="AS1557" s="124" t="s">
        <v>5752</v>
      </c>
      <c r="AT1557" s="129" t="s">
        <v>1221</v>
      </c>
      <c r="AU1557" s="129" t="s">
        <v>171</v>
      </c>
      <c r="AV1557" s="129" t="s">
        <v>1227</v>
      </c>
      <c r="AW1557" s="129" t="s">
        <v>1370</v>
      </c>
      <c r="AX1557" s="129" t="s">
        <v>1384</v>
      </c>
      <c r="AZ1557" s="129" t="s">
        <v>3984</v>
      </c>
      <c r="BA1557" s="130" t="s">
        <v>11761</v>
      </c>
      <c r="BB1557" s="130" t="s">
        <v>11762</v>
      </c>
      <c r="BH1557" s="124"/>
      <c r="BI1557" s="124"/>
      <c r="BP1557" s="123"/>
      <c r="BQ1557" s="123"/>
      <c r="BR1557" s="123"/>
      <c r="BX1557" s="123"/>
      <c r="BY1557" s="123"/>
      <c r="CB1557" s="129" t="s">
        <v>1221</v>
      </c>
      <c r="CC1557" s="129" t="s">
        <v>171</v>
      </c>
      <c r="CD1557" s="129" t="s">
        <v>1227</v>
      </c>
      <c r="CE1557" s="129" t="s">
        <v>1370</v>
      </c>
      <c r="CF1557" s="129" t="s">
        <v>1384</v>
      </c>
      <c r="CG1557" s="131" t="s">
        <v>18060</v>
      </c>
      <c r="CH1557" s="131" t="s">
        <v>11762</v>
      </c>
      <c r="CI1557" s="124" t="s">
        <v>20540</v>
      </c>
    </row>
    <row r="1558" spans="45:87" ht="15" hidden="1" x14ac:dyDescent="0.25">
      <c r="AS1558" s="124" t="s">
        <v>5753</v>
      </c>
      <c r="AT1558" s="129" t="s">
        <v>1221</v>
      </c>
      <c r="AU1558" s="129" t="s">
        <v>171</v>
      </c>
      <c r="AV1558" s="129" t="s">
        <v>1227</v>
      </c>
      <c r="AW1558" s="129" t="s">
        <v>1370</v>
      </c>
      <c r="AX1558" s="129" t="s">
        <v>1385</v>
      </c>
      <c r="AZ1558" s="129" t="s">
        <v>3984</v>
      </c>
      <c r="BA1558" s="130" t="s">
        <v>11763</v>
      </c>
      <c r="BB1558" s="130" t="s">
        <v>11764</v>
      </c>
      <c r="BH1558" s="124"/>
      <c r="BI1558" s="124"/>
      <c r="BP1558" s="123"/>
      <c r="BQ1558" s="123"/>
      <c r="BR1558" s="123"/>
      <c r="BX1558" s="123"/>
      <c r="BY1558" s="123"/>
      <c r="CB1558" s="129" t="s">
        <v>1221</v>
      </c>
      <c r="CC1558" s="129" t="s">
        <v>171</v>
      </c>
      <c r="CD1558" s="129" t="s">
        <v>1227</v>
      </c>
      <c r="CE1558" s="129" t="s">
        <v>1370</v>
      </c>
      <c r="CF1558" s="129" t="s">
        <v>1385</v>
      </c>
      <c r="CG1558" s="131" t="s">
        <v>18060</v>
      </c>
      <c r="CH1558" s="131" t="s">
        <v>11764</v>
      </c>
      <c r="CI1558" s="124" t="s">
        <v>20541</v>
      </c>
    </row>
    <row r="1559" spans="45:87" ht="15" hidden="1" x14ac:dyDescent="0.25">
      <c r="AS1559" s="124" t="s">
        <v>5754</v>
      </c>
      <c r="AT1559" s="129" t="s">
        <v>1221</v>
      </c>
      <c r="AU1559" s="129" t="s">
        <v>171</v>
      </c>
      <c r="AV1559" s="129" t="s">
        <v>1227</v>
      </c>
      <c r="AW1559" s="129" t="s">
        <v>1370</v>
      </c>
      <c r="AX1559" s="129" t="s">
        <v>1386</v>
      </c>
      <c r="AZ1559" s="129" t="s">
        <v>3984</v>
      </c>
      <c r="BA1559" s="130" t="s">
        <v>11765</v>
      </c>
      <c r="BB1559" s="130" t="s">
        <v>11766</v>
      </c>
      <c r="BH1559" s="124"/>
      <c r="BI1559" s="124"/>
      <c r="BP1559" s="123"/>
      <c r="BQ1559" s="123"/>
      <c r="BR1559" s="123"/>
      <c r="BX1559" s="123"/>
      <c r="BY1559" s="123"/>
      <c r="CB1559" s="129" t="s">
        <v>1221</v>
      </c>
      <c r="CC1559" s="129" t="s">
        <v>171</v>
      </c>
      <c r="CD1559" s="129" t="s">
        <v>1227</v>
      </c>
      <c r="CE1559" s="129" t="s">
        <v>1370</v>
      </c>
      <c r="CF1559" s="129" t="s">
        <v>1386</v>
      </c>
      <c r="CG1559" s="131" t="s">
        <v>18060</v>
      </c>
      <c r="CH1559" s="131" t="s">
        <v>11766</v>
      </c>
      <c r="CI1559" s="124" t="s">
        <v>20542</v>
      </c>
    </row>
    <row r="1560" spans="45:87" ht="15" hidden="1" x14ac:dyDescent="0.25">
      <c r="AS1560" s="124" t="s">
        <v>5755</v>
      </c>
      <c r="AT1560" s="129" t="s">
        <v>1221</v>
      </c>
      <c r="AU1560" s="129" t="s">
        <v>171</v>
      </c>
      <c r="AV1560" s="129" t="s">
        <v>1227</v>
      </c>
      <c r="AW1560" s="129" t="s">
        <v>1370</v>
      </c>
      <c r="AX1560" s="129" t="s">
        <v>1387</v>
      </c>
      <c r="AZ1560" s="129" t="s">
        <v>3984</v>
      </c>
      <c r="BA1560" s="130" t="s">
        <v>11767</v>
      </c>
      <c r="BB1560" s="130" t="s">
        <v>11768</v>
      </c>
      <c r="BH1560" s="124"/>
      <c r="BI1560" s="124"/>
      <c r="BP1560" s="123"/>
      <c r="BQ1560" s="123"/>
      <c r="BR1560" s="123"/>
      <c r="BX1560" s="123"/>
      <c r="BY1560" s="123"/>
      <c r="CB1560" s="129" t="s">
        <v>1221</v>
      </c>
      <c r="CC1560" s="129" t="s">
        <v>171</v>
      </c>
      <c r="CD1560" s="129" t="s">
        <v>1227</v>
      </c>
      <c r="CE1560" s="129" t="s">
        <v>1370</v>
      </c>
      <c r="CF1560" s="129" t="s">
        <v>1387</v>
      </c>
      <c r="CG1560" s="131" t="s">
        <v>18060</v>
      </c>
      <c r="CH1560" s="131" t="s">
        <v>11768</v>
      </c>
      <c r="CI1560" s="124" t="s">
        <v>20543</v>
      </c>
    </row>
    <row r="1561" spans="45:87" ht="15" hidden="1" x14ac:dyDescent="0.25">
      <c r="AS1561" s="124" t="s">
        <v>5756</v>
      </c>
      <c r="AT1561" s="129" t="s">
        <v>1221</v>
      </c>
      <c r="AU1561" s="129" t="s">
        <v>171</v>
      </c>
      <c r="AV1561" s="129" t="s">
        <v>1227</v>
      </c>
      <c r="AW1561" s="129" t="s">
        <v>1370</v>
      </c>
      <c r="AX1561" s="129" t="s">
        <v>1388</v>
      </c>
      <c r="AZ1561" s="129" t="s">
        <v>3984</v>
      </c>
      <c r="BA1561" s="130" t="s">
        <v>11769</v>
      </c>
      <c r="BB1561" s="130" t="s">
        <v>11770</v>
      </c>
      <c r="BH1561" s="124"/>
      <c r="BI1561" s="124"/>
      <c r="BP1561" s="123"/>
      <c r="BQ1561" s="123"/>
      <c r="BR1561" s="123"/>
      <c r="BX1561" s="123"/>
      <c r="BY1561" s="123"/>
      <c r="CB1561" s="129" t="s">
        <v>1221</v>
      </c>
      <c r="CC1561" s="129" t="s">
        <v>171</v>
      </c>
      <c r="CD1561" s="129" t="s">
        <v>1227</v>
      </c>
      <c r="CE1561" s="129" t="s">
        <v>1370</v>
      </c>
      <c r="CF1561" s="129" t="s">
        <v>1388</v>
      </c>
      <c r="CG1561" s="131" t="s">
        <v>18060</v>
      </c>
      <c r="CH1561" s="131" t="s">
        <v>11770</v>
      </c>
      <c r="CI1561" s="124" t="s">
        <v>20544</v>
      </c>
    </row>
    <row r="1562" spans="45:87" ht="15" hidden="1" x14ac:dyDescent="0.25">
      <c r="AS1562" s="124" t="s">
        <v>5757</v>
      </c>
      <c r="AT1562" s="129" t="s">
        <v>1221</v>
      </c>
      <c r="AU1562" s="129" t="s">
        <v>171</v>
      </c>
      <c r="AV1562" s="129" t="s">
        <v>1227</v>
      </c>
      <c r="AW1562" s="129" t="s">
        <v>1370</v>
      </c>
      <c r="AX1562" s="129" t="s">
        <v>1389</v>
      </c>
      <c r="AZ1562" s="129" t="s">
        <v>3984</v>
      </c>
      <c r="BA1562" s="130" t="s">
        <v>11771</v>
      </c>
      <c r="BB1562" s="130" t="s">
        <v>11772</v>
      </c>
      <c r="BH1562" s="124"/>
      <c r="BI1562" s="124"/>
      <c r="BP1562" s="123"/>
      <c r="BQ1562" s="123"/>
      <c r="BR1562" s="123"/>
      <c r="BX1562" s="123"/>
      <c r="BY1562" s="123"/>
      <c r="CB1562" s="129" t="s">
        <v>1221</v>
      </c>
      <c r="CC1562" s="129" t="s">
        <v>171</v>
      </c>
      <c r="CD1562" s="129" t="s">
        <v>1227</v>
      </c>
      <c r="CE1562" s="129" t="s">
        <v>1370</v>
      </c>
      <c r="CF1562" s="129" t="s">
        <v>1389</v>
      </c>
      <c r="CG1562" s="131" t="s">
        <v>18060</v>
      </c>
      <c r="CH1562" s="131" t="s">
        <v>11772</v>
      </c>
      <c r="CI1562" s="124" t="s">
        <v>20545</v>
      </c>
    </row>
    <row r="1563" spans="45:87" ht="15" hidden="1" x14ac:dyDescent="0.25">
      <c r="AS1563" s="124" t="s">
        <v>5758</v>
      </c>
      <c r="AT1563" s="129" t="s">
        <v>1221</v>
      </c>
      <c r="AU1563" s="129" t="s">
        <v>171</v>
      </c>
      <c r="AV1563" s="129" t="s">
        <v>1227</v>
      </c>
      <c r="AW1563" s="129" t="s">
        <v>1370</v>
      </c>
      <c r="AX1563" s="129" t="s">
        <v>1390</v>
      </c>
      <c r="AZ1563" s="129" t="s">
        <v>3984</v>
      </c>
      <c r="BA1563" s="130" t="s">
        <v>11773</v>
      </c>
      <c r="BB1563" s="130" t="s">
        <v>11774</v>
      </c>
      <c r="BH1563" s="124"/>
      <c r="BI1563" s="124"/>
      <c r="BP1563" s="123"/>
      <c r="BQ1563" s="123"/>
      <c r="BR1563" s="123"/>
      <c r="BX1563" s="123"/>
      <c r="BY1563" s="123"/>
      <c r="CB1563" s="129" t="s">
        <v>1221</v>
      </c>
      <c r="CC1563" s="129" t="s">
        <v>171</v>
      </c>
      <c r="CD1563" s="129" t="s">
        <v>1227</v>
      </c>
      <c r="CE1563" s="129" t="s">
        <v>1370</v>
      </c>
      <c r="CF1563" s="129" t="s">
        <v>1390</v>
      </c>
      <c r="CG1563" s="131" t="s">
        <v>18060</v>
      </c>
      <c r="CH1563" s="131" t="s">
        <v>11774</v>
      </c>
      <c r="CI1563" s="124" t="s">
        <v>20546</v>
      </c>
    </row>
    <row r="1564" spans="45:87" ht="15" hidden="1" x14ac:dyDescent="0.25">
      <c r="AS1564" s="124" t="s">
        <v>5759</v>
      </c>
      <c r="AT1564" s="129" t="s">
        <v>1221</v>
      </c>
      <c r="AU1564" s="129" t="s">
        <v>171</v>
      </c>
      <c r="AV1564" s="129" t="s">
        <v>1227</v>
      </c>
      <c r="AW1564" s="129" t="s">
        <v>1370</v>
      </c>
      <c r="AX1564" s="129" t="s">
        <v>1391</v>
      </c>
      <c r="AZ1564" s="129" t="s">
        <v>3984</v>
      </c>
      <c r="BA1564" s="130" t="s">
        <v>11775</v>
      </c>
      <c r="BB1564" s="130" t="s">
        <v>11776</v>
      </c>
      <c r="BH1564" s="124"/>
      <c r="BI1564" s="124"/>
      <c r="BP1564" s="123"/>
      <c r="BQ1564" s="123"/>
      <c r="BR1564" s="123"/>
      <c r="BX1564" s="123"/>
      <c r="BY1564" s="123"/>
      <c r="CB1564" s="129" t="s">
        <v>1221</v>
      </c>
      <c r="CC1564" s="129" t="s">
        <v>171</v>
      </c>
      <c r="CD1564" s="129" t="s">
        <v>1227</v>
      </c>
      <c r="CE1564" s="129" t="s">
        <v>1370</v>
      </c>
      <c r="CF1564" s="129" t="s">
        <v>1391</v>
      </c>
      <c r="CG1564" s="131" t="s">
        <v>18060</v>
      </c>
      <c r="CH1564" s="131" t="s">
        <v>11776</v>
      </c>
      <c r="CI1564" s="124" t="s">
        <v>20547</v>
      </c>
    </row>
    <row r="1565" spans="45:87" ht="15" hidden="1" x14ac:dyDescent="0.25">
      <c r="AS1565" s="124" t="s">
        <v>5760</v>
      </c>
      <c r="AT1565" s="129" t="s">
        <v>1221</v>
      </c>
      <c r="AU1565" s="129" t="s">
        <v>171</v>
      </c>
      <c r="AV1565" s="129" t="s">
        <v>1227</v>
      </c>
      <c r="AW1565" s="129" t="s">
        <v>1370</v>
      </c>
      <c r="AX1565" s="129" t="s">
        <v>1392</v>
      </c>
      <c r="AZ1565" s="129" t="s">
        <v>3984</v>
      </c>
      <c r="BA1565" s="130" t="s">
        <v>11777</v>
      </c>
      <c r="BB1565" s="130" t="s">
        <v>11778</v>
      </c>
      <c r="BH1565" s="124"/>
      <c r="BI1565" s="124"/>
      <c r="BP1565" s="123"/>
      <c r="BQ1565" s="123"/>
      <c r="BR1565" s="123"/>
      <c r="BX1565" s="123"/>
      <c r="BY1565" s="123"/>
      <c r="CB1565" s="129" t="s">
        <v>1221</v>
      </c>
      <c r="CC1565" s="129" t="s">
        <v>171</v>
      </c>
      <c r="CD1565" s="129" t="s">
        <v>1227</v>
      </c>
      <c r="CE1565" s="129" t="s">
        <v>1370</v>
      </c>
      <c r="CF1565" s="129" t="s">
        <v>1392</v>
      </c>
      <c r="CG1565" s="131" t="s">
        <v>18060</v>
      </c>
      <c r="CH1565" s="131" t="s">
        <v>11778</v>
      </c>
      <c r="CI1565" s="124" t="s">
        <v>20548</v>
      </c>
    </row>
    <row r="1566" spans="45:87" ht="15" hidden="1" x14ac:dyDescent="0.25">
      <c r="AS1566" s="124" t="s">
        <v>5761</v>
      </c>
      <c r="AT1566" s="129" t="s">
        <v>1221</v>
      </c>
      <c r="AU1566" s="129" t="s">
        <v>171</v>
      </c>
      <c r="AV1566" s="129" t="s">
        <v>1227</v>
      </c>
      <c r="AW1566" s="129" t="s">
        <v>1370</v>
      </c>
      <c r="AX1566" s="129" t="s">
        <v>1393</v>
      </c>
      <c r="AZ1566" s="129" t="s">
        <v>3984</v>
      </c>
      <c r="BA1566" s="130" t="s">
        <v>11779</v>
      </c>
      <c r="BB1566" s="130" t="s">
        <v>11780</v>
      </c>
      <c r="BH1566" s="124"/>
      <c r="BI1566" s="124"/>
      <c r="BP1566" s="123"/>
      <c r="BQ1566" s="123"/>
      <c r="BR1566" s="123"/>
      <c r="BX1566" s="123"/>
      <c r="BY1566" s="123"/>
      <c r="CB1566" s="129" t="s">
        <v>1221</v>
      </c>
      <c r="CC1566" s="129" t="s">
        <v>171</v>
      </c>
      <c r="CD1566" s="129" t="s">
        <v>1227</v>
      </c>
      <c r="CE1566" s="129" t="s">
        <v>1370</v>
      </c>
      <c r="CF1566" s="129" t="s">
        <v>1393</v>
      </c>
      <c r="CG1566" s="131" t="s">
        <v>18060</v>
      </c>
      <c r="CH1566" s="131" t="s">
        <v>11780</v>
      </c>
      <c r="CI1566" s="124" t="s">
        <v>20549</v>
      </c>
    </row>
    <row r="1567" spans="45:87" ht="15" hidden="1" x14ac:dyDescent="0.25">
      <c r="AS1567" s="124" t="s">
        <v>5762</v>
      </c>
      <c r="AT1567" s="129" t="s">
        <v>1221</v>
      </c>
      <c r="AU1567" s="129" t="s">
        <v>171</v>
      </c>
      <c r="AV1567" s="129" t="s">
        <v>1227</v>
      </c>
      <c r="AW1567" s="129" t="s">
        <v>1370</v>
      </c>
      <c r="AX1567" s="129" t="s">
        <v>1394</v>
      </c>
      <c r="AZ1567" s="129" t="s">
        <v>3984</v>
      </c>
      <c r="BA1567" s="130" t="s">
        <v>11781</v>
      </c>
      <c r="BB1567" s="130" t="s">
        <v>11782</v>
      </c>
      <c r="BH1567" s="124"/>
      <c r="BI1567" s="124"/>
      <c r="BP1567" s="123"/>
      <c r="BQ1567" s="123"/>
      <c r="BR1567" s="123"/>
      <c r="BX1567" s="123"/>
      <c r="BY1567" s="123"/>
      <c r="CB1567" s="129" t="s">
        <v>1221</v>
      </c>
      <c r="CC1567" s="129" t="s">
        <v>171</v>
      </c>
      <c r="CD1567" s="129" t="s">
        <v>1227</v>
      </c>
      <c r="CE1567" s="129" t="s">
        <v>1370</v>
      </c>
      <c r="CF1567" s="129" t="s">
        <v>1394</v>
      </c>
      <c r="CG1567" s="131" t="s">
        <v>18060</v>
      </c>
      <c r="CH1567" s="131" t="s">
        <v>11782</v>
      </c>
      <c r="CI1567" s="124" t="s">
        <v>20550</v>
      </c>
    </row>
    <row r="1568" spans="45:87" ht="15" hidden="1" x14ac:dyDescent="0.25">
      <c r="AS1568" s="124" t="s">
        <v>5763</v>
      </c>
      <c r="AT1568" s="129" t="s">
        <v>1221</v>
      </c>
      <c r="AU1568" s="129" t="s">
        <v>171</v>
      </c>
      <c r="AV1568" s="129" t="s">
        <v>1227</v>
      </c>
      <c r="AW1568" s="129" t="s">
        <v>1370</v>
      </c>
      <c r="AX1568" s="129" t="s">
        <v>1395</v>
      </c>
      <c r="AZ1568" s="129" t="s">
        <v>3984</v>
      </c>
      <c r="BA1568" s="130" t="s">
        <v>11783</v>
      </c>
      <c r="BB1568" s="130" t="s">
        <v>11784</v>
      </c>
      <c r="BH1568" s="124"/>
      <c r="BI1568" s="124"/>
      <c r="BP1568" s="123"/>
      <c r="BQ1568" s="123"/>
      <c r="BR1568" s="123"/>
      <c r="BX1568" s="123"/>
      <c r="BY1568" s="123"/>
      <c r="CB1568" s="129" t="s">
        <v>1221</v>
      </c>
      <c r="CC1568" s="129" t="s">
        <v>171</v>
      </c>
      <c r="CD1568" s="129" t="s">
        <v>1227</v>
      </c>
      <c r="CE1568" s="129" t="s">
        <v>1370</v>
      </c>
      <c r="CF1568" s="129" t="s">
        <v>1395</v>
      </c>
      <c r="CG1568" s="131" t="s">
        <v>18060</v>
      </c>
      <c r="CH1568" s="131" t="s">
        <v>11784</v>
      </c>
      <c r="CI1568" s="124" t="s">
        <v>20551</v>
      </c>
    </row>
    <row r="1569" spans="45:87" ht="15" hidden="1" x14ac:dyDescent="0.25">
      <c r="AS1569" s="124" t="s">
        <v>5764</v>
      </c>
      <c r="AT1569" s="129" t="s">
        <v>1221</v>
      </c>
      <c r="AU1569" s="129" t="s">
        <v>171</v>
      </c>
      <c r="AV1569" s="129" t="s">
        <v>1227</v>
      </c>
      <c r="AW1569" s="129" t="s">
        <v>1370</v>
      </c>
      <c r="AX1569" s="129" t="s">
        <v>1396</v>
      </c>
      <c r="AZ1569" s="129" t="s">
        <v>3984</v>
      </c>
      <c r="BA1569" s="130" t="s">
        <v>11785</v>
      </c>
      <c r="BB1569" s="130" t="s">
        <v>11786</v>
      </c>
      <c r="BH1569" s="124"/>
      <c r="BI1569" s="124"/>
      <c r="BP1569" s="123"/>
      <c r="BQ1569" s="123"/>
      <c r="BR1569" s="123"/>
      <c r="BX1569" s="123"/>
      <c r="BY1569" s="123"/>
      <c r="CB1569" s="129" t="s">
        <v>1221</v>
      </c>
      <c r="CC1569" s="129" t="s">
        <v>171</v>
      </c>
      <c r="CD1569" s="129" t="s">
        <v>1227</v>
      </c>
      <c r="CE1569" s="129" t="s">
        <v>1370</v>
      </c>
      <c r="CF1569" s="129" t="s">
        <v>1396</v>
      </c>
      <c r="CG1569" s="131" t="s">
        <v>18060</v>
      </c>
      <c r="CH1569" s="131" t="s">
        <v>11786</v>
      </c>
      <c r="CI1569" s="124" t="s">
        <v>20552</v>
      </c>
    </row>
    <row r="1570" spans="45:87" ht="15" hidden="1" x14ac:dyDescent="0.25">
      <c r="AS1570" s="124" t="s">
        <v>5765</v>
      </c>
      <c r="AT1570" s="129" t="s">
        <v>1221</v>
      </c>
      <c r="AU1570" s="129" t="s">
        <v>171</v>
      </c>
      <c r="AV1570" s="129" t="s">
        <v>1227</v>
      </c>
      <c r="AW1570" s="129" t="s">
        <v>1370</v>
      </c>
      <c r="AX1570" s="129" t="s">
        <v>1397</v>
      </c>
      <c r="AZ1570" s="129" t="s">
        <v>3984</v>
      </c>
      <c r="BA1570" s="130" t="s">
        <v>11787</v>
      </c>
      <c r="BB1570" s="130" t="s">
        <v>11788</v>
      </c>
      <c r="BH1570" s="124"/>
      <c r="BI1570" s="124"/>
      <c r="BP1570" s="123"/>
      <c r="BQ1570" s="123"/>
      <c r="BR1570" s="123"/>
      <c r="BX1570" s="123"/>
      <c r="BY1570" s="123"/>
      <c r="CB1570" s="129" t="s">
        <v>1221</v>
      </c>
      <c r="CC1570" s="129" t="s">
        <v>171</v>
      </c>
      <c r="CD1570" s="129" t="s">
        <v>1227</v>
      </c>
      <c r="CE1570" s="129" t="s">
        <v>1370</v>
      </c>
      <c r="CF1570" s="129" t="s">
        <v>1397</v>
      </c>
      <c r="CG1570" s="131" t="s">
        <v>18060</v>
      </c>
      <c r="CH1570" s="131" t="s">
        <v>11788</v>
      </c>
      <c r="CI1570" s="124" t="s">
        <v>20553</v>
      </c>
    </row>
    <row r="1571" spans="45:87" ht="15" hidden="1" x14ac:dyDescent="0.25">
      <c r="AS1571" s="124" t="s">
        <v>5766</v>
      </c>
      <c r="AT1571" s="129" t="s">
        <v>1221</v>
      </c>
      <c r="AU1571" s="129" t="s">
        <v>171</v>
      </c>
      <c r="AV1571" s="129" t="s">
        <v>1227</v>
      </c>
      <c r="AW1571" s="129" t="s">
        <v>1370</v>
      </c>
      <c r="AX1571" s="129" t="s">
        <v>1398</v>
      </c>
      <c r="AZ1571" s="129" t="s">
        <v>3984</v>
      </c>
      <c r="BA1571" s="130" t="s">
        <v>11789</v>
      </c>
      <c r="BB1571" s="130" t="s">
        <v>11790</v>
      </c>
      <c r="BH1571" s="124"/>
      <c r="BI1571" s="124"/>
      <c r="BP1571" s="123"/>
      <c r="BQ1571" s="123"/>
      <c r="BR1571" s="123"/>
      <c r="BX1571" s="123"/>
      <c r="BY1571" s="123"/>
      <c r="CB1571" s="129" t="s">
        <v>1221</v>
      </c>
      <c r="CC1571" s="129" t="s">
        <v>171</v>
      </c>
      <c r="CD1571" s="129" t="s">
        <v>1227</v>
      </c>
      <c r="CE1571" s="129" t="s">
        <v>1370</v>
      </c>
      <c r="CF1571" s="129" t="s">
        <v>1398</v>
      </c>
      <c r="CG1571" s="131" t="s">
        <v>18060</v>
      </c>
      <c r="CH1571" s="131" t="s">
        <v>11790</v>
      </c>
      <c r="CI1571" s="124" t="s">
        <v>20554</v>
      </c>
    </row>
    <row r="1572" spans="45:87" ht="15" hidden="1" x14ac:dyDescent="0.25">
      <c r="AS1572" s="124" t="s">
        <v>5767</v>
      </c>
      <c r="AT1572" s="129" t="s">
        <v>1221</v>
      </c>
      <c r="AU1572" s="129" t="s">
        <v>171</v>
      </c>
      <c r="AV1572" s="129" t="s">
        <v>1227</v>
      </c>
      <c r="AW1572" s="129" t="s">
        <v>1370</v>
      </c>
      <c r="AX1572" s="129" t="s">
        <v>1399</v>
      </c>
      <c r="AZ1572" s="129" t="s">
        <v>3984</v>
      </c>
      <c r="BA1572" s="130" t="s">
        <v>11791</v>
      </c>
      <c r="BB1572" s="130" t="s">
        <v>11792</v>
      </c>
      <c r="BH1572" s="124"/>
      <c r="BI1572" s="124"/>
      <c r="BP1572" s="123"/>
      <c r="BQ1572" s="123"/>
      <c r="BR1572" s="123"/>
      <c r="BX1572" s="123"/>
      <c r="BY1572" s="123"/>
      <c r="CB1572" s="129" t="s">
        <v>1221</v>
      </c>
      <c r="CC1572" s="129" t="s">
        <v>171</v>
      </c>
      <c r="CD1572" s="129" t="s">
        <v>1227</v>
      </c>
      <c r="CE1572" s="129" t="s">
        <v>1370</v>
      </c>
      <c r="CF1572" s="129" t="s">
        <v>1399</v>
      </c>
      <c r="CG1572" s="131" t="s">
        <v>18060</v>
      </c>
      <c r="CH1572" s="131" t="s">
        <v>11792</v>
      </c>
      <c r="CI1572" s="124" t="s">
        <v>20555</v>
      </c>
    </row>
    <row r="1573" spans="45:87" ht="15" hidden="1" x14ac:dyDescent="0.25">
      <c r="AS1573" s="124" t="s">
        <v>5768</v>
      </c>
      <c r="AT1573" s="129" t="s">
        <v>1221</v>
      </c>
      <c r="AU1573" s="129" t="s">
        <v>171</v>
      </c>
      <c r="AV1573" s="129" t="s">
        <v>1227</v>
      </c>
      <c r="AW1573" s="129" t="s">
        <v>1370</v>
      </c>
      <c r="AX1573" s="129" t="s">
        <v>1400</v>
      </c>
      <c r="AZ1573" s="129" t="s">
        <v>3984</v>
      </c>
      <c r="BA1573" s="130" t="s">
        <v>11793</v>
      </c>
      <c r="BB1573" s="130" t="s">
        <v>11794</v>
      </c>
      <c r="BH1573" s="124"/>
      <c r="BI1573" s="124"/>
      <c r="BP1573" s="123"/>
      <c r="BQ1573" s="123"/>
      <c r="BR1573" s="123"/>
      <c r="BX1573" s="123"/>
      <c r="BY1573" s="123"/>
      <c r="CB1573" s="129" t="s">
        <v>1221</v>
      </c>
      <c r="CC1573" s="129" t="s">
        <v>171</v>
      </c>
      <c r="CD1573" s="129" t="s">
        <v>1227</v>
      </c>
      <c r="CE1573" s="129" t="s">
        <v>1370</v>
      </c>
      <c r="CF1573" s="129" t="s">
        <v>1400</v>
      </c>
      <c r="CG1573" s="131" t="s">
        <v>18060</v>
      </c>
      <c r="CH1573" s="131" t="s">
        <v>11794</v>
      </c>
      <c r="CI1573" s="124" t="s">
        <v>20556</v>
      </c>
    </row>
    <row r="1574" spans="45:87" ht="15" hidden="1" x14ac:dyDescent="0.25">
      <c r="AS1574" s="124" t="s">
        <v>5769</v>
      </c>
      <c r="AT1574" s="129" t="s">
        <v>1221</v>
      </c>
      <c r="AU1574" s="129" t="s">
        <v>171</v>
      </c>
      <c r="AV1574" s="129" t="s">
        <v>1227</v>
      </c>
      <c r="AW1574" s="129" t="s">
        <v>1370</v>
      </c>
      <c r="AX1574" s="129" t="s">
        <v>1401</v>
      </c>
      <c r="AZ1574" s="129" t="s">
        <v>3984</v>
      </c>
      <c r="BA1574" s="130" t="s">
        <v>11795</v>
      </c>
      <c r="BB1574" s="130" t="s">
        <v>11796</v>
      </c>
      <c r="BH1574" s="124"/>
      <c r="BI1574" s="124"/>
      <c r="BP1574" s="123"/>
      <c r="BQ1574" s="123"/>
      <c r="BR1574" s="123"/>
      <c r="BX1574" s="123"/>
      <c r="BY1574" s="123"/>
      <c r="CB1574" s="129" t="s">
        <v>1221</v>
      </c>
      <c r="CC1574" s="129" t="s">
        <v>171</v>
      </c>
      <c r="CD1574" s="129" t="s">
        <v>1227</v>
      </c>
      <c r="CE1574" s="129" t="s">
        <v>1370</v>
      </c>
      <c r="CF1574" s="129" t="s">
        <v>1401</v>
      </c>
      <c r="CG1574" s="131" t="s">
        <v>18060</v>
      </c>
      <c r="CH1574" s="131" t="s">
        <v>11796</v>
      </c>
      <c r="CI1574" s="124" t="s">
        <v>20557</v>
      </c>
    </row>
    <row r="1575" spans="45:87" ht="15" hidden="1" x14ac:dyDescent="0.25">
      <c r="AS1575" s="124" t="s">
        <v>5770</v>
      </c>
      <c r="AT1575" s="129" t="s">
        <v>1221</v>
      </c>
      <c r="AU1575" s="129" t="s">
        <v>171</v>
      </c>
      <c r="AV1575" s="129" t="s">
        <v>1227</v>
      </c>
      <c r="AW1575" s="129" t="s">
        <v>1370</v>
      </c>
      <c r="AX1575" s="129" t="s">
        <v>1402</v>
      </c>
      <c r="AZ1575" s="129" t="s">
        <v>3984</v>
      </c>
      <c r="BA1575" s="130" t="s">
        <v>11797</v>
      </c>
      <c r="BB1575" s="130" t="s">
        <v>11798</v>
      </c>
      <c r="BH1575" s="124"/>
      <c r="BI1575" s="124"/>
      <c r="BP1575" s="123"/>
      <c r="BQ1575" s="123"/>
      <c r="BR1575" s="123"/>
      <c r="BX1575" s="123"/>
      <c r="BY1575" s="123"/>
      <c r="CB1575" s="129" t="s">
        <v>1221</v>
      </c>
      <c r="CC1575" s="129" t="s">
        <v>171</v>
      </c>
      <c r="CD1575" s="129" t="s">
        <v>1227</v>
      </c>
      <c r="CE1575" s="129" t="s">
        <v>1370</v>
      </c>
      <c r="CF1575" s="129" t="s">
        <v>1402</v>
      </c>
      <c r="CG1575" s="131" t="s">
        <v>18060</v>
      </c>
      <c r="CH1575" s="131" t="s">
        <v>11798</v>
      </c>
      <c r="CI1575" s="124" t="s">
        <v>20558</v>
      </c>
    </row>
    <row r="1576" spans="45:87" ht="15" hidden="1" x14ac:dyDescent="0.25">
      <c r="AS1576" s="124" t="s">
        <v>5771</v>
      </c>
      <c r="AT1576" s="129" t="s">
        <v>1221</v>
      </c>
      <c r="AU1576" s="129" t="s">
        <v>171</v>
      </c>
      <c r="AV1576" s="129" t="s">
        <v>1227</v>
      </c>
      <c r="AW1576" s="129" t="s">
        <v>1370</v>
      </c>
      <c r="AX1576" s="129" t="s">
        <v>1403</v>
      </c>
      <c r="AZ1576" s="129" t="s">
        <v>3984</v>
      </c>
      <c r="BA1576" s="130" t="s">
        <v>11799</v>
      </c>
      <c r="BB1576" s="130" t="s">
        <v>11800</v>
      </c>
      <c r="BH1576" s="124"/>
      <c r="BI1576" s="124"/>
      <c r="BP1576" s="123"/>
      <c r="BQ1576" s="123"/>
      <c r="BR1576" s="123"/>
      <c r="BX1576" s="123"/>
      <c r="BY1576" s="123"/>
      <c r="CB1576" s="129" t="s">
        <v>1221</v>
      </c>
      <c r="CC1576" s="129" t="s">
        <v>171</v>
      </c>
      <c r="CD1576" s="129" t="s">
        <v>1227</v>
      </c>
      <c r="CE1576" s="129" t="s">
        <v>1370</v>
      </c>
      <c r="CF1576" s="129" t="s">
        <v>1403</v>
      </c>
      <c r="CG1576" s="131" t="s">
        <v>18060</v>
      </c>
      <c r="CH1576" s="131" t="s">
        <v>11800</v>
      </c>
      <c r="CI1576" s="124" t="s">
        <v>20559</v>
      </c>
    </row>
    <row r="1577" spans="45:87" ht="15" hidden="1" x14ac:dyDescent="0.25">
      <c r="AS1577" s="124" t="s">
        <v>5772</v>
      </c>
      <c r="AT1577" s="129" t="s">
        <v>1221</v>
      </c>
      <c r="AU1577" s="129" t="s">
        <v>171</v>
      </c>
      <c r="AV1577" s="129" t="s">
        <v>1227</v>
      </c>
      <c r="AW1577" s="129" t="s">
        <v>1370</v>
      </c>
      <c r="AX1577" s="129" t="s">
        <v>1404</v>
      </c>
      <c r="AZ1577" s="129" t="s">
        <v>3984</v>
      </c>
      <c r="BA1577" s="130" t="s">
        <v>11801</v>
      </c>
      <c r="BB1577" s="130" t="s">
        <v>11802</v>
      </c>
      <c r="BH1577" s="124"/>
      <c r="BI1577" s="124"/>
      <c r="BP1577" s="123"/>
      <c r="BQ1577" s="123"/>
      <c r="BR1577" s="123"/>
      <c r="BX1577" s="123"/>
      <c r="BY1577" s="123"/>
      <c r="CB1577" s="129" t="s">
        <v>1221</v>
      </c>
      <c r="CC1577" s="129" t="s">
        <v>171</v>
      </c>
      <c r="CD1577" s="129" t="s">
        <v>1227</v>
      </c>
      <c r="CE1577" s="129" t="s">
        <v>1370</v>
      </c>
      <c r="CF1577" s="129" t="s">
        <v>1404</v>
      </c>
      <c r="CG1577" s="131" t="s">
        <v>18060</v>
      </c>
      <c r="CH1577" s="131" t="s">
        <v>11802</v>
      </c>
      <c r="CI1577" s="124" t="s">
        <v>20560</v>
      </c>
    </row>
    <row r="1578" spans="45:87" ht="15" hidden="1" x14ac:dyDescent="0.25">
      <c r="AS1578" s="124" t="s">
        <v>5773</v>
      </c>
      <c r="AT1578" s="129" t="s">
        <v>1221</v>
      </c>
      <c r="AU1578" s="129" t="s">
        <v>171</v>
      </c>
      <c r="AV1578" s="129" t="s">
        <v>1227</v>
      </c>
      <c r="AW1578" s="129" t="s">
        <v>1370</v>
      </c>
      <c r="AX1578" s="129" t="s">
        <v>1405</v>
      </c>
      <c r="AZ1578" s="129" t="s">
        <v>3984</v>
      </c>
      <c r="BA1578" s="130" t="s">
        <v>11803</v>
      </c>
      <c r="BB1578" s="130" t="s">
        <v>11804</v>
      </c>
      <c r="BH1578" s="124"/>
      <c r="BI1578" s="124"/>
      <c r="BP1578" s="123"/>
      <c r="BQ1578" s="123"/>
      <c r="BR1578" s="123"/>
      <c r="BX1578" s="123"/>
      <c r="BY1578" s="123"/>
      <c r="CB1578" s="129" t="s">
        <v>1221</v>
      </c>
      <c r="CC1578" s="129" t="s">
        <v>171</v>
      </c>
      <c r="CD1578" s="129" t="s">
        <v>1227</v>
      </c>
      <c r="CE1578" s="129" t="s">
        <v>1370</v>
      </c>
      <c r="CF1578" s="129" t="s">
        <v>1405</v>
      </c>
      <c r="CG1578" s="131" t="s">
        <v>18060</v>
      </c>
      <c r="CH1578" s="131" t="s">
        <v>11804</v>
      </c>
      <c r="CI1578" s="124" t="s">
        <v>20561</v>
      </c>
    </row>
    <row r="1579" spans="45:87" ht="15" hidden="1" x14ac:dyDescent="0.25">
      <c r="AS1579" s="124" t="s">
        <v>5774</v>
      </c>
      <c r="AT1579" s="129" t="s">
        <v>1221</v>
      </c>
      <c r="AU1579" s="129" t="s">
        <v>171</v>
      </c>
      <c r="AV1579" s="129" t="s">
        <v>1227</v>
      </c>
      <c r="AW1579" s="129" t="s">
        <v>1370</v>
      </c>
      <c r="AX1579" s="129" t="s">
        <v>1406</v>
      </c>
      <c r="AZ1579" s="129" t="s">
        <v>3984</v>
      </c>
      <c r="BA1579" s="130" t="s">
        <v>11805</v>
      </c>
      <c r="BB1579" s="130" t="s">
        <v>11806</v>
      </c>
      <c r="BH1579" s="124"/>
      <c r="BI1579" s="124"/>
      <c r="BP1579" s="123"/>
      <c r="BQ1579" s="123"/>
      <c r="BR1579" s="123"/>
      <c r="BX1579" s="123"/>
      <c r="BY1579" s="123"/>
      <c r="CB1579" s="129" t="s">
        <v>1221</v>
      </c>
      <c r="CC1579" s="129" t="s">
        <v>171</v>
      </c>
      <c r="CD1579" s="129" t="s">
        <v>1227</v>
      </c>
      <c r="CE1579" s="129" t="s">
        <v>1370</v>
      </c>
      <c r="CF1579" s="129" t="s">
        <v>1406</v>
      </c>
      <c r="CG1579" s="131" t="s">
        <v>18060</v>
      </c>
      <c r="CH1579" s="131" t="s">
        <v>11806</v>
      </c>
      <c r="CI1579" s="124" t="s">
        <v>20562</v>
      </c>
    </row>
    <row r="1580" spans="45:87" ht="15" hidden="1" x14ac:dyDescent="0.25">
      <c r="AS1580" s="124" t="s">
        <v>5775</v>
      </c>
      <c r="AT1580" s="129" t="s">
        <v>1221</v>
      </c>
      <c r="AU1580" s="129" t="s">
        <v>171</v>
      </c>
      <c r="AV1580" s="129" t="s">
        <v>1227</v>
      </c>
      <c r="AW1580" s="129" t="s">
        <v>1370</v>
      </c>
      <c r="AX1580" s="129" t="s">
        <v>1407</v>
      </c>
      <c r="AZ1580" s="129" t="s">
        <v>3984</v>
      </c>
      <c r="BA1580" s="130" t="s">
        <v>11807</v>
      </c>
      <c r="BB1580" s="130" t="s">
        <v>11808</v>
      </c>
      <c r="BH1580" s="124"/>
      <c r="BI1580" s="124"/>
      <c r="BP1580" s="123"/>
      <c r="BQ1580" s="123"/>
      <c r="BR1580" s="123"/>
      <c r="BX1580" s="123"/>
      <c r="BY1580" s="123"/>
      <c r="CB1580" s="129" t="s">
        <v>1221</v>
      </c>
      <c r="CC1580" s="129" t="s">
        <v>171</v>
      </c>
      <c r="CD1580" s="129" t="s">
        <v>1227</v>
      </c>
      <c r="CE1580" s="129" t="s">
        <v>1370</v>
      </c>
      <c r="CF1580" s="129" t="s">
        <v>1407</v>
      </c>
      <c r="CG1580" s="131" t="s">
        <v>18060</v>
      </c>
      <c r="CH1580" s="131" t="s">
        <v>11808</v>
      </c>
      <c r="CI1580" s="124" t="s">
        <v>20563</v>
      </c>
    </row>
    <row r="1581" spans="45:87" ht="15" hidden="1" x14ac:dyDescent="0.25">
      <c r="AS1581" s="124" t="s">
        <v>5776</v>
      </c>
      <c r="AT1581" s="129" t="s">
        <v>1221</v>
      </c>
      <c r="AU1581" s="129" t="s">
        <v>171</v>
      </c>
      <c r="AV1581" s="129" t="s">
        <v>1227</v>
      </c>
      <c r="AW1581" s="129" t="s">
        <v>1370</v>
      </c>
      <c r="AX1581" s="129" t="s">
        <v>1408</v>
      </c>
      <c r="AZ1581" s="129" t="s">
        <v>3984</v>
      </c>
      <c r="BA1581" s="130" t="s">
        <v>11809</v>
      </c>
      <c r="BB1581" s="130" t="s">
        <v>11810</v>
      </c>
      <c r="BH1581" s="124"/>
      <c r="BI1581" s="124"/>
      <c r="BP1581" s="123"/>
      <c r="BQ1581" s="123"/>
      <c r="BR1581" s="123"/>
      <c r="BX1581" s="123"/>
      <c r="BY1581" s="123"/>
      <c r="CB1581" s="129" t="s">
        <v>1221</v>
      </c>
      <c r="CC1581" s="129" t="s">
        <v>171</v>
      </c>
      <c r="CD1581" s="129" t="s">
        <v>1227</v>
      </c>
      <c r="CE1581" s="129" t="s">
        <v>1370</v>
      </c>
      <c r="CF1581" s="129" t="s">
        <v>1408</v>
      </c>
      <c r="CG1581" s="131" t="s">
        <v>18060</v>
      </c>
      <c r="CH1581" s="131" t="s">
        <v>11810</v>
      </c>
      <c r="CI1581" s="124" t="s">
        <v>20564</v>
      </c>
    </row>
    <row r="1582" spans="45:87" ht="15" hidden="1" x14ac:dyDescent="0.25">
      <c r="AS1582" s="124" t="s">
        <v>5777</v>
      </c>
      <c r="AT1582" s="129" t="s">
        <v>1221</v>
      </c>
      <c r="AU1582" s="129" t="s">
        <v>171</v>
      </c>
      <c r="AV1582" s="129" t="s">
        <v>1227</v>
      </c>
      <c r="AW1582" s="129" t="s">
        <v>1370</v>
      </c>
      <c r="AX1582" s="129" t="s">
        <v>1409</v>
      </c>
      <c r="AZ1582" s="129" t="s">
        <v>3984</v>
      </c>
      <c r="BA1582" s="130" t="s">
        <v>11811</v>
      </c>
      <c r="BB1582" s="130" t="s">
        <v>11812</v>
      </c>
      <c r="BH1582" s="124"/>
      <c r="BI1582" s="124"/>
      <c r="BP1582" s="123"/>
      <c r="BQ1582" s="123"/>
      <c r="BR1582" s="123"/>
      <c r="BX1582" s="123"/>
      <c r="BY1582" s="123"/>
      <c r="CB1582" s="129" t="s">
        <v>1221</v>
      </c>
      <c r="CC1582" s="129" t="s">
        <v>171</v>
      </c>
      <c r="CD1582" s="129" t="s">
        <v>1227</v>
      </c>
      <c r="CE1582" s="129" t="s">
        <v>1370</v>
      </c>
      <c r="CF1582" s="129" t="s">
        <v>1409</v>
      </c>
      <c r="CG1582" s="131" t="s">
        <v>18060</v>
      </c>
      <c r="CH1582" s="131" t="s">
        <v>11812</v>
      </c>
      <c r="CI1582" s="124" t="s">
        <v>20565</v>
      </c>
    </row>
    <row r="1583" spans="45:87" ht="15" hidden="1" x14ac:dyDescent="0.25">
      <c r="AS1583" s="124" t="s">
        <v>5778</v>
      </c>
      <c r="AT1583" s="129" t="s">
        <v>1221</v>
      </c>
      <c r="AU1583" s="129" t="s">
        <v>171</v>
      </c>
      <c r="AV1583" s="129" t="s">
        <v>1227</v>
      </c>
      <c r="AW1583" s="129" t="s">
        <v>1410</v>
      </c>
      <c r="AX1583" s="129" t="s">
        <v>1411</v>
      </c>
      <c r="AZ1583" s="129" t="s">
        <v>3984</v>
      </c>
      <c r="BA1583" s="130" t="s">
        <v>11813</v>
      </c>
      <c r="BB1583" s="130" t="s">
        <v>11814</v>
      </c>
      <c r="BH1583" s="124"/>
      <c r="BI1583" s="124"/>
      <c r="BP1583" s="123"/>
      <c r="BQ1583" s="123"/>
      <c r="BR1583" s="123"/>
      <c r="BX1583" s="123"/>
      <c r="BY1583" s="123"/>
      <c r="CB1583" s="129" t="s">
        <v>1221</v>
      </c>
      <c r="CC1583" s="129" t="s">
        <v>171</v>
      </c>
      <c r="CD1583" s="129" t="s">
        <v>1227</v>
      </c>
      <c r="CE1583" s="129" t="s">
        <v>1410</v>
      </c>
      <c r="CF1583" s="129" t="s">
        <v>1411</v>
      </c>
      <c r="CG1583" s="131" t="s">
        <v>18061</v>
      </c>
      <c r="CH1583" s="131" t="s">
        <v>11814</v>
      </c>
      <c r="CI1583" s="124" t="s">
        <v>20566</v>
      </c>
    </row>
    <row r="1584" spans="45:87" ht="15" hidden="1" x14ac:dyDescent="0.25">
      <c r="AS1584" s="124" t="s">
        <v>5779</v>
      </c>
      <c r="AT1584" s="129" t="s">
        <v>1221</v>
      </c>
      <c r="AU1584" s="129" t="s">
        <v>171</v>
      </c>
      <c r="AV1584" s="129" t="s">
        <v>1227</v>
      </c>
      <c r="AW1584" s="129" t="s">
        <v>1410</v>
      </c>
      <c r="AX1584" s="129" t="s">
        <v>1412</v>
      </c>
      <c r="AZ1584" s="129" t="s">
        <v>3984</v>
      </c>
      <c r="BA1584" s="130" t="s">
        <v>11815</v>
      </c>
      <c r="BB1584" s="130" t="s">
        <v>11816</v>
      </c>
      <c r="BH1584" s="124"/>
      <c r="BI1584" s="124"/>
      <c r="BP1584" s="123"/>
      <c r="BQ1584" s="123"/>
      <c r="BR1584" s="123"/>
      <c r="BX1584" s="123"/>
      <c r="BY1584" s="123"/>
      <c r="CB1584" s="129" t="s">
        <v>1221</v>
      </c>
      <c r="CC1584" s="129" t="s">
        <v>171</v>
      </c>
      <c r="CD1584" s="129" t="s">
        <v>1227</v>
      </c>
      <c r="CE1584" s="129" t="s">
        <v>1410</v>
      </c>
      <c r="CF1584" s="129" t="s">
        <v>1412</v>
      </c>
      <c r="CG1584" s="131" t="s">
        <v>18061</v>
      </c>
      <c r="CH1584" s="131" t="s">
        <v>11816</v>
      </c>
      <c r="CI1584" s="124" t="s">
        <v>20567</v>
      </c>
    </row>
    <row r="1585" spans="45:87" ht="15" hidden="1" x14ac:dyDescent="0.25">
      <c r="AS1585" s="124" t="s">
        <v>5780</v>
      </c>
      <c r="AT1585" s="129" t="s">
        <v>1221</v>
      </c>
      <c r="AU1585" s="129" t="s">
        <v>171</v>
      </c>
      <c r="AV1585" s="129" t="s">
        <v>1227</v>
      </c>
      <c r="AW1585" s="129" t="s">
        <v>1410</v>
      </c>
      <c r="AX1585" s="129" t="s">
        <v>1413</v>
      </c>
      <c r="AZ1585" s="129" t="s">
        <v>3984</v>
      </c>
      <c r="BA1585" s="130" t="s">
        <v>11817</v>
      </c>
      <c r="BB1585" s="130" t="s">
        <v>11818</v>
      </c>
      <c r="BH1585" s="124"/>
      <c r="BI1585" s="124"/>
      <c r="BP1585" s="123"/>
      <c r="BQ1585" s="123"/>
      <c r="BR1585" s="123"/>
      <c r="BX1585" s="123"/>
      <c r="BY1585" s="123"/>
      <c r="CB1585" s="129" t="s">
        <v>1221</v>
      </c>
      <c r="CC1585" s="129" t="s">
        <v>171</v>
      </c>
      <c r="CD1585" s="129" t="s">
        <v>1227</v>
      </c>
      <c r="CE1585" s="129" t="s">
        <v>1410</v>
      </c>
      <c r="CF1585" s="129" t="s">
        <v>1413</v>
      </c>
      <c r="CG1585" s="131" t="s">
        <v>18061</v>
      </c>
      <c r="CH1585" s="131" t="s">
        <v>11818</v>
      </c>
      <c r="CI1585" s="124" t="s">
        <v>20568</v>
      </c>
    </row>
    <row r="1586" spans="45:87" ht="15" hidden="1" x14ac:dyDescent="0.25">
      <c r="AS1586" s="124" t="s">
        <v>5781</v>
      </c>
      <c r="AT1586" s="129" t="s">
        <v>1221</v>
      </c>
      <c r="AU1586" s="129" t="s">
        <v>171</v>
      </c>
      <c r="AV1586" s="129" t="s">
        <v>1227</v>
      </c>
      <c r="AW1586" s="129" t="s">
        <v>1410</v>
      </c>
      <c r="AX1586" s="129" t="s">
        <v>1414</v>
      </c>
      <c r="AZ1586" s="129" t="s">
        <v>3984</v>
      </c>
      <c r="BA1586" s="130" t="s">
        <v>11819</v>
      </c>
      <c r="BB1586" s="130" t="s">
        <v>11820</v>
      </c>
      <c r="BH1586" s="124"/>
      <c r="BI1586" s="124"/>
      <c r="BP1586" s="123"/>
      <c r="BQ1586" s="123"/>
      <c r="BR1586" s="123"/>
      <c r="BX1586" s="123"/>
      <c r="BY1586" s="123"/>
      <c r="CB1586" s="129" t="s">
        <v>1221</v>
      </c>
      <c r="CC1586" s="129" t="s">
        <v>171</v>
      </c>
      <c r="CD1586" s="129" t="s">
        <v>1227</v>
      </c>
      <c r="CE1586" s="129" t="s">
        <v>1410</v>
      </c>
      <c r="CF1586" s="129" t="s">
        <v>1414</v>
      </c>
      <c r="CG1586" s="131" t="s">
        <v>18061</v>
      </c>
      <c r="CH1586" s="131" t="s">
        <v>11820</v>
      </c>
      <c r="CI1586" s="124" t="s">
        <v>20569</v>
      </c>
    </row>
    <row r="1587" spans="45:87" ht="15" hidden="1" x14ac:dyDescent="0.25">
      <c r="AS1587" s="124" t="s">
        <v>5782</v>
      </c>
      <c r="AT1587" s="129" t="s">
        <v>1221</v>
      </c>
      <c r="AU1587" s="129" t="s">
        <v>171</v>
      </c>
      <c r="AV1587" s="129" t="s">
        <v>1227</v>
      </c>
      <c r="AW1587" s="129" t="s">
        <v>1410</v>
      </c>
      <c r="AX1587" s="129" t="s">
        <v>1415</v>
      </c>
      <c r="AZ1587" s="129" t="s">
        <v>3984</v>
      </c>
      <c r="BA1587" s="130" t="s">
        <v>11821</v>
      </c>
      <c r="BB1587" s="130" t="s">
        <v>11822</v>
      </c>
      <c r="BH1587" s="124"/>
      <c r="BI1587" s="124"/>
      <c r="BP1587" s="123"/>
      <c r="BQ1587" s="123"/>
      <c r="BR1587" s="123"/>
      <c r="BX1587" s="123"/>
      <c r="BY1587" s="123"/>
      <c r="CB1587" s="129" t="s">
        <v>1221</v>
      </c>
      <c r="CC1587" s="129" t="s">
        <v>171</v>
      </c>
      <c r="CD1587" s="129" t="s">
        <v>1227</v>
      </c>
      <c r="CE1587" s="129" t="s">
        <v>1410</v>
      </c>
      <c r="CF1587" s="129" t="s">
        <v>1415</v>
      </c>
      <c r="CG1587" s="131" t="s">
        <v>18061</v>
      </c>
      <c r="CH1587" s="131" t="s">
        <v>11822</v>
      </c>
      <c r="CI1587" s="124" t="s">
        <v>20570</v>
      </c>
    </row>
    <row r="1588" spans="45:87" ht="15" hidden="1" x14ac:dyDescent="0.25">
      <c r="AS1588" s="124" t="s">
        <v>5783</v>
      </c>
      <c r="AT1588" s="129" t="s">
        <v>1221</v>
      </c>
      <c r="AU1588" s="129" t="s">
        <v>171</v>
      </c>
      <c r="AV1588" s="129" t="s">
        <v>1227</v>
      </c>
      <c r="AW1588" s="129" t="s">
        <v>1410</v>
      </c>
      <c r="AX1588" s="129" t="s">
        <v>1416</v>
      </c>
      <c r="AZ1588" s="129" t="s">
        <v>3984</v>
      </c>
      <c r="BA1588" s="130" t="s">
        <v>11823</v>
      </c>
      <c r="BB1588" s="130" t="s">
        <v>11824</v>
      </c>
      <c r="BH1588" s="124"/>
      <c r="BI1588" s="124"/>
      <c r="BP1588" s="123"/>
      <c r="BQ1588" s="123"/>
      <c r="BR1588" s="123"/>
      <c r="BX1588" s="123"/>
      <c r="BY1588" s="123"/>
      <c r="CB1588" s="129" t="s">
        <v>1221</v>
      </c>
      <c r="CC1588" s="129" t="s">
        <v>171</v>
      </c>
      <c r="CD1588" s="129" t="s">
        <v>1227</v>
      </c>
      <c r="CE1588" s="129" t="s">
        <v>1410</v>
      </c>
      <c r="CF1588" s="129" t="s">
        <v>1416</v>
      </c>
      <c r="CG1588" s="131" t="s">
        <v>18061</v>
      </c>
      <c r="CH1588" s="131" t="s">
        <v>11824</v>
      </c>
      <c r="CI1588" s="124" t="s">
        <v>20571</v>
      </c>
    </row>
    <row r="1589" spans="45:87" ht="15" hidden="1" x14ac:dyDescent="0.25">
      <c r="AS1589" s="124" t="s">
        <v>5784</v>
      </c>
      <c r="AT1589" s="129" t="s">
        <v>1221</v>
      </c>
      <c r="AU1589" s="129" t="s">
        <v>171</v>
      </c>
      <c r="AV1589" s="129" t="s">
        <v>1227</v>
      </c>
      <c r="AW1589" s="129" t="s">
        <v>1410</v>
      </c>
      <c r="AX1589" s="129" t="s">
        <v>1417</v>
      </c>
      <c r="AZ1589" s="129" t="s">
        <v>3984</v>
      </c>
      <c r="BA1589" s="130" t="s">
        <v>11825</v>
      </c>
      <c r="BB1589" s="130" t="s">
        <v>11826</v>
      </c>
      <c r="BH1589" s="124"/>
      <c r="BI1589" s="124"/>
      <c r="BP1589" s="123"/>
      <c r="BQ1589" s="123"/>
      <c r="BR1589" s="123"/>
      <c r="BX1589" s="123"/>
      <c r="BY1589" s="123"/>
      <c r="CB1589" s="129" t="s">
        <v>1221</v>
      </c>
      <c r="CC1589" s="129" t="s">
        <v>171</v>
      </c>
      <c r="CD1589" s="129" t="s">
        <v>1227</v>
      </c>
      <c r="CE1589" s="129" t="s">
        <v>1410</v>
      </c>
      <c r="CF1589" s="129" t="s">
        <v>1417</v>
      </c>
      <c r="CG1589" s="131" t="s">
        <v>18061</v>
      </c>
      <c r="CH1589" s="131" t="s">
        <v>11826</v>
      </c>
      <c r="CI1589" s="124" t="s">
        <v>20572</v>
      </c>
    </row>
    <row r="1590" spans="45:87" ht="15" hidden="1" x14ac:dyDescent="0.25">
      <c r="AS1590" s="124" t="s">
        <v>5785</v>
      </c>
      <c r="AT1590" s="129" t="s">
        <v>1221</v>
      </c>
      <c r="AU1590" s="129" t="s">
        <v>171</v>
      </c>
      <c r="AV1590" s="129" t="s">
        <v>1227</v>
      </c>
      <c r="AW1590" s="129" t="s">
        <v>1410</v>
      </c>
      <c r="AX1590" s="129" t="s">
        <v>1418</v>
      </c>
      <c r="AZ1590" s="129" t="s">
        <v>3984</v>
      </c>
      <c r="BA1590" s="130" t="s">
        <v>11827</v>
      </c>
      <c r="BB1590" s="130" t="s">
        <v>11828</v>
      </c>
      <c r="BH1590" s="124"/>
      <c r="BI1590" s="124"/>
      <c r="BP1590" s="123"/>
      <c r="BQ1590" s="123"/>
      <c r="BR1590" s="123"/>
      <c r="BX1590" s="123"/>
      <c r="BY1590" s="123"/>
      <c r="CB1590" s="129" t="s">
        <v>1221</v>
      </c>
      <c r="CC1590" s="129" t="s">
        <v>171</v>
      </c>
      <c r="CD1590" s="129" t="s">
        <v>1227</v>
      </c>
      <c r="CE1590" s="129" t="s">
        <v>1410</v>
      </c>
      <c r="CF1590" s="129" t="s">
        <v>1418</v>
      </c>
      <c r="CG1590" s="131" t="s">
        <v>18061</v>
      </c>
      <c r="CH1590" s="131" t="s">
        <v>11828</v>
      </c>
      <c r="CI1590" s="124" t="s">
        <v>20573</v>
      </c>
    </row>
    <row r="1591" spans="45:87" ht="15" hidden="1" x14ac:dyDescent="0.25">
      <c r="AS1591" s="124" t="s">
        <v>5786</v>
      </c>
      <c r="AT1591" s="129" t="s">
        <v>1221</v>
      </c>
      <c r="AU1591" s="129" t="s">
        <v>171</v>
      </c>
      <c r="AV1591" s="129" t="s">
        <v>1227</v>
      </c>
      <c r="AW1591" s="129" t="s">
        <v>1410</v>
      </c>
      <c r="AX1591" s="129" t="s">
        <v>1419</v>
      </c>
      <c r="AZ1591" s="129" t="s">
        <v>3984</v>
      </c>
      <c r="BA1591" s="130" t="s">
        <v>11829</v>
      </c>
      <c r="BB1591" s="130" t="s">
        <v>11830</v>
      </c>
      <c r="BH1591" s="124"/>
      <c r="BI1591" s="124"/>
      <c r="BP1591" s="123"/>
      <c r="BQ1591" s="123"/>
      <c r="BR1591" s="123"/>
      <c r="BX1591" s="123"/>
      <c r="BY1591" s="123"/>
      <c r="CB1591" s="129" t="s">
        <v>1221</v>
      </c>
      <c r="CC1591" s="129" t="s">
        <v>171</v>
      </c>
      <c r="CD1591" s="129" t="s">
        <v>1227</v>
      </c>
      <c r="CE1591" s="129" t="s">
        <v>1410</v>
      </c>
      <c r="CF1591" s="129" t="s">
        <v>1419</v>
      </c>
      <c r="CG1591" s="131" t="s">
        <v>18061</v>
      </c>
      <c r="CH1591" s="131" t="s">
        <v>11830</v>
      </c>
      <c r="CI1591" s="124" t="s">
        <v>20574</v>
      </c>
    </row>
    <row r="1592" spans="45:87" ht="15" hidden="1" x14ac:dyDescent="0.25">
      <c r="AS1592" s="124" t="s">
        <v>5787</v>
      </c>
      <c r="AT1592" s="129" t="s">
        <v>1221</v>
      </c>
      <c r="AU1592" s="129" t="s">
        <v>171</v>
      </c>
      <c r="AV1592" s="129" t="s">
        <v>1227</v>
      </c>
      <c r="AW1592" s="129" t="s">
        <v>1410</v>
      </c>
      <c r="AX1592" s="129" t="s">
        <v>1420</v>
      </c>
      <c r="AZ1592" s="129" t="s">
        <v>3984</v>
      </c>
      <c r="BA1592" s="130" t="s">
        <v>11831</v>
      </c>
      <c r="BB1592" s="130" t="s">
        <v>11832</v>
      </c>
      <c r="BH1592" s="124"/>
      <c r="BI1592" s="124"/>
      <c r="BP1592" s="123"/>
      <c r="BQ1592" s="123"/>
      <c r="BR1592" s="123"/>
      <c r="BX1592" s="123"/>
      <c r="BY1592" s="123"/>
      <c r="CB1592" s="129" t="s">
        <v>1221</v>
      </c>
      <c r="CC1592" s="129" t="s">
        <v>171</v>
      </c>
      <c r="CD1592" s="129" t="s">
        <v>1227</v>
      </c>
      <c r="CE1592" s="129" t="s">
        <v>1410</v>
      </c>
      <c r="CF1592" s="129" t="s">
        <v>1420</v>
      </c>
      <c r="CG1592" s="131" t="s">
        <v>18061</v>
      </c>
      <c r="CH1592" s="131" t="s">
        <v>11832</v>
      </c>
      <c r="CI1592" s="124" t="s">
        <v>20575</v>
      </c>
    </row>
    <row r="1593" spans="45:87" ht="15" hidden="1" x14ac:dyDescent="0.25">
      <c r="AS1593" s="124" t="s">
        <v>5788</v>
      </c>
      <c r="AT1593" s="129" t="s">
        <v>1221</v>
      </c>
      <c r="AU1593" s="129" t="s">
        <v>171</v>
      </c>
      <c r="AV1593" s="129" t="s">
        <v>1227</v>
      </c>
      <c r="AW1593" s="129" t="s">
        <v>1410</v>
      </c>
      <c r="AX1593" s="129" t="s">
        <v>1421</v>
      </c>
      <c r="AZ1593" s="129" t="s">
        <v>3984</v>
      </c>
      <c r="BA1593" s="130" t="s">
        <v>11833</v>
      </c>
      <c r="BB1593" s="130" t="s">
        <v>11834</v>
      </c>
      <c r="BH1593" s="124"/>
      <c r="BI1593" s="124"/>
      <c r="BP1593" s="123"/>
      <c r="BQ1593" s="123"/>
      <c r="BR1593" s="123"/>
      <c r="BX1593" s="123"/>
      <c r="BY1593" s="123"/>
      <c r="CB1593" s="129" t="s">
        <v>1221</v>
      </c>
      <c r="CC1593" s="129" t="s">
        <v>171</v>
      </c>
      <c r="CD1593" s="129" t="s">
        <v>1227</v>
      </c>
      <c r="CE1593" s="129" t="s">
        <v>1410</v>
      </c>
      <c r="CF1593" s="129" t="s">
        <v>1421</v>
      </c>
      <c r="CG1593" s="131" t="s">
        <v>18061</v>
      </c>
      <c r="CH1593" s="131" t="s">
        <v>11834</v>
      </c>
      <c r="CI1593" s="124" t="s">
        <v>20576</v>
      </c>
    </row>
    <row r="1594" spans="45:87" ht="15" hidden="1" x14ac:dyDescent="0.25">
      <c r="AS1594" s="124" t="s">
        <v>5789</v>
      </c>
      <c r="AT1594" s="129" t="s">
        <v>1221</v>
      </c>
      <c r="AU1594" s="129" t="s">
        <v>171</v>
      </c>
      <c r="AV1594" s="129" t="s">
        <v>1227</v>
      </c>
      <c r="AW1594" s="129" t="s">
        <v>1410</v>
      </c>
      <c r="AX1594" s="129" t="s">
        <v>1422</v>
      </c>
      <c r="AZ1594" s="129" t="s">
        <v>3984</v>
      </c>
      <c r="BA1594" s="130" t="s">
        <v>11835</v>
      </c>
      <c r="BB1594" s="130" t="s">
        <v>11836</v>
      </c>
      <c r="BH1594" s="124"/>
      <c r="BI1594" s="124"/>
      <c r="BP1594" s="123"/>
      <c r="BQ1594" s="123"/>
      <c r="BR1594" s="123"/>
      <c r="BX1594" s="123"/>
      <c r="BY1594" s="123"/>
      <c r="CB1594" s="129" t="s">
        <v>1221</v>
      </c>
      <c r="CC1594" s="129" t="s">
        <v>171</v>
      </c>
      <c r="CD1594" s="129" t="s">
        <v>1227</v>
      </c>
      <c r="CE1594" s="129" t="s">
        <v>1410</v>
      </c>
      <c r="CF1594" s="129" t="s">
        <v>1422</v>
      </c>
      <c r="CG1594" s="131" t="s">
        <v>18061</v>
      </c>
      <c r="CH1594" s="131" t="s">
        <v>11836</v>
      </c>
      <c r="CI1594" s="124" t="s">
        <v>20577</v>
      </c>
    </row>
    <row r="1595" spans="45:87" ht="15" hidden="1" x14ac:dyDescent="0.25">
      <c r="AS1595" s="124" t="s">
        <v>5790</v>
      </c>
      <c r="AT1595" s="129" t="s">
        <v>1221</v>
      </c>
      <c r="AU1595" s="129" t="s">
        <v>171</v>
      </c>
      <c r="AV1595" s="129" t="s">
        <v>1227</v>
      </c>
      <c r="AW1595" s="129" t="s">
        <v>1410</v>
      </c>
      <c r="AX1595" s="129" t="s">
        <v>1423</v>
      </c>
      <c r="AZ1595" s="129" t="s">
        <v>3984</v>
      </c>
      <c r="BA1595" s="130" t="s">
        <v>11837</v>
      </c>
      <c r="BB1595" s="130" t="s">
        <v>11838</v>
      </c>
      <c r="BH1595" s="124"/>
      <c r="BI1595" s="124"/>
      <c r="BP1595" s="123"/>
      <c r="BQ1595" s="123"/>
      <c r="BR1595" s="123"/>
      <c r="BX1595" s="123"/>
      <c r="BY1595" s="123"/>
      <c r="CB1595" s="129" t="s">
        <v>1221</v>
      </c>
      <c r="CC1595" s="129" t="s">
        <v>171</v>
      </c>
      <c r="CD1595" s="129" t="s">
        <v>1227</v>
      </c>
      <c r="CE1595" s="129" t="s">
        <v>1410</v>
      </c>
      <c r="CF1595" s="129" t="s">
        <v>1423</v>
      </c>
      <c r="CG1595" s="131" t="s">
        <v>18061</v>
      </c>
      <c r="CH1595" s="131" t="s">
        <v>11838</v>
      </c>
      <c r="CI1595" s="124" t="s">
        <v>20578</v>
      </c>
    </row>
    <row r="1596" spans="45:87" ht="15" hidden="1" x14ac:dyDescent="0.25">
      <c r="AS1596" s="124" t="s">
        <v>5791</v>
      </c>
      <c r="AT1596" s="129" t="s">
        <v>1221</v>
      </c>
      <c r="AU1596" s="129" t="s">
        <v>171</v>
      </c>
      <c r="AV1596" s="129" t="s">
        <v>1227</v>
      </c>
      <c r="AW1596" s="129" t="s">
        <v>1410</v>
      </c>
      <c r="AX1596" s="129" t="s">
        <v>1424</v>
      </c>
      <c r="AZ1596" s="129" t="s">
        <v>3984</v>
      </c>
      <c r="BA1596" s="130" t="s">
        <v>11839</v>
      </c>
      <c r="BB1596" s="130" t="s">
        <v>11840</v>
      </c>
      <c r="BH1596" s="124"/>
      <c r="BI1596" s="124"/>
      <c r="BP1596" s="123"/>
      <c r="BQ1596" s="123"/>
      <c r="BR1596" s="123"/>
      <c r="BX1596" s="123"/>
      <c r="BY1596" s="123"/>
      <c r="CB1596" s="129" t="s">
        <v>1221</v>
      </c>
      <c r="CC1596" s="129" t="s">
        <v>171</v>
      </c>
      <c r="CD1596" s="129" t="s">
        <v>1227</v>
      </c>
      <c r="CE1596" s="129" t="s">
        <v>1410</v>
      </c>
      <c r="CF1596" s="129" t="s">
        <v>1424</v>
      </c>
      <c r="CG1596" s="131" t="s">
        <v>18061</v>
      </c>
      <c r="CH1596" s="131" t="s">
        <v>11840</v>
      </c>
      <c r="CI1596" s="124" t="s">
        <v>20579</v>
      </c>
    </row>
    <row r="1597" spans="45:87" ht="15" hidden="1" x14ac:dyDescent="0.25">
      <c r="AS1597" s="124" t="s">
        <v>5792</v>
      </c>
      <c r="AT1597" s="129" t="s">
        <v>1221</v>
      </c>
      <c r="AU1597" s="129" t="s">
        <v>171</v>
      </c>
      <c r="AV1597" s="129" t="s">
        <v>1227</v>
      </c>
      <c r="AW1597" s="129" t="s">
        <v>1410</v>
      </c>
      <c r="AX1597" s="129" t="s">
        <v>1425</v>
      </c>
      <c r="AZ1597" s="129" t="s">
        <v>3984</v>
      </c>
      <c r="BA1597" s="130" t="s">
        <v>11841</v>
      </c>
      <c r="BB1597" s="130" t="s">
        <v>11842</v>
      </c>
      <c r="BH1597" s="124"/>
      <c r="BI1597" s="124"/>
      <c r="BP1597" s="123"/>
      <c r="BQ1597" s="123"/>
      <c r="BR1597" s="123"/>
      <c r="BX1597" s="123"/>
      <c r="BY1597" s="123"/>
      <c r="CB1597" s="129" t="s">
        <v>1221</v>
      </c>
      <c r="CC1597" s="129" t="s">
        <v>171</v>
      </c>
      <c r="CD1597" s="129" t="s">
        <v>1227</v>
      </c>
      <c r="CE1597" s="129" t="s">
        <v>1410</v>
      </c>
      <c r="CF1597" s="129" t="s">
        <v>1425</v>
      </c>
      <c r="CG1597" s="131" t="s">
        <v>18061</v>
      </c>
      <c r="CH1597" s="131" t="s">
        <v>11842</v>
      </c>
      <c r="CI1597" s="124" t="s">
        <v>20580</v>
      </c>
    </row>
    <row r="1598" spans="45:87" ht="15" hidden="1" x14ac:dyDescent="0.25">
      <c r="AS1598" s="124" t="s">
        <v>5793</v>
      </c>
      <c r="AT1598" s="129" t="s">
        <v>1221</v>
      </c>
      <c r="AU1598" s="129" t="s">
        <v>171</v>
      </c>
      <c r="AV1598" s="129" t="s">
        <v>1227</v>
      </c>
      <c r="AW1598" s="129" t="s">
        <v>1410</v>
      </c>
      <c r="AX1598" s="129" t="s">
        <v>1426</v>
      </c>
      <c r="AZ1598" s="129" t="s">
        <v>3984</v>
      </c>
      <c r="BA1598" s="130" t="s">
        <v>11843</v>
      </c>
      <c r="BB1598" s="130" t="s">
        <v>11844</v>
      </c>
      <c r="BH1598" s="124"/>
      <c r="BI1598" s="124"/>
      <c r="BP1598" s="123"/>
      <c r="BQ1598" s="123"/>
      <c r="BR1598" s="123"/>
      <c r="BX1598" s="123"/>
      <c r="BY1598" s="123"/>
      <c r="CB1598" s="129" t="s">
        <v>1221</v>
      </c>
      <c r="CC1598" s="129" t="s">
        <v>171</v>
      </c>
      <c r="CD1598" s="129" t="s">
        <v>1227</v>
      </c>
      <c r="CE1598" s="129" t="s">
        <v>1410</v>
      </c>
      <c r="CF1598" s="129" t="s">
        <v>1426</v>
      </c>
      <c r="CG1598" s="131" t="s">
        <v>18061</v>
      </c>
      <c r="CH1598" s="131" t="s">
        <v>11844</v>
      </c>
      <c r="CI1598" s="124" t="s">
        <v>20581</v>
      </c>
    </row>
    <row r="1599" spans="45:87" ht="15" hidden="1" x14ac:dyDescent="0.25">
      <c r="AS1599" s="124" t="s">
        <v>5794</v>
      </c>
      <c r="AT1599" s="129" t="s">
        <v>1221</v>
      </c>
      <c r="AU1599" s="129" t="s">
        <v>171</v>
      </c>
      <c r="AV1599" s="129" t="s">
        <v>1227</v>
      </c>
      <c r="AW1599" s="129" t="s">
        <v>1410</v>
      </c>
      <c r="AX1599" s="129" t="s">
        <v>1427</v>
      </c>
      <c r="AZ1599" s="129" t="s">
        <v>3984</v>
      </c>
      <c r="BA1599" s="130" t="s">
        <v>11845</v>
      </c>
      <c r="BB1599" s="130" t="s">
        <v>11846</v>
      </c>
      <c r="BH1599" s="124"/>
      <c r="BI1599" s="124"/>
      <c r="BP1599" s="123"/>
      <c r="BQ1599" s="123"/>
      <c r="BR1599" s="123"/>
      <c r="BX1599" s="123"/>
      <c r="BY1599" s="123"/>
      <c r="CB1599" s="129" t="s">
        <v>1221</v>
      </c>
      <c r="CC1599" s="129" t="s">
        <v>171</v>
      </c>
      <c r="CD1599" s="129" t="s">
        <v>1227</v>
      </c>
      <c r="CE1599" s="129" t="s">
        <v>1410</v>
      </c>
      <c r="CF1599" s="129" t="s">
        <v>1427</v>
      </c>
      <c r="CG1599" s="131" t="s">
        <v>18061</v>
      </c>
      <c r="CH1599" s="131" t="s">
        <v>11846</v>
      </c>
      <c r="CI1599" s="124" t="s">
        <v>20582</v>
      </c>
    </row>
    <row r="1600" spans="45:87" ht="15" hidden="1" x14ac:dyDescent="0.25">
      <c r="AS1600" s="124" t="s">
        <v>5795</v>
      </c>
      <c r="AT1600" s="129" t="s">
        <v>1221</v>
      </c>
      <c r="AU1600" s="129" t="s">
        <v>171</v>
      </c>
      <c r="AV1600" s="129" t="s">
        <v>1227</v>
      </c>
      <c r="AW1600" s="129" t="s">
        <v>1410</v>
      </c>
      <c r="AX1600" s="129" t="s">
        <v>1428</v>
      </c>
      <c r="AZ1600" s="129" t="s">
        <v>3984</v>
      </c>
      <c r="BA1600" s="130" t="s">
        <v>11847</v>
      </c>
      <c r="BB1600" s="130" t="s">
        <v>11848</v>
      </c>
      <c r="BH1600" s="124"/>
      <c r="BI1600" s="124"/>
      <c r="BP1600" s="123"/>
      <c r="BQ1600" s="123"/>
      <c r="BR1600" s="123"/>
      <c r="BX1600" s="123"/>
      <c r="BY1600" s="123"/>
      <c r="CB1600" s="129" t="s">
        <v>1221</v>
      </c>
      <c r="CC1600" s="129" t="s">
        <v>171</v>
      </c>
      <c r="CD1600" s="129" t="s">
        <v>1227</v>
      </c>
      <c r="CE1600" s="129" t="s">
        <v>1410</v>
      </c>
      <c r="CF1600" s="129" t="s">
        <v>1428</v>
      </c>
      <c r="CG1600" s="131" t="s">
        <v>18061</v>
      </c>
      <c r="CH1600" s="131" t="s">
        <v>11848</v>
      </c>
      <c r="CI1600" s="124" t="s">
        <v>20583</v>
      </c>
    </row>
    <row r="1601" spans="45:87" ht="15" hidden="1" x14ac:dyDescent="0.25">
      <c r="AS1601" s="124" t="s">
        <v>5796</v>
      </c>
      <c r="AT1601" s="129" t="s">
        <v>1221</v>
      </c>
      <c r="AU1601" s="129" t="s">
        <v>171</v>
      </c>
      <c r="AV1601" s="129" t="s">
        <v>1227</v>
      </c>
      <c r="AW1601" s="129" t="s">
        <v>1410</v>
      </c>
      <c r="AX1601" s="129" t="s">
        <v>1429</v>
      </c>
      <c r="AZ1601" s="129" t="s">
        <v>3984</v>
      </c>
      <c r="BA1601" s="130" t="s">
        <v>11849</v>
      </c>
      <c r="BB1601" s="130" t="s">
        <v>11850</v>
      </c>
      <c r="BH1601" s="124"/>
      <c r="BI1601" s="124"/>
      <c r="BP1601" s="123"/>
      <c r="BQ1601" s="123"/>
      <c r="BR1601" s="123"/>
      <c r="BX1601" s="123"/>
      <c r="BY1601" s="123"/>
      <c r="CB1601" s="129" t="s">
        <v>1221</v>
      </c>
      <c r="CC1601" s="129" t="s">
        <v>171</v>
      </c>
      <c r="CD1601" s="129" t="s">
        <v>1227</v>
      </c>
      <c r="CE1601" s="129" t="s">
        <v>1410</v>
      </c>
      <c r="CF1601" s="129" t="s">
        <v>1429</v>
      </c>
      <c r="CG1601" s="131" t="s">
        <v>18061</v>
      </c>
      <c r="CH1601" s="131" t="s">
        <v>11850</v>
      </c>
      <c r="CI1601" s="124" t="s">
        <v>20584</v>
      </c>
    </row>
    <row r="1602" spans="45:87" ht="15" hidden="1" x14ac:dyDescent="0.25">
      <c r="AS1602" s="124" t="s">
        <v>5797</v>
      </c>
      <c r="AT1602" s="129" t="s">
        <v>1221</v>
      </c>
      <c r="AU1602" s="129" t="s">
        <v>171</v>
      </c>
      <c r="AV1602" s="129" t="s">
        <v>1227</v>
      </c>
      <c r="AW1602" s="129" t="s">
        <v>1410</v>
      </c>
      <c r="AX1602" s="129" t="s">
        <v>1430</v>
      </c>
      <c r="AZ1602" s="129" t="s">
        <v>3984</v>
      </c>
      <c r="BA1602" s="130" t="s">
        <v>11851</v>
      </c>
      <c r="BB1602" s="130" t="s">
        <v>11852</v>
      </c>
      <c r="BH1602" s="124"/>
      <c r="BI1602" s="124"/>
      <c r="BP1602" s="123"/>
      <c r="BQ1602" s="123"/>
      <c r="BR1602" s="123"/>
      <c r="BX1602" s="123"/>
      <c r="BY1602" s="123"/>
      <c r="CB1602" s="129" t="s">
        <v>1221</v>
      </c>
      <c r="CC1602" s="129" t="s">
        <v>171</v>
      </c>
      <c r="CD1602" s="129" t="s">
        <v>1227</v>
      </c>
      <c r="CE1602" s="129" t="s">
        <v>1410</v>
      </c>
      <c r="CF1602" s="129" t="s">
        <v>1430</v>
      </c>
      <c r="CG1602" s="131" t="s">
        <v>18061</v>
      </c>
      <c r="CH1602" s="131" t="s">
        <v>11852</v>
      </c>
      <c r="CI1602" s="124" t="s">
        <v>20585</v>
      </c>
    </row>
    <row r="1603" spans="45:87" ht="15" hidden="1" x14ac:dyDescent="0.25">
      <c r="AS1603" s="124" t="s">
        <v>5798</v>
      </c>
      <c r="AT1603" s="129" t="s">
        <v>1221</v>
      </c>
      <c r="AU1603" s="129" t="s">
        <v>171</v>
      </c>
      <c r="AV1603" s="129" t="s">
        <v>1227</v>
      </c>
      <c r="AW1603" s="129" t="s">
        <v>1410</v>
      </c>
      <c r="AX1603" s="129" t="s">
        <v>1431</v>
      </c>
      <c r="AZ1603" s="129" t="s">
        <v>3984</v>
      </c>
      <c r="BA1603" s="130" t="s">
        <v>11853</v>
      </c>
      <c r="BB1603" s="130" t="s">
        <v>11854</v>
      </c>
      <c r="BH1603" s="124"/>
      <c r="BI1603" s="124"/>
      <c r="BP1603" s="123"/>
      <c r="BQ1603" s="123"/>
      <c r="BR1603" s="123"/>
      <c r="BX1603" s="123"/>
      <c r="BY1603" s="123"/>
      <c r="CB1603" s="129" t="s">
        <v>1221</v>
      </c>
      <c r="CC1603" s="129" t="s">
        <v>171</v>
      </c>
      <c r="CD1603" s="129" t="s">
        <v>1227</v>
      </c>
      <c r="CE1603" s="129" t="s">
        <v>1410</v>
      </c>
      <c r="CF1603" s="129" t="s">
        <v>1431</v>
      </c>
      <c r="CG1603" s="131" t="s">
        <v>18061</v>
      </c>
      <c r="CH1603" s="131" t="s">
        <v>11854</v>
      </c>
      <c r="CI1603" s="124" t="s">
        <v>20586</v>
      </c>
    </row>
    <row r="1604" spans="45:87" ht="15" hidden="1" x14ac:dyDescent="0.25">
      <c r="AS1604" s="124" t="s">
        <v>5799</v>
      </c>
      <c r="AT1604" s="129" t="s">
        <v>1221</v>
      </c>
      <c r="AU1604" s="129" t="s">
        <v>171</v>
      </c>
      <c r="AV1604" s="129" t="s">
        <v>1227</v>
      </c>
      <c r="AW1604" s="129" t="s">
        <v>1410</v>
      </c>
      <c r="AX1604" s="129" t="s">
        <v>1432</v>
      </c>
      <c r="AZ1604" s="129" t="s">
        <v>3984</v>
      </c>
      <c r="BA1604" s="130" t="s">
        <v>11855</v>
      </c>
      <c r="BB1604" s="130" t="s">
        <v>11856</v>
      </c>
      <c r="BH1604" s="124"/>
      <c r="BI1604" s="124"/>
      <c r="BP1604" s="123"/>
      <c r="BQ1604" s="123"/>
      <c r="BR1604" s="123"/>
      <c r="BX1604" s="123"/>
      <c r="BY1604" s="123"/>
      <c r="CB1604" s="129" t="s">
        <v>1221</v>
      </c>
      <c r="CC1604" s="129" t="s">
        <v>171</v>
      </c>
      <c r="CD1604" s="129" t="s">
        <v>1227</v>
      </c>
      <c r="CE1604" s="129" t="s">
        <v>1410</v>
      </c>
      <c r="CF1604" s="129" t="s">
        <v>1432</v>
      </c>
      <c r="CG1604" s="131" t="s">
        <v>18061</v>
      </c>
      <c r="CH1604" s="131" t="s">
        <v>11856</v>
      </c>
      <c r="CI1604" s="124" t="s">
        <v>20587</v>
      </c>
    </row>
    <row r="1605" spans="45:87" ht="15" hidden="1" x14ac:dyDescent="0.25">
      <c r="AS1605" s="124" t="s">
        <v>5800</v>
      </c>
      <c r="AT1605" s="129" t="s">
        <v>1221</v>
      </c>
      <c r="AU1605" s="129" t="s">
        <v>171</v>
      </c>
      <c r="AV1605" s="129" t="s">
        <v>1227</v>
      </c>
      <c r="AW1605" s="129" t="s">
        <v>1410</v>
      </c>
      <c r="AX1605" s="129" t="s">
        <v>1433</v>
      </c>
      <c r="AZ1605" s="129" t="s">
        <v>3984</v>
      </c>
      <c r="BA1605" s="130" t="s">
        <v>11857</v>
      </c>
      <c r="BB1605" s="130" t="s">
        <v>11858</v>
      </c>
      <c r="BH1605" s="124"/>
      <c r="BI1605" s="124"/>
      <c r="BP1605" s="123"/>
      <c r="BQ1605" s="123"/>
      <c r="BR1605" s="123"/>
      <c r="BX1605" s="123"/>
      <c r="BY1605" s="123"/>
      <c r="CB1605" s="129" t="s">
        <v>1221</v>
      </c>
      <c r="CC1605" s="129" t="s">
        <v>171</v>
      </c>
      <c r="CD1605" s="129" t="s">
        <v>1227</v>
      </c>
      <c r="CE1605" s="129" t="s">
        <v>1410</v>
      </c>
      <c r="CF1605" s="129" t="s">
        <v>1433</v>
      </c>
      <c r="CG1605" s="131" t="s">
        <v>18061</v>
      </c>
      <c r="CH1605" s="131" t="s">
        <v>11858</v>
      </c>
      <c r="CI1605" s="124" t="s">
        <v>20588</v>
      </c>
    </row>
    <row r="1606" spans="45:87" ht="15" hidden="1" x14ac:dyDescent="0.25">
      <c r="AS1606" s="124" t="s">
        <v>5801</v>
      </c>
      <c r="AT1606" s="129" t="s">
        <v>1221</v>
      </c>
      <c r="AU1606" s="129" t="s">
        <v>171</v>
      </c>
      <c r="AV1606" s="129" t="s">
        <v>1227</v>
      </c>
      <c r="AW1606" s="129" t="s">
        <v>1410</v>
      </c>
      <c r="AX1606" s="129" t="s">
        <v>1434</v>
      </c>
      <c r="AZ1606" s="129" t="s">
        <v>3984</v>
      </c>
      <c r="BA1606" s="130" t="s">
        <v>11859</v>
      </c>
      <c r="BB1606" s="130" t="s">
        <v>11860</v>
      </c>
      <c r="BH1606" s="124"/>
      <c r="BI1606" s="124"/>
      <c r="BP1606" s="123"/>
      <c r="BQ1606" s="123"/>
      <c r="BR1606" s="123"/>
      <c r="BX1606" s="123"/>
      <c r="BY1606" s="123"/>
      <c r="CB1606" s="129" t="s">
        <v>1221</v>
      </c>
      <c r="CC1606" s="129" t="s">
        <v>171</v>
      </c>
      <c r="CD1606" s="129" t="s">
        <v>1227</v>
      </c>
      <c r="CE1606" s="129" t="s">
        <v>1410</v>
      </c>
      <c r="CF1606" s="129" t="s">
        <v>1434</v>
      </c>
      <c r="CG1606" s="131" t="s">
        <v>18061</v>
      </c>
      <c r="CH1606" s="131" t="s">
        <v>11860</v>
      </c>
      <c r="CI1606" s="124" t="s">
        <v>20589</v>
      </c>
    </row>
    <row r="1607" spans="45:87" ht="15" hidden="1" x14ac:dyDescent="0.25">
      <c r="AS1607" s="124" t="s">
        <v>5802</v>
      </c>
      <c r="AT1607" s="129" t="s">
        <v>1221</v>
      </c>
      <c r="AU1607" s="129" t="s">
        <v>171</v>
      </c>
      <c r="AV1607" s="129" t="s">
        <v>1227</v>
      </c>
      <c r="AW1607" s="129" t="s">
        <v>1410</v>
      </c>
      <c r="AX1607" s="129" t="s">
        <v>1435</v>
      </c>
      <c r="AZ1607" s="129" t="s">
        <v>3984</v>
      </c>
      <c r="BA1607" s="130" t="s">
        <v>11861</v>
      </c>
      <c r="BB1607" s="130" t="s">
        <v>11862</v>
      </c>
      <c r="BH1607" s="124"/>
      <c r="BI1607" s="124"/>
      <c r="BP1607" s="123"/>
      <c r="BQ1607" s="123"/>
      <c r="BR1607" s="123"/>
      <c r="BX1607" s="123"/>
      <c r="BY1607" s="123"/>
      <c r="CB1607" s="129" t="s">
        <v>1221</v>
      </c>
      <c r="CC1607" s="129" t="s">
        <v>171</v>
      </c>
      <c r="CD1607" s="129" t="s">
        <v>1227</v>
      </c>
      <c r="CE1607" s="129" t="s">
        <v>1410</v>
      </c>
      <c r="CF1607" s="129" t="s">
        <v>1435</v>
      </c>
      <c r="CG1607" s="131" t="s">
        <v>18061</v>
      </c>
      <c r="CH1607" s="131" t="s">
        <v>11862</v>
      </c>
      <c r="CI1607" s="124" t="s">
        <v>20590</v>
      </c>
    </row>
    <row r="1608" spans="45:87" ht="15" hidden="1" x14ac:dyDescent="0.25">
      <c r="AS1608" s="124" t="s">
        <v>5803</v>
      </c>
      <c r="AT1608" s="129" t="s">
        <v>1221</v>
      </c>
      <c r="AU1608" s="129" t="s">
        <v>171</v>
      </c>
      <c r="AV1608" s="129" t="s">
        <v>1227</v>
      </c>
      <c r="AW1608" s="129" t="s">
        <v>1410</v>
      </c>
      <c r="AX1608" s="129" t="s">
        <v>1436</v>
      </c>
      <c r="AZ1608" s="129" t="s">
        <v>3984</v>
      </c>
      <c r="BA1608" s="130" t="s">
        <v>11863</v>
      </c>
      <c r="BB1608" s="130" t="s">
        <v>11864</v>
      </c>
      <c r="BH1608" s="124"/>
      <c r="BI1608" s="124"/>
      <c r="BP1608" s="123"/>
      <c r="BQ1608" s="123"/>
      <c r="BR1608" s="123"/>
      <c r="BX1608" s="123"/>
      <c r="BY1608" s="123"/>
      <c r="CB1608" s="129" t="s">
        <v>1221</v>
      </c>
      <c r="CC1608" s="129" t="s">
        <v>171</v>
      </c>
      <c r="CD1608" s="129" t="s">
        <v>1227</v>
      </c>
      <c r="CE1608" s="129" t="s">
        <v>1410</v>
      </c>
      <c r="CF1608" s="129" t="s">
        <v>1436</v>
      </c>
      <c r="CG1608" s="131" t="s">
        <v>18061</v>
      </c>
      <c r="CH1608" s="131" t="s">
        <v>11864</v>
      </c>
      <c r="CI1608" s="124" t="s">
        <v>20591</v>
      </c>
    </row>
    <row r="1609" spans="45:87" ht="15" hidden="1" x14ac:dyDescent="0.25">
      <c r="AS1609" s="124" t="s">
        <v>5804</v>
      </c>
      <c r="AT1609" s="129" t="s">
        <v>1221</v>
      </c>
      <c r="AU1609" s="129" t="s">
        <v>171</v>
      </c>
      <c r="AV1609" s="129" t="s">
        <v>1227</v>
      </c>
      <c r="AW1609" s="129" t="s">
        <v>1410</v>
      </c>
      <c r="AX1609" s="129" t="s">
        <v>1437</v>
      </c>
      <c r="AZ1609" s="129" t="s">
        <v>3984</v>
      </c>
      <c r="BA1609" s="130" t="s">
        <v>11865</v>
      </c>
      <c r="BB1609" s="130" t="s">
        <v>11866</v>
      </c>
      <c r="BH1609" s="124"/>
      <c r="BI1609" s="124"/>
      <c r="BP1609" s="123"/>
      <c r="BQ1609" s="123"/>
      <c r="BR1609" s="123"/>
      <c r="BX1609" s="123"/>
      <c r="BY1609" s="123"/>
      <c r="CB1609" s="129" t="s">
        <v>1221</v>
      </c>
      <c r="CC1609" s="129" t="s">
        <v>171</v>
      </c>
      <c r="CD1609" s="129" t="s">
        <v>1227</v>
      </c>
      <c r="CE1609" s="129" t="s">
        <v>1410</v>
      </c>
      <c r="CF1609" s="129" t="s">
        <v>1437</v>
      </c>
      <c r="CG1609" s="131" t="s">
        <v>18061</v>
      </c>
      <c r="CH1609" s="131" t="s">
        <v>11866</v>
      </c>
      <c r="CI1609" s="124" t="s">
        <v>20592</v>
      </c>
    </row>
    <row r="1610" spans="45:87" ht="15" hidden="1" x14ac:dyDescent="0.25">
      <c r="AS1610" s="124" t="s">
        <v>5805</v>
      </c>
      <c r="AT1610" s="129" t="s">
        <v>1221</v>
      </c>
      <c r="AU1610" s="129" t="s">
        <v>204</v>
      </c>
      <c r="AV1610" s="129" t="s">
        <v>1222</v>
      </c>
      <c r="AW1610" s="129" t="s">
        <v>1229</v>
      </c>
      <c r="AX1610" s="129" t="s">
        <v>1438</v>
      </c>
      <c r="AZ1610" s="129" t="s">
        <v>3984</v>
      </c>
      <c r="BA1610" s="130" t="s">
        <v>11867</v>
      </c>
      <c r="BB1610" s="130" t="s">
        <v>11868</v>
      </c>
      <c r="BH1610" s="124"/>
      <c r="BI1610" s="124"/>
      <c r="BP1610" s="123"/>
      <c r="BQ1610" s="123"/>
      <c r="BR1610" s="123"/>
      <c r="BX1610" s="123"/>
      <c r="BY1610" s="123"/>
      <c r="CB1610" s="129" t="s">
        <v>1221</v>
      </c>
      <c r="CC1610" s="129" t="s">
        <v>204</v>
      </c>
      <c r="CD1610" s="129" t="s">
        <v>1222</v>
      </c>
      <c r="CE1610" s="129" t="s">
        <v>1229</v>
      </c>
      <c r="CF1610" s="129" t="s">
        <v>1438</v>
      </c>
      <c r="CG1610" s="131" t="s">
        <v>18062</v>
      </c>
      <c r="CH1610" s="131" t="s">
        <v>11868</v>
      </c>
      <c r="CI1610" s="124" t="s">
        <v>20593</v>
      </c>
    </row>
    <row r="1611" spans="45:87" ht="15" hidden="1" x14ac:dyDescent="0.25">
      <c r="AS1611" s="124" t="s">
        <v>5806</v>
      </c>
      <c r="AT1611" s="129" t="s">
        <v>1221</v>
      </c>
      <c r="AU1611" s="129" t="s">
        <v>204</v>
      </c>
      <c r="AV1611" s="129" t="s">
        <v>1222</v>
      </c>
      <c r="AW1611" s="129" t="s">
        <v>1229</v>
      </c>
      <c r="AX1611" s="129" t="s">
        <v>1230</v>
      </c>
      <c r="AZ1611" s="129" t="s">
        <v>3984</v>
      </c>
      <c r="BA1611" s="130" t="s">
        <v>11869</v>
      </c>
      <c r="BB1611" s="130" t="s">
        <v>11870</v>
      </c>
      <c r="BH1611" s="124"/>
      <c r="BI1611" s="124"/>
      <c r="BP1611" s="123"/>
      <c r="BQ1611" s="123"/>
      <c r="BR1611" s="123"/>
      <c r="BX1611" s="123"/>
      <c r="BY1611" s="123"/>
      <c r="CB1611" s="129" t="s">
        <v>1221</v>
      </c>
      <c r="CC1611" s="129" t="s">
        <v>204</v>
      </c>
      <c r="CD1611" s="129" t="s">
        <v>1222</v>
      </c>
      <c r="CE1611" s="129" t="s">
        <v>1229</v>
      </c>
      <c r="CF1611" s="129" t="s">
        <v>1230</v>
      </c>
      <c r="CG1611" s="131" t="s">
        <v>18062</v>
      </c>
      <c r="CH1611" s="131" t="s">
        <v>11870</v>
      </c>
      <c r="CI1611" s="124" t="s">
        <v>20594</v>
      </c>
    </row>
    <row r="1612" spans="45:87" ht="15" hidden="1" x14ac:dyDescent="0.25">
      <c r="AS1612" s="124" t="s">
        <v>5807</v>
      </c>
      <c r="AT1612" s="129" t="s">
        <v>1221</v>
      </c>
      <c r="AU1612" s="129" t="s">
        <v>204</v>
      </c>
      <c r="AV1612" s="129" t="s">
        <v>1222</v>
      </c>
      <c r="AW1612" s="129" t="s">
        <v>1229</v>
      </c>
      <c r="AX1612" s="129" t="s">
        <v>1439</v>
      </c>
      <c r="AZ1612" s="129" t="s">
        <v>3984</v>
      </c>
      <c r="BA1612" s="130" t="s">
        <v>11871</v>
      </c>
      <c r="BB1612" s="130" t="s">
        <v>11872</v>
      </c>
      <c r="BH1612" s="124"/>
      <c r="BI1612" s="124"/>
      <c r="BP1612" s="123"/>
      <c r="BQ1612" s="123"/>
      <c r="BR1612" s="123"/>
      <c r="BX1612" s="123"/>
      <c r="BY1612" s="123"/>
      <c r="CB1612" s="129" t="s">
        <v>1221</v>
      </c>
      <c r="CC1612" s="129" t="s">
        <v>204</v>
      </c>
      <c r="CD1612" s="129" t="s">
        <v>1222</v>
      </c>
      <c r="CE1612" s="129" t="s">
        <v>1229</v>
      </c>
      <c r="CF1612" s="129" t="s">
        <v>1439</v>
      </c>
      <c r="CG1612" s="131" t="s">
        <v>18062</v>
      </c>
      <c r="CH1612" s="131" t="s">
        <v>11872</v>
      </c>
      <c r="CI1612" s="124" t="s">
        <v>20595</v>
      </c>
    </row>
    <row r="1613" spans="45:87" ht="15" hidden="1" x14ac:dyDescent="0.25">
      <c r="AS1613" s="124" t="s">
        <v>5808</v>
      </c>
      <c r="AT1613" s="129" t="s">
        <v>1221</v>
      </c>
      <c r="AU1613" s="129" t="s">
        <v>204</v>
      </c>
      <c r="AV1613" s="129" t="s">
        <v>1222</v>
      </c>
      <c r="AW1613" s="129" t="s">
        <v>1229</v>
      </c>
      <c r="AX1613" s="129" t="s">
        <v>1231</v>
      </c>
      <c r="AZ1613" s="129" t="s">
        <v>3984</v>
      </c>
      <c r="BA1613" s="130" t="s">
        <v>11873</v>
      </c>
      <c r="BB1613" s="130" t="s">
        <v>11874</v>
      </c>
      <c r="BH1613" s="124"/>
      <c r="BI1613" s="124"/>
      <c r="BP1613" s="123"/>
      <c r="BQ1613" s="123"/>
      <c r="BR1613" s="123"/>
      <c r="BX1613" s="123"/>
      <c r="BY1613" s="123"/>
      <c r="CB1613" s="129" t="s">
        <v>1221</v>
      </c>
      <c r="CC1613" s="129" t="s">
        <v>204</v>
      </c>
      <c r="CD1613" s="129" t="s">
        <v>1222</v>
      </c>
      <c r="CE1613" s="129" t="s">
        <v>1229</v>
      </c>
      <c r="CF1613" s="129" t="s">
        <v>1231</v>
      </c>
      <c r="CG1613" s="131" t="s">
        <v>18062</v>
      </c>
      <c r="CH1613" s="131" t="s">
        <v>11874</v>
      </c>
      <c r="CI1613" s="124" t="s">
        <v>20596</v>
      </c>
    </row>
    <row r="1614" spans="45:87" ht="15" hidden="1" x14ac:dyDescent="0.25">
      <c r="AS1614" s="124" t="s">
        <v>5809</v>
      </c>
      <c r="AT1614" s="129" t="s">
        <v>1221</v>
      </c>
      <c r="AU1614" s="129" t="s">
        <v>204</v>
      </c>
      <c r="AV1614" s="129" t="s">
        <v>1222</v>
      </c>
      <c r="AW1614" s="129" t="s">
        <v>1229</v>
      </c>
      <c r="AX1614" s="129" t="s">
        <v>1232</v>
      </c>
      <c r="AZ1614" s="129" t="s">
        <v>3984</v>
      </c>
      <c r="BA1614" s="130" t="s">
        <v>11875</v>
      </c>
      <c r="BB1614" s="130" t="s">
        <v>11876</v>
      </c>
      <c r="BH1614" s="124"/>
      <c r="BI1614" s="124"/>
      <c r="BP1614" s="123"/>
      <c r="BQ1614" s="123"/>
      <c r="BR1614" s="123"/>
      <c r="BX1614" s="123"/>
      <c r="BY1614" s="123"/>
      <c r="CB1614" s="129" t="s">
        <v>1221</v>
      </c>
      <c r="CC1614" s="129" t="s">
        <v>204</v>
      </c>
      <c r="CD1614" s="129" t="s">
        <v>1222</v>
      </c>
      <c r="CE1614" s="129" t="s">
        <v>1229</v>
      </c>
      <c r="CF1614" s="129" t="s">
        <v>1232</v>
      </c>
      <c r="CG1614" s="131" t="s">
        <v>18062</v>
      </c>
      <c r="CH1614" s="131" t="s">
        <v>11876</v>
      </c>
      <c r="CI1614" s="124" t="s">
        <v>20597</v>
      </c>
    </row>
    <row r="1615" spans="45:87" ht="15" hidden="1" x14ac:dyDescent="0.25">
      <c r="AS1615" s="124" t="s">
        <v>5810</v>
      </c>
      <c r="AT1615" s="129" t="s">
        <v>1221</v>
      </c>
      <c r="AU1615" s="129" t="s">
        <v>204</v>
      </c>
      <c r="AV1615" s="129" t="s">
        <v>1222</v>
      </c>
      <c r="AW1615" s="129" t="s">
        <v>1229</v>
      </c>
      <c r="AX1615" s="129" t="s">
        <v>1440</v>
      </c>
      <c r="AZ1615" s="129" t="s">
        <v>3984</v>
      </c>
      <c r="BA1615" s="130" t="s">
        <v>11877</v>
      </c>
      <c r="BB1615" s="130" t="s">
        <v>11878</v>
      </c>
      <c r="BH1615" s="124"/>
      <c r="BI1615" s="124"/>
      <c r="BP1615" s="123"/>
      <c r="BQ1615" s="123"/>
      <c r="BR1615" s="123"/>
      <c r="BX1615" s="123"/>
      <c r="BY1615" s="123"/>
      <c r="CB1615" s="129" t="s">
        <v>1221</v>
      </c>
      <c r="CC1615" s="129" t="s">
        <v>204</v>
      </c>
      <c r="CD1615" s="129" t="s">
        <v>1222</v>
      </c>
      <c r="CE1615" s="129" t="s">
        <v>1229</v>
      </c>
      <c r="CF1615" s="129" t="s">
        <v>1440</v>
      </c>
      <c r="CG1615" s="131" t="s">
        <v>18062</v>
      </c>
      <c r="CH1615" s="131" t="s">
        <v>11878</v>
      </c>
      <c r="CI1615" s="124" t="s">
        <v>20598</v>
      </c>
    </row>
    <row r="1616" spans="45:87" ht="15" hidden="1" x14ac:dyDescent="0.25">
      <c r="AS1616" s="124" t="s">
        <v>5811</v>
      </c>
      <c r="AT1616" s="129" t="s">
        <v>1221</v>
      </c>
      <c r="AU1616" s="129" t="s">
        <v>204</v>
      </c>
      <c r="AV1616" s="129" t="s">
        <v>1222</v>
      </c>
      <c r="AW1616" s="129" t="s">
        <v>1229</v>
      </c>
      <c r="AX1616" s="129" t="s">
        <v>1441</v>
      </c>
      <c r="AZ1616" s="129" t="s">
        <v>3984</v>
      </c>
      <c r="BA1616" s="130" t="s">
        <v>11879</v>
      </c>
      <c r="BB1616" s="130" t="s">
        <v>11880</v>
      </c>
      <c r="BH1616" s="124"/>
      <c r="BI1616" s="124"/>
      <c r="BP1616" s="123"/>
      <c r="BQ1616" s="123"/>
      <c r="BR1616" s="123"/>
      <c r="BX1616" s="123"/>
      <c r="BY1616" s="123"/>
      <c r="CB1616" s="129" t="s">
        <v>1221</v>
      </c>
      <c r="CC1616" s="129" t="s">
        <v>204</v>
      </c>
      <c r="CD1616" s="129" t="s">
        <v>1222</v>
      </c>
      <c r="CE1616" s="129" t="s">
        <v>1229</v>
      </c>
      <c r="CF1616" s="129" t="s">
        <v>1441</v>
      </c>
      <c r="CG1616" s="131" t="s">
        <v>18062</v>
      </c>
      <c r="CH1616" s="131" t="s">
        <v>11880</v>
      </c>
      <c r="CI1616" s="124" t="s">
        <v>20599</v>
      </c>
    </row>
    <row r="1617" spans="45:87" ht="15" hidden="1" x14ac:dyDescent="0.25">
      <c r="AS1617" s="124" t="s">
        <v>5812</v>
      </c>
      <c r="AT1617" s="129" t="s">
        <v>1221</v>
      </c>
      <c r="AU1617" s="129" t="s">
        <v>204</v>
      </c>
      <c r="AV1617" s="129" t="s">
        <v>1222</v>
      </c>
      <c r="AW1617" s="129" t="s">
        <v>1229</v>
      </c>
      <c r="AX1617" s="129" t="s">
        <v>1442</v>
      </c>
      <c r="AZ1617" s="129" t="s">
        <v>3984</v>
      </c>
      <c r="BA1617" s="130" t="s">
        <v>11881</v>
      </c>
      <c r="BB1617" s="130" t="s">
        <v>11882</v>
      </c>
      <c r="BH1617" s="124"/>
      <c r="BI1617" s="124"/>
      <c r="BP1617" s="123"/>
      <c r="BQ1617" s="123"/>
      <c r="BR1617" s="123"/>
      <c r="BX1617" s="123"/>
      <c r="BY1617" s="123"/>
      <c r="CB1617" s="129" t="s">
        <v>1221</v>
      </c>
      <c r="CC1617" s="129" t="s">
        <v>204</v>
      </c>
      <c r="CD1617" s="129" t="s">
        <v>1222</v>
      </c>
      <c r="CE1617" s="129" t="s">
        <v>1229</v>
      </c>
      <c r="CF1617" s="129" t="s">
        <v>1442</v>
      </c>
      <c r="CG1617" s="131" t="s">
        <v>18062</v>
      </c>
      <c r="CH1617" s="131" t="s">
        <v>11882</v>
      </c>
      <c r="CI1617" s="124" t="s">
        <v>20600</v>
      </c>
    </row>
    <row r="1618" spans="45:87" ht="15" hidden="1" x14ac:dyDescent="0.25">
      <c r="AS1618" s="124" t="s">
        <v>5813</v>
      </c>
      <c r="AT1618" s="129" t="s">
        <v>1221</v>
      </c>
      <c r="AU1618" s="129" t="s">
        <v>204</v>
      </c>
      <c r="AV1618" s="129" t="s">
        <v>1222</v>
      </c>
      <c r="AW1618" s="129" t="s">
        <v>1229</v>
      </c>
      <c r="AX1618" s="129" t="s">
        <v>1443</v>
      </c>
      <c r="AZ1618" s="129" t="s">
        <v>3984</v>
      </c>
      <c r="BA1618" s="130" t="s">
        <v>11883</v>
      </c>
      <c r="BB1618" s="130" t="s">
        <v>11884</v>
      </c>
      <c r="BH1618" s="124"/>
      <c r="BI1618" s="124"/>
      <c r="BP1618" s="123"/>
      <c r="BQ1618" s="123"/>
      <c r="BR1618" s="123"/>
      <c r="BX1618" s="123"/>
      <c r="BY1618" s="123"/>
      <c r="CB1618" s="129" t="s">
        <v>1221</v>
      </c>
      <c r="CC1618" s="129" t="s">
        <v>204</v>
      </c>
      <c r="CD1618" s="129" t="s">
        <v>1222</v>
      </c>
      <c r="CE1618" s="129" t="s">
        <v>1229</v>
      </c>
      <c r="CF1618" s="129" t="s">
        <v>1443</v>
      </c>
      <c r="CG1618" s="131" t="s">
        <v>18062</v>
      </c>
      <c r="CH1618" s="131" t="s">
        <v>11884</v>
      </c>
      <c r="CI1618" s="124" t="s">
        <v>20601</v>
      </c>
    </row>
    <row r="1619" spans="45:87" ht="15" hidden="1" x14ac:dyDescent="0.25">
      <c r="AS1619" s="124" t="s">
        <v>5814</v>
      </c>
      <c r="AT1619" s="129" t="s">
        <v>1221</v>
      </c>
      <c r="AU1619" s="129" t="s">
        <v>204</v>
      </c>
      <c r="AV1619" s="129" t="s">
        <v>1222</v>
      </c>
      <c r="AW1619" s="129" t="s">
        <v>1229</v>
      </c>
      <c r="AX1619" s="129" t="s">
        <v>1444</v>
      </c>
      <c r="AZ1619" s="129" t="s">
        <v>3984</v>
      </c>
      <c r="BA1619" s="130" t="s">
        <v>11885</v>
      </c>
      <c r="BB1619" s="130" t="s">
        <v>11886</v>
      </c>
      <c r="BH1619" s="124"/>
      <c r="BI1619" s="124"/>
      <c r="BP1619" s="123"/>
      <c r="BQ1619" s="123"/>
      <c r="BR1619" s="123"/>
      <c r="BX1619" s="123"/>
      <c r="BY1619" s="123"/>
      <c r="CB1619" s="129" t="s">
        <v>1221</v>
      </c>
      <c r="CC1619" s="129" t="s">
        <v>204</v>
      </c>
      <c r="CD1619" s="129" t="s">
        <v>1222</v>
      </c>
      <c r="CE1619" s="129" t="s">
        <v>1229</v>
      </c>
      <c r="CF1619" s="129" t="s">
        <v>1444</v>
      </c>
      <c r="CG1619" s="131" t="s">
        <v>18062</v>
      </c>
      <c r="CH1619" s="131" t="s">
        <v>11886</v>
      </c>
      <c r="CI1619" s="124" t="s">
        <v>20602</v>
      </c>
    </row>
    <row r="1620" spans="45:87" ht="15" hidden="1" x14ac:dyDescent="0.25">
      <c r="AS1620" s="124" t="s">
        <v>5815</v>
      </c>
      <c r="AT1620" s="129" t="s">
        <v>1221</v>
      </c>
      <c r="AU1620" s="129" t="s">
        <v>204</v>
      </c>
      <c r="AV1620" s="129" t="s">
        <v>1222</v>
      </c>
      <c r="AW1620" s="129" t="s">
        <v>1229</v>
      </c>
      <c r="AX1620" s="129" t="s">
        <v>1445</v>
      </c>
      <c r="AZ1620" s="129" t="s">
        <v>3984</v>
      </c>
      <c r="BA1620" s="130" t="s">
        <v>11887</v>
      </c>
      <c r="BB1620" s="130" t="s">
        <v>11888</v>
      </c>
      <c r="BH1620" s="124"/>
      <c r="BI1620" s="124"/>
      <c r="BP1620" s="123"/>
      <c r="BQ1620" s="123"/>
      <c r="BR1620" s="123"/>
      <c r="BX1620" s="123"/>
      <c r="BY1620" s="123"/>
      <c r="CB1620" s="129" t="s">
        <v>1221</v>
      </c>
      <c r="CC1620" s="129" t="s">
        <v>204</v>
      </c>
      <c r="CD1620" s="129" t="s">
        <v>1222</v>
      </c>
      <c r="CE1620" s="129" t="s">
        <v>1229</v>
      </c>
      <c r="CF1620" s="129" t="s">
        <v>1445</v>
      </c>
      <c r="CG1620" s="131" t="s">
        <v>18062</v>
      </c>
      <c r="CH1620" s="131" t="s">
        <v>11888</v>
      </c>
      <c r="CI1620" s="124" t="s">
        <v>20603</v>
      </c>
    </row>
    <row r="1621" spans="45:87" ht="15" hidden="1" x14ac:dyDescent="0.25">
      <c r="AS1621" s="124" t="s">
        <v>5816</v>
      </c>
      <c r="AT1621" s="129" t="s">
        <v>1221</v>
      </c>
      <c r="AU1621" s="129" t="s">
        <v>204</v>
      </c>
      <c r="AV1621" s="129" t="s">
        <v>1222</v>
      </c>
      <c r="AW1621" s="129" t="s">
        <v>1229</v>
      </c>
      <c r="AX1621" s="129" t="s">
        <v>1446</v>
      </c>
      <c r="AZ1621" s="129" t="s">
        <v>3984</v>
      </c>
      <c r="BA1621" s="130" t="s">
        <v>11889</v>
      </c>
      <c r="BB1621" s="130" t="s">
        <v>11890</v>
      </c>
      <c r="BH1621" s="124"/>
      <c r="BI1621" s="124"/>
      <c r="BP1621" s="123"/>
      <c r="BQ1621" s="123"/>
      <c r="BR1621" s="123"/>
      <c r="BX1621" s="123"/>
      <c r="BY1621" s="123"/>
      <c r="CB1621" s="129" t="s">
        <v>1221</v>
      </c>
      <c r="CC1621" s="129" t="s">
        <v>204</v>
      </c>
      <c r="CD1621" s="129" t="s">
        <v>1222</v>
      </c>
      <c r="CE1621" s="129" t="s">
        <v>1229</v>
      </c>
      <c r="CF1621" s="129" t="s">
        <v>1446</v>
      </c>
      <c r="CG1621" s="131" t="s">
        <v>18062</v>
      </c>
      <c r="CH1621" s="131" t="s">
        <v>11890</v>
      </c>
      <c r="CI1621" s="124" t="s">
        <v>20604</v>
      </c>
    </row>
    <row r="1622" spans="45:87" ht="15" hidden="1" x14ac:dyDescent="0.25">
      <c r="AS1622" s="124" t="s">
        <v>5817</v>
      </c>
      <c r="AT1622" s="129" t="s">
        <v>1221</v>
      </c>
      <c r="AU1622" s="129" t="s">
        <v>204</v>
      </c>
      <c r="AV1622" s="129" t="s">
        <v>1222</v>
      </c>
      <c r="AW1622" s="129" t="s">
        <v>1229</v>
      </c>
      <c r="AX1622" s="129" t="s">
        <v>1447</v>
      </c>
      <c r="AZ1622" s="129" t="s">
        <v>3984</v>
      </c>
      <c r="BA1622" s="130" t="s">
        <v>11891</v>
      </c>
      <c r="BB1622" s="130" t="s">
        <v>11892</v>
      </c>
      <c r="BH1622" s="124"/>
      <c r="BI1622" s="124"/>
      <c r="BP1622" s="123"/>
      <c r="BQ1622" s="123"/>
      <c r="BR1622" s="123"/>
      <c r="BX1622" s="123"/>
      <c r="BY1622" s="123"/>
      <c r="CB1622" s="129" t="s">
        <v>1221</v>
      </c>
      <c r="CC1622" s="129" t="s">
        <v>204</v>
      </c>
      <c r="CD1622" s="129" t="s">
        <v>1222</v>
      </c>
      <c r="CE1622" s="129" t="s">
        <v>1229</v>
      </c>
      <c r="CF1622" s="129" t="s">
        <v>1447</v>
      </c>
      <c r="CG1622" s="131" t="s">
        <v>18062</v>
      </c>
      <c r="CH1622" s="131" t="s">
        <v>11892</v>
      </c>
      <c r="CI1622" s="124" t="s">
        <v>20605</v>
      </c>
    </row>
    <row r="1623" spans="45:87" ht="15" hidden="1" x14ac:dyDescent="0.25">
      <c r="AS1623" s="124" t="s">
        <v>5818</v>
      </c>
      <c r="AT1623" s="129" t="s">
        <v>1221</v>
      </c>
      <c r="AU1623" s="129" t="s">
        <v>204</v>
      </c>
      <c r="AV1623" s="129" t="s">
        <v>1222</v>
      </c>
      <c r="AW1623" s="129" t="s">
        <v>1229</v>
      </c>
      <c r="AX1623" s="129" t="s">
        <v>1448</v>
      </c>
      <c r="AZ1623" s="129" t="s">
        <v>3984</v>
      </c>
      <c r="BA1623" s="130" t="s">
        <v>11893</v>
      </c>
      <c r="BB1623" s="130" t="s">
        <v>11894</v>
      </c>
      <c r="BH1623" s="124"/>
      <c r="BI1623" s="124"/>
      <c r="BP1623" s="123"/>
      <c r="BQ1623" s="123"/>
      <c r="BR1623" s="123"/>
      <c r="BX1623" s="123"/>
      <c r="BY1623" s="123"/>
      <c r="CB1623" s="129" t="s">
        <v>1221</v>
      </c>
      <c r="CC1623" s="129" t="s">
        <v>204</v>
      </c>
      <c r="CD1623" s="129" t="s">
        <v>1222</v>
      </c>
      <c r="CE1623" s="129" t="s">
        <v>1229</v>
      </c>
      <c r="CF1623" s="129" t="s">
        <v>1448</v>
      </c>
      <c r="CG1623" s="131" t="s">
        <v>18062</v>
      </c>
      <c r="CH1623" s="131" t="s">
        <v>11894</v>
      </c>
      <c r="CI1623" s="124" t="s">
        <v>20606</v>
      </c>
    </row>
    <row r="1624" spans="45:87" ht="15" hidden="1" x14ac:dyDescent="0.25">
      <c r="AS1624" s="124" t="s">
        <v>5819</v>
      </c>
      <c r="AT1624" s="129" t="s">
        <v>1221</v>
      </c>
      <c r="AU1624" s="129" t="s">
        <v>204</v>
      </c>
      <c r="AV1624" s="129" t="s">
        <v>1222</v>
      </c>
      <c r="AW1624" s="129" t="s">
        <v>1229</v>
      </c>
      <c r="AX1624" s="129" t="s">
        <v>1449</v>
      </c>
      <c r="AZ1624" s="129" t="s">
        <v>3984</v>
      </c>
      <c r="BA1624" s="130" t="s">
        <v>11895</v>
      </c>
      <c r="BB1624" s="130" t="s">
        <v>11896</v>
      </c>
      <c r="BH1624" s="124"/>
      <c r="BI1624" s="124"/>
      <c r="BP1624" s="123"/>
      <c r="BQ1624" s="123"/>
      <c r="BR1624" s="123"/>
      <c r="BX1624" s="123"/>
      <c r="BY1624" s="123"/>
      <c r="CB1624" s="129" t="s">
        <v>1221</v>
      </c>
      <c r="CC1624" s="129" t="s">
        <v>204</v>
      </c>
      <c r="CD1624" s="129" t="s">
        <v>1222</v>
      </c>
      <c r="CE1624" s="129" t="s">
        <v>1229</v>
      </c>
      <c r="CF1624" s="129" t="s">
        <v>1449</v>
      </c>
      <c r="CG1624" s="131" t="s">
        <v>18062</v>
      </c>
      <c r="CH1624" s="131" t="s">
        <v>11896</v>
      </c>
      <c r="CI1624" s="124" t="s">
        <v>20607</v>
      </c>
    </row>
    <row r="1625" spans="45:87" ht="15" hidden="1" x14ac:dyDescent="0.25">
      <c r="AS1625" s="124" t="s">
        <v>5820</v>
      </c>
      <c r="AT1625" s="129" t="s">
        <v>1221</v>
      </c>
      <c r="AU1625" s="129" t="s">
        <v>204</v>
      </c>
      <c r="AV1625" s="129" t="s">
        <v>1222</v>
      </c>
      <c r="AW1625" s="129" t="s">
        <v>1229</v>
      </c>
      <c r="AX1625" s="129" t="s">
        <v>1450</v>
      </c>
      <c r="AZ1625" s="129" t="s">
        <v>3984</v>
      </c>
      <c r="BA1625" s="130" t="s">
        <v>11897</v>
      </c>
      <c r="BB1625" s="130" t="s">
        <v>11898</v>
      </c>
      <c r="BH1625" s="124"/>
      <c r="BI1625" s="124"/>
      <c r="BP1625" s="123"/>
      <c r="BQ1625" s="123"/>
      <c r="BR1625" s="123"/>
      <c r="BX1625" s="123"/>
      <c r="BY1625" s="123"/>
      <c r="CB1625" s="129" t="s">
        <v>1221</v>
      </c>
      <c r="CC1625" s="129" t="s">
        <v>204</v>
      </c>
      <c r="CD1625" s="129" t="s">
        <v>1222</v>
      </c>
      <c r="CE1625" s="129" t="s">
        <v>1229</v>
      </c>
      <c r="CF1625" s="129" t="s">
        <v>1450</v>
      </c>
      <c r="CG1625" s="131" t="s">
        <v>18062</v>
      </c>
      <c r="CH1625" s="131" t="s">
        <v>11898</v>
      </c>
      <c r="CI1625" s="124" t="s">
        <v>20608</v>
      </c>
    </row>
    <row r="1626" spans="45:87" ht="15" hidden="1" x14ac:dyDescent="0.25">
      <c r="AS1626" s="124" t="s">
        <v>5821</v>
      </c>
      <c r="AT1626" s="129" t="s">
        <v>1221</v>
      </c>
      <c r="AU1626" s="129" t="s">
        <v>204</v>
      </c>
      <c r="AV1626" s="129" t="s">
        <v>1222</v>
      </c>
      <c r="AW1626" s="129" t="s">
        <v>1229</v>
      </c>
      <c r="AX1626" s="129" t="s">
        <v>1451</v>
      </c>
      <c r="AZ1626" s="129" t="s">
        <v>3984</v>
      </c>
      <c r="BA1626" s="130" t="s">
        <v>11899</v>
      </c>
      <c r="BB1626" s="130" t="s">
        <v>11900</v>
      </c>
      <c r="BH1626" s="124"/>
      <c r="BI1626" s="124"/>
      <c r="BP1626" s="123"/>
      <c r="BQ1626" s="123"/>
      <c r="BR1626" s="123"/>
      <c r="BX1626" s="123"/>
      <c r="BY1626" s="123"/>
      <c r="CB1626" s="129" t="s">
        <v>1221</v>
      </c>
      <c r="CC1626" s="129" t="s">
        <v>204</v>
      </c>
      <c r="CD1626" s="129" t="s">
        <v>1222</v>
      </c>
      <c r="CE1626" s="129" t="s">
        <v>1229</v>
      </c>
      <c r="CF1626" s="129" t="s">
        <v>1451</v>
      </c>
      <c r="CG1626" s="131" t="s">
        <v>18062</v>
      </c>
      <c r="CH1626" s="131" t="s">
        <v>11900</v>
      </c>
      <c r="CI1626" s="124" t="s">
        <v>20609</v>
      </c>
    </row>
    <row r="1627" spans="45:87" ht="15" hidden="1" x14ac:dyDescent="0.25">
      <c r="AS1627" s="124" t="s">
        <v>5822</v>
      </c>
      <c r="AT1627" s="129" t="s">
        <v>1221</v>
      </c>
      <c r="AU1627" s="129" t="s">
        <v>204</v>
      </c>
      <c r="AV1627" s="129" t="s">
        <v>1222</v>
      </c>
      <c r="AW1627" s="129" t="s">
        <v>1229</v>
      </c>
      <c r="AX1627" s="129" t="s">
        <v>1452</v>
      </c>
      <c r="AZ1627" s="129" t="s">
        <v>3984</v>
      </c>
      <c r="BA1627" s="130" t="s">
        <v>11901</v>
      </c>
      <c r="BB1627" s="130" t="s">
        <v>11902</v>
      </c>
      <c r="BH1627" s="124"/>
      <c r="BI1627" s="124"/>
      <c r="BP1627" s="123"/>
      <c r="BQ1627" s="123"/>
      <c r="BR1627" s="123"/>
      <c r="BX1627" s="123"/>
      <c r="BY1627" s="123"/>
      <c r="CB1627" s="129" t="s">
        <v>1221</v>
      </c>
      <c r="CC1627" s="129" t="s">
        <v>204</v>
      </c>
      <c r="CD1627" s="129" t="s">
        <v>1222</v>
      </c>
      <c r="CE1627" s="129" t="s">
        <v>1229</v>
      </c>
      <c r="CF1627" s="129" t="s">
        <v>1452</v>
      </c>
      <c r="CG1627" s="131" t="s">
        <v>18062</v>
      </c>
      <c r="CH1627" s="131" t="s">
        <v>11902</v>
      </c>
      <c r="CI1627" s="124" t="s">
        <v>20610</v>
      </c>
    </row>
    <row r="1628" spans="45:87" ht="15" hidden="1" x14ac:dyDescent="0.25">
      <c r="AS1628" s="124" t="s">
        <v>5823</v>
      </c>
      <c r="AT1628" s="129" t="s">
        <v>1221</v>
      </c>
      <c r="AU1628" s="129" t="s">
        <v>204</v>
      </c>
      <c r="AV1628" s="129" t="s">
        <v>1222</v>
      </c>
      <c r="AW1628" s="129" t="s">
        <v>1229</v>
      </c>
      <c r="AX1628" s="129" t="s">
        <v>1453</v>
      </c>
      <c r="AZ1628" s="129" t="s">
        <v>3984</v>
      </c>
      <c r="BA1628" s="130" t="s">
        <v>11903</v>
      </c>
      <c r="BB1628" s="130" t="s">
        <v>11904</v>
      </c>
      <c r="BH1628" s="124"/>
      <c r="BI1628" s="124"/>
      <c r="BP1628" s="123"/>
      <c r="BQ1628" s="123"/>
      <c r="BR1628" s="123"/>
      <c r="BX1628" s="123"/>
      <c r="BY1628" s="123"/>
      <c r="CB1628" s="129" t="s">
        <v>1221</v>
      </c>
      <c r="CC1628" s="129" t="s">
        <v>204</v>
      </c>
      <c r="CD1628" s="129" t="s">
        <v>1222</v>
      </c>
      <c r="CE1628" s="129" t="s">
        <v>1229</v>
      </c>
      <c r="CF1628" s="129" t="s">
        <v>1453</v>
      </c>
      <c r="CG1628" s="131" t="s">
        <v>18062</v>
      </c>
      <c r="CH1628" s="131" t="s">
        <v>11904</v>
      </c>
      <c r="CI1628" s="124" t="s">
        <v>20611</v>
      </c>
    </row>
    <row r="1629" spans="45:87" ht="15" hidden="1" x14ac:dyDescent="0.25">
      <c r="AS1629" s="124" t="s">
        <v>5824</v>
      </c>
      <c r="AT1629" s="129" t="s">
        <v>1221</v>
      </c>
      <c r="AU1629" s="129" t="s">
        <v>204</v>
      </c>
      <c r="AV1629" s="129" t="s">
        <v>1222</v>
      </c>
      <c r="AW1629" s="129" t="s">
        <v>1229</v>
      </c>
      <c r="AX1629" s="129" t="s">
        <v>1454</v>
      </c>
      <c r="AZ1629" s="129" t="s">
        <v>3984</v>
      </c>
      <c r="BA1629" s="130" t="s">
        <v>11905</v>
      </c>
      <c r="BB1629" s="130" t="s">
        <v>11906</v>
      </c>
      <c r="BH1629" s="124"/>
      <c r="BI1629" s="124"/>
      <c r="BP1629" s="123"/>
      <c r="BQ1629" s="123"/>
      <c r="BR1629" s="123"/>
      <c r="BX1629" s="123"/>
      <c r="BY1629" s="123"/>
      <c r="CB1629" s="129" t="s">
        <v>1221</v>
      </c>
      <c r="CC1629" s="129" t="s">
        <v>204</v>
      </c>
      <c r="CD1629" s="129" t="s">
        <v>1222</v>
      </c>
      <c r="CE1629" s="129" t="s">
        <v>1229</v>
      </c>
      <c r="CF1629" s="129" t="s">
        <v>1454</v>
      </c>
      <c r="CG1629" s="131" t="s">
        <v>18062</v>
      </c>
      <c r="CH1629" s="131" t="s">
        <v>11906</v>
      </c>
      <c r="CI1629" s="124" t="s">
        <v>20612</v>
      </c>
    </row>
    <row r="1630" spans="45:87" ht="15" hidden="1" x14ac:dyDescent="0.25">
      <c r="AS1630" s="124" t="s">
        <v>5825</v>
      </c>
      <c r="AT1630" s="129" t="s">
        <v>1221</v>
      </c>
      <c r="AU1630" s="129" t="s">
        <v>204</v>
      </c>
      <c r="AV1630" s="129" t="s">
        <v>1222</v>
      </c>
      <c r="AW1630" s="129" t="s">
        <v>1229</v>
      </c>
      <c r="AX1630" s="129" t="s">
        <v>1455</v>
      </c>
      <c r="AZ1630" s="129" t="s">
        <v>3984</v>
      </c>
      <c r="BA1630" s="130" t="s">
        <v>11907</v>
      </c>
      <c r="BB1630" s="130" t="s">
        <v>11908</v>
      </c>
      <c r="BH1630" s="124"/>
      <c r="BI1630" s="124"/>
      <c r="BP1630" s="123"/>
      <c r="BQ1630" s="123"/>
      <c r="BR1630" s="123"/>
      <c r="BX1630" s="123"/>
      <c r="BY1630" s="123"/>
      <c r="CB1630" s="129" t="s">
        <v>1221</v>
      </c>
      <c r="CC1630" s="129" t="s">
        <v>204</v>
      </c>
      <c r="CD1630" s="129" t="s">
        <v>1222</v>
      </c>
      <c r="CE1630" s="129" t="s">
        <v>1229</v>
      </c>
      <c r="CF1630" s="129" t="s">
        <v>1455</v>
      </c>
      <c r="CG1630" s="131" t="s">
        <v>18062</v>
      </c>
      <c r="CH1630" s="131" t="s">
        <v>11908</v>
      </c>
      <c r="CI1630" s="124" t="s">
        <v>20613</v>
      </c>
    </row>
    <row r="1631" spans="45:87" ht="15" hidden="1" x14ac:dyDescent="0.25">
      <c r="AS1631" s="124" t="s">
        <v>5826</v>
      </c>
      <c r="AT1631" s="129" t="s">
        <v>1221</v>
      </c>
      <c r="AU1631" s="129" t="s">
        <v>204</v>
      </c>
      <c r="AV1631" s="129" t="s">
        <v>1222</v>
      </c>
      <c r="AW1631" s="129" t="s">
        <v>1229</v>
      </c>
      <c r="AX1631" s="129" t="s">
        <v>1456</v>
      </c>
      <c r="AZ1631" s="129" t="s">
        <v>3984</v>
      </c>
      <c r="BA1631" s="130" t="s">
        <v>11909</v>
      </c>
      <c r="BB1631" s="130" t="s">
        <v>11910</v>
      </c>
      <c r="BH1631" s="124"/>
      <c r="BI1631" s="124"/>
      <c r="BP1631" s="123"/>
      <c r="BQ1631" s="123"/>
      <c r="BR1631" s="123"/>
      <c r="BX1631" s="123"/>
      <c r="BY1631" s="123"/>
      <c r="CB1631" s="129" t="s">
        <v>1221</v>
      </c>
      <c r="CC1631" s="129" t="s">
        <v>204</v>
      </c>
      <c r="CD1631" s="129" t="s">
        <v>1222</v>
      </c>
      <c r="CE1631" s="129" t="s">
        <v>1229</v>
      </c>
      <c r="CF1631" s="129" t="s">
        <v>1456</v>
      </c>
      <c r="CG1631" s="131" t="s">
        <v>18062</v>
      </c>
      <c r="CH1631" s="131" t="s">
        <v>11910</v>
      </c>
      <c r="CI1631" s="124" t="s">
        <v>20614</v>
      </c>
    </row>
    <row r="1632" spans="45:87" ht="15" hidden="1" x14ac:dyDescent="0.25">
      <c r="AS1632" s="124" t="s">
        <v>5827</v>
      </c>
      <c r="AT1632" s="129" t="s">
        <v>1221</v>
      </c>
      <c r="AU1632" s="129" t="s">
        <v>204</v>
      </c>
      <c r="AV1632" s="129" t="s">
        <v>1222</v>
      </c>
      <c r="AW1632" s="129" t="s">
        <v>1229</v>
      </c>
      <c r="AX1632" s="129" t="s">
        <v>1457</v>
      </c>
      <c r="AZ1632" s="129" t="s">
        <v>3984</v>
      </c>
      <c r="BA1632" s="130" t="s">
        <v>11911</v>
      </c>
      <c r="BB1632" s="130" t="s">
        <v>11912</v>
      </c>
      <c r="BH1632" s="124"/>
      <c r="BI1632" s="124"/>
      <c r="BP1632" s="123"/>
      <c r="BQ1632" s="123"/>
      <c r="BR1632" s="123"/>
      <c r="BX1632" s="123"/>
      <c r="BY1632" s="123"/>
      <c r="CB1632" s="129" t="s">
        <v>1221</v>
      </c>
      <c r="CC1632" s="129" t="s">
        <v>204</v>
      </c>
      <c r="CD1632" s="129" t="s">
        <v>1222</v>
      </c>
      <c r="CE1632" s="129" t="s">
        <v>1229</v>
      </c>
      <c r="CF1632" s="129" t="s">
        <v>1457</v>
      </c>
      <c r="CG1632" s="131" t="s">
        <v>18062</v>
      </c>
      <c r="CH1632" s="131" t="s">
        <v>11912</v>
      </c>
      <c r="CI1632" s="124" t="s">
        <v>20615</v>
      </c>
    </row>
    <row r="1633" spans="45:87" ht="15" hidden="1" x14ac:dyDescent="0.25">
      <c r="AS1633" s="124" t="s">
        <v>5828</v>
      </c>
      <c r="AT1633" s="129" t="s">
        <v>1221</v>
      </c>
      <c r="AU1633" s="129" t="s">
        <v>204</v>
      </c>
      <c r="AV1633" s="129" t="s">
        <v>1222</v>
      </c>
      <c r="AW1633" s="129" t="s">
        <v>1229</v>
      </c>
      <c r="AX1633" s="129" t="s">
        <v>1458</v>
      </c>
      <c r="AZ1633" s="129" t="s">
        <v>3984</v>
      </c>
      <c r="BA1633" s="130" t="s">
        <v>11913</v>
      </c>
      <c r="BB1633" s="130" t="s">
        <v>11914</v>
      </c>
      <c r="BH1633" s="124"/>
      <c r="BI1633" s="124"/>
      <c r="BP1633" s="123"/>
      <c r="BQ1633" s="123"/>
      <c r="BR1633" s="123"/>
      <c r="BX1633" s="123"/>
      <c r="BY1633" s="123"/>
      <c r="CB1633" s="129" t="s">
        <v>1221</v>
      </c>
      <c r="CC1633" s="129" t="s">
        <v>204</v>
      </c>
      <c r="CD1633" s="129" t="s">
        <v>1222</v>
      </c>
      <c r="CE1633" s="129" t="s">
        <v>1229</v>
      </c>
      <c r="CF1633" s="129" t="s">
        <v>1458</v>
      </c>
      <c r="CG1633" s="131" t="s">
        <v>18062</v>
      </c>
      <c r="CH1633" s="131" t="s">
        <v>11914</v>
      </c>
      <c r="CI1633" s="124" t="s">
        <v>20616</v>
      </c>
    </row>
    <row r="1634" spans="45:87" ht="15" hidden="1" x14ac:dyDescent="0.25">
      <c r="AS1634" s="124" t="s">
        <v>5829</v>
      </c>
      <c r="AT1634" s="129" t="s">
        <v>1221</v>
      </c>
      <c r="AU1634" s="129" t="s">
        <v>204</v>
      </c>
      <c r="AV1634" s="129" t="s">
        <v>1222</v>
      </c>
      <c r="AW1634" s="129" t="s">
        <v>1229</v>
      </c>
      <c r="AX1634" s="129" t="s">
        <v>1459</v>
      </c>
      <c r="AZ1634" s="129" t="s">
        <v>3984</v>
      </c>
      <c r="BA1634" s="130" t="s">
        <v>11915</v>
      </c>
      <c r="BB1634" s="130" t="s">
        <v>11916</v>
      </c>
      <c r="BH1634" s="124"/>
      <c r="BI1634" s="124"/>
      <c r="BP1634" s="123"/>
      <c r="BQ1634" s="123"/>
      <c r="BR1634" s="123"/>
      <c r="BX1634" s="123"/>
      <c r="BY1634" s="123"/>
      <c r="CB1634" s="129" t="s">
        <v>1221</v>
      </c>
      <c r="CC1634" s="129" t="s">
        <v>204</v>
      </c>
      <c r="CD1634" s="129" t="s">
        <v>1222</v>
      </c>
      <c r="CE1634" s="129" t="s">
        <v>1229</v>
      </c>
      <c r="CF1634" s="129" t="s">
        <v>1459</v>
      </c>
      <c r="CG1634" s="131" t="s">
        <v>18062</v>
      </c>
      <c r="CH1634" s="131" t="s">
        <v>11916</v>
      </c>
      <c r="CI1634" s="124" t="s">
        <v>20617</v>
      </c>
    </row>
    <row r="1635" spans="45:87" ht="15" hidden="1" x14ac:dyDescent="0.25">
      <c r="AS1635" s="124" t="s">
        <v>5830</v>
      </c>
      <c r="AT1635" s="129" t="s">
        <v>1221</v>
      </c>
      <c r="AU1635" s="129" t="s">
        <v>204</v>
      </c>
      <c r="AV1635" s="129" t="s">
        <v>1222</v>
      </c>
      <c r="AW1635" s="129" t="s">
        <v>1229</v>
      </c>
      <c r="AX1635" s="129" t="s">
        <v>1460</v>
      </c>
      <c r="AZ1635" s="129" t="s">
        <v>3984</v>
      </c>
      <c r="BA1635" s="130" t="s">
        <v>11917</v>
      </c>
      <c r="BB1635" s="130" t="s">
        <v>11918</v>
      </c>
      <c r="BH1635" s="124"/>
      <c r="BI1635" s="124"/>
      <c r="BP1635" s="123"/>
      <c r="BQ1635" s="123"/>
      <c r="BR1635" s="123"/>
      <c r="BX1635" s="123"/>
      <c r="BY1635" s="123"/>
      <c r="CB1635" s="129" t="s">
        <v>1221</v>
      </c>
      <c r="CC1635" s="129" t="s">
        <v>204</v>
      </c>
      <c r="CD1635" s="129" t="s">
        <v>1222</v>
      </c>
      <c r="CE1635" s="129" t="s">
        <v>1229</v>
      </c>
      <c r="CF1635" s="129" t="s">
        <v>1460</v>
      </c>
      <c r="CG1635" s="131" t="s">
        <v>18062</v>
      </c>
      <c r="CH1635" s="131" t="s">
        <v>11918</v>
      </c>
      <c r="CI1635" s="124" t="s">
        <v>20618</v>
      </c>
    </row>
    <row r="1636" spans="45:87" ht="15" hidden="1" x14ac:dyDescent="0.25">
      <c r="AS1636" s="124" t="s">
        <v>5831</v>
      </c>
      <c r="AT1636" s="129" t="s">
        <v>1221</v>
      </c>
      <c r="AU1636" s="129" t="s">
        <v>204</v>
      </c>
      <c r="AV1636" s="129" t="s">
        <v>1222</v>
      </c>
      <c r="AW1636" s="129" t="s">
        <v>1229</v>
      </c>
      <c r="AX1636" s="129" t="s">
        <v>1461</v>
      </c>
      <c r="AZ1636" s="129" t="s">
        <v>3984</v>
      </c>
      <c r="BA1636" s="130" t="s">
        <v>11919</v>
      </c>
      <c r="BB1636" s="130" t="s">
        <v>11920</v>
      </c>
      <c r="BH1636" s="124"/>
      <c r="BI1636" s="124"/>
      <c r="BP1636" s="123"/>
      <c r="BQ1636" s="123"/>
      <c r="BR1636" s="123"/>
      <c r="BX1636" s="123"/>
      <c r="BY1636" s="123"/>
      <c r="CB1636" s="129" t="s">
        <v>1221</v>
      </c>
      <c r="CC1636" s="129" t="s">
        <v>204</v>
      </c>
      <c r="CD1636" s="129" t="s">
        <v>1222</v>
      </c>
      <c r="CE1636" s="129" t="s">
        <v>1229</v>
      </c>
      <c r="CF1636" s="129" t="s">
        <v>1461</v>
      </c>
      <c r="CG1636" s="131" t="s">
        <v>18062</v>
      </c>
      <c r="CH1636" s="131" t="s">
        <v>11920</v>
      </c>
      <c r="CI1636" s="124" t="s">
        <v>20619</v>
      </c>
    </row>
    <row r="1637" spans="45:87" ht="15" hidden="1" x14ac:dyDescent="0.25">
      <c r="AS1637" s="124" t="s">
        <v>5832</v>
      </c>
      <c r="AT1637" s="129" t="s">
        <v>1221</v>
      </c>
      <c r="AU1637" s="129" t="s">
        <v>204</v>
      </c>
      <c r="AV1637" s="129" t="s">
        <v>1222</v>
      </c>
      <c r="AW1637" s="129" t="s">
        <v>1229</v>
      </c>
      <c r="AX1637" s="129" t="s">
        <v>1233</v>
      </c>
      <c r="AZ1637" s="129" t="s">
        <v>3984</v>
      </c>
      <c r="BA1637" s="130" t="s">
        <v>11921</v>
      </c>
      <c r="BB1637" s="130" t="s">
        <v>11922</v>
      </c>
      <c r="BH1637" s="124"/>
      <c r="BI1637" s="124"/>
      <c r="BP1637" s="123"/>
      <c r="BQ1637" s="123"/>
      <c r="BR1637" s="123"/>
      <c r="BX1637" s="123"/>
      <c r="BY1637" s="123"/>
      <c r="CB1637" s="129" t="s">
        <v>1221</v>
      </c>
      <c r="CC1637" s="129" t="s">
        <v>204</v>
      </c>
      <c r="CD1637" s="129" t="s">
        <v>1222</v>
      </c>
      <c r="CE1637" s="129" t="s">
        <v>1229</v>
      </c>
      <c r="CF1637" s="129" t="s">
        <v>1233</v>
      </c>
      <c r="CG1637" s="131" t="s">
        <v>18062</v>
      </c>
      <c r="CH1637" s="131" t="s">
        <v>11922</v>
      </c>
      <c r="CI1637" s="124" t="s">
        <v>20620</v>
      </c>
    </row>
    <row r="1638" spans="45:87" ht="15" hidden="1" x14ac:dyDescent="0.25">
      <c r="AS1638" s="124" t="s">
        <v>5833</v>
      </c>
      <c r="AT1638" s="129" t="s">
        <v>1221</v>
      </c>
      <c r="AU1638" s="129" t="s">
        <v>204</v>
      </c>
      <c r="AV1638" s="129" t="s">
        <v>1222</v>
      </c>
      <c r="AW1638" s="129" t="s">
        <v>1229</v>
      </c>
      <c r="AX1638" s="129" t="s">
        <v>1234</v>
      </c>
      <c r="AZ1638" s="129" t="s">
        <v>3984</v>
      </c>
      <c r="BA1638" s="130" t="s">
        <v>11923</v>
      </c>
      <c r="BB1638" s="130" t="s">
        <v>11924</v>
      </c>
      <c r="BH1638" s="124"/>
      <c r="BI1638" s="124"/>
      <c r="BP1638" s="123"/>
      <c r="BQ1638" s="123"/>
      <c r="BR1638" s="123"/>
      <c r="BX1638" s="123"/>
      <c r="BY1638" s="123"/>
      <c r="CB1638" s="129" t="s">
        <v>1221</v>
      </c>
      <c r="CC1638" s="129" t="s">
        <v>204</v>
      </c>
      <c r="CD1638" s="129" t="s">
        <v>1222</v>
      </c>
      <c r="CE1638" s="129" t="s">
        <v>1229</v>
      </c>
      <c r="CF1638" s="129" t="s">
        <v>1234</v>
      </c>
      <c r="CG1638" s="131" t="s">
        <v>18062</v>
      </c>
      <c r="CH1638" s="131" t="s">
        <v>11924</v>
      </c>
      <c r="CI1638" s="124" t="s">
        <v>20621</v>
      </c>
    </row>
    <row r="1639" spans="45:87" ht="15" hidden="1" x14ac:dyDescent="0.25">
      <c r="AS1639" s="124" t="s">
        <v>5834</v>
      </c>
      <c r="AT1639" s="129" t="s">
        <v>1221</v>
      </c>
      <c r="AU1639" s="129" t="s">
        <v>204</v>
      </c>
      <c r="AV1639" s="129" t="s">
        <v>1222</v>
      </c>
      <c r="AW1639" s="129" t="s">
        <v>1229</v>
      </c>
      <c r="AX1639" s="129" t="s">
        <v>1235</v>
      </c>
      <c r="AZ1639" s="129" t="s">
        <v>3984</v>
      </c>
      <c r="BA1639" s="130" t="s">
        <v>11925</v>
      </c>
      <c r="BB1639" s="130" t="s">
        <v>11926</v>
      </c>
      <c r="BH1639" s="124"/>
      <c r="BI1639" s="124"/>
      <c r="BP1639" s="123"/>
      <c r="BQ1639" s="123"/>
      <c r="BR1639" s="123"/>
      <c r="BX1639" s="123"/>
      <c r="BY1639" s="123"/>
      <c r="CB1639" s="129" t="s">
        <v>1221</v>
      </c>
      <c r="CC1639" s="129" t="s">
        <v>204</v>
      </c>
      <c r="CD1639" s="129" t="s">
        <v>1222</v>
      </c>
      <c r="CE1639" s="129" t="s">
        <v>1229</v>
      </c>
      <c r="CF1639" s="129" t="s">
        <v>1235</v>
      </c>
      <c r="CG1639" s="131" t="s">
        <v>18062</v>
      </c>
      <c r="CH1639" s="131" t="s">
        <v>11926</v>
      </c>
      <c r="CI1639" s="124" t="s">
        <v>20622</v>
      </c>
    </row>
    <row r="1640" spans="45:87" ht="15" hidden="1" x14ac:dyDescent="0.25">
      <c r="AS1640" s="124" t="s">
        <v>5835</v>
      </c>
      <c r="AT1640" s="129" t="s">
        <v>1221</v>
      </c>
      <c r="AU1640" s="129" t="s">
        <v>204</v>
      </c>
      <c r="AV1640" s="129" t="s">
        <v>1222</v>
      </c>
      <c r="AW1640" s="129" t="s">
        <v>1229</v>
      </c>
      <c r="AX1640" s="129" t="s">
        <v>1462</v>
      </c>
      <c r="AZ1640" s="129" t="s">
        <v>3984</v>
      </c>
      <c r="BA1640" s="130" t="s">
        <v>11927</v>
      </c>
      <c r="BB1640" s="130" t="s">
        <v>11928</v>
      </c>
      <c r="BH1640" s="124"/>
      <c r="BI1640" s="124"/>
      <c r="BP1640" s="123"/>
      <c r="BQ1640" s="123"/>
      <c r="BR1640" s="123"/>
      <c r="BX1640" s="123"/>
      <c r="BY1640" s="123"/>
      <c r="CB1640" s="129" t="s">
        <v>1221</v>
      </c>
      <c r="CC1640" s="129" t="s">
        <v>204</v>
      </c>
      <c r="CD1640" s="129" t="s">
        <v>1222</v>
      </c>
      <c r="CE1640" s="129" t="s">
        <v>1229</v>
      </c>
      <c r="CF1640" s="129" t="s">
        <v>1462</v>
      </c>
      <c r="CG1640" s="131" t="s">
        <v>18062</v>
      </c>
      <c r="CH1640" s="131" t="s">
        <v>11928</v>
      </c>
      <c r="CI1640" s="124" t="s">
        <v>20623</v>
      </c>
    </row>
    <row r="1641" spans="45:87" ht="15" hidden="1" x14ac:dyDescent="0.25">
      <c r="AS1641" s="124" t="s">
        <v>5836</v>
      </c>
      <c r="AT1641" s="129" t="s">
        <v>1221</v>
      </c>
      <c r="AU1641" s="129" t="s">
        <v>204</v>
      </c>
      <c r="AV1641" s="129" t="s">
        <v>1222</v>
      </c>
      <c r="AW1641" s="129" t="s">
        <v>1229</v>
      </c>
      <c r="AX1641" s="129" t="s">
        <v>1236</v>
      </c>
      <c r="AZ1641" s="129" t="s">
        <v>3984</v>
      </c>
      <c r="BA1641" s="130" t="s">
        <v>11929</v>
      </c>
      <c r="BB1641" s="130" t="s">
        <v>11930</v>
      </c>
      <c r="BH1641" s="124"/>
      <c r="BI1641" s="124"/>
      <c r="BP1641" s="123"/>
      <c r="BQ1641" s="123"/>
      <c r="BR1641" s="123"/>
      <c r="BX1641" s="123"/>
      <c r="BY1641" s="123"/>
      <c r="CB1641" s="129" t="s">
        <v>1221</v>
      </c>
      <c r="CC1641" s="129" t="s">
        <v>204</v>
      </c>
      <c r="CD1641" s="129" t="s">
        <v>1222</v>
      </c>
      <c r="CE1641" s="129" t="s">
        <v>1229</v>
      </c>
      <c r="CF1641" s="129" t="s">
        <v>1236</v>
      </c>
      <c r="CG1641" s="131" t="s">
        <v>18062</v>
      </c>
      <c r="CH1641" s="131" t="s">
        <v>11930</v>
      </c>
      <c r="CI1641" s="124" t="s">
        <v>20624</v>
      </c>
    </row>
    <row r="1642" spans="45:87" ht="15" hidden="1" x14ac:dyDescent="0.25">
      <c r="AS1642" s="124" t="s">
        <v>5837</v>
      </c>
      <c r="AT1642" s="129" t="s">
        <v>1221</v>
      </c>
      <c r="AU1642" s="129" t="s">
        <v>204</v>
      </c>
      <c r="AV1642" s="129" t="s">
        <v>1222</v>
      </c>
      <c r="AW1642" s="129" t="s">
        <v>1229</v>
      </c>
      <c r="AX1642" s="129" t="s">
        <v>1463</v>
      </c>
      <c r="AZ1642" s="129" t="s">
        <v>3984</v>
      </c>
      <c r="BA1642" s="130" t="s">
        <v>11931</v>
      </c>
      <c r="BB1642" s="130" t="s">
        <v>11932</v>
      </c>
      <c r="BH1642" s="124"/>
      <c r="BI1642" s="124"/>
      <c r="BP1642" s="123"/>
      <c r="BQ1642" s="123"/>
      <c r="BR1642" s="123"/>
      <c r="BX1642" s="123"/>
      <c r="BY1642" s="123"/>
      <c r="CB1642" s="129" t="s">
        <v>1221</v>
      </c>
      <c r="CC1642" s="129" t="s">
        <v>204</v>
      </c>
      <c r="CD1642" s="129" t="s">
        <v>1222</v>
      </c>
      <c r="CE1642" s="129" t="s">
        <v>1229</v>
      </c>
      <c r="CF1642" s="129" t="s">
        <v>1463</v>
      </c>
      <c r="CG1642" s="131" t="s">
        <v>18062</v>
      </c>
      <c r="CH1642" s="131" t="s">
        <v>11932</v>
      </c>
      <c r="CI1642" s="124" t="s">
        <v>20625</v>
      </c>
    </row>
    <row r="1643" spans="45:87" ht="15" hidden="1" x14ac:dyDescent="0.25">
      <c r="AS1643" s="124" t="s">
        <v>5838</v>
      </c>
      <c r="AT1643" s="129" t="s">
        <v>1221</v>
      </c>
      <c r="AU1643" s="129" t="s">
        <v>204</v>
      </c>
      <c r="AV1643" s="129" t="s">
        <v>1222</v>
      </c>
      <c r="AW1643" s="129" t="s">
        <v>1229</v>
      </c>
      <c r="AX1643" s="129" t="s">
        <v>1237</v>
      </c>
      <c r="AZ1643" s="129" t="s">
        <v>3984</v>
      </c>
      <c r="BA1643" s="130" t="s">
        <v>11933</v>
      </c>
      <c r="BB1643" s="130" t="s">
        <v>11934</v>
      </c>
      <c r="BH1643" s="124"/>
      <c r="BI1643" s="124"/>
      <c r="BP1643" s="123"/>
      <c r="BQ1643" s="123"/>
      <c r="BR1643" s="123"/>
      <c r="BX1643" s="123"/>
      <c r="BY1643" s="123"/>
      <c r="CB1643" s="129" t="s">
        <v>1221</v>
      </c>
      <c r="CC1643" s="129" t="s">
        <v>204</v>
      </c>
      <c r="CD1643" s="129" t="s">
        <v>1222</v>
      </c>
      <c r="CE1643" s="129" t="s">
        <v>1229</v>
      </c>
      <c r="CF1643" s="129" t="s">
        <v>1237</v>
      </c>
      <c r="CG1643" s="131" t="s">
        <v>18062</v>
      </c>
      <c r="CH1643" s="131" t="s">
        <v>11934</v>
      </c>
      <c r="CI1643" s="124" t="s">
        <v>20626</v>
      </c>
    </row>
    <row r="1644" spans="45:87" ht="15" hidden="1" x14ac:dyDescent="0.25">
      <c r="AS1644" s="124" t="s">
        <v>5839</v>
      </c>
      <c r="AT1644" s="129" t="s">
        <v>1221</v>
      </c>
      <c r="AU1644" s="129" t="s">
        <v>204</v>
      </c>
      <c r="AV1644" s="129" t="s">
        <v>1222</v>
      </c>
      <c r="AW1644" s="129" t="s">
        <v>1229</v>
      </c>
      <c r="AX1644" s="129" t="s">
        <v>1464</v>
      </c>
      <c r="AZ1644" s="129" t="s">
        <v>3984</v>
      </c>
      <c r="BA1644" s="130" t="s">
        <v>11935</v>
      </c>
      <c r="BB1644" s="130" t="s">
        <v>11936</v>
      </c>
      <c r="BH1644" s="124"/>
      <c r="BI1644" s="124"/>
      <c r="BP1644" s="123"/>
      <c r="BQ1644" s="123"/>
      <c r="BR1644" s="123"/>
      <c r="BX1644" s="123"/>
      <c r="BY1644" s="123"/>
      <c r="CB1644" s="129" t="s">
        <v>1221</v>
      </c>
      <c r="CC1644" s="129" t="s">
        <v>204</v>
      </c>
      <c r="CD1644" s="129" t="s">
        <v>1222</v>
      </c>
      <c r="CE1644" s="129" t="s">
        <v>1229</v>
      </c>
      <c r="CF1644" s="129" t="s">
        <v>1464</v>
      </c>
      <c r="CG1644" s="131" t="s">
        <v>18062</v>
      </c>
      <c r="CH1644" s="131" t="s">
        <v>11936</v>
      </c>
      <c r="CI1644" s="124" t="s">
        <v>20627</v>
      </c>
    </row>
    <row r="1645" spans="45:87" ht="15" hidden="1" x14ac:dyDescent="0.25">
      <c r="AS1645" s="124" t="s">
        <v>5840</v>
      </c>
      <c r="AT1645" s="129" t="s">
        <v>1221</v>
      </c>
      <c r="AU1645" s="129" t="s">
        <v>204</v>
      </c>
      <c r="AV1645" s="129" t="s">
        <v>1222</v>
      </c>
      <c r="AW1645" s="129" t="s">
        <v>1229</v>
      </c>
      <c r="AX1645" s="129" t="s">
        <v>1465</v>
      </c>
      <c r="AZ1645" s="129" t="s">
        <v>3984</v>
      </c>
      <c r="BA1645" s="130" t="s">
        <v>11937</v>
      </c>
      <c r="BB1645" s="130" t="s">
        <v>11938</v>
      </c>
      <c r="BH1645" s="124"/>
      <c r="BI1645" s="124"/>
      <c r="BP1645" s="123"/>
      <c r="BQ1645" s="123"/>
      <c r="BR1645" s="123"/>
      <c r="BX1645" s="123"/>
      <c r="BY1645" s="123"/>
      <c r="CB1645" s="129" t="s">
        <v>1221</v>
      </c>
      <c r="CC1645" s="129" t="s">
        <v>204</v>
      </c>
      <c r="CD1645" s="129" t="s">
        <v>1222</v>
      </c>
      <c r="CE1645" s="129" t="s">
        <v>1229</v>
      </c>
      <c r="CF1645" s="129" t="s">
        <v>1465</v>
      </c>
      <c r="CG1645" s="131" t="s">
        <v>18062</v>
      </c>
      <c r="CH1645" s="131" t="s">
        <v>11938</v>
      </c>
      <c r="CI1645" s="124" t="s">
        <v>20628</v>
      </c>
    </row>
    <row r="1646" spans="45:87" ht="15" hidden="1" x14ac:dyDescent="0.25">
      <c r="AS1646" s="124" t="s">
        <v>5841</v>
      </c>
      <c r="AT1646" s="129" t="s">
        <v>1221</v>
      </c>
      <c r="AU1646" s="129" t="s">
        <v>204</v>
      </c>
      <c r="AV1646" s="129" t="s">
        <v>1222</v>
      </c>
      <c r="AW1646" s="129" t="s">
        <v>1229</v>
      </c>
      <c r="AX1646" s="129" t="s">
        <v>1466</v>
      </c>
      <c r="AZ1646" s="129" t="s">
        <v>3984</v>
      </c>
      <c r="BA1646" s="130" t="s">
        <v>11939</v>
      </c>
      <c r="BB1646" s="130" t="s">
        <v>11940</v>
      </c>
      <c r="BH1646" s="124"/>
      <c r="BI1646" s="124"/>
      <c r="BP1646" s="123"/>
      <c r="BQ1646" s="123"/>
      <c r="BR1646" s="123"/>
      <c r="BX1646" s="123"/>
      <c r="BY1646" s="123"/>
      <c r="CB1646" s="129" t="s">
        <v>1221</v>
      </c>
      <c r="CC1646" s="129" t="s">
        <v>204</v>
      </c>
      <c r="CD1646" s="129" t="s">
        <v>1222</v>
      </c>
      <c r="CE1646" s="129" t="s">
        <v>1229</v>
      </c>
      <c r="CF1646" s="129" t="s">
        <v>1466</v>
      </c>
      <c r="CG1646" s="131" t="s">
        <v>18062</v>
      </c>
      <c r="CH1646" s="131" t="s">
        <v>11940</v>
      </c>
      <c r="CI1646" s="124" t="s">
        <v>20629</v>
      </c>
    </row>
    <row r="1647" spans="45:87" ht="15" hidden="1" x14ac:dyDescent="0.25">
      <c r="AS1647" s="124" t="s">
        <v>5842</v>
      </c>
      <c r="AT1647" s="129" t="s">
        <v>1221</v>
      </c>
      <c r="AU1647" s="129" t="s">
        <v>204</v>
      </c>
      <c r="AV1647" s="129" t="s">
        <v>1222</v>
      </c>
      <c r="AW1647" s="129" t="s">
        <v>1229</v>
      </c>
      <c r="AX1647" s="129" t="s">
        <v>1467</v>
      </c>
      <c r="AZ1647" s="129" t="s">
        <v>3984</v>
      </c>
      <c r="BA1647" s="130" t="s">
        <v>11941</v>
      </c>
      <c r="BB1647" s="130" t="s">
        <v>11942</v>
      </c>
      <c r="BH1647" s="124"/>
      <c r="BI1647" s="124"/>
      <c r="BP1647" s="123"/>
      <c r="BQ1647" s="123"/>
      <c r="BR1647" s="123"/>
      <c r="BX1647" s="123"/>
      <c r="BY1647" s="123"/>
      <c r="CB1647" s="129" t="s">
        <v>1221</v>
      </c>
      <c r="CC1647" s="129" t="s">
        <v>204</v>
      </c>
      <c r="CD1647" s="129" t="s">
        <v>1222</v>
      </c>
      <c r="CE1647" s="129" t="s">
        <v>1229</v>
      </c>
      <c r="CF1647" s="129" t="s">
        <v>1467</v>
      </c>
      <c r="CG1647" s="131" t="s">
        <v>18062</v>
      </c>
      <c r="CH1647" s="131" t="s">
        <v>11942</v>
      </c>
      <c r="CI1647" s="124" t="s">
        <v>20630</v>
      </c>
    </row>
    <row r="1648" spans="45:87" ht="15" hidden="1" x14ac:dyDescent="0.25">
      <c r="AS1648" s="124" t="s">
        <v>5843</v>
      </c>
      <c r="AT1648" s="129" t="s">
        <v>1221</v>
      </c>
      <c r="AU1648" s="129" t="s">
        <v>204</v>
      </c>
      <c r="AV1648" s="129" t="s">
        <v>1222</v>
      </c>
      <c r="AW1648" s="129" t="s">
        <v>1229</v>
      </c>
      <c r="AX1648" s="129" t="s">
        <v>1468</v>
      </c>
      <c r="AZ1648" s="129" t="s">
        <v>3984</v>
      </c>
      <c r="BA1648" s="130" t="s">
        <v>11943</v>
      </c>
      <c r="BB1648" s="130" t="s">
        <v>11944</v>
      </c>
      <c r="BH1648" s="124"/>
      <c r="BI1648" s="124"/>
      <c r="BP1648" s="123"/>
      <c r="BQ1648" s="123"/>
      <c r="BR1648" s="123"/>
      <c r="BX1648" s="123"/>
      <c r="BY1648" s="123"/>
      <c r="CB1648" s="129" t="s">
        <v>1221</v>
      </c>
      <c r="CC1648" s="129" t="s">
        <v>204</v>
      </c>
      <c r="CD1648" s="129" t="s">
        <v>1222</v>
      </c>
      <c r="CE1648" s="129" t="s">
        <v>1229</v>
      </c>
      <c r="CF1648" s="129" t="s">
        <v>1468</v>
      </c>
      <c r="CG1648" s="131" t="s">
        <v>18062</v>
      </c>
      <c r="CH1648" s="131" t="s">
        <v>11944</v>
      </c>
      <c r="CI1648" s="124" t="s">
        <v>20631</v>
      </c>
    </row>
    <row r="1649" spans="45:87" ht="15" hidden="1" x14ac:dyDescent="0.25">
      <c r="AS1649" s="124" t="s">
        <v>5844</v>
      </c>
      <c r="AT1649" s="129" t="s">
        <v>1221</v>
      </c>
      <c r="AU1649" s="129" t="s">
        <v>204</v>
      </c>
      <c r="AV1649" s="129" t="s">
        <v>1222</v>
      </c>
      <c r="AW1649" s="129" t="s">
        <v>1229</v>
      </c>
      <c r="AX1649" s="129" t="s">
        <v>1469</v>
      </c>
      <c r="AZ1649" s="129" t="s">
        <v>3984</v>
      </c>
      <c r="BA1649" s="130" t="s">
        <v>11945</v>
      </c>
      <c r="BB1649" s="130" t="s">
        <v>11946</v>
      </c>
      <c r="BH1649" s="124"/>
      <c r="BI1649" s="124"/>
      <c r="BP1649" s="123"/>
      <c r="BQ1649" s="123"/>
      <c r="BR1649" s="123"/>
      <c r="BX1649" s="123"/>
      <c r="BY1649" s="123"/>
      <c r="CB1649" s="129" t="s">
        <v>1221</v>
      </c>
      <c r="CC1649" s="129" t="s">
        <v>204</v>
      </c>
      <c r="CD1649" s="129" t="s">
        <v>1222</v>
      </c>
      <c r="CE1649" s="129" t="s">
        <v>1229</v>
      </c>
      <c r="CF1649" s="129" t="s">
        <v>1469</v>
      </c>
      <c r="CG1649" s="131" t="s">
        <v>18062</v>
      </c>
      <c r="CH1649" s="131" t="s">
        <v>11946</v>
      </c>
      <c r="CI1649" s="124" t="s">
        <v>20632</v>
      </c>
    </row>
    <row r="1650" spans="45:87" ht="15" hidden="1" x14ac:dyDescent="0.25">
      <c r="AS1650" s="124" t="s">
        <v>5845</v>
      </c>
      <c r="AT1650" s="129" t="s">
        <v>1221</v>
      </c>
      <c r="AU1650" s="129" t="s">
        <v>204</v>
      </c>
      <c r="AV1650" s="129" t="s">
        <v>1222</v>
      </c>
      <c r="AW1650" s="129" t="s">
        <v>1229</v>
      </c>
      <c r="AX1650" s="129" t="s">
        <v>1470</v>
      </c>
      <c r="AZ1650" s="129" t="s">
        <v>3984</v>
      </c>
      <c r="BA1650" s="130" t="s">
        <v>11947</v>
      </c>
      <c r="BB1650" s="130" t="s">
        <v>11948</v>
      </c>
      <c r="BH1650" s="124"/>
      <c r="BI1650" s="124"/>
      <c r="BP1650" s="123"/>
      <c r="BQ1650" s="123"/>
      <c r="BR1650" s="123"/>
      <c r="BX1650" s="123"/>
      <c r="BY1650" s="123"/>
      <c r="CB1650" s="129" t="s">
        <v>1221</v>
      </c>
      <c r="CC1650" s="129" t="s">
        <v>204</v>
      </c>
      <c r="CD1650" s="129" t="s">
        <v>1222</v>
      </c>
      <c r="CE1650" s="129" t="s">
        <v>1229</v>
      </c>
      <c r="CF1650" s="129" t="s">
        <v>1470</v>
      </c>
      <c r="CG1650" s="131" t="s">
        <v>18062</v>
      </c>
      <c r="CH1650" s="131" t="s">
        <v>11948</v>
      </c>
      <c r="CI1650" s="124" t="s">
        <v>20633</v>
      </c>
    </row>
    <row r="1651" spans="45:87" ht="15" hidden="1" x14ac:dyDescent="0.25">
      <c r="AS1651" s="124" t="s">
        <v>5846</v>
      </c>
      <c r="AT1651" s="129" t="s">
        <v>1221</v>
      </c>
      <c r="AU1651" s="129" t="s">
        <v>204</v>
      </c>
      <c r="AV1651" s="129" t="s">
        <v>1222</v>
      </c>
      <c r="AW1651" s="129" t="s">
        <v>1229</v>
      </c>
      <c r="AX1651" s="129" t="s">
        <v>1471</v>
      </c>
      <c r="AZ1651" s="129" t="s">
        <v>3984</v>
      </c>
      <c r="BA1651" s="130" t="s">
        <v>11949</v>
      </c>
      <c r="BB1651" s="130" t="s">
        <v>11950</v>
      </c>
      <c r="BH1651" s="124"/>
      <c r="BI1651" s="124"/>
      <c r="BP1651" s="123"/>
      <c r="BQ1651" s="123"/>
      <c r="BR1651" s="123"/>
      <c r="BX1651" s="123"/>
      <c r="BY1651" s="123"/>
      <c r="CB1651" s="129" t="s">
        <v>1221</v>
      </c>
      <c r="CC1651" s="129" t="s">
        <v>204</v>
      </c>
      <c r="CD1651" s="129" t="s">
        <v>1222</v>
      </c>
      <c r="CE1651" s="129" t="s">
        <v>1229</v>
      </c>
      <c r="CF1651" s="129" t="s">
        <v>1471</v>
      </c>
      <c r="CG1651" s="131" t="s">
        <v>18062</v>
      </c>
      <c r="CH1651" s="131" t="s">
        <v>11950</v>
      </c>
      <c r="CI1651" s="124" t="s">
        <v>20634</v>
      </c>
    </row>
    <row r="1652" spans="45:87" ht="15" hidden="1" x14ac:dyDescent="0.25">
      <c r="AS1652" s="124" t="s">
        <v>5847</v>
      </c>
      <c r="AT1652" s="129" t="s">
        <v>1221</v>
      </c>
      <c r="AU1652" s="129" t="s">
        <v>204</v>
      </c>
      <c r="AV1652" s="129" t="s">
        <v>1222</v>
      </c>
      <c r="AW1652" s="129" t="s">
        <v>1229</v>
      </c>
      <c r="AX1652" s="129" t="s">
        <v>1472</v>
      </c>
      <c r="AZ1652" s="129" t="s">
        <v>3984</v>
      </c>
      <c r="BA1652" s="130" t="s">
        <v>11951</v>
      </c>
      <c r="BB1652" s="130" t="s">
        <v>11952</v>
      </c>
      <c r="BH1652" s="124"/>
      <c r="BI1652" s="124"/>
      <c r="BP1652" s="123"/>
      <c r="BQ1652" s="123"/>
      <c r="BR1652" s="123"/>
      <c r="BX1652" s="123"/>
      <c r="BY1652" s="123"/>
      <c r="CB1652" s="129" t="s">
        <v>1221</v>
      </c>
      <c r="CC1652" s="129" t="s">
        <v>204</v>
      </c>
      <c r="CD1652" s="129" t="s">
        <v>1222</v>
      </c>
      <c r="CE1652" s="129" t="s">
        <v>1229</v>
      </c>
      <c r="CF1652" s="129" t="s">
        <v>1472</v>
      </c>
      <c r="CG1652" s="131" t="s">
        <v>18062</v>
      </c>
      <c r="CH1652" s="131" t="s">
        <v>11952</v>
      </c>
      <c r="CI1652" s="124" t="s">
        <v>20635</v>
      </c>
    </row>
    <row r="1653" spans="45:87" ht="15" hidden="1" x14ac:dyDescent="0.25">
      <c r="AS1653" s="124" t="s">
        <v>5848</v>
      </c>
      <c r="AT1653" s="129" t="s">
        <v>1221</v>
      </c>
      <c r="AU1653" s="129" t="s">
        <v>204</v>
      </c>
      <c r="AV1653" s="129" t="s">
        <v>1222</v>
      </c>
      <c r="AW1653" s="129" t="s">
        <v>1229</v>
      </c>
      <c r="AX1653" s="129" t="s">
        <v>1473</v>
      </c>
      <c r="AZ1653" s="129" t="s">
        <v>3984</v>
      </c>
      <c r="BA1653" s="130" t="s">
        <v>11953</v>
      </c>
      <c r="BB1653" s="130" t="s">
        <v>11954</v>
      </c>
      <c r="BH1653" s="124"/>
      <c r="BI1653" s="124"/>
      <c r="BP1653" s="123"/>
      <c r="BQ1653" s="123"/>
      <c r="BR1653" s="123"/>
      <c r="BX1653" s="123"/>
      <c r="BY1653" s="123"/>
      <c r="CB1653" s="129" t="s">
        <v>1221</v>
      </c>
      <c r="CC1653" s="129" t="s">
        <v>204</v>
      </c>
      <c r="CD1653" s="129" t="s">
        <v>1222</v>
      </c>
      <c r="CE1653" s="129" t="s">
        <v>1229</v>
      </c>
      <c r="CF1653" s="129" t="s">
        <v>1473</v>
      </c>
      <c r="CG1653" s="131" t="s">
        <v>18062</v>
      </c>
      <c r="CH1653" s="131" t="s">
        <v>11954</v>
      </c>
      <c r="CI1653" s="124" t="s">
        <v>20636</v>
      </c>
    </row>
    <row r="1654" spans="45:87" ht="15" hidden="1" x14ac:dyDescent="0.25">
      <c r="AS1654" s="124" t="s">
        <v>5849</v>
      </c>
      <c r="AT1654" s="129" t="s">
        <v>1221</v>
      </c>
      <c r="AU1654" s="129" t="s">
        <v>204</v>
      </c>
      <c r="AV1654" s="129" t="s">
        <v>1222</v>
      </c>
      <c r="AW1654" s="129" t="s">
        <v>1229</v>
      </c>
      <c r="AX1654" s="129" t="s">
        <v>1474</v>
      </c>
      <c r="AZ1654" s="129" t="s">
        <v>3984</v>
      </c>
      <c r="BA1654" s="130" t="s">
        <v>11955</v>
      </c>
      <c r="BB1654" s="130" t="s">
        <v>11956</v>
      </c>
      <c r="BH1654" s="124"/>
      <c r="BI1654" s="124"/>
      <c r="BP1654" s="123"/>
      <c r="BQ1654" s="123"/>
      <c r="BR1654" s="123"/>
      <c r="BX1654" s="123"/>
      <c r="BY1654" s="123"/>
      <c r="CB1654" s="129" t="s">
        <v>1221</v>
      </c>
      <c r="CC1654" s="129" t="s">
        <v>204</v>
      </c>
      <c r="CD1654" s="129" t="s">
        <v>1222</v>
      </c>
      <c r="CE1654" s="129" t="s">
        <v>1229</v>
      </c>
      <c r="CF1654" s="129" t="s">
        <v>1474</v>
      </c>
      <c r="CG1654" s="131" t="s">
        <v>18062</v>
      </c>
      <c r="CH1654" s="131" t="s">
        <v>11956</v>
      </c>
      <c r="CI1654" s="124" t="s">
        <v>20637</v>
      </c>
    </row>
    <row r="1655" spans="45:87" ht="15" hidden="1" x14ac:dyDescent="0.25">
      <c r="AS1655" s="124" t="s">
        <v>5850</v>
      </c>
      <c r="AT1655" s="129" t="s">
        <v>1221</v>
      </c>
      <c r="AU1655" s="129" t="s">
        <v>204</v>
      </c>
      <c r="AV1655" s="129" t="s">
        <v>1222</v>
      </c>
      <c r="AW1655" s="129" t="s">
        <v>1475</v>
      </c>
      <c r="AX1655" s="129" t="s">
        <v>1476</v>
      </c>
      <c r="AZ1655" s="129" t="s">
        <v>3984</v>
      </c>
      <c r="BA1655" s="130" t="s">
        <v>11957</v>
      </c>
      <c r="BB1655" s="130" t="s">
        <v>11958</v>
      </c>
      <c r="BH1655" s="124"/>
      <c r="BI1655" s="124"/>
      <c r="BP1655" s="123"/>
      <c r="BQ1655" s="123"/>
      <c r="BR1655" s="123"/>
      <c r="BX1655" s="123"/>
      <c r="BY1655" s="123"/>
      <c r="CB1655" s="129" t="s">
        <v>1221</v>
      </c>
      <c r="CC1655" s="129" t="s">
        <v>204</v>
      </c>
      <c r="CD1655" s="129" t="s">
        <v>1222</v>
      </c>
      <c r="CE1655" s="129" t="s">
        <v>1475</v>
      </c>
      <c r="CF1655" s="129" t="s">
        <v>1476</v>
      </c>
      <c r="CG1655" s="131" t="s">
        <v>18063</v>
      </c>
      <c r="CH1655" s="131" t="s">
        <v>11958</v>
      </c>
      <c r="CI1655" s="124" t="s">
        <v>20638</v>
      </c>
    </row>
    <row r="1656" spans="45:87" ht="15" hidden="1" x14ac:dyDescent="0.25">
      <c r="AS1656" s="124" t="s">
        <v>5851</v>
      </c>
      <c r="AT1656" s="129" t="s">
        <v>1221</v>
      </c>
      <c r="AU1656" s="129" t="s">
        <v>204</v>
      </c>
      <c r="AV1656" s="129" t="s">
        <v>1222</v>
      </c>
      <c r="AW1656" s="129" t="s">
        <v>1475</v>
      </c>
      <c r="AX1656" s="129" t="s">
        <v>1477</v>
      </c>
      <c r="AZ1656" s="129" t="s">
        <v>3984</v>
      </c>
      <c r="BA1656" s="130" t="s">
        <v>11959</v>
      </c>
      <c r="BB1656" s="130" t="s">
        <v>11960</v>
      </c>
      <c r="BH1656" s="124"/>
      <c r="BI1656" s="124"/>
      <c r="BP1656" s="123"/>
      <c r="BQ1656" s="123"/>
      <c r="BR1656" s="123"/>
      <c r="BX1656" s="123"/>
      <c r="BY1656" s="123"/>
      <c r="CB1656" s="129" t="s">
        <v>1221</v>
      </c>
      <c r="CC1656" s="129" t="s">
        <v>204</v>
      </c>
      <c r="CD1656" s="129" t="s">
        <v>1222</v>
      </c>
      <c r="CE1656" s="129" t="s">
        <v>1475</v>
      </c>
      <c r="CF1656" s="129" t="s">
        <v>1477</v>
      </c>
      <c r="CG1656" s="131" t="s">
        <v>18063</v>
      </c>
      <c r="CH1656" s="131" t="s">
        <v>11960</v>
      </c>
      <c r="CI1656" s="124" t="s">
        <v>20639</v>
      </c>
    </row>
    <row r="1657" spans="45:87" ht="15" hidden="1" x14ac:dyDescent="0.25">
      <c r="AS1657" s="124" t="s">
        <v>5852</v>
      </c>
      <c r="AT1657" s="129" t="s">
        <v>1221</v>
      </c>
      <c r="AU1657" s="129" t="s">
        <v>204</v>
      </c>
      <c r="AV1657" s="129" t="s">
        <v>1222</v>
      </c>
      <c r="AW1657" s="129" t="s">
        <v>1475</v>
      </c>
      <c r="AX1657" s="129" t="s">
        <v>1478</v>
      </c>
      <c r="AZ1657" s="129" t="s">
        <v>3984</v>
      </c>
      <c r="BA1657" s="130" t="s">
        <v>11961</v>
      </c>
      <c r="BB1657" s="130" t="s">
        <v>11962</v>
      </c>
      <c r="BH1657" s="124"/>
      <c r="BI1657" s="124"/>
      <c r="BP1657" s="123"/>
      <c r="BQ1657" s="123"/>
      <c r="BR1657" s="123"/>
      <c r="BX1657" s="123"/>
      <c r="BY1657" s="123"/>
      <c r="CB1657" s="129" t="s">
        <v>1221</v>
      </c>
      <c r="CC1657" s="129" t="s">
        <v>204</v>
      </c>
      <c r="CD1657" s="129" t="s">
        <v>1222</v>
      </c>
      <c r="CE1657" s="129" t="s">
        <v>1475</v>
      </c>
      <c r="CF1657" s="129" t="s">
        <v>1478</v>
      </c>
      <c r="CG1657" s="131" t="s">
        <v>18063</v>
      </c>
      <c r="CH1657" s="131" t="s">
        <v>11962</v>
      </c>
      <c r="CI1657" s="124" t="s">
        <v>20640</v>
      </c>
    </row>
    <row r="1658" spans="45:87" ht="15" hidden="1" x14ac:dyDescent="0.25">
      <c r="AS1658" s="124" t="s">
        <v>5853</v>
      </c>
      <c r="AT1658" s="129" t="s">
        <v>1221</v>
      </c>
      <c r="AU1658" s="129" t="s">
        <v>204</v>
      </c>
      <c r="AV1658" s="129" t="s">
        <v>1222</v>
      </c>
      <c r="AW1658" s="129" t="s">
        <v>1475</v>
      </c>
      <c r="AX1658" s="129" t="s">
        <v>1479</v>
      </c>
      <c r="AZ1658" s="129" t="s">
        <v>3984</v>
      </c>
      <c r="BA1658" s="130" t="s">
        <v>11963</v>
      </c>
      <c r="BB1658" s="130" t="s">
        <v>11964</v>
      </c>
      <c r="BH1658" s="124"/>
      <c r="BI1658" s="124"/>
      <c r="BP1658" s="123"/>
      <c r="BQ1658" s="123"/>
      <c r="BR1658" s="123"/>
      <c r="BX1658" s="123"/>
      <c r="BY1658" s="123"/>
      <c r="CB1658" s="129" t="s">
        <v>1221</v>
      </c>
      <c r="CC1658" s="129" t="s">
        <v>204</v>
      </c>
      <c r="CD1658" s="129" t="s">
        <v>1222</v>
      </c>
      <c r="CE1658" s="129" t="s">
        <v>1475</v>
      </c>
      <c r="CF1658" s="129" t="s">
        <v>1479</v>
      </c>
      <c r="CG1658" s="131" t="s">
        <v>18063</v>
      </c>
      <c r="CH1658" s="131" t="s">
        <v>11964</v>
      </c>
      <c r="CI1658" s="124" t="s">
        <v>20641</v>
      </c>
    </row>
    <row r="1659" spans="45:87" ht="15" hidden="1" x14ac:dyDescent="0.25">
      <c r="AS1659" s="124" t="s">
        <v>5854</v>
      </c>
      <c r="AT1659" s="129" t="s">
        <v>1221</v>
      </c>
      <c r="AU1659" s="129" t="s">
        <v>204</v>
      </c>
      <c r="AV1659" s="129" t="s">
        <v>1222</v>
      </c>
      <c r="AW1659" s="129" t="s">
        <v>1475</v>
      </c>
      <c r="AX1659" s="129" t="s">
        <v>1480</v>
      </c>
      <c r="AZ1659" s="129" t="s">
        <v>3984</v>
      </c>
      <c r="BA1659" s="130" t="s">
        <v>11965</v>
      </c>
      <c r="BB1659" s="130" t="s">
        <v>11966</v>
      </c>
      <c r="BH1659" s="124"/>
      <c r="BI1659" s="124"/>
      <c r="BP1659" s="123"/>
      <c r="BQ1659" s="123"/>
      <c r="BR1659" s="123"/>
      <c r="BX1659" s="123"/>
      <c r="BY1659" s="123"/>
      <c r="CB1659" s="129" t="s">
        <v>1221</v>
      </c>
      <c r="CC1659" s="129" t="s">
        <v>204</v>
      </c>
      <c r="CD1659" s="129" t="s">
        <v>1222</v>
      </c>
      <c r="CE1659" s="129" t="s">
        <v>1475</v>
      </c>
      <c r="CF1659" s="129" t="s">
        <v>1480</v>
      </c>
      <c r="CG1659" s="131" t="s">
        <v>18063</v>
      </c>
      <c r="CH1659" s="131" t="s">
        <v>11966</v>
      </c>
      <c r="CI1659" s="124" t="s">
        <v>20642</v>
      </c>
    </row>
    <row r="1660" spans="45:87" ht="15" hidden="1" x14ac:dyDescent="0.25">
      <c r="AS1660" s="124" t="s">
        <v>5855</v>
      </c>
      <c r="AT1660" s="129" t="s">
        <v>1221</v>
      </c>
      <c r="AU1660" s="129" t="s">
        <v>204</v>
      </c>
      <c r="AV1660" s="129" t="s">
        <v>1222</v>
      </c>
      <c r="AW1660" s="129" t="s">
        <v>1475</v>
      </c>
      <c r="AX1660" s="129" t="s">
        <v>1481</v>
      </c>
      <c r="AZ1660" s="129" t="s">
        <v>3984</v>
      </c>
      <c r="BA1660" s="130" t="s">
        <v>11967</v>
      </c>
      <c r="BB1660" s="130" t="s">
        <v>11968</v>
      </c>
      <c r="BH1660" s="124"/>
      <c r="BI1660" s="124"/>
      <c r="BP1660" s="123"/>
      <c r="BQ1660" s="123"/>
      <c r="BR1660" s="123"/>
      <c r="BX1660" s="123"/>
      <c r="BY1660" s="123"/>
      <c r="CB1660" s="129" t="s">
        <v>1221</v>
      </c>
      <c r="CC1660" s="129" t="s">
        <v>204</v>
      </c>
      <c r="CD1660" s="129" t="s">
        <v>1222</v>
      </c>
      <c r="CE1660" s="129" t="s">
        <v>1475</v>
      </c>
      <c r="CF1660" s="129" t="s">
        <v>1481</v>
      </c>
      <c r="CG1660" s="131" t="s">
        <v>18063</v>
      </c>
      <c r="CH1660" s="131" t="s">
        <v>11968</v>
      </c>
      <c r="CI1660" s="124" t="s">
        <v>20643</v>
      </c>
    </row>
    <row r="1661" spans="45:87" ht="15" hidden="1" x14ac:dyDescent="0.25">
      <c r="AS1661" s="124" t="s">
        <v>5856</v>
      </c>
      <c r="AT1661" s="129" t="s">
        <v>1221</v>
      </c>
      <c r="AU1661" s="129" t="s">
        <v>204</v>
      </c>
      <c r="AV1661" s="129" t="s">
        <v>1222</v>
      </c>
      <c r="AW1661" s="129" t="s">
        <v>1475</v>
      </c>
      <c r="AX1661" s="129" t="s">
        <v>1482</v>
      </c>
      <c r="AZ1661" s="129" t="s">
        <v>3984</v>
      </c>
      <c r="BA1661" s="130" t="s">
        <v>11969</v>
      </c>
      <c r="BB1661" s="130" t="s">
        <v>11970</v>
      </c>
      <c r="BH1661" s="124"/>
      <c r="BI1661" s="124"/>
      <c r="BP1661" s="123"/>
      <c r="BQ1661" s="123"/>
      <c r="BR1661" s="123"/>
      <c r="BX1661" s="123"/>
      <c r="BY1661" s="123"/>
      <c r="CB1661" s="129" t="s">
        <v>1221</v>
      </c>
      <c r="CC1661" s="129" t="s">
        <v>204</v>
      </c>
      <c r="CD1661" s="129" t="s">
        <v>1222</v>
      </c>
      <c r="CE1661" s="129" t="s">
        <v>1475</v>
      </c>
      <c r="CF1661" s="129" t="s">
        <v>1482</v>
      </c>
      <c r="CG1661" s="131" t="s">
        <v>18063</v>
      </c>
      <c r="CH1661" s="131" t="s">
        <v>11970</v>
      </c>
      <c r="CI1661" s="124" t="s">
        <v>20644</v>
      </c>
    </row>
    <row r="1662" spans="45:87" ht="15" hidden="1" x14ac:dyDescent="0.25">
      <c r="AS1662" s="124" t="s">
        <v>5857</v>
      </c>
      <c r="AT1662" s="129" t="s">
        <v>1221</v>
      </c>
      <c r="AU1662" s="129" t="s">
        <v>204</v>
      </c>
      <c r="AV1662" s="129" t="s">
        <v>1222</v>
      </c>
      <c r="AW1662" s="129" t="s">
        <v>1475</v>
      </c>
      <c r="AX1662" s="129" t="s">
        <v>1483</v>
      </c>
      <c r="AZ1662" s="129" t="s">
        <v>3984</v>
      </c>
      <c r="BA1662" s="130" t="s">
        <v>11971</v>
      </c>
      <c r="BB1662" s="130" t="s">
        <v>11972</v>
      </c>
      <c r="BH1662" s="124"/>
      <c r="BI1662" s="124"/>
      <c r="BP1662" s="123"/>
      <c r="BQ1662" s="123"/>
      <c r="BR1662" s="123"/>
      <c r="BX1662" s="123"/>
      <c r="BY1662" s="123"/>
      <c r="CB1662" s="129" t="s">
        <v>1221</v>
      </c>
      <c r="CC1662" s="129" t="s">
        <v>204</v>
      </c>
      <c r="CD1662" s="129" t="s">
        <v>1222</v>
      </c>
      <c r="CE1662" s="129" t="s">
        <v>1475</v>
      </c>
      <c r="CF1662" s="129" t="s">
        <v>1483</v>
      </c>
      <c r="CG1662" s="131" t="s">
        <v>18063</v>
      </c>
      <c r="CH1662" s="131" t="s">
        <v>11972</v>
      </c>
      <c r="CI1662" s="124" t="s">
        <v>20645</v>
      </c>
    </row>
    <row r="1663" spans="45:87" ht="15" hidden="1" x14ac:dyDescent="0.25">
      <c r="AS1663" s="124" t="s">
        <v>5858</v>
      </c>
      <c r="AT1663" s="129" t="s">
        <v>1221</v>
      </c>
      <c r="AU1663" s="129" t="s">
        <v>204</v>
      </c>
      <c r="AV1663" s="129" t="s">
        <v>1222</v>
      </c>
      <c r="AW1663" s="129" t="s">
        <v>1475</v>
      </c>
      <c r="AX1663" s="129" t="s">
        <v>1484</v>
      </c>
      <c r="AZ1663" s="129" t="s">
        <v>3984</v>
      </c>
      <c r="BA1663" s="130" t="s">
        <v>11973</v>
      </c>
      <c r="BB1663" s="130" t="s">
        <v>11974</v>
      </c>
      <c r="BH1663" s="124"/>
      <c r="BI1663" s="124"/>
      <c r="BP1663" s="123"/>
      <c r="BQ1663" s="123"/>
      <c r="BR1663" s="123"/>
      <c r="BX1663" s="123"/>
      <c r="BY1663" s="123"/>
      <c r="CB1663" s="129" t="s">
        <v>1221</v>
      </c>
      <c r="CC1663" s="129" t="s">
        <v>204</v>
      </c>
      <c r="CD1663" s="129" t="s">
        <v>1222</v>
      </c>
      <c r="CE1663" s="129" t="s">
        <v>1475</v>
      </c>
      <c r="CF1663" s="129" t="s">
        <v>1484</v>
      </c>
      <c r="CG1663" s="131" t="s">
        <v>18063</v>
      </c>
      <c r="CH1663" s="131" t="s">
        <v>11974</v>
      </c>
      <c r="CI1663" s="124" t="s">
        <v>20646</v>
      </c>
    </row>
    <row r="1664" spans="45:87" ht="15" hidden="1" x14ac:dyDescent="0.25">
      <c r="AS1664" s="124" t="s">
        <v>5859</v>
      </c>
      <c r="AT1664" s="129" t="s">
        <v>1221</v>
      </c>
      <c r="AU1664" s="129" t="s">
        <v>204</v>
      </c>
      <c r="AV1664" s="129" t="s">
        <v>1222</v>
      </c>
      <c r="AW1664" s="129" t="s">
        <v>1475</v>
      </c>
      <c r="AX1664" s="129" t="s">
        <v>1485</v>
      </c>
      <c r="AZ1664" s="129" t="s">
        <v>3984</v>
      </c>
      <c r="BA1664" s="130" t="s">
        <v>11975</v>
      </c>
      <c r="BB1664" s="130" t="s">
        <v>11976</v>
      </c>
      <c r="BH1664" s="124"/>
      <c r="BI1664" s="124"/>
      <c r="BP1664" s="123"/>
      <c r="BQ1664" s="123"/>
      <c r="BR1664" s="123"/>
      <c r="BX1664" s="123"/>
      <c r="BY1664" s="123"/>
      <c r="CB1664" s="129" t="s">
        <v>1221</v>
      </c>
      <c r="CC1664" s="129" t="s">
        <v>204</v>
      </c>
      <c r="CD1664" s="129" t="s">
        <v>1222</v>
      </c>
      <c r="CE1664" s="129" t="s">
        <v>1475</v>
      </c>
      <c r="CF1664" s="129" t="s">
        <v>1485</v>
      </c>
      <c r="CG1664" s="131" t="s">
        <v>18063</v>
      </c>
      <c r="CH1664" s="131" t="s">
        <v>11976</v>
      </c>
      <c r="CI1664" s="124" t="s">
        <v>20647</v>
      </c>
    </row>
    <row r="1665" spans="45:87" ht="15" hidden="1" x14ac:dyDescent="0.25">
      <c r="AS1665" s="124" t="s">
        <v>5860</v>
      </c>
      <c r="AT1665" s="129" t="s">
        <v>1221</v>
      </c>
      <c r="AU1665" s="129" t="s">
        <v>204</v>
      </c>
      <c r="AV1665" s="129" t="s">
        <v>1222</v>
      </c>
      <c r="AW1665" s="129" t="s">
        <v>1475</v>
      </c>
      <c r="AX1665" s="129" t="s">
        <v>1486</v>
      </c>
      <c r="AZ1665" s="129" t="s">
        <v>3984</v>
      </c>
      <c r="BA1665" s="130" t="s">
        <v>11977</v>
      </c>
      <c r="BB1665" s="130" t="s">
        <v>11978</v>
      </c>
      <c r="BH1665" s="124"/>
      <c r="BI1665" s="124"/>
      <c r="BP1665" s="123"/>
      <c r="BQ1665" s="123"/>
      <c r="BR1665" s="123"/>
      <c r="BX1665" s="123"/>
      <c r="BY1665" s="123"/>
      <c r="CB1665" s="129" t="s">
        <v>1221</v>
      </c>
      <c r="CC1665" s="129" t="s">
        <v>204</v>
      </c>
      <c r="CD1665" s="129" t="s">
        <v>1222</v>
      </c>
      <c r="CE1665" s="129" t="s">
        <v>1475</v>
      </c>
      <c r="CF1665" s="129" t="s">
        <v>1486</v>
      </c>
      <c r="CG1665" s="131" t="s">
        <v>18063</v>
      </c>
      <c r="CH1665" s="131" t="s">
        <v>11978</v>
      </c>
      <c r="CI1665" s="124" t="s">
        <v>20648</v>
      </c>
    </row>
    <row r="1666" spans="45:87" ht="15" hidden="1" x14ac:dyDescent="0.25">
      <c r="AS1666" s="124" t="s">
        <v>5861</v>
      </c>
      <c r="AT1666" s="129" t="s">
        <v>1221</v>
      </c>
      <c r="AU1666" s="129" t="s">
        <v>204</v>
      </c>
      <c r="AV1666" s="129" t="s">
        <v>1222</v>
      </c>
      <c r="AW1666" s="129" t="s">
        <v>1475</v>
      </c>
      <c r="AX1666" s="129" t="s">
        <v>1487</v>
      </c>
      <c r="AZ1666" s="129" t="s">
        <v>3984</v>
      </c>
      <c r="BA1666" s="130" t="s">
        <v>11979</v>
      </c>
      <c r="BB1666" s="130" t="s">
        <v>11980</v>
      </c>
      <c r="BH1666" s="124"/>
      <c r="BI1666" s="124"/>
      <c r="BP1666" s="123"/>
      <c r="BQ1666" s="123"/>
      <c r="BR1666" s="123"/>
      <c r="BX1666" s="123"/>
      <c r="BY1666" s="123"/>
      <c r="CB1666" s="129" t="s">
        <v>1221</v>
      </c>
      <c r="CC1666" s="129" t="s">
        <v>204</v>
      </c>
      <c r="CD1666" s="129" t="s">
        <v>1222</v>
      </c>
      <c r="CE1666" s="129" t="s">
        <v>1475</v>
      </c>
      <c r="CF1666" s="129" t="s">
        <v>1487</v>
      </c>
      <c r="CG1666" s="131" t="s">
        <v>18063</v>
      </c>
      <c r="CH1666" s="131" t="s">
        <v>11980</v>
      </c>
      <c r="CI1666" s="124" t="s">
        <v>20649</v>
      </c>
    </row>
    <row r="1667" spans="45:87" ht="15" hidden="1" x14ac:dyDescent="0.25">
      <c r="AS1667" s="124" t="s">
        <v>5862</v>
      </c>
      <c r="AT1667" s="129" t="s">
        <v>1221</v>
      </c>
      <c r="AU1667" s="129" t="s">
        <v>204</v>
      </c>
      <c r="AV1667" s="129" t="s">
        <v>1222</v>
      </c>
      <c r="AW1667" s="129" t="s">
        <v>1475</v>
      </c>
      <c r="AX1667" s="129" t="s">
        <v>1488</v>
      </c>
      <c r="AZ1667" s="129" t="s">
        <v>3984</v>
      </c>
      <c r="BA1667" s="130" t="s">
        <v>11981</v>
      </c>
      <c r="BB1667" s="130" t="s">
        <v>11982</v>
      </c>
      <c r="BH1667" s="124"/>
      <c r="BI1667" s="124"/>
      <c r="BP1667" s="123"/>
      <c r="BQ1667" s="123"/>
      <c r="BR1667" s="123"/>
      <c r="BX1667" s="123"/>
      <c r="BY1667" s="123"/>
      <c r="CB1667" s="129" t="s">
        <v>1221</v>
      </c>
      <c r="CC1667" s="129" t="s">
        <v>204</v>
      </c>
      <c r="CD1667" s="129" t="s">
        <v>1222</v>
      </c>
      <c r="CE1667" s="129" t="s">
        <v>1475</v>
      </c>
      <c r="CF1667" s="129" t="s">
        <v>1488</v>
      </c>
      <c r="CG1667" s="131" t="s">
        <v>18063</v>
      </c>
      <c r="CH1667" s="131" t="s">
        <v>11982</v>
      </c>
      <c r="CI1667" s="124" t="s">
        <v>20650</v>
      </c>
    </row>
    <row r="1668" spans="45:87" ht="15" hidden="1" x14ac:dyDescent="0.25">
      <c r="AS1668" s="124" t="s">
        <v>5863</v>
      </c>
      <c r="AT1668" s="129" t="s">
        <v>1221</v>
      </c>
      <c r="AU1668" s="129" t="s">
        <v>204</v>
      </c>
      <c r="AV1668" s="129" t="s">
        <v>1222</v>
      </c>
      <c r="AW1668" s="129" t="s">
        <v>1475</v>
      </c>
      <c r="AX1668" s="129" t="s">
        <v>1489</v>
      </c>
      <c r="AZ1668" s="129" t="s">
        <v>3984</v>
      </c>
      <c r="BA1668" s="130" t="s">
        <v>11983</v>
      </c>
      <c r="BB1668" s="130" t="s">
        <v>11984</v>
      </c>
      <c r="BH1668" s="124"/>
      <c r="BI1668" s="124"/>
      <c r="BP1668" s="123"/>
      <c r="BQ1668" s="123"/>
      <c r="BR1668" s="123"/>
      <c r="BX1668" s="123"/>
      <c r="BY1668" s="123"/>
      <c r="CB1668" s="129" t="s">
        <v>1221</v>
      </c>
      <c r="CC1668" s="129" t="s">
        <v>204</v>
      </c>
      <c r="CD1668" s="129" t="s">
        <v>1222</v>
      </c>
      <c r="CE1668" s="129" t="s">
        <v>1475</v>
      </c>
      <c r="CF1668" s="129" t="s">
        <v>1489</v>
      </c>
      <c r="CG1668" s="131" t="s">
        <v>18063</v>
      </c>
      <c r="CH1668" s="131" t="s">
        <v>11984</v>
      </c>
      <c r="CI1668" s="124" t="s">
        <v>20651</v>
      </c>
    </row>
    <row r="1669" spans="45:87" ht="15" hidden="1" x14ac:dyDescent="0.25">
      <c r="AS1669" s="124" t="s">
        <v>5864</v>
      </c>
      <c r="AT1669" s="129" t="s">
        <v>1221</v>
      </c>
      <c r="AU1669" s="129" t="s">
        <v>204</v>
      </c>
      <c r="AV1669" s="129" t="s">
        <v>1222</v>
      </c>
      <c r="AW1669" s="129" t="s">
        <v>1475</v>
      </c>
      <c r="AX1669" s="129" t="s">
        <v>1490</v>
      </c>
      <c r="AZ1669" s="129" t="s">
        <v>3984</v>
      </c>
      <c r="BA1669" s="130" t="s">
        <v>11985</v>
      </c>
      <c r="BB1669" s="130" t="s">
        <v>11986</v>
      </c>
      <c r="BH1669" s="124"/>
      <c r="BI1669" s="124"/>
      <c r="BP1669" s="123"/>
      <c r="BQ1669" s="123"/>
      <c r="BR1669" s="123"/>
      <c r="BX1669" s="123"/>
      <c r="BY1669" s="123"/>
      <c r="CB1669" s="129" t="s">
        <v>1221</v>
      </c>
      <c r="CC1669" s="129" t="s">
        <v>204</v>
      </c>
      <c r="CD1669" s="129" t="s">
        <v>1222</v>
      </c>
      <c r="CE1669" s="129" t="s">
        <v>1475</v>
      </c>
      <c r="CF1669" s="129" t="s">
        <v>1490</v>
      </c>
      <c r="CG1669" s="131" t="s">
        <v>18063</v>
      </c>
      <c r="CH1669" s="131" t="s">
        <v>11986</v>
      </c>
      <c r="CI1669" s="124" t="s">
        <v>20652</v>
      </c>
    </row>
    <row r="1670" spans="45:87" ht="15" hidden="1" x14ac:dyDescent="0.25">
      <c r="AS1670" s="124" t="s">
        <v>5865</v>
      </c>
      <c r="AT1670" s="129" t="s">
        <v>1221</v>
      </c>
      <c r="AU1670" s="129" t="s">
        <v>204</v>
      </c>
      <c r="AV1670" s="129" t="s">
        <v>1222</v>
      </c>
      <c r="AW1670" s="129" t="s">
        <v>1475</v>
      </c>
      <c r="AX1670" s="129" t="s">
        <v>1491</v>
      </c>
      <c r="AZ1670" s="129" t="s">
        <v>3984</v>
      </c>
      <c r="BA1670" s="130" t="s">
        <v>11987</v>
      </c>
      <c r="BB1670" s="130" t="s">
        <v>11988</v>
      </c>
      <c r="BH1670" s="124"/>
      <c r="BI1670" s="124"/>
      <c r="BP1670" s="123"/>
      <c r="BQ1670" s="123"/>
      <c r="BR1670" s="123"/>
      <c r="BX1670" s="123"/>
      <c r="BY1670" s="123"/>
      <c r="CB1670" s="129" t="s">
        <v>1221</v>
      </c>
      <c r="CC1670" s="129" t="s">
        <v>204</v>
      </c>
      <c r="CD1670" s="129" t="s">
        <v>1222</v>
      </c>
      <c r="CE1670" s="129" t="s">
        <v>1475</v>
      </c>
      <c r="CF1670" s="129" t="s">
        <v>1491</v>
      </c>
      <c r="CG1670" s="131" t="s">
        <v>18063</v>
      </c>
      <c r="CH1670" s="131" t="s">
        <v>11988</v>
      </c>
      <c r="CI1670" s="124" t="s">
        <v>20653</v>
      </c>
    </row>
    <row r="1671" spans="45:87" ht="15" hidden="1" x14ac:dyDescent="0.25">
      <c r="AS1671" s="124" t="s">
        <v>5866</v>
      </c>
      <c r="AT1671" s="129" t="s">
        <v>1221</v>
      </c>
      <c r="AU1671" s="129" t="s">
        <v>204</v>
      </c>
      <c r="AV1671" s="129" t="s">
        <v>1222</v>
      </c>
      <c r="AW1671" s="129" t="s">
        <v>1475</v>
      </c>
      <c r="AX1671" s="129" t="s">
        <v>1492</v>
      </c>
      <c r="AZ1671" s="129" t="s">
        <v>3984</v>
      </c>
      <c r="BA1671" s="130" t="s">
        <v>11989</v>
      </c>
      <c r="BB1671" s="130" t="s">
        <v>11990</v>
      </c>
      <c r="BH1671" s="124"/>
      <c r="BI1671" s="124"/>
      <c r="BP1671" s="123"/>
      <c r="BQ1671" s="123"/>
      <c r="BR1671" s="123"/>
      <c r="BX1671" s="123"/>
      <c r="BY1671" s="123"/>
      <c r="CB1671" s="129" t="s">
        <v>1221</v>
      </c>
      <c r="CC1671" s="129" t="s">
        <v>204</v>
      </c>
      <c r="CD1671" s="129" t="s">
        <v>1222</v>
      </c>
      <c r="CE1671" s="129" t="s">
        <v>1475</v>
      </c>
      <c r="CF1671" s="129" t="s">
        <v>1492</v>
      </c>
      <c r="CG1671" s="131" t="s">
        <v>18063</v>
      </c>
      <c r="CH1671" s="131" t="s">
        <v>11990</v>
      </c>
      <c r="CI1671" s="124" t="s">
        <v>20654</v>
      </c>
    </row>
    <row r="1672" spans="45:87" ht="15" hidden="1" x14ac:dyDescent="0.25">
      <c r="AS1672" s="124" t="s">
        <v>5867</v>
      </c>
      <c r="AT1672" s="129" t="s">
        <v>1221</v>
      </c>
      <c r="AU1672" s="129" t="s">
        <v>204</v>
      </c>
      <c r="AV1672" s="129" t="s">
        <v>1222</v>
      </c>
      <c r="AW1672" s="129" t="s">
        <v>1475</v>
      </c>
      <c r="AX1672" s="129" t="s">
        <v>1493</v>
      </c>
      <c r="AZ1672" s="129" t="s">
        <v>3984</v>
      </c>
      <c r="BA1672" s="130" t="s">
        <v>11991</v>
      </c>
      <c r="BB1672" s="130" t="s">
        <v>11992</v>
      </c>
      <c r="BH1672" s="124"/>
      <c r="BI1672" s="124"/>
      <c r="BP1672" s="123"/>
      <c r="BQ1672" s="123"/>
      <c r="BR1672" s="123"/>
      <c r="BX1672" s="123"/>
      <c r="BY1672" s="123"/>
      <c r="CB1672" s="129" t="s">
        <v>1221</v>
      </c>
      <c r="CC1672" s="129" t="s">
        <v>204</v>
      </c>
      <c r="CD1672" s="129" t="s">
        <v>1222</v>
      </c>
      <c r="CE1672" s="129" t="s">
        <v>1475</v>
      </c>
      <c r="CF1672" s="129" t="s">
        <v>1493</v>
      </c>
      <c r="CG1672" s="131" t="s">
        <v>18063</v>
      </c>
      <c r="CH1672" s="131" t="s">
        <v>11992</v>
      </c>
      <c r="CI1672" s="124" t="s">
        <v>20655</v>
      </c>
    </row>
    <row r="1673" spans="45:87" ht="15" hidden="1" x14ac:dyDescent="0.25">
      <c r="AS1673" s="124" t="s">
        <v>5868</v>
      </c>
      <c r="AT1673" s="129" t="s">
        <v>1221</v>
      </c>
      <c r="AU1673" s="129" t="s">
        <v>204</v>
      </c>
      <c r="AV1673" s="129" t="s">
        <v>1222</v>
      </c>
      <c r="AW1673" s="129" t="s">
        <v>1475</v>
      </c>
      <c r="AX1673" s="129" t="s">
        <v>1494</v>
      </c>
      <c r="AZ1673" s="129" t="s">
        <v>3984</v>
      </c>
      <c r="BA1673" s="130" t="s">
        <v>11993</v>
      </c>
      <c r="BB1673" s="130" t="s">
        <v>11994</v>
      </c>
      <c r="BH1673" s="124"/>
      <c r="BI1673" s="124"/>
      <c r="BP1673" s="123"/>
      <c r="BQ1673" s="123"/>
      <c r="BR1673" s="123"/>
      <c r="BX1673" s="123"/>
      <c r="BY1673" s="123"/>
      <c r="CB1673" s="129" t="s">
        <v>1221</v>
      </c>
      <c r="CC1673" s="129" t="s">
        <v>204</v>
      </c>
      <c r="CD1673" s="129" t="s">
        <v>1222</v>
      </c>
      <c r="CE1673" s="129" t="s">
        <v>1475</v>
      </c>
      <c r="CF1673" s="129" t="s">
        <v>1494</v>
      </c>
      <c r="CG1673" s="131" t="s">
        <v>18063</v>
      </c>
      <c r="CH1673" s="131" t="s">
        <v>11994</v>
      </c>
      <c r="CI1673" s="124" t="s">
        <v>20656</v>
      </c>
    </row>
    <row r="1674" spans="45:87" ht="15" hidden="1" x14ac:dyDescent="0.25">
      <c r="AS1674" s="124" t="s">
        <v>5869</v>
      </c>
      <c r="AT1674" s="129" t="s">
        <v>1221</v>
      </c>
      <c r="AU1674" s="129" t="s">
        <v>204</v>
      </c>
      <c r="AV1674" s="129" t="s">
        <v>1222</v>
      </c>
      <c r="AW1674" s="129" t="s">
        <v>1475</v>
      </c>
      <c r="AX1674" s="129" t="s">
        <v>1495</v>
      </c>
      <c r="AZ1674" s="129" t="s">
        <v>3984</v>
      </c>
      <c r="BA1674" s="130" t="s">
        <v>11995</v>
      </c>
      <c r="BB1674" s="130" t="s">
        <v>11996</v>
      </c>
      <c r="BH1674" s="124"/>
      <c r="BI1674" s="124"/>
      <c r="BP1674" s="123"/>
      <c r="BQ1674" s="123"/>
      <c r="BR1674" s="123"/>
      <c r="BX1674" s="123"/>
      <c r="BY1674" s="123"/>
      <c r="CB1674" s="129" t="s">
        <v>1221</v>
      </c>
      <c r="CC1674" s="129" t="s">
        <v>204</v>
      </c>
      <c r="CD1674" s="129" t="s">
        <v>1222</v>
      </c>
      <c r="CE1674" s="129" t="s">
        <v>1475</v>
      </c>
      <c r="CF1674" s="129" t="s">
        <v>1495</v>
      </c>
      <c r="CG1674" s="131" t="s">
        <v>18063</v>
      </c>
      <c r="CH1674" s="131" t="s">
        <v>11996</v>
      </c>
      <c r="CI1674" s="124" t="s">
        <v>20657</v>
      </c>
    </row>
    <row r="1675" spans="45:87" ht="15" hidden="1" x14ac:dyDescent="0.25">
      <c r="AS1675" s="124" t="s">
        <v>5870</v>
      </c>
      <c r="AT1675" s="129" t="s">
        <v>1221</v>
      </c>
      <c r="AU1675" s="129" t="s">
        <v>204</v>
      </c>
      <c r="AV1675" s="129" t="s">
        <v>1222</v>
      </c>
      <c r="AW1675" s="129" t="s">
        <v>1475</v>
      </c>
      <c r="AX1675" s="129" t="s">
        <v>1496</v>
      </c>
      <c r="AZ1675" s="129" t="s">
        <v>3984</v>
      </c>
      <c r="BA1675" s="130" t="s">
        <v>11997</v>
      </c>
      <c r="BB1675" s="130" t="s">
        <v>11998</v>
      </c>
      <c r="BH1675" s="124"/>
      <c r="BI1675" s="124"/>
      <c r="BP1675" s="123"/>
      <c r="BQ1675" s="123"/>
      <c r="BR1675" s="123"/>
      <c r="BX1675" s="123"/>
      <c r="BY1675" s="123"/>
      <c r="CB1675" s="129" t="s">
        <v>1221</v>
      </c>
      <c r="CC1675" s="129" t="s">
        <v>204</v>
      </c>
      <c r="CD1675" s="129" t="s">
        <v>1222</v>
      </c>
      <c r="CE1675" s="129" t="s">
        <v>1475</v>
      </c>
      <c r="CF1675" s="129" t="s">
        <v>1496</v>
      </c>
      <c r="CG1675" s="131" t="s">
        <v>18063</v>
      </c>
      <c r="CH1675" s="131" t="s">
        <v>11998</v>
      </c>
      <c r="CI1675" s="124" t="s">
        <v>20658</v>
      </c>
    </row>
    <row r="1676" spans="45:87" ht="15" hidden="1" x14ac:dyDescent="0.25">
      <c r="AS1676" s="124" t="s">
        <v>5871</v>
      </c>
      <c r="AT1676" s="129" t="s">
        <v>1221</v>
      </c>
      <c r="AU1676" s="129" t="s">
        <v>204</v>
      </c>
      <c r="AV1676" s="129" t="s">
        <v>1222</v>
      </c>
      <c r="AW1676" s="129" t="s">
        <v>1475</v>
      </c>
      <c r="AX1676" s="129" t="s">
        <v>1497</v>
      </c>
      <c r="AZ1676" s="129" t="s">
        <v>3984</v>
      </c>
      <c r="BA1676" s="130" t="s">
        <v>11999</v>
      </c>
      <c r="BB1676" s="130" t="s">
        <v>12000</v>
      </c>
      <c r="BH1676" s="124"/>
      <c r="BI1676" s="124"/>
      <c r="BP1676" s="123"/>
      <c r="BQ1676" s="123"/>
      <c r="BR1676" s="123"/>
      <c r="BX1676" s="123"/>
      <c r="BY1676" s="123"/>
      <c r="CB1676" s="129" t="s">
        <v>1221</v>
      </c>
      <c r="CC1676" s="129" t="s">
        <v>204</v>
      </c>
      <c r="CD1676" s="129" t="s">
        <v>1222</v>
      </c>
      <c r="CE1676" s="129" t="s">
        <v>1475</v>
      </c>
      <c r="CF1676" s="129" t="s">
        <v>1497</v>
      </c>
      <c r="CG1676" s="131" t="s">
        <v>18063</v>
      </c>
      <c r="CH1676" s="131" t="s">
        <v>12000</v>
      </c>
      <c r="CI1676" s="124" t="s">
        <v>20659</v>
      </c>
    </row>
    <row r="1677" spans="45:87" ht="15" hidden="1" x14ac:dyDescent="0.25">
      <c r="AS1677" s="124" t="s">
        <v>5872</v>
      </c>
      <c r="AT1677" s="129" t="s">
        <v>1221</v>
      </c>
      <c r="AU1677" s="129" t="s">
        <v>204</v>
      </c>
      <c r="AV1677" s="129" t="s">
        <v>1222</v>
      </c>
      <c r="AW1677" s="129" t="s">
        <v>1475</v>
      </c>
      <c r="AX1677" s="129" t="s">
        <v>1498</v>
      </c>
      <c r="AZ1677" s="129" t="s">
        <v>3984</v>
      </c>
      <c r="BA1677" s="130" t="s">
        <v>12001</v>
      </c>
      <c r="BB1677" s="130" t="s">
        <v>12002</v>
      </c>
      <c r="BH1677" s="124"/>
      <c r="BI1677" s="124"/>
      <c r="BP1677" s="123"/>
      <c r="BQ1677" s="123"/>
      <c r="BR1677" s="123"/>
      <c r="BX1677" s="123"/>
      <c r="BY1677" s="123"/>
      <c r="CB1677" s="129" t="s">
        <v>1221</v>
      </c>
      <c r="CC1677" s="129" t="s">
        <v>204</v>
      </c>
      <c r="CD1677" s="129" t="s">
        <v>1222</v>
      </c>
      <c r="CE1677" s="129" t="s">
        <v>1475</v>
      </c>
      <c r="CF1677" s="129" t="s">
        <v>1498</v>
      </c>
      <c r="CG1677" s="131" t="s">
        <v>18063</v>
      </c>
      <c r="CH1677" s="131" t="s">
        <v>12002</v>
      </c>
      <c r="CI1677" s="124" t="s">
        <v>20660</v>
      </c>
    </row>
    <row r="1678" spans="45:87" ht="15" hidden="1" x14ac:dyDescent="0.25">
      <c r="AS1678" s="124" t="s">
        <v>5873</v>
      </c>
      <c r="AT1678" s="129" t="s">
        <v>1221</v>
      </c>
      <c r="AU1678" s="129" t="s">
        <v>204</v>
      </c>
      <c r="AV1678" s="129" t="s">
        <v>1222</v>
      </c>
      <c r="AW1678" s="129" t="s">
        <v>1475</v>
      </c>
      <c r="AX1678" s="129" t="s">
        <v>1499</v>
      </c>
      <c r="AZ1678" s="129" t="s">
        <v>3984</v>
      </c>
      <c r="BA1678" s="130" t="s">
        <v>12003</v>
      </c>
      <c r="BB1678" s="130" t="s">
        <v>12004</v>
      </c>
      <c r="BH1678" s="124"/>
      <c r="BI1678" s="124"/>
      <c r="BP1678" s="123"/>
      <c r="BQ1678" s="123"/>
      <c r="BR1678" s="123"/>
      <c r="BX1678" s="123"/>
      <c r="BY1678" s="123"/>
      <c r="CB1678" s="129" t="s">
        <v>1221</v>
      </c>
      <c r="CC1678" s="129" t="s">
        <v>204</v>
      </c>
      <c r="CD1678" s="129" t="s">
        <v>1222</v>
      </c>
      <c r="CE1678" s="129" t="s">
        <v>1475</v>
      </c>
      <c r="CF1678" s="129" t="s">
        <v>1499</v>
      </c>
      <c r="CG1678" s="131" t="s">
        <v>18063</v>
      </c>
      <c r="CH1678" s="131" t="s">
        <v>12004</v>
      </c>
      <c r="CI1678" s="124" t="s">
        <v>20661</v>
      </c>
    </row>
    <row r="1679" spans="45:87" ht="15" hidden="1" x14ac:dyDescent="0.25">
      <c r="AS1679" s="124" t="s">
        <v>5874</v>
      </c>
      <c r="AT1679" s="129" t="s">
        <v>1221</v>
      </c>
      <c r="AU1679" s="129" t="s">
        <v>204</v>
      </c>
      <c r="AV1679" s="129" t="s">
        <v>1222</v>
      </c>
      <c r="AW1679" s="129" t="s">
        <v>1475</v>
      </c>
      <c r="AX1679" s="129" t="s">
        <v>1500</v>
      </c>
      <c r="AZ1679" s="129" t="s">
        <v>3984</v>
      </c>
      <c r="BA1679" s="130" t="s">
        <v>12005</v>
      </c>
      <c r="BB1679" s="130" t="s">
        <v>12006</v>
      </c>
      <c r="BH1679" s="124"/>
      <c r="BI1679" s="124"/>
      <c r="BP1679" s="123"/>
      <c r="BQ1679" s="123"/>
      <c r="BR1679" s="123"/>
      <c r="BX1679" s="123"/>
      <c r="BY1679" s="123"/>
      <c r="CB1679" s="129" t="s">
        <v>1221</v>
      </c>
      <c r="CC1679" s="129" t="s">
        <v>204</v>
      </c>
      <c r="CD1679" s="129" t="s">
        <v>1222</v>
      </c>
      <c r="CE1679" s="129" t="s">
        <v>1475</v>
      </c>
      <c r="CF1679" s="129" t="s">
        <v>1500</v>
      </c>
      <c r="CG1679" s="131" t="s">
        <v>18063</v>
      </c>
      <c r="CH1679" s="131" t="s">
        <v>12006</v>
      </c>
      <c r="CI1679" s="124" t="s">
        <v>20662</v>
      </c>
    </row>
    <row r="1680" spans="45:87" ht="15" hidden="1" x14ac:dyDescent="0.25">
      <c r="AS1680" s="124" t="s">
        <v>5875</v>
      </c>
      <c r="AT1680" s="129" t="s">
        <v>1221</v>
      </c>
      <c r="AU1680" s="129" t="s">
        <v>204</v>
      </c>
      <c r="AV1680" s="129" t="s">
        <v>1222</v>
      </c>
      <c r="AW1680" s="129" t="s">
        <v>1475</v>
      </c>
      <c r="AX1680" s="129" t="s">
        <v>1501</v>
      </c>
      <c r="AZ1680" s="129" t="s">
        <v>3984</v>
      </c>
      <c r="BA1680" s="130" t="s">
        <v>12007</v>
      </c>
      <c r="BB1680" s="130" t="s">
        <v>12008</v>
      </c>
      <c r="BH1680" s="124"/>
      <c r="BI1680" s="124"/>
      <c r="BP1680" s="123"/>
      <c r="BQ1680" s="123"/>
      <c r="BR1680" s="123"/>
      <c r="BX1680" s="123"/>
      <c r="BY1680" s="123"/>
      <c r="CB1680" s="129" t="s">
        <v>1221</v>
      </c>
      <c r="CC1680" s="129" t="s">
        <v>204</v>
      </c>
      <c r="CD1680" s="129" t="s">
        <v>1222</v>
      </c>
      <c r="CE1680" s="129" t="s">
        <v>1475</v>
      </c>
      <c r="CF1680" s="129" t="s">
        <v>1501</v>
      </c>
      <c r="CG1680" s="131" t="s">
        <v>18063</v>
      </c>
      <c r="CH1680" s="131" t="s">
        <v>12008</v>
      </c>
      <c r="CI1680" s="124" t="s">
        <v>20663</v>
      </c>
    </row>
    <row r="1681" spans="45:87" ht="15" hidden="1" x14ac:dyDescent="0.25">
      <c r="AS1681" s="124" t="s">
        <v>5876</v>
      </c>
      <c r="AT1681" s="129" t="s">
        <v>1221</v>
      </c>
      <c r="AU1681" s="129" t="s">
        <v>204</v>
      </c>
      <c r="AV1681" s="129" t="s">
        <v>1222</v>
      </c>
      <c r="AW1681" s="129" t="s">
        <v>1475</v>
      </c>
      <c r="AX1681" s="129" t="s">
        <v>1502</v>
      </c>
      <c r="AZ1681" s="129" t="s">
        <v>3984</v>
      </c>
      <c r="BA1681" s="130" t="s">
        <v>12009</v>
      </c>
      <c r="BB1681" s="130" t="s">
        <v>12010</v>
      </c>
      <c r="BH1681" s="124"/>
      <c r="BI1681" s="124"/>
      <c r="BP1681" s="123"/>
      <c r="BQ1681" s="123"/>
      <c r="BR1681" s="123"/>
      <c r="BX1681" s="123"/>
      <c r="BY1681" s="123"/>
      <c r="CB1681" s="129" t="s">
        <v>1221</v>
      </c>
      <c r="CC1681" s="129" t="s">
        <v>204</v>
      </c>
      <c r="CD1681" s="129" t="s">
        <v>1222</v>
      </c>
      <c r="CE1681" s="129" t="s">
        <v>1475</v>
      </c>
      <c r="CF1681" s="129" t="s">
        <v>1502</v>
      </c>
      <c r="CG1681" s="131" t="s">
        <v>18063</v>
      </c>
      <c r="CH1681" s="131" t="s">
        <v>12010</v>
      </c>
      <c r="CI1681" s="124" t="s">
        <v>20664</v>
      </c>
    </row>
    <row r="1682" spans="45:87" ht="15" hidden="1" x14ac:dyDescent="0.25">
      <c r="AS1682" s="124" t="s">
        <v>5877</v>
      </c>
      <c r="AT1682" s="129" t="s">
        <v>1221</v>
      </c>
      <c r="AU1682" s="129" t="s">
        <v>204</v>
      </c>
      <c r="AV1682" s="129" t="s">
        <v>1222</v>
      </c>
      <c r="AW1682" s="129" t="s">
        <v>1475</v>
      </c>
      <c r="AX1682" s="129" t="s">
        <v>1503</v>
      </c>
      <c r="AZ1682" s="129" t="s">
        <v>3984</v>
      </c>
      <c r="BA1682" s="130" t="s">
        <v>12011</v>
      </c>
      <c r="BB1682" s="130" t="s">
        <v>12012</v>
      </c>
      <c r="BH1682" s="124"/>
      <c r="BI1682" s="124"/>
      <c r="BP1682" s="123"/>
      <c r="BQ1682" s="123"/>
      <c r="BR1682" s="123"/>
      <c r="BX1682" s="123"/>
      <c r="BY1682" s="123"/>
      <c r="CB1682" s="129" t="s">
        <v>1221</v>
      </c>
      <c r="CC1682" s="129" t="s">
        <v>204</v>
      </c>
      <c r="CD1682" s="129" t="s">
        <v>1222</v>
      </c>
      <c r="CE1682" s="129" t="s">
        <v>1475</v>
      </c>
      <c r="CF1682" s="129" t="s">
        <v>1503</v>
      </c>
      <c r="CG1682" s="131" t="s">
        <v>18063</v>
      </c>
      <c r="CH1682" s="131" t="s">
        <v>12012</v>
      </c>
      <c r="CI1682" s="124" t="s">
        <v>20665</v>
      </c>
    </row>
    <row r="1683" spans="45:87" ht="15" hidden="1" x14ac:dyDescent="0.25">
      <c r="AS1683" s="124" t="s">
        <v>5878</v>
      </c>
      <c r="AT1683" s="129" t="s">
        <v>1221</v>
      </c>
      <c r="AU1683" s="129" t="s">
        <v>204</v>
      </c>
      <c r="AV1683" s="129" t="s">
        <v>1222</v>
      </c>
      <c r="AW1683" s="129" t="s">
        <v>1475</v>
      </c>
      <c r="AX1683" s="129" t="s">
        <v>1504</v>
      </c>
      <c r="AZ1683" s="129" t="s">
        <v>3984</v>
      </c>
      <c r="BA1683" s="130" t="s">
        <v>12013</v>
      </c>
      <c r="BB1683" s="130" t="s">
        <v>12014</v>
      </c>
      <c r="BH1683" s="124"/>
      <c r="BI1683" s="124"/>
      <c r="BP1683" s="123"/>
      <c r="BQ1683" s="123"/>
      <c r="BR1683" s="123"/>
      <c r="BX1683" s="123"/>
      <c r="BY1683" s="123"/>
      <c r="CB1683" s="129" t="s">
        <v>1221</v>
      </c>
      <c r="CC1683" s="129" t="s">
        <v>204</v>
      </c>
      <c r="CD1683" s="129" t="s">
        <v>1222</v>
      </c>
      <c r="CE1683" s="129" t="s">
        <v>1475</v>
      </c>
      <c r="CF1683" s="129" t="s">
        <v>1504</v>
      </c>
      <c r="CG1683" s="131" t="s">
        <v>18063</v>
      </c>
      <c r="CH1683" s="131" t="s">
        <v>12014</v>
      </c>
      <c r="CI1683" s="124" t="s">
        <v>20666</v>
      </c>
    </row>
    <row r="1684" spans="45:87" ht="15" hidden="1" x14ac:dyDescent="0.25">
      <c r="AS1684" s="124" t="s">
        <v>5879</v>
      </c>
      <c r="AT1684" s="129" t="s">
        <v>1221</v>
      </c>
      <c r="AU1684" s="129" t="s">
        <v>204</v>
      </c>
      <c r="AV1684" s="129" t="s">
        <v>1222</v>
      </c>
      <c r="AW1684" s="129" t="s">
        <v>1475</v>
      </c>
      <c r="AX1684" s="129" t="s">
        <v>1505</v>
      </c>
      <c r="AZ1684" s="129" t="s">
        <v>3984</v>
      </c>
      <c r="BA1684" s="130" t="s">
        <v>12015</v>
      </c>
      <c r="BB1684" s="130" t="s">
        <v>12016</v>
      </c>
      <c r="BH1684" s="124"/>
      <c r="BI1684" s="124"/>
      <c r="BP1684" s="123"/>
      <c r="BQ1684" s="123"/>
      <c r="BR1684" s="123"/>
      <c r="BX1684" s="123"/>
      <c r="BY1684" s="123"/>
      <c r="CB1684" s="129" t="s">
        <v>1221</v>
      </c>
      <c r="CC1684" s="129" t="s">
        <v>204</v>
      </c>
      <c r="CD1684" s="129" t="s">
        <v>1222</v>
      </c>
      <c r="CE1684" s="129" t="s">
        <v>1475</v>
      </c>
      <c r="CF1684" s="129" t="s">
        <v>1505</v>
      </c>
      <c r="CG1684" s="131" t="s">
        <v>18063</v>
      </c>
      <c r="CH1684" s="131" t="s">
        <v>12016</v>
      </c>
      <c r="CI1684" s="124" t="s">
        <v>20667</v>
      </c>
    </row>
    <row r="1685" spans="45:87" ht="15" hidden="1" x14ac:dyDescent="0.25">
      <c r="AS1685" s="124" t="s">
        <v>5880</v>
      </c>
      <c r="AT1685" s="129" t="s">
        <v>1221</v>
      </c>
      <c r="AU1685" s="129" t="s">
        <v>204</v>
      </c>
      <c r="AV1685" s="129" t="s">
        <v>1222</v>
      </c>
      <c r="AW1685" s="129" t="s">
        <v>1475</v>
      </c>
      <c r="AX1685" s="129" t="s">
        <v>1506</v>
      </c>
      <c r="AZ1685" s="129" t="s">
        <v>3984</v>
      </c>
      <c r="BA1685" s="130" t="s">
        <v>12017</v>
      </c>
      <c r="BB1685" s="130" t="s">
        <v>12018</v>
      </c>
      <c r="BH1685" s="124"/>
      <c r="BI1685" s="124"/>
      <c r="BP1685" s="123"/>
      <c r="BQ1685" s="123"/>
      <c r="BR1685" s="123"/>
      <c r="BX1685" s="123"/>
      <c r="BY1685" s="123"/>
      <c r="CB1685" s="129" t="s">
        <v>1221</v>
      </c>
      <c r="CC1685" s="129" t="s">
        <v>204</v>
      </c>
      <c r="CD1685" s="129" t="s">
        <v>1222</v>
      </c>
      <c r="CE1685" s="129" t="s">
        <v>1475</v>
      </c>
      <c r="CF1685" s="129" t="s">
        <v>1506</v>
      </c>
      <c r="CG1685" s="131" t="s">
        <v>18063</v>
      </c>
      <c r="CH1685" s="131" t="s">
        <v>12018</v>
      </c>
      <c r="CI1685" s="124" t="s">
        <v>20668</v>
      </c>
    </row>
    <row r="1686" spans="45:87" ht="15" hidden="1" x14ac:dyDescent="0.25">
      <c r="AS1686" s="124" t="s">
        <v>5881</v>
      </c>
      <c r="AT1686" s="129" t="s">
        <v>1221</v>
      </c>
      <c r="AU1686" s="129" t="s">
        <v>204</v>
      </c>
      <c r="AV1686" s="129" t="s">
        <v>1222</v>
      </c>
      <c r="AW1686" s="129" t="s">
        <v>1475</v>
      </c>
      <c r="AX1686" s="129" t="s">
        <v>1507</v>
      </c>
      <c r="AZ1686" s="129" t="s">
        <v>3984</v>
      </c>
      <c r="BA1686" s="130" t="s">
        <v>12019</v>
      </c>
      <c r="BB1686" s="130" t="s">
        <v>12020</v>
      </c>
      <c r="BH1686" s="124"/>
      <c r="BI1686" s="124"/>
      <c r="BP1686" s="123"/>
      <c r="BQ1686" s="123"/>
      <c r="BR1686" s="123"/>
      <c r="BX1686" s="123"/>
      <c r="BY1686" s="123"/>
      <c r="CB1686" s="129" t="s">
        <v>1221</v>
      </c>
      <c r="CC1686" s="129" t="s">
        <v>204</v>
      </c>
      <c r="CD1686" s="129" t="s">
        <v>1222</v>
      </c>
      <c r="CE1686" s="129" t="s">
        <v>1475</v>
      </c>
      <c r="CF1686" s="129" t="s">
        <v>1507</v>
      </c>
      <c r="CG1686" s="131" t="s">
        <v>18063</v>
      </c>
      <c r="CH1686" s="131" t="s">
        <v>12020</v>
      </c>
      <c r="CI1686" s="124" t="s">
        <v>20669</v>
      </c>
    </row>
    <row r="1687" spans="45:87" ht="15" hidden="1" x14ac:dyDescent="0.25">
      <c r="AS1687" s="124" t="s">
        <v>5882</v>
      </c>
      <c r="AT1687" s="129" t="s">
        <v>1221</v>
      </c>
      <c r="AU1687" s="129" t="s">
        <v>204</v>
      </c>
      <c r="AV1687" s="129" t="s">
        <v>1222</v>
      </c>
      <c r="AW1687" s="129" t="s">
        <v>1475</v>
      </c>
      <c r="AX1687" s="129" t="s">
        <v>1508</v>
      </c>
      <c r="AZ1687" s="129" t="s">
        <v>3984</v>
      </c>
      <c r="BA1687" s="130" t="s">
        <v>12021</v>
      </c>
      <c r="BB1687" s="130" t="s">
        <v>12022</v>
      </c>
      <c r="BH1687" s="124"/>
      <c r="BI1687" s="124"/>
      <c r="BP1687" s="123"/>
      <c r="BQ1687" s="123"/>
      <c r="BR1687" s="123"/>
      <c r="BX1687" s="123"/>
      <c r="BY1687" s="123"/>
      <c r="CB1687" s="129" t="s">
        <v>1221</v>
      </c>
      <c r="CC1687" s="129" t="s">
        <v>204</v>
      </c>
      <c r="CD1687" s="129" t="s">
        <v>1222</v>
      </c>
      <c r="CE1687" s="129" t="s">
        <v>1475</v>
      </c>
      <c r="CF1687" s="129" t="s">
        <v>1508</v>
      </c>
      <c r="CG1687" s="131" t="s">
        <v>18063</v>
      </c>
      <c r="CH1687" s="131" t="s">
        <v>12022</v>
      </c>
      <c r="CI1687" s="124" t="s">
        <v>20670</v>
      </c>
    </row>
    <row r="1688" spans="45:87" ht="15" hidden="1" x14ac:dyDescent="0.25">
      <c r="AS1688" s="124" t="s">
        <v>5883</v>
      </c>
      <c r="AT1688" s="129" t="s">
        <v>1221</v>
      </c>
      <c r="AU1688" s="129" t="s">
        <v>204</v>
      </c>
      <c r="AV1688" s="129" t="s">
        <v>1222</v>
      </c>
      <c r="AW1688" s="129" t="s">
        <v>1475</v>
      </c>
      <c r="AX1688" s="129" t="s">
        <v>1509</v>
      </c>
      <c r="AZ1688" s="129" t="s">
        <v>3984</v>
      </c>
      <c r="BA1688" s="130" t="s">
        <v>12023</v>
      </c>
      <c r="BB1688" s="130" t="s">
        <v>12024</v>
      </c>
      <c r="BH1688" s="124"/>
      <c r="BI1688" s="124"/>
      <c r="BP1688" s="123"/>
      <c r="BQ1688" s="123"/>
      <c r="BR1688" s="123"/>
      <c r="BX1688" s="123"/>
      <c r="BY1688" s="123"/>
      <c r="CB1688" s="129" t="s">
        <v>1221</v>
      </c>
      <c r="CC1688" s="129" t="s">
        <v>204</v>
      </c>
      <c r="CD1688" s="129" t="s">
        <v>1222</v>
      </c>
      <c r="CE1688" s="129" t="s">
        <v>1475</v>
      </c>
      <c r="CF1688" s="129" t="s">
        <v>1509</v>
      </c>
      <c r="CG1688" s="131" t="s">
        <v>18063</v>
      </c>
      <c r="CH1688" s="131" t="s">
        <v>12024</v>
      </c>
      <c r="CI1688" s="124" t="s">
        <v>20671</v>
      </c>
    </row>
    <row r="1689" spans="45:87" ht="15" hidden="1" x14ac:dyDescent="0.25">
      <c r="AS1689" s="124" t="s">
        <v>5884</v>
      </c>
      <c r="AT1689" s="129" t="s">
        <v>1221</v>
      </c>
      <c r="AU1689" s="129" t="s">
        <v>204</v>
      </c>
      <c r="AV1689" s="129" t="s">
        <v>1222</v>
      </c>
      <c r="AW1689" s="129" t="s">
        <v>1475</v>
      </c>
      <c r="AX1689" s="129" t="s">
        <v>1510</v>
      </c>
      <c r="AZ1689" s="129" t="s">
        <v>3984</v>
      </c>
      <c r="BA1689" s="130" t="s">
        <v>12025</v>
      </c>
      <c r="BB1689" s="130" t="s">
        <v>12026</v>
      </c>
      <c r="BH1689" s="124"/>
      <c r="BI1689" s="124"/>
      <c r="BP1689" s="123"/>
      <c r="BQ1689" s="123"/>
      <c r="BR1689" s="123"/>
      <c r="BX1689" s="123"/>
      <c r="BY1689" s="123"/>
      <c r="CB1689" s="129" t="s">
        <v>1221</v>
      </c>
      <c r="CC1689" s="129" t="s">
        <v>204</v>
      </c>
      <c r="CD1689" s="129" t="s">
        <v>1222</v>
      </c>
      <c r="CE1689" s="129" t="s">
        <v>1475</v>
      </c>
      <c r="CF1689" s="129" t="s">
        <v>1510</v>
      </c>
      <c r="CG1689" s="131" t="s">
        <v>18063</v>
      </c>
      <c r="CH1689" s="131" t="s">
        <v>12026</v>
      </c>
      <c r="CI1689" s="124" t="s">
        <v>20672</v>
      </c>
    </row>
    <row r="1690" spans="45:87" ht="15" hidden="1" x14ac:dyDescent="0.25">
      <c r="AS1690" s="124" t="s">
        <v>5885</v>
      </c>
      <c r="AT1690" s="129" t="s">
        <v>1221</v>
      </c>
      <c r="AU1690" s="129" t="s">
        <v>204</v>
      </c>
      <c r="AV1690" s="129" t="s">
        <v>1222</v>
      </c>
      <c r="AW1690" s="129" t="s">
        <v>1475</v>
      </c>
      <c r="AX1690" s="129" t="s">
        <v>1511</v>
      </c>
      <c r="AZ1690" s="129" t="s">
        <v>3984</v>
      </c>
      <c r="BA1690" s="130" t="s">
        <v>12027</v>
      </c>
      <c r="BB1690" s="130" t="s">
        <v>12028</v>
      </c>
      <c r="BH1690" s="124"/>
      <c r="BI1690" s="124"/>
      <c r="BP1690" s="123"/>
      <c r="BQ1690" s="123"/>
      <c r="BR1690" s="123"/>
      <c r="BX1690" s="123"/>
      <c r="BY1690" s="123"/>
      <c r="CB1690" s="129" t="s">
        <v>1221</v>
      </c>
      <c r="CC1690" s="129" t="s">
        <v>204</v>
      </c>
      <c r="CD1690" s="129" t="s">
        <v>1222</v>
      </c>
      <c r="CE1690" s="129" t="s">
        <v>1475</v>
      </c>
      <c r="CF1690" s="129" t="s">
        <v>1511</v>
      </c>
      <c r="CG1690" s="131" t="s">
        <v>18063</v>
      </c>
      <c r="CH1690" s="131" t="s">
        <v>12028</v>
      </c>
      <c r="CI1690" s="124" t="s">
        <v>20673</v>
      </c>
    </row>
    <row r="1691" spans="45:87" ht="15" hidden="1" x14ac:dyDescent="0.25">
      <c r="AS1691" s="124" t="s">
        <v>5886</v>
      </c>
      <c r="AT1691" s="129" t="s">
        <v>1221</v>
      </c>
      <c r="AU1691" s="129" t="s">
        <v>204</v>
      </c>
      <c r="AV1691" s="129" t="s">
        <v>1222</v>
      </c>
      <c r="AW1691" s="129" t="s">
        <v>1475</v>
      </c>
      <c r="AX1691" s="129" t="s">
        <v>1512</v>
      </c>
      <c r="AZ1691" s="129" t="s">
        <v>3984</v>
      </c>
      <c r="BA1691" s="130" t="s">
        <v>12029</v>
      </c>
      <c r="BB1691" s="130" t="s">
        <v>12030</v>
      </c>
      <c r="BH1691" s="124"/>
      <c r="BI1691" s="124"/>
      <c r="BP1691" s="123"/>
      <c r="BQ1691" s="123"/>
      <c r="BR1691" s="123"/>
      <c r="BX1691" s="123"/>
      <c r="BY1691" s="123"/>
      <c r="CB1691" s="129" t="s">
        <v>1221</v>
      </c>
      <c r="CC1691" s="129" t="s">
        <v>204</v>
      </c>
      <c r="CD1691" s="129" t="s">
        <v>1222</v>
      </c>
      <c r="CE1691" s="129" t="s">
        <v>1475</v>
      </c>
      <c r="CF1691" s="129" t="s">
        <v>1512</v>
      </c>
      <c r="CG1691" s="131" t="s">
        <v>18063</v>
      </c>
      <c r="CH1691" s="131" t="s">
        <v>12030</v>
      </c>
      <c r="CI1691" s="124" t="s">
        <v>20674</v>
      </c>
    </row>
    <row r="1692" spans="45:87" ht="15" hidden="1" x14ac:dyDescent="0.25">
      <c r="AS1692" s="124" t="s">
        <v>5887</v>
      </c>
      <c r="AT1692" s="129" t="s">
        <v>1221</v>
      </c>
      <c r="AU1692" s="129" t="s">
        <v>204</v>
      </c>
      <c r="AV1692" s="129" t="s">
        <v>1222</v>
      </c>
      <c r="AW1692" s="129" t="s">
        <v>1475</v>
      </c>
      <c r="AX1692" s="129" t="s">
        <v>1513</v>
      </c>
      <c r="AZ1692" s="129" t="s">
        <v>3984</v>
      </c>
      <c r="BA1692" s="130" t="s">
        <v>12031</v>
      </c>
      <c r="BB1692" s="130" t="s">
        <v>12032</v>
      </c>
      <c r="BH1692" s="124"/>
      <c r="BI1692" s="124"/>
      <c r="BP1692" s="123"/>
      <c r="BQ1692" s="123"/>
      <c r="BR1692" s="123"/>
      <c r="BX1692" s="123"/>
      <c r="BY1692" s="123"/>
      <c r="CB1692" s="129" t="s">
        <v>1221</v>
      </c>
      <c r="CC1692" s="129" t="s">
        <v>204</v>
      </c>
      <c r="CD1692" s="129" t="s">
        <v>1222</v>
      </c>
      <c r="CE1692" s="129" t="s">
        <v>1475</v>
      </c>
      <c r="CF1692" s="129" t="s">
        <v>1513</v>
      </c>
      <c r="CG1692" s="131" t="s">
        <v>18063</v>
      </c>
      <c r="CH1692" s="131" t="s">
        <v>12032</v>
      </c>
      <c r="CI1692" s="124" t="s">
        <v>20675</v>
      </c>
    </row>
    <row r="1693" spans="45:87" ht="15" hidden="1" x14ac:dyDescent="0.25">
      <c r="AS1693" s="124" t="s">
        <v>5888</v>
      </c>
      <c r="AT1693" s="129" t="s">
        <v>1221</v>
      </c>
      <c r="AU1693" s="129" t="s">
        <v>204</v>
      </c>
      <c r="AV1693" s="129" t="s">
        <v>1222</v>
      </c>
      <c r="AW1693" s="129" t="s">
        <v>1475</v>
      </c>
      <c r="AX1693" s="129" t="s">
        <v>1514</v>
      </c>
      <c r="AZ1693" s="129" t="s">
        <v>3984</v>
      </c>
      <c r="BA1693" s="130" t="s">
        <v>12033</v>
      </c>
      <c r="BB1693" s="130" t="s">
        <v>12034</v>
      </c>
      <c r="BH1693" s="124"/>
      <c r="BI1693" s="124"/>
      <c r="BP1693" s="123"/>
      <c r="BQ1693" s="123"/>
      <c r="BR1693" s="123"/>
      <c r="BX1693" s="123"/>
      <c r="BY1693" s="123"/>
      <c r="CB1693" s="129" t="s">
        <v>1221</v>
      </c>
      <c r="CC1693" s="129" t="s">
        <v>204</v>
      </c>
      <c r="CD1693" s="129" t="s">
        <v>1222</v>
      </c>
      <c r="CE1693" s="129" t="s">
        <v>1475</v>
      </c>
      <c r="CF1693" s="129" t="s">
        <v>1514</v>
      </c>
      <c r="CG1693" s="131" t="s">
        <v>18063</v>
      </c>
      <c r="CH1693" s="131" t="s">
        <v>12034</v>
      </c>
      <c r="CI1693" s="124" t="s">
        <v>20676</v>
      </c>
    </row>
    <row r="1694" spans="45:87" ht="15" hidden="1" x14ac:dyDescent="0.25">
      <c r="AS1694" s="124" t="s">
        <v>5889</v>
      </c>
      <c r="AT1694" s="129" t="s">
        <v>1221</v>
      </c>
      <c r="AU1694" s="129" t="s">
        <v>204</v>
      </c>
      <c r="AV1694" s="129" t="s">
        <v>1222</v>
      </c>
      <c r="AW1694" s="129" t="s">
        <v>1475</v>
      </c>
      <c r="AX1694" s="129" t="s">
        <v>1515</v>
      </c>
      <c r="AZ1694" s="129" t="s">
        <v>3984</v>
      </c>
      <c r="BA1694" s="130" t="s">
        <v>12035</v>
      </c>
      <c r="BB1694" s="130" t="s">
        <v>12036</v>
      </c>
      <c r="BH1694" s="124"/>
      <c r="BI1694" s="124"/>
      <c r="BP1694" s="123"/>
      <c r="BQ1694" s="123"/>
      <c r="BR1694" s="123"/>
      <c r="BX1694" s="123"/>
      <c r="BY1694" s="123"/>
      <c r="CB1694" s="129" t="s">
        <v>1221</v>
      </c>
      <c r="CC1694" s="129" t="s">
        <v>204</v>
      </c>
      <c r="CD1694" s="129" t="s">
        <v>1222</v>
      </c>
      <c r="CE1694" s="129" t="s">
        <v>1475</v>
      </c>
      <c r="CF1694" s="129" t="s">
        <v>1515</v>
      </c>
      <c r="CG1694" s="131" t="s">
        <v>18063</v>
      </c>
      <c r="CH1694" s="131" t="s">
        <v>12036</v>
      </c>
      <c r="CI1694" s="124" t="s">
        <v>20677</v>
      </c>
    </row>
    <row r="1695" spans="45:87" ht="15" hidden="1" x14ac:dyDescent="0.25">
      <c r="AS1695" s="124" t="s">
        <v>5890</v>
      </c>
      <c r="AT1695" s="129" t="s">
        <v>1221</v>
      </c>
      <c r="AU1695" s="129" t="s">
        <v>204</v>
      </c>
      <c r="AV1695" s="129" t="s">
        <v>1222</v>
      </c>
      <c r="AW1695" s="129" t="s">
        <v>1475</v>
      </c>
      <c r="AX1695" s="129" t="s">
        <v>1516</v>
      </c>
      <c r="AZ1695" s="129" t="s">
        <v>3984</v>
      </c>
      <c r="BA1695" s="130" t="s">
        <v>12037</v>
      </c>
      <c r="BB1695" s="130" t="s">
        <v>12038</v>
      </c>
      <c r="BH1695" s="124"/>
      <c r="BI1695" s="124"/>
      <c r="BP1695" s="123"/>
      <c r="BQ1695" s="123"/>
      <c r="BR1695" s="123"/>
      <c r="BX1695" s="123"/>
      <c r="BY1695" s="123"/>
      <c r="CB1695" s="129" t="s">
        <v>1221</v>
      </c>
      <c r="CC1695" s="129" t="s">
        <v>204</v>
      </c>
      <c r="CD1695" s="129" t="s">
        <v>1222</v>
      </c>
      <c r="CE1695" s="129" t="s">
        <v>1475</v>
      </c>
      <c r="CF1695" s="129" t="s">
        <v>1516</v>
      </c>
      <c r="CG1695" s="131" t="s">
        <v>18063</v>
      </c>
      <c r="CH1695" s="131" t="s">
        <v>12038</v>
      </c>
      <c r="CI1695" s="124" t="s">
        <v>20678</v>
      </c>
    </row>
    <row r="1696" spans="45:87" ht="15" hidden="1" x14ac:dyDescent="0.25">
      <c r="AS1696" s="124" t="s">
        <v>5891</v>
      </c>
      <c r="AT1696" s="129" t="s">
        <v>1221</v>
      </c>
      <c r="AU1696" s="129" t="s">
        <v>204</v>
      </c>
      <c r="AV1696" s="129" t="s">
        <v>1222</v>
      </c>
      <c r="AW1696" s="129" t="s">
        <v>1475</v>
      </c>
      <c r="AX1696" s="129" t="s">
        <v>1517</v>
      </c>
      <c r="AZ1696" s="129" t="s">
        <v>3984</v>
      </c>
      <c r="BA1696" s="130" t="s">
        <v>12039</v>
      </c>
      <c r="BB1696" s="130" t="s">
        <v>12040</v>
      </c>
      <c r="BH1696" s="124"/>
      <c r="BI1696" s="124"/>
      <c r="BP1696" s="123"/>
      <c r="BQ1696" s="123"/>
      <c r="BR1696" s="123"/>
      <c r="BX1696" s="123"/>
      <c r="BY1696" s="123"/>
      <c r="CB1696" s="129" t="s">
        <v>1221</v>
      </c>
      <c r="CC1696" s="129" t="s">
        <v>204</v>
      </c>
      <c r="CD1696" s="129" t="s">
        <v>1222</v>
      </c>
      <c r="CE1696" s="129" t="s">
        <v>1475</v>
      </c>
      <c r="CF1696" s="129" t="s">
        <v>1517</v>
      </c>
      <c r="CG1696" s="131" t="s">
        <v>18063</v>
      </c>
      <c r="CH1696" s="131" t="s">
        <v>12040</v>
      </c>
      <c r="CI1696" s="124" t="s">
        <v>20679</v>
      </c>
    </row>
    <row r="1697" spans="45:87" ht="15" hidden="1" x14ac:dyDescent="0.25">
      <c r="AS1697" s="124" t="s">
        <v>5892</v>
      </c>
      <c r="AT1697" s="129" t="s">
        <v>1221</v>
      </c>
      <c r="AU1697" s="129" t="s">
        <v>204</v>
      </c>
      <c r="AV1697" s="129" t="s">
        <v>1222</v>
      </c>
      <c r="AW1697" s="129" t="s">
        <v>1475</v>
      </c>
      <c r="AX1697" s="129" t="s">
        <v>1518</v>
      </c>
      <c r="AZ1697" s="129" t="s">
        <v>3984</v>
      </c>
      <c r="BA1697" s="130" t="s">
        <v>12041</v>
      </c>
      <c r="BB1697" s="130" t="s">
        <v>12042</v>
      </c>
      <c r="BH1697" s="124"/>
      <c r="BI1697" s="124"/>
      <c r="BP1697" s="123"/>
      <c r="BQ1697" s="123"/>
      <c r="BR1697" s="123"/>
      <c r="BX1697" s="123"/>
      <c r="BY1697" s="123"/>
      <c r="CB1697" s="129" t="s">
        <v>1221</v>
      </c>
      <c r="CC1697" s="129" t="s">
        <v>204</v>
      </c>
      <c r="CD1697" s="129" t="s">
        <v>1222</v>
      </c>
      <c r="CE1697" s="129" t="s">
        <v>1475</v>
      </c>
      <c r="CF1697" s="129" t="s">
        <v>1518</v>
      </c>
      <c r="CG1697" s="131" t="s">
        <v>18063</v>
      </c>
      <c r="CH1697" s="131" t="s">
        <v>12042</v>
      </c>
      <c r="CI1697" s="124" t="s">
        <v>20680</v>
      </c>
    </row>
    <row r="1698" spans="45:87" ht="15" hidden="1" x14ac:dyDescent="0.25">
      <c r="AS1698" s="124" t="s">
        <v>5893</v>
      </c>
      <c r="AT1698" s="129" t="s">
        <v>1221</v>
      </c>
      <c r="AU1698" s="129" t="s">
        <v>204</v>
      </c>
      <c r="AV1698" s="129" t="s">
        <v>1224</v>
      </c>
      <c r="AW1698" s="129" t="s">
        <v>1257</v>
      </c>
      <c r="AX1698" s="129" t="s">
        <v>1258</v>
      </c>
      <c r="AZ1698" s="129" t="s">
        <v>3984</v>
      </c>
      <c r="BA1698" s="130" t="s">
        <v>12043</v>
      </c>
      <c r="BB1698" s="130" t="s">
        <v>12044</v>
      </c>
      <c r="BH1698" s="124"/>
      <c r="BI1698" s="124"/>
      <c r="BP1698" s="123"/>
      <c r="BQ1698" s="123"/>
      <c r="BR1698" s="123"/>
      <c r="BX1698" s="123"/>
      <c r="BY1698" s="123"/>
      <c r="CB1698" s="129" t="s">
        <v>1221</v>
      </c>
      <c r="CC1698" s="129" t="s">
        <v>204</v>
      </c>
      <c r="CD1698" s="129" t="s">
        <v>1224</v>
      </c>
      <c r="CE1698" s="129" t="s">
        <v>1257</v>
      </c>
      <c r="CF1698" s="129" t="s">
        <v>1258</v>
      </c>
      <c r="CG1698" s="131" t="s">
        <v>18064</v>
      </c>
      <c r="CH1698" s="131" t="s">
        <v>12044</v>
      </c>
      <c r="CI1698" s="124" t="s">
        <v>20681</v>
      </c>
    </row>
    <row r="1699" spans="45:87" ht="15" hidden="1" x14ac:dyDescent="0.25">
      <c r="AS1699" s="124" t="s">
        <v>5894</v>
      </c>
      <c r="AT1699" s="129" t="s">
        <v>1221</v>
      </c>
      <c r="AU1699" s="129" t="s">
        <v>204</v>
      </c>
      <c r="AV1699" s="129" t="s">
        <v>1224</v>
      </c>
      <c r="AW1699" s="129" t="s">
        <v>1257</v>
      </c>
      <c r="AX1699" s="129" t="s">
        <v>1260</v>
      </c>
      <c r="AZ1699" s="129" t="s">
        <v>3984</v>
      </c>
      <c r="BA1699" s="130" t="s">
        <v>12045</v>
      </c>
      <c r="BB1699" s="130" t="s">
        <v>12046</v>
      </c>
      <c r="BH1699" s="124"/>
      <c r="BI1699" s="124"/>
      <c r="BP1699" s="123"/>
      <c r="BQ1699" s="123"/>
      <c r="BR1699" s="123"/>
      <c r="BX1699" s="123"/>
      <c r="BY1699" s="123"/>
      <c r="CB1699" s="129" t="s">
        <v>1221</v>
      </c>
      <c r="CC1699" s="129" t="s">
        <v>204</v>
      </c>
      <c r="CD1699" s="129" t="s">
        <v>1224</v>
      </c>
      <c r="CE1699" s="129" t="s">
        <v>1257</v>
      </c>
      <c r="CF1699" s="129" t="s">
        <v>1260</v>
      </c>
      <c r="CG1699" s="131" t="s">
        <v>18064</v>
      </c>
      <c r="CH1699" s="131" t="s">
        <v>12046</v>
      </c>
      <c r="CI1699" s="124" t="s">
        <v>20682</v>
      </c>
    </row>
    <row r="1700" spans="45:87" ht="15" hidden="1" x14ac:dyDescent="0.25">
      <c r="AS1700" s="124" t="s">
        <v>5895</v>
      </c>
      <c r="AT1700" s="129" t="s">
        <v>1221</v>
      </c>
      <c r="AU1700" s="129" t="s">
        <v>204</v>
      </c>
      <c r="AV1700" s="129" t="s">
        <v>1224</v>
      </c>
      <c r="AW1700" s="129" t="s">
        <v>1257</v>
      </c>
      <c r="AX1700" s="129" t="s">
        <v>1261</v>
      </c>
      <c r="AZ1700" s="129" t="s">
        <v>3984</v>
      </c>
      <c r="BA1700" s="130" t="s">
        <v>12047</v>
      </c>
      <c r="BB1700" s="130" t="s">
        <v>12048</v>
      </c>
      <c r="BH1700" s="124"/>
      <c r="BI1700" s="124"/>
      <c r="BP1700" s="123"/>
      <c r="BQ1700" s="123"/>
      <c r="BR1700" s="123"/>
      <c r="BX1700" s="123"/>
      <c r="BY1700" s="123"/>
      <c r="CB1700" s="129" t="s">
        <v>1221</v>
      </c>
      <c r="CC1700" s="129" t="s">
        <v>204</v>
      </c>
      <c r="CD1700" s="129" t="s">
        <v>1224</v>
      </c>
      <c r="CE1700" s="129" t="s">
        <v>1257</v>
      </c>
      <c r="CF1700" s="129" t="s">
        <v>1261</v>
      </c>
      <c r="CG1700" s="131" t="s">
        <v>18064</v>
      </c>
      <c r="CH1700" s="131" t="s">
        <v>12048</v>
      </c>
      <c r="CI1700" s="124" t="s">
        <v>20683</v>
      </c>
    </row>
    <row r="1701" spans="45:87" ht="15" hidden="1" x14ac:dyDescent="0.25">
      <c r="AS1701" s="124" t="s">
        <v>5896</v>
      </c>
      <c r="AT1701" s="129" t="s">
        <v>1221</v>
      </c>
      <c r="AU1701" s="129" t="s">
        <v>204</v>
      </c>
      <c r="AV1701" s="129" t="s">
        <v>1224</v>
      </c>
      <c r="AW1701" s="129" t="s">
        <v>1257</v>
      </c>
      <c r="AX1701" s="129" t="s">
        <v>1519</v>
      </c>
      <c r="AZ1701" s="129" t="s">
        <v>3984</v>
      </c>
      <c r="BA1701" s="130" t="s">
        <v>12049</v>
      </c>
      <c r="BB1701" s="130" t="s">
        <v>12050</v>
      </c>
      <c r="BH1701" s="124"/>
      <c r="BI1701" s="124"/>
      <c r="BP1701" s="123"/>
      <c r="BQ1701" s="123"/>
      <c r="BR1701" s="123"/>
      <c r="BX1701" s="123"/>
      <c r="BY1701" s="123"/>
      <c r="CB1701" s="129" t="s">
        <v>1221</v>
      </c>
      <c r="CC1701" s="129" t="s">
        <v>204</v>
      </c>
      <c r="CD1701" s="129" t="s">
        <v>1224</v>
      </c>
      <c r="CE1701" s="129" t="s">
        <v>1257</v>
      </c>
      <c r="CF1701" s="129" t="s">
        <v>1519</v>
      </c>
      <c r="CG1701" s="131" t="s">
        <v>18064</v>
      </c>
      <c r="CH1701" s="131" t="s">
        <v>12050</v>
      </c>
      <c r="CI1701" s="124" t="s">
        <v>20684</v>
      </c>
    </row>
    <row r="1702" spans="45:87" ht="15" hidden="1" x14ac:dyDescent="0.25">
      <c r="AS1702" s="124" t="s">
        <v>5897</v>
      </c>
      <c r="AT1702" s="129" t="s">
        <v>1221</v>
      </c>
      <c r="AU1702" s="129" t="s">
        <v>204</v>
      </c>
      <c r="AV1702" s="129" t="s">
        <v>1224</v>
      </c>
      <c r="AW1702" s="129" t="s">
        <v>1257</v>
      </c>
      <c r="AX1702" s="129" t="s">
        <v>1520</v>
      </c>
      <c r="AZ1702" s="129" t="s">
        <v>3984</v>
      </c>
      <c r="BA1702" s="130" t="s">
        <v>12051</v>
      </c>
      <c r="BB1702" s="130" t="s">
        <v>12052</v>
      </c>
      <c r="BH1702" s="124"/>
      <c r="BI1702" s="124"/>
      <c r="BP1702" s="123"/>
      <c r="BQ1702" s="123"/>
      <c r="BR1702" s="123"/>
      <c r="BX1702" s="123"/>
      <c r="BY1702" s="123"/>
      <c r="CB1702" s="129" t="s">
        <v>1221</v>
      </c>
      <c r="CC1702" s="129" t="s">
        <v>204</v>
      </c>
      <c r="CD1702" s="129" t="s">
        <v>1224</v>
      </c>
      <c r="CE1702" s="129" t="s">
        <v>1257</v>
      </c>
      <c r="CF1702" s="129" t="s">
        <v>1520</v>
      </c>
      <c r="CG1702" s="131" t="s">
        <v>18064</v>
      </c>
      <c r="CH1702" s="131" t="s">
        <v>12052</v>
      </c>
      <c r="CI1702" s="124" t="s">
        <v>20685</v>
      </c>
    </row>
    <row r="1703" spans="45:87" ht="15" hidden="1" x14ac:dyDescent="0.25">
      <c r="AS1703" s="124" t="s">
        <v>5898</v>
      </c>
      <c r="AT1703" s="129" t="s">
        <v>1221</v>
      </c>
      <c r="AU1703" s="129" t="s">
        <v>204</v>
      </c>
      <c r="AV1703" s="129" t="s">
        <v>1224</v>
      </c>
      <c r="AW1703" s="129" t="s">
        <v>1257</v>
      </c>
      <c r="AX1703" s="129" t="s">
        <v>1521</v>
      </c>
      <c r="AZ1703" s="129" t="s">
        <v>3984</v>
      </c>
      <c r="BA1703" s="130" t="s">
        <v>12053</v>
      </c>
      <c r="BB1703" s="130" t="s">
        <v>12054</v>
      </c>
      <c r="BH1703" s="124"/>
      <c r="BI1703" s="124"/>
      <c r="BP1703" s="123"/>
      <c r="BQ1703" s="123"/>
      <c r="BR1703" s="123"/>
      <c r="BX1703" s="123"/>
      <c r="BY1703" s="123"/>
      <c r="CB1703" s="129" t="s">
        <v>1221</v>
      </c>
      <c r="CC1703" s="129" t="s">
        <v>204</v>
      </c>
      <c r="CD1703" s="129" t="s">
        <v>1224</v>
      </c>
      <c r="CE1703" s="129" t="s">
        <v>1257</v>
      </c>
      <c r="CF1703" s="129" t="s">
        <v>1521</v>
      </c>
      <c r="CG1703" s="131" t="s">
        <v>18064</v>
      </c>
      <c r="CH1703" s="131" t="s">
        <v>12054</v>
      </c>
      <c r="CI1703" s="124" t="s">
        <v>20686</v>
      </c>
    </row>
    <row r="1704" spans="45:87" ht="15" hidden="1" x14ac:dyDescent="0.25">
      <c r="AS1704" s="124" t="s">
        <v>5899</v>
      </c>
      <c r="AT1704" s="129" t="s">
        <v>1221</v>
      </c>
      <c r="AU1704" s="129" t="s">
        <v>204</v>
      </c>
      <c r="AV1704" s="129" t="s">
        <v>1224</v>
      </c>
      <c r="AW1704" s="129" t="s">
        <v>1257</v>
      </c>
      <c r="AX1704" s="129" t="s">
        <v>1522</v>
      </c>
      <c r="AZ1704" s="129" t="s">
        <v>3984</v>
      </c>
      <c r="BA1704" s="130" t="s">
        <v>12055</v>
      </c>
      <c r="BB1704" s="130" t="s">
        <v>12056</v>
      </c>
      <c r="BH1704" s="124"/>
      <c r="BI1704" s="124"/>
      <c r="BP1704" s="123"/>
      <c r="BQ1704" s="123"/>
      <c r="BR1704" s="123"/>
      <c r="BX1704" s="123"/>
      <c r="BY1704" s="123"/>
      <c r="CB1704" s="129" t="s">
        <v>1221</v>
      </c>
      <c r="CC1704" s="129" t="s">
        <v>204</v>
      </c>
      <c r="CD1704" s="129" t="s">
        <v>1224</v>
      </c>
      <c r="CE1704" s="129" t="s">
        <v>1257</v>
      </c>
      <c r="CF1704" s="129" t="s">
        <v>1522</v>
      </c>
      <c r="CG1704" s="131" t="s">
        <v>18064</v>
      </c>
      <c r="CH1704" s="131" t="s">
        <v>12056</v>
      </c>
      <c r="CI1704" s="124" t="s">
        <v>20687</v>
      </c>
    </row>
    <row r="1705" spans="45:87" ht="15" hidden="1" x14ac:dyDescent="0.25">
      <c r="AS1705" s="124" t="s">
        <v>5900</v>
      </c>
      <c r="AT1705" s="129" t="s">
        <v>1221</v>
      </c>
      <c r="AU1705" s="129" t="s">
        <v>204</v>
      </c>
      <c r="AV1705" s="129" t="s">
        <v>1224</v>
      </c>
      <c r="AW1705" s="129" t="s">
        <v>1257</v>
      </c>
      <c r="AX1705" s="129" t="s">
        <v>1523</v>
      </c>
      <c r="AZ1705" s="129" t="s">
        <v>3984</v>
      </c>
      <c r="BA1705" s="130" t="s">
        <v>12057</v>
      </c>
      <c r="BB1705" s="130" t="s">
        <v>12058</v>
      </c>
      <c r="BH1705" s="124"/>
      <c r="BI1705" s="124"/>
      <c r="BP1705" s="123"/>
      <c r="BQ1705" s="123"/>
      <c r="BR1705" s="123"/>
      <c r="BX1705" s="123"/>
      <c r="BY1705" s="123"/>
      <c r="CB1705" s="129" t="s">
        <v>1221</v>
      </c>
      <c r="CC1705" s="129" t="s">
        <v>204</v>
      </c>
      <c r="CD1705" s="129" t="s">
        <v>1224</v>
      </c>
      <c r="CE1705" s="129" t="s">
        <v>1257</v>
      </c>
      <c r="CF1705" s="129" t="s">
        <v>1523</v>
      </c>
      <c r="CG1705" s="131" t="s">
        <v>18064</v>
      </c>
      <c r="CH1705" s="131" t="s">
        <v>12058</v>
      </c>
      <c r="CI1705" s="124" t="s">
        <v>20688</v>
      </c>
    </row>
    <row r="1706" spans="45:87" ht="15" hidden="1" x14ac:dyDescent="0.25">
      <c r="AS1706" s="124" t="s">
        <v>5901</v>
      </c>
      <c r="AT1706" s="129" t="s">
        <v>1221</v>
      </c>
      <c r="AU1706" s="129" t="s">
        <v>204</v>
      </c>
      <c r="AV1706" s="129" t="s">
        <v>1224</v>
      </c>
      <c r="AW1706" s="129" t="s">
        <v>1257</v>
      </c>
      <c r="AX1706" s="129" t="s">
        <v>1524</v>
      </c>
      <c r="AZ1706" s="129" t="s">
        <v>3984</v>
      </c>
      <c r="BA1706" s="130" t="s">
        <v>12059</v>
      </c>
      <c r="BB1706" s="130" t="s">
        <v>12060</v>
      </c>
      <c r="BH1706" s="124"/>
      <c r="BI1706" s="124"/>
      <c r="BP1706" s="123"/>
      <c r="BQ1706" s="123"/>
      <c r="BR1706" s="123"/>
      <c r="BX1706" s="123"/>
      <c r="BY1706" s="123"/>
      <c r="CB1706" s="129" t="s">
        <v>1221</v>
      </c>
      <c r="CC1706" s="129" t="s">
        <v>204</v>
      </c>
      <c r="CD1706" s="129" t="s">
        <v>1224</v>
      </c>
      <c r="CE1706" s="129" t="s">
        <v>1257</v>
      </c>
      <c r="CF1706" s="129" t="s">
        <v>1524</v>
      </c>
      <c r="CG1706" s="131" t="s">
        <v>18064</v>
      </c>
      <c r="CH1706" s="131" t="s">
        <v>12060</v>
      </c>
      <c r="CI1706" s="124" t="s">
        <v>20689</v>
      </c>
    </row>
    <row r="1707" spans="45:87" ht="15" hidden="1" x14ac:dyDescent="0.25">
      <c r="AS1707" s="124" t="s">
        <v>5902</v>
      </c>
      <c r="AT1707" s="129" t="s">
        <v>1221</v>
      </c>
      <c r="AU1707" s="129" t="s">
        <v>204</v>
      </c>
      <c r="AV1707" s="129" t="s">
        <v>1224</v>
      </c>
      <c r="AW1707" s="129" t="s">
        <v>1257</v>
      </c>
      <c r="AX1707" s="129" t="s">
        <v>1525</v>
      </c>
      <c r="AZ1707" s="129" t="s">
        <v>3984</v>
      </c>
      <c r="BA1707" s="130" t="s">
        <v>12061</v>
      </c>
      <c r="BB1707" s="130" t="s">
        <v>12062</v>
      </c>
      <c r="BH1707" s="124"/>
      <c r="BI1707" s="124"/>
      <c r="BP1707" s="123"/>
      <c r="BQ1707" s="123"/>
      <c r="BR1707" s="123"/>
      <c r="BX1707" s="123"/>
      <c r="BY1707" s="123"/>
      <c r="CB1707" s="129" t="s">
        <v>1221</v>
      </c>
      <c r="CC1707" s="129" t="s">
        <v>204</v>
      </c>
      <c r="CD1707" s="129" t="s">
        <v>1224</v>
      </c>
      <c r="CE1707" s="129" t="s">
        <v>1257</v>
      </c>
      <c r="CF1707" s="129" t="s">
        <v>1525</v>
      </c>
      <c r="CG1707" s="131" t="s">
        <v>18064</v>
      </c>
      <c r="CH1707" s="131" t="s">
        <v>12062</v>
      </c>
      <c r="CI1707" s="124" t="s">
        <v>20690</v>
      </c>
    </row>
    <row r="1708" spans="45:87" ht="15" hidden="1" x14ac:dyDescent="0.25">
      <c r="AS1708" s="124" t="s">
        <v>5903</v>
      </c>
      <c r="AT1708" s="129" t="s">
        <v>1221</v>
      </c>
      <c r="AU1708" s="129" t="s">
        <v>204</v>
      </c>
      <c r="AV1708" s="129" t="s">
        <v>1224</v>
      </c>
      <c r="AW1708" s="129" t="s">
        <v>1257</v>
      </c>
      <c r="AX1708" s="129" t="s">
        <v>1526</v>
      </c>
      <c r="AZ1708" s="129" t="s">
        <v>3984</v>
      </c>
      <c r="BA1708" s="130" t="s">
        <v>12063</v>
      </c>
      <c r="BB1708" s="130" t="s">
        <v>12064</v>
      </c>
      <c r="BH1708" s="124"/>
      <c r="BI1708" s="124"/>
      <c r="BP1708" s="123"/>
      <c r="BQ1708" s="123"/>
      <c r="BR1708" s="123"/>
      <c r="BX1708" s="123"/>
      <c r="BY1708" s="123"/>
      <c r="CB1708" s="129" t="s">
        <v>1221</v>
      </c>
      <c r="CC1708" s="129" t="s">
        <v>204</v>
      </c>
      <c r="CD1708" s="129" t="s">
        <v>1224</v>
      </c>
      <c r="CE1708" s="129" t="s">
        <v>1257</v>
      </c>
      <c r="CF1708" s="129" t="s">
        <v>1526</v>
      </c>
      <c r="CG1708" s="131" t="s">
        <v>18064</v>
      </c>
      <c r="CH1708" s="131" t="s">
        <v>12064</v>
      </c>
      <c r="CI1708" s="124" t="s">
        <v>20691</v>
      </c>
    </row>
    <row r="1709" spans="45:87" ht="15" hidden="1" x14ac:dyDescent="0.25">
      <c r="AS1709" s="124" t="s">
        <v>5904</v>
      </c>
      <c r="AT1709" s="129" t="s">
        <v>1221</v>
      </c>
      <c r="AU1709" s="129" t="s">
        <v>204</v>
      </c>
      <c r="AV1709" s="129" t="s">
        <v>1224</v>
      </c>
      <c r="AW1709" s="129" t="s">
        <v>1257</v>
      </c>
      <c r="AX1709" s="129" t="s">
        <v>1527</v>
      </c>
      <c r="AZ1709" s="129" t="s">
        <v>3984</v>
      </c>
      <c r="BA1709" s="130" t="s">
        <v>12065</v>
      </c>
      <c r="BB1709" s="130" t="s">
        <v>12066</v>
      </c>
      <c r="BH1709" s="124"/>
      <c r="BI1709" s="124"/>
      <c r="BP1709" s="123"/>
      <c r="BQ1709" s="123"/>
      <c r="BR1709" s="123"/>
      <c r="BX1709" s="123"/>
      <c r="BY1709" s="123"/>
      <c r="CB1709" s="129" t="s">
        <v>1221</v>
      </c>
      <c r="CC1709" s="129" t="s">
        <v>204</v>
      </c>
      <c r="CD1709" s="129" t="s">
        <v>1224</v>
      </c>
      <c r="CE1709" s="129" t="s">
        <v>1257</v>
      </c>
      <c r="CF1709" s="129" t="s">
        <v>1527</v>
      </c>
      <c r="CG1709" s="131" t="s">
        <v>18064</v>
      </c>
      <c r="CH1709" s="131" t="s">
        <v>12066</v>
      </c>
      <c r="CI1709" s="124" t="s">
        <v>20692</v>
      </c>
    </row>
    <row r="1710" spans="45:87" ht="15" hidden="1" x14ac:dyDescent="0.25">
      <c r="AS1710" s="124" t="s">
        <v>5905</v>
      </c>
      <c r="AT1710" s="129" t="s">
        <v>1221</v>
      </c>
      <c r="AU1710" s="129" t="s">
        <v>204</v>
      </c>
      <c r="AV1710" s="129" t="s">
        <v>1224</v>
      </c>
      <c r="AW1710" s="129" t="s">
        <v>1257</v>
      </c>
      <c r="AX1710" s="129" t="s">
        <v>1528</v>
      </c>
      <c r="AZ1710" s="129" t="s">
        <v>3984</v>
      </c>
      <c r="BA1710" s="130" t="s">
        <v>12067</v>
      </c>
      <c r="BB1710" s="130" t="s">
        <v>12068</v>
      </c>
      <c r="BH1710" s="124"/>
      <c r="BI1710" s="124"/>
      <c r="BP1710" s="123"/>
      <c r="BQ1710" s="123"/>
      <c r="BR1710" s="123"/>
      <c r="BX1710" s="123"/>
      <c r="BY1710" s="123"/>
      <c r="CB1710" s="129" t="s">
        <v>1221</v>
      </c>
      <c r="CC1710" s="129" t="s">
        <v>204</v>
      </c>
      <c r="CD1710" s="129" t="s">
        <v>1224</v>
      </c>
      <c r="CE1710" s="129" t="s">
        <v>1257</v>
      </c>
      <c r="CF1710" s="129" t="s">
        <v>1528</v>
      </c>
      <c r="CG1710" s="131" t="s">
        <v>18064</v>
      </c>
      <c r="CH1710" s="131" t="s">
        <v>12068</v>
      </c>
      <c r="CI1710" s="124" t="s">
        <v>20693</v>
      </c>
    </row>
    <row r="1711" spans="45:87" ht="15" hidden="1" x14ac:dyDescent="0.25">
      <c r="AS1711" s="124" t="s">
        <v>5906</v>
      </c>
      <c r="AT1711" s="129" t="s">
        <v>1221</v>
      </c>
      <c r="AU1711" s="129" t="s">
        <v>204</v>
      </c>
      <c r="AV1711" s="129" t="s">
        <v>1224</v>
      </c>
      <c r="AW1711" s="129" t="s">
        <v>1257</v>
      </c>
      <c r="AX1711" s="129" t="s">
        <v>1529</v>
      </c>
      <c r="AZ1711" s="129" t="s">
        <v>3984</v>
      </c>
      <c r="BA1711" s="130" t="s">
        <v>12069</v>
      </c>
      <c r="BB1711" s="130" t="s">
        <v>12070</v>
      </c>
      <c r="BH1711" s="124"/>
      <c r="BI1711" s="124"/>
      <c r="BP1711" s="123"/>
      <c r="BQ1711" s="123"/>
      <c r="BR1711" s="123"/>
      <c r="BX1711" s="123"/>
      <c r="BY1711" s="123"/>
      <c r="CB1711" s="129" t="s">
        <v>1221</v>
      </c>
      <c r="CC1711" s="129" t="s">
        <v>204</v>
      </c>
      <c r="CD1711" s="129" t="s">
        <v>1224</v>
      </c>
      <c r="CE1711" s="129" t="s">
        <v>1257</v>
      </c>
      <c r="CF1711" s="129" t="s">
        <v>1529</v>
      </c>
      <c r="CG1711" s="131" t="s">
        <v>18064</v>
      </c>
      <c r="CH1711" s="131" t="s">
        <v>12070</v>
      </c>
      <c r="CI1711" s="124" t="s">
        <v>20694</v>
      </c>
    </row>
    <row r="1712" spans="45:87" ht="15" hidden="1" x14ac:dyDescent="0.25">
      <c r="AS1712" s="124" t="s">
        <v>5907</v>
      </c>
      <c r="AT1712" s="129" t="s">
        <v>1221</v>
      </c>
      <c r="AU1712" s="129" t="s">
        <v>204</v>
      </c>
      <c r="AV1712" s="129" t="s">
        <v>1224</v>
      </c>
      <c r="AW1712" s="129" t="s">
        <v>1257</v>
      </c>
      <c r="AX1712" s="129" t="s">
        <v>1530</v>
      </c>
      <c r="AZ1712" s="129" t="s">
        <v>3984</v>
      </c>
      <c r="BA1712" s="130" t="s">
        <v>12071</v>
      </c>
      <c r="BB1712" s="130" t="s">
        <v>12072</v>
      </c>
      <c r="BH1712" s="124"/>
      <c r="BI1712" s="124"/>
      <c r="BP1712" s="123"/>
      <c r="BQ1712" s="123"/>
      <c r="BR1712" s="123"/>
      <c r="BX1712" s="123"/>
      <c r="BY1712" s="123"/>
      <c r="CB1712" s="129" t="s">
        <v>1221</v>
      </c>
      <c r="CC1712" s="129" t="s">
        <v>204</v>
      </c>
      <c r="CD1712" s="129" t="s">
        <v>1224</v>
      </c>
      <c r="CE1712" s="129" t="s">
        <v>1257</v>
      </c>
      <c r="CF1712" s="129" t="s">
        <v>1530</v>
      </c>
      <c r="CG1712" s="131" t="s">
        <v>18064</v>
      </c>
      <c r="CH1712" s="131" t="s">
        <v>12072</v>
      </c>
      <c r="CI1712" s="124" t="s">
        <v>20695</v>
      </c>
    </row>
    <row r="1713" spans="45:87" ht="15" hidden="1" x14ac:dyDescent="0.25">
      <c r="AS1713" s="124" t="s">
        <v>5908</v>
      </c>
      <c r="AT1713" s="129" t="s">
        <v>1221</v>
      </c>
      <c r="AU1713" s="129" t="s">
        <v>204</v>
      </c>
      <c r="AV1713" s="129" t="s">
        <v>1224</v>
      </c>
      <c r="AW1713" s="129" t="s">
        <v>1257</v>
      </c>
      <c r="AX1713" s="129" t="s">
        <v>1531</v>
      </c>
      <c r="AZ1713" s="129" t="s">
        <v>3984</v>
      </c>
      <c r="BA1713" s="130" t="s">
        <v>12073</v>
      </c>
      <c r="BB1713" s="130" t="s">
        <v>12074</v>
      </c>
      <c r="BH1713" s="124"/>
      <c r="BI1713" s="124"/>
      <c r="BP1713" s="123"/>
      <c r="BQ1713" s="123"/>
      <c r="BR1713" s="123"/>
      <c r="BX1713" s="123"/>
      <c r="BY1713" s="123"/>
      <c r="CB1713" s="129" t="s">
        <v>1221</v>
      </c>
      <c r="CC1713" s="129" t="s">
        <v>204</v>
      </c>
      <c r="CD1713" s="129" t="s">
        <v>1224</v>
      </c>
      <c r="CE1713" s="129" t="s">
        <v>1257</v>
      </c>
      <c r="CF1713" s="129" t="s">
        <v>1531</v>
      </c>
      <c r="CG1713" s="131" t="s">
        <v>18064</v>
      </c>
      <c r="CH1713" s="131" t="s">
        <v>12074</v>
      </c>
      <c r="CI1713" s="124" t="s">
        <v>20696</v>
      </c>
    </row>
    <row r="1714" spans="45:87" ht="15" hidden="1" x14ac:dyDescent="0.25">
      <c r="AS1714" s="124" t="s">
        <v>5909</v>
      </c>
      <c r="AT1714" s="129" t="s">
        <v>1221</v>
      </c>
      <c r="AU1714" s="129" t="s">
        <v>204</v>
      </c>
      <c r="AV1714" s="129" t="s">
        <v>1224</v>
      </c>
      <c r="AW1714" s="129" t="s">
        <v>1257</v>
      </c>
      <c r="AX1714" s="129" t="s">
        <v>1267</v>
      </c>
      <c r="AZ1714" s="129" t="s">
        <v>3984</v>
      </c>
      <c r="BA1714" s="130" t="s">
        <v>12075</v>
      </c>
      <c r="BB1714" s="130" t="s">
        <v>12076</v>
      </c>
      <c r="BH1714" s="124"/>
      <c r="BI1714" s="124"/>
      <c r="BP1714" s="123"/>
      <c r="BQ1714" s="123"/>
      <c r="BR1714" s="123"/>
      <c r="BX1714" s="123"/>
      <c r="BY1714" s="123"/>
      <c r="CB1714" s="129" t="s">
        <v>1221</v>
      </c>
      <c r="CC1714" s="129" t="s">
        <v>204</v>
      </c>
      <c r="CD1714" s="129" t="s">
        <v>1224</v>
      </c>
      <c r="CE1714" s="129" t="s">
        <v>1257</v>
      </c>
      <c r="CF1714" s="129" t="s">
        <v>1267</v>
      </c>
      <c r="CG1714" s="131" t="s">
        <v>18064</v>
      </c>
      <c r="CH1714" s="131" t="s">
        <v>12076</v>
      </c>
      <c r="CI1714" s="124" t="s">
        <v>20697</v>
      </c>
    </row>
    <row r="1715" spans="45:87" ht="15" hidden="1" x14ac:dyDescent="0.25">
      <c r="AS1715" s="124" t="s">
        <v>5910</v>
      </c>
      <c r="AT1715" s="129" t="s">
        <v>1221</v>
      </c>
      <c r="AU1715" s="129" t="s">
        <v>204</v>
      </c>
      <c r="AV1715" s="129" t="s">
        <v>1224</v>
      </c>
      <c r="AW1715" s="129" t="s">
        <v>1257</v>
      </c>
      <c r="AX1715" s="129" t="s">
        <v>1268</v>
      </c>
      <c r="AZ1715" s="129" t="s">
        <v>3984</v>
      </c>
      <c r="BA1715" s="130" t="s">
        <v>12077</v>
      </c>
      <c r="BB1715" s="130" t="s">
        <v>12078</v>
      </c>
      <c r="BH1715" s="124"/>
      <c r="BI1715" s="124"/>
      <c r="BP1715" s="123"/>
      <c r="BQ1715" s="123"/>
      <c r="BR1715" s="123"/>
      <c r="BX1715" s="123"/>
      <c r="BY1715" s="123"/>
      <c r="CB1715" s="129" t="s">
        <v>1221</v>
      </c>
      <c r="CC1715" s="129" t="s">
        <v>204</v>
      </c>
      <c r="CD1715" s="129" t="s">
        <v>1224</v>
      </c>
      <c r="CE1715" s="129" t="s">
        <v>1257</v>
      </c>
      <c r="CF1715" s="129" t="s">
        <v>1268</v>
      </c>
      <c r="CG1715" s="131" t="s">
        <v>18064</v>
      </c>
      <c r="CH1715" s="131" t="s">
        <v>12078</v>
      </c>
      <c r="CI1715" s="124" t="s">
        <v>20698</v>
      </c>
    </row>
    <row r="1716" spans="45:87" ht="15" hidden="1" x14ac:dyDescent="0.25">
      <c r="AS1716" s="124" t="s">
        <v>5911</v>
      </c>
      <c r="AT1716" s="129" t="s">
        <v>1221</v>
      </c>
      <c r="AU1716" s="129" t="s">
        <v>204</v>
      </c>
      <c r="AV1716" s="129" t="s">
        <v>1224</v>
      </c>
      <c r="AW1716" s="129" t="s">
        <v>1257</v>
      </c>
      <c r="AX1716" s="129" t="s">
        <v>1532</v>
      </c>
      <c r="AZ1716" s="129" t="s">
        <v>3984</v>
      </c>
      <c r="BA1716" s="130" t="s">
        <v>12079</v>
      </c>
      <c r="BB1716" s="130" t="s">
        <v>12080</v>
      </c>
      <c r="BH1716" s="124"/>
      <c r="BI1716" s="124"/>
      <c r="BP1716" s="123"/>
      <c r="BQ1716" s="123"/>
      <c r="BR1716" s="123"/>
      <c r="BX1716" s="123"/>
      <c r="BY1716" s="123"/>
      <c r="CB1716" s="129" t="s">
        <v>1221</v>
      </c>
      <c r="CC1716" s="129" t="s">
        <v>204</v>
      </c>
      <c r="CD1716" s="129" t="s">
        <v>1224</v>
      </c>
      <c r="CE1716" s="129" t="s">
        <v>1257</v>
      </c>
      <c r="CF1716" s="129" t="s">
        <v>1532</v>
      </c>
      <c r="CG1716" s="131" t="s">
        <v>18064</v>
      </c>
      <c r="CH1716" s="131" t="s">
        <v>12080</v>
      </c>
      <c r="CI1716" s="124" t="s">
        <v>20699</v>
      </c>
    </row>
    <row r="1717" spans="45:87" ht="15" hidden="1" x14ac:dyDescent="0.25">
      <c r="AS1717" s="124" t="s">
        <v>5912</v>
      </c>
      <c r="AT1717" s="129" t="s">
        <v>1221</v>
      </c>
      <c r="AU1717" s="129" t="s">
        <v>204</v>
      </c>
      <c r="AV1717" s="129" t="s">
        <v>1224</v>
      </c>
      <c r="AW1717" s="129" t="s">
        <v>1257</v>
      </c>
      <c r="AX1717" s="129" t="s">
        <v>1533</v>
      </c>
      <c r="AZ1717" s="129" t="s">
        <v>3984</v>
      </c>
      <c r="BA1717" s="130" t="s">
        <v>12081</v>
      </c>
      <c r="BB1717" s="130" t="s">
        <v>12082</v>
      </c>
      <c r="BH1717" s="124"/>
      <c r="BI1717" s="124"/>
      <c r="BP1717" s="123"/>
      <c r="BQ1717" s="123"/>
      <c r="BR1717" s="123"/>
      <c r="BX1717" s="123"/>
      <c r="BY1717" s="123"/>
      <c r="CB1717" s="129" t="s">
        <v>1221</v>
      </c>
      <c r="CC1717" s="129" t="s">
        <v>204</v>
      </c>
      <c r="CD1717" s="129" t="s">
        <v>1224</v>
      </c>
      <c r="CE1717" s="129" t="s">
        <v>1257</v>
      </c>
      <c r="CF1717" s="129" t="s">
        <v>1533</v>
      </c>
      <c r="CG1717" s="131" t="s">
        <v>18064</v>
      </c>
      <c r="CH1717" s="131" t="s">
        <v>12082</v>
      </c>
      <c r="CI1717" s="124" t="s">
        <v>20700</v>
      </c>
    </row>
    <row r="1718" spans="45:87" ht="15" hidden="1" x14ac:dyDescent="0.25">
      <c r="AS1718" s="124" t="s">
        <v>5913</v>
      </c>
      <c r="AT1718" s="129" t="s">
        <v>1221</v>
      </c>
      <c r="AU1718" s="129" t="s">
        <v>204</v>
      </c>
      <c r="AV1718" s="129" t="s">
        <v>1224</v>
      </c>
      <c r="AW1718" s="129" t="s">
        <v>1257</v>
      </c>
      <c r="AX1718" s="129" t="s">
        <v>1534</v>
      </c>
      <c r="AZ1718" s="129" t="s">
        <v>3984</v>
      </c>
      <c r="BA1718" s="130" t="s">
        <v>12083</v>
      </c>
      <c r="BB1718" s="130" t="s">
        <v>12084</v>
      </c>
      <c r="BH1718" s="124"/>
      <c r="BI1718" s="124"/>
      <c r="BP1718" s="123"/>
      <c r="BQ1718" s="123"/>
      <c r="BR1718" s="123"/>
      <c r="BX1718" s="123"/>
      <c r="BY1718" s="123"/>
      <c r="CB1718" s="129" t="s">
        <v>1221</v>
      </c>
      <c r="CC1718" s="129" t="s">
        <v>204</v>
      </c>
      <c r="CD1718" s="129" t="s">
        <v>1224</v>
      </c>
      <c r="CE1718" s="129" t="s">
        <v>1257</v>
      </c>
      <c r="CF1718" s="129" t="s">
        <v>1534</v>
      </c>
      <c r="CG1718" s="131" t="s">
        <v>18064</v>
      </c>
      <c r="CH1718" s="131" t="s">
        <v>12084</v>
      </c>
      <c r="CI1718" s="124" t="s">
        <v>20701</v>
      </c>
    </row>
    <row r="1719" spans="45:87" ht="15" hidden="1" x14ac:dyDescent="0.25">
      <c r="AS1719" s="124" t="s">
        <v>5914</v>
      </c>
      <c r="AT1719" s="129" t="s">
        <v>1221</v>
      </c>
      <c r="AU1719" s="129" t="s">
        <v>204</v>
      </c>
      <c r="AV1719" s="129" t="s">
        <v>1224</v>
      </c>
      <c r="AW1719" s="129" t="s">
        <v>1257</v>
      </c>
      <c r="AX1719" s="129" t="s">
        <v>1269</v>
      </c>
      <c r="AZ1719" s="129" t="s">
        <v>3984</v>
      </c>
      <c r="BA1719" s="130" t="s">
        <v>12085</v>
      </c>
      <c r="BB1719" s="130" t="s">
        <v>12086</v>
      </c>
      <c r="BH1719" s="124"/>
      <c r="BI1719" s="124"/>
      <c r="BP1719" s="123"/>
      <c r="BQ1719" s="123"/>
      <c r="BR1719" s="123"/>
      <c r="BX1719" s="123"/>
      <c r="BY1719" s="123"/>
      <c r="CB1719" s="129" t="s">
        <v>1221</v>
      </c>
      <c r="CC1719" s="129" t="s">
        <v>204</v>
      </c>
      <c r="CD1719" s="129" t="s">
        <v>1224</v>
      </c>
      <c r="CE1719" s="129" t="s">
        <v>1257</v>
      </c>
      <c r="CF1719" s="129" t="s">
        <v>1269</v>
      </c>
      <c r="CG1719" s="131" t="s">
        <v>18064</v>
      </c>
      <c r="CH1719" s="131" t="s">
        <v>12086</v>
      </c>
      <c r="CI1719" s="124" t="s">
        <v>20702</v>
      </c>
    </row>
    <row r="1720" spans="45:87" ht="15" hidden="1" x14ac:dyDescent="0.25">
      <c r="AS1720" s="124" t="s">
        <v>5915</v>
      </c>
      <c r="AT1720" s="129" t="s">
        <v>1221</v>
      </c>
      <c r="AU1720" s="129" t="s">
        <v>204</v>
      </c>
      <c r="AV1720" s="129" t="s">
        <v>1224</v>
      </c>
      <c r="AW1720" s="129" t="s">
        <v>1257</v>
      </c>
      <c r="AX1720" s="129" t="s">
        <v>1535</v>
      </c>
      <c r="AZ1720" s="129" t="s">
        <v>3984</v>
      </c>
      <c r="BA1720" s="130" t="s">
        <v>12087</v>
      </c>
      <c r="BB1720" s="130" t="s">
        <v>12088</v>
      </c>
      <c r="BH1720" s="124"/>
      <c r="BI1720" s="124"/>
      <c r="BP1720" s="123"/>
      <c r="BQ1720" s="123"/>
      <c r="BR1720" s="123"/>
      <c r="BX1720" s="123"/>
      <c r="BY1720" s="123"/>
      <c r="CB1720" s="129" t="s">
        <v>1221</v>
      </c>
      <c r="CC1720" s="129" t="s">
        <v>204</v>
      </c>
      <c r="CD1720" s="129" t="s">
        <v>1224</v>
      </c>
      <c r="CE1720" s="129" t="s">
        <v>1257</v>
      </c>
      <c r="CF1720" s="129" t="s">
        <v>1535</v>
      </c>
      <c r="CG1720" s="131" t="s">
        <v>18064</v>
      </c>
      <c r="CH1720" s="131" t="s">
        <v>12088</v>
      </c>
      <c r="CI1720" s="124" t="s">
        <v>20703</v>
      </c>
    </row>
    <row r="1721" spans="45:87" ht="15" hidden="1" x14ac:dyDescent="0.25">
      <c r="AS1721" s="124" t="s">
        <v>5916</v>
      </c>
      <c r="AT1721" s="129" t="s">
        <v>1221</v>
      </c>
      <c r="AU1721" s="129" t="s">
        <v>204</v>
      </c>
      <c r="AV1721" s="129" t="s">
        <v>1536</v>
      </c>
      <c r="AW1721" s="129" t="s">
        <v>1537</v>
      </c>
      <c r="AX1721" s="129" t="s">
        <v>1538</v>
      </c>
      <c r="AZ1721" s="129" t="s">
        <v>3984</v>
      </c>
      <c r="BA1721" s="130" t="s">
        <v>12089</v>
      </c>
      <c r="BB1721" s="130" t="s">
        <v>12090</v>
      </c>
      <c r="BH1721" s="124"/>
      <c r="BI1721" s="124"/>
      <c r="BP1721" s="123"/>
      <c r="BQ1721" s="123"/>
      <c r="BR1721" s="123"/>
      <c r="BX1721" s="123"/>
      <c r="BY1721" s="123"/>
      <c r="CB1721" s="129" t="s">
        <v>1221</v>
      </c>
      <c r="CC1721" s="129" t="s">
        <v>204</v>
      </c>
      <c r="CD1721" s="129" t="s">
        <v>1536</v>
      </c>
      <c r="CE1721" s="129" t="s">
        <v>1537</v>
      </c>
      <c r="CF1721" s="129" t="s">
        <v>1538</v>
      </c>
      <c r="CG1721" s="131" t="s">
        <v>18065</v>
      </c>
      <c r="CH1721" s="131" t="s">
        <v>12090</v>
      </c>
      <c r="CI1721" s="124" t="s">
        <v>20704</v>
      </c>
    </row>
    <row r="1722" spans="45:87" ht="15" hidden="1" x14ac:dyDescent="0.25">
      <c r="AS1722" s="124" t="s">
        <v>5917</v>
      </c>
      <c r="AT1722" s="129" t="s">
        <v>1221</v>
      </c>
      <c r="AU1722" s="129" t="s">
        <v>204</v>
      </c>
      <c r="AV1722" s="129" t="s">
        <v>1536</v>
      </c>
      <c r="AW1722" s="129" t="s">
        <v>1537</v>
      </c>
      <c r="AX1722" s="129" t="s">
        <v>1539</v>
      </c>
      <c r="AZ1722" s="129" t="s">
        <v>3984</v>
      </c>
      <c r="BA1722" s="130" t="s">
        <v>12091</v>
      </c>
      <c r="BB1722" s="130" t="s">
        <v>12092</v>
      </c>
      <c r="BH1722" s="124"/>
      <c r="BI1722" s="124"/>
      <c r="BP1722" s="123"/>
      <c r="BQ1722" s="123"/>
      <c r="BR1722" s="123"/>
      <c r="BX1722" s="123"/>
      <c r="BY1722" s="123"/>
      <c r="CB1722" s="129" t="s">
        <v>1221</v>
      </c>
      <c r="CC1722" s="129" t="s">
        <v>204</v>
      </c>
      <c r="CD1722" s="129" t="s">
        <v>1536</v>
      </c>
      <c r="CE1722" s="129" t="s">
        <v>1537</v>
      </c>
      <c r="CF1722" s="129" t="s">
        <v>1539</v>
      </c>
      <c r="CG1722" s="131" t="s">
        <v>18065</v>
      </c>
      <c r="CH1722" s="131" t="s">
        <v>12092</v>
      </c>
      <c r="CI1722" s="124" t="s">
        <v>20705</v>
      </c>
    </row>
    <row r="1723" spans="45:87" ht="15" hidden="1" x14ac:dyDescent="0.25">
      <c r="AS1723" s="124" t="s">
        <v>5918</v>
      </c>
      <c r="AT1723" s="129" t="s">
        <v>1221</v>
      </c>
      <c r="AU1723" s="129" t="s">
        <v>204</v>
      </c>
      <c r="AV1723" s="129" t="s">
        <v>1536</v>
      </c>
      <c r="AW1723" s="129" t="s">
        <v>1537</v>
      </c>
      <c r="AX1723" s="129" t="s">
        <v>1540</v>
      </c>
      <c r="AZ1723" s="129" t="s">
        <v>3984</v>
      </c>
      <c r="BA1723" s="130" t="s">
        <v>12093</v>
      </c>
      <c r="BB1723" s="130" t="s">
        <v>12094</v>
      </c>
      <c r="BH1723" s="124"/>
      <c r="BI1723" s="124"/>
      <c r="BP1723" s="123"/>
      <c r="BQ1723" s="123"/>
      <c r="BR1723" s="123"/>
      <c r="BX1723" s="123"/>
      <c r="BY1723" s="123"/>
      <c r="CB1723" s="129" t="s">
        <v>1221</v>
      </c>
      <c r="CC1723" s="129" t="s">
        <v>204</v>
      </c>
      <c r="CD1723" s="129" t="s">
        <v>1536</v>
      </c>
      <c r="CE1723" s="129" t="s">
        <v>1537</v>
      </c>
      <c r="CF1723" s="129" t="s">
        <v>1540</v>
      </c>
      <c r="CG1723" s="131" t="s">
        <v>18065</v>
      </c>
      <c r="CH1723" s="131" t="s">
        <v>12094</v>
      </c>
      <c r="CI1723" s="124" t="s">
        <v>20706</v>
      </c>
    </row>
    <row r="1724" spans="45:87" ht="15" hidden="1" x14ac:dyDescent="0.25">
      <c r="AS1724" s="124" t="s">
        <v>5919</v>
      </c>
      <c r="AT1724" s="129" t="s">
        <v>1221</v>
      </c>
      <c r="AU1724" s="129" t="s">
        <v>204</v>
      </c>
      <c r="AV1724" s="129" t="s">
        <v>1536</v>
      </c>
      <c r="AW1724" s="129" t="s">
        <v>1537</v>
      </c>
      <c r="AX1724" s="129" t="s">
        <v>1541</v>
      </c>
      <c r="AZ1724" s="129" t="s">
        <v>3984</v>
      </c>
      <c r="BA1724" s="130" t="s">
        <v>12095</v>
      </c>
      <c r="BB1724" s="130" t="s">
        <v>12096</v>
      </c>
      <c r="BH1724" s="124"/>
      <c r="BI1724" s="124"/>
      <c r="BP1724" s="123"/>
      <c r="BQ1724" s="123"/>
      <c r="BR1724" s="123"/>
      <c r="BX1724" s="123"/>
      <c r="BY1724" s="123"/>
      <c r="CB1724" s="129" t="s">
        <v>1221</v>
      </c>
      <c r="CC1724" s="129" t="s">
        <v>204</v>
      </c>
      <c r="CD1724" s="129" t="s">
        <v>1536</v>
      </c>
      <c r="CE1724" s="129" t="s">
        <v>1537</v>
      </c>
      <c r="CF1724" s="129" t="s">
        <v>1541</v>
      </c>
      <c r="CG1724" s="131" t="s">
        <v>18065</v>
      </c>
      <c r="CH1724" s="131" t="s">
        <v>12096</v>
      </c>
      <c r="CI1724" s="124" t="s">
        <v>20707</v>
      </c>
    </row>
    <row r="1725" spans="45:87" ht="15" hidden="1" x14ac:dyDescent="0.25">
      <c r="AS1725" s="124" t="s">
        <v>5920</v>
      </c>
      <c r="AT1725" s="129" t="s">
        <v>1221</v>
      </c>
      <c r="AU1725" s="129" t="s">
        <v>204</v>
      </c>
      <c r="AV1725" s="129" t="s">
        <v>1536</v>
      </c>
      <c r="AW1725" s="129" t="s">
        <v>1537</v>
      </c>
      <c r="AX1725" s="129" t="s">
        <v>1542</v>
      </c>
      <c r="AZ1725" s="129" t="s">
        <v>3984</v>
      </c>
      <c r="BA1725" s="130" t="s">
        <v>12097</v>
      </c>
      <c r="BB1725" s="130" t="s">
        <v>12098</v>
      </c>
      <c r="BH1725" s="124"/>
      <c r="BI1725" s="124"/>
      <c r="BP1725" s="123"/>
      <c r="BQ1725" s="123"/>
      <c r="BR1725" s="123"/>
      <c r="BX1725" s="123"/>
      <c r="BY1725" s="123"/>
      <c r="CB1725" s="129" t="s">
        <v>1221</v>
      </c>
      <c r="CC1725" s="129" t="s">
        <v>204</v>
      </c>
      <c r="CD1725" s="129" t="s">
        <v>1536</v>
      </c>
      <c r="CE1725" s="129" t="s">
        <v>1537</v>
      </c>
      <c r="CF1725" s="129" t="s">
        <v>1542</v>
      </c>
      <c r="CG1725" s="131" t="s">
        <v>18065</v>
      </c>
      <c r="CH1725" s="131" t="s">
        <v>12098</v>
      </c>
      <c r="CI1725" s="124" t="s">
        <v>20708</v>
      </c>
    </row>
    <row r="1726" spans="45:87" ht="15" hidden="1" x14ac:dyDescent="0.25">
      <c r="AS1726" s="124" t="s">
        <v>5921</v>
      </c>
      <c r="AT1726" s="129" t="s">
        <v>1221</v>
      </c>
      <c r="AU1726" s="129" t="s">
        <v>204</v>
      </c>
      <c r="AV1726" s="129" t="s">
        <v>1536</v>
      </c>
      <c r="AW1726" s="129" t="s">
        <v>1537</v>
      </c>
      <c r="AX1726" s="129" t="s">
        <v>1543</v>
      </c>
      <c r="AZ1726" s="129" t="s">
        <v>3984</v>
      </c>
      <c r="BA1726" s="130" t="s">
        <v>12099</v>
      </c>
      <c r="BB1726" s="130" t="s">
        <v>12100</v>
      </c>
      <c r="BH1726" s="124"/>
      <c r="BI1726" s="124"/>
      <c r="BP1726" s="123"/>
      <c r="BQ1726" s="123"/>
      <c r="BR1726" s="123"/>
      <c r="BX1726" s="123"/>
      <c r="BY1726" s="123"/>
      <c r="CB1726" s="129" t="s">
        <v>1221</v>
      </c>
      <c r="CC1726" s="129" t="s">
        <v>204</v>
      </c>
      <c r="CD1726" s="129" t="s">
        <v>1536</v>
      </c>
      <c r="CE1726" s="129" t="s">
        <v>1537</v>
      </c>
      <c r="CF1726" s="129" t="s">
        <v>1543</v>
      </c>
      <c r="CG1726" s="131" t="s">
        <v>18065</v>
      </c>
      <c r="CH1726" s="131" t="s">
        <v>12100</v>
      </c>
      <c r="CI1726" s="124" t="s">
        <v>20709</v>
      </c>
    </row>
    <row r="1727" spans="45:87" ht="15" hidden="1" x14ac:dyDescent="0.25">
      <c r="AS1727" s="124" t="s">
        <v>5922</v>
      </c>
      <c r="AT1727" s="129" t="s">
        <v>1221</v>
      </c>
      <c r="AU1727" s="129" t="s">
        <v>204</v>
      </c>
      <c r="AV1727" s="129" t="s">
        <v>1536</v>
      </c>
      <c r="AW1727" s="129" t="s">
        <v>1537</v>
      </c>
      <c r="AX1727" s="129" t="s">
        <v>1544</v>
      </c>
      <c r="AZ1727" s="129" t="s">
        <v>3984</v>
      </c>
      <c r="BA1727" s="130" t="s">
        <v>12101</v>
      </c>
      <c r="BB1727" s="130" t="s">
        <v>12102</v>
      </c>
      <c r="BH1727" s="124"/>
      <c r="BI1727" s="124"/>
      <c r="BP1727" s="123"/>
      <c r="BQ1727" s="123"/>
      <c r="BR1727" s="123"/>
      <c r="BX1727" s="123"/>
      <c r="BY1727" s="123"/>
      <c r="CB1727" s="129" t="s">
        <v>1221</v>
      </c>
      <c r="CC1727" s="129" t="s">
        <v>204</v>
      </c>
      <c r="CD1727" s="129" t="s">
        <v>1536</v>
      </c>
      <c r="CE1727" s="129" t="s">
        <v>1537</v>
      </c>
      <c r="CF1727" s="129" t="s">
        <v>1544</v>
      </c>
      <c r="CG1727" s="131" t="s">
        <v>18065</v>
      </c>
      <c r="CH1727" s="131" t="s">
        <v>12102</v>
      </c>
      <c r="CI1727" s="124" t="s">
        <v>20710</v>
      </c>
    </row>
    <row r="1728" spans="45:87" ht="15" hidden="1" x14ac:dyDescent="0.25">
      <c r="AS1728" s="124" t="s">
        <v>5923</v>
      </c>
      <c r="AT1728" s="129" t="s">
        <v>1221</v>
      </c>
      <c r="AU1728" s="129" t="s">
        <v>204</v>
      </c>
      <c r="AV1728" s="129" t="s">
        <v>1536</v>
      </c>
      <c r="AW1728" s="129" t="s">
        <v>1537</v>
      </c>
      <c r="AX1728" s="129" t="s">
        <v>1545</v>
      </c>
      <c r="AZ1728" s="129" t="s">
        <v>3984</v>
      </c>
      <c r="BA1728" s="130" t="s">
        <v>12103</v>
      </c>
      <c r="BB1728" s="130" t="s">
        <v>12104</v>
      </c>
      <c r="BH1728" s="124"/>
      <c r="BI1728" s="124"/>
      <c r="BP1728" s="123"/>
      <c r="BQ1728" s="123"/>
      <c r="BR1728" s="123"/>
      <c r="BX1728" s="123"/>
      <c r="BY1728" s="123"/>
      <c r="CB1728" s="129" t="s">
        <v>1221</v>
      </c>
      <c r="CC1728" s="129" t="s">
        <v>204</v>
      </c>
      <c r="CD1728" s="129" t="s">
        <v>1536</v>
      </c>
      <c r="CE1728" s="129" t="s">
        <v>1537</v>
      </c>
      <c r="CF1728" s="129" t="s">
        <v>1545</v>
      </c>
      <c r="CG1728" s="131" t="s">
        <v>18065</v>
      </c>
      <c r="CH1728" s="131" t="s">
        <v>12104</v>
      </c>
      <c r="CI1728" s="124" t="s">
        <v>20711</v>
      </c>
    </row>
    <row r="1729" spans="45:87" ht="15" hidden="1" x14ac:dyDescent="0.25">
      <c r="AS1729" s="124" t="s">
        <v>5924</v>
      </c>
      <c r="AT1729" s="129" t="s">
        <v>1221</v>
      </c>
      <c r="AU1729" s="129" t="s">
        <v>204</v>
      </c>
      <c r="AV1729" s="129" t="s">
        <v>1536</v>
      </c>
      <c r="AW1729" s="129" t="s">
        <v>1537</v>
      </c>
      <c r="AX1729" s="129" t="s">
        <v>1546</v>
      </c>
      <c r="AZ1729" s="129" t="s">
        <v>3984</v>
      </c>
      <c r="BA1729" s="130" t="s">
        <v>12105</v>
      </c>
      <c r="BB1729" s="130" t="s">
        <v>12106</v>
      </c>
      <c r="BH1729" s="124"/>
      <c r="BI1729" s="124"/>
      <c r="BP1729" s="123"/>
      <c r="BQ1729" s="123"/>
      <c r="BR1729" s="123"/>
      <c r="BX1729" s="123"/>
      <c r="BY1729" s="123"/>
      <c r="CB1729" s="129" t="s">
        <v>1221</v>
      </c>
      <c r="CC1729" s="129" t="s">
        <v>204</v>
      </c>
      <c r="CD1729" s="129" t="s">
        <v>1536</v>
      </c>
      <c r="CE1729" s="129" t="s">
        <v>1537</v>
      </c>
      <c r="CF1729" s="129" t="s">
        <v>1546</v>
      </c>
      <c r="CG1729" s="131" t="s">
        <v>18065</v>
      </c>
      <c r="CH1729" s="131" t="s">
        <v>12106</v>
      </c>
      <c r="CI1729" s="124" t="s">
        <v>20712</v>
      </c>
    </row>
    <row r="1730" spans="45:87" ht="15" hidden="1" x14ac:dyDescent="0.25">
      <c r="AS1730" s="124" t="s">
        <v>5925</v>
      </c>
      <c r="AT1730" s="129" t="s">
        <v>1221</v>
      </c>
      <c r="AU1730" s="129" t="s">
        <v>204</v>
      </c>
      <c r="AV1730" s="129" t="s">
        <v>1536</v>
      </c>
      <c r="AW1730" s="129" t="s">
        <v>1537</v>
      </c>
      <c r="AX1730" s="129" t="s">
        <v>1547</v>
      </c>
      <c r="AZ1730" s="129" t="s">
        <v>3984</v>
      </c>
      <c r="BA1730" s="130" t="s">
        <v>12107</v>
      </c>
      <c r="BB1730" s="130" t="s">
        <v>12108</v>
      </c>
      <c r="BH1730" s="124"/>
      <c r="BI1730" s="124"/>
      <c r="BP1730" s="123"/>
      <c r="BQ1730" s="123"/>
      <c r="BR1730" s="123"/>
      <c r="BX1730" s="123"/>
      <c r="BY1730" s="123"/>
      <c r="CB1730" s="129" t="s">
        <v>1221</v>
      </c>
      <c r="CC1730" s="129" t="s">
        <v>204</v>
      </c>
      <c r="CD1730" s="129" t="s">
        <v>1536</v>
      </c>
      <c r="CE1730" s="129" t="s">
        <v>1537</v>
      </c>
      <c r="CF1730" s="129" t="s">
        <v>1547</v>
      </c>
      <c r="CG1730" s="131" t="s">
        <v>18065</v>
      </c>
      <c r="CH1730" s="131" t="s">
        <v>12108</v>
      </c>
      <c r="CI1730" s="124" t="s">
        <v>20713</v>
      </c>
    </row>
    <row r="1731" spans="45:87" ht="15" hidden="1" x14ac:dyDescent="0.25">
      <c r="AS1731" s="124" t="s">
        <v>5926</v>
      </c>
      <c r="AT1731" s="129" t="s">
        <v>1221</v>
      </c>
      <c r="AU1731" s="129" t="s">
        <v>204</v>
      </c>
      <c r="AV1731" s="129" t="s">
        <v>1536</v>
      </c>
      <c r="AW1731" s="129" t="s">
        <v>1537</v>
      </c>
      <c r="AX1731" s="129" t="s">
        <v>1548</v>
      </c>
      <c r="AZ1731" s="129" t="s">
        <v>3984</v>
      </c>
      <c r="BA1731" s="130" t="s">
        <v>12109</v>
      </c>
      <c r="BB1731" s="130" t="s">
        <v>12110</v>
      </c>
      <c r="BH1731" s="124"/>
      <c r="BI1731" s="124"/>
      <c r="BP1731" s="123"/>
      <c r="BQ1731" s="123"/>
      <c r="BR1731" s="123"/>
      <c r="BX1731" s="123"/>
      <c r="BY1731" s="123"/>
      <c r="CB1731" s="129" t="s">
        <v>1221</v>
      </c>
      <c r="CC1731" s="129" t="s">
        <v>204</v>
      </c>
      <c r="CD1731" s="129" t="s">
        <v>1536</v>
      </c>
      <c r="CE1731" s="129" t="s">
        <v>1537</v>
      </c>
      <c r="CF1731" s="129" t="s">
        <v>1548</v>
      </c>
      <c r="CG1731" s="131" t="s">
        <v>18065</v>
      </c>
      <c r="CH1731" s="131" t="s">
        <v>12110</v>
      </c>
      <c r="CI1731" s="124" t="s">
        <v>20714</v>
      </c>
    </row>
    <row r="1732" spans="45:87" ht="15" hidden="1" x14ac:dyDescent="0.25">
      <c r="AS1732" s="124" t="s">
        <v>5927</v>
      </c>
      <c r="AT1732" s="129" t="s">
        <v>1221</v>
      </c>
      <c r="AU1732" s="129" t="s">
        <v>204</v>
      </c>
      <c r="AV1732" s="129" t="s">
        <v>1536</v>
      </c>
      <c r="AW1732" s="129" t="s">
        <v>1537</v>
      </c>
      <c r="AX1732" s="129" t="s">
        <v>1549</v>
      </c>
      <c r="AZ1732" s="129" t="s">
        <v>3984</v>
      </c>
      <c r="BA1732" s="130" t="s">
        <v>12111</v>
      </c>
      <c r="BB1732" s="130" t="s">
        <v>12112</v>
      </c>
      <c r="BH1732" s="124"/>
      <c r="BI1732" s="124"/>
      <c r="BP1732" s="123"/>
      <c r="BQ1732" s="123"/>
      <c r="BR1732" s="123"/>
      <c r="BX1732" s="123"/>
      <c r="BY1732" s="123"/>
      <c r="CB1732" s="129" t="s">
        <v>1221</v>
      </c>
      <c r="CC1732" s="129" t="s">
        <v>204</v>
      </c>
      <c r="CD1732" s="129" t="s">
        <v>1536</v>
      </c>
      <c r="CE1732" s="129" t="s">
        <v>1537</v>
      </c>
      <c r="CF1732" s="129" t="s">
        <v>1549</v>
      </c>
      <c r="CG1732" s="131" t="s">
        <v>18065</v>
      </c>
      <c r="CH1732" s="131" t="s">
        <v>12112</v>
      </c>
      <c r="CI1732" s="124" t="s">
        <v>20715</v>
      </c>
    </row>
    <row r="1733" spans="45:87" ht="15" hidden="1" x14ac:dyDescent="0.25">
      <c r="AS1733" s="124" t="s">
        <v>5928</v>
      </c>
      <c r="AT1733" s="129" t="s">
        <v>1221</v>
      </c>
      <c r="AU1733" s="129" t="s">
        <v>204</v>
      </c>
      <c r="AV1733" s="129" t="s">
        <v>1536</v>
      </c>
      <c r="AW1733" s="129" t="s">
        <v>1537</v>
      </c>
      <c r="AX1733" s="129" t="s">
        <v>1550</v>
      </c>
      <c r="AZ1733" s="129" t="s">
        <v>3984</v>
      </c>
      <c r="BA1733" s="130" t="s">
        <v>12113</v>
      </c>
      <c r="BB1733" s="130" t="s">
        <v>12114</v>
      </c>
      <c r="BH1733" s="124"/>
      <c r="BI1733" s="124"/>
      <c r="BP1733" s="123"/>
      <c r="BQ1733" s="123"/>
      <c r="BR1733" s="123"/>
      <c r="BX1733" s="123"/>
      <c r="BY1733" s="123"/>
      <c r="CB1733" s="129" t="s">
        <v>1221</v>
      </c>
      <c r="CC1733" s="129" t="s">
        <v>204</v>
      </c>
      <c r="CD1733" s="129" t="s">
        <v>1536</v>
      </c>
      <c r="CE1733" s="129" t="s">
        <v>1537</v>
      </c>
      <c r="CF1733" s="129" t="s">
        <v>1550</v>
      </c>
      <c r="CG1733" s="131" t="s">
        <v>18065</v>
      </c>
      <c r="CH1733" s="131" t="s">
        <v>12114</v>
      </c>
      <c r="CI1733" s="124" t="s">
        <v>20716</v>
      </c>
    </row>
    <row r="1734" spans="45:87" ht="15" hidden="1" x14ac:dyDescent="0.25">
      <c r="AS1734" s="124" t="s">
        <v>5929</v>
      </c>
      <c r="AT1734" s="129" t="s">
        <v>1221</v>
      </c>
      <c r="AU1734" s="129" t="s">
        <v>204</v>
      </c>
      <c r="AV1734" s="129" t="s">
        <v>1536</v>
      </c>
      <c r="AW1734" s="129" t="s">
        <v>1537</v>
      </c>
      <c r="AX1734" s="129" t="s">
        <v>1551</v>
      </c>
      <c r="AZ1734" s="129" t="s">
        <v>3984</v>
      </c>
      <c r="BA1734" s="130" t="s">
        <v>12115</v>
      </c>
      <c r="BB1734" s="130" t="s">
        <v>12116</v>
      </c>
      <c r="BH1734" s="124"/>
      <c r="BI1734" s="124"/>
      <c r="BP1734" s="123"/>
      <c r="BQ1734" s="123"/>
      <c r="BR1734" s="123"/>
      <c r="BX1734" s="123"/>
      <c r="BY1734" s="123"/>
      <c r="CB1734" s="129" t="s">
        <v>1221</v>
      </c>
      <c r="CC1734" s="129" t="s">
        <v>204</v>
      </c>
      <c r="CD1734" s="129" t="s">
        <v>1536</v>
      </c>
      <c r="CE1734" s="129" t="s">
        <v>1537</v>
      </c>
      <c r="CF1734" s="129" t="s">
        <v>1551</v>
      </c>
      <c r="CG1734" s="131" t="s">
        <v>18065</v>
      </c>
      <c r="CH1734" s="131" t="s">
        <v>12116</v>
      </c>
      <c r="CI1734" s="124" t="s">
        <v>20717</v>
      </c>
    </row>
    <row r="1735" spans="45:87" ht="15" hidden="1" x14ac:dyDescent="0.25">
      <c r="AS1735" s="124" t="s">
        <v>5930</v>
      </c>
      <c r="AT1735" s="129" t="s">
        <v>1221</v>
      </c>
      <c r="AU1735" s="129" t="s">
        <v>204</v>
      </c>
      <c r="AV1735" s="129" t="s">
        <v>1536</v>
      </c>
      <c r="AW1735" s="129" t="s">
        <v>1537</v>
      </c>
      <c r="AX1735" s="129" t="s">
        <v>1552</v>
      </c>
      <c r="AZ1735" s="129" t="s">
        <v>3984</v>
      </c>
      <c r="BA1735" s="130" t="s">
        <v>12117</v>
      </c>
      <c r="BB1735" s="130" t="s">
        <v>12118</v>
      </c>
      <c r="BH1735" s="124"/>
      <c r="BI1735" s="124"/>
      <c r="BP1735" s="123"/>
      <c r="BQ1735" s="123"/>
      <c r="BR1735" s="123"/>
      <c r="BX1735" s="123"/>
      <c r="BY1735" s="123"/>
      <c r="CB1735" s="129" t="s">
        <v>1221</v>
      </c>
      <c r="CC1735" s="129" t="s">
        <v>204</v>
      </c>
      <c r="CD1735" s="129" t="s">
        <v>1536</v>
      </c>
      <c r="CE1735" s="129" t="s">
        <v>1537</v>
      </c>
      <c r="CF1735" s="129" t="s">
        <v>1552</v>
      </c>
      <c r="CG1735" s="131" t="s">
        <v>18065</v>
      </c>
      <c r="CH1735" s="131" t="s">
        <v>12118</v>
      </c>
      <c r="CI1735" s="124" t="s">
        <v>20718</v>
      </c>
    </row>
    <row r="1736" spans="45:87" ht="15" hidden="1" x14ac:dyDescent="0.25">
      <c r="AS1736" s="124" t="s">
        <v>5931</v>
      </c>
      <c r="AT1736" s="129" t="s">
        <v>1221</v>
      </c>
      <c r="AU1736" s="129" t="s">
        <v>204</v>
      </c>
      <c r="AV1736" s="129" t="s">
        <v>1536</v>
      </c>
      <c r="AW1736" s="129" t="s">
        <v>1537</v>
      </c>
      <c r="AX1736" s="129" t="s">
        <v>1553</v>
      </c>
      <c r="AZ1736" s="129" t="s">
        <v>3984</v>
      </c>
      <c r="BA1736" s="130" t="s">
        <v>12119</v>
      </c>
      <c r="BB1736" s="130" t="s">
        <v>12120</v>
      </c>
      <c r="BH1736" s="124"/>
      <c r="BI1736" s="124"/>
      <c r="BP1736" s="123"/>
      <c r="BQ1736" s="123"/>
      <c r="BR1736" s="123"/>
      <c r="BX1736" s="123"/>
      <c r="BY1736" s="123"/>
      <c r="CB1736" s="129" t="s">
        <v>1221</v>
      </c>
      <c r="CC1736" s="129" t="s">
        <v>204</v>
      </c>
      <c r="CD1736" s="129" t="s">
        <v>1536</v>
      </c>
      <c r="CE1736" s="129" t="s">
        <v>1537</v>
      </c>
      <c r="CF1736" s="129" t="s">
        <v>1553</v>
      </c>
      <c r="CG1736" s="131" t="s">
        <v>18065</v>
      </c>
      <c r="CH1736" s="131" t="s">
        <v>12120</v>
      </c>
      <c r="CI1736" s="124" t="s">
        <v>20719</v>
      </c>
    </row>
    <row r="1737" spans="45:87" ht="15" hidden="1" x14ac:dyDescent="0.25">
      <c r="AS1737" s="124" t="s">
        <v>5932</v>
      </c>
      <c r="AT1737" s="129" t="s">
        <v>1221</v>
      </c>
      <c r="AU1737" s="129" t="s">
        <v>204</v>
      </c>
      <c r="AV1737" s="129" t="s">
        <v>1536</v>
      </c>
      <c r="AW1737" s="129" t="s">
        <v>1537</v>
      </c>
      <c r="AX1737" s="129" t="s">
        <v>1554</v>
      </c>
      <c r="AZ1737" s="129" t="s">
        <v>3984</v>
      </c>
      <c r="BA1737" s="130" t="s">
        <v>12121</v>
      </c>
      <c r="BB1737" s="130" t="s">
        <v>12122</v>
      </c>
      <c r="BH1737" s="124"/>
      <c r="BI1737" s="124"/>
      <c r="BP1737" s="123"/>
      <c r="BQ1737" s="123"/>
      <c r="BR1737" s="123"/>
      <c r="BX1737" s="123"/>
      <c r="BY1737" s="123"/>
      <c r="CB1737" s="129" t="s">
        <v>1221</v>
      </c>
      <c r="CC1737" s="129" t="s">
        <v>204</v>
      </c>
      <c r="CD1737" s="129" t="s">
        <v>1536</v>
      </c>
      <c r="CE1737" s="129" t="s">
        <v>1537</v>
      </c>
      <c r="CF1737" s="129" t="s">
        <v>1554</v>
      </c>
      <c r="CG1737" s="131" t="s">
        <v>18065</v>
      </c>
      <c r="CH1737" s="131" t="s">
        <v>12122</v>
      </c>
      <c r="CI1737" s="124" t="s">
        <v>20720</v>
      </c>
    </row>
    <row r="1738" spans="45:87" ht="15" hidden="1" x14ac:dyDescent="0.25">
      <c r="AS1738" s="124" t="s">
        <v>5933</v>
      </c>
      <c r="AT1738" s="129" t="s">
        <v>1221</v>
      </c>
      <c r="AU1738" s="129" t="s">
        <v>204</v>
      </c>
      <c r="AV1738" s="129" t="s">
        <v>1536</v>
      </c>
      <c r="AW1738" s="129" t="s">
        <v>1537</v>
      </c>
      <c r="AX1738" s="129" t="s">
        <v>1555</v>
      </c>
      <c r="AZ1738" s="129" t="s">
        <v>3984</v>
      </c>
      <c r="BA1738" s="130" t="s">
        <v>12123</v>
      </c>
      <c r="BB1738" s="130" t="s">
        <v>12124</v>
      </c>
      <c r="BH1738" s="124"/>
      <c r="BI1738" s="124"/>
      <c r="BP1738" s="123"/>
      <c r="BQ1738" s="123"/>
      <c r="BR1738" s="123"/>
      <c r="BX1738" s="123"/>
      <c r="BY1738" s="123"/>
      <c r="CB1738" s="129" t="s">
        <v>1221</v>
      </c>
      <c r="CC1738" s="129" t="s">
        <v>204</v>
      </c>
      <c r="CD1738" s="129" t="s">
        <v>1536</v>
      </c>
      <c r="CE1738" s="129" t="s">
        <v>1537</v>
      </c>
      <c r="CF1738" s="129" t="s">
        <v>1555</v>
      </c>
      <c r="CG1738" s="131" t="s">
        <v>18065</v>
      </c>
      <c r="CH1738" s="131" t="s">
        <v>12124</v>
      </c>
      <c r="CI1738" s="124" t="s">
        <v>20721</v>
      </c>
    </row>
    <row r="1739" spans="45:87" ht="15" hidden="1" x14ac:dyDescent="0.25">
      <c r="AS1739" s="124" t="s">
        <v>5934</v>
      </c>
      <c r="AT1739" s="129" t="s">
        <v>1221</v>
      </c>
      <c r="AU1739" s="129" t="s">
        <v>204</v>
      </c>
      <c r="AV1739" s="129" t="s">
        <v>1536</v>
      </c>
      <c r="AW1739" s="129" t="s">
        <v>1537</v>
      </c>
      <c r="AX1739" s="129" t="s">
        <v>1556</v>
      </c>
      <c r="AZ1739" s="129" t="s">
        <v>3984</v>
      </c>
      <c r="BA1739" s="130" t="s">
        <v>12125</v>
      </c>
      <c r="BB1739" s="130" t="s">
        <v>12126</v>
      </c>
      <c r="BH1739" s="124"/>
      <c r="BI1739" s="124"/>
      <c r="BP1739" s="123"/>
      <c r="BQ1739" s="123"/>
      <c r="BR1739" s="123"/>
      <c r="BX1739" s="123"/>
      <c r="BY1739" s="123"/>
      <c r="CB1739" s="129" t="s">
        <v>1221</v>
      </c>
      <c r="CC1739" s="129" t="s">
        <v>204</v>
      </c>
      <c r="CD1739" s="129" t="s">
        <v>1536</v>
      </c>
      <c r="CE1739" s="129" t="s">
        <v>1537</v>
      </c>
      <c r="CF1739" s="129" t="s">
        <v>1556</v>
      </c>
      <c r="CG1739" s="131" t="s">
        <v>18065</v>
      </c>
      <c r="CH1739" s="131" t="s">
        <v>12126</v>
      </c>
      <c r="CI1739" s="124" t="s">
        <v>20722</v>
      </c>
    </row>
    <row r="1740" spans="45:87" ht="15" hidden="1" x14ac:dyDescent="0.25">
      <c r="AS1740" s="124" t="s">
        <v>5935</v>
      </c>
      <c r="AT1740" s="129" t="s">
        <v>1221</v>
      </c>
      <c r="AU1740" s="129" t="s">
        <v>204</v>
      </c>
      <c r="AV1740" s="129" t="s">
        <v>1536</v>
      </c>
      <c r="AW1740" s="129" t="s">
        <v>1537</v>
      </c>
      <c r="AX1740" s="129" t="s">
        <v>1557</v>
      </c>
      <c r="AZ1740" s="129" t="s">
        <v>3984</v>
      </c>
      <c r="BA1740" s="130" t="s">
        <v>12127</v>
      </c>
      <c r="BB1740" s="130" t="s">
        <v>12128</v>
      </c>
      <c r="BH1740" s="124"/>
      <c r="BI1740" s="124"/>
      <c r="BP1740" s="123"/>
      <c r="BQ1740" s="123"/>
      <c r="BR1740" s="123"/>
      <c r="BX1740" s="123"/>
      <c r="BY1740" s="123"/>
      <c r="CB1740" s="129" t="s">
        <v>1221</v>
      </c>
      <c r="CC1740" s="129" t="s">
        <v>204</v>
      </c>
      <c r="CD1740" s="129" t="s">
        <v>1536</v>
      </c>
      <c r="CE1740" s="129" t="s">
        <v>1537</v>
      </c>
      <c r="CF1740" s="129" t="s">
        <v>1557</v>
      </c>
      <c r="CG1740" s="131" t="s">
        <v>18065</v>
      </c>
      <c r="CH1740" s="131" t="s">
        <v>12128</v>
      </c>
      <c r="CI1740" s="124" t="s">
        <v>20723</v>
      </c>
    </row>
    <row r="1741" spans="45:87" ht="15" hidden="1" x14ac:dyDescent="0.25">
      <c r="AS1741" s="124" t="s">
        <v>5936</v>
      </c>
      <c r="AT1741" s="129" t="s">
        <v>1221</v>
      </c>
      <c r="AU1741" s="129" t="s">
        <v>204</v>
      </c>
      <c r="AV1741" s="129" t="s">
        <v>1536</v>
      </c>
      <c r="AW1741" s="129" t="s">
        <v>1537</v>
      </c>
      <c r="AX1741" s="129" t="s">
        <v>1558</v>
      </c>
      <c r="AZ1741" s="129" t="s">
        <v>3984</v>
      </c>
      <c r="BA1741" s="130" t="s">
        <v>12129</v>
      </c>
      <c r="BB1741" s="130" t="s">
        <v>12130</v>
      </c>
      <c r="BH1741" s="124"/>
      <c r="BI1741" s="124"/>
      <c r="BP1741" s="123"/>
      <c r="BQ1741" s="123"/>
      <c r="BR1741" s="123"/>
      <c r="BX1741" s="123"/>
      <c r="BY1741" s="123"/>
      <c r="CB1741" s="129" t="s">
        <v>1221</v>
      </c>
      <c r="CC1741" s="129" t="s">
        <v>204</v>
      </c>
      <c r="CD1741" s="129" t="s">
        <v>1536</v>
      </c>
      <c r="CE1741" s="129" t="s">
        <v>1537</v>
      </c>
      <c r="CF1741" s="129" t="s">
        <v>1558</v>
      </c>
      <c r="CG1741" s="131" t="s">
        <v>18065</v>
      </c>
      <c r="CH1741" s="131" t="s">
        <v>12130</v>
      </c>
      <c r="CI1741" s="124" t="s">
        <v>20724</v>
      </c>
    </row>
    <row r="1742" spans="45:87" ht="15" hidden="1" x14ac:dyDescent="0.25">
      <c r="AS1742" s="124" t="s">
        <v>5937</v>
      </c>
      <c r="AT1742" s="129" t="s">
        <v>1221</v>
      </c>
      <c r="AU1742" s="129" t="s">
        <v>204</v>
      </c>
      <c r="AV1742" s="129" t="s">
        <v>1536</v>
      </c>
      <c r="AW1742" s="129" t="s">
        <v>1537</v>
      </c>
      <c r="AX1742" s="129" t="s">
        <v>1559</v>
      </c>
      <c r="AZ1742" s="129" t="s">
        <v>3984</v>
      </c>
      <c r="BA1742" s="130" t="s">
        <v>12131</v>
      </c>
      <c r="BB1742" s="130" t="s">
        <v>12132</v>
      </c>
      <c r="BH1742" s="124"/>
      <c r="BI1742" s="124"/>
      <c r="BP1742" s="123"/>
      <c r="BQ1742" s="123"/>
      <c r="BR1742" s="123"/>
      <c r="BX1742" s="123"/>
      <c r="BY1742" s="123"/>
      <c r="CB1742" s="129" t="s">
        <v>1221</v>
      </c>
      <c r="CC1742" s="129" t="s">
        <v>204</v>
      </c>
      <c r="CD1742" s="129" t="s">
        <v>1536</v>
      </c>
      <c r="CE1742" s="129" t="s">
        <v>1537</v>
      </c>
      <c r="CF1742" s="129" t="s">
        <v>1559</v>
      </c>
      <c r="CG1742" s="131" t="s">
        <v>18065</v>
      </c>
      <c r="CH1742" s="131" t="s">
        <v>12132</v>
      </c>
      <c r="CI1742" s="124" t="s">
        <v>20725</v>
      </c>
    </row>
    <row r="1743" spans="45:87" ht="15" hidden="1" x14ac:dyDescent="0.25">
      <c r="AS1743" s="124" t="s">
        <v>5938</v>
      </c>
      <c r="AT1743" s="129" t="s">
        <v>1221</v>
      </c>
      <c r="AU1743" s="129" t="s">
        <v>204</v>
      </c>
      <c r="AV1743" s="129" t="s">
        <v>1536</v>
      </c>
      <c r="AW1743" s="129" t="s">
        <v>1537</v>
      </c>
      <c r="AX1743" s="129" t="s">
        <v>1560</v>
      </c>
      <c r="AZ1743" s="129" t="s">
        <v>3984</v>
      </c>
      <c r="BA1743" s="130" t="s">
        <v>12133</v>
      </c>
      <c r="BB1743" s="130" t="s">
        <v>12134</v>
      </c>
      <c r="BH1743" s="124"/>
      <c r="BI1743" s="124"/>
      <c r="BP1743" s="123"/>
      <c r="BQ1743" s="123"/>
      <c r="BR1743" s="123"/>
      <c r="BX1743" s="123"/>
      <c r="BY1743" s="123"/>
      <c r="CB1743" s="129" t="s">
        <v>1221</v>
      </c>
      <c r="CC1743" s="129" t="s">
        <v>204</v>
      </c>
      <c r="CD1743" s="129" t="s">
        <v>1536</v>
      </c>
      <c r="CE1743" s="129" t="s">
        <v>1537</v>
      </c>
      <c r="CF1743" s="129" t="s">
        <v>1560</v>
      </c>
      <c r="CG1743" s="131" t="s">
        <v>18065</v>
      </c>
      <c r="CH1743" s="131" t="s">
        <v>12134</v>
      </c>
      <c r="CI1743" s="124" t="s">
        <v>20726</v>
      </c>
    </row>
    <row r="1744" spans="45:87" ht="15" hidden="1" x14ac:dyDescent="0.25">
      <c r="AS1744" s="124" t="s">
        <v>5939</v>
      </c>
      <c r="AT1744" s="129" t="s">
        <v>1221</v>
      </c>
      <c r="AU1744" s="129" t="s">
        <v>204</v>
      </c>
      <c r="AV1744" s="129" t="s">
        <v>1536</v>
      </c>
      <c r="AW1744" s="129" t="s">
        <v>1537</v>
      </c>
      <c r="AX1744" s="129" t="s">
        <v>1561</v>
      </c>
      <c r="AZ1744" s="129" t="s">
        <v>3984</v>
      </c>
      <c r="BA1744" s="130" t="s">
        <v>12135</v>
      </c>
      <c r="BB1744" s="130" t="s">
        <v>12136</v>
      </c>
      <c r="BH1744" s="124"/>
      <c r="BI1744" s="124"/>
      <c r="BP1744" s="123"/>
      <c r="BQ1744" s="123"/>
      <c r="BR1744" s="123"/>
      <c r="BX1744" s="123"/>
      <c r="BY1744" s="123"/>
      <c r="CB1744" s="129" t="s">
        <v>1221</v>
      </c>
      <c r="CC1744" s="129" t="s">
        <v>204</v>
      </c>
      <c r="CD1744" s="129" t="s">
        <v>1536</v>
      </c>
      <c r="CE1744" s="129" t="s">
        <v>1537</v>
      </c>
      <c r="CF1744" s="129" t="s">
        <v>1561</v>
      </c>
      <c r="CG1744" s="131" t="s">
        <v>18065</v>
      </c>
      <c r="CH1744" s="131" t="s">
        <v>12136</v>
      </c>
      <c r="CI1744" s="124" t="s">
        <v>20727</v>
      </c>
    </row>
    <row r="1745" spans="45:87" ht="15" hidden="1" x14ac:dyDescent="0.25">
      <c r="AS1745" s="124" t="s">
        <v>5940</v>
      </c>
      <c r="AT1745" s="129" t="s">
        <v>1221</v>
      </c>
      <c r="AU1745" s="129" t="s">
        <v>204</v>
      </c>
      <c r="AV1745" s="129" t="s">
        <v>1536</v>
      </c>
      <c r="AW1745" s="129" t="s">
        <v>1537</v>
      </c>
      <c r="AX1745" s="129" t="s">
        <v>1562</v>
      </c>
      <c r="AZ1745" s="129" t="s">
        <v>3984</v>
      </c>
      <c r="BA1745" s="130" t="s">
        <v>12137</v>
      </c>
      <c r="BB1745" s="130" t="s">
        <v>12138</v>
      </c>
      <c r="BH1745" s="124"/>
      <c r="BI1745" s="124"/>
      <c r="BP1745" s="123"/>
      <c r="BQ1745" s="123"/>
      <c r="BR1745" s="123"/>
      <c r="BX1745" s="123"/>
      <c r="BY1745" s="123"/>
      <c r="CB1745" s="129" t="s">
        <v>1221</v>
      </c>
      <c r="CC1745" s="129" t="s">
        <v>204</v>
      </c>
      <c r="CD1745" s="129" t="s">
        <v>1536</v>
      </c>
      <c r="CE1745" s="129" t="s">
        <v>1537</v>
      </c>
      <c r="CF1745" s="129" t="s">
        <v>1562</v>
      </c>
      <c r="CG1745" s="131" t="s">
        <v>18065</v>
      </c>
      <c r="CH1745" s="131" t="s">
        <v>12138</v>
      </c>
      <c r="CI1745" s="124" t="s">
        <v>20728</v>
      </c>
    </row>
    <row r="1746" spans="45:87" ht="15" hidden="1" x14ac:dyDescent="0.25">
      <c r="AS1746" s="124" t="s">
        <v>5941</v>
      </c>
      <c r="AT1746" s="129" t="s">
        <v>1221</v>
      </c>
      <c r="AU1746" s="129" t="s">
        <v>204</v>
      </c>
      <c r="AV1746" s="129" t="s">
        <v>1536</v>
      </c>
      <c r="AW1746" s="129" t="s">
        <v>1537</v>
      </c>
      <c r="AX1746" s="129" t="s">
        <v>1563</v>
      </c>
      <c r="AZ1746" s="129" t="s">
        <v>3984</v>
      </c>
      <c r="BA1746" s="130" t="s">
        <v>12139</v>
      </c>
      <c r="BB1746" s="130" t="s">
        <v>12140</v>
      </c>
      <c r="BH1746" s="124"/>
      <c r="BI1746" s="124"/>
      <c r="BP1746" s="123"/>
      <c r="BQ1746" s="123"/>
      <c r="BR1746" s="123"/>
      <c r="BX1746" s="123"/>
      <c r="BY1746" s="123"/>
      <c r="CB1746" s="129" t="s">
        <v>1221</v>
      </c>
      <c r="CC1746" s="129" t="s">
        <v>204</v>
      </c>
      <c r="CD1746" s="129" t="s">
        <v>1536</v>
      </c>
      <c r="CE1746" s="129" t="s">
        <v>1537</v>
      </c>
      <c r="CF1746" s="129" t="s">
        <v>1563</v>
      </c>
      <c r="CG1746" s="131" t="s">
        <v>18065</v>
      </c>
      <c r="CH1746" s="131" t="s">
        <v>12140</v>
      </c>
      <c r="CI1746" s="124" t="s">
        <v>20729</v>
      </c>
    </row>
    <row r="1747" spans="45:87" ht="15" hidden="1" x14ac:dyDescent="0.25">
      <c r="AS1747" s="124" t="s">
        <v>5942</v>
      </c>
      <c r="AT1747" s="129" t="s">
        <v>1221</v>
      </c>
      <c r="AU1747" s="129" t="s">
        <v>204</v>
      </c>
      <c r="AV1747" s="129" t="s">
        <v>1536</v>
      </c>
      <c r="AW1747" s="129" t="s">
        <v>1537</v>
      </c>
      <c r="AX1747" s="129" t="s">
        <v>1564</v>
      </c>
      <c r="AZ1747" s="129" t="s">
        <v>3984</v>
      </c>
      <c r="BA1747" s="130" t="s">
        <v>12141</v>
      </c>
      <c r="BB1747" s="130" t="s">
        <v>12142</v>
      </c>
      <c r="BH1747" s="124"/>
      <c r="BI1747" s="124"/>
      <c r="BP1747" s="123"/>
      <c r="BQ1747" s="123"/>
      <c r="BR1747" s="123"/>
      <c r="BX1747" s="123"/>
      <c r="BY1747" s="123"/>
      <c r="CB1747" s="129" t="s">
        <v>1221</v>
      </c>
      <c r="CC1747" s="129" t="s">
        <v>204</v>
      </c>
      <c r="CD1747" s="129" t="s">
        <v>1536</v>
      </c>
      <c r="CE1747" s="129" t="s">
        <v>1537</v>
      </c>
      <c r="CF1747" s="129" t="s">
        <v>1564</v>
      </c>
      <c r="CG1747" s="131" t="s">
        <v>18065</v>
      </c>
      <c r="CH1747" s="131" t="s">
        <v>12142</v>
      </c>
      <c r="CI1747" s="124" t="s">
        <v>20730</v>
      </c>
    </row>
    <row r="1748" spans="45:87" ht="15" hidden="1" x14ac:dyDescent="0.25">
      <c r="AS1748" s="124" t="s">
        <v>5943</v>
      </c>
      <c r="AT1748" s="129" t="s">
        <v>1221</v>
      </c>
      <c r="AU1748" s="129" t="s">
        <v>204</v>
      </c>
      <c r="AV1748" s="129" t="s">
        <v>1536</v>
      </c>
      <c r="AW1748" s="129" t="s">
        <v>1537</v>
      </c>
      <c r="AX1748" s="129" t="s">
        <v>1565</v>
      </c>
      <c r="AZ1748" s="129" t="s">
        <v>3984</v>
      </c>
      <c r="BA1748" s="130" t="s">
        <v>12143</v>
      </c>
      <c r="BB1748" s="130" t="s">
        <v>12144</v>
      </c>
      <c r="BH1748" s="124"/>
      <c r="BI1748" s="124"/>
      <c r="BP1748" s="123"/>
      <c r="BQ1748" s="123"/>
      <c r="BR1748" s="123"/>
      <c r="BX1748" s="123"/>
      <c r="BY1748" s="123"/>
      <c r="CB1748" s="129" t="s">
        <v>1221</v>
      </c>
      <c r="CC1748" s="129" t="s">
        <v>204</v>
      </c>
      <c r="CD1748" s="129" t="s">
        <v>1536</v>
      </c>
      <c r="CE1748" s="129" t="s">
        <v>1537</v>
      </c>
      <c r="CF1748" s="129" t="s">
        <v>1565</v>
      </c>
      <c r="CG1748" s="131" t="s">
        <v>18065</v>
      </c>
      <c r="CH1748" s="131" t="s">
        <v>12144</v>
      </c>
      <c r="CI1748" s="124" t="s">
        <v>20731</v>
      </c>
    </row>
    <row r="1749" spans="45:87" ht="15" hidden="1" x14ac:dyDescent="0.25">
      <c r="AS1749" s="124" t="s">
        <v>5944</v>
      </c>
      <c r="AT1749" s="129" t="s">
        <v>1221</v>
      </c>
      <c r="AU1749" s="129" t="s">
        <v>204</v>
      </c>
      <c r="AV1749" s="129" t="s">
        <v>1536</v>
      </c>
      <c r="AW1749" s="129" t="s">
        <v>1537</v>
      </c>
      <c r="AX1749" s="129" t="s">
        <v>1566</v>
      </c>
      <c r="AZ1749" s="129" t="s">
        <v>3984</v>
      </c>
      <c r="BA1749" s="130" t="s">
        <v>12145</v>
      </c>
      <c r="BB1749" s="130" t="s">
        <v>12146</v>
      </c>
      <c r="BH1749" s="124"/>
      <c r="BI1749" s="124"/>
      <c r="BP1749" s="123"/>
      <c r="BQ1749" s="123"/>
      <c r="BR1749" s="123"/>
      <c r="BX1749" s="123"/>
      <c r="BY1749" s="123"/>
      <c r="CB1749" s="129" t="s">
        <v>1221</v>
      </c>
      <c r="CC1749" s="129" t="s">
        <v>204</v>
      </c>
      <c r="CD1749" s="129" t="s">
        <v>1536</v>
      </c>
      <c r="CE1749" s="129" t="s">
        <v>1537</v>
      </c>
      <c r="CF1749" s="129" t="s">
        <v>1566</v>
      </c>
      <c r="CG1749" s="131" t="s">
        <v>18065</v>
      </c>
      <c r="CH1749" s="131" t="s">
        <v>12146</v>
      </c>
      <c r="CI1749" s="124" t="s">
        <v>20732</v>
      </c>
    </row>
    <row r="1750" spans="45:87" ht="15" hidden="1" x14ac:dyDescent="0.25">
      <c r="AS1750" s="124" t="s">
        <v>5945</v>
      </c>
      <c r="AT1750" s="129" t="s">
        <v>1221</v>
      </c>
      <c r="AU1750" s="129" t="s">
        <v>204</v>
      </c>
      <c r="AV1750" s="129" t="s">
        <v>1536</v>
      </c>
      <c r="AW1750" s="129" t="s">
        <v>1537</v>
      </c>
      <c r="AX1750" s="129" t="s">
        <v>1567</v>
      </c>
      <c r="AZ1750" s="129" t="s">
        <v>3984</v>
      </c>
      <c r="BA1750" s="130" t="s">
        <v>12147</v>
      </c>
      <c r="BB1750" s="130" t="s">
        <v>12148</v>
      </c>
      <c r="BH1750" s="124"/>
      <c r="BI1750" s="124"/>
      <c r="BP1750" s="123"/>
      <c r="BQ1750" s="123"/>
      <c r="BR1750" s="123"/>
      <c r="BX1750" s="123"/>
      <c r="BY1750" s="123"/>
      <c r="CB1750" s="129" t="s">
        <v>1221</v>
      </c>
      <c r="CC1750" s="129" t="s">
        <v>204</v>
      </c>
      <c r="CD1750" s="129" t="s">
        <v>1536</v>
      </c>
      <c r="CE1750" s="129" t="s">
        <v>1537</v>
      </c>
      <c r="CF1750" s="129" t="s">
        <v>1567</v>
      </c>
      <c r="CG1750" s="131" t="s">
        <v>18065</v>
      </c>
      <c r="CH1750" s="131" t="s">
        <v>12148</v>
      </c>
      <c r="CI1750" s="124" t="s">
        <v>20733</v>
      </c>
    </row>
    <row r="1751" spans="45:87" ht="15" hidden="1" x14ac:dyDescent="0.25">
      <c r="AS1751" s="124" t="s">
        <v>5946</v>
      </c>
      <c r="AT1751" s="129" t="s">
        <v>1221</v>
      </c>
      <c r="AU1751" s="129" t="s">
        <v>204</v>
      </c>
      <c r="AV1751" s="129" t="s">
        <v>1536</v>
      </c>
      <c r="AW1751" s="129" t="s">
        <v>1537</v>
      </c>
      <c r="AX1751" s="129" t="s">
        <v>1568</v>
      </c>
      <c r="AZ1751" s="129" t="s">
        <v>3984</v>
      </c>
      <c r="BA1751" s="130" t="s">
        <v>12149</v>
      </c>
      <c r="BB1751" s="130" t="s">
        <v>12150</v>
      </c>
      <c r="BH1751" s="124"/>
      <c r="BI1751" s="124"/>
      <c r="BP1751" s="123"/>
      <c r="BQ1751" s="123"/>
      <c r="BR1751" s="123"/>
      <c r="BX1751" s="123"/>
      <c r="BY1751" s="123"/>
      <c r="CB1751" s="129" t="s">
        <v>1221</v>
      </c>
      <c r="CC1751" s="129" t="s">
        <v>204</v>
      </c>
      <c r="CD1751" s="129" t="s">
        <v>1536</v>
      </c>
      <c r="CE1751" s="129" t="s">
        <v>1537</v>
      </c>
      <c r="CF1751" s="129" t="s">
        <v>1568</v>
      </c>
      <c r="CG1751" s="131" t="s">
        <v>18065</v>
      </c>
      <c r="CH1751" s="131" t="s">
        <v>12150</v>
      </c>
      <c r="CI1751" s="124" t="s">
        <v>20734</v>
      </c>
    </row>
    <row r="1752" spans="45:87" ht="15" hidden="1" x14ac:dyDescent="0.25">
      <c r="AS1752" s="124" t="s">
        <v>5947</v>
      </c>
      <c r="AT1752" s="129" t="s">
        <v>1221</v>
      </c>
      <c r="AU1752" s="129" t="s">
        <v>204</v>
      </c>
      <c r="AV1752" s="129" t="s">
        <v>1536</v>
      </c>
      <c r="AW1752" s="129" t="s">
        <v>1537</v>
      </c>
      <c r="AX1752" s="129" t="s">
        <v>1569</v>
      </c>
      <c r="AZ1752" s="129" t="s">
        <v>3984</v>
      </c>
      <c r="BA1752" s="130" t="s">
        <v>12151</v>
      </c>
      <c r="BB1752" s="130" t="s">
        <v>12152</v>
      </c>
      <c r="BH1752" s="124"/>
      <c r="BI1752" s="124"/>
      <c r="BP1752" s="123"/>
      <c r="BQ1752" s="123"/>
      <c r="BR1752" s="123"/>
      <c r="BX1752" s="123"/>
      <c r="BY1752" s="123"/>
      <c r="CB1752" s="129" t="s">
        <v>1221</v>
      </c>
      <c r="CC1752" s="129" t="s">
        <v>204</v>
      </c>
      <c r="CD1752" s="129" t="s">
        <v>1536</v>
      </c>
      <c r="CE1752" s="129" t="s">
        <v>1537</v>
      </c>
      <c r="CF1752" s="129" t="s">
        <v>1569</v>
      </c>
      <c r="CG1752" s="131" t="s">
        <v>18065</v>
      </c>
      <c r="CH1752" s="131" t="s">
        <v>12152</v>
      </c>
      <c r="CI1752" s="124" t="s">
        <v>20735</v>
      </c>
    </row>
    <row r="1753" spans="45:87" ht="15" hidden="1" x14ac:dyDescent="0.25">
      <c r="AS1753" s="124" t="s">
        <v>5948</v>
      </c>
      <c r="AT1753" s="129" t="s">
        <v>1221</v>
      </c>
      <c r="AU1753" s="129" t="s">
        <v>204</v>
      </c>
      <c r="AV1753" s="129" t="s">
        <v>1536</v>
      </c>
      <c r="AW1753" s="129" t="s">
        <v>1537</v>
      </c>
      <c r="AX1753" s="129" t="s">
        <v>1570</v>
      </c>
      <c r="AZ1753" s="129" t="s">
        <v>3984</v>
      </c>
      <c r="BA1753" s="130" t="s">
        <v>12153</v>
      </c>
      <c r="BB1753" s="130" t="s">
        <v>12154</v>
      </c>
      <c r="BH1753" s="124"/>
      <c r="BI1753" s="124"/>
      <c r="BP1753" s="123"/>
      <c r="BQ1753" s="123"/>
      <c r="BR1753" s="123"/>
      <c r="BX1753" s="123"/>
      <c r="BY1753" s="123"/>
      <c r="CB1753" s="129" t="s">
        <v>1221</v>
      </c>
      <c r="CC1753" s="129" t="s">
        <v>204</v>
      </c>
      <c r="CD1753" s="129" t="s">
        <v>1536</v>
      </c>
      <c r="CE1753" s="129" t="s">
        <v>1537</v>
      </c>
      <c r="CF1753" s="129" t="s">
        <v>1570</v>
      </c>
      <c r="CG1753" s="131" t="s">
        <v>18065</v>
      </c>
      <c r="CH1753" s="131" t="s">
        <v>12154</v>
      </c>
      <c r="CI1753" s="124" t="s">
        <v>20736</v>
      </c>
    </row>
    <row r="1754" spans="45:87" ht="15" hidden="1" x14ac:dyDescent="0.25">
      <c r="AS1754" s="124" t="s">
        <v>5949</v>
      </c>
      <c r="AT1754" s="129" t="s">
        <v>1221</v>
      </c>
      <c r="AU1754" s="129" t="s">
        <v>204</v>
      </c>
      <c r="AV1754" s="129" t="s">
        <v>1536</v>
      </c>
      <c r="AW1754" s="129" t="s">
        <v>1537</v>
      </c>
      <c r="AX1754" s="129" t="s">
        <v>1571</v>
      </c>
      <c r="AZ1754" s="129" t="s">
        <v>3984</v>
      </c>
      <c r="BA1754" s="130" t="s">
        <v>12155</v>
      </c>
      <c r="BB1754" s="130" t="s">
        <v>12156</v>
      </c>
      <c r="BH1754" s="124"/>
      <c r="BI1754" s="124"/>
      <c r="BP1754" s="123"/>
      <c r="BQ1754" s="123"/>
      <c r="BR1754" s="123"/>
      <c r="BX1754" s="123"/>
      <c r="BY1754" s="123"/>
      <c r="CB1754" s="129" t="s">
        <v>1221</v>
      </c>
      <c r="CC1754" s="129" t="s">
        <v>204</v>
      </c>
      <c r="CD1754" s="129" t="s">
        <v>1536</v>
      </c>
      <c r="CE1754" s="129" t="s">
        <v>1537</v>
      </c>
      <c r="CF1754" s="129" t="s">
        <v>1571</v>
      </c>
      <c r="CG1754" s="131" t="s">
        <v>18065</v>
      </c>
      <c r="CH1754" s="131" t="s">
        <v>12156</v>
      </c>
      <c r="CI1754" s="124" t="s">
        <v>20737</v>
      </c>
    </row>
    <row r="1755" spans="45:87" ht="15" hidden="1" x14ac:dyDescent="0.25">
      <c r="AS1755" s="124" t="s">
        <v>5950</v>
      </c>
      <c r="AT1755" s="129" t="s">
        <v>1221</v>
      </c>
      <c r="AU1755" s="129" t="s">
        <v>204</v>
      </c>
      <c r="AV1755" s="129" t="s">
        <v>1536</v>
      </c>
      <c r="AW1755" s="129" t="s">
        <v>1537</v>
      </c>
      <c r="AX1755" s="129" t="s">
        <v>1572</v>
      </c>
      <c r="AZ1755" s="129" t="s">
        <v>3984</v>
      </c>
      <c r="BA1755" s="130" t="s">
        <v>12157</v>
      </c>
      <c r="BB1755" s="130" t="s">
        <v>12158</v>
      </c>
      <c r="BH1755" s="124"/>
      <c r="BI1755" s="124"/>
      <c r="BP1755" s="123"/>
      <c r="BQ1755" s="123"/>
      <c r="BR1755" s="123"/>
      <c r="BX1755" s="123"/>
      <c r="BY1755" s="123"/>
      <c r="CB1755" s="129" t="s">
        <v>1221</v>
      </c>
      <c r="CC1755" s="129" t="s">
        <v>204</v>
      </c>
      <c r="CD1755" s="129" t="s">
        <v>1536</v>
      </c>
      <c r="CE1755" s="129" t="s">
        <v>1537</v>
      </c>
      <c r="CF1755" s="129" t="s">
        <v>1572</v>
      </c>
      <c r="CG1755" s="131" t="s">
        <v>18065</v>
      </c>
      <c r="CH1755" s="131" t="s">
        <v>12158</v>
      </c>
      <c r="CI1755" s="124" t="s">
        <v>20738</v>
      </c>
    </row>
    <row r="1756" spans="45:87" ht="15" hidden="1" x14ac:dyDescent="0.25">
      <c r="AS1756" s="124" t="s">
        <v>5951</v>
      </c>
      <c r="AT1756" s="129" t="s">
        <v>1221</v>
      </c>
      <c r="AU1756" s="129" t="s">
        <v>204</v>
      </c>
      <c r="AV1756" s="129" t="s">
        <v>1536</v>
      </c>
      <c r="AW1756" s="129" t="s">
        <v>1537</v>
      </c>
      <c r="AX1756" s="129" t="s">
        <v>1573</v>
      </c>
      <c r="AZ1756" s="129" t="s">
        <v>3984</v>
      </c>
      <c r="BA1756" s="130" t="s">
        <v>12159</v>
      </c>
      <c r="BB1756" s="130" t="s">
        <v>12160</v>
      </c>
      <c r="BH1756" s="124"/>
      <c r="BI1756" s="124"/>
      <c r="BP1756" s="123"/>
      <c r="BQ1756" s="123"/>
      <c r="BR1756" s="123"/>
      <c r="BX1756" s="123"/>
      <c r="BY1756" s="123"/>
      <c r="CB1756" s="129" t="s">
        <v>1221</v>
      </c>
      <c r="CC1756" s="129" t="s">
        <v>204</v>
      </c>
      <c r="CD1756" s="129" t="s">
        <v>1536</v>
      </c>
      <c r="CE1756" s="129" t="s">
        <v>1537</v>
      </c>
      <c r="CF1756" s="129" t="s">
        <v>1573</v>
      </c>
      <c r="CG1756" s="131" t="s">
        <v>18065</v>
      </c>
      <c r="CH1756" s="131" t="s">
        <v>12160</v>
      </c>
      <c r="CI1756" s="124" t="s">
        <v>20739</v>
      </c>
    </row>
    <row r="1757" spans="45:87" ht="15" hidden="1" x14ac:dyDescent="0.25">
      <c r="AS1757" s="124" t="s">
        <v>5952</v>
      </c>
      <c r="AT1757" s="129" t="s">
        <v>1221</v>
      </c>
      <c r="AU1757" s="129" t="s">
        <v>204</v>
      </c>
      <c r="AV1757" s="129" t="s">
        <v>1536</v>
      </c>
      <c r="AW1757" s="129" t="s">
        <v>1537</v>
      </c>
      <c r="AX1757" s="129" t="s">
        <v>1574</v>
      </c>
      <c r="AZ1757" s="129" t="s">
        <v>3984</v>
      </c>
      <c r="BA1757" s="130" t="s">
        <v>12161</v>
      </c>
      <c r="BB1757" s="130" t="s">
        <v>12162</v>
      </c>
      <c r="BH1757" s="124"/>
      <c r="BI1757" s="124"/>
      <c r="BP1757" s="123"/>
      <c r="BQ1757" s="123"/>
      <c r="BR1757" s="123"/>
      <c r="BX1757" s="123"/>
      <c r="BY1757" s="123"/>
      <c r="CB1757" s="129" t="s">
        <v>1221</v>
      </c>
      <c r="CC1757" s="129" t="s">
        <v>204</v>
      </c>
      <c r="CD1757" s="129" t="s">
        <v>1536</v>
      </c>
      <c r="CE1757" s="129" t="s">
        <v>1537</v>
      </c>
      <c r="CF1757" s="129" t="s">
        <v>1574</v>
      </c>
      <c r="CG1757" s="131" t="s">
        <v>18065</v>
      </c>
      <c r="CH1757" s="131" t="s">
        <v>12162</v>
      </c>
      <c r="CI1757" s="124" t="s">
        <v>20740</v>
      </c>
    </row>
    <row r="1758" spans="45:87" ht="15" hidden="1" x14ac:dyDescent="0.25">
      <c r="AS1758" s="124" t="s">
        <v>5953</v>
      </c>
      <c r="AT1758" s="129" t="s">
        <v>1221</v>
      </c>
      <c r="AU1758" s="129" t="s">
        <v>204</v>
      </c>
      <c r="AV1758" s="129" t="s">
        <v>1536</v>
      </c>
      <c r="AW1758" s="129" t="s">
        <v>1537</v>
      </c>
      <c r="AX1758" s="129" t="s">
        <v>1575</v>
      </c>
      <c r="AZ1758" s="129" t="s">
        <v>3984</v>
      </c>
      <c r="BA1758" s="130" t="s">
        <v>12163</v>
      </c>
      <c r="BB1758" s="130" t="s">
        <v>12164</v>
      </c>
      <c r="BH1758" s="124"/>
      <c r="BI1758" s="124"/>
      <c r="BP1758" s="123"/>
      <c r="BQ1758" s="123"/>
      <c r="BR1758" s="123"/>
      <c r="BX1758" s="123"/>
      <c r="BY1758" s="123"/>
      <c r="CB1758" s="129" t="s">
        <v>1221</v>
      </c>
      <c r="CC1758" s="129" t="s">
        <v>204</v>
      </c>
      <c r="CD1758" s="129" t="s">
        <v>1536</v>
      </c>
      <c r="CE1758" s="129" t="s">
        <v>1537</v>
      </c>
      <c r="CF1758" s="129" t="s">
        <v>1575</v>
      </c>
      <c r="CG1758" s="131" t="s">
        <v>18065</v>
      </c>
      <c r="CH1758" s="131" t="s">
        <v>12164</v>
      </c>
      <c r="CI1758" s="124" t="s">
        <v>20741</v>
      </c>
    </row>
    <row r="1759" spans="45:87" ht="15" hidden="1" x14ac:dyDescent="0.25">
      <c r="AS1759" s="124" t="s">
        <v>5954</v>
      </c>
      <c r="AT1759" s="129" t="s">
        <v>1221</v>
      </c>
      <c r="AU1759" s="129" t="s">
        <v>204</v>
      </c>
      <c r="AV1759" s="129" t="s">
        <v>1536</v>
      </c>
      <c r="AW1759" s="129" t="s">
        <v>1537</v>
      </c>
      <c r="AX1759" s="129" t="s">
        <v>1576</v>
      </c>
      <c r="AZ1759" s="129" t="s">
        <v>3984</v>
      </c>
      <c r="BA1759" s="130" t="s">
        <v>12165</v>
      </c>
      <c r="BB1759" s="130" t="s">
        <v>12166</v>
      </c>
      <c r="BH1759" s="124"/>
      <c r="BI1759" s="124"/>
      <c r="BP1759" s="123"/>
      <c r="BQ1759" s="123"/>
      <c r="BR1759" s="123"/>
      <c r="BX1759" s="123"/>
      <c r="BY1759" s="123"/>
      <c r="CB1759" s="129" t="s">
        <v>1221</v>
      </c>
      <c r="CC1759" s="129" t="s">
        <v>204</v>
      </c>
      <c r="CD1759" s="129" t="s">
        <v>1536</v>
      </c>
      <c r="CE1759" s="129" t="s">
        <v>1537</v>
      </c>
      <c r="CF1759" s="129" t="s">
        <v>1576</v>
      </c>
      <c r="CG1759" s="131" t="s">
        <v>18065</v>
      </c>
      <c r="CH1759" s="131" t="s">
        <v>12166</v>
      </c>
      <c r="CI1759" s="124" t="s">
        <v>20742</v>
      </c>
    </row>
    <row r="1760" spans="45:87" ht="15" hidden="1" x14ac:dyDescent="0.25">
      <c r="AS1760" s="124" t="s">
        <v>5955</v>
      </c>
      <c r="AT1760" s="129" t="s">
        <v>1221</v>
      </c>
      <c r="AU1760" s="129" t="s">
        <v>204</v>
      </c>
      <c r="AV1760" s="129" t="s">
        <v>1536</v>
      </c>
      <c r="AW1760" s="129" t="s">
        <v>1537</v>
      </c>
      <c r="AX1760" s="129" t="s">
        <v>1577</v>
      </c>
      <c r="AZ1760" s="129" t="s">
        <v>3984</v>
      </c>
      <c r="BA1760" s="130" t="s">
        <v>12167</v>
      </c>
      <c r="BB1760" s="130" t="s">
        <v>12168</v>
      </c>
      <c r="BH1760" s="124"/>
      <c r="BI1760" s="124"/>
      <c r="BP1760" s="123"/>
      <c r="BQ1760" s="123"/>
      <c r="BR1760" s="123"/>
      <c r="BX1760" s="123"/>
      <c r="BY1760" s="123"/>
      <c r="CB1760" s="129" t="s">
        <v>1221</v>
      </c>
      <c r="CC1760" s="129" t="s">
        <v>204</v>
      </c>
      <c r="CD1760" s="129" t="s">
        <v>1536</v>
      </c>
      <c r="CE1760" s="129" t="s">
        <v>1537</v>
      </c>
      <c r="CF1760" s="129" t="s">
        <v>1577</v>
      </c>
      <c r="CG1760" s="131" t="s">
        <v>18065</v>
      </c>
      <c r="CH1760" s="131" t="s">
        <v>12168</v>
      </c>
      <c r="CI1760" s="124" t="s">
        <v>20743</v>
      </c>
    </row>
    <row r="1761" spans="45:87" ht="15" hidden="1" x14ac:dyDescent="0.25">
      <c r="AS1761" s="124" t="s">
        <v>5956</v>
      </c>
      <c r="AT1761" s="129" t="s">
        <v>1221</v>
      </c>
      <c r="AU1761" s="129" t="s">
        <v>204</v>
      </c>
      <c r="AV1761" s="129" t="s">
        <v>1536</v>
      </c>
      <c r="AW1761" s="129" t="s">
        <v>1537</v>
      </c>
      <c r="AX1761" s="129" t="s">
        <v>1578</v>
      </c>
      <c r="AZ1761" s="129" t="s">
        <v>3984</v>
      </c>
      <c r="BA1761" s="130" t="s">
        <v>12169</v>
      </c>
      <c r="BB1761" s="130" t="s">
        <v>12170</v>
      </c>
      <c r="BH1761" s="124"/>
      <c r="BI1761" s="124"/>
      <c r="BP1761" s="123"/>
      <c r="BQ1761" s="123"/>
      <c r="BR1761" s="123"/>
      <c r="BX1761" s="123"/>
      <c r="BY1761" s="123"/>
      <c r="CB1761" s="129" t="s">
        <v>1221</v>
      </c>
      <c r="CC1761" s="129" t="s">
        <v>204</v>
      </c>
      <c r="CD1761" s="129" t="s">
        <v>1536</v>
      </c>
      <c r="CE1761" s="129" t="s">
        <v>1537</v>
      </c>
      <c r="CF1761" s="129" t="s">
        <v>1578</v>
      </c>
      <c r="CG1761" s="131" t="s">
        <v>18065</v>
      </c>
      <c r="CH1761" s="131" t="s">
        <v>12170</v>
      </c>
      <c r="CI1761" s="124" t="s">
        <v>20744</v>
      </c>
    </row>
    <row r="1762" spans="45:87" ht="15" hidden="1" x14ac:dyDescent="0.25">
      <c r="AS1762" s="124" t="s">
        <v>5957</v>
      </c>
      <c r="AT1762" s="129" t="s">
        <v>1221</v>
      </c>
      <c r="AU1762" s="129" t="s">
        <v>204</v>
      </c>
      <c r="AV1762" s="129" t="s">
        <v>1536</v>
      </c>
      <c r="AW1762" s="129" t="s">
        <v>1537</v>
      </c>
      <c r="AX1762" s="129" t="s">
        <v>1579</v>
      </c>
      <c r="AZ1762" s="129" t="s">
        <v>3984</v>
      </c>
      <c r="BA1762" s="130" t="s">
        <v>12171</v>
      </c>
      <c r="BB1762" s="130" t="s">
        <v>12172</v>
      </c>
      <c r="BH1762" s="124"/>
      <c r="BI1762" s="124"/>
      <c r="BP1762" s="123"/>
      <c r="BQ1762" s="123"/>
      <c r="BR1762" s="123"/>
      <c r="BX1762" s="123"/>
      <c r="BY1762" s="123"/>
      <c r="CB1762" s="129" t="s">
        <v>1221</v>
      </c>
      <c r="CC1762" s="129" t="s">
        <v>204</v>
      </c>
      <c r="CD1762" s="129" t="s">
        <v>1536</v>
      </c>
      <c r="CE1762" s="129" t="s">
        <v>1537</v>
      </c>
      <c r="CF1762" s="129" t="s">
        <v>1579</v>
      </c>
      <c r="CG1762" s="131" t="s">
        <v>18065</v>
      </c>
      <c r="CH1762" s="131" t="s">
        <v>12172</v>
      </c>
      <c r="CI1762" s="124" t="s">
        <v>20745</v>
      </c>
    </row>
    <row r="1763" spans="45:87" ht="15" hidden="1" x14ac:dyDescent="0.25">
      <c r="AS1763" s="124" t="s">
        <v>5958</v>
      </c>
      <c r="AT1763" s="129" t="s">
        <v>1221</v>
      </c>
      <c r="AU1763" s="129" t="s">
        <v>204</v>
      </c>
      <c r="AV1763" s="129" t="s">
        <v>1536</v>
      </c>
      <c r="AW1763" s="129" t="s">
        <v>1537</v>
      </c>
      <c r="AX1763" s="129" t="s">
        <v>1580</v>
      </c>
      <c r="AZ1763" s="129" t="s">
        <v>3984</v>
      </c>
      <c r="BA1763" s="130" t="s">
        <v>12173</v>
      </c>
      <c r="BB1763" s="130" t="s">
        <v>12174</v>
      </c>
      <c r="BH1763" s="124"/>
      <c r="BI1763" s="124"/>
      <c r="BP1763" s="123"/>
      <c r="BQ1763" s="123"/>
      <c r="BR1763" s="123"/>
      <c r="BX1763" s="123"/>
      <c r="BY1763" s="123"/>
      <c r="CB1763" s="129" t="s">
        <v>1221</v>
      </c>
      <c r="CC1763" s="129" t="s">
        <v>204</v>
      </c>
      <c r="CD1763" s="129" t="s">
        <v>1536</v>
      </c>
      <c r="CE1763" s="129" t="s">
        <v>1537</v>
      </c>
      <c r="CF1763" s="129" t="s">
        <v>1580</v>
      </c>
      <c r="CG1763" s="131" t="s">
        <v>18065</v>
      </c>
      <c r="CH1763" s="131" t="s">
        <v>12174</v>
      </c>
      <c r="CI1763" s="124" t="s">
        <v>20746</v>
      </c>
    </row>
    <row r="1764" spans="45:87" ht="15" hidden="1" x14ac:dyDescent="0.25">
      <c r="AS1764" s="124" t="s">
        <v>5959</v>
      </c>
      <c r="AT1764" s="129" t="s">
        <v>1221</v>
      </c>
      <c r="AU1764" s="129" t="s">
        <v>204</v>
      </c>
      <c r="AV1764" s="129" t="s">
        <v>1536</v>
      </c>
      <c r="AW1764" s="129" t="s">
        <v>1537</v>
      </c>
      <c r="AX1764" s="129" t="s">
        <v>1581</v>
      </c>
      <c r="AZ1764" s="129" t="s">
        <v>3984</v>
      </c>
      <c r="BA1764" s="130" t="s">
        <v>12175</v>
      </c>
      <c r="BB1764" s="130" t="s">
        <v>12176</v>
      </c>
      <c r="BH1764" s="124"/>
      <c r="BI1764" s="124"/>
      <c r="BP1764" s="123"/>
      <c r="BQ1764" s="123"/>
      <c r="BR1764" s="123"/>
      <c r="BX1764" s="123"/>
      <c r="BY1764" s="123"/>
      <c r="CB1764" s="129" t="s">
        <v>1221</v>
      </c>
      <c r="CC1764" s="129" t="s">
        <v>204</v>
      </c>
      <c r="CD1764" s="129" t="s">
        <v>1536</v>
      </c>
      <c r="CE1764" s="129" t="s">
        <v>1537</v>
      </c>
      <c r="CF1764" s="129" t="s">
        <v>1581</v>
      </c>
      <c r="CG1764" s="131" t="s">
        <v>18065</v>
      </c>
      <c r="CH1764" s="131" t="s">
        <v>12176</v>
      </c>
      <c r="CI1764" s="124" t="s">
        <v>20747</v>
      </c>
    </row>
    <row r="1765" spans="45:87" ht="15" hidden="1" x14ac:dyDescent="0.25">
      <c r="AS1765" s="124" t="s">
        <v>5960</v>
      </c>
      <c r="AT1765" s="129" t="s">
        <v>1221</v>
      </c>
      <c r="AU1765" s="129" t="s">
        <v>204</v>
      </c>
      <c r="AV1765" s="129" t="s">
        <v>1536</v>
      </c>
      <c r="AW1765" s="129" t="s">
        <v>1537</v>
      </c>
      <c r="AX1765" s="129" t="s">
        <v>1582</v>
      </c>
      <c r="AZ1765" s="129" t="s">
        <v>3984</v>
      </c>
      <c r="BA1765" s="130" t="s">
        <v>12177</v>
      </c>
      <c r="BB1765" s="130" t="s">
        <v>12178</v>
      </c>
      <c r="BH1765" s="124"/>
      <c r="BI1765" s="124"/>
      <c r="BP1765" s="123"/>
      <c r="BQ1765" s="123"/>
      <c r="BR1765" s="123"/>
      <c r="BX1765" s="123"/>
      <c r="BY1765" s="123"/>
      <c r="CB1765" s="129" t="s">
        <v>1221</v>
      </c>
      <c r="CC1765" s="129" t="s">
        <v>204</v>
      </c>
      <c r="CD1765" s="129" t="s">
        <v>1536</v>
      </c>
      <c r="CE1765" s="129" t="s">
        <v>1537</v>
      </c>
      <c r="CF1765" s="129" t="s">
        <v>1582</v>
      </c>
      <c r="CG1765" s="131" t="s">
        <v>18065</v>
      </c>
      <c r="CH1765" s="131" t="s">
        <v>12178</v>
      </c>
      <c r="CI1765" s="124" t="s">
        <v>20748</v>
      </c>
    </row>
    <row r="1766" spans="45:87" ht="15" hidden="1" x14ac:dyDescent="0.25">
      <c r="AS1766" s="124" t="s">
        <v>5961</v>
      </c>
      <c r="AT1766" s="129" t="s">
        <v>1221</v>
      </c>
      <c r="AU1766" s="129" t="s">
        <v>204</v>
      </c>
      <c r="AV1766" s="129" t="s">
        <v>1536</v>
      </c>
      <c r="AW1766" s="129" t="s">
        <v>1537</v>
      </c>
      <c r="AX1766" s="129" t="s">
        <v>1583</v>
      </c>
      <c r="AZ1766" s="129" t="s">
        <v>3984</v>
      </c>
      <c r="BA1766" s="130" t="s">
        <v>12179</v>
      </c>
      <c r="BB1766" s="130" t="s">
        <v>12180</v>
      </c>
      <c r="BH1766" s="124"/>
      <c r="BI1766" s="124"/>
      <c r="BP1766" s="123"/>
      <c r="BQ1766" s="123"/>
      <c r="BR1766" s="123"/>
      <c r="BX1766" s="123"/>
      <c r="BY1766" s="123"/>
      <c r="CB1766" s="129" t="s">
        <v>1221</v>
      </c>
      <c r="CC1766" s="129" t="s">
        <v>204</v>
      </c>
      <c r="CD1766" s="129" t="s">
        <v>1536</v>
      </c>
      <c r="CE1766" s="129" t="s">
        <v>1537</v>
      </c>
      <c r="CF1766" s="129" t="s">
        <v>1583</v>
      </c>
      <c r="CG1766" s="131" t="s">
        <v>18065</v>
      </c>
      <c r="CH1766" s="131" t="s">
        <v>12180</v>
      </c>
      <c r="CI1766" s="124" t="s">
        <v>20749</v>
      </c>
    </row>
    <row r="1767" spans="45:87" ht="15" hidden="1" x14ac:dyDescent="0.25">
      <c r="AS1767" s="124" t="s">
        <v>5962</v>
      </c>
      <c r="AT1767" s="129" t="s">
        <v>1221</v>
      </c>
      <c r="AU1767" s="129" t="s">
        <v>204</v>
      </c>
      <c r="AV1767" s="129" t="s">
        <v>1536</v>
      </c>
      <c r="AW1767" s="129" t="s">
        <v>1537</v>
      </c>
      <c r="AX1767" s="129" t="s">
        <v>1584</v>
      </c>
      <c r="AZ1767" s="129" t="s">
        <v>3984</v>
      </c>
      <c r="BA1767" s="130" t="s">
        <v>12181</v>
      </c>
      <c r="BB1767" s="130" t="s">
        <v>12182</v>
      </c>
      <c r="BH1767" s="124"/>
      <c r="BI1767" s="124"/>
      <c r="BP1767" s="123"/>
      <c r="BQ1767" s="123"/>
      <c r="BR1767" s="123"/>
      <c r="BX1767" s="123"/>
      <c r="BY1767" s="123"/>
      <c r="CB1767" s="129" t="s">
        <v>1221</v>
      </c>
      <c r="CC1767" s="129" t="s">
        <v>204</v>
      </c>
      <c r="CD1767" s="129" t="s">
        <v>1536</v>
      </c>
      <c r="CE1767" s="129" t="s">
        <v>1537</v>
      </c>
      <c r="CF1767" s="129" t="s">
        <v>1584</v>
      </c>
      <c r="CG1767" s="131" t="s">
        <v>18065</v>
      </c>
      <c r="CH1767" s="131" t="s">
        <v>12182</v>
      </c>
      <c r="CI1767" s="124" t="s">
        <v>20750</v>
      </c>
    </row>
    <row r="1768" spans="45:87" ht="15" hidden="1" x14ac:dyDescent="0.25">
      <c r="AS1768" s="124" t="s">
        <v>5963</v>
      </c>
      <c r="AT1768" s="129" t="s">
        <v>1221</v>
      </c>
      <c r="AU1768" s="129" t="s">
        <v>204</v>
      </c>
      <c r="AV1768" s="129" t="s">
        <v>1536</v>
      </c>
      <c r="AW1768" s="129" t="s">
        <v>1537</v>
      </c>
      <c r="AX1768" s="129" t="s">
        <v>1585</v>
      </c>
      <c r="AZ1768" s="129" t="s">
        <v>3984</v>
      </c>
      <c r="BA1768" s="130" t="s">
        <v>12183</v>
      </c>
      <c r="BB1768" s="130" t="s">
        <v>12184</v>
      </c>
      <c r="BH1768" s="124"/>
      <c r="BI1768" s="124"/>
      <c r="BP1768" s="123"/>
      <c r="BQ1768" s="123"/>
      <c r="BR1768" s="123"/>
      <c r="BX1768" s="123"/>
      <c r="BY1768" s="123"/>
      <c r="CB1768" s="129" t="s">
        <v>1221</v>
      </c>
      <c r="CC1768" s="129" t="s">
        <v>204</v>
      </c>
      <c r="CD1768" s="129" t="s">
        <v>1536</v>
      </c>
      <c r="CE1768" s="129" t="s">
        <v>1537</v>
      </c>
      <c r="CF1768" s="129" t="s">
        <v>1585</v>
      </c>
      <c r="CG1768" s="131" t="s">
        <v>18065</v>
      </c>
      <c r="CH1768" s="131" t="s">
        <v>12184</v>
      </c>
      <c r="CI1768" s="124" t="s">
        <v>20751</v>
      </c>
    </row>
    <row r="1769" spans="45:87" ht="15" hidden="1" x14ac:dyDescent="0.25">
      <c r="AS1769" s="124" t="s">
        <v>5964</v>
      </c>
      <c r="AT1769" s="129" t="s">
        <v>1221</v>
      </c>
      <c r="AU1769" s="129" t="s">
        <v>204</v>
      </c>
      <c r="AV1769" s="129" t="s">
        <v>1536</v>
      </c>
      <c r="AW1769" s="129" t="s">
        <v>1537</v>
      </c>
      <c r="AX1769" s="129" t="s">
        <v>1586</v>
      </c>
      <c r="AZ1769" s="129" t="s">
        <v>3984</v>
      </c>
      <c r="BA1769" s="130" t="s">
        <v>12185</v>
      </c>
      <c r="BB1769" s="130" t="s">
        <v>12186</v>
      </c>
      <c r="BH1769" s="124"/>
      <c r="BI1769" s="124"/>
      <c r="BP1769" s="123"/>
      <c r="BQ1769" s="123"/>
      <c r="BR1769" s="123"/>
      <c r="BX1769" s="123"/>
      <c r="BY1769" s="123"/>
      <c r="CB1769" s="129" t="s">
        <v>1221</v>
      </c>
      <c r="CC1769" s="129" t="s">
        <v>204</v>
      </c>
      <c r="CD1769" s="129" t="s">
        <v>1536</v>
      </c>
      <c r="CE1769" s="129" t="s">
        <v>1537</v>
      </c>
      <c r="CF1769" s="129" t="s">
        <v>1586</v>
      </c>
      <c r="CG1769" s="131" t="s">
        <v>18065</v>
      </c>
      <c r="CH1769" s="131" t="s">
        <v>12186</v>
      </c>
      <c r="CI1769" s="124" t="s">
        <v>20752</v>
      </c>
    </row>
    <row r="1770" spans="45:87" ht="15" hidden="1" x14ac:dyDescent="0.25">
      <c r="AS1770" s="124" t="s">
        <v>5965</v>
      </c>
      <c r="AT1770" s="129" t="s">
        <v>1221</v>
      </c>
      <c r="AU1770" s="129" t="s">
        <v>204</v>
      </c>
      <c r="AV1770" s="129" t="s">
        <v>1536</v>
      </c>
      <c r="AW1770" s="129" t="s">
        <v>1537</v>
      </c>
      <c r="AX1770" s="129" t="s">
        <v>1587</v>
      </c>
      <c r="AZ1770" s="129" t="s">
        <v>3984</v>
      </c>
      <c r="BA1770" s="130" t="s">
        <v>12187</v>
      </c>
      <c r="BB1770" s="130" t="s">
        <v>12188</v>
      </c>
      <c r="BH1770" s="124"/>
      <c r="BI1770" s="124"/>
      <c r="BP1770" s="123"/>
      <c r="BQ1770" s="123"/>
      <c r="BR1770" s="123"/>
      <c r="BX1770" s="123"/>
      <c r="BY1770" s="123"/>
      <c r="CB1770" s="129" t="s">
        <v>1221</v>
      </c>
      <c r="CC1770" s="129" t="s">
        <v>204</v>
      </c>
      <c r="CD1770" s="129" t="s">
        <v>1536</v>
      </c>
      <c r="CE1770" s="129" t="s">
        <v>1537</v>
      </c>
      <c r="CF1770" s="129" t="s">
        <v>1587</v>
      </c>
      <c r="CG1770" s="131" t="s">
        <v>18065</v>
      </c>
      <c r="CH1770" s="131" t="s">
        <v>12188</v>
      </c>
      <c r="CI1770" s="124" t="s">
        <v>20753</v>
      </c>
    </row>
    <row r="1771" spans="45:87" ht="15" hidden="1" x14ac:dyDescent="0.25">
      <c r="AS1771" s="124" t="s">
        <v>5966</v>
      </c>
      <c r="AT1771" s="129" t="s">
        <v>1221</v>
      </c>
      <c r="AU1771" s="129" t="s">
        <v>204</v>
      </c>
      <c r="AV1771" s="129" t="s">
        <v>1536</v>
      </c>
      <c r="AW1771" s="129" t="s">
        <v>1537</v>
      </c>
      <c r="AX1771" s="129" t="s">
        <v>1588</v>
      </c>
      <c r="AZ1771" s="129" t="s">
        <v>3984</v>
      </c>
      <c r="BA1771" s="130" t="s">
        <v>12189</v>
      </c>
      <c r="BB1771" s="130" t="s">
        <v>12190</v>
      </c>
      <c r="BH1771" s="124"/>
      <c r="BI1771" s="124"/>
      <c r="BP1771" s="123"/>
      <c r="BQ1771" s="123"/>
      <c r="BR1771" s="123"/>
      <c r="BX1771" s="123"/>
      <c r="BY1771" s="123"/>
      <c r="CB1771" s="129" t="s">
        <v>1221</v>
      </c>
      <c r="CC1771" s="129" t="s">
        <v>204</v>
      </c>
      <c r="CD1771" s="129" t="s">
        <v>1536</v>
      </c>
      <c r="CE1771" s="129" t="s">
        <v>1537</v>
      </c>
      <c r="CF1771" s="129" t="s">
        <v>1588</v>
      </c>
      <c r="CG1771" s="131" t="s">
        <v>18065</v>
      </c>
      <c r="CH1771" s="131" t="s">
        <v>12190</v>
      </c>
      <c r="CI1771" s="124" t="s">
        <v>20754</v>
      </c>
    </row>
    <row r="1772" spans="45:87" ht="15" hidden="1" x14ac:dyDescent="0.25">
      <c r="AS1772" s="124" t="s">
        <v>5967</v>
      </c>
      <c r="AT1772" s="129" t="s">
        <v>1221</v>
      </c>
      <c r="AU1772" s="129" t="s">
        <v>204</v>
      </c>
      <c r="AV1772" s="129" t="s">
        <v>1536</v>
      </c>
      <c r="AW1772" s="129" t="s">
        <v>1537</v>
      </c>
      <c r="AX1772" s="129" t="s">
        <v>1589</v>
      </c>
      <c r="AZ1772" s="129" t="s">
        <v>3984</v>
      </c>
      <c r="BA1772" s="130" t="s">
        <v>12191</v>
      </c>
      <c r="BB1772" s="130" t="s">
        <v>12192</v>
      </c>
      <c r="BH1772" s="124"/>
      <c r="BI1772" s="124"/>
      <c r="BP1772" s="123"/>
      <c r="BQ1772" s="123"/>
      <c r="BR1772" s="123"/>
      <c r="BX1772" s="123"/>
      <c r="BY1772" s="123"/>
      <c r="CB1772" s="129" t="s">
        <v>1221</v>
      </c>
      <c r="CC1772" s="129" t="s">
        <v>204</v>
      </c>
      <c r="CD1772" s="129" t="s">
        <v>1536</v>
      </c>
      <c r="CE1772" s="129" t="s">
        <v>1537</v>
      </c>
      <c r="CF1772" s="129" t="s">
        <v>1589</v>
      </c>
      <c r="CG1772" s="131" t="s">
        <v>18065</v>
      </c>
      <c r="CH1772" s="131" t="s">
        <v>12192</v>
      </c>
      <c r="CI1772" s="124" t="s">
        <v>20755</v>
      </c>
    </row>
    <row r="1773" spans="45:87" ht="15" hidden="1" x14ac:dyDescent="0.25">
      <c r="AS1773" s="124" t="s">
        <v>5968</v>
      </c>
      <c r="AT1773" s="129" t="s">
        <v>1221</v>
      </c>
      <c r="AU1773" s="129" t="s">
        <v>204</v>
      </c>
      <c r="AV1773" s="129" t="s">
        <v>1536</v>
      </c>
      <c r="AW1773" s="129" t="s">
        <v>1537</v>
      </c>
      <c r="AX1773" s="129" t="s">
        <v>1590</v>
      </c>
      <c r="AZ1773" s="129" t="s">
        <v>3984</v>
      </c>
      <c r="BA1773" s="130" t="s">
        <v>12193</v>
      </c>
      <c r="BB1773" s="130" t="s">
        <v>12194</v>
      </c>
      <c r="BH1773" s="124"/>
      <c r="BI1773" s="124"/>
      <c r="BP1773" s="123"/>
      <c r="BQ1773" s="123"/>
      <c r="BR1773" s="123"/>
      <c r="BX1773" s="123"/>
      <c r="BY1773" s="123"/>
      <c r="CB1773" s="129" t="s">
        <v>1221</v>
      </c>
      <c r="CC1773" s="129" t="s">
        <v>204</v>
      </c>
      <c r="CD1773" s="129" t="s">
        <v>1536</v>
      </c>
      <c r="CE1773" s="129" t="s">
        <v>1537</v>
      </c>
      <c r="CF1773" s="129" t="s">
        <v>1590</v>
      </c>
      <c r="CG1773" s="131" t="s">
        <v>18065</v>
      </c>
      <c r="CH1773" s="131" t="s">
        <v>12194</v>
      </c>
      <c r="CI1773" s="124" t="s">
        <v>20756</v>
      </c>
    </row>
    <row r="1774" spans="45:87" ht="15" hidden="1" x14ac:dyDescent="0.25">
      <c r="AS1774" s="124" t="s">
        <v>5969</v>
      </c>
      <c r="AT1774" s="129" t="s">
        <v>1221</v>
      </c>
      <c r="AU1774" s="129" t="s">
        <v>204</v>
      </c>
      <c r="AV1774" s="129" t="s">
        <v>1536</v>
      </c>
      <c r="AW1774" s="129" t="s">
        <v>1537</v>
      </c>
      <c r="AX1774" s="129" t="s">
        <v>1591</v>
      </c>
      <c r="AZ1774" s="129" t="s">
        <v>3984</v>
      </c>
      <c r="BA1774" s="130" t="s">
        <v>12195</v>
      </c>
      <c r="BB1774" s="130" t="s">
        <v>12196</v>
      </c>
      <c r="BH1774" s="124"/>
      <c r="BI1774" s="124"/>
      <c r="BP1774" s="123"/>
      <c r="BQ1774" s="123"/>
      <c r="BR1774" s="123"/>
      <c r="BX1774" s="123"/>
      <c r="BY1774" s="123"/>
      <c r="CB1774" s="129" t="s">
        <v>1221</v>
      </c>
      <c r="CC1774" s="129" t="s">
        <v>204</v>
      </c>
      <c r="CD1774" s="129" t="s">
        <v>1536</v>
      </c>
      <c r="CE1774" s="129" t="s">
        <v>1537</v>
      </c>
      <c r="CF1774" s="129" t="s">
        <v>1591</v>
      </c>
      <c r="CG1774" s="131" t="s">
        <v>18065</v>
      </c>
      <c r="CH1774" s="131" t="s">
        <v>12196</v>
      </c>
      <c r="CI1774" s="124" t="s">
        <v>20757</v>
      </c>
    </row>
    <row r="1775" spans="45:87" ht="15" hidden="1" x14ac:dyDescent="0.25">
      <c r="AS1775" s="124" t="s">
        <v>5970</v>
      </c>
      <c r="AT1775" s="129" t="s">
        <v>1221</v>
      </c>
      <c r="AU1775" s="129" t="s">
        <v>204</v>
      </c>
      <c r="AV1775" s="129" t="s">
        <v>1536</v>
      </c>
      <c r="AW1775" s="129" t="s">
        <v>1537</v>
      </c>
      <c r="AX1775" s="129" t="s">
        <v>1592</v>
      </c>
      <c r="AZ1775" s="129" t="s">
        <v>3984</v>
      </c>
      <c r="BA1775" s="130" t="s">
        <v>12197</v>
      </c>
      <c r="BB1775" s="130" t="s">
        <v>12198</v>
      </c>
      <c r="BH1775" s="124"/>
      <c r="BI1775" s="124"/>
      <c r="BP1775" s="123"/>
      <c r="BQ1775" s="123"/>
      <c r="BR1775" s="123"/>
      <c r="BX1775" s="123"/>
      <c r="BY1775" s="123"/>
      <c r="CB1775" s="129" t="s">
        <v>1221</v>
      </c>
      <c r="CC1775" s="129" t="s">
        <v>204</v>
      </c>
      <c r="CD1775" s="129" t="s">
        <v>1536</v>
      </c>
      <c r="CE1775" s="129" t="s">
        <v>1537</v>
      </c>
      <c r="CF1775" s="129" t="s">
        <v>1592</v>
      </c>
      <c r="CG1775" s="131" t="s">
        <v>18065</v>
      </c>
      <c r="CH1775" s="131" t="s">
        <v>12198</v>
      </c>
      <c r="CI1775" s="124" t="s">
        <v>20758</v>
      </c>
    </row>
    <row r="1776" spans="45:87" ht="15" hidden="1" x14ac:dyDescent="0.25">
      <c r="AS1776" s="124" t="s">
        <v>5971</v>
      </c>
      <c r="AT1776" s="129" t="s">
        <v>1221</v>
      </c>
      <c r="AU1776" s="129" t="s">
        <v>204</v>
      </c>
      <c r="AV1776" s="129" t="s">
        <v>1536</v>
      </c>
      <c r="AW1776" s="129" t="s">
        <v>1593</v>
      </c>
      <c r="AX1776" s="129" t="s">
        <v>1594</v>
      </c>
      <c r="AZ1776" s="129" t="s">
        <v>3984</v>
      </c>
      <c r="BA1776" s="130" t="s">
        <v>12199</v>
      </c>
      <c r="BB1776" s="130" t="s">
        <v>12200</v>
      </c>
      <c r="BH1776" s="124"/>
      <c r="BI1776" s="124"/>
      <c r="BP1776" s="123"/>
      <c r="BQ1776" s="123"/>
      <c r="BR1776" s="123"/>
      <c r="BX1776" s="123"/>
      <c r="BY1776" s="123"/>
      <c r="CB1776" s="129" t="s">
        <v>1221</v>
      </c>
      <c r="CC1776" s="129" t="s">
        <v>204</v>
      </c>
      <c r="CD1776" s="129" t="s">
        <v>1536</v>
      </c>
      <c r="CE1776" s="129" t="s">
        <v>1593</v>
      </c>
      <c r="CF1776" s="129" t="s">
        <v>1594</v>
      </c>
      <c r="CG1776" s="131" t="s">
        <v>18066</v>
      </c>
      <c r="CH1776" s="131" t="s">
        <v>12200</v>
      </c>
      <c r="CI1776" s="124" t="s">
        <v>20759</v>
      </c>
    </row>
    <row r="1777" spans="45:87" ht="15" hidden="1" x14ac:dyDescent="0.25">
      <c r="AS1777" s="124" t="s">
        <v>5972</v>
      </c>
      <c r="AT1777" s="129" t="s">
        <v>1221</v>
      </c>
      <c r="AU1777" s="129" t="s">
        <v>204</v>
      </c>
      <c r="AV1777" s="129" t="s">
        <v>1536</v>
      </c>
      <c r="AW1777" s="129" t="s">
        <v>1593</v>
      </c>
      <c r="AX1777" s="129" t="s">
        <v>1595</v>
      </c>
      <c r="AZ1777" s="129" t="s">
        <v>3984</v>
      </c>
      <c r="BA1777" s="130" t="s">
        <v>12201</v>
      </c>
      <c r="BB1777" s="130" t="s">
        <v>12202</v>
      </c>
      <c r="BH1777" s="124"/>
      <c r="BI1777" s="124"/>
      <c r="BP1777" s="123"/>
      <c r="BQ1777" s="123"/>
      <c r="BR1777" s="123"/>
      <c r="BX1777" s="123"/>
      <c r="BY1777" s="123"/>
      <c r="CB1777" s="129" t="s">
        <v>1221</v>
      </c>
      <c r="CC1777" s="129" t="s">
        <v>204</v>
      </c>
      <c r="CD1777" s="129" t="s">
        <v>1536</v>
      </c>
      <c r="CE1777" s="129" t="s">
        <v>1593</v>
      </c>
      <c r="CF1777" s="129" t="s">
        <v>1595</v>
      </c>
      <c r="CG1777" s="131" t="s">
        <v>18066</v>
      </c>
      <c r="CH1777" s="131" t="s">
        <v>12202</v>
      </c>
      <c r="CI1777" s="124" t="s">
        <v>20760</v>
      </c>
    </row>
    <row r="1778" spans="45:87" ht="15" hidden="1" x14ac:dyDescent="0.25">
      <c r="AS1778" s="124" t="s">
        <v>5973</v>
      </c>
      <c r="AT1778" s="129" t="s">
        <v>1221</v>
      </c>
      <c r="AU1778" s="129" t="s">
        <v>204</v>
      </c>
      <c r="AV1778" s="129" t="s">
        <v>1536</v>
      </c>
      <c r="AW1778" s="129" t="s">
        <v>1593</v>
      </c>
      <c r="AX1778" s="129" t="s">
        <v>1596</v>
      </c>
      <c r="AZ1778" s="129" t="s">
        <v>3984</v>
      </c>
      <c r="BA1778" s="130" t="s">
        <v>12203</v>
      </c>
      <c r="BB1778" s="130" t="s">
        <v>12204</v>
      </c>
      <c r="BH1778" s="124"/>
      <c r="BI1778" s="124"/>
      <c r="BP1778" s="123"/>
      <c r="BQ1778" s="123"/>
      <c r="BR1778" s="123"/>
      <c r="BX1778" s="123"/>
      <c r="BY1778" s="123"/>
      <c r="CB1778" s="129" t="s">
        <v>1221</v>
      </c>
      <c r="CC1778" s="129" t="s">
        <v>204</v>
      </c>
      <c r="CD1778" s="129" t="s">
        <v>1536</v>
      </c>
      <c r="CE1778" s="129" t="s">
        <v>1593</v>
      </c>
      <c r="CF1778" s="129" t="s">
        <v>1596</v>
      </c>
      <c r="CG1778" s="131" t="s">
        <v>18066</v>
      </c>
      <c r="CH1778" s="131" t="s">
        <v>12204</v>
      </c>
      <c r="CI1778" s="124" t="s">
        <v>20761</v>
      </c>
    </row>
    <row r="1779" spans="45:87" ht="15" hidden="1" x14ac:dyDescent="0.25">
      <c r="AS1779" s="124" t="s">
        <v>5974</v>
      </c>
      <c r="AT1779" s="129" t="s">
        <v>1221</v>
      </c>
      <c r="AU1779" s="129" t="s">
        <v>204</v>
      </c>
      <c r="AV1779" s="129" t="s">
        <v>1536</v>
      </c>
      <c r="AW1779" s="129" t="s">
        <v>1593</v>
      </c>
      <c r="AX1779" s="129" t="s">
        <v>1597</v>
      </c>
      <c r="AZ1779" s="129" t="s">
        <v>3984</v>
      </c>
      <c r="BA1779" s="130" t="s">
        <v>12205</v>
      </c>
      <c r="BB1779" s="130" t="s">
        <v>12206</v>
      </c>
      <c r="BH1779" s="124"/>
      <c r="BI1779" s="124"/>
      <c r="BP1779" s="123"/>
      <c r="BQ1779" s="123"/>
      <c r="BR1779" s="123"/>
      <c r="BX1779" s="123"/>
      <c r="BY1779" s="123"/>
      <c r="CB1779" s="129" t="s">
        <v>1221</v>
      </c>
      <c r="CC1779" s="129" t="s">
        <v>204</v>
      </c>
      <c r="CD1779" s="129" t="s">
        <v>1536</v>
      </c>
      <c r="CE1779" s="129" t="s">
        <v>1593</v>
      </c>
      <c r="CF1779" s="129" t="s">
        <v>1597</v>
      </c>
      <c r="CG1779" s="131" t="s">
        <v>18066</v>
      </c>
      <c r="CH1779" s="131" t="s">
        <v>12206</v>
      </c>
      <c r="CI1779" s="124" t="s">
        <v>20762</v>
      </c>
    </row>
    <row r="1780" spans="45:87" ht="15" hidden="1" x14ac:dyDescent="0.25">
      <c r="AS1780" s="124" t="s">
        <v>5975</v>
      </c>
      <c r="AT1780" s="129" t="s">
        <v>1221</v>
      </c>
      <c r="AU1780" s="129" t="s">
        <v>204</v>
      </c>
      <c r="AV1780" s="129" t="s">
        <v>1536</v>
      </c>
      <c r="AW1780" s="129" t="s">
        <v>1593</v>
      </c>
      <c r="AX1780" s="129" t="s">
        <v>1598</v>
      </c>
      <c r="AZ1780" s="129" t="s">
        <v>3984</v>
      </c>
      <c r="BA1780" s="130" t="s">
        <v>12207</v>
      </c>
      <c r="BB1780" s="130" t="s">
        <v>12208</v>
      </c>
      <c r="BH1780" s="124"/>
      <c r="BI1780" s="124"/>
      <c r="BP1780" s="123"/>
      <c r="BQ1780" s="123"/>
      <c r="BR1780" s="123"/>
      <c r="BX1780" s="123"/>
      <c r="BY1780" s="123"/>
      <c r="CB1780" s="129" t="s">
        <v>1221</v>
      </c>
      <c r="CC1780" s="129" t="s">
        <v>204</v>
      </c>
      <c r="CD1780" s="129" t="s">
        <v>1536</v>
      </c>
      <c r="CE1780" s="129" t="s">
        <v>1593</v>
      </c>
      <c r="CF1780" s="129" t="s">
        <v>1598</v>
      </c>
      <c r="CG1780" s="131" t="s">
        <v>18066</v>
      </c>
      <c r="CH1780" s="131" t="s">
        <v>12208</v>
      </c>
      <c r="CI1780" s="124" t="s">
        <v>20763</v>
      </c>
    </row>
    <row r="1781" spans="45:87" ht="15" hidden="1" x14ac:dyDescent="0.25">
      <c r="AS1781" s="124" t="s">
        <v>5976</v>
      </c>
      <c r="AT1781" s="129" t="s">
        <v>1221</v>
      </c>
      <c r="AU1781" s="129" t="s">
        <v>204</v>
      </c>
      <c r="AV1781" s="129" t="s">
        <v>1536</v>
      </c>
      <c r="AW1781" s="129" t="s">
        <v>1593</v>
      </c>
      <c r="AX1781" s="129" t="s">
        <v>1599</v>
      </c>
      <c r="AZ1781" s="129" t="s">
        <v>3984</v>
      </c>
      <c r="BA1781" s="130" t="s">
        <v>12209</v>
      </c>
      <c r="BB1781" s="130" t="s">
        <v>12210</v>
      </c>
      <c r="BH1781" s="124"/>
      <c r="BI1781" s="124"/>
      <c r="BP1781" s="123"/>
      <c r="BQ1781" s="123"/>
      <c r="BR1781" s="123"/>
      <c r="BX1781" s="123"/>
      <c r="BY1781" s="123"/>
      <c r="CB1781" s="129" t="s">
        <v>1221</v>
      </c>
      <c r="CC1781" s="129" t="s">
        <v>204</v>
      </c>
      <c r="CD1781" s="129" t="s">
        <v>1536</v>
      </c>
      <c r="CE1781" s="129" t="s">
        <v>1593</v>
      </c>
      <c r="CF1781" s="129" t="s">
        <v>1599</v>
      </c>
      <c r="CG1781" s="131" t="s">
        <v>18066</v>
      </c>
      <c r="CH1781" s="131" t="s">
        <v>12210</v>
      </c>
      <c r="CI1781" s="124" t="s">
        <v>20764</v>
      </c>
    </row>
    <row r="1782" spans="45:87" ht="15" hidden="1" x14ac:dyDescent="0.25">
      <c r="AS1782" s="124" t="s">
        <v>5977</v>
      </c>
      <c r="AT1782" s="129" t="s">
        <v>1221</v>
      </c>
      <c r="AU1782" s="129" t="s">
        <v>204</v>
      </c>
      <c r="AV1782" s="129" t="s">
        <v>1536</v>
      </c>
      <c r="AW1782" s="129" t="s">
        <v>1593</v>
      </c>
      <c r="AX1782" s="129" t="s">
        <v>1600</v>
      </c>
      <c r="AZ1782" s="129" t="s">
        <v>3984</v>
      </c>
      <c r="BA1782" s="130" t="s">
        <v>12211</v>
      </c>
      <c r="BB1782" s="130" t="s">
        <v>12212</v>
      </c>
      <c r="BH1782" s="124"/>
      <c r="BI1782" s="124"/>
      <c r="BP1782" s="123"/>
      <c r="BQ1782" s="123"/>
      <c r="BR1782" s="123"/>
      <c r="BX1782" s="123"/>
      <c r="BY1782" s="123"/>
      <c r="CB1782" s="129" t="s">
        <v>1221</v>
      </c>
      <c r="CC1782" s="129" t="s">
        <v>204</v>
      </c>
      <c r="CD1782" s="129" t="s">
        <v>1536</v>
      </c>
      <c r="CE1782" s="129" t="s">
        <v>1593</v>
      </c>
      <c r="CF1782" s="129" t="s">
        <v>1600</v>
      </c>
      <c r="CG1782" s="131" t="s">
        <v>18066</v>
      </c>
      <c r="CH1782" s="131" t="s">
        <v>12212</v>
      </c>
      <c r="CI1782" s="124" t="s">
        <v>20765</v>
      </c>
    </row>
    <row r="1783" spans="45:87" ht="15" hidden="1" x14ac:dyDescent="0.25">
      <c r="AS1783" s="124" t="s">
        <v>5978</v>
      </c>
      <c r="AT1783" s="129" t="s">
        <v>1221</v>
      </c>
      <c r="AU1783" s="129" t="s">
        <v>204</v>
      </c>
      <c r="AV1783" s="129" t="s">
        <v>1536</v>
      </c>
      <c r="AW1783" s="129" t="s">
        <v>1593</v>
      </c>
      <c r="AX1783" s="129" t="s">
        <v>1601</v>
      </c>
      <c r="AZ1783" s="129" t="s">
        <v>3984</v>
      </c>
      <c r="BA1783" s="130" t="s">
        <v>12213</v>
      </c>
      <c r="BB1783" s="130" t="s">
        <v>12214</v>
      </c>
      <c r="BH1783" s="124"/>
      <c r="BI1783" s="124"/>
      <c r="BP1783" s="123"/>
      <c r="BQ1783" s="123"/>
      <c r="BR1783" s="123"/>
      <c r="BX1783" s="123"/>
      <c r="BY1783" s="123"/>
      <c r="CB1783" s="129" t="s">
        <v>1221</v>
      </c>
      <c r="CC1783" s="129" t="s">
        <v>204</v>
      </c>
      <c r="CD1783" s="129" t="s">
        <v>1536</v>
      </c>
      <c r="CE1783" s="129" t="s">
        <v>1593</v>
      </c>
      <c r="CF1783" s="129" t="s">
        <v>1601</v>
      </c>
      <c r="CG1783" s="131" t="s">
        <v>18066</v>
      </c>
      <c r="CH1783" s="131" t="s">
        <v>12214</v>
      </c>
      <c r="CI1783" s="124" t="s">
        <v>20766</v>
      </c>
    </row>
    <row r="1784" spans="45:87" ht="15" hidden="1" x14ac:dyDescent="0.25">
      <c r="AS1784" s="124" t="s">
        <v>5979</v>
      </c>
      <c r="AT1784" s="129" t="s">
        <v>1221</v>
      </c>
      <c r="AU1784" s="129" t="s">
        <v>204</v>
      </c>
      <c r="AV1784" s="129" t="s">
        <v>1536</v>
      </c>
      <c r="AW1784" s="129" t="s">
        <v>1593</v>
      </c>
      <c r="AX1784" s="129" t="s">
        <v>1602</v>
      </c>
      <c r="AZ1784" s="129" t="s">
        <v>3984</v>
      </c>
      <c r="BA1784" s="130" t="s">
        <v>12215</v>
      </c>
      <c r="BB1784" s="130" t="s">
        <v>12216</v>
      </c>
      <c r="BH1784" s="124"/>
      <c r="BI1784" s="124"/>
      <c r="BP1784" s="123"/>
      <c r="BQ1784" s="123"/>
      <c r="BR1784" s="123"/>
      <c r="BX1784" s="123"/>
      <c r="BY1784" s="123"/>
      <c r="CB1784" s="129" t="s">
        <v>1221</v>
      </c>
      <c r="CC1784" s="129" t="s">
        <v>204</v>
      </c>
      <c r="CD1784" s="129" t="s">
        <v>1536</v>
      </c>
      <c r="CE1784" s="129" t="s">
        <v>1593</v>
      </c>
      <c r="CF1784" s="129" t="s">
        <v>1602</v>
      </c>
      <c r="CG1784" s="131" t="s">
        <v>18066</v>
      </c>
      <c r="CH1784" s="131" t="s">
        <v>12216</v>
      </c>
      <c r="CI1784" s="124" t="s">
        <v>20767</v>
      </c>
    </row>
    <row r="1785" spans="45:87" ht="15" hidden="1" x14ac:dyDescent="0.25">
      <c r="AS1785" s="124" t="s">
        <v>5980</v>
      </c>
      <c r="AT1785" s="129" t="s">
        <v>1221</v>
      </c>
      <c r="AU1785" s="129" t="s">
        <v>204</v>
      </c>
      <c r="AV1785" s="129" t="s">
        <v>1536</v>
      </c>
      <c r="AW1785" s="129" t="s">
        <v>1593</v>
      </c>
      <c r="AX1785" s="129" t="s">
        <v>1603</v>
      </c>
      <c r="AZ1785" s="129" t="s">
        <v>3984</v>
      </c>
      <c r="BA1785" s="130" t="s">
        <v>12217</v>
      </c>
      <c r="BB1785" s="130" t="s">
        <v>12218</v>
      </c>
      <c r="BH1785" s="124"/>
      <c r="BI1785" s="124"/>
      <c r="BP1785" s="123"/>
      <c r="BQ1785" s="123"/>
      <c r="BR1785" s="123"/>
      <c r="BX1785" s="123"/>
      <c r="BY1785" s="123"/>
      <c r="CB1785" s="129" t="s">
        <v>1221</v>
      </c>
      <c r="CC1785" s="129" t="s">
        <v>204</v>
      </c>
      <c r="CD1785" s="129" t="s">
        <v>1536</v>
      </c>
      <c r="CE1785" s="129" t="s">
        <v>1593</v>
      </c>
      <c r="CF1785" s="129" t="s">
        <v>1603</v>
      </c>
      <c r="CG1785" s="131" t="s">
        <v>18066</v>
      </c>
      <c r="CH1785" s="131" t="s">
        <v>12218</v>
      </c>
      <c r="CI1785" s="124" t="s">
        <v>20768</v>
      </c>
    </row>
    <row r="1786" spans="45:87" ht="15" hidden="1" x14ac:dyDescent="0.25">
      <c r="AS1786" s="124" t="s">
        <v>5981</v>
      </c>
      <c r="AT1786" s="129" t="s">
        <v>1221</v>
      </c>
      <c r="AU1786" s="129" t="s">
        <v>204</v>
      </c>
      <c r="AV1786" s="129" t="s">
        <v>1536</v>
      </c>
      <c r="AW1786" s="129" t="s">
        <v>1593</v>
      </c>
      <c r="AX1786" s="129" t="s">
        <v>1604</v>
      </c>
      <c r="AZ1786" s="129" t="s">
        <v>3984</v>
      </c>
      <c r="BA1786" s="130" t="s">
        <v>12219</v>
      </c>
      <c r="BB1786" s="130" t="s">
        <v>12220</v>
      </c>
      <c r="BH1786" s="124"/>
      <c r="BI1786" s="124"/>
      <c r="BP1786" s="123"/>
      <c r="BQ1786" s="123"/>
      <c r="BR1786" s="123"/>
      <c r="BX1786" s="123"/>
      <c r="BY1786" s="123"/>
      <c r="CB1786" s="129" t="s">
        <v>1221</v>
      </c>
      <c r="CC1786" s="129" t="s">
        <v>204</v>
      </c>
      <c r="CD1786" s="129" t="s">
        <v>1536</v>
      </c>
      <c r="CE1786" s="129" t="s">
        <v>1593</v>
      </c>
      <c r="CF1786" s="129" t="s">
        <v>1604</v>
      </c>
      <c r="CG1786" s="131" t="s">
        <v>18066</v>
      </c>
      <c r="CH1786" s="131" t="s">
        <v>12220</v>
      </c>
      <c r="CI1786" s="124" t="s">
        <v>20769</v>
      </c>
    </row>
    <row r="1787" spans="45:87" ht="15" hidden="1" x14ac:dyDescent="0.25">
      <c r="AS1787" s="124" t="s">
        <v>5982</v>
      </c>
      <c r="AT1787" s="129" t="s">
        <v>1221</v>
      </c>
      <c r="AU1787" s="129" t="s">
        <v>204</v>
      </c>
      <c r="AV1787" s="129" t="s">
        <v>1536</v>
      </c>
      <c r="AW1787" s="129" t="s">
        <v>1593</v>
      </c>
      <c r="AX1787" s="129" t="s">
        <v>1605</v>
      </c>
      <c r="AZ1787" s="129" t="s">
        <v>3984</v>
      </c>
      <c r="BA1787" s="130" t="s">
        <v>12221</v>
      </c>
      <c r="BB1787" s="130" t="s">
        <v>12222</v>
      </c>
      <c r="BH1787" s="124"/>
      <c r="BI1787" s="124"/>
      <c r="BP1787" s="123"/>
      <c r="BQ1787" s="123"/>
      <c r="BR1787" s="123"/>
      <c r="BX1787" s="123"/>
      <c r="BY1787" s="123"/>
      <c r="CB1787" s="129" t="s">
        <v>1221</v>
      </c>
      <c r="CC1787" s="129" t="s">
        <v>204</v>
      </c>
      <c r="CD1787" s="129" t="s">
        <v>1536</v>
      </c>
      <c r="CE1787" s="129" t="s">
        <v>1593</v>
      </c>
      <c r="CF1787" s="129" t="s">
        <v>1605</v>
      </c>
      <c r="CG1787" s="131" t="s">
        <v>18066</v>
      </c>
      <c r="CH1787" s="131" t="s">
        <v>12222</v>
      </c>
      <c r="CI1787" s="124" t="s">
        <v>20770</v>
      </c>
    </row>
    <row r="1788" spans="45:87" ht="15" hidden="1" x14ac:dyDescent="0.25">
      <c r="AS1788" s="124" t="s">
        <v>5983</v>
      </c>
      <c r="AT1788" s="129" t="s">
        <v>1221</v>
      </c>
      <c r="AU1788" s="129" t="s">
        <v>204</v>
      </c>
      <c r="AV1788" s="129" t="s">
        <v>1536</v>
      </c>
      <c r="AW1788" s="129" t="s">
        <v>1593</v>
      </c>
      <c r="AX1788" s="129" t="s">
        <v>1606</v>
      </c>
      <c r="AZ1788" s="129" t="s">
        <v>3984</v>
      </c>
      <c r="BA1788" s="130" t="s">
        <v>12223</v>
      </c>
      <c r="BB1788" s="130" t="s">
        <v>12224</v>
      </c>
      <c r="BH1788" s="124"/>
      <c r="BI1788" s="124"/>
      <c r="BP1788" s="123"/>
      <c r="BQ1788" s="123"/>
      <c r="BR1788" s="123"/>
      <c r="BX1788" s="123"/>
      <c r="BY1788" s="123"/>
      <c r="CB1788" s="129" t="s">
        <v>1221</v>
      </c>
      <c r="CC1788" s="129" t="s">
        <v>204</v>
      </c>
      <c r="CD1788" s="129" t="s">
        <v>1536</v>
      </c>
      <c r="CE1788" s="129" t="s">
        <v>1593</v>
      </c>
      <c r="CF1788" s="129" t="s">
        <v>1606</v>
      </c>
      <c r="CG1788" s="131" t="s">
        <v>18066</v>
      </c>
      <c r="CH1788" s="131" t="s">
        <v>12224</v>
      </c>
      <c r="CI1788" s="124" t="s">
        <v>20771</v>
      </c>
    </row>
    <row r="1789" spans="45:87" ht="15" hidden="1" x14ac:dyDescent="0.25">
      <c r="AS1789" s="124" t="s">
        <v>5984</v>
      </c>
      <c r="AT1789" s="129" t="s">
        <v>1221</v>
      </c>
      <c r="AU1789" s="129" t="s">
        <v>204</v>
      </c>
      <c r="AV1789" s="129" t="s">
        <v>1536</v>
      </c>
      <c r="AW1789" s="129" t="s">
        <v>1593</v>
      </c>
      <c r="AX1789" s="129" t="s">
        <v>1607</v>
      </c>
      <c r="AZ1789" s="129" t="s">
        <v>3984</v>
      </c>
      <c r="BA1789" s="130" t="s">
        <v>12225</v>
      </c>
      <c r="BB1789" s="130" t="s">
        <v>12226</v>
      </c>
      <c r="BH1789" s="124"/>
      <c r="BI1789" s="124"/>
      <c r="BP1789" s="123"/>
      <c r="BQ1789" s="123"/>
      <c r="BR1789" s="123"/>
      <c r="BX1789" s="123"/>
      <c r="BY1789" s="123"/>
      <c r="CB1789" s="129" t="s">
        <v>1221</v>
      </c>
      <c r="CC1789" s="129" t="s">
        <v>204</v>
      </c>
      <c r="CD1789" s="129" t="s">
        <v>1536</v>
      </c>
      <c r="CE1789" s="129" t="s">
        <v>1593</v>
      </c>
      <c r="CF1789" s="129" t="s">
        <v>1607</v>
      </c>
      <c r="CG1789" s="131" t="s">
        <v>18066</v>
      </c>
      <c r="CH1789" s="131" t="s">
        <v>12226</v>
      </c>
      <c r="CI1789" s="124" t="s">
        <v>20772</v>
      </c>
    </row>
    <row r="1790" spans="45:87" ht="15" hidden="1" x14ac:dyDescent="0.25">
      <c r="AS1790" s="124" t="s">
        <v>5985</v>
      </c>
      <c r="AT1790" s="129" t="s">
        <v>1221</v>
      </c>
      <c r="AU1790" s="129" t="s">
        <v>204</v>
      </c>
      <c r="AV1790" s="129" t="s">
        <v>1536</v>
      </c>
      <c r="AW1790" s="129" t="s">
        <v>1593</v>
      </c>
      <c r="AX1790" s="129" t="s">
        <v>1608</v>
      </c>
      <c r="AZ1790" s="129" t="s">
        <v>3984</v>
      </c>
      <c r="BA1790" s="130" t="s">
        <v>12227</v>
      </c>
      <c r="BB1790" s="130" t="s">
        <v>12228</v>
      </c>
      <c r="BH1790" s="124"/>
      <c r="BI1790" s="124"/>
      <c r="BP1790" s="123"/>
      <c r="BQ1790" s="123"/>
      <c r="BR1790" s="123"/>
      <c r="BX1790" s="123"/>
      <c r="BY1790" s="123"/>
      <c r="CB1790" s="129" t="s">
        <v>1221</v>
      </c>
      <c r="CC1790" s="129" t="s">
        <v>204</v>
      </c>
      <c r="CD1790" s="129" t="s">
        <v>1536</v>
      </c>
      <c r="CE1790" s="129" t="s">
        <v>1593</v>
      </c>
      <c r="CF1790" s="129" t="s">
        <v>1608</v>
      </c>
      <c r="CG1790" s="131" t="s">
        <v>18066</v>
      </c>
      <c r="CH1790" s="131" t="s">
        <v>12228</v>
      </c>
      <c r="CI1790" s="124" t="s">
        <v>20773</v>
      </c>
    </row>
    <row r="1791" spans="45:87" ht="15" hidden="1" x14ac:dyDescent="0.25">
      <c r="AS1791" s="124" t="s">
        <v>5986</v>
      </c>
      <c r="AT1791" s="129" t="s">
        <v>1221</v>
      </c>
      <c r="AU1791" s="129" t="s">
        <v>204</v>
      </c>
      <c r="AV1791" s="129" t="s">
        <v>1536</v>
      </c>
      <c r="AW1791" s="129" t="s">
        <v>1593</v>
      </c>
      <c r="AX1791" s="129" t="s">
        <v>1609</v>
      </c>
      <c r="AZ1791" s="129" t="s">
        <v>3984</v>
      </c>
      <c r="BA1791" s="130" t="s">
        <v>12229</v>
      </c>
      <c r="BB1791" s="130" t="s">
        <v>12230</v>
      </c>
      <c r="BH1791" s="124"/>
      <c r="BI1791" s="124"/>
      <c r="BP1791" s="123"/>
      <c r="BQ1791" s="123"/>
      <c r="BR1791" s="123"/>
      <c r="BX1791" s="123"/>
      <c r="BY1791" s="123"/>
      <c r="CB1791" s="129" t="s">
        <v>1221</v>
      </c>
      <c r="CC1791" s="129" t="s">
        <v>204</v>
      </c>
      <c r="CD1791" s="129" t="s">
        <v>1536</v>
      </c>
      <c r="CE1791" s="129" t="s">
        <v>1593</v>
      </c>
      <c r="CF1791" s="129" t="s">
        <v>1609</v>
      </c>
      <c r="CG1791" s="131" t="s">
        <v>18066</v>
      </c>
      <c r="CH1791" s="131" t="s">
        <v>12230</v>
      </c>
      <c r="CI1791" s="124" t="s">
        <v>20774</v>
      </c>
    </row>
    <row r="1792" spans="45:87" ht="15" hidden="1" x14ac:dyDescent="0.25">
      <c r="AS1792" s="124" t="s">
        <v>5987</v>
      </c>
      <c r="AT1792" s="129" t="s">
        <v>1221</v>
      </c>
      <c r="AU1792" s="129" t="s">
        <v>204</v>
      </c>
      <c r="AV1792" s="129" t="s">
        <v>1536</v>
      </c>
      <c r="AW1792" s="129" t="s">
        <v>1593</v>
      </c>
      <c r="AX1792" s="129" t="s">
        <v>1610</v>
      </c>
      <c r="AZ1792" s="129" t="s">
        <v>3984</v>
      </c>
      <c r="BA1792" s="130" t="s">
        <v>12231</v>
      </c>
      <c r="BB1792" s="130" t="s">
        <v>12232</v>
      </c>
      <c r="BH1792" s="124"/>
      <c r="BI1792" s="124"/>
      <c r="BP1792" s="123"/>
      <c r="BQ1792" s="123"/>
      <c r="BR1792" s="123"/>
      <c r="BX1792" s="123"/>
      <c r="BY1792" s="123"/>
      <c r="CB1792" s="129" t="s">
        <v>1221</v>
      </c>
      <c r="CC1792" s="129" t="s">
        <v>204</v>
      </c>
      <c r="CD1792" s="129" t="s">
        <v>1536</v>
      </c>
      <c r="CE1792" s="129" t="s">
        <v>1593</v>
      </c>
      <c r="CF1792" s="129" t="s">
        <v>1610</v>
      </c>
      <c r="CG1792" s="131" t="s">
        <v>18066</v>
      </c>
      <c r="CH1792" s="131" t="s">
        <v>12232</v>
      </c>
      <c r="CI1792" s="124" t="s">
        <v>20775</v>
      </c>
    </row>
    <row r="1793" spans="45:87" ht="15" hidden="1" x14ac:dyDescent="0.25">
      <c r="AS1793" s="124" t="s">
        <v>5988</v>
      </c>
      <c r="AT1793" s="129" t="s">
        <v>1221</v>
      </c>
      <c r="AU1793" s="129" t="s">
        <v>204</v>
      </c>
      <c r="AV1793" s="129" t="s">
        <v>1536</v>
      </c>
      <c r="AW1793" s="129" t="s">
        <v>1593</v>
      </c>
      <c r="AX1793" s="129" t="s">
        <v>1611</v>
      </c>
      <c r="AZ1793" s="129" t="s">
        <v>3984</v>
      </c>
      <c r="BA1793" s="130" t="s">
        <v>12233</v>
      </c>
      <c r="BB1793" s="130" t="s">
        <v>12234</v>
      </c>
      <c r="BH1793" s="124"/>
      <c r="BI1793" s="124"/>
      <c r="BP1793" s="123"/>
      <c r="BQ1793" s="123"/>
      <c r="BR1793" s="123"/>
      <c r="BX1793" s="123"/>
      <c r="BY1793" s="123"/>
      <c r="CB1793" s="129" t="s">
        <v>1221</v>
      </c>
      <c r="CC1793" s="129" t="s">
        <v>204</v>
      </c>
      <c r="CD1793" s="129" t="s">
        <v>1536</v>
      </c>
      <c r="CE1793" s="129" t="s">
        <v>1593</v>
      </c>
      <c r="CF1793" s="129" t="s">
        <v>1611</v>
      </c>
      <c r="CG1793" s="131" t="s">
        <v>18066</v>
      </c>
      <c r="CH1793" s="131" t="s">
        <v>12234</v>
      </c>
      <c r="CI1793" s="124" t="s">
        <v>20776</v>
      </c>
    </row>
    <row r="1794" spans="45:87" ht="15" hidden="1" x14ac:dyDescent="0.25">
      <c r="AS1794" s="124" t="s">
        <v>5989</v>
      </c>
      <c r="AT1794" s="129" t="s">
        <v>1221</v>
      </c>
      <c r="AU1794" s="129" t="s">
        <v>204</v>
      </c>
      <c r="AV1794" s="129" t="s">
        <v>1536</v>
      </c>
      <c r="AW1794" s="129" t="s">
        <v>1593</v>
      </c>
      <c r="AX1794" s="129" t="s">
        <v>1612</v>
      </c>
      <c r="AZ1794" s="129" t="s">
        <v>3984</v>
      </c>
      <c r="BA1794" s="130" t="s">
        <v>12235</v>
      </c>
      <c r="BB1794" s="130" t="s">
        <v>12236</v>
      </c>
      <c r="BH1794" s="124"/>
      <c r="BI1794" s="124"/>
      <c r="BP1794" s="123"/>
      <c r="BQ1794" s="123"/>
      <c r="BR1794" s="123"/>
      <c r="BX1794" s="123"/>
      <c r="BY1794" s="123"/>
      <c r="CB1794" s="129" t="s">
        <v>1221</v>
      </c>
      <c r="CC1794" s="129" t="s">
        <v>204</v>
      </c>
      <c r="CD1794" s="129" t="s">
        <v>1536</v>
      </c>
      <c r="CE1794" s="129" t="s">
        <v>1593</v>
      </c>
      <c r="CF1794" s="129" t="s">
        <v>1612</v>
      </c>
      <c r="CG1794" s="131" t="s">
        <v>18066</v>
      </c>
      <c r="CH1794" s="131" t="s">
        <v>12236</v>
      </c>
      <c r="CI1794" s="124" t="s">
        <v>20777</v>
      </c>
    </row>
    <row r="1795" spans="45:87" ht="15" hidden="1" x14ac:dyDescent="0.25">
      <c r="AS1795" s="124" t="s">
        <v>5990</v>
      </c>
      <c r="AT1795" s="129" t="s">
        <v>1221</v>
      </c>
      <c r="AU1795" s="129" t="s">
        <v>204</v>
      </c>
      <c r="AV1795" s="129" t="s">
        <v>1536</v>
      </c>
      <c r="AW1795" s="129" t="s">
        <v>1593</v>
      </c>
      <c r="AX1795" s="129" t="s">
        <v>1613</v>
      </c>
      <c r="AZ1795" s="129" t="s">
        <v>3984</v>
      </c>
      <c r="BA1795" s="130" t="s">
        <v>12237</v>
      </c>
      <c r="BB1795" s="130" t="s">
        <v>12238</v>
      </c>
      <c r="BH1795" s="124"/>
      <c r="BI1795" s="124"/>
      <c r="BP1795" s="123"/>
      <c r="BQ1795" s="123"/>
      <c r="BR1795" s="123"/>
      <c r="BX1795" s="123"/>
      <c r="BY1795" s="123"/>
      <c r="CB1795" s="129" t="s">
        <v>1221</v>
      </c>
      <c r="CC1795" s="129" t="s">
        <v>204</v>
      </c>
      <c r="CD1795" s="129" t="s">
        <v>1536</v>
      </c>
      <c r="CE1795" s="129" t="s">
        <v>1593</v>
      </c>
      <c r="CF1795" s="129" t="s">
        <v>1613</v>
      </c>
      <c r="CG1795" s="131" t="s">
        <v>18066</v>
      </c>
      <c r="CH1795" s="131" t="s">
        <v>12238</v>
      </c>
      <c r="CI1795" s="124" t="s">
        <v>20778</v>
      </c>
    </row>
    <row r="1796" spans="45:87" ht="15" hidden="1" x14ac:dyDescent="0.25">
      <c r="AS1796" s="124" t="s">
        <v>5991</v>
      </c>
      <c r="AT1796" s="129" t="s">
        <v>1221</v>
      </c>
      <c r="AU1796" s="129" t="s">
        <v>204</v>
      </c>
      <c r="AV1796" s="129" t="s">
        <v>1536</v>
      </c>
      <c r="AW1796" s="129" t="s">
        <v>1593</v>
      </c>
      <c r="AX1796" s="129" t="s">
        <v>1614</v>
      </c>
      <c r="AZ1796" s="129" t="s">
        <v>3984</v>
      </c>
      <c r="BA1796" s="130" t="s">
        <v>12239</v>
      </c>
      <c r="BB1796" s="130" t="s">
        <v>12240</v>
      </c>
      <c r="BH1796" s="124"/>
      <c r="BI1796" s="124"/>
      <c r="BP1796" s="123"/>
      <c r="BQ1796" s="123"/>
      <c r="BR1796" s="123"/>
      <c r="BX1796" s="123"/>
      <c r="BY1796" s="123"/>
      <c r="CB1796" s="129" t="s">
        <v>1221</v>
      </c>
      <c r="CC1796" s="129" t="s">
        <v>204</v>
      </c>
      <c r="CD1796" s="129" t="s">
        <v>1536</v>
      </c>
      <c r="CE1796" s="129" t="s">
        <v>1593</v>
      </c>
      <c r="CF1796" s="129" t="s">
        <v>1614</v>
      </c>
      <c r="CG1796" s="131" t="s">
        <v>18066</v>
      </c>
      <c r="CH1796" s="131" t="s">
        <v>12240</v>
      </c>
      <c r="CI1796" s="124" t="s">
        <v>20779</v>
      </c>
    </row>
    <row r="1797" spans="45:87" ht="15" hidden="1" x14ac:dyDescent="0.25">
      <c r="AS1797" s="124" t="s">
        <v>5992</v>
      </c>
      <c r="AT1797" s="129" t="s">
        <v>1221</v>
      </c>
      <c r="AU1797" s="129" t="s">
        <v>204</v>
      </c>
      <c r="AV1797" s="129" t="s">
        <v>1536</v>
      </c>
      <c r="AW1797" s="129" t="s">
        <v>1593</v>
      </c>
      <c r="AX1797" s="129" t="s">
        <v>1615</v>
      </c>
      <c r="AZ1797" s="129" t="s">
        <v>3984</v>
      </c>
      <c r="BA1797" s="130" t="s">
        <v>12241</v>
      </c>
      <c r="BB1797" s="130" t="s">
        <v>12242</v>
      </c>
      <c r="BH1797" s="124"/>
      <c r="BI1797" s="124"/>
      <c r="BP1797" s="123"/>
      <c r="BQ1797" s="123"/>
      <c r="BR1797" s="123"/>
      <c r="BX1797" s="123"/>
      <c r="BY1797" s="123"/>
      <c r="CB1797" s="129" t="s">
        <v>1221</v>
      </c>
      <c r="CC1797" s="129" t="s">
        <v>204</v>
      </c>
      <c r="CD1797" s="129" t="s">
        <v>1536</v>
      </c>
      <c r="CE1797" s="129" t="s">
        <v>1593</v>
      </c>
      <c r="CF1797" s="129" t="s">
        <v>1615</v>
      </c>
      <c r="CG1797" s="131" t="s">
        <v>18066</v>
      </c>
      <c r="CH1797" s="131" t="s">
        <v>12242</v>
      </c>
      <c r="CI1797" s="124" t="s">
        <v>20780</v>
      </c>
    </row>
    <row r="1798" spans="45:87" ht="15" hidden="1" x14ac:dyDescent="0.25">
      <c r="AS1798" s="124" t="s">
        <v>5993</v>
      </c>
      <c r="AT1798" s="129" t="s">
        <v>1221</v>
      </c>
      <c r="AU1798" s="129" t="s">
        <v>204</v>
      </c>
      <c r="AV1798" s="129" t="s">
        <v>1536</v>
      </c>
      <c r="AW1798" s="129" t="s">
        <v>1593</v>
      </c>
      <c r="AX1798" s="129" t="s">
        <v>1616</v>
      </c>
      <c r="AZ1798" s="129" t="s">
        <v>3984</v>
      </c>
      <c r="BA1798" s="130" t="s">
        <v>12243</v>
      </c>
      <c r="BB1798" s="130" t="s">
        <v>12244</v>
      </c>
      <c r="BH1798" s="124"/>
      <c r="BI1798" s="124"/>
      <c r="BP1798" s="123"/>
      <c r="BQ1798" s="123"/>
      <c r="BR1798" s="123"/>
      <c r="BX1798" s="123"/>
      <c r="BY1798" s="123"/>
      <c r="CB1798" s="129" t="s">
        <v>1221</v>
      </c>
      <c r="CC1798" s="129" t="s">
        <v>204</v>
      </c>
      <c r="CD1798" s="129" t="s">
        <v>1536</v>
      </c>
      <c r="CE1798" s="129" t="s">
        <v>1593</v>
      </c>
      <c r="CF1798" s="129" t="s">
        <v>1616</v>
      </c>
      <c r="CG1798" s="131" t="s">
        <v>18066</v>
      </c>
      <c r="CH1798" s="131" t="s">
        <v>12244</v>
      </c>
      <c r="CI1798" s="124" t="s">
        <v>20781</v>
      </c>
    </row>
    <row r="1799" spans="45:87" ht="15" hidden="1" x14ac:dyDescent="0.25">
      <c r="AS1799" s="124" t="s">
        <v>5994</v>
      </c>
      <c r="AT1799" s="129" t="s">
        <v>1221</v>
      </c>
      <c r="AU1799" s="129" t="s">
        <v>204</v>
      </c>
      <c r="AV1799" s="129" t="s">
        <v>1536</v>
      </c>
      <c r="AW1799" s="129" t="s">
        <v>1593</v>
      </c>
      <c r="AX1799" s="129" t="s">
        <v>1617</v>
      </c>
      <c r="AZ1799" s="129" t="s">
        <v>3984</v>
      </c>
      <c r="BA1799" s="130" t="s">
        <v>12245</v>
      </c>
      <c r="BB1799" s="130" t="s">
        <v>12246</v>
      </c>
      <c r="BH1799" s="124"/>
      <c r="BI1799" s="124"/>
      <c r="BP1799" s="123"/>
      <c r="BQ1799" s="123"/>
      <c r="BR1799" s="123"/>
      <c r="BX1799" s="123"/>
      <c r="BY1799" s="123"/>
      <c r="CB1799" s="129" t="s">
        <v>1221</v>
      </c>
      <c r="CC1799" s="129" t="s">
        <v>204</v>
      </c>
      <c r="CD1799" s="129" t="s">
        <v>1536</v>
      </c>
      <c r="CE1799" s="129" t="s">
        <v>1593</v>
      </c>
      <c r="CF1799" s="129" t="s">
        <v>1617</v>
      </c>
      <c r="CG1799" s="131" t="s">
        <v>18066</v>
      </c>
      <c r="CH1799" s="131" t="s">
        <v>12246</v>
      </c>
      <c r="CI1799" s="124" t="s">
        <v>20782</v>
      </c>
    </row>
    <row r="1800" spans="45:87" ht="15" hidden="1" x14ac:dyDescent="0.25">
      <c r="AS1800" s="124" t="s">
        <v>5995</v>
      </c>
      <c r="AT1800" s="129" t="s">
        <v>1221</v>
      </c>
      <c r="AU1800" s="129" t="s">
        <v>204</v>
      </c>
      <c r="AV1800" s="129" t="s">
        <v>1536</v>
      </c>
      <c r="AW1800" s="129" t="s">
        <v>1593</v>
      </c>
      <c r="AX1800" s="129" t="s">
        <v>1618</v>
      </c>
      <c r="AZ1800" s="129" t="s">
        <v>3984</v>
      </c>
      <c r="BA1800" s="130" t="s">
        <v>12247</v>
      </c>
      <c r="BB1800" s="130" t="s">
        <v>12248</v>
      </c>
      <c r="BH1800" s="124"/>
      <c r="BI1800" s="124"/>
      <c r="BP1800" s="123"/>
      <c r="BQ1800" s="123"/>
      <c r="BR1800" s="123"/>
      <c r="BX1800" s="123"/>
      <c r="BY1800" s="123"/>
      <c r="CB1800" s="129" t="s">
        <v>1221</v>
      </c>
      <c r="CC1800" s="129" t="s">
        <v>204</v>
      </c>
      <c r="CD1800" s="129" t="s">
        <v>1536</v>
      </c>
      <c r="CE1800" s="129" t="s">
        <v>1593</v>
      </c>
      <c r="CF1800" s="129" t="s">
        <v>1618</v>
      </c>
      <c r="CG1800" s="131" t="s">
        <v>18066</v>
      </c>
      <c r="CH1800" s="131" t="s">
        <v>12248</v>
      </c>
      <c r="CI1800" s="124" t="s">
        <v>20783</v>
      </c>
    </row>
    <row r="1801" spans="45:87" ht="15" hidden="1" x14ac:dyDescent="0.25">
      <c r="AS1801" s="124" t="s">
        <v>5996</v>
      </c>
      <c r="AT1801" s="129" t="s">
        <v>1221</v>
      </c>
      <c r="AU1801" s="129" t="s">
        <v>204</v>
      </c>
      <c r="AV1801" s="129" t="s">
        <v>1536</v>
      </c>
      <c r="AW1801" s="129" t="s">
        <v>1593</v>
      </c>
      <c r="AX1801" s="129" t="s">
        <v>1619</v>
      </c>
      <c r="AZ1801" s="129" t="s">
        <v>3984</v>
      </c>
      <c r="BA1801" s="130" t="s">
        <v>12249</v>
      </c>
      <c r="BB1801" s="130" t="s">
        <v>12250</v>
      </c>
      <c r="BH1801" s="124"/>
      <c r="BI1801" s="124"/>
      <c r="BP1801" s="123"/>
      <c r="BQ1801" s="123"/>
      <c r="BR1801" s="123"/>
      <c r="BX1801" s="123"/>
      <c r="BY1801" s="123"/>
      <c r="CB1801" s="129" t="s">
        <v>1221</v>
      </c>
      <c r="CC1801" s="129" t="s">
        <v>204</v>
      </c>
      <c r="CD1801" s="129" t="s">
        <v>1536</v>
      </c>
      <c r="CE1801" s="129" t="s">
        <v>1593</v>
      </c>
      <c r="CF1801" s="129" t="s">
        <v>1619</v>
      </c>
      <c r="CG1801" s="131" t="s">
        <v>18066</v>
      </c>
      <c r="CH1801" s="131" t="s">
        <v>12250</v>
      </c>
      <c r="CI1801" s="124" t="s">
        <v>20784</v>
      </c>
    </row>
    <row r="1802" spans="45:87" ht="15" hidden="1" x14ac:dyDescent="0.25">
      <c r="AS1802" s="124" t="s">
        <v>5997</v>
      </c>
      <c r="AT1802" s="129" t="s">
        <v>1221</v>
      </c>
      <c r="AU1802" s="129" t="s">
        <v>204</v>
      </c>
      <c r="AV1802" s="129" t="s">
        <v>1536</v>
      </c>
      <c r="AW1802" s="129" t="s">
        <v>1593</v>
      </c>
      <c r="AX1802" s="129" t="s">
        <v>1620</v>
      </c>
      <c r="AZ1802" s="129" t="s">
        <v>3984</v>
      </c>
      <c r="BA1802" s="130" t="s">
        <v>12251</v>
      </c>
      <c r="BB1802" s="130" t="s">
        <v>12252</v>
      </c>
      <c r="BH1802" s="124"/>
      <c r="BI1802" s="124"/>
      <c r="BP1802" s="123"/>
      <c r="BQ1802" s="123"/>
      <c r="BR1802" s="123"/>
      <c r="BX1802" s="123"/>
      <c r="BY1802" s="123"/>
      <c r="CB1802" s="129" t="s">
        <v>1221</v>
      </c>
      <c r="CC1802" s="129" t="s">
        <v>204</v>
      </c>
      <c r="CD1802" s="129" t="s">
        <v>1536</v>
      </c>
      <c r="CE1802" s="129" t="s">
        <v>1593</v>
      </c>
      <c r="CF1802" s="129" t="s">
        <v>1620</v>
      </c>
      <c r="CG1802" s="131" t="s">
        <v>18066</v>
      </c>
      <c r="CH1802" s="131" t="s">
        <v>12252</v>
      </c>
      <c r="CI1802" s="124" t="s">
        <v>20785</v>
      </c>
    </row>
    <row r="1803" spans="45:87" ht="15" hidden="1" x14ac:dyDescent="0.25">
      <c r="AS1803" s="124" t="s">
        <v>5998</v>
      </c>
      <c r="AT1803" s="129" t="s">
        <v>1221</v>
      </c>
      <c r="AU1803" s="129" t="s">
        <v>204</v>
      </c>
      <c r="AV1803" s="129" t="s">
        <v>1536</v>
      </c>
      <c r="AW1803" s="129" t="s">
        <v>1593</v>
      </c>
      <c r="AX1803" s="129" t="s">
        <v>1621</v>
      </c>
      <c r="AZ1803" s="129" t="s">
        <v>3984</v>
      </c>
      <c r="BA1803" s="130" t="s">
        <v>12253</v>
      </c>
      <c r="BB1803" s="130" t="s">
        <v>12254</v>
      </c>
      <c r="BH1803" s="124"/>
      <c r="BI1803" s="124"/>
      <c r="BP1803" s="123"/>
      <c r="BQ1803" s="123"/>
      <c r="BR1803" s="123"/>
      <c r="BX1803" s="123"/>
      <c r="BY1803" s="123"/>
      <c r="CB1803" s="129" t="s">
        <v>1221</v>
      </c>
      <c r="CC1803" s="129" t="s">
        <v>204</v>
      </c>
      <c r="CD1803" s="129" t="s">
        <v>1536</v>
      </c>
      <c r="CE1803" s="129" t="s">
        <v>1593</v>
      </c>
      <c r="CF1803" s="129" t="s">
        <v>1621</v>
      </c>
      <c r="CG1803" s="131" t="s">
        <v>18066</v>
      </c>
      <c r="CH1803" s="131" t="s">
        <v>12254</v>
      </c>
      <c r="CI1803" s="124" t="s">
        <v>20786</v>
      </c>
    </row>
    <row r="1804" spans="45:87" ht="15" hidden="1" x14ac:dyDescent="0.25">
      <c r="AS1804" s="124" t="s">
        <v>5999</v>
      </c>
      <c r="AT1804" s="129" t="s">
        <v>1221</v>
      </c>
      <c r="AU1804" s="129" t="s">
        <v>204</v>
      </c>
      <c r="AV1804" s="129" t="s">
        <v>1536</v>
      </c>
      <c r="AW1804" s="129" t="s">
        <v>1593</v>
      </c>
      <c r="AX1804" s="129" t="s">
        <v>1622</v>
      </c>
      <c r="AZ1804" s="129" t="s">
        <v>3984</v>
      </c>
      <c r="BA1804" s="130" t="s">
        <v>12255</v>
      </c>
      <c r="BB1804" s="130" t="s">
        <v>12256</v>
      </c>
      <c r="BH1804" s="124"/>
      <c r="BI1804" s="124"/>
      <c r="BP1804" s="123"/>
      <c r="BQ1804" s="123"/>
      <c r="BR1804" s="123"/>
      <c r="BX1804" s="123"/>
      <c r="BY1804" s="123"/>
      <c r="CB1804" s="129" t="s">
        <v>1221</v>
      </c>
      <c r="CC1804" s="129" t="s">
        <v>204</v>
      </c>
      <c r="CD1804" s="129" t="s">
        <v>1536</v>
      </c>
      <c r="CE1804" s="129" t="s">
        <v>1593</v>
      </c>
      <c r="CF1804" s="129" t="s">
        <v>1622</v>
      </c>
      <c r="CG1804" s="131" t="s">
        <v>18066</v>
      </c>
      <c r="CH1804" s="131" t="s">
        <v>12256</v>
      </c>
      <c r="CI1804" s="124" t="s">
        <v>20787</v>
      </c>
    </row>
    <row r="1805" spans="45:87" ht="15" hidden="1" x14ac:dyDescent="0.25">
      <c r="AS1805" s="124" t="s">
        <v>6000</v>
      </c>
      <c r="AT1805" s="129" t="s">
        <v>1221</v>
      </c>
      <c r="AU1805" s="129" t="s">
        <v>204</v>
      </c>
      <c r="AV1805" s="129" t="s">
        <v>1536</v>
      </c>
      <c r="AW1805" s="129" t="s">
        <v>1593</v>
      </c>
      <c r="AX1805" s="129" t="s">
        <v>1623</v>
      </c>
      <c r="AZ1805" s="129" t="s">
        <v>3984</v>
      </c>
      <c r="BA1805" s="130" t="s">
        <v>12257</v>
      </c>
      <c r="BB1805" s="130" t="s">
        <v>12258</v>
      </c>
      <c r="BH1805" s="124"/>
      <c r="BI1805" s="124"/>
      <c r="BP1805" s="123"/>
      <c r="BQ1805" s="123"/>
      <c r="BR1805" s="123"/>
      <c r="BX1805" s="123"/>
      <c r="BY1805" s="123"/>
      <c r="CB1805" s="129" t="s">
        <v>1221</v>
      </c>
      <c r="CC1805" s="129" t="s">
        <v>204</v>
      </c>
      <c r="CD1805" s="129" t="s">
        <v>1536</v>
      </c>
      <c r="CE1805" s="129" t="s">
        <v>1593</v>
      </c>
      <c r="CF1805" s="129" t="s">
        <v>1623</v>
      </c>
      <c r="CG1805" s="131" t="s">
        <v>18066</v>
      </c>
      <c r="CH1805" s="131" t="s">
        <v>12258</v>
      </c>
      <c r="CI1805" s="124" t="s">
        <v>20788</v>
      </c>
    </row>
    <row r="1806" spans="45:87" ht="15" hidden="1" x14ac:dyDescent="0.25">
      <c r="AS1806" s="124" t="s">
        <v>6001</v>
      </c>
      <c r="AT1806" s="129" t="s">
        <v>1221</v>
      </c>
      <c r="AU1806" s="129" t="s">
        <v>204</v>
      </c>
      <c r="AV1806" s="129" t="s">
        <v>1536</v>
      </c>
      <c r="AW1806" s="129" t="s">
        <v>1593</v>
      </c>
      <c r="AX1806" s="129" t="s">
        <v>1624</v>
      </c>
      <c r="AZ1806" s="129" t="s">
        <v>3984</v>
      </c>
      <c r="BA1806" s="130" t="s">
        <v>12259</v>
      </c>
      <c r="BB1806" s="130" t="s">
        <v>12260</v>
      </c>
      <c r="BH1806" s="124"/>
      <c r="BI1806" s="124"/>
      <c r="BP1806" s="123"/>
      <c r="BQ1806" s="123"/>
      <c r="BR1806" s="123"/>
      <c r="BX1806" s="123"/>
      <c r="BY1806" s="123"/>
      <c r="CB1806" s="129" t="s">
        <v>1221</v>
      </c>
      <c r="CC1806" s="129" t="s">
        <v>204</v>
      </c>
      <c r="CD1806" s="129" t="s">
        <v>1536</v>
      </c>
      <c r="CE1806" s="129" t="s">
        <v>1593</v>
      </c>
      <c r="CF1806" s="129" t="s">
        <v>1624</v>
      </c>
      <c r="CG1806" s="131" t="s">
        <v>18066</v>
      </c>
      <c r="CH1806" s="131" t="s">
        <v>12260</v>
      </c>
      <c r="CI1806" s="124" t="s">
        <v>20789</v>
      </c>
    </row>
    <row r="1807" spans="45:87" ht="15" hidden="1" x14ac:dyDescent="0.25">
      <c r="AS1807" s="124" t="s">
        <v>6002</v>
      </c>
      <c r="AT1807" s="129" t="s">
        <v>1221</v>
      </c>
      <c r="AU1807" s="129" t="s">
        <v>204</v>
      </c>
      <c r="AV1807" s="129" t="s">
        <v>1536</v>
      </c>
      <c r="AW1807" s="129" t="s">
        <v>1593</v>
      </c>
      <c r="AX1807" s="129" t="s">
        <v>1625</v>
      </c>
      <c r="AZ1807" s="129" t="s">
        <v>3984</v>
      </c>
      <c r="BA1807" s="130" t="s">
        <v>12261</v>
      </c>
      <c r="BB1807" s="130" t="s">
        <v>12262</v>
      </c>
      <c r="BH1807" s="124"/>
      <c r="BI1807" s="124"/>
      <c r="BP1807" s="123"/>
      <c r="BQ1807" s="123"/>
      <c r="BR1807" s="123"/>
      <c r="BX1807" s="123"/>
      <c r="BY1807" s="123"/>
      <c r="CB1807" s="129" t="s">
        <v>1221</v>
      </c>
      <c r="CC1807" s="129" t="s">
        <v>204</v>
      </c>
      <c r="CD1807" s="129" t="s">
        <v>1536</v>
      </c>
      <c r="CE1807" s="129" t="s">
        <v>1593</v>
      </c>
      <c r="CF1807" s="129" t="s">
        <v>1625</v>
      </c>
      <c r="CG1807" s="131" t="s">
        <v>18066</v>
      </c>
      <c r="CH1807" s="131" t="s">
        <v>12262</v>
      </c>
      <c r="CI1807" s="124" t="s">
        <v>20790</v>
      </c>
    </row>
    <row r="1808" spans="45:87" ht="15" hidden="1" x14ac:dyDescent="0.25">
      <c r="AS1808" s="124" t="s">
        <v>6003</v>
      </c>
      <c r="AT1808" s="129" t="s">
        <v>1221</v>
      </c>
      <c r="AU1808" s="129" t="s">
        <v>204</v>
      </c>
      <c r="AV1808" s="129" t="s">
        <v>1536</v>
      </c>
      <c r="AW1808" s="129" t="s">
        <v>1593</v>
      </c>
      <c r="AX1808" s="129" t="s">
        <v>1626</v>
      </c>
      <c r="AZ1808" s="129" t="s">
        <v>3984</v>
      </c>
      <c r="BA1808" s="130" t="s">
        <v>12263</v>
      </c>
      <c r="BB1808" s="130" t="s">
        <v>12264</v>
      </c>
      <c r="BH1808" s="124"/>
      <c r="BI1808" s="124"/>
      <c r="BP1808" s="123"/>
      <c r="BQ1808" s="123"/>
      <c r="BR1808" s="123"/>
      <c r="BX1808" s="123"/>
      <c r="BY1808" s="123"/>
      <c r="CB1808" s="129" t="s">
        <v>1221</v>
      </c>
      <c r="CC1808" s="129" t="s">
        <v>204</v>
      </c>
      <c r="CD1808" s="129" t="s">
        <v>1536</v>
      </c>
      <c r="CE1808" s="129" t="s">
        <v>1593</v>
      </c>
      <c r="CF1808" s="129" t="s">
        <v>1626</v>
      </c>
      <c r="CG1808" s="131" t="s">
        <v>18066</v>
      </c>
      <c r="CH1808" s="131" t="s">
        <v>12264</v>
      </c>
      <c r="CI1808" s="124" t="s">
        <v>20791</v>
      </c>
    </row>
    <row r="1809" spans="45:87" ht="15" hidden="1" x14ac:dyDescent="0.25">
      <c r="AS1809" s="124" t="s">
        <v>6004</v>
      </c>
      <c r="AT1809" s="129" t="s">
        <v>1221</v>
      </c>
      <c r="AU1809" s="129" t="s">
        <v>204</v>
      </c>
      <c r="AV1809" s="129" t="s">
        <v>1536</v>
      </c>
      <c r="AW1809" s="129" t="s">
        <v>1593</v>
      </c>
      <c r="AX1809" s="129" t="s">
        <v>1627</v>
      </c>
      <c r="AZ1809" s="129" t="s">
        <v>3984</v>
      </c>
      <c r="BA1809" s="130" t="s">
        <v>12265</v>
      </c>
      <c r="BB1809" s="130" t="s">
        <v>12266</v>
      </c>
      <c r="BH1809" s="124"/>
      <c r="BI1809" s="124"/>
      <c r="BP1809" s="123"/>
      <c r="BQ1809" s="123"/>
      <c r="BR1809" s="123"/>
      <c r="BX1809" s="123"/>
      <c r="BY1809" s="123"/>
      <c r="CB1809" s="129" t="s">
        <v>1221</v>
      </c>
      <c r="CC1809" s="129" t="s">
        <v>204</v>
      </c>
      <c r="CD1809" s="129" t="s">
        <v>1536</v>
      </c>
      <c r="CE1809" s="129" t="s">
        <v>1593</v>
      </c>
      <c r="CF1809" s="129" t="s">
        <v>1627</v>
      </c>
      <c r="CG1809" s="131" t="s">
        <v>18066</v>
      </c>
      <c r="CH1809" s="131" t="s">
        <v>12266</v>
      </c>
      <c r="CI1809" s="124" t="s">
        <v>20792</v>
      </c>
    </row>
    <row r="1810" spans="45:87" ht="15" hidden="1" x14ac:dyDescent="0.25">
      <c r="AS1810" s="124" t="s">
        <v>6005</v>
      </c>
      <c r="AT1810" s="129" t="s">
        <v>1221</v>
      </c>
      <c r="AU1810" s="129" t="s">
        <v>204</v>
      </c>
      <c r="AV1810" s="129" t="s">
        <v>1536</v>
      </c>
      <c r="AW1810" s="129" t="s">
        <v>1593</v>
      </c>
      <c r="AX1810" s="129" t="s">
        <v>1628</v>
      </c>
      <c r="AZ1810" s="129" t="s">
        <v>3984</v>
      </c>
      <c r="BA1810" s="130" t="s">
        <v>12267</v>
      </c>
      <c r="BB1810" s="130" t="s">
        <v>12268</v>
      </c>
      <c r="BH1810" s="124"/>
      <c r="BI1810" s="124"/>
      <c r="BP1810" s="123"/>
      <c r="BQ1810" s="123"/>
      <c r="BR1810" s="123"/>
      <c r="BX1810" s="123"/>
      <c r="BY1810" s="123"/>
      <c r="CB1810" s="129" t="s">
        <v>1221</v>
      </c>
      <c r="CC1810" s="129" t="s">
        <v>204</v>
      </c>
      <c r="CD1810" s="129" t="s">
        <v>1536</v>
      </c>
      <c r="CE1810" s="129" t="s">
        <v>1593</v>
      </c>
      <c r="CF1810" s="129" t="s">
        <v>1628</v>
      </c>
      <c r="CG1810" s="131" t="s">
        <v>18066</v>
      </c>
      <c r="CH1810" s="131" t="s">
        <v>12268</v>
      </c>
      <c r="CI1810" s="124" t="s">
        <v>20793</v>
      </c>
    </row>
    <row r="1811" spans="45:87" ht="15" hidden="1" x14ac:dyDescent="0.25">
      <c r="AS1811" s="124" t="s">
        <v>6006</v>
      </c>
      <c r="AT1811" s="129" t="s">
        <v>1221</v>
      </c>
      <c r="AU1811" s="129" t="s">
        <v>204</v>
      </c>
      <c r="AV1811" s="129" t="s">
        <v>1536</v>
      </c>
      <c r="AW1811" s="129" t="s">
        <v>1593</v>
      </c>
      <c r="AX1811" s="129" t="s">
        <v>1629</v>
      </c>
      <c r="AZ1811" s="129" t="s">
        <v>3984</v>
      </c>
      <c r="BA1811" s="130" t="s">
        <v>12269</v>
      </c>
      <c r="BB1811" s="130" t="s">
        <v>12270</v>
      </c>
      <c r="BH1811" s="124"/>
      <c r="BI1811" s="124"/>
      <c r="BP1811" s="123"/>
      <c r="BQ1811" s="123"/>
      <c r="BR1811" s="123"/>
      <c r="BX1811" s="123"/>
      <c r="BY1811" s="123"/>
      <c r="CB1811" s="129" t="s">
        <v>1221</v>
      </c>
      <c r="CC1811" s="129" t="s">
        <v>204</v>
      </c>
      <c r="CD1811" s="129" t="s">
        <v>1536</v>
      </c>
      <c r="CE1811" s="129" t="s">
        <v>1593</v>
      </c>
      <c r="CF1811" s="129" t="s">
        <v>1629</v>
      </c>
      <c r="CG1811" s="131" t="s">
        <v>18066</v>
      </c>
      <c r="CH1811" s="131" t="s">
        <v>12270</v>
      </c>
      <c r="CI1811" s="124" t="s">
        <v>20794</v>
      </c>
    </row>
    <row r="1812" spans="45:87" ht="15" hidden="1" x14ac:dyDescent="0.25">
      <c r="AS1812" s="124" t="s">
        <v>6007</v>
      </c>
      <c r="AT1812" s="129" t="s">
        <v>1221</v>
      </c>
      <c r="AU1812" s="129" t="s">
        <v>204</v>
      </c>
      <c r="AV1812" s="129" t="s">
        <v>1536</v>
      </c>
      <c r="AW1812" s="129" t="s">
        <v>1630</v>
      </c>
      <c r="AX1812" s="129" t="s">
        <v>1631</v>
      </c>
      <c r="AZ1812" s="129" t="s">
        <v>3984</v>
      </c>
      <c r="BA1812" s="130" t="s">
        <v>12271</v>
      </c>
      <c r="BB1812" s="130" t="s">
        <v>12272</v>
      </c>
      <c r="BH1812" s="124"/>
      <c r="BI1812" s="124"/>
      <c r="BP1812" s="123"/>
      <c r="BQ1812" s="123"/>
      <c r="BR1812" s="123"/>
      <c r="BX1812" s="123"/>
      <c r="BY1812" s="123"/>
      <c r="CB1812" s="129" t="s">
        <v>1221</v>
      </c>
      <c r="CC1812" s="129" t="s">
        <v>204</v>
      </c>
      <c r="CD1812" s="129" t="s">
        <v>1536</v>
      </c>
      <c r="CE1812" s="129" t="s">
        <v>1630</v>
      </c>
      <c r="CF1812" s="129" t="s">
        <v>1631</v>
      </c>
      <c r="CG1812" s="131" t="s">
        <v>18067</v>
      </c>
      <c r="CH1812" s="131" t="s">
        <v>12272</v>
      </c>
      <c r="CI1812" s="124" t="s">
        <v>20795</v>
      </c>
    </row>
    <row r="1813" spans="45:87" ht="15" hidden="1" x14ac:dyDescent="0.25">
      <c r="AS1813" s="124" t="s">
        <v>6008</v>
      </c>
      <c r="AT1813" s="129" t="s">
        <v>1221</v>
      </c>
      <c r="AU1813" s="129" t="s">
        <v>204</v>
      </c>
      <c r="AV1813" s="129" t="s">
        <v>1536</v>
      </c>
      <c r="AW1813" s="129" t="s">
        <v>1630</v>
      </c>
      <c r="AX1813" s="129" t="s">
        <v>1632</v>
      </c>
      <c r="AZ1813" s="129" t="s">
        <v>3984</v>
      </c>
      <c r="BA1813" s="130" t="s">
        <v>12273</v>
      </c>
      <c r="BB1813" s="130" t="s">
        <v>12274</v>
      </c>
      <c r="BH1813" s="124"/>
      <c r="BI1813" s="124"/>
      <c r="BP1813" s="123"/>
      <c r="BQ1813" s="123"/>
      <c r="BR1813" s="123"/>
      <c r="BX1813" s="123"/>
      <c r="BY1813" s="123"/>
      <c r="CB1813" s="129" t="s">
        <v>1221</v>
      </c>
      <c r="CC1813" s="129" t="s">
        <v>204</v>
      </c>
      <c r="CD1813" s="129" t="s">
        <v>1536</v>
      </c>
      <c r="CE1813" s="129" t="s">
        <v>1630</v>
      </c>
      <c r="CF1813" s="129" t="s">
        <v>1632</v>
      </c>
      <c r="CG1813" s="131" t="s">
        <v>18067</v>
      </c>
      <c r="CH1813" s="131" t="s">
        <v>12274</v>
      </c>
      <c r="CI1813" s="124" t="s">
        <v>20796</v>
      </c>
    </row>
    <row r="1814" spans="45:87" ht="15" hidden="1" x14ac:dyDescent="0.25">
      <c r="AS1814" s="124" t="s">
        <v>6009</v>
      </c>
      <c r="AT1814" s="129" t="s">
        <v>1221</v>
      </c>
      <c r="AU1814" s="129" t="s">
        <v>204</v>
      </c>
      <c r="AV1814" s="129" t="s">
        <v>1536</v>
      </c>
      <c r="AW1814" s="129" t="s">
        <v>1630</v>
      </c>
      <c r="AX1814" s="129" t="s">
        <v>1633</v>
      </c>
      <c r="AZ1814" s="129" t="s">
        <v>3984</v>
      </c>
      <c r="BA1814" s="130" t="s">
        <v>12275</v>
      </c>
      <c r="BB1814" s="130" t="s">
        <v>12276</v>
      </c>
      <c r="BH1814" s="124"/>
      <c r="BI1814" s="124"/>
      <c r="BP1814" s="123"/>
      <c r="BQ1814" s="123"/>
      <c r="BR1814" s="123"/>
      <c r="BX1814" s="123"/>
      <c r="BY1814" s="123"/>
      <c r="CB1814" s="129" t="s">
        <v>1221</v>
      </c>
      <c r="CC1814" s="129" t="s">
        <v>204</v>
      </c>
      <c r="CD1814" s="129" t="s">
        <v>1536</v>
      </c>
      <c r="CE1814" s="129" t="s">
        <v>1630</v>
      </c>
      <c r="CF1814" s="129" t="s">
        <v>1633</v>
      </c>
      <c r="CG1814" s="131" t="s">
        <v>18067</v>
      </c>
      <c r="CH1814" s="131" t="s">
        <v>12276</v>
      </c>
      <c r="CI1814" s="124" t="s">
        <v>20797</v>
      </c>
    </row>
    <row r="1815" spans="45:87" ht="15" hidden="1" x14ac:dyDescent="0.25">
      <c r="AS1815" s="124" t="s">
        <v>6010</v>
      </c>
      <c r="AT1815" s="129" t="s">
        <v>1221</v>
      </c>
      <c r="AU1815" s="129" t="s">
        <v>204</v>
      </c>
      <c r="AV1815" s="129" t="s">
        <v>1536</v>
      </c>
      <c r="AW1815" s="129" t="s">
        <v>1630</v>
      </c>
      <c r="AX1815" s="129" t="s">
        <v>1634</v>
      </c>
      <c r="AZ1815" s="129" t="s">
        <v>3984</v>
      </c>
      <c r="BA1815" s="130" t="s">
        <v>12277</v>
      </c>
      <c r="BB1815" s="130" t="s">
        <v>12278</v>
      </c>
      <c r="BH1815" s="124"/>
      <c r="BI1815" s="124"/>
      <c r="BP1815" s="123"/>
      <c r="BQ1815" s="123"/>
      <c r="BR1815" s="123"/>
      <c r="BX1815" s="123"/>
      <c r="BY1815" s="123"/>
      <c r="CB1815" s="129" t="s">
        <v>1221</v>
      </c>
      <c r="CC1815" s="129" t="s">
        <v>204</v>
      </c>
      <c r="CD1815" s="129" t="s">
        <v>1536</v>
      </c>
      <c r="CE1815" s="129" t="s">
        <v>1630</v>
      </c>
      <c r="CF1815" s="129" t="s">
        <v>1634</v>
      </c>
      <c r="CG1815" s="131" t="s">
        <v>18067</v>
      </c>
      <c r="CH1815" s="131" t="s">
        <v>12278</v>
      </c>
      <c r="CI1815" s="124" t="s">
        <v>20798</v>
      </c>
    </row>
    <row r="1816" spans="45:87" ht="15" hidden="1" x14ac:dyDescent="0.25">
      <c r="AS1816" s="124" t="s">
        <v>6011</v>
      </c>
      <c r="AT1816" s="129" t="s">
        <v>1221</v>
      </c>
      <c r="AU1816" s="129" t="s">
        <v>204</v>
      </c>
      <c r="AV1816" s="129" t="s">
        <v>1536</v>
      </c>
      <c r="AW1816" s="129" t="s">
        <v>1630</v>
      </c>
      <c r="AX1816" s="129" t="s">
        <v>1635</v>
      </c>
      <c r="AZ1816" s="129" t="s">
        <v>3984</v>
      </c>
      <c r="BA1816" s="130" t="s">
        <v>12279</v>
      </c>
      <c r="BB1816" s="130" t="s">
        <v>12280</v>
      </c>
      <c r="BH1816" s="124"/>
      <c r="BI1816" s="124"/>
      <c r="BP1816" s="123"/>
      <c r="BQ1816" s="123"/>
      <c r="BR1816" s="123"/>
      <c r="BX1816" s="123"/>
      <c r="BY1816" s="123"/>
      <c r="CB1816" s="129" t="s">
        <v>1221</v>
      </c>
      <c r="CC1816" s="129" t="s">
        <v>204</v>
      </c>
      <c r="CD1816" s="129" t="s">
        <v>1536</v>
      </c>
      <c r="CE1816" s="129" t="s">
        <v>1630</v>
      </c>
      <c r="CF1816" s="129" t="s">
        <v>1635</v>
      </c>
      <c r="CG1816" s="131" t="s">
        <v>18067</v>
      </c>
      <c r="CH1816" s="131" t="s">
        <v>12280</v>
      </c>
      <c r="CI1816" s="124" t="s">
        <v>20799</v>
      </c>
    </row>
    <row r="1817" spans="45:87" ht="15" hidden="1" x14ac:dyDescent="0.25">
      <c r="AS1817" s="124" t="s">
        <v>6012</v>
      </c>
      <c r="AT1817" s="129" t="s">
        <v>1221</v>
      </c>
      <c r="AU1817" s="129" t="s">
        <v>204</v>
      </c>
      <c r="AV1817" s="129" t="s">
        <v>1536</v>
      </c>
      <c r="AW1817" s="129" t="s">
        <v>1630</v>
      </c>
      <c r="AX1817" s="129" t="s">
        <v>1636</v>
      </c>
      <c r="AZ1817" s="129" t="s">
        <v>3984</v>
      </c>
      <c r="BA1817" s="130" t="s">
        <v>12281</v>
      </c>
      <c r="BB1817" s="130" t="s">
        <v>12282</v>
      </c>
      <c r="BH1817" s="124"/>
      <c r="BI1817" s="124"/>
      <c r="BP1817" s="123"/>
      <c r="BQ1817" s="123"/>
      <c r="BR1817" s="123"/>
      <c r="BX1817" s="123"/>
      <c r="BY1817" s="123"/>
      <c r="CB1817" s="129" t="s">
        <v>1221</v>
      </c>
      <c r="CC1817" s="129" t="s">
        <v>204</v>
      </c>
      <c r="CD1817" s="129" t="s">
        <v>1536</v>
      </c>
      <c r="CE1817" s="129" t="s">
        <v>1630</v>
      </c>
      <c r="CF1817" s="129" t="s">
        <v>1636</v>
      </c>
      <c r="CG1817" s="131" t="s">
        <v>18067</v>
      </c>
      <c r="CH1817" s="131" t="s">
        <v>12282</v>
      </c>
      <c r="CI1817" s="124" t="s">
        <v>20800</v>
      </c>
    </row>
    <row r="1818" spans="45:87" ht="15" hidden="1" x14ac:dyDescent="0.25">
      <c r="AS1818" s="124" t="s">
        <v>6013</v>
      </c>
      <c r="AT1818" s="129" t="s">
        <v>1221</v>
      </c>
      <c r="AU1818" s="129" t="s">
        <v>204</v>
      </c>
      <c r="AV1818" s="129" t="s">
        <v>1536</v>
      </c>
      <c r="AW1818" s="129" t="s">
        <v>1630</v>
      </c>
      <c r="AX1818" s="129" t="s">
        <v>1637</v>
      </c>
      <c r="AZ1818" s="129" t="s">
        <v>3984</v>
      </c>
      <c r="BA1818" s="130" t="s">
        <v>12283</v>
      </c>
      <c r="BB1818" s="130" t="s">
        <v>12284</v>
      </c>
      <c r="BH1818" s="124"/>
      <c r="BI1818" s="124"/>
      <c r="BP1818" s="123"/>
      <c r="BQ1818" s="123"/>
      <c r="BR1818" s="123"/>
      <c r="BX1818" s="123"/>
      <c r="BY1818" s="123"/>
      <c r="CB1818" s="129" t="s">
        <v>1221</v>
      </c>
      <c r="CC1818" s="129" t="s">
        <v>204</v>
      </c>
      <c r="CD1818" s="129" t="s">
        <v>1536</v>
      </c>
      <c r="CE1818" s="129" t="s">
        <v>1630</v>
      </c>
      <c r="CF1818" s="129" t="s">
        <v>1637</v>
      </c>
      <c r="CG1818" s="131" t="s">
        <v>18067</v>
      </c>
      <c r="CH1818" s="131" t="s">
        <v>12284</v>
      </c>
      <c r="CI1818" s="124" t="s">
        <v>20801</v>
      </c>
    </row>
    <row r="1819" spans="45:87" ht="15" hidden="1" x14ac:dyDescent="0.25">
      <c r="AS1819" s="124" t="s">
        <v>6014</v>
      </c>
      <c r="AT1819" s="129" t="s">
        <v>1221</v>
      </c>
      <c r="AU1819" s="129" t="s">
        <v>204</v>
      </c>
      <c r="AV1819" s="129" t="s">
        <v>1536</v>
      </c>
      <c r="AW1819" s="129" t="s">
        <v>1630</v>
      </c>
      <c r="AX1819" s="129" t="s">
        <v>1638</v>
      </c>
      <c r="AZ1819" s="129" t="s">
        <v>3984</v>
      </c>
      <c r="BA1819" s="130" t="s">
        <v>12285</v>
      </c>
      <c r="BB1819" s="130" t="s">
        <v>12286</v>
      </c>
      <c r="BH1819" s="124"/>
      <c r="BI1819" s="124"/>
      <c r="BP1819" s="123"/>
      <c r="BQ1819" s="123"/>
      <c r="BR1819" s="123"/>
      <c r="BX1819" s="123"/>
      <c r="BY1819" s="123"/>
      <c r="CB1819" s="129" t="s">
        <v>1221</v>
      </c>
      <c r="CC1819" s="129" t="s">
        <v>204</v>
      </c>
      <c r="CD1819" s="129" t="s">
        <v>1536</v>
      </c>
      <c r="CE1819" s="129" t="s">
        <v>1630</v>
      </c>
      <c r="CF1819" s="129" t="s">
        <v>1638</v>
      </c>
      <c r="CG1819" s="131" t="s">
        <v>18067</v>
      </c>
      <c r="CH1819" s="131" t="s">
        <v>12286</v>
      </c>
      <c r="CI1819" s="124" t="s">
        <v>20802</v>
      </c>
    </row>
    <row r="1820" spans="45:87" ht="15" hidden="1" x14ac:dyDescent="0.25">
      <c r="AS1820" s="124" t="s">
        <v>6015</v>
      </c>
      <c r="AT1820" s="129" t="s">
        <v>1221</v>
      </c>
      <c r="AU1820" s="129" t="s">
        <v>204</v>
      </c>
      <c r="AV1820" s="129" t="s">
        <v>1536</v>
      </c>
      <c r="AW1820" s="129" t="s">
        <v>1630</v>
      </c>
      <c r="AX1820" s="129" t="s">
        <v>1639</v>
      </c>
      <c r="AZ1820" s="129" t="s">
        <v>3984</v>
      </c>
      <c r="BA1820" s="130" t="s">
        <v>12287</v>
      </c>
      <c r="BB1820" s="130" t="s">
        <v>12288</v>
      </c>
      <c r="BH1820" s="124"/>
      <c r="BI1820" s="124"/>
      <c r="BP1820" s="123"/>
      <c r="BQ1820" s="123"/>
      <c r="BR1820" s="123"/>
      <c r="BX1820" s="123"/>
      <c r="BY1820" s="123"/>
      <c r="CB1820" s="129" t="s">
        <v>1221</v>
      </c>
      <c r="CC1820" s="129" t="s">
        <v>204</v>
      </c>
      <c r="CD1820" s="129" t="s">
        <v>1536</v>
      </c>
      <c r="CE1820" s="129" t="s">
        <v>1630</v>
      </c>
      <c r="CF1820" s="129" t="s">
        <v>1639</v>
      </c>
      <c r="CG1820" s="131" t="s">
        <v>18067</v>
      </c>
      <c r="CH1820" s="131" t="s">
        <v>12288</v>
      </c>
      <c r="CI1820" s="124" t="s">
        <v>20803</v>
      </c>
    </row>
    <row r="1821" spans="45:87" ht="15" hidden="1" x14ac:dyDescent="0.25">
      <c r="AS1821" s="124" t="s">
        <v>6016</v>
      </c>
      <c r="AT1821" s="129" t="s">
        <v>1221</v>
      </c>
      <c r="AU1821" s="129" t="s">
        <v>204</v>
      </c>
      <c r="AV1821" s="129" t="s">
        <v>1536</v>
      </c>
      <c r="AW1821" s="129" t="s">
        <v>1630</v>
      </c>
      <c r="AX1821" s="129" t="s">
        <v>1640</v>
      </c>
      <c r="AZ1821" s="129" t="s">
        <v>3984</v>
      </c>
      <c r="BA1821" s="130" t="s">
        <v>12289</v>
      </c>
      <c r="BB1821" s="130" t="s">
        <v>12290</v>
      </c>
      <c r="BH1821" s="124"/>
      <c r="BI1821" s="124"/>
      <c r="BP1821" s="123"/>
      <c r="BQ1821" s="123"/>
      <c r="BR1821" s="123"/>
      <c r="BX1821" s="123"/>
      <c r="BY1821" s="123"/>
      <c r="CB1821" s="129" t="s">
        <v>1221</v>
      </c>
      <c r="CC1821" s="129" t="s">
        <v>204</v>
      </c>
      <c r="CD1821" s="129" t="s">
        <v>1536</v>
      </c>
      <c r="CE1821" s="129" t="s">
        <v>1630</v>
      </c>
      <c r="CF1821" s="129" t="s">
        <v>1640</v>
      </c>
      <c r="CG1821" s="131" t="s">
        <v>18067</v>
      </c>
      <c r="CH1821" s="131" t="s">
        <v>12290</v>
      </c>
      <c r="CI1821" s="124" t="s">
        <v>20804</v>
      </c>
    </row>
    <row r="1822" spans="45:87" ht="15" hidden="1" x14ac:dyDescent="0.25">
      <c r="AS1822" s="124" t="s">
        <v>6017</v>
      </c>
      <c r="AT1822" s="129" t="s">
        <v>1221</v>
      </c>
      <c r="AU1822" s="129" t="s">
        <v>204</v>
      </c>
      <c r="AV1822" s="129" t="s">
        <v>1536</v>
      </c>
      <c r="AW1822" s="129" t="s">
        <v>1630</v>
      </c>
      <c r="AX1822" s="129" t="s">
        <v>1641</v>
      </c>
      <c r="AZ1822" s="129" t="s">
        <v>3984</v>
      </c>
      <c r="BA1822" s="130" t="s">
        <v>12291</v>
      </c>
      <c r="BB1822" s="130" t="s">
        <v>12292</v>
      </c>
      <c r="BH1822" s="124"/>
      <c r="BI1822" s="124"/>
      <c r="BP1822" s="123"/>
      <c r="BQ1822" s="123"/>
      <c r="BR1822" s="123"/>
      <c r="BX1822" s="123"/>
      <c r="BY1822" s="123"/>
      <c r="CB1822" s="129" t="s">
        <v>1221</v>
      </c>
      <c r="CC1822" s="129" t="s">
        <v>204</v>
      </c>
      <c r="CD1822" s="129" t="s">
        <v>1536</v>
      </c>
      <c r="CE1822" s="129" t="s">
        <v>1630</v>
      </c>
      <c r="CF1822" s="129" t="s">
        <v>1641</v>
      </c>
      <c r="CG1822" s="131" t="s">
        <v>18067</v>
      </c>
      <c r="CH1822" s="131" t="s">
        <v>12292</v>
      </c>
      <c r="CI1822" s="124" t="s">
        <v>20805</v>
      </c>
    </row>
    <row r="1823" spans="45:87" ht="15" hidden="1" x14ac:dyDescent="0.25">
      <c r="AS1823" s="124" t="s">
        <v>6018</v>
      </c>
      <c r="AT1823" s="129" t="s">
        <v>1221</v>
      </c>
      <c r="AU1823" s="129" t="s">
        <v>204</v>
      </c>
      <c r="AV1823" s="129" t="s">
        <v>1536</v>
      </c>
      <c r="AW1823" s="129" t="s">
        <v>1630</v>
      </c>
      <c r="AX1823" s="129" t="s">
        <v>1642</v>
      </c>
      <c r="AZ1823" s="129" t="s">
        <v>3984</v>
      </c>
      <c r="BA1823" s="130" t="s">
        <v>12293</v>
      </c>
      <c r="BB1823" s="130" t="s">
        <v>12294</v>
      </c>
      <c r="BH1823" s="124"/>
      <c r="BI1823" s="124"/>
      <c r="BP1823" s="123"/>
      <c r="BQ1823" s="123"/>
      <c r="BR1823" s="123"/>
      <c r="BX1823" s="123"/>
      <c r="BY1823" s="123"/>
      <c r="CB1823" s="129" t="s">
        <v>1221</v>
      </c>
      <c r="CC1823" s="129" t="s">
        <v>204</v>
      </c>
      <c r="CD1823" s="129" t="s">
        <v>1536</v>
      </c>
      <c r="CE1823" s="129" t="s">
        <v>1630</v>
      </c>
      <c r="CF1823" s="129" t="s">
        <v>1642</v>
      </c>
      <c r="CG1823" s="131" t="s">
        <v>18067</v>
      </c>
      <c r="CH1823" s="131" t="s">
        <v>12294</v>
      </c>
      <c r="CI1823" s="124" t="s">
        <v>20806</v>
      </c>
    </row>
    <row r="1824" spans="45:87" ht="15" hidden="1" x14ac:dyDescent="0.25">
      <c r="AS1824" s="124" t="s">
        <v>6019</v>
      </c>
      <c r="AT1824" s="129" t="s">
        <v>1221</v>
      </c>
      <c r="AU1824" s="129" t="s">
        <v>204</v>
      </c>
      <c r="AV1824" s="129" t="s">
        <v>1536</v>
      </c>
      <c r="AW1824" s="129" t="s">
        <v>1630</v>
      </c>
      <c r="AX1824" s="129" t="s">
        <v>1643</v>
      </c>
      <c r="AZ1824" s="129" t="s">
        <v>3984</v>
      </c>
      <c r="BA1824" s="130" t="s">
        <v>12295</v>
      </c>
      <c r="BB1824" s="130" t="s">
        <v>12296</v>
      </c>
      <c r="BH1824" s="124"/>
      <c r="BI1824" s="124"/>
      <c r="BP1824" s="123"/>
      <c r="BQ1824" s="123"/>
      <c r="BR1824" s="123"/>
      <c r="BX1824" s="123"/>
      <c r="BY1824" s="123"/>
      <c r="CB1824" s="129" t="s">
        <v>1221</v>
      </c>
      <c r="CC1824" s="129" t="s">
        <v>204</v>
      </c>
      <c r="CD1824" s="129" t="s">
        <v>1536</v>
      </c>
      <c r="CE1824" s="129" t="s">
        <v>1630</v>
      </c>
      <c r="CF1824" s="129" t="s">
        <v>1643</v>
      </c>
      <c r="CG1824" s="131" t="s">
        <v>18067</v>
      </c>
      <c r="CH1824" s="131" t="s">
        <v>12296</v>
      </c>
      <c r="CI1824" s="124" t="s">
        <v>20807</v>
      </c>
    </row>
    <row r="1825" spans="45:87" ht="15" hidden="1" x14ac:dyDescent="0.25">
      <c r="AS1825" s="124" t="s">
        <v>6020</v>
      </c>
      <c r="AT1825" s="129" t="s">
        <v>1221</v>
      </c>
      <c r="AU1825" s="129" t="s">
        <v>204</v>
      </c>
      <c r="AV1825" s="129" t="s">
        <v>1536</v>
      </c>
      <c r="AW1825" s="129" t="s">
        <v>1630</v>
      </c>
      <c r="AX1825" s="129" t="s">
        <v>1644</v>
      </c>
      <c r="AZ1825" s="129" t="s">
        <v>3984</v>
      </c>
      <c r="BA1825" s="130" t="s">
        <v>12297</v>
      </c>
      <c r="BB1825" s="130" t="s">
        <v>12298</v>
      </c>
      <c r="BH1825" s="124"/>
      <c r="BI1825" s="124"/>
      <c r="BP1825" s="123"/>
      <c r="BQ1825" s="123"/>
      <c r="BR1825" s="123"/>
      <c r="BX1825" s="123"/>
      <c r="BY1825" s="123"/>
      <c r="CB1825" s="129" t="s">
        <v>1221</v>
      </c>
      <c r="CC1825" s="129" t="s">
        <v>204</v>
      </c>
      <c r="CD1825" s="129" t="s">
        <v>1536</v>
      </c>
      <c r="CE1825" s="129" t="s">
        <v>1630</v>
      </c>
      <c r="CF1825" s="129" t="s">
        <v>1644</v>
      </c>
      <c r="CG1825" s="131" t="s">
        <v>18067</v>
      </c>
      <c r="CH1825" s="131" t="s">
        <v>12298</v>
      </c>
      <c r="CI1825" s="124" t="s">
        <v>20808</v>
      </c>
    </row>
    <row r="1826" spans="45:87" ht="15" hidden="1" x14ac:dyDescent="0.25">
      <c r="AS1826" s="124" t="s">
        <v>6021</v>
      </c>
      <c r="AT1826" s="129" t="s">
        <v>1221</v>
      </c>
      <c r="AU1826" s="129" t="s">
        <v>204</v>
      </c>
      <c r="AV1826" s="129" t="s">
        <v>1536</v>
      </c>
      <c r="AW1826" s="129" t="s">
        <v>1630</v>
      </c>
      <c r="AX1826" s="129" t="s">
        <v>1645</v>
      </c>
      <c r="AZ1826" s="129" t="s">
        <v>3984</v>
      </c>
      <c r="BA1826" s="130" t="s">
        <v>12299</v>
      </c>
      <c r="BB1826" s="130" t="s">
        <v>12300</v>
      </c>
      <c r="BH1826" s="124"/>
      <c r="BI1826" s="124"/>
      <c r="BP1826" s="123"/>
      <c r="BQ1826" s="123"/>
      <c r="BR1826" s="123"/>
      <c r="BX1826" s="123"/>
      <c r="BY1826" s="123"/>
      <c r="CB1826" s="129" t="s">
        <v>1221</v>
      </c>
      <c r="CC1826" s="129" t="s">
        <v>204</v>
      </c>
      <c r="CD1826" s="129" t="s">
        <v>1536</v>
      </c>
      <c r="CE1826" s="129" t="s">
        <v>1630</v>
      </c>
      <c r="CF1826" s="129" t="s">
        <v>1645</v>
      </c>
      <c r="CG1826" s="131" t="s">
        <v>18067</v>
      </c>
      <c r="CH1826" s="131" t="s">
        <v>12300</v>
      </c>
      <c r="CI1826" s="124" t="s">
        <v>20809</v>
      </c>
    </row>
    <row r="1827" spans="45:87" ht="15" hidden="1" x14ac:dyDescent="0.25">
      <c r="AS1827" s="124" t="s">
        <v>6022</v>
      </c>
      <c r="AT1827" s="129" t="s">
        <v>1221</v>
      </c>
      <c r="AU1827" s="129" t="s">
        <v>204</v>
      </c>
      <c r="AV1827" s="129" t="s">
        <v>1536</v>
      </c>
      <c r="AW1827" s="129" t="s">
        <v>1630</v>
      </c>
      <c r="AX1827" s="129" t="s">
        <v>1646</v>
      </c>
      <c r="AZ1827" s="129" t="s">
        <v>3984</v>
      </c>
      <c r="BA1827" s="130" t="s">
        <v>12301</v>
      </c>
      <c r="BB1827" s="130" t="s">
        <v>12302</v>
      </c>
      <c r="BH1827" s="124"/>
      <c r="BI1827" s="124"/>
      <c r="BP1827" s="123"/>
      <c r="BQ1827" s="123"/>
      <c r="BR1827" s="123"/>
      <c r="BX1827" s="123"/>
      <c r="BY1827" s="123"/>
      <c r="CB1827" s="129" t="s">
        <v>1221</v>
      </c>
      <c r="CC1827" s="129" t="s">
        <v>204</v>
      </c>
      <c r="CD1827" s="129" t="s">
        <v>1536</v>
      </c>
      <c r="CE1827" s="129" t="s">
        <v>1630</v>
      </c>
      <c r="CF1827" s="129" t="s">
        <v>1646</v>
      </c>
      <c r="CG1827" s="131" t="s">
        <v>18067</v>
      </c>
      <c r="CH1827" s="131" t="s">
        <v>12302</v>
      </c>
      <c r="CI1827" s="124" t="s">
        <v>20810</v>
      </c>
    </row>
    <row r="1828" spans="45:87" ht="15" hidden="1" x14ac:dyDescent="0.25">
      <c r="AS1828" s="124" t="s">
        <v>6023</v>
      </c>
      <c r="AT1828" s="129" t="s">
        <v>1221</v>
      </c>
      <c r="AU1828" s="129" t="s">
        <v>204</v>
      </c>
      <c r="AV1828" s="129" t="s">
        <v>1536</v>
      </c>
      <c r="AW1828" s="129" t="s">
        <v>1630</v>
      </c>
      <c r="AX1828" s="129" t="s">
        <v>1647</v>
      </c>
      <c r="AZ1828" s="129" t="s">
        <v>3984</v>
      </c>
      <c r="BA1828" s="130" t="s">
        <v>12303</v>
      </c>
      <c r="BB1828" s="130" t="s">
        <v>12304</v>
      </c>
      <c r="BH1828" s="124"/>
      <c r="BI1828" s="124"/>
      <c r="BP1828" s="123"/>
      <c r="BQ1828" s="123"/>
      <c r="BR1828" s="123"/>
      <c r="BX1828" s="123"/>
      <c r="BY1828" s="123"/>
      <c r="CB1828" s="129" t="s">
        <v>1221</v>
      </c>
      <c r="CC1828" s="129" t="s">
        <v>204</v>
      </c>
      <c r="CD1828" s="129" t="s">
        <v>1536</v>
      </c>
      <c r="CE1828" s="129" t="s">
        <v>1630</v>
      </c>
      <c r="CF1828" s="129" t="s">
        <v>1647</v>
      </c>
      <c r="CG1828" s="131" t="s">
        <v>18067</v>
      </c>
      <c r="CH1828" s="131" t="s">
        <v>12304</v>
      </c>
      <c r="CI1828" s="124" t="s">
        <v>20811</v>
      </c>
    </row>
    <row r="1829" spans="45:87" ht="15" hidden="1" x14ac:dyDescent="0.25">
      <c r="AS1829" s="124" t="s">
        <v>6024</v>
      </c>
      <c r="AT1829" s="129" t="s">
        <v>1221</v>
      </c>
      <c r="AU1829" s="129" t="s">
        <v>204</v>
      </c>
      <c r="AV1829" s="129" t="s">
        <v>1536</v>
      </c>
      <c r="AW1829" s="129" t="s">
        <v>1630</v>
      </c>
      <c r="AX1829" s="129" t="s">
        <v>1648</v>
      </c>
      <c r="AZ1829" s="129" t="s">
        <v>3984</v>
      </c>
      <c r="BA1829" s="130" t="s">
        <v>12305</v>
      </c>
      <c r="BB1829" s="130" t="s">
        <v>12306</v>
      </c>
      <c r="BH1829" s="124"/>
      <c r="BI1829" s="124"/>
      <c r="BP1829" s="123"/>
      <c r="BQ1829" s="123"/>
      <c r="BR1829" s="123"/>
      <c r="BX1829" s="123"/>
      <c r="BY1829" s="123"/>
      <c r="CB1829" s="129" t="s">
        <v>1221</v>
      </c>
      <c r="CC1829" s="129" t="s">
        <v>204</v>
      </c>
      <c r="CD1829" s="129" t="s">
        <v>1536</v>
      </c>
      <c r="CE1829" s="129" t="s">
        <v>1630</v>
      </c>
      <c r="CF1829" s="129" t="s">
        <v>1648</v>
      </c>
      <c r="CG1829" s="131" t="s">
        <v>18067</v>
      </c>
      <c r="CH1829" s="131" t="s">
        <v>12306</v>
      </c>
      <c r="CI1829" s="124" t="s">
        <v>20812</v>
      </c>
    </row>
    <row r="1830" spans="45:87" ht="15" hidden="1" x14ac:dyDescent="0.25">
      <c r="AS1830" s="124" t="s">
        <v>6025</v>
      </c>
      <c r="AT1830" s="129" t="s">
        <v>1221</v>
      </c>
      <c r="AU1830" s="129" t="s">
        <v>204</v>
      </c>
      <c r="AV1830" s="129" t="s">
        <v>1536</v>
      </c>
      <c r="AW1830" s="129" t="s">
        <v>1630</v>
      </c>
      <c r="AX1830" s="129" t="s">
        <v>1649</v>
      </c>
      <c r="AZ1830" s="129" t="s">
        <v>3984</v>
      </c>
      <c r="BA1830" s="130" t="s">
        <v>12307</v>
      </c>
      <c r="BB1830" s="130" t="s">
        <v>12308</v>
      </c>
      <c r="BH1830" s="124"/>
      <c r="BI1830" s="124"/>
      <c r="BP1830" s="123"/>
      <c r="BQ1830" s="123"/>
      <c r="BR1830" s="123"/>
      <c r="BX1830" s="123"/>
      <c r="BY1830" s="123"/>
      <c r="CB1830" s="129" t="s">
        <v>1221</v>
      </c>
      <c r="CC1830" s="129" t="s">
        <v>204</v>
      </c>
      <c r="CD1830" s="129" t="s">
        <v>1536</v>
      </c>
      <c r="CE1830" s="129" t="s">
        <v>1630</v>
      </c>
      <c r="CF1830" s="129" t="s">
        <v>1649</v>
      </c>
      <c r="CG1830" s="131" t="s">
        <v>18067</v>
      </c>
      <c r="CH1830" s="131" t="s">
        <v>12308</v>
      </c>
      <c r="CI1830" s="124" t="s">
        <v>20813</v>
      </c>
    </row>
    <row r="1831" spans="45:87" ht="15" hidden="1" x14ac:dyDescent="0.25">
      <c r="AS1831" s="124" t="s">
        <v>6026</v>
      </c>
      <c r="AT1831" s="129" t="s">
        <v>1221</v>
      </c>
      <c r="AU1831" s="129" t="s">
        <v>204</v>
      </c>
      <c r="AV1831" s="129" t="s">
        <v>1536</v>
      </c>
      <c r="AW1831" s="129" t="s">
        <v>1630</v>
      </c>
      <c r="AX1831" s="129" t="s">
        <v>1650</v>
      </c>
      <c r="AZ1831" s="129" t="s">
        <v>3984</v>
      </c>
      <c r="BA1831" s="130" t="s">
        <v>12309</v>
      </c>
      <c r="BB1831" s="130" t="s">
        <v>12310</v>
      </c>
      <c r="BH1831" s="124"/>
      <c r="BI1831" s="124"/>
      <c r="BP1831" s="123"/>
      <c r="BQ1831" s="123"/>
      <c r="BR1831" s="123"/>
      <c r="BX1831" s="123"/>
      <c r="BY1831" s="123"/>
      <c r="CB1831" s="129" t="s">
        <v>1221</v>
      </c>
      <c r="CC1831" s="129" t="s">
        <v>204</v>
      </c>
      <c r="CD1831" s="129" t="s">
        <v>1536</v>
      </c>
      <c r="CE1831" s="129" t="s">
        <v>1630</v>
      </c>
      <c r="CF1831" s="129" t="s">
        <v>1650</v>
      </c>
      <c r="CG1831" s="131" t="s">
        <v>18067</v>
      </c>
      <c r="CH1831" s="131" t="s">
        <v>12310</v>
      </c>
      <c r="CI1831" s="124" t="s">
        <v>20814</v>
      </c>
    </row>
    <row r="1832" spans="45:87" ht="15" hidden="1" x14ac:dyDescent="0.25">
      <c r="AS1832" s="124" t="s">
        <v>6027</v>
      </c>
      <c r="AT1832" s="129" t="s">
        <v>1221</v>
      </c>
      <c r="AU1832" s="129" t="s">
        <v>204</v>
      </c>
      <c r="AV1832" s="129" t="s">
        <v>1536</v>
      </c>
      <c r="AW1832" s="129" t="s">
        <v>1630</v>
      </c>
      <c r="AX1832" s="129" t="s">
        <v>1651</v>
      </c>
      <c r="AZ1832" s="129" t="s">
        <v>3984</v>
      </c>
      <c r="BA1832" s="130" t="s">
        <v>12311</v>
      </c>
      <c r="BB1832" s="130" t="s">
        <v>12312</v>
      </c>
      <c r="BH1832" s="124"/>
      <c r="BI1832" s="124"/>
      <c r="BP1832" s="123"/>
      <c r="BQ1832" s="123"/>
      <c r="BR1832" s="123"/>
      <c r="BX1832" s="123"/>
      <c r="BY1832" s="123"/>
      <c r="CB1832" s="129" t="s">
        <v>1221</v>
      </c>
      <c r="CC1832" s="129" t="s">
        <v>204</v>
      </c>
      <c r="CD1832" s="129" t="s">
        <v>1536</v>
      </c>
      <c r="CE1832" s="129" t="s">
        <v>1630</v>
      </c>
      <c r="CF1832" s="129" t="s">
        <v>1651</v>
      </c>
      <c r="CG1832" s="131" t="s">
        <v>18067</v>
      </c>
      <c r="CH1832" s="131" t="s">
        <v>12312</v>
      </c>
      <c r="CI1832" s="124" t="s">
        <v>20815</v>
      </c>
    </row>
    <row r="1833" spans="45:87" ht="15" hidden="1" x14ac:dyDescent="0.25">
      <c r="AS1833" s="124" t="s">
        <v>6028</v>
      </c>
      <c r="AT1833" s="129" t="s">
        <v>1221</v>
      </c>
      <c r="AU1833" s="129" t="s">
        <v>204</v>
      </c>
      <c r="AV1833" s="129" t="s">
        <v>1536</v>
      </c>
      <c r="AW1833" s="129" t="s">
        <v>1630</v>
      </c>
      <c r="AX1833" s="129" t="s">
        <v>1652</v>
      </c>
      <c r="AZ1833" s="129" t="s">
        <v>3984</v>
      </c>
      <c r="BA1833" s="130" t="s">
        <v>12313</v>
      </c>
      <c r="BB1833" s="130" t="s">
        <v>12314</v>
      </c>
      <c r="BH1833" s="124"/>
      <c r="BI1833" s="124"/>
      <c r="BP1833" s="123"/>
      <c r="BQ1833" s="123"/>
      <c r="BR1833" s="123"/>
      <c r="BX1833" s="123"/>
      <c r="BY1833" s="123"/>
      <c r="CB1833" s="129" t="s">
        <v>1221</v>
      </c>
      <c r="CC1833" s="129" t="s">
        <v>204</v>
      </c>
      <c r="CD1833" s="129" t="s">
        <v>1536</v>
      </c>
      <c r="CE1833" s="129" t="s">
        <v>1630</v>
      </c>
      <c r="CF1833" s="129" t="s">
        <v>1652</v>
      </c>
      <c r="CG1833" s="131" t="s">
        <v>18067</v>
      </c>
      <c r="CH1833" s="131" t="s">
        <v>12314</v>
      </c>
      <c r="CI1833" s="124" t="s">
        <v>20816</v>
      </c>
    </row>
    <row r="1834" spans="45:87" ht="15" hidden="1" x14ac:dyDescent="0.25">
      <c r="AS1834" s="124" t="s">
        <v>6029</v>
      </c>
      <c r="AT1834" s="129" t="s">
        <v>1221</v>
      </c>
      <c r="AU1834" s="129" t="s">
        <v>204</v>
      </c>
      <c r="AV1834" s="129" t="s">
        <v>1536</v>
      </c>
      <c r="AW1834" s="129" t="s">
        <v>1630</v>
      </c>
      <c r="AX1834" s="129" t="s">
        <v>1653</v>
      </c>
      <c r="AZ1834" s="129" t="s">
        <v>3984</v>
      </c>
      <c r="BA1834" s="130" t="s">
        <v>12315</v>
      </c>
      <c r="BB1834" s="130" t="s">
        <v>12316</v>
      </c>
      <c r="BH1834" s="124"/>
      <c r="BI1834" s="124"/>
      <c r="BP1834" s="123"/>
      <c r="BQ1834" s="123"/>
      <c r="BR1834" s="123"/>
      <c r="BX1834" s="123"/>
      <c r="BY1834" s="123"/>
      <c r="CB1834" s="129" t="s">
        <v>1221</v>
      </c>
      <c r="CC1834" s="129" t="s">
        <v>204</v>
      </c>
      <c r="CD1834" s="129" t="s">
        <v>1536</v>
      </c>
      <c r="CE1834" s="129" t="s">
        <v>1630</v>
      </c>
      <c r="CF1834" s="129" t="s">
        <v>1653</v>
      </c>
      <c r="CG1834" s="131" t="s">
        <v>18067</v>
      </c>
      <c r="CH1834" s="131" t="s">
        <v>12316</v>
      </c>
      <c r="CI1834" s="124" t="s">
        <v>20817</v>
      </c>
    </row>
    <row r="1835" spans="45:87" ht="15" hidden="1" x14ac:dyDescent="0.25">
      <c r="AS1835" s="124" t="s">
        <v>6030</v>
      </c>
      <c r="AT1835" s="129" t="s">
        <v>1221</v>
      </c>
      <c r="AU1835" s="129" t="s">
        <v>204</v>
      </c>
      <c r="AV1835" s="129" t="s">
        <v>1536</v>
      </c>
      <c r="AW1835" s="129" t="s">
        <v>1630</v>
      </c>
      <c r="AX1835" s="129" t="s">
        <v>1654</v>
      </c>
      <c r="AZ1835" s="129" t="s">
        <v>3984</v>
      </c>
      <c r="BA1835" s="130" t="s">
        <v>12317</v>
      </c>
      <c r="BB1835" s="130" t="s">
        <v>12318</v>
      </c>
      <c r="BH1835" s="124"/>
      <c r="BI1835" s="124"/>
      <c r="BP1835" s="123"/>
      <c r="BQ1835" s="123"/>
      <c r="BR1835" s="123"/>
      <c r="BX1835" s="123"/>
      <c r="BY1835" s="123"/>
      <c r="CB1835" s="129" t="s">
        <v>1221</v>
      </c>
      <c r="CC1835" s="129" t="s">
        <v>204</v>
      </c>
      <c r="CD1835" s="129" t="s">
        <v>1536</v>
      </c>
      <c r="CE1835" s="129" t="s">
        <v>1630</v>
      </c>
      <c r="CF1835" s="129" t="s">
        <v>1654</v>
      </c>
      <c r="CG1835" s="131" t="s">
        <v>18067</v>
      </c>
      <c r="CH1835" s="131" t="s">
        <v>12318</v>
      </c>
      <c r="CI1835" s="124" t="s">
        <v>20818</v>
      </c>
    </row>
    <row r="1836" spans="45:87" ht="15" hidden="1" x14ac:dyDescent="0.25">
      <c r="AS1836" s="124" t="s">
        <v>6031</v>
      </c>
      <c r="AT1836" s="129" t="s">
        <v>1221</v>
      </c>
      <c r="AU1836" s="129" t="s">
        <v>204</v>
      </c>
      <c r="AV1836" s="129" t="s">
        <v>1536</v>
      </c>
      <c r="AW1836" s="129" t="s">
        <v>1630</v>
      </c>
      <c r="AX1836" s="129" t="s">
        <v>1655</v>
      </c>
      <c r="AZ1836" s="129" t="s">
        <v>3984</v>
      </c>
      <c r="BA1836" s="130" t="s">
        <v>12319</v>
      </c>
      <c r="BB1836" s="130" t="s">
        <v>12320</v>
      </c>
      <c r="BH1836" s="124"/>
      <c r="BI1836" s="124"/>
      <c r="BP1836" s="123"/>
      <c r="BQ1836" s="123"/>
      <c r="BR1836" s="123"/>
      <c r="BX1836" s="123"/>
      <c r="BY1836" s="123"/>
      <c r="CB1836" s="129" t="s">
        <v>1221</v>
      </c>
      <c r="CC1836" s="129" t="s">
        <v>204</v>
      </c>
      <c r="CD1836" s="129" t="s">
        <v>1536</v>
      </c>
      <c r="CE1836" s="129" t="s">
        <v>1630</v>
      </c>
      <c r="CF1836" s="129" t="s">
        <v>1655</v>
      </c>
      <c r="CG1836" s="131" t="s">
        <v>18067</v>
      </c>
      <c r="CH1836" s="131" t="s">
        <v>12320</v>
      </c>
      <c r="CI1836" s="124" t="s">
        <v>20819</v>
      </c>
    </row>
    <row r="1837" spans="45:87" ht="15" hidden="1" x14ac:dyDescent="0.25">
      <c r="AS1837" s="124" t="s">
        <v>6032</v>
      </c>
      <c r="AT1837" s="129" t="s">
        <v>1221</v>
      </c>
      <c r="AU1837" s="129" t="s">
        <v>204</v>
      </c>
      <c r="AV1837" s="129" t="s">
        <v>1536</v>
      </c>
      <c r="AW1837" s="129" t="s">
        <v>1630</v>
      </c>
      <c r="AX1837" s="129" t="s">
        <v>1656</v>
      </c>
      <c r="AZ1837" s="129" t="s">
        <v>3984</v>
      </c>
      <c r="BA1837" s="130" t="s">
        <v>12321</v>
      </c>
      <c r="BB1837" s="130" t="s">
        <v>12322</v>
      </c>
      <c r="BH1837" s="124"/>
      <c r="BI1837" s="124"/>
      <c r="BP1837" s="123"/>
      <c r="BQ1837" s="123"/>
      <c r="BR1837" s="123"/>
      <c r="BX1837" s="123"/>
      <c r="BY1837" s="123"/>
      <c r="CB1837" s="129" t="s">
        <v>1221</v>
      </c>
      <c r="CC1837" s="129" t="s">
        <v>204</v>
      </c>
      <c r="CD1837" s="129" t="s">
        <v>1536</v>
      </c>
      <c r="CE1837" s="129" t="s">
        <v>1630</v>
      </c>
      <c r="CF1837" s="129" t="s">
        <v>1656</v>
      </c>
      <c r="CG1837" s="131" t="s">
        <v>18067</v>
      </c>
      <c r="CH1837" s="131" t="s">
        <v>12322</v>
      </c>
      <c r="CI1837" s="124" t="s">
        <v>20820</v>
      </c>
    </row>
    <row r="1838" spans="45:87" ht="15" hidden="1" x14ac:dyDescent="0.25">
      <c r="AS1838" s="124" t="s">
        <v>6033</v>
      </c>
      <c r="AT1838" s="129" t="s">
        <v>1221</v>
      </c>
      <c r="AU1838" s="129" t="s">
        <v>204</v>
      </c>
      <c r="AV1838" s="129" t="s">
        <v>1536</v>
      </c>
      <c r="AW1838" s="129" t="s">
        <v>1630</v>
      </c>
      <c r="AX1838" s="129" t="s">
        <v>1657</v>
      </c>
      <c r="AZ1838" s="129" t="s">
        <v>3984</v>
      </c>
      <c r="BA1838" s="130" t="s">
        <v>12323</v>
      </c>
      <c r="BB1838" s="130" t="s">
        <v>12324</v>
      </c>
      <c r="BH1838" s="124"/>
      <c r="BI1838" s="124"/>
      <c r="BP1838" s="123"/>
      <c r="BQ1838" s="123"/>
      <c r="BR1838" s="123"/>
      <c r="BX1838" s="123"/>
      <c r="BY1838" s="123"/>
      <c r="CB1838" s="129" t="s">
        <v>1221</v>
      </c>
      <c r="CC1838" s="129" t="s">
        <v>204</v>
      </c>
      <c r="CD1838" s="129" t="s">
        <v>1536</v>
      </c>
      <c r="CE1838" s="129" t="s">
        <v>1630</v>
      </c>
      <c r="CF1838" s="129" t="s">
        <v>1657</v>
      </c>
      <c r="CG1838" s="131" t="s">
        <v>18067</v>
      </c>
      <c r="CH1838" s="131" t="s">
        <v>12324</v>
      </c>
      <c r="CI1838" s="124" t="s">
        <v>20821</v>
      </c>
    </row>
    <row r="1839" spans="45:87" ht="15" hidden="1" x14ac:dyDescent="0.25">
      <c r="AS1839" s="124" t="s">
        <v>6034</v>
      </c>
      <c r="AT1839" s="129" t="s">
        <v>1221</v>
      </c>
      <c r="AU1839" s="129" t="s">
        <v>204</v>
      </c>
      <c r="AV1839" s="129" t="s">
        <v>1536</v>
      </c>
      <c r="AW1839" s="129" t="s">
        <v>1630</v>
      </c>
      <c r="AX1839" s="129" t="s">
        <v>1658</v>
      </c>
      <c r="AZ1839" s="129" t="s">
        <v>3984</v>
      </c>
      <c r="BA1839" s="130" t="s">
        <v>12325</v>
      </c>
      <c r="BB1839" s="130" t="s">
        <v>12326</v>
      </c>
      <c r="BH1839" s="124"/>
      <c r="BI1839" s="124"/>
      <c r="BP1839" s="123"/>
      <c r="BQ1839" s="123"/>
      <c r="BR1839" s="123"/>
      <c r="BX1839" s="123"/>
      <c r="BY1839" s="123"/>
      <c r="CB1839" s="129" t="s">
        <v>1221</v>
      </c>
      <c r="CC1839" s="129" t="s">
        <v>204</v>
      </c>
      <c r="CD1839" s="129" t="s">
        <v>1536</v>
      </c>
      <c r="CE1839" s="129" t="s">
        <v>1630</v>
      </c>
      <c r="CF1839" s="129" t="s">
        <v>1658</v>
      </c>
      <c r="CG1839" s="131" t="s">
        <v>18067</v>
      </c>
      <c r="CH1839" s="131" t="s">
        <v>12326</v>
      </c>
      <c r="CI1839" s="124" t="s">
        <v>20822</v>
      </c>
    </row>
    <row r="1840" spans="45:87" ht="15" hidden="1" x14ac:dyDescent="0.25">
      <c r="AS1840" s="124" t="s">
        <v>6035</v>
      </c>
      <c r="AT1840" s="129" t="s">
        <v>1221</v>
      </c>
      <c r="AU1840" s="129" t="s">
        <v>204</v>
      </c>
      <c r="AV1840" s="129" t="s">
        <v>1536</v>
      </c>
      <c r="AW1840" s="129" t="s">
        <v>1630</v>
      </c>
      <c r="AX1840" s="129" t="s">
        <v>1659</v>
      </c>
      <c r="AZ1840" s="129" t="s">
        <v>3984</v>
      </c>
      <c r="BA1840" s="130" t="s">
        <v>12327</v>
      </c>
      <c r="BB1840" s="130" t="s">
        <v>12328</v>
      </c>
      <c r="BH1840" s="124"/>
      <c r="BI1840" s="124"/>
      <c r="BP1840" s="123"/>
      <c r="BQ1840" s="123"/>
      <c r="BR1840" s="123"/>
      <c r="BX1840" s="123"/>
      <c r="BY1840" s="123"/>
      <c r="CB1840" s="129" t="s">
        <v>1221</v>
      </c>
      <c r="CC1840" s="129" t="s">
        <v>204</v>
      </c>
      <c r="CD1840" s="129" t="s">
        <v>1536</v>
      </c>
      <c r="CE1840" s="129" t="s">
        <v>1630</v>
      </c>
      <c r="CF1840" s="129" t="s">
        <v>1659</v>
      </c>
      <c r="CG1840" s="131" t="s">
        <v>18067</v>
      </c>
      <c r="CH1840" s="131" t="s">
        <v>12328</v>
      </c>
      <c r="CI1840" s="124" t="s">
        <v>20823</v>
      </c>
    </row>
    <row r="1841" spans="45:87" ht="15" hidden="1" x14ac:dyDescent="0.25">
      <c r="AS1841" s="124" t="s">
        <v>6036</v>
      </c>
      <c r="AT1841" s="129" t="s">
        <v>1221</v>
      </c>
      <c r="AU1841" s="129" t="s">
        <v>204</v>
      </c>
      <c r="AV1841" s="129" t="s">
        <v>1536</v>
      </c>
      <c r="AW1841" s="129" t="s">
        <v>1660</v>
      </c>
      <c r="AX1841" s="129" t="s">
        <v>1661</v>
      </c>
      <c r="AZ1841" s="129" t="s">
        <v>3984</v>
      </c>
      <c r="BA1841" s="130" t="s">
        <v>12329</v>
      </c>
      <c r="BB1841" s="130" t="s">
        <v>12330</v>
      </c>
      <c r="BH1841" s="124"/>
      <c r="BI1841" s="124"/>
      <c r="BP1841" s="123"/>
      <c r="BQ1841" s="123"/>
      <c r="BR1841" s="123"/>
      <c r="BX1841" s="123"/>
      <c r="BY1841" s="123"/>
      <c r="CB1841" s="129" t="s">
        <v>1221</v>
      </c>
      <c r="CC1841" s="129" t="s">
        <v>204</v>
      </c>
      <c r="CD1841" s="129" t="s">
        <v>1536</v>
      </c>
      <c r="CE1841" s="129" t="s">
        <v>1660</v>
      </c>
      <c r="CF1841" s="129" t="s">
        <v>1661</v>
      </c>
      <c r="CG1841" s="131" t="s">
        <v>18068</v>
      </c>
      <c r="CH1841" s="131" t="s">
        <v>12330</v>
      </c>
      <c r="CI1841" s="124" t="s">
        <v>20824</v>
      </c>
    </row>
    <row r="1842" spans="45:87" ht="15" hidden="1" x14ac:dyDescent="0.25">
      <c r="AS1842" s="124" t="s">
        <v>6037</v>
      </c>
      <c r="AT1842" s="129" t="s">
        <v>1221</v>
      </c>
      <c r="AU1842" s="129" t="s">
        <v>204</v>
      </c>
      <c r="AV1842" s="129" t="s">
        <v>1536</v>
      </c>
      <c r="AW1842" s="129" t="s">
        <v>1660</v>
      </c>
      <c r="AX1842" s="129" t="s">
        <v>1662</v>
      </c>
      <c r="AZ1842" s="129" t="s">
        <v>3984</v>
      </c>
      <c r="BA1842" s="130" t="s">
        <v>12331</v>
      </c>
      <c r="BB1842" s="130" t="s">
        <v>12332</v>
      </c>
      <c r="BH1842" s="124"/>
      <c r="BI1842" s="124"/>
      <c r="BP1842" s="123"/>
      <c r="BQ1842" s="123"/>
      <c r="BR1842" s="123"/>
      <c r="BX1842" s="123"/>
      <c r="BY1842" s="123"/>
      <c r="CB1842" s="129" t="s">
        <v>1221</v>
      </c>
      <c r="CC1842" s="129" t="s">
        <v>204</v>
      </c>
      <c r="CD1842" s="129" t="s">
        <v>1536</v>
      </c>
      <c r="CE1842" s="129" t="s">
        <v>1660</v>
      </c>
      <c r="CF1842" s="129" t="s">
        <v>1662</v>
      </c>
      <c r="CG1842" s="131" t="s">
        <v>18068</v>
      </c>
      <c r="CH1842" s="131" t="s">
        <v>12332</v>
      </c>
      <c r="CI1842" s="124" t="s">
        <v>20825</v>
      </c>
    </row>
    <row r="1843" spans="45:87" ht="15" hidden="1" x14ac:dyDescent="0.25">
      <c r="AS1843" s="124" t="s">
        <v>6038</v>
      </c>
      <c r="AT1843" s="129" t="s">
        <v>1221</v>
      </c>
      <c r="AU1843" s="129" t="s">
        <v>204</v>
      </c>
      <c r="AV1843" s="129" t="s">
        <v>1536</v>
      </c>
      <c r="AW1843" s="129" t="s">
        <v>1660</v>
      </c>
      <c r="AX1843" s="129" t="s">
        <v>1663</v>
      </c>
      <c r="AZ1843" s="129" t="s">
        <v>3984</v>
      </c>
      <c r="BA1843" s="130" t="s">
        <v>12333</v>
      </c>
      <c r="BB1843" s="130" t="s">
        <v>12334</v>
      </c>
      <c r="BH1843" s="124"/>
      <c r="BI1843" s="124"/>
      <c r="BP1843" s="123"/>
      <c r="BQ1843" s="123"/>
      <c r="BR1843" s="123"/>
      <c r="BX1843" s="123"/>
      <c r="BY1843" s="123"/>
      <c r="CB1843" s="129" t="s">
        <v>1221</v>
      </c>
      <c r="CC1843" s="129" t="s">
        <v>204</v>
      </c>
      <c r="CD1843" s="129" t="s">
        <v>1536</v>
      </c>
      <c r="CE1843" s="129" t="s">
        <v>1660</v>
      </c>
      <c r="CF1843" s="129" t="s">
        <v>1663</v>
      </c>
      <c r="CG1843" s="131" t="s">
        <v>18068</v>
      </c>
      <c r="CH1843" s="131" t="s">
        <v>12334</v>
      </c>
      <c r="CI1843" s="124" t="s">
        <v>20826</v>
      </c>
    </row>
    <row r="1844" spans="45:87" ht="15" hidden="1" x14ac:dyDescent="0.25">
      <c r="AS1844" s="124" t="s">
        <v>6039</v>
      </c>
      <c r="AT1844" s="129" t="s">
        <v>1221</v>
      </c>
      <c r="AU1844" s="129" t="s">
        <v>204</v>
      </c>
      <c r="AV1844" s="129" t="s">
        <v>1536</v>
      </c>
      <c r="AW1844" s="129" t="s">
        <v>1660</v>
      </c>
      <c r="AX1844" s="129" t="s">
        <v>1664</v>
      </c>
      <c r="AZ1844" s="129" t="s">
        <v>3984</v>
      </c>
      <c r="BA1844" s="130" t="s">
        <v>12335</v>
      </c>
      <c r="BB1844" s="130" t="s">
        <v>12336</v>
      </c>
      <c r="BH1844" s="124"/>
      <c r="BI1844" s="124"/>
      <c r="BP1844" s="123"/>
      <c r="BQ1844" s="123"/>
      <c r="BR1844" s="123"/>
      <c r="BX1844" s="123"/>
      <c r="BY1844" s="123"/>
      <c r="CB1844" s="129" t="s">
        <v>1221</v>
      </c>
      <c r="CC1844" s="129" t="s">
        <v>204</v>
      </c>
      <c r="CD1844" s="129" t="s">
        <v>1536</v>
      </c>
      <c r="CE1844" s="129" t="s">
        <v>1660</v>
      </c>
      <c r="CF1844" s="129" t="s">
        <v>1664</v>
      </c>
      <c r="CG1844" s="131" t="s">
        <v>18068</v>
      </c>
      <c r="CH1844" s="131" t="s">
        <v>12336</v>
      </c>
      <c r="CI1844" s="124" t="s">
        <v>20827</v>
      </c>
    </row>
    <row r="1845" spans="45:87" ht="15" hidden="1" x14ac:dyDescent="0.25">
      <c r="AS1845" s="124" t="s">
        <v>6040</v>
      </c>
      <c r="AT1845" s="129" t="s">
        <v>1221</v>
      </c>
      <c r="AU1845" s="129" t="s">
        <v>204</v>
      </c>
      <c r="AV1845" s="129" t="s">
        <v>1536</v>
      </c>
      <c r="AW1845" s="129" t="s">
        <v>1660</v>
      </c>
      <c r="AX1845" s="129" t="s">
        <v>1665</v>
      </c>
      <c r="AZ1845" s="129" t="s">
        <v>3984</v>
      </c>
      <c r="BA1845" s="130" t="s">
        <v>12337</v>
      </c>
      <c r="BB1845" s="130" t="s">
        <v>12338</v>
      </c>
      <c r="BH1845" s="124"/>
      <c r="BI1845" s="124"/>
      <c r="BP1845" s="123"/>
      <c r="BQ1845" s="123"/>
      <c r="BR1845" s="123"/>
      <c r="BX1845" s="123"/>
      <c r="BY1845" s="123"/>
      <c r="CB1845" s="129" t="s">
        <v>1221</v>
      </c>
      <c r="CC1845" s="129" t="s">
        <v>204</v>
      </c>
      <c r="CD1845" s="129" t="s">
        <v>1536</v>
      </c>
      <c r="CE1845" s="129" t="s">
        <v>1660</v>
      </c>
      <c r="CF1845" s="129" t="s">
        <v>1665</v>
      </c>
      <c r="CG1845" s="131" t="s">
        <v>18068</v>
      </c>
      <c r="CH1845" s="131" t="s">
        <v>12338</v>
      </c>
      <c r="CI1845" s="124" t="s">
        <v>20828</v>
      </c>
    </row>
    <row r="1846" spans="45:87" ht="15" hidden="1" x14ac:dyDescent="0.25">
      <c r="AS1846" s="124" t="s">
        <v>6041</v>
      </c>
      <c r="AT1846" s="129" t="s">
        <v>1221</v>
      </c>
      <c r="AU1846" s="129" t="s">
        <v>204</v>
      </c>
      <c r="AV1846" s="129" t="s">
        <v>1536</v>
      </c>
      <c r="AW1846" s="129" t="s">
        <v>1660</v>
      </c>
      <c r="AX1846" s="129" t="s">
        <v>1666</v>
      </c>
      <c r="AZ1846" s="129" t="s">
        <v>3984</v>
      </c>
      <c r="BA1846" s="130" t="s">
        <v>12339</v>
      </c>
      <c r="BB1846" s="130" t="s">
        <v>12340</v>
      </c>
      <c r="BH1846" s="124"/>
      <c r="BI1846" s="124"/>
      <c r="BP1846" s="123"/>
      <c r="BQ1846" s="123"/>
      <c r="BR1846" s="123"/>
      <c r="BX1846" s="123"/>
      <c r="BY1846" s="123"/>
      <c r="CB1846" s="129" t="s">
        <v>1221</v>
      </c>
      <c r="CC1846" s="129" t="s">
        <v>204</v>
      </c>
      <c r="CD1846" s="129" t="s">
        <v>1536</v>
      </c>
      <c r="CE1846" s="129" t="s">
        <v>1660</v>
      </c>
      <c r="CF1846" s="129" t="s">
        <v>1666</v>
      </c>
      <c r="CG1846" s="131" t="s">
        <v>18068</v>
      </c>
      <c r="CH1846" s="131" t="s">
        <v>12340</v>
      </c>
      <c r="CI1846" s="124" t="s">
        <v>20829</v>
      </c>
    </row>
    <row r="1847" spans="45:87" ht="15" hidden="1" x14ac:dyDescent="0.25">
      <c r="AS1847" s="124" t="s">
        <v>6042</v>
      </c>
      <c r="AT1847" s="129" t="s">
        <v>1221</v>
      </c>
      <c r="AU1847" s="129" t="s">
        <v>204</v>
      </c>
      <c r="AV1847" s="129" t="s">
        <v>1536</v>
      </c>
      <c r="AW1847" s="129" t="s">
        <v>1660</v>
      </c>
      <c r="AX1847" s="129" t="s">
        <v>1667</v>
      </c>
      <c r="AZ1847" s="129" t="s">
        <v>3984</v>
      </c>
      <c r="BA1847" s="130" t="s">
        <v>12341</v>
      </c>
      <c r="BB1847" s="130" t="s">
        <v>12342</v>
      </c>
      <c r="BH1847" s="124"/>
      <c r="BI1847" s="124"/>
      <c r="BP1847" s="123"/>
      <c r="BQ1847" s="123"/>
      <c r="BR1847" s="123"/>
      <c r="BX1847" s="123"/>
      <c r="BY1847" s="123"/>
      <c r="CB1847" s="129" t="s">
        <v>1221</v>
      </c>
      <c r="CC1847" s="129" t="s">
        <v>204</v>
      </c>
      <c r="CD1847" s="129" t="s">
        <v>1536</v>
      </c>
      <c r="CE1847" s="129" t="s">
        <v>1660</v>
      </c>
      <c r="CF1847" s="129" t="s">
        <v>1667</v>
      </c>
      <c r="CG1847" s="131" t="s">
        <v>18068</v>
      </c>
      <c r="CH1847" s="131" t="s">
        <v>12342</v>
      </c>
      <c r="CI1847" s="124" t="s">
        <v>20830</v>
      </c>
    </row>
    <row r="1848" spans="45:87" ht="15" hidden="1" x14ac:dyDescent="0.25">
      <c r="AS1848" s="124" t="s">
        <v>6043</v>
      </c>
      <c r="AT1848" s="129" t="s">
        <v>1221</v>
      </c>
      <c r="AU1848" s="129" t="s">
        <v>204</v>
      </c>
      <c r="AV1848" s="129" t="s">
        <v>1536</v>
      </c>
      <c r="AW1848" s="129" t="s">
        <v>1660</v>
      </c>
      <c r="AX1848" s="129" t="s">
        <v>1668</v>
      </c>
      <c r="AZ1848" s="129" t="s">
        <v>3984</v>
      </c>
      <c r="BA1848" s="130" t="s">
        <v>12343</v>
      </c>
      <c r="BB1848" s="130" t="s">
        <v>12344</v>
      </c>
      <c r="BH1848" s="124"/>
      <c r="BI1848" s="124"/>
      <c r="BP1848" s="123"/>
      <c r="BQ1848" s="123"/>
      <c r="BR1848" s="123"/>
      <c r="BX1848" s="123"/>
      <c r="BY1848" s="123"/>
      <c r="CB1848" s="129" t="s">
        <v>1221</v>
      </c>
      <c r="CC1848" s="129" t="s">
        <v>204</v>
      </c>
      <c r="CD1848" s="129" t="s">
        <v>1536</v>
      </c>
      <c r="CE1848" s="129" t="s">
        <v>1660</v>
      </c>
      <c r="CF1848" s="129" t="s">
        <v>1668</v>
      </c>
      <c r="CG1848" s="131" t="s">
        <v>18068</v>
      </c>
      <c r="CH1848" s="131" t="s">
        <v>12344</v>
      </c>
      <c r="CI1848" s="124" t="s">
        <v>20831</v>
      </c>
    </row>
    <row r="1849" spans="45:87" ht="15" hidden="1" x14ac:dyDescent="0.25">
      <c r="AS1849" s="124" t="s">
        <v>6044</v>
      </c>
      <c r="AT1849" s="129" t="s">
        <v>1221</v>
      </c>
      <c r="AU1849" s="129" t="s">
        <v>204</v>
      </c>
      <c r="AV1849" s="129" t="s">
        <v>1536</v>
      </c>
      <c r="AW1849" s="129" t="s">
        <v>1660</v>
      </c>
      <c r="AX1849" s="129" t="s">
        <v>1669</v>
      </c>
      <c r="AZ1849" s="129" t="s">
        <v>3984</v>
      </c>
      <c r="BA1849" s="130" t="s">
        <v>12345</v>
      </c>
      <c r="BB1849" s="130" t="s">
        <v>12346</v>
      </c>
      <c r="BH1849" s="124"/>
      <c r="BI1849" s="124"/>
      <c r="BP1849" s="123"/>
      <c r="BQ1849" s="123"/>
      <c r="BR1849" s="123"/>
      <c r="BX1849" s="123"/>
      <c r="BY1849" s="123"/>
      <c r="CB1849" s="129" t="s">
        <v>1221</v>
      </c>
      <c r="CC1849" s="129" t="s">
        <v>204</v>
      </c>
      <c r="CD1849" s="129" t="s">
        <v>1536</v>
      </c>
      <c r="CE1849" s="129" t="s">
        <v>1660</v>
      </c>
      <c r="CF1849" s="129" t="s">
        <v>1669</v>
      </c>
      <c r="CG1849" s="131" t="s">
        <v>18068</v>
      </c>
      <c r="CH1849" s="131" t="s">
        <v>12346</v>
      </c>
      <c r="CI1849" s="124" t="s">
        <v>20832</v>
      </c>
    </row>
    <row r="1850" spans="45:87" ht="15" hidden="1" x14ac:dyDescent="0.25">
      <c r="AS1850" s="124" t="s">
        <v>6045</v>
      </c>
      <c r="AT1850" s="129" t="s">
        <v>1221</v>
      </c>
      <c r="AU1850" s="129" t="s">
        <v>204</v>
      </c>
      <c r="AV1850" s="129" t="s">
        <v>1536</v>
      </c>
      <c r="AW1850" s="129" t="s">
        <v>1660</v>
      </c>
      <c r="AX1850" s="129" t="s">
        <v>1670</v>
      </c>
      <c r="AZ1850" s="129" t="s">
        <v>3984</v>
      </c>
      <c r="BA1850" s="130" t="s">
        <v>12347</v>
      </c>
      <c r="BB1850" s="130" t="s">
        <v>12348</v>
      </c>
      <c r="BH1850" s="124"/>
      <c r="BI1850" s="124"/>
      <c r="BP1850" s="123"/>
      <c r="BQ1850" s="123"/>
      <c r="BR1850" s="123"/>
      <c r="BX1850" s="123"/>
      <c r="BY1850" s="123"/>
      <c r="CB1850" s="129" t="s">
        <v>1221</v>
      </c>
      <c r="CC1850" s="129" t="s">
        <v>204</v>
      </c>
      <c r="CD1850" s="129" t="s">
        <v>1536</v>
      </c>
      <c r="CE1850" s="129" t="s">
        <v>1660</v>
      </c>
      <c r="CF1850" s="129" t="s">
        <v>1670</v>
      </c>
      <c r="CG1850" s="131" t="s">
        <v>18068</v>
      </c>
      <c r="CH1850" s="131" t="s">
        <v>12348</v>
      </c>
      <c r="CI1850" s="124" t="s">
        <v>20833</v>
      </c>
    </row>
    <row r="1851" spans="45:87" ht="15" hidden="1" x14ac:dyDescent="0.25">
      <c r="AS1851" s="124" t="s">
        <v>6046</v>
      </c>
      <c r="AT1851" s="129" t="s">
        <v>1221</v>
      </c>
      <c r="AU1851" s="129" t="s">
        <v>204</v>
      </c>
      <c r="AV1851" s="129" t="s">
        <v>1536</v>
      </c>
      <c r="AW1851" s="129" t="s">
        <v>1660</v>
      </c>
      <c r="AX1851" s="129" t="s">
        <v>1671</v>
      </c>
      <c r="AZ1851" s="129" t="s">
        <v>3984</v>
      </c>
      <c r="BA1851" s="130" t="s">
        <v>12349</v>
      </c>
      <c r="BB1851" s="130" t="s">
        <v>12350</v>
      </c>
      <c r="BH1851" s="124"/>
      <c r="BI1851" s="124"/>
      <c r="BP1851" s="123"/>
      <c r="BQ1851" s="123"/>
      <c r="BR1851" s="123"/>
      <c r="BX1851" s="123"/>
      <c r="BY1851" s="123"/>
      <c r="CB1851" s="129" t="s">
        <v>1221</v>
      </c>
      <c r="CC1851" s="129" t="s">
        <v>204</v>
      </c>
      <c r="CD1851" s="129" t="s">
        <v>1536</v>
      </c>
      <c r="CE1851" s="129" t="s">
        <v>1660</v>
      </c>
      <c r="CF1851" s="129" t="s">
        <v>1671</v>
      </c>
      <c r="CG1851" s="131" t="s">
        <v>18068</v>
      </c>
      <c r="CH1851" s="131" t="s">
        <v>12350</v>
      </c>
      <c r="CI1851" s="124" t="s">
        <v>20834</v>
      </c>
    </row>
    <row r="1852" spans="45:87" ht="15" hidden="1" x14ac:dyDescent="0.25">
      <c r="AS1852" s="124" t="s">
        <v>6047</v>
      </c>
      <c r="AT1852" s="129" t="s">
        <v>1221</v>
      </c>
      <c r="AU1852" s="129" t="s">
        <v>204</v>
      </c>
      <c r="AV1852" s="129" t="s">
        <v>1536</v>
      </c>
      <c r="AW1852" s="129" t="s">
        <v>1660</v>
      </c>
      <c r="AX1852" s="129" t="s">
        <v>1672</v>
      </c>
      <c r="AZ1852" s="129" t="s">
        <v>3984</v>
      </c>
      <c r="BA1852" s="130" t="s">
        <v>12351</v>
      </c>
      <c r="BB1852" s="130" t="s">
        <v>12352</v>
      </c>
      <c r="BH1852" s="124"/>
      <c r="BI1852" s="124"/>
      <c r="BP1852" s="123"/>
      <c r="BQ1852" s="123"/>
      <c r="BR1852" s="123"/>
      <c r="BX1852" s="123"/>
      <c r="BY1852" s="123"/>
      <c r="CB1852" s="129" t="s">
        <v>1221</v>
      </c>
      <c r="CC1852" s="129" t="s">
        <v>204</v>
      </c>
      <c r="CD1852" s="129" t="s">
        <v>1536</v>
      </c>
      <c r="CE1852" s="129" t="s">
        <v>1660</v>
      </c>
      <c r="CF1852" s="129" t="s">
        <v>1672</v>
      </c>
      <c r="CG1852" s="131" t="s">
        <v>18068</v>
      </c>
      <c r="CH1852" s="131" t="s">
        <v>12352</v>
      </c>
      <c r="CI1852" s="124" t="s">
        <v>20835</v>
      </c>
    </row>
    <row r="1853" spans="45:87" ht="15" hidden="1" x14ac:dyDescent="0.25">
      <c r="AS1853" s="124" t="s">
        <v>6048</v>
      </c>
      <c r="AT1853" s="129" t="s">
        <v>1221</v>
      </c>
      <c r="AU1853" s="129" t="s">
        <v>204</v>
      </c>
      <c r="AV1853" s="129" t="s">
        <v>1536</v>
      </c>
      <c r="AW1853" s="129" t="s">
        <v>1660</v>
      </c>
      <c r="AX1853" s="129" t="s">
        <v>1673</v>
      </c>
      <c r="AZ1853" s="129" t="s">
        <v>3984</v>
      </c>
      <c r="BA1853" s="130" t="s">
        <v>12353</v>
      </c>
      <c r="BB1853" s="130" t="s">
        <v>12354</v>
      </c>
      <c r="BH1853" s="124"/>
      <c r="BI1853" s="124"/>
      <c r="BP1853" s="123"/>
      <c r="BQ1853" s="123"/>
      <c r="BR1853" s="123"/>
      <c r="BX1853" s="123"/>
      <c r="BY1853" s="123"/>
      <c r="CB1853" s="129" t="s">
        <v>1221</v>
      </c>
      <c r="CC1853" s="129" t="s">
        <v>204</v>
      </c>
      <c r="CD1853" s="129" t="s">
        <v>1536</v>
      </c>
      <c r="CE1853" s="129" t="s">
        <v>1660</v>
      </c>
      <c r="CF1853" s="129" t="s">
        <v>1673</v>
      </c>
      <c r="CG1853" s="131" t="s">
        <v>18068</v>
      </c>
      <c r="CH1853" s="131" t="s">
        <v>12354</v>
      </c>
      <c r="CI1853" s="124" t="s">
        <v>20836</v>
      </c>
    </row>
    <row r="1854" spans="45:87" ht="15" hidden="1" x14ac:dyDescent="0.25">
      <c r="AS1854" s="124" t="s">
        <v>6049</v>
      </c>
      <c r="AT1854" s="129" t="s">
        <v>1221</v>
      </c>
      <c r="AU1854" s="129" t="s">
        <v>204</v>
      </c>
      <c r="AV1854" s="129" t="s">
        <v>1536</v>
      </c>
      <c r="AW1854" s="129" t="s">
        <v>1660</v>
      </c>
      <c r="AX1854" s="129" t="s">
        <v>1674</v>
      </c>
      <c r="AZ1854" s="129" t="s">
        <v>3984</v>
      </c>
      <c r="BA1854" s="130" t="s">
        <v>12355</v>
      </c>
      <c r="BB1854" s="130" t="s">
        <v>12356</v>
      </c>
      <c r="BH1854" s="124"/>
      <c r="BI1854" s="124"/>
      <c r="BP1854" s="123"/>
      <c r="BQ1854" s="123"/>
      <c r="BR1854" s="123"/>
      <c r="BX1854" s="123"/>
      <c r="BY1854" s="123"/>
      <c r="CB1854" s="129" t="s">
        <v>1221</v>
      </c>
      <c r="CC1854" s="129" t="s">
        <v>204</v>
      </c>
      <c r="CD1854" s="129" t="s">
        <v>1536</v>
      </c>
      <c r="CE1854" s="129" t="s">
        <v>1660</v>
      </c>
      <c r="CF1854" s="129" t="s">
        <v>1674</v>
      </c>
      <c r="CG1854" s="131" t="s">
        <v>18068</v>
      </c>
      <c r="CH1854" s="131" t="s">
        <v>12356</v>
      </c>
      <c r="CI1854" s="124" t="s">
        <v>20837</v>
      </c>
    </row>
    <row r="1855" spans="45:87" ht="15" hidden="1" x14ac:dyDescent="0.25">
      <c r="AS1855" s="124" t="s">
        <v>6050</v>
      </c>
      <c r="AT1855" s="129" t="s">
        <v>1221</v>
      </c>
      <c r="AU1855" s="129" t="s">
        <v>204</v>
      </c>
      <c r="AV1855" s="129" t="s">
        <v>1536</v>
      </c>
      <c r="AW1855" s="129" t="s">
        <v>1660</v>
      </c>
      <c r="AX1855" s="129" t="s">
        <v>1675</v>
      </c>
      <c r="AZ1855" s="129" t="s">
        <v>3984</v>
      </c>
      <c r="BA1855" s="130" t="s">
        <v>12357</v>
      </c>
      <c r="BB1855" s="130" t="s">
        <v>12358</v>
      </c>
      <c r="BH1855" s="124"/>
      <c r="BI1855" s="124"/>
      <c r="BP1855" s="123"/>
      <c r="BQ1855" s="123"/>
      <c r="BR1855" s="123"/>
      <c r="BX1855" s="123"/>
      <c r="BY1855" s="123"/>
      <c r="CB1855" s="129" t="s">
        <v>1221</v>
      </c>
      <c r="CC1855" s="129" t="s">
        <v>204</v>
      </c>
      <c r="CD1855" s="129" t="s">
        <v>1536</v>
      </c>
      <c r="CE1855" s="129" t="s">
        <v>1660</v>
      </c>
      <c r="CF1855" s="129" t="s">
        <v>1675</v>
      </c>
      <c r="CG1855" s="131" t="s">
        <v>18068</v>
      </c>
      <c r="CH1855" s="131" t="s">
        <v>12358</v>
      </c>
      <c r="CI1855" s="124" t="s">
        <v>20838</v>
      </c>
    </row>
    <row r="1856" spans="45:87" ht="15" hidden="1" x14ac:dyDescent="0.25">
      <c r="AS1856" s="124" t="s">
        <v>6051</v>
      </c>
      <c r="AT1856" s="129" t="s">
        <v>1221</v>
      </c>
      <c r="AU1856" s="129" t="s">
        <v>204</v>
      </c>
      <c r="AV1856" s="129" t="s">
        <v>1536</v>
      </c>
      <c r="AW1856" s="129" t="s">
        <v>1660</v>
      </c>
      <c r="AX1856" s="129" t="s">
        <v>1676</v>
      </c>
      <c r="AZ1856" s="129" t="s">
        <v>3984</v>
      </c>
      <c r="BA1856" s="130" t="s">
        <v>12359</v>
      </c>
      <c r="BB1856" s="130" t="s">
        <v>12360</v>
      </c>
      <c r="BH1856" s="124"/>
      <c r="BI1856" s="124"/>
      <c r="BP1856" s="123"/>
      <c r="BQ1856" s="123"/>
      <c r="BR1856" s="123"/>
      <c r="BX1856" s="123"/>
      <c r="BY1856" s="123"/>
      <c r="CB1856" s="129" t="s">
        <v>1221</v>
      </c>
      <c r="CC1856" s="129" t="s">
        <v>204</v>
      </c>
      <c r="CD1856" s="129" t="s">
        <v>1536</v>
      </c>
      <c r="CE1856" s="129" t="s">
        <v>1660</v>
      </c>
      <c r="CF1856" s="129" t="s">
        <v>1676</v>
      </c>
      <c r="CG1856" s="131" t="s">
        <v>18068</v>
      </c>
      <c r="CH1856" s="131" t="s">
        <v>12360</v>
      </c>
      <c r="CI1856" s="124" t="s">
        <v>20839</v>
      </c>
    </row>
    <row r="1857" spans="45:87" ht="15" hidden="1" x14ac:dyDescent="0.25">
      <c r="AS1857" s="124" t="s">
        <v>6052</v>
      </c>
      <c r="AT1857" s="129" t="s">
        <v>1221</v>
      </c>
      <c r="AU1857" s="129" t="s">
        <v>204</v>
      </c>
      <c r="AV1857" s="129" t="s">
        <v>1536</v>
      </c>
      <c r="AW1857" s="129" t="s">
        <v>1660</v>
      </c>
      <c r="AX1857" s="129" t="s">
        <v>1677</v>
      </c>
      <c r="AZ1857" s="129" t="s">
        <v>3984</v>
      </c>
      <c r="BA1857" s="130" t="s">
        <v>12361</v>
      </c>
      <c r="BB1857" s="130" t="s">
        <v>12362</v>
      </c>
      <c r="BH1857" s="124"/>
      <c r="BI1857" s="124"/>
      <c r="BP1857" s="123"/>
      <c r="BQ1857" s="123"/>
      <c r="BR1857" s="123"/>
      <c r="BX1857" s="123"/>
      <c r="BY1857" s="123"/>
      <c r="CB1857" s="129" t="s">
        <v>1221</v>
      </c>
      <c r="CC1857" s="129" t="s">
        <v>204</v>
      </c>
      <c r="CD1857" s="129" t="s">
        <v>1536</v>
      </c>
      <c r="CE1857" s="129" t="s">
        <v>1660</v>
      </c>
      <c r="CF1857" s="129" t="s">
        <v>1677</v>
      </c>
      <c r="CG1857" s="131" t="s">
        <v>18068</v>
      </c>
      <c r="CH1857" s="131" t="s">
        <v>12362</v>
      </c>
      <c r="CI1857" s="124" t="s">
        <v>20840</v>
      </c>
    </row>
    <row r="1858" spans="45:87" ht="15" hidden="1" x14ac:dyDescent="0.25">
      <c r="AS1858" s="124" t="s">
        <v>6053</v>
      </c>
      <c r="AT1858" s="129" t="s">
        <v>1221</v>
      </c>
      <c r="AU1858" s="129" t="s">
        <v>204</v>
      </c>
      <c r="AV1858" s="129" t="s">
        <v>1536</v>
      </c>
      <c r="AW1858" s="129" t="s">
        <v>1660</v>
      </c>
      <c r="AX1858" s="129" t="s">
        <v>1678</v>
      </c>
      <c r="AZ1858" s="129" t="s">
        <v>3984</v>
      </c>
      <c r="BA1858" s="130" t="s">
        <v>12363</v>
      </c>
      <c r="BB1858" s="130" t="s">
        <v>12364</v>
      </c>
      <c r="BH1858" s="124"/>
      <c r="BI1858" s="124"/>
      <c r="BP1858" s="123"/>
      <c r="BQ1858" s="123"/>
      <c r="BR1858" s="123"/>
      <c r="BX1858" s="123"/>
      <c r="BY1858" s="123"/>
      <c r="CB1858" s="129" t="s">
        <v>1221</v>
      </c>
      <c r="CC1858" s="129" t="s">
        <v>204</v>
      </c>
      <c r="CD1858" s="129" t="s">
        <v>1536</v>
      </c>
      <c r="CE1858" s="129" t="s">
        <v>1660</v>
      </c>
      <c r="CF1858" s="129" t="s">
        <v>1678</v>
      </c>
      <c r="CG1858" s="131" t="s">
        <v>18068</v>
      </c>
      <c r="CH1858" s="131" t="s">
        <v>12364</v>
      </c>
      <c r="CI1858" s="124" t="s">
        <v>20841</v>
      </c>
    </row>
    <row r="1859" spans="45:87" ht="15" hidden="1" x14ac:dyDescent="0.25">
      <c r="AS1859" s="124" t="s">
        <v>6054</v>
      </c>
      <c r="AT1859" s="129" t="s">
        <v>1221</v>
      </c>
      <c r="AU1859" s="129" t="s">
        <v>204</v>
      </c>
      <c r="AV1859" s="129" t="s">
        <v>1536</v>
      </c>
      <c r="AW1859" s="129" t="s">
        <v>1660</v>
      </c>
      <c r="AX1859" s="129" t="s">
        <v>1679</v>
      </c>
      <c r="AZ1859" s="129" t="s">
        <v>3984</v>
      </c>
      <c r="BA1859" s="130" t="s">
        <v>12365</v>
      </c>
      <c r="BB1859" s="130" t="s">
        <v>12366</v>
      </c>
      <c r="BH1859" s="124"/>
      <c r="BI1859" s="124"/>
      <c r="BP1859" s="123"/>
      <c r="BQ1859" s="123"/>
      <c r="BR1859" s="123"/>
      <c r="BX1859" s="123"/>
      <c r="BY1859" s="123"/>
      <c r="CB1859" s="129" t="s">
        <v>1221</v>
      </c>
      <c r="CC1859" s="129" t="s">
        <v>204</v>
      </c>
      <c r="CD1859" s="129" t="s">
        <v>1536</v>
      </c>
      <c r="CE1859" s="129" t="s">
        <v>1660</v>
      </c>
      <c r="CF1859" s="129" t="s">
        <v>1679</v>
      </c>
      <c r="CG1859" s="131" t="s">
        <v>18068</v>
      </c>
      <c r="CH1859" s="131" t="s">
        <v>12366</v>
      </c>
      <c r="CI1859" s="124" t="s">
        <v>20842</v>
      </c>
    </row>
    <row r="1860" spans="45:87" ht="15" hidden="1" x14ac:dyDescent="0.25">
      <c r="AS1860" s="124" t="s">
        <v>6055</v>
      </c>
      <c r="AT1860" s="129" t="s">
        <v>1221</v>
      </c>
      <c r="AU1860" s="129" t="s">
        <v>204</v>
      </c>
      <c r="AV1860" s="129" t="s">
        <v>1536</v>
      </c>
      <c r="AW1860" s="129" t="s">
        <v>1660</v>
      </c>
      <c r="AX1860" s="129" t="s">
        <v>1680</v>
      </c>
      <c r="AZ1860" s="129" t="s">
        <v>3984</v>
      </c>
      <c r="BA1860" s="130" t="s">
        <v>12367</v>
      </c>
      <c r="BB1860" s="130" t="s">
        <v>12368</v>
      </c>
      <c r="BH1860" s="124"/>
      <c r="BI1860" s="124"/>
      <c r="BP1860" s="123"/>
      <c r="BQ1860" s="123"/>
      <c r="BR1860" s="123"/>
      <c r="BX1860" s="123"/>
      <c r="BY1860" s="123"/>
      <c r="CB1860" s="129" t="s">
        <v>1221</v>
      </c>
      <c r="CC1860" s="129" t="s">
        <v>204</v>
      </c>
      <c r="CD1860" s="129" t="s">
        <v>1536</v>
      </c>
      <c r="CE1860" s="129" t="s">
        <v>1660</v>
      </c>
      <c r="CF1860" s="129" t="s">
        <v>1680</v>
      </c>
      <c r="CG1860" s="131" t="s">
        <v>18068</v>
      </c>
      <c r="CH1860" s="131" t="s">
        <v>12368</v>
      </c>
      <c r="CI1860" s="124" t="s">
        <v>20843</v>
      </c>
    </row>
    <row r="1861" spans="45:87" ht="15" hidden="1" x14ac:dyDescent="0.25">
      <c r="AS1861" s="124" t="s">
        <v>6056</v>
      </c>
      <c r="AT1861" s="129" t="s">
        <v>1221</v>
      </c>
      <c r="AU1861" s="129" t="s">
        <v>204</v>
      </c>
      <c r="AV1861" s="129" t="s">
        <v>1536</v>
      </c>
      <c r="AW1861" s="129" t="s">
        <v>1660</v>
      </c>
      <c r="AX1861" s="129" t="s">
        <v>1681</v>
      </c>
      <c r="AZ1861" s="129" t="s">
        <v>3984</v>
      </c>
      <c r="BA1861" s="130" t="s">
        <v>12369</v>
      </c>
      <c r="BB1861" s="130" t="s">
        <v>12370</v>
      </c>
      <c r="BH1861" s="124"/>
      <c r="BI1861" s="124"/>
      <c r="BP1861" s="123"/>
      <c r="BQ1861" s="123"/>
      <c r="BR1861" s="123"/>
      <c r="BX1861" s="123"/>
      <c r="BY1861" s="123"/>
      <c r="CB1861" s="129" t="s">
        <v>1221</v>
      </c>
      <c r="CC1861" s="129" t="s">
        <v>204</v>
      </c>
      <c r="CD1861" s="129" t="s">
        <v>1536</v>
      </c>
      <c r="CE1861" s="129" t="s">
        <v>1660</v>
      </c>
      <c r="CF1861" s="129" t="s">
        <v>1681</v>
      </c>
      <c r="CG1861" s="131" t="s">
        <v>18068</v>
      </c>
      <c r="CH1861" s="131" t="s">
        <v>12370</v>
      </c>
      <c r="CI1861" s="124" t="s">
        <v>20844</v>
      </c>
    </row>
    <row r="1862" spans="45:87" ht="15" hidden="1" x14ac:dyDescent="0.25">
      <c r="AS1862" s="124" t="s">
        <v>6057</v>
      </c>
      <c r="AT1862" s="129" t="s">
        <v>1221</v>
      </c>
      <c r="AU1862" s="129" t="s">
        <v>204</v>
      </c>
      <c r="AV1862" s="129" t="s">
        <v>1536</v>
      </c>
      <c r="AW1862" s="129" t="s">
        <v>1660</v>
      </c>
      <c r="AX1862" s="129" t="s">
        <v>1682</v>
      </c>
      <c r="AZ1862" s="129" t="s">
        <v>3984</v>
      </c>
      <c r="BA1862" s="130" t="s">
        <v>12371</v>
      </c>
      <c r="BB1862" s="130" t="s">
        <v>12372</v>
      </c>
      <c r="BH1862" s="124"/>
      <c r="BI1862" s="124"/>
      <c r="BP1862" s="123"/>
      <c r="BQ1862" s="123"/>
      <c r="BR1862" s="123"/>
      <c r="BX1862" s="123"/>
      <c r="BY1862" s="123"/>
      <c r="CB1862" s="129" t="s">
        <v>1221</v>
      </c>
      <c r="CC1862" s="129" t="s">
        <v>204</v>
      </c>
      <c r="CD1862" s="129" t="s">
        <v>1536</v>
      </c>
      <c r="CE1862" s="129" t="s">
        <v>1660</v>
      </c>
      <c r="CF1862" s="129" t="s">
        <v>1682</v>
      </c>
      <c r="CG1862" s="131" t="s">
        <v>18068</v>
      </c>
      <c r="CH1862" s="131" t="s">
        <v>12372</v>
      </c>
      <c r="CI1862" s="124" t="s">
        <v>20845</v>
      </c>
    </row>
    <row r="1863" spans="45:87" ht="15" hidden="1" x14ac:dyDescent="0.25">
      <c r="AS1863" s="124" t="s">
        <v>6058</v>
      </c>
      <c r="AT1863" s="129" t="s">
        <v>1221</v>
      </c>
      <c r="AU1863" s="129" t="s">
        <v>204</v>
      </c>
      <c r="AV1863" s="129" t="s">
        <v>1536</v>
      </c>
      <c r="AW1863" s="129" t="s">
        <v>1660</v>
      </c>
      <c r="AX1863" s="129" t="s">
        <v>1683</v>
      </c>
      <c r="AZ1863" s="129" t="s">
        <v>3984</v>
      </c>
      <c r="BA1863" s="130" t="s">
        <v>12373</v>
      </c>
      <c r="BB1863" s="130" t="s">
        <v>12374</v>
      </c>
      <c r="BH1863" s="124"/>
      <c r="BI1863" s="124"/>
      <c r="BP1863" s="123"/>
      <c r="BQ1863" s="123"/>
      <c r="BR1863" s="123"/>
      <c r="BX1863" s="123"/>
      <c r="BY1863" s="123"/>
      <c r="CB1863" s="129" t="s">
        <v>1221</v>
      </c>
      <c r="CC1863" s="129" t="s">
        <v>204</v>
      </c>
      <c r="CD1863" s="129" t="s">
        <v>1536</v>
      </c>
      <c r="CE1863" s="129" t="s">
        <v>1660</v>
      </c>
      <c r="CF1863" s="129" t="s">
        <v>1683</v>
      </c>
      <c r="CG1863" s="131" t="s">
        <v>18068</v>
      </c>
      <c r="CH1863" s="131" t="s">
        <v>12374</v>
      </c>
      <c r="CI1863" s="124" t="s">
        <v>20846</v>
      </c>
    </row>
    <row r="1864" spans="45:87" ht="15" hidden="1" x14ac:dyDescent="0.25">
      <c r="AS1864" s="124" t="s">
        <v>6059</v>
      </c>
      <c r="AT1864" s="129" t="s">
        <v>1221</v>
      </c>
      <c r="AU1864" s="129" t="s">
        <v>204</v>
      </c>
      <c r="AV1864" s="129" t="s">
        <v>1536</v>
      </c>
      <c r="AW1864" s="129" t="s">
        <v>1660</v>
      </c>
      <c r="AX1864" s="129" t="s">
        <v>1684</v>
      </c>
      <c r="AZ1864" s="129" t="s">
        <v>3984</v>
      </c>
      <c r="BA1864" s="130" t="s">
        <v>12375</v>
      </c>
      <c r="BB1864" s="130" t="s">
        <v>12376</v>
      </c>
      <c r="BH1864" s="124"/>
      <c r="BI1864" s="124"/>
      <c r="BP1864" s="123"/>
      <c r="BQ1864" s="123"/>
      <c r="BR1864" s="123"/>
      <c r="BX1864" s="123"/>
      <c r="BY1864" s="123"/>
      <c r="CB1864" s="129" t="s">
        <v>1221</v>
      </c>
      <c r="CC1864" s="129" t="s">
        <v>204</v>
      </c>
      <c r="CD1864" s="129" t="s">
        <v>1536</v>
      </c>
      <c r="CE1864" s="129" t="s">
        <v>1660</v>
      </c>
      <c r="CF1864" s="129" t="s">
        <v>1684</v>
      </c>
      <c r="CG1864" s="131" t="s">
        <v>18068</v>
      </c>
      <c r="CH1864" s="131" t="s">
        <v>12376</v>
      </c>
      <c r="CI1864" s="124" t="s">
        <v>20847</v>
      </c>
    </row>
    <row r="1865" spans="45:87" ht="15" hidden="1" x14ac:dyDescent="0.25">
      <c r="AS1865" s="124" t="s">
        <v>6060</v>
      </c>
      <c r="AT1865" s="129" t="s">
        <v>1221</v>
      </c>
      <c r="AU1865" s="129" t="s">
        <v>204</v>
      </c>
      <c r="AV1865" s="129" t="s">
        <v>1536</v>
      </c>
      <c r="AW1865" s="129" t="s">
        <v>1660</v>
      </c>
      <c r="AX1865" s="129" t="s">
        <v>1685</v>
      </c>
      <c r="AZ1865" s="129" t="s">
        <v>3984</v>
      </c>
      <c r="BA1865" s="130" t="s">
        <v>12377</v>
      </c>
      <c r="BB1865" s="130" t="s">
        <v>12378</v>
      </c>
      <c r="BH1865" s="124"/>
      <c r="BI1865" s="124"/>
      <c r="BP1865" s="123"/>
      <c r="BQ1865" s="123"/>
      <c r="BR1865" s="123"/>
      <c r="BX1865" s="123"/>
      <c r="BY1865" s="123"/>
      <c r="CB1865" s="129" t="s">
        <v>1221</v>
      </c>
      <c r="CC1865" s="129" t="s">
        <v>204</v>
      </c>
      <c r="CD1865" s="129" t="s">
        <v>1536</v>
      </c>
      <c r="CE1865" s="129" t="s">
        <v>1660</v>
      </c>
      <c r="CF1865" s="129" t="s">
        <v>1685</v>
      </c>
      <c r="CG1865" s="131" t="s">
        <v>18068</v>
      </c>
      <c r="CH1865" s="131" t="s">
        <v>12378</v>
      </c>
      <c r="CI1865" s="124" t="s">
        <v>20848</v>
      </c>
    </row>
    <row r="1866" spans="45:87" ht="15" hidden="1" x14ac:dyDescent="0.25">
      <c r="AS1866" s="124" t="s">
        <v>6061</v>
      </c>
      <c r="AT1866" s="129" t="s">
        <v>1221</v>
      </c>
      <c r="AU1866" s="129" t="s">
        <v>204</v>
      </c>
      <c r="AV1866" s="129" t="s">
        <v>1536</v>
      </c>
      <c r="AW1866" s="129" t="s">
        <v>1660</v>
      </c>
      <c r="AX1866" s="129" t="s">
        <v>1686</v>
      </c>
      <c r="AZ1866" s="129" t="s">
        <v>3984</v>
      </c>
      <c r="BA1866" s="130" t="s">
        <v>12379</v>
      </c>
      <c r="BB1866" s="130" t="s">
        <v>12380</v>
      </c>
      <c r="BH1866" s="124"/>
      <c r="BI1866" s="124"/>
      <c r="BP1866" s="123"/>
      <c r="BQ1866" s="123"/>
      <c r="BR1866" s="123"/>
      <c r="BX1866" s="123"/>
      <c r="BY1866" s="123"/>
      <c r="CB1866" s="129" t="s">
        <v>1221</v>
      </c>
      <c r="CC1866" s="129" t="s">
        <v>204</v>
      </c>
      <c r="CD1866" s="129" t="s">
        <v>1536</v>
      </c>
      <c r="CE1866" s="129" t="s">
        <v>1660</v>
      </c>
      <c r="CF1866" s="129" t="s">
        <v>1686</v>
      </c>
      <c r="CG1866" s="131" t="s">
        <v>18068</v>
      </c>
      <c r="CH1866" s="131" t="s">
        <v>12380</v>
      </c>
      <c r="CI1866" s="124" t="s">
        <v>20849</v>
      </c>
    </row>
    <row r="1867" spans="45:87" ht="15" hidden="1" x14ac:dyDescent="0.25">
      <c r="AS1867" s="124" t="s">
        <v>6062</v>
      </c>
      <c r="AT1867" s="129" t="s">
        <v>1221</v>
      </c>
      <c r="AU1867" s="129" t="s">
        <v>204</v>
      </c>
      <c r="AV1867" s="129" t="s">
        <v>1536</v>
      </c>
      <c r="AW1867" s="129" t="s">
        <v>1660</v>
      </c>
      <c r="AX1867" s="129" t="s">
        <v>1687</v>
      </c>
      <c r="AZ1867" s="129" t="s">
        <v>3984</v>
      </c>
      <c r="BA1867" s="130" t="s">
        <v>12381</v>
      </c>
      <c r="BB1867" s="130" t="s">
        <v>12382</v>
      </c>
      <c r="BH1867" s="124"/>
      <c r="BI1867" s="124"/>
      <c r="BP1867" s="123"/>
      <c r="BQ1867" s="123"/>
      <c r="BR1867" s="123"/>
      <c r="BX1867" s="123"/>
      <c r="BY1867" s="123"/>
      <c r="CB1867" s="129" t="s">
        <v>1221</v>
      </c>
      <c r="CC1867" s="129" t="s">
        <v>204</v>
      </c>
      <c r="CD1867" s="129" t="s">
        <v>1536</v>
      </c>
      <c r="CE1867" s="129" t="s">
        <v>1660</v>
      </c>
      <c r="CF1867" s="129" t="s">
        <v>1687</v>
      </c>
      <c r="CG1867" s="131" t="s">
        <v>18068</v>
      </c>
      <c r="CH1867" s="131" t="s">
        <v>12382</v>
      </c>
      <c r="CI1867" s="124" t="s">
        <v>20850</v>
      </c>
    </row>
    <row r="1868" spans="45:87" ht="15" hidden="1" x14ac:dyDescent="0.25">
      <c r="AS1868" s="124" t="s">
        <v>6063</v>
      </c>
      <c r="AT1868" s="129" t="s">
        <v>1221</v>
      </c>
      <c r="AU1868" s="129" t="s">
        <v>204</v>
      </c>
      <c r="AV1868" s="129" t="s">
        <v>1536</v>
      </c>
      <c r="AW1868" s="129" t="s">
        <v>1660</v>
      </c>
      <c r="AX1868" s="129" t="s">
        <v>1688</v>
      </c>
      <c r="AZ1868" s="129" t="s">
        <v>3984</v>
      </c>
      <c r="BA1868" s="130" t="s">
        <v>12383</v>
      </c>
      <c r="BB1868" s="130" t="s">
        <v>12384</v>
      </c>
      <c r="BH1868" s="124"/>
      <c r="BI1868" s="124"/>
      <c r="BP1868" s="123"/>
      <c r="BQ1868" s="123"/>
      <c r="BR1868" s="123"/>
      <c r="BX1868" s="123"/>
      <c r="BY1868" s="123"/>
      <c r="CB1868" s="129" t="s">
        <v>1221</v>
      </c>
      <c r="CC1868" s="129" t="s">
        <v>204</v>
      </c>
      <c r="CD1868" s="129" t="s">
        <v>1536</v>
      </c>
      <c r="CE1868" s="129" t="s">
        <v>1660</v>
      </c>
      <c r="CF1868" s="129" t="s">
        <v>1688</v>
      </c>
      <c r="CG1868" s="131" t="s">
        <v>18068</v>
      </c>
      <c r="CH1868" s="131" t="s">
        <v>12384</v>
      </c>
      <c r="CI1868" s="124" t="s">
        <v>20851</v>
      </c>
    </row>
    <row r="1869" spans="45:87" ht="15" hidden="1" x14ac:dyDescent="0.25">
      <c r="AS1869" s="124" t="s">
        <v>6064</v>
      </c>
      <c r="AT1869" s="129" t="s">
        <v>1221</v>
      </c>
      <c r="AU1869" s="129" t="s">
        <v>204</v>
      </c>
      <c r="AV1869" s="129" t="s">
        <v>1536</v>
      </c>
      <c r="AW1869" s="129" t="s">
        <v>1660</v>
      </c>
      <c r="AX1869" s="129" t="s">
        <v>1689</v>
      </c>
      <c r="AZ1869" s="129" t="s">
        <v>3984</v>
      </c>
      <c r="BA1869" s="130" t="s">
        <v>12385</v>
      </c>
      <c r="BB1869" s="130" t="s">
        <v>12386</v>
      </c>
      <c r="BH1869" s="124"/>
      <c r="BI1869" s="124"/>
      <c r="BP1869" s="123"/>
      <c r="BQ1869" s="123"/>
      <c r="BR1869" s="123"/>
      <c r="BX1869" s="123"/>
      <c r="BY1869" s="123"/>
      <c r="CB1869" s="129" t="s">
        <v>1221</v>
      </c>
      <c r="CC1869" s="129" t="s">
        <v>204</v>
      </c>
      <c r="CD1869" s="129" t="s">
        <v>1536</v>
      </c>
      <c r="CE1869" s="129" t="s">
        <v>1660</v>
      </c>
      <c r="CF1869" s="129" t="s">
        <v>1689</v>
      </c>
      <c r="CG1869" s="131" t="s">
        <v>18068</v>
      </c>
      <c r="CH1869" s="131" t="s">
        <v>12386</v>
      </c>
      <c r="CI1869" s="124" t="s">
        <v>20852</v>
      </c>
    </row>
    <row r="1870" spans="45:87" ht="15" hidden="1" x14ac:dyDescent="0.25">
      <c r="AS1870" s="124" t="s">
        <v>6065</v>
      </c>
      <c r="AT1870" s="129" t="s">
        <v>1221</v>
      </c>
      <c r="AU1870" s="129" t="s">
        <v>204</v>
      </c>
      <c r="AV1870" s="129" t="s">
        <v>1536</v>
      </c>
      <c r="AW1870" s="129" t="s">
        <v>1660</v>
      </c>
      <c r="AX1870" s="129" t="s">
        <v>1690</v>
      </c>
      <c r="AZ1870" s="129" t="s">
        <v>3984</v>
      </c>
      <c r="BA1870" s="130" t="s">
        <v>12387</v>
      </c>
      <c r="BB1870" s="130" t="s">
        <v>12388</v>
      </c>
      <c r="BH1870" s="124"/>
      <c r="BI1870" s="124"/>
      <c r="BP1870" s="123"/>
      <c r="BQ1870" s="123"/>
      <c r="BR1870" s="123"/>
      <c r="BX1870" s="123"/>
      <c r="BY1870" s="123"/>
      <c r="CB1870" s="129" t="s">
        <v>1221</v>
      </c>
      <c r="CC1870" s="129" t="s">
        <v>204</v>
      </c>
      <c r="CD1870" s="129" t="s">
        <v>1536</v>
      </c>
      <c r="CE1870" s="129" t="s">
        <v>1660</v>
      </c>
      <c r="CF1870" s="129" t="s">
        <v>1690</v>
      </c>
      <c r="CG1870" s="131" t="s">
        <v>18068</v>
      </c>
      <c r="CH1870" s="131" t="s">
        <v>12388</v>
      </c>
      <c r="CI1870" s="124" t="s">
        <v>20853</v>
      </c>
    </row>
    <row r="1871" spans="45:87" ht="15" hidden="1" x14ac:dyDescent="0.25">
      <c r="AS1871" s="124" t="s">
        <v>6066</v>
      </c>
      <c r="AT1871" s="129" t="s">
        <v>1221</v>
      </c>
      <c r="AU1871" s="129" t="s">
        <v>204</v>
      </c>
      <c r="AV1871" s="129" t="s">
        <v>1536</v>
      </c>
      <c r="AW1871" s="129" t="s">
        <v>1660</v>
      </c>
      <c r="AX1871" s="129" t="s">
        <v>1691</v>
      </c>
      <c r="AZ1871" s="129" t="s">
        <v>3984</v>
      </c>
      <c r="BA1871" s="130" t="s">
        <v>12389</v>
      </c>
      <c r="BB1871" s="130" t="s">
        <v>12390</v>
      </c>
      <c r="BH1871" s="124"/>
      <c r="BI1871" s="124"/>
      <c r="BP1871" s="123"/>
      <c r="BQ1871" s="123"/>
      <c r="BR1871" s="123"/>
      <c r="BX1871" s="123"/>
      <c r="BY1871" s="123"/>
      <c r="CB1871" s="129" t="s">
        <v>1221</v>
      </c>
      <c r="CC1871" s="129" t="s">
        <v>204</v>
      </c>
      <c r="CD1871" s="129" t="s">
        <v>1536</v>
      </c>
      <c r="CE1871" s="129" t="s">
        <v>1660</v>
      </c>
      <c r="CF1871" s="129" t="s">
        <v>1691</v>
      </c>
      <c r="CG1871" s="131" t="s">
        <v>18068</v>
      </c>
      <c r="CH1871" s="131" t="s">
        <v>12390</v>
      </c>
      <c r="CI1871" s="124" t="s">
        <v>20854</v>
      </c>
    </row>
    <row r="1872" spans="45:87" ht="15" hidden="1" x14ac:dyDescent="0.25">
      <c r="AS1872" s="124" t="s">
        <v>6067</v>
      </c>
      <c r="AT1872" s="129" t="s">
        <v>1221</v>
      </c>
      <c r="AU1872" s="129" t="s">
        <v>204</v>
      </c>
      <c r="AV1872" s="129" t="s">
        <v>1536</v>
      </c>
      <c r="AW1872" s="129" t="s">
        <v>1660</v>
      </c>
      <c r="AX1872" s="129" t="s">
        <v>1692</v>
      </c>
      <c r="AZ1872" s="129" t="s">
        <v>3984</v>
      </c>
      <c r="BA1872" s="130" t="s">
        <v>12391</v>
      </c>
      <c r="BB1872" s="130" t="s">
        <v>12392</v>
      </c>
      <c r="BH1872" s="124"/>
      <c r="BI1872" s="124"/>
      <c r="BP1872" s="123"/>
      <c r="BQ1872" s="123"/>
      <c r="BR1872" s="123"/>
      <c r="BX1872" s="123"/>
      <c r="BY1872" s="123"/>
      <c r="CB1872" s="129" t="s">
        <v>1221</v>
      </c>
      <c r="CC1872" s="129" t="s">
        <v>204</v>
      </c>
      <c r="CD1872" s="129" t="s">
        <v>1536</v>
      </c>
      <c r="CE1872" s="129" t="s">
        <v>1660</v>
      </c>
      <c r="CF1872" s="129" t="s">
        <v>1692</v>
      </c>
      <c r="CG1872" s="131" t="s">
        <v>18068</v>
      </c>
      <c r="CH1872" s="131" t="s">
        <v>12392</v>
      </c>
      <c r="CI1872" s="124" t="s">
        <v>20855</v>
      </c>
    </row>
    <row r="1873" spans="45:87" ht="15" hidden="1" x14ac:dyDescent="0.25">
      <c r="AS1873" s="124" t="s">
        <v>6068</v>
      </c>
      <c r="AT1873" s="129" t="s">
        <v>1221</v>
      </c>
      <c r="AU1873" s="129" t="s">
        <v>204</v>
      </c>
      <c r="AV1873" s="129" t="s">
        <v>1536</v>
      </c>
      <c r="AW1873" s="129" t="s">
        <v>1660</v>
      </c>
      <c r="AX1873" s="129" t="s">
        <v>1693</v>
      </c>
      <c r="AZ1873" s="129" t="s">
        <v>3984</v>
      </c>
      <c r="BA1873" s="130" t="s">
        <v>12393</v>
      </c>
      <c r="BB1873" s="130" t="s">
        <v>12394</v>
      </c>
      <c r="BH1873" s="124"/>
      <c r="BI1873" s="124"/>
      <c r="BP1873" s="123"/>
      <c r="BQ1873" s="123"/>
      <c r="BR1873" s="123"/>
      <c r="BX1873" s="123"/>
      <c r="BY1873" s="123"/>
      <c r="CB1873" s="129" t="s">
        <v>1221</v>
      </c>
      <c r="CC1873" s="129" t="s">
        <v>204</v>
      </c>
      <c r="CD1873" s="129" t="s">
        <v>1536</v>
      </c>
      <c r="CE1873" s="129" t="s">
        <v>1660</v>
      </c>
      <c r="CF1873" s="129" t="s">
        <v>1693</v>
      </c>
      <c r="CG1873" s="131" t="s">
        <v>18068</v>
      </c>
      <c r="CH1873" s="131" t="s">
        <v>12394</v>
      </c>
      <c r="CI1873" s="124" t="s">
        <v>20856</v>
      </c>
    </row>
    <row r="1874" spans="45:87" ht="15" hidden="1" x14ac:dyDescent="0.25">
      <c r="AS1874" s="124" t="s">
        <v>6069</v>
      </c>
      <c r="AT1874" s="129" t="s">
        <v>1221</v>
      </c>
      <c r="AU1874" s="129" t="s">
        <v>204</v>
      </c>
      <c r="AV1874" s="129" t="s">
        <v>1536</v>
      </c>
      <c r="AW1874" s="129" t="s">
        <v>1660</v>
      </c>
      <c r="AX1874" s="129" t="s">
        <v>1694</v>
      </c>
      <c r="AZ1874" s="129" t="s">
        <v>3984</v>
      </c>
      <c r="BA1874" s="130" t="s">
        <v>12395</v>
      </c>
      <c r="BB1874" s="130" t="s">
        <v>12396</v>
      </c>
      <c r="BH1874" s="124"/>
      <c r="BI1874" s="124"/>
      <c r="BP1874" s="123"/>
      <c r="BQ1874" s="123"/>
      <c r="BR1874" s="123"/>
      <c r="BX1874" s="123"/>
      <c r="BY1874" s="123"/>
      <c r="CB1874" s="129" t="s">
        <v>1221</v>
      </c>
      <c r="CC1874" s="129" t="s">
        <v>204</v>
      </c>
      <c r="CD1874" s="129" t="s">
        <v>1536</v>
      </c>
      <c r="CE1874" s="129" t="s">
        <v>1660</v>
      </c>
      <c r="CF1874" s="129" t="s">
        <v>1694</v>
      </c>
      <c r="CG1874" s="131" t="s">
        <v>18068</v>
      </c>
      <c r="CH1874" s="131" t="s">
        <v>12396</v>
      </c>
      <c r="CI1874" s="124" t="s">
        <v>20857</v>
      </c>
    </row>
    <row r="1875" spans="45:87" ht="15" hidden="1" x14ac:dyDescent="0.25">
      <c r="AS1875" s="124" t="s">
        <v>6070</v>
      </c>
      <c r="AT1875" s="129" t="s">
        <v>1221</v>
      </c>
      <c r="AU1875" s="129" t="s">
        <v>204</v>
      </c>
      <c r="AV1875" s="129" t="s">
        <v>1536</v>
      </c>
      <c r="AW1875" s="129" t="s">
        <v>1660</v>
      </c>
      <c r="AX1875" s="129" t="s">
        <v>1695</v>
      </c>
      <c r="AZ1875" s="129" t="s">
        <v>3984</v>
      </c>
      <c r="BA1875" s="130" t="s">
        <v>12397</v>
      </c>
      <c r="BB1875" s="130" t="s">
        <v>12398</v>
      </c>
      <c r="BH1875" s="124"/>
      <c r="BI1875" s="124"/>
      <c r="BP1875" s="123"/>
      <c r="BQ1875" s="123"/>
      <c r="BR1875" s="123"/>
      <c r="BX1875" s="123"/>
      <c r="BY1875" s="123"/>
      <c r="CB1875" s="129" t="s">
        <v>1221</v>
      </c>
      <c r="CC1875" s="129" t="s">
        <v>204</v>
      </c>
      <c r="CD1875" s="129" t="s">
        <v>1536</v>
      </c>
      <c r="CE1875" s="129" t="s">
        <v>1660</v>
      </c>
      <c r="CF1875" s="129" t="s">
        <v>1695</v>
      </c>
      <c r="CG1875" s="131" t="s">
        <v>18068</v>
      </c>
      <c r="CH1875" s="131" t="s">
        <v>12398</v>
      </c>
      <c r="CI1875" s="124" t="s">
        <v>20858</v>
      </c>
    </row>
    <row r="1876" spans="45:87" ht="15" hidden="1" x14ac:dyDescent="0.25">
      <c r="AS1876" s="124" t="s">
        <v>6071</v>
      </c>
      <c r="AT1876" s="129" t="s">
        <v>1221</v>
      </c>
      <c r="AU1876" s="129" t="s">
        <v>204</v>
      </c>
      <c r="AV1876" s="129" t="s">
        <v>1536</v>
      </c>
      <c r="AW1876" s="129" t="s">
        <v>1660</v>
      </c>
      <c r="AX1876" s="129" t="s">
        <v>1696</v>
      </c>
      <c r="AZ1876" s="129" t="s">
        <v>3984</v>
      </c>
      <c r="BA1876" s="130" t="s">
        <v>12399</v>
      </c>
      <c r="BB1876" s="130" t="s">
        <v>12400</v>
      </c>
      <c r="BH1876" s="124"/>
      <c r="BI1876" s="124"/>
      <c r="BP1876" s="123"/>
      <c r="BQ1876" s="123"/>
      <c r="BR1876" s="123"/>
      <c r="BX1876" s="123"/>
      <c r="BY1876" s="123"/>
      <c r="CB1876" s="129" t="s">
        <v>1221</v>
      </c>
      <c r="CC1876" s="129" t="s">
        <v>204</v>
      </c>
      <c r="CD1876" s="129" t="s">
        <v>1536</v>
      </c>
      <c r="CE1876" s="129" t="s">
        <v>1660</v>
      </c>
      <c r="CF1876" s="129" t="s">
        <v>1696</v>
      </c>
      <c r="CG1876" s="131" t="s">
        <v>18068</v>
      </c>
      <c r="CH1876" s="131" t="s">
        <v>12400</v>
      </c>
      <c r="CI1876" s="124" t="s">
        <v>20859</v>
      </c>
    </row>
    <row r="1877" spans="45:87" ht="15" hidden="1" x14ac:dyDescent="0.25">
      <c r="AS1877" s="124" t="s">
        <v>6072</v>
      </c>
      <c r="AT1877" s="129" t="s">
        <v>1221</v>
      </c>
      <c r="AU1877" s="129" t="s">
        <v>204</v>
      </c>
      <c r="AV1877" s="129" t="s">
        <v>1536</v>
      </c>
      <c r="AW1877" s="129" t="s">
        <v>1660</v>
      </c>
      <c r="AX1877" s="129" t="s">
        <v>1697</v>
      </c>
      <c r="AZ1877" s="129" t="s">
        <v>3984</v>
      </c>
      <c r="BA1877" s="130" t="s">
        <v>12401</v>
      </c>
      <c r="BB1877" s="130" t="s">
        <v>12402</v>
      </c>
      <c r="BH1877" s="124"/>
      <c r="BI1877" s="124"/>
      <c r="BP1877" s="123"/>
      <c r="BQ1877" s="123"/>
      <c r="BR1877" s="123"/>
      <c r="BX1877" s="123"/>
      <c r="BY1877" s="123"/>
      <c r="CB1877" s="129" t="s">
        <v>1221</v>
      </c>
      <c r="CC1877" s="129" t="s">
        <v>204</v>
      </c>
      <c r="CD1877" s="129" t="s">
        <v>1536</v>
      </c>
      <c r="CE1877" s="129" t="s">
        <v>1660</v>
      </c>
      <c r="CF1877" s="129" t="s">
        <v>1697</v>
      </c>
      <c r="CG1877" s="131" t="s">
        <v>18068</v>
      </c>
      <c r="CH1877" s="131" t="s">
        <v>12402</v>
      </c>
      <c r="CI1877" s="124" t="s">
        <v>20860</v>
      </c>
    </row>
    <row r="1878" spans="45:87" ht="15" hidden="1" x14ac:dyDescent="0.25">
      <c r="AS1878" s="124" t="s">
        <v>6073</v>
      </c>
      <c r="AT1878" s="129" t="s">
        <v>1221</v>
      </c>
      <c r="AU1878" s="129" t="s">
        <v>204</v>
      </c>
      <c r="AV1878" s="129" t="s">
        <v>1536</v>
      </c>
      <c r="AW1878" s="129" t="s">
        <v>1660</v>
      </c>
      <c r="AX1878" s="129" t="s">
        <v>1698</v>
      </c>
      <c r="AZ1878" s="129" t="s">
        <v>3984</v>
      </c>
      <c r="BA1878" s="130" t="s">
        <v>12403</v>
      </c>
      <c r="BB1878" s="130" t="s">
        <v>12404</v>
      </c>
      <c r="BH1878" s="124"/>
      <c r="BI1878" s="124"/>
      <c r="BP1878" s="123"/>
      <c r="BQ1878" s="123"/>
      <c r="BR1878" s="123"/>
      <c r="BX1878" s="123"/>
      <c r="BY1878" s="123"/>
      <c r="CB1878" s="129" t="s">
        <v>1221</v>
      </c>
      <c r="CC1878" s="129" t="s">
        <v>204</v>
      </c>
      <c r="CD1878" s="129" t="s">
        <v>1536</v>
      </c>
      <c r="CE1878" s="129" t="s">
        <v>1660</v>
      </c>
      <c r="CF1878" s="129" t="s">
        <v>1698</v>
      </c>
      <c r="CG1878" s="131" t="s">
        <v>18068</v>
      </c>
      <c r="CH1878" s="131" t="s">
        <v>12404</v>
      </c>
      <c r="CI1878" s="124" t="s">
        <v>20861</v>
      </c>
    </row>
    <row r="1879" spans="45:87" ht="15" hidden="1" x14ac:dyDescent="0.25">
      <c r="AS1879" s="124" t="s">
        <v>6074</v>
      </c>
      <c r="AT1879" s="129" t="s">
        <v>1221</v>
      </c>
      <c r="AU1879" s="129" t="s">
        <v>204</v>
      </c>
      <c r="AV1879" s="129" t="s">
        <v>1536</v>
      </c>
      <c r="AW1879" s="129" t="s">
        <v>1660</v>
      </c>
      <c r="AX1879" s="129" t="s">
        <v>1699</v>
      </c>
      <c r="AZ1879" s="129" t="s">
        <v>3984</v>
      </c>
      <c r="BA1879" s="130" t="s">
        <v>12405</v>
      </c>
      <c r="BB1879" s="130" t="s">
        <v>12406</v>
      </c>
      <c r="BH1879" s="124"/>
      <c r="BI1879" s="124"/>
      <c r="BP1879" s="123"/>
      <c r="BQ1879" s="123"/>
      <c r="BR1879" s="123"/>
      <c r="BX1879" s="123"/>
      <c r="BY1879" s="123"/>
      <c r="CB1879" s="129" t="s">
        <v>1221</v>
      </c>
      <c r="CC1879" s="129" t="s">
        <v>204</v>
      </c>
      <c r="CD1879" s="129" t="s">
        <v>1536</v>
      </c>
      <c r="CE1879" s="129" t="s">
        <v>1660</v>
      </c>
      <c r="CF1879" s="129" t="s">
        <v>1699</v>
      </c>
      <c r="CG1879" s="131" t="s">
        <v>18068</v>
      </c>
      <c r="CH1879" s="131" t="s">
        <v>12406</v>
      </c>
      <c r="CI1879" s="124" t="s">
        <v>20862</v>
      </c>
    </row>
    <row r="1880" spans="45:87" ht="15" hidden="1" x14ac:dyDescent="0.25">
      <c r="AS1880" s="124" t="s">
        <v>6075</v>
      </c>
      <c r="AT1880" s="129" t="s">
        <v>1221</v>
      </c>
      <c r="AU1880" s="129" t="s">
        <v>204</v>
      </c>
      <c r="AV1880" s="129" t="s">
        <v>1536</v>
      </c>
      <c r="AW1880" s="129" t="s">
        <v>1660</v>
      </c>
      <c r="AX1880" s="129" t="s">
        <v>1700</v>
      </c>
      <c r="AZ1880" s="129" t="s">
        <v>3984</v>
      </c>
      <c r="BA1880" s="130" t="s">
        <v>12407</v>
      </c>
      <c r="BB1880" s="130" t="s">
        <v>12408</v>
      </c>
      <c r="BH1880" s="124"/>
      <c r="BI1880" s="124"/>
      <c r="BP1880" s="123"/>
      <c r="BQ1880" s="123"/>
      <c r="BR1880" s="123"/>
      <c r="BX1880" s="123"/>
      <c r="BY1880" s="123"/>
      <c r="CB1880" s="129" t="s">
        <v>1221</v>
      </c>
      <c r="CC1880" s="129" t="s">
        <v>204</v>
      </c>
      <c r="CD1880" s="129" t="s">
        <v>1536</v>
      </c>
      <c r="CE1880" s="129" t="s">
        <v>1660</v>
      </c>
      <c r="CF1880" s="129" t="s">
        <v>1700</v>
      </c>
      <c r="CG1880" s="131" t="s">
        <v>18068</v>
      </c>
      <c r="CH1880" s="131" t="s">
        <v>12408</v>
      </c>
      <c r="CI1880" s="124" t="s">
        <v>20863</v>
      </c>
    </row>
    <row r="1881" spans="45:87" ht="15" hidden="1" x14ac:dyDescent="0.25">
      <c r="AS1881" s="124" t="s">
        <v>6076</v>
      </c>
      <c r="AT1881" s="129" t="s">
        <v>1221</v>
      </c>
      <c r="AU1881" s="129" t="s">
        <v>204</v>
      </c>
      <c r="AV1881" s="129" t="s">
        <v>1536</v>
      </c>
      <c r="AW1881" s="129" t="s">
        <v>1660</v>
      </c>
      <c r="AX1881" s="129" t="s">
        <v>1701</v>
      </c>
      <c r="AZ1881" s="129" t="s">
        <v>3984</v>
      </c>
      <c r="BA1881" s="130" t="s">
        <v>12409</v>
      </c>
      <c r="BB1881" s="130" t="s">
        <v>12410</v>
      </c>
      <c r="BH1881" s="124"/>
      <c r="BI1881" s="124"/>
      <c r="BP1881" s="123"/>
      <c r="BQ1881" s="123"/>
      <c r="BR1881" s="123"/>
      <c r="BX1881" s="123"/>
      <c r="BY1881" s="123"/>
      <c r="CB1881" s="129" t="s">
        <v>1221</v>
      </c>
      <c r="CC1881" s="129" t="s">
        <v>204</v>
      </c>
      <c r="CD1881" s="129" t="s">
        <v>1536</v>
      </c>
      <c r="CE1881" s="129" t="s">
        <v>1660</v>
      </c>
      <c r="CF1881" s="129" t="s">
        <v>1701</v>
      </c>
      <c r="CG1881" s="131" t="s">
        <v>18068</v>
      </c>
      <c r="CH1881" s="131" t="s">
        <v>12410</v>
      </c>
      <c r="CI1881" s="124" t="s">
        <v>20864</v>
      </c>
    </row>
    <row r="1882" spans="45:87" ht="15" hidden="1" x14ac:dyDescent="0.25">
      <c r="AS1882" s="124" t="s">
        <v>6077</v>
      </c>
      <c r="AT1882" s="129" t="s">
        <v>1221</v>
      </c>
      <c r="AU1882" s="129" t="s">
        <v>204</v>
      </c>
      <c r="AV1882" s="129" t="s">
        <v>1536</v>
      </c>
      <c r="AW1882" s="129" t="s">
        <v>1660</v>
      </c>
      <c r="AX1882" s="129" t="s">
        <v>1702</v>
      </c>
      <c r="AZ1882" s="129" t="s">
        <v>3984</v>
      </c>
      <c r="BA1882" s="130" t="s">
        <v>12411</v>
      </c>
      <c r="BB1882" s="130" t="s">
        <v>12412</v>
      </c>
      <c r="BH1882" s="124"/>
      <c r="BI1882" s="124"/>
      <c r="BP1882" s="123"/>
      <c r="BQ1882" s="123"/>
      <c r="BR1882" s="123"/>
      <c r="BX1882" s="123"/>
      <c r="BY1882" s="123"/>
      <c r="CB1882" s="129" t="s">
        <v>1221</v>
      </c>
      <c r="CC1882" s="129" t="s">
        <v>204</v>
      </c>
      <c r="CD1882" s="129" t="s">
        <v>1536</v>
      </c>
      <c r="CE1882" s="129" t="s">
        <v>1660</v>
      </c>
      <c r="CF1882" s="129" t="s">
        <v>1702</v>
      </c>
      <c r="CG1882" s="131" t="s">
        <v>18068</v>
      </c>
      <c r="CH1882" s="131" t="s">
        <v>12412</v>
      </c>
      <c r="CI1882" s="124" t="s">
        <v>20865</v>
      </c>
    </row>
    <row r="1883" spans="45:87" ht="15" hidden="1" x14ac:dyDescent="0.25">
      <c r="AS1883" s="124" t="s">
        <v>6078</v>
      </c>
      <c r="AT1883" s="129" t="s">
        <v>1221</v>
      </c>
      <c r="AU1883" s="129" t="s">
        <v>204</v>
      </c>
      <c r="AV1883" s="129" t="s">
        <v>1536</v>
      </c>
      <c r="AW1883" s="129" t="s">
        <v>1660</v>
      </c>
      <c r="AX1883" s="129" t="s">
        <v>1703</v>
      </c>
      <c r="AZ1883" s="129" t="s">
        <v>3984</v>
      </c>
      <c r="BA1883" s="130" t="s">
        <v>12413</v>
      </c>
      <c r="BB1883" s="130" t="s">
        <v>12414</v>
      </c>
      <c r="BH1883" s="124"/>
      <c r="BI1883" s="124"/>
      <c r="BP1883" s="123"/>
      <c r="BQ1883" s="123"/>
      <c r="BR1883" s="123"/>
      <c r="BX1883" s="123"/>
      <c r="BY1883" s="123"/>
      <c r="CB1883" s="129" t="s">
        <v>1221</v>
      </c>
      <c r="CC1883" s="129" t="s">
        <v>204</v>
      </c>
      <c r="CD1883" s="129" t="s">
        <v>1536</v>
      </c>
      <c r="CE1883" s="129" t="s">
        <v>1660</v>
      </c>
      <c r="CF1883" s="129" t="s">
        <v>1703</v>
      </c>
      <c r="CG1883" s="131" t="s">
        <v>18068</v>
      </c>
      <c r="CH1883" s="131" t="s">
        <v>12414</v>
      </c>
      <c r="CI1883" s="124" t="s">
        <v>20866</v>
      </c>
    </row>
    <row r="1884" spans="45:87" ht="15" hidden="1" x14ac:dyDescent="0.25">
      <c r="AS1884" s="124" t="s">
        <v>6079</v>
      </c>
      <c r="AT1884" s="129" t="s">
        <v>1221</v>
      </c>
      <c r="AU1884" s="129" t="s">
        <v>204</v>
      </c>
      <c r="AV1884" s="129" t="s">
        <v>1536</v>
      </c>
      <c r="AW1884" s="129" t="s">
        <v>1660</v>
      </c>
      <c r="AX1884" s="129" t="s">
        <v>1704</v>
      </c>
      <c r="AZ1884" s="129" t="s">
        <v>3984</v>
      </c>
      <c r="BA1884" s="130" t="s">
        <v>12415</v>
      </c>
      <c r="BB1884" s="130" t="s">
        <v>12416</v>
      </c>
      <c r="BH1884" s="124"/>
      <c r="BI1884" s="124"/>
      <c r="BP1884" s="123"/>
      <c r="BQ1884" s="123"/>
      <c r="BR1884" s="123"/>
      <c r="BX1884" s="123"/>
      <c r="BY1884" s="123"/>
      <c r="CB1884" s="129" t="s">
        <v>1221</v>
      </c>
      <c r="CC1884" s="129" t="s">
        <v>204</v>
      </c>
      <c r="CD1884" s="129" t="s">
        <v>1536</v>
      </c>
      <c r="CE1884" s="129" t="s">
        <v>1660</v>
      </c>
      <c r="CF1884" s="129" t="s">
        <v>1704</v>
      </c>
      <c r="CG1884" s="131" t="s">
        <v>18068</v>
      </c>
      <c r="CH1884" s="131" t="s">
        <v>12416</v>
      </c>
      <c r="CI1884" s="124" t="s">
        <v>20867</v>
      </c>
    </row>
    <row r="1885" spans="45:87" ht="15" hidden="1" x14ac:dyDescent="0.25">
      <c r="AS1885" s="124" t="s">
        <v>6080</v>
      </c>
      <c r="AT1885" s="129" t="s">
        <v>1221</v>
      </c>
      <c r="AU1885" s="129" t="s">
        <v>204</v>
      </c>
      <c r="AV1885" s="129" t="s">
        <v>1536</v>
      </c>
      <c r="AW1885" s="129" t="s">
        <v>1660</v>
      </c>
      <c r="AX1885" s="129" t="s">
        <v>1705</v>
      </c>
      <c r="AZ1885" s="129" t="s">
        <v>3984</v>
      </c>
      <c r="BA1885" s="130" t="s">
        <v>12417</v>
      </c>
      <c r="BB1885" s="130" t="s">
        <v>12418</v>
      </c>
      <c r="BH1885" s="124"/>
      <c r="BI1885" s="124"/>
      <c r="BP1885" s="123"/>
      <c r="BQ1885" s="123"/>
      <c r="BR1885" s="123"/>
      <c r="BX1885" s="123"/>
      <c r="BY1885" s="123"/>
      <c r="CB1885" s="129" t="s">
        <v>1221</v>
      </c>
      <c r="CC1885" s="129" t="s">
        <v>204</v>
      </c>
      <c r="CD1885" s="129" t="s">
        <v>1536</v>
      </c>
      <c r="CE1885" s="129" t="s">
        <v>1660</v>
      </c>
      <c r="CF1885" s="129" t="s">
        <v>1705</v>
      </c>
      <c r="CG1885" s="131" t="s">
        <v>18068</v>
      </c>
      <c r="CH1885" s="131" t="s">
        <v>12418</v>
      </c>
      <c r="CI1885" s="124" t="s">
        <v>20868</v>
      </c>
    </row>
    <row r="1886" spans="45:87" ht="15" hidden="1" x14ac:dyDescent="0.25">
      <c r="AS1886" s="124" t="s">
        <v>6081</v>
      </c>
      <c r="AT1886" s="129" t="s">
        <v>1221</v>
      </c>
      <c r="AU1886" s="129" t="s">
        <v>204</v>
      </c>
      <c r="AV1886" s="129" t="s">
        <v>1536</v>
      </c>
      <c r="AW1886" s="129" t="s">
        <v>1660</v>
      </c>
      <c r="AX1886" s="129" t="s">
        <v>1706</v>
      </c>
      <c r="AZ1886" s="129" t="s">
        <v>3984</v>
      </c>
      <c r="BA1886" s="130" t="s">
        <v>12419</v>
      </c>
      <c r="BB1886" s="130" t="s">
        <v>12420</v>
      </c>
      <c r="BH1886" s="124"/>
      <c r="BI1886" s="124"/>
      <c r="BP1886" s="123"/>
      <c r="BQ1886" s="123"/>
      <c r="BR1886" s="123"/>
      <c r="BX1886" s="123"/>
      <c r="BY1886" s="123"/>
      <c r="CB1886" s="129" t="s">
        <v>1221</v>
      </c>
      <c r="CC1886" s="129" t="s">
        <v>204</v>
      </c>
      <c r="CD1886" s="129" t="s">
        <v>1536</v>
      </c>
      <c r="CE1886" s="129" t="s">
        <v>1660</v>
      </c>
      <c r="CF1886" s="129" t="s">
        <v>1706</v>
      </c>
      <c r="CG1886" s="131" t="s">
        <v>18068</v>
      </c>
      <c r="CH1886" s="131" t="s">
        <v>12420</v>
      </c>
      <c r="CI1886" s="124" t="s">
        <v>20869</v>
      </c>
    </row>
    <row r="1887" spans="45:87" ht="15" hidden="1" x14ac:dyDescent="0.25">
      <c r="AS1887" s="124" t="s">
        <v>6082</v>
      </c>
      <c r="AT1887" s="129" t="s">
        <v>1221</v>
      </c>
      <c r="AU1887" s="129" t="s">
        <v>204</v>
      </c>
      <c r="AV1887" s="129" t="s">
        <v>1536</v>
      </c>
      <c r="AW1887" s="129" t="s">
        <v>1660</v>
      </c>
      <c r="AX1887" s="129" t="s">
        <v>1707</v>
      </c>
      <c r="AZ1887" s="129" t="s">
        <v>3984</v>
      </c>
      <c r="BA1887" s="130" t="s">
        <v>12421</v>
      </c>
      <c r="BB1887" s="130" t="s">
        <v>12422</v>
      </c>
      <c r="BH1887" s="124"/>
      <c r="BI1887" s="124"/>
      <c r="BP1887" s="123"/>
      <c r="BQ1887" s="123"/>
      <c r="BR1887" s="123"/>
      <c r="BX1887" s="123"/>
      <c r="BY1887" s="123"/>
      <c r="CB1887" s="129" t="s">
        <v>1221</v>
      </c>
      <c r="CC1887" s="129" t="s">
        <v>204</v>
      </c>
      <c r="CD1887" s="129" t="s">
        <v>1536</v>
      </c>
      <c r="CE1887" s="129" t="s">
        <v>1660</v>
      </c>
      <c r="CF1887" s="129" t="s">
        <v>1707</v>
      </c>
      <c r="CG1887" s="131" t="s">
        <v>18068</v>
      </c>
      <c r="CH1887" s="131" t="s">
        <v>12422</v>
      </c>
      <c r="CI1887" s="124" t="s">
        <v>20870</v>
      </c>
    </row>
    <row r="1888" spans="45:87" ht="15" hidden="1" x14ac:dyDescent="0.25">
      <c r="AS1888" s="124" t="s">
        <v>6083</v>
      </c>
      <c r="AT1888" s="129" t="s">
        <v>1221</v>
      </c>
      <c r="AU1888" s="129" t="s">
        <v>204</v>
      </c>
      <c r="AV1888" s="129" t="s">
        <v>1536</v>
      </c>
      <c r="AW1888" s="129" t="s">
        <v>1660</v>
      </c>
      <c r="AX1888" s="129" t="s">
        <v>1708</v>
      </c>
      <c r="AZ1888" s="129" t="s">
        <v>3984</v>
      </c>
      <c r="BA1888" s="130" t="s">
        <v>12423</v>
      </c>
      <c r="BB1888" s="130" t="s">
        <v>12424</v>
      </c>
      <c r="BH1888" s="124"/>
      <c r="BI1888" s="124"/>
      <c r="BP1888" s="123"/>
      <c r="BQ1888" s="123"/>
      <c r="BR1888" s="123"/>
      <c r="BX1888" s="123"/>
      <c r="BY1888" s="123"/>
      <c r="CB1888" s="129" t="s">
        <v>1221</v>
      </c>
      <c r="CC1888" s="129" t="s">
        <v>204</v>
      </c>
      <c r="CD1888" s="129" t="s">
        <v>1536</v>
      </c>
      <c r="CE1888" s="129" t="s">
        <v>1660</v>
      </c>
      <c r="CF1888" s="129" t="s">
        <v>1708</v>
      </c>
      <c r="CG1888" s="131" t="s">
        <v>18068</v>
      </c>
      <c r="CH1888" s="131" t="s">
        <v>12424</v>
      </c>
      <c r="CI1888" s="124" t="s">
        <v>20871</v>
      </c>
    </row>
    <row r="1889" spans="45:87" ht="15" hidden="1" x14ac:dyDescent="0.25">
      <c r="AS1889" s="124" t="s">
        <v>6084</v>
      </c>
      <c r="AT1889" s="129" t="s">
        <v>1221</v>
      </c>
      <c r="AU1889" s="129" t="s">
        <v>204</v>
      </c>
      <c r="AV1889" s="129" t="s">
        <v>1536</v>
      </c>
      <c r="AW1889" s="129" t="s">
        <v>1660</v>
      </c>
      <c r="AX1889" s="129" t="s">
        <v>1709</v>
      </c>
      <c r="AZ1889" s="129" t="s">
        <v>3984</v>
      </c>
      <c r="BA1889" s="130" t="s">
        <v>12425</v>
      </c>
      <c r="BB1889" s="130" t="s">
        <v>12426</v>
      </c>
      <c r="BH1889" s="124"/>
      <c r="BI1889" s="124"/>
      <c r="BP1889" s="123"/>
      <c r="BQ1889" s="123"/>
      <c r="BR1889" s="123"/>
      <c r="BX1889" s="123"/>
      <c r="BY1889" s="123"/>
      <c r="CB1889" s="129" t="s">
        <v>1221</v>
      </c>
      <c r="CC1889" s="129" t="s">
        <v>204</v>
      </c>
      <c r="CD1889" s="129" t="s">
        <v>1536</v>
      </c>
      <c r="CE1889" s="129" t="s">
        <v>1660</v>
      </c>
      <c r="CF1889" s="129" t="s">
        <v>1709</v>
      </c>
      <c r="CG1889" s="131" t="s">
        <v>18068</v>
      </c>
      <c r="CH1889" s="131" t="s">
        <v>12426</v>
      </c>
      <c r="CI1889" s="124" t="s">
        <v>20872</v>
      </c>
    </row>
    <row r="1890" spans="45:87" ht="15" hidden="1" x14ac:dyDescent="0.25">
      <c r="AS1890" s="124" t="s">
        <v>6085</v>
      </c>
      <c r="AT1890" s="129" t="s">
        <v>1221</v>
      </c>
      <c r="AU1890" s="129" t="s">
        <v>204</v>
      </c>
      <c r="AV1890" s="129" t="s">
        <v>1536</v>
      </c>
      <c r="AW1890" s="129" t="s">
        <v>1660</v>
      </c>
      <c r="AX1890" s="129" t="s">
        <v>1710</v>
      </c>
      <c r="AZ1890" s="129" t="s">
        <v>3984</v>
      </c>
      <c r="BA1890" s="130" t="s">
        <v>12427</v>
      </c>
      <c r="BB1890" s="130" t="s">
        <v>12428</v>
      </c>
      <c r="BH1890" s="124"/>
      <c r="BI1890" s="124"/>
      <c r="BP1890" s="123"/>
      <c r="BQ1890" s="123"/>
      <c r="BR1890" s="123"/>
      <c r="BX1890" s="123"/>
      <c r="BY1890" s="123"/>
      <c r="CB1890" s="129" t="s">
        <v>1221</v>
      </c>
      <c r="CC1890" s="129" t="s">
        <v>204</v>
      </c>
      <c r="CD1890" s="129" t="s">
        <v>1536</v>
      </c>
      <c r="CE1890" s="129" t="s">
        <v>1660</v>
      </c>
      <c r="CF1890" s="129" t="s">
        <v>1710</v>
      </c>
      <c r="CG1890" s="131" t="s">
        <v>18068</v>
      </c>
      <c r="CH1890" s="131" t="s">
        <v>12428</v>
      </c>
      <c r="CI1890" s="124" t="s">
        <v>20873</v>
      </c>
    </row>
    <row r="1891" spans="45:87" ht="15" hidden="1" x14ac:dyDescent="0.25">
      <c r="AS1891" s="124" t="s">
        <v>6086</v>
      </c>
      <c r="AT1891" s="129" t="s">
        <v>1221</v>
      </c>
      <c r="AU1891" s="129" t="s">
        <v>204</v>
      </c>
      <c r="AV1891" s="129" t="s">
        <v>1225</v>
      </c>
      <c r="AW1891" s="129" t="s">
        <v>1270</v>
      </c>
      <c r="AX1891" s="129" t="s">
        <v>1711</v>
      </c>
      <c r="AZ1891" s="129" t="s">
        <v>3984</v>
      </c>
      <c r="BA1891" s="130" t="s">
        <v>12429</v>
      </c>
      <c r="BB1891" s="130" t="s">
        <v>12430</v>
      </c>
      <c r="BH1891" s="124"/>
      <c r="BI1891" s="124"/>
      <c r="BP1891" s="123"/>
      <c r="BQ1891" s="123"/>
      <c r="BR1891" s="123"/>
      <c r="BX1891" s="123"/>
      <c r="BY1891" s="123"/>
      <c r="CB1891" s="129" t="s">
        <v>1221</v>
      </c>
      <c r="CC1891" s="129" t="s">
        <v>204</v>
      </c>
      <c r="CD1891" s="129" t="s">
        <v>1225</v>
      </c>
      <c r="CE1891" s="129" t="s">
        <v>1270</v>
      </c>
      <c r="CF1891" s="129" t="s">
        <v>1711</v>
      </c>
      <c r="CG1891" s="131" t="s">
        <v>18069</v>
      </c>
      <c r="CH1891" s="131" t="s">
        <v>12430</v>
      </c>
      <c r="CI1891" s="124" t="s">
        <v>20874</v>
      </c>
    </row>
    <row r="1892" spans="45:87" ht="15" hidden="1" x14ac:dyDescent="0.25">
      <c r="AS1892" s="124" t="s">
        <v>6087</v>
      </c>
      <c r="AT1892" s="129" t="s">
        <v>1221</v>
      </c>
      <c r="AU1892" s="129" t="s">
        <v>204</v>
      </c>
      <c r="AV1892" s="129" t="s">
        <v>1225</v>
      </c>
      <c r="AW1892" s="129" t="s">
        <v>1270</v>
      </c>
      <c r="AX1892" s="129" t="s">
        <v>1712</v>
      </c>
      <c r="AZ1892" s="129" t="s">
        <v>3984</v>
      </c>
      <c r="BA1892" s="130" t="s">
        <v>12431</v>
      </c>
      <c r="BB1892" s="130" t="s">
        <v>12432</v>
      </c>
      <c r="BH1892" s="124"/>
      <c r="BI1892" s="124"/>
      <c r="BP1892" s="123"/>
      <c r="BQ1892" s="123"/>
      <c r="BR1892" s="123"/>
      <c r="BX1892" s="123"/>
      <c r="BY1892" s="123"/>
      <c r="CB1892" s="129" t="s">
        <v>1221</v>
      </c>
      <c r="CC1892" s="129" t="s">
        <v>204</v>
      </c>
      <c r="CD1892" s="129" t="s">
        <v>1225</v>
      </c>
      <c r="CE1892" s="129" t="s">
        <v>1270</v>
      </c>
      <c r="CF1892" s="129" t="s">
        <v>1712</v>
      </c>
      <c r="CG1892" s="131" t="s">
        <v>18069</v>
      </c>
      <c r="CH1892" s="131" t="s">
        <v>12432</v>
      </c>
      <c r="CI1892" s="124" t="s">
        <v>20875</v>
      </c>
    </row>
    <row r="1893" spans="45:87" ht="15" hidden="1" x14ac:dyDescent="0.25">
      <c r="AS1893" s="124" t="s">
        <v>6088</v>
      </c>
      <c r="AT1893" s="129" t="s">
        <v>1221</v>
      </c>
      <c r="AU1893" s="129" t="s">
        <v>204</v>
      </c>
      <c r="AV1893" s="129" t="s">
        <v>1225</v>
      </c>
      <c r="AW1893" s="129" t="s">
        <v>1270</v>
      </c>
      <c r="AX1893" s="129" t="s">
        <v>1713</v>
      </c>
      <c r="AZ1893" s="129" t="s">
        <v>3984</v>
      </c>
      <c r="BA1893" s="130" t="s">
        <v>12433</v>
      </c>
      <c r="BB1893" s="130" t="s">
        <v>12434</v>
      </c>
      <c r="BH1893" s="124"/>
      <c r="BI1893" s="124"/>
      <c r="BP1893" s="123"/>
      <c r="BQ1893" s="123"/>
      <c r="BR1893" s="123"/>
      <c r="BX1893" s="123"/>
      <c r="BY1893" s="123"/>
      <c r="CB1893" s="129" t="s">
        <v>1221</v>
      </c>
      <c r="CC1893" s="129" t="s">
        <v>204</v>
      </c>
      <c r="CD1893" s="129" t="s">
        <v>1225</v>
      </c>
      <c r="CE1893" s="129" t="s">
        <v>1270</v>
      </c>
      <c r="CF1893" s="129" t="s">
        <v>1713</v>
      </c>
      <c r="CG1893" s="131" t="s">
        <v>18069</v>
      </c>
      <c r="CH1893" s="131" t="s">
        <v>12434</v>
      </c>
      <c r="CI1893" s="124" t="s">
        <v>20876</v>
      </c>
    </row>
    <row r="1894" spans="45:87" ht="15" hidden="1" x14ac:dyDescent="0.25">
      <c r="AS1894" s="124" t="s">
        <v>6089</v>
      </c>
      <c r="AT1894" s="129" t="s">
        <v>1221</v>
      </c>
      <c r="AU1894" s="129" t="s">
        <v>204</v>
      </c>
      <c r="AV1894" s="129" t="s">
        <v>1225</v>
      </c>
      <c r="AW1894" s="129" t="s">
        <v>1270</v>
      </c>
      <c r="AX1894" s="129" t="s">
        <v>1714</v>
      </c>
      <c r="AZ1894" s="129" t="s">
        <v>3984</v>
      </c>
      <c r="BA1894" s="130" t="s">
        <v>12435</v>
      </c>
      <c r="BB1894" s="130" t="s">
        <v>12436</v>
      </c>
      <c r="BH1894" s="124"/>
      <c r="BI1894" s="124"/>
      <c r="BP1894" s="123"/>
      <c r="BQ1894" s="123"/>
      <c r="BR1894" s="123"/>
      <c r="BX1894" s="123"/>
      <c r="BY1894" s="123"/>
      <c r="CB1894" s="129" t="s">
        <v>1221</v>
      </c>
      <c r="CC1894" s="129" t="s">
        <v>204</v>
      </c>
      <c r="CD1894" s="129" t="s">
        <v>1225</v>
      </c>
      <c r="CE1894" s="129" t="s">
        <v>1270</v>
      </c>
      <c r="CF1894" s="129" t="s">
        <v>1714</v>
      </c>
      <c r="CG1894" s="131" t="s">
        <v>18069</v>
      </c>
      <c r="CH1894" s="131" t="s">
        <v>12436</v>
      </c>
      <c r="CI1894" s="124" t="s">
        <v>20877</v>
      </c>
    </row>
    <row r="1895" spans="45:87" ht="15" hidden="1" x14ac:dyDescent="0.25">
      <c r="AS1895" s="124" t="s">
        <v>6090</v>
      </c>
      <c r="AT1895" s="129" t="s">
        <v>1221</v>
      </c>
      <c r="AU1895" s="129" t="s">
        <v>204</v>
      </c>
      <c r="AV1895" s="129" t="s">
        <v>1225</v>
      </c>
      <c r="AW1895" s="129" t="s">
        <v>1270</v>
      </c>
      <c r="AX1895" s="129" t="s">
        <v>1715</v>
      </c>
      <c r="AZ1895" s="129" t="s">
        <v>3984</v>
      </c>
      <c r="BA1895" s="130" t="s">
        <v>12437</v>
      </c>
      <c r="BB1895" s="130" t="s">
        <v>12438</v>
      </c>
      <c r="BH1895" s="124"/>
      <c r="BI1895" s="124"/>
      <c r="BP1895" s="123"/>
      <c r="BQ1895" s="123"/>
      <c r="BR1895" s="123"/>
      <c r="BX1895" s="123"/>
      <c r="BY1895" s="123"/>
      <c r="CB1895" s="129" t="s">
        <v>1221</v>
      </c>
      <c r="CC1895" s="129" t="s">
        <v>204</v>
      </c>
      <c r="CD1895" s="129" t="s">
        <v>1225</v>
      </c>
      <c r="CE1895" s="129" t="s">
        <v>1270</v>
      </c>
      <c r="CF1895" s="129" t="s">
        <v>1715</v>
      </c>
      <c r="CG1895" s="131" t="s">
        <v>18069</v>
      </c>
      <c r="CH1895" s="131" t="s">
        <v>12438</v>
      </c>
      <c r="CI1895" s="124" t="s">
        <v>20878</v>
      </c>
    </row>
    <row r="1896" spans="45:87" ht="15" hidden="1" x14ac:dyDescent="0.25">
      <c r="AS1896" s="124" t="s">
        <v>6091</v>
      </c>
      <c r="AT1896" s="129" t="s">
        <v>1221</v>
      </c>
      <c r="AU1896" s="129" t="s">
        <v>204</v>
      </c>
      <c r="AV1896" s="129" t="s">
        <v>1225</v>
      </c>
      <c r="AW1896" s="129" t="s">
        <v>1270</v>
      </c>
      <c r="AX1896" s="129" t="s">
        <v>1716</v>
      </c>
      <c r="AZ1896" s="129" t="s">
        <v>3984</v>
      </c>
      <c r="BA1896" s="130" t="s">
        <v>12439</v>
      </c>
      <c r="BB1896" s="130" t="s">
        <v>12440</v>
      </c>
      <c r="BH1896" s="124"/>
      <c r="BI1896" s="124"/>
      <c r="BP1896" s="123"/>
      <c r="BQ1896" s="123"/>
      <c r="BR1896" s="123"/>
      <c r="BX1896" s="123"/>
      <c r="BY1896" s="123"/>
      <c r="CB1896" s="129" t="s">
        <v>1221</v>
      </c>
      <c r="CC1896" s="129" t="s">
        <v>204</v>
      </c>
      <c r="CD1896" s="129" t="s">
        <v>1225</v>
      </c>
      <c r="CE1896" s="129" t="s">
        <v>1270</v>
      </c>
      <c r="CF1896" s="129" t="s">
        <v>1716</v>
      </c>
      <c r="CG1896" s="131" t="s">
        <v>18069</v>
      </c>
      <c r="CH1896" s="131" t="s">
        <v>12440</v>
      </c>
      <c r="CI1896" s="124" t="s">
        <v>20879</v>
      </c>
    </row>
    <row r="1897" spans="45:87" ht="15" hidden="1" x14ac:dyDescent="0.25">
      <c r="AS1897" s="124" t="s">
        <v>6092</v>
      </c>
      <c r="AT1897" s="129" t="s">
        <v>1221</v>
      </c>
      <c r="AU1897" s="129" t="s">
        <v>204</v>
      </c>
      <c r="AV1897" s="129" t="s">
        <v>1225</v>
      </c>
      <c r="AW1897" s="129" t="s">
        <v>1270</v>
      </c>
      <c r="AX1897" s="129" t="s">
        <v>1717</v>
      </c>
      <c r="AZ1897" s="129" t="s">
        <v>3984</v>
      </c>
      <c r="BA1897" s="130" t="s">
        <v>12441</v>
      </c>
      <c r="BB1897" s="130" t="s">
        <v>12442</v>
      </c>
      <c r="BH1897" s="124"/>
      <c r="BI1897" s="124"/>
      <c r="BP1897" s="123"/>
      <c r="BQ1897" s="123"/>
      <c r="BR1897" s="123"/>
      <c r="BX1897" s="123"/>
      <c r="BY1897" s="123"/>
      <c r="CB1897" s="129" t="s">
        <v>1221</v>
      </c>
      <c r="CC1897" s="129" t="s">
        <v>204</v>
      </c>
      <c r="CD1897" s="129" t="s">
        <v>1225</v>
      </c>
      <c r="CE1897" s="129" t="s">
        <v>1270</v>
      </c>
      <c r="CF1897" s="129" t="s">
        <v>1717</v>
      </c>
      <c r="CG1897" s="131" t="s">
        <v>18069</v>
      </c>
      <c r="CH1897" s="131" t="s">
        <v>12442</v>
      </c>
      <c r="CI1897" s="124" t="s">
        <v>20880</v>
      </c>
    </row>
    <row r="1898" spans="45:87" ht="15" hidden="1" x14ac:dyDescent="0.25">
      <c r="AS1898" s="124" t="s">
        <v>6093</v>
      </c>
      <c r="AT1898" s="129" t="s">
        <v>1221</v>
      </c>
      <c r="AU1898" s="129" t="s">
        <v>204</v>
      </c>
      <c r="AV1898" s="129" t="s">
        <v>1225</v>
      </c>
      <c r="AW1898" s="129" t="s">
        <v>1270</v>
      </c>
      <c r="AX1898" s="129" t="s">
        <v>1718</v>
      </c>
      <c r="AZ1898" s="129" t="s">
        <v>3984</v>
      </c>
      <c r="BA1898" s="130" t="s">
        <v>12443</v>
      </c>
      <c r="BB1898" s="130" t="s">
        <v>12444</v>
      </c>
      <c r="BH1898" s="124"/>
      <c r="BI1898" s="124"/>
      <c r="BP1898" s="123"/>
      <c r="BQ1898" s="123"/>
      <c r="BR1898" s="123"/>
      <c r="BX1898" s="123"/>
      <c r="BY1898" s="123"/>
      <c r="CB1898" s="129" t="s">
        <v>1221</v>
      </c>
      <c r="CC1898" s="129" t="s">
        <v>204</v>
      </c>
      <c r="CD1898" s="129" t="s">
        <v>1225</v>
      </c>
      <c r="CE1898" s="129" t="s">
        <v>1270</v>
      </c>
      <c r="CF1898" s="129" t="s">
        <v>1718</v>
      </c>
      <c r="CG1898" s="131" t="s">
        <v>18069</v>
      </c>
      <c r="CH1898" s="131" t="s">
        <v>12444</v>
      </c>
      <c r="CI1898" s="124" t="s">
        <v>20881</v>
      </c>
    </row>
    <row r="1899" spans="45:87" ht="15" hidden="1" x14ac:dyDescent="0.25">
      <c r="AS1899" s="124" t="s">
        <v>6094</v>
      </c>
      <c r="AT1899" s="129" t="s">
        <v>1221</v>
      </c>
      <c r="AU1899" s="129" t="s">
        <v>204</v>
      </c>
      <c r="AV1899" s="129" t="s">
        <v>1225</v>
      </c>
      <c r="AW1899" s="129" t="s">
        <v>1270</v>
      </c>
      <c r="AX1899" s="129" t="s">
        <v>1719</v>
      </c>
      <c r="AZ1899" s="129" t="s">
        <v>3984</v>
      </c>
      <c r="BA1899" s="130" t="s">
        <v>12445</v>
      </c>
      <c r="BB1899" s="130" t="s">
        <v>12446</v>
      </c>
      <c r="BH1899" s="124"/>
      <c r="BI1899" s="124"/>
      <c r="BP1899" s="123"/>
      <c r="BQ1899" s="123"/>
      <c r="BR1899" s="123"/>
      <c r="BX1899" s="123"/>
      <c r="BY1899" s="123"/>
      <c r="CB1899" s="129" t="s">
        <v>1221</v>
      </c>
      <c r="CC1899" s="129" t="s">
        <v>204</v>
      </c>
      <c r="CD1899" s="129" t="s">
        <v>1225</v>
      </c>
      <c r="CE1899" s="129" t="s">
        <v>1270</v>
      </c>
      <c r="CF1899" s="129" t="s">
        <v>1719</v>
      </c>
      <c r="CG1899" s="131" t="s">
        <v>18069</v>
      </c>
      <c r="CH1899" s="131" t="s">
        <v>12446</v>
      </c>
      <c r="CI1899" s="124" t="s">
        <v>20882</v>
      </c>
    </row>
    <row r="1900" spans="45:87" ht="15" hidden="1" x14ac:dyDescent="0.25">
      <c r="AS1900" s="124" t="s">
        <v>6095</v>
      </c>
      <c r="AT1900" s="129" t="s">
        <v>1221</v>
      </c>
      <c r="AU1900" s="129" t="s">
        <v>204</v>
      </c>
      <c r="AV1900" s="129" t="s">
        <v>1225</v>
      </c>
      <c r="AW1900" s="129" t="s">
        <v>1270</v>
      </c>
      <c r="AX1900" s="129" t="s">
        <v>1720</v>
      </c>
      <c r="AZ1900" s="129" t="s">
        <v>3984</v>
      </c>
      <c r="BA1900" s="130" t="s">
        <v>12447</v>
      </c>
      <c r="BB1900" s="130" t="s">
        <v>12448</v>
      </c>
      <c r="BH1900" s="124"/>
      <c r="BI1900" s="124"/>
      <c r="BP1900" s="123"/>
      <c r="BQ1900" s="123"/>
      <c r="BR1900" s="123"/>
      <c r="BX1900" s="123"/>
      <c r="BY1900" s="123"/>
      <c r="CB1900" s="129" t="s">
        <v>1221</v>
      </c>
      <c r="CC1900" s="129" t="s">
        <v>204</v>
      </c>
      <c r="CD1900" s="129" t="s">
        <v>1225</v>
      </c>
      <c r="CE1900" s="129" t="s">
        <v>1270</v>
      </c>
      <c r="CF1900" s="129" t="s">
        <v>1720</v>
      </c>
      <c r="CG1900" s="131" t="s">
        <v>18069</v>
      </c>
      <c r="CH1900" s="131" t="s">
        <v>12448</v>
      </c>
      <c r="CI1900" s="124" t="s">
        <v>20883</v>
      </c>
    </row>
    <row r="1901" spans="45:87" ht="15" hidden="1" x14ac:dyDescent="0.25">
      <c r="AS1901" s="124" t="s">
        <v>6096</v>
      </c>
      <c r="AT1901" s="129" t="s">
        <v>1221</v>
      </c>
      <c r="AU1901" s="129" t="s">
        <v>204</v>
      </c>
      <c r="AV1901" s="129" t="s">
        <v>1225</v>
      </c>
      <c r="AW1901" s="129" t="s">
        <v>1270</v>
      </c>
      <c r="AX1901" s="129" t="s">
        <v>1721</v>
      </c>
      <c r="AZ1901" s="129" t="s">
        <v>3984</v>
      </c>
      <c r="BA1901" s="130" t="s">
        <v>12449</v>
      </c>
      <c r="BB1901" s="130" t="s">
        <v>12450</v>
      </c>
      <c r="BH1901" s="124"/>
      <c r="BI1901" s="124"/>
      <c r="BP1901" s="123"/>
      <c r="BQ1901" s="123"/>
      <c r="BR1901" s="123"/>
      <c r="BX1901" s="123"/>
      <c r="BY1901" s="123"/>
      <c r="CB1901" s="129" t="s">
        <v>1221</v>
      </c>
      <c r="CC1901" s="129" t="s">
        <v>204</v>
      </c>
      <c r="CD1901" s="129" t="s">
        <v>1225</v>
      </c>
      <c r="CE1901" s="129" t="s">
        <v>1270</v>
      </c>
      <c r="CF1901" s="129" t="s">
        <v>1721</v>
      </c>
      <c r="CG1901" s="131" t="s">
        <v>18069</v>
      </c>
      <c r="CH1901" s="131" t="s">
        <v>12450</v>
      </c>
      <c r="CI1901" s="124" t="s">
        <v>20884</v>
      </c>
    </row>
    <row r="1902" spans="45:87" ht="15" hidden="1" x14ac:dyDescent="0.25">
      <c r="AS1902" s="124" t="s">
        <v>6097</v>
      </c>
      <c r="AT1902" s="129" t="s">
        <v>1221</v>
      </c>
      <c r="AU1902" s="129" t="s">
        <v>204</v>
      </c>
      <c r="AV1902" s="129" t="s">
        <v>1225</v>
      </c>
      <c r="AW1902" s="129" t="s">
        <v>1270</v>
      </c>
      <c r="AX1902" s="129" t="s">
        <v>1271</v>
      </c>
      <c r="AZ1902" s="129" t="s">
        <v>3984</v>
      </c>
      <c r="BA1902" s="130" t="s">
        <v>12451</v>
      </c>
      <c r="BB1902" s="130" t="s">
        <v>12452</v>
      </c>
      <c r="BH1902" s="124"/>
      <c r="BI1902" s="124"/>
      <c r="BP1902" s="123"/>
      <c r="BQ1902" s="123"/>
      <c r="BR1902" s="123"/>
      <c r="BX1902" s="123"/>
      <c r="BY1902" s="123"/>
      <c r="CB1902" s="129" t="s">
        <v>1221</v>
      </c>
      <c r="CC1902" s="129" t="s">
        <v>204</v>
      </c>
      <c r="CD1902" s="129" t="s">
        <v>1225</v>
      </c>
      <c r="CE1902" s="129" t="s">
        <v>1270</v>
      </c>
      <c r="CF1902" s="129" t="s">
        <v>1271</v>
      </c>
      <c r="CG1902" s="131" t="s">
        <v>18069</v>
      </c>
      <c r="CH1902" s="131" t="s">
        <v>12452</v>
      </c>
      <c r="CI1902" s="124" t="s">
        <v>20885</v>
      </c>
    </row>
    <row r="1903" spans="45:87" ht="15" hidden="1" x14ac:dyDescent="0.25">
      <c r="AS1903" s="124" t="s">
        <v>6098</v>
      </c>
      <c r="AT1903" s="129" t="s">
        <v>1221</v>
      </c>
      <c r="AU1903" s="129" t="s">
        <v>204</v>
      </c>
      <c r="AV1903" s="129" t="s">
        <v>1225</v>
      </c>
      <c r="AW1903" s="129" t="s">
        <v>1270</v>
      </c>
      <c r="AX1903" s="129" t="s">
        <v>1272</v>
      </c>
      <c r="AZ1903" s="129" t="s">
        <v>3984</v>
      </c>
      <c r="BA1903" s="130" t="s">
        <v>12453</v>
      </c>
      <c r="BB1903" s="130" t="s">
        <v>12454</v>
      </c>
      <c r="BH1903" s="124"/>
      <c r="BI1903" s="124"/>
      <c r="BP1903" s="123"/>
      <c r="BQ1903" s="123"/>
      <c r="BR1903" s="123"/>
      <c r="BX1903" s="123"/>
      <c r="BY1903" s="123"/>
      <c r="CB1903" s="129" t="s">
        <v>1221</v>
      </c>
      <c r="CC1903" s="129" t="s">
        <v>204</v>
      </c>
      <c r="CD1903" s="129" t="s">
        <v>1225</v>
      </c>
      <c r="CE1903" s="129" t="s">
        <v>1270</v>
      </c>
      <c r="CF1903" s="129" t="s">
        <v>1272</v>
      </c>
      <c r="CG1903" s="131" t="s">
        <v>18069</v>
      </c>
      <c r="CH1903" s="131" t="s">
        <v>12454</v>
      </c>
      <c r="CI1903" s="124" t="s">
        <v>20886</v>
      </c>
    </row>
    <row r="1904" spans="45:87" ht="15" hidden="1" x14ac:dyDescent="0.25">
      <c r="AS1904" s="124" t="s">
        <v>6099</v>
      </c>
      <c r="AT1904" s="129" t="s">
        <v>1221</v>
      </c>
      <c r="AU1904" s="129" t="s">
        <v>204</v>
      </c>
      <c r="AV1904" s="129" t="s">
        <v>1225</v>
      </c>
      <c r="AW1904" s="129" t="s">
        <v>1270</v>
      </c>
      <c r="AX1904" s="129" t="s">
        <v>1722</v>
      </c>
      <c r="AZ1904" s="129" t="s">
        <v>3984</v>
      </c>
      <c r="BA1904" s="130" t="s">
        <v>12455</v>
      </c>
      <c r="BB1904" s="130" t="s">
        <v>12456</v>
      </c>
      <c r="BH1904" s="124"/>
      <c r="BI1904" s="124"/>
      <c r="BP1904" s="123"/>
      <c r="BQ1904" s="123"/>
      <c r="BR1904" s="123"/>
      <c r="BX1904" s="123"/>
      <c r="BY1904" s="123"/>
      <c r="CB1904" s="129" t="s">
        <v>1221</v>
      </c>
      <c r="CC1904" s="129" t="s">
        <v>204</v>
      </c>
      <c r="CD1904" s="129" t="s">
        <v>1225</v>
      </c>
      <c r="CE1904" s="129" t="s">
        <v>1270</v>
      </c>
      <c r="CF1904" s="129" t="s">
        <v>1722</v>
      </c>
      <c r="CG1904" s="131" t="s">
        <v>18069</v>
      </c>
      <c r="CH1904" s="131" t="s">
        <v>12456</v>
      </c>
      <c r="CI1904" s="124" t="s">
        <v>20887</v>
      </c>
    </row>
    <row r="1905" spans="45:87" ht="15" hidden="1" x14ac:dyDescent="0.25">
      <c r="AS1905" s="124" t="s">
        <v>6100</v>
      </c>
      <c r="AT1905" s="129" t="s">
        <v>1221</v>
      </c>
      <c r="AU1905" s="129" t="s">
        <v>204</v>
      </c>
      <c r="AV1905" s="129" t="s">
        <v>1225</v>
      </c>
      <c r="AW1905" s="129" t="s">
        <v>1270</v>
      </c>
      <c r="AX1905" s="129" t="s">
        <v>1723</v>
      </c>
      <c r="AZ1905" s="129" t="s">
        <v>3984</v>
      </c>
      <c r="BA1905" s="130" t="s">
        <v>12457</v>
      </c>
      <c r="BB1905" s="130" t="s">
        <v>12458</v>
      </c>
      <c r="BH1905" s="124"/>
      <c r="BI1905" s="124"/>
      <c r="BP1905" s="123"/>
      <c r="BQ1905" s="123"/>
      <c r="BR1905" s="123"/>
      <c r="BX1905" s="123"/>
      <c r="BY1905" s="123"/>
      <c r="CB1905" s="129" t="s">
        <v>1221</v>
      </c>
      <c r="CC1905" s="129" t="s">
        <v>204</v>
      </c>
      <c r="CD1905" s="129" t="s">
        <v>1225</v>
      </c>
      <c r="CE1905" s="129" t="s">
        <v>1270</v>
      </c>
      <c r="CF1905" s="129" t="s">
        <v>1723</v>
      </c>
      <c r="CG1905" s="131" t="s">
        <v>18069</v>
      </c>
      <c r="CH1905" s="131" t="s">
        <v>12458</v>
      </c>
      <c r="CI1905" s="124" t="s">
        <v>20888</v>
      </c>
    </row>
    <row r="1906" spans="45:87" ht="15" hidden="1" x14ac:dyDescent="0.25">
      <c r="AS1906" s="124" t="s">
        <v>6101</v>
      </c>
      <c r="AT1906" s="129" t="s">
        <v>1221</v>
      </c>
      <c r="AU1906" s="129" t="s">
        <v>204</v>
      </c>
      <c r="AV1906" s="129" t="s">
        <v>1225</v>
      </c>
      <c r="AW1906" s="129" t="s">
        <v>1270</v>
      </c>
      <c r="AX1906" s="129" t="s">
        <v>1724</v>
      </c>
      <c r="AZ1906" s="129" t="s">
        <v>3984</v>
      </c>
      <c r="BA1906" s="130" t="s">
        <v>12459</v>
      </c>
      <c r="BB1906" s="130" t="s">
        <v>12460</v>
      </c>
      <c r="BH1906" s="124"/>
      <c r="BI1906" s="124"/>
      <c r="BP1906" s="123"/>
      <c r="BQ1906" s="123"/>
      <c r="BR1906" s="123"/>
      <c r="BX1906" s="123"/>
      <c r="BY1906" s="123"/>
      <c r="CB1906" s="129" t="s">
        <v>1221</v>
      </c>
      <c r="CC1906" s="129" t="s">
        <v>204</v>
      </c>
      <c r="CD1906" s="129" t="s">
        <v>1225</v>
      </c>
      <c r="CE1906" s="129" t="s">
        <v>1270</v>
      </c>
      <c r="CF1906" s="129" t="s">
        <v>1724</v>
      </c>
      <c r="CG1906" s="131" t="s">
        <v>18069</v>
      </c>
      <c r="CH1906" s="131" t="s">
        <v>12460</v>
      </c>
      <c r="CI1906" s="124" t="s">
        <v>20889</v>
      </c>
    </row>
    <row r="1907" spans="45:87" ht="15" hidden="1" x14ac:dyDescent="0.25">
      <c r="AS1907" s="124" t="s">
        <v>6102</v>
      </c>
      <c r="AT1907" s="129" t="s">
        <v>1221</v>
      </c>
      <c r="AU1907" s="129" t="s">
        <v>204</v>
      </c>
      <c r="AV1907" s="129" t="s">
        <v>1225</v>
      </c>
      <c r="AW1907" s="129" t="s">
        <v>1270</v>
      </c>
      <c r="AX1907" s="129" t="s">
        <v>1725</v>
      </c>
      <c r="AZ1907" s="129" t="s">
        <v>3984</v>
      </c>
      <c r="BA1907" s="130" t="s">
        <v>12461</v>
      </c>
      <c r="BB1907" s="130" t="s">
        <v>12462</v>
      </c>
      <c r="BH1907" s="124"/>
      <c r="BI1907" s="124"/>
      <c r="BP1907" s="123"/>
      <c r="BQ1907" s="123"/>
      <c r="BR1907" s="123"/>
      <c r="BX1907" s="123"/>
      <c r="BY1907" s="123"/>
      <c r="CB1907" s="129" t="s">
        <v>1221</v>
      </c>
      <c r="CC1907" s="129" t="s">
        <v>204</v>
      </c>
      <c r="CD1907" s="129" t="s">
        <v>1225</v>
      </c>
      <c r="CE1907" s="129" t="s">
        <v>1270</v>
      </c>
      <c r="CF1907" s="129" t="s">
        <v>1725</v>
      </c>
      <c r="CG1907" s="131" t="s">
        <v>18069</v>
      </c>
      <c r="CH1907" s="131" t="s">
        <v>12462</v>
      </c>
      <c r="CI1907" s="124" t="s">
        <v>20890</v>
      </c>
    </row>
    <row r="1908" spans="45:87" ht="15" hidden="1" x14ac:dyDescent="0.25">
      <c r="AS1908" s="124" t="s">
        <v>6103</v>
      </c>
      <c r="AT1908" s="129" t="s">
        <v>1221</v>
      </c>
      <c r="AU1908" s="129" t="s">
        <v>204</v>
      </c>
      <c r="AV1908" s="129" t="s">
        <v>1225</v>
      </c>
      <c r="AW1908" s="129" t="s">
        <v>1270</v>
      </c>
      <c r="AX1908" s="129" t="s">
        <v>1273</v>
      </c>
      <c r="AZ1908" s="129" t="s">
        <v>3984</v>
      </c>
      <c r="BA1908" s="130" t="s">
        <v>12463</v>
      </c>
      <c r="BB1908" s="130" t="s">
        <v>12464</v>
      </c>
      <c r="BH1908" s="124"/>
      <c r="BI1908" s="124"/>
      <c r="BP1908" s="123"/>
      <c r="BQ1908" s="123"/>
      <c r="BR1908" s="123"/>
      <c r="BX1908" s="123"/>
      <c r="BY1908" s="123"/>
      <c r="CB1908" s="129" t="s">
        <v>1221</v>
      </c>
      <c r="CC1908" s="129" t="s">
        <v>204</v>
      </c>
      <c r="CD1908" s="129" t="s">
        <v>1225</v>
      </c>
      <c r="CE1908" s="129" t="s">
        <v>1270</v>
      </c>
      <c r="CF1908" s="129" t="s">
        <v>1273</v>
      </c>
      <c r="CG1908" s="131" t="s">
        <v>18069</v>
      </c>
      <c r="CH1908" s="131" t="s">
        <v>12464</v>
      </c>
      <c r="CI1908" s="124" t="s">
        <v>20891</v>
      </c>
    </row>
    <row r="1909" spans="45:87" ht="15" hidden="1" x14ac:dyDescent="0.25">
      <c r="AS1909" s="124" t="s">
        <v>6104</v>
      </c>
      <c r="AT1909" s="129" t="s">
        <v>1221</v>
      </c>
      <c r="AU1909" s="129" t="s">
        <v>204</v>
      </c>
      <c r="AV1909" s="129" t="s">
        <v>1225</v>
      </c>
      <c r="AW1909" s="129" t="s">
        <v>1270</v>
      </c>
      <c r="AX1909" s="129" t="s">
        <v>1274</v>
      </c>
      <c r="AZ1909" s="129" t="s">
        <v>3984</v>
      </c>
      <c r="BA1909" s="130" t="s">
        <v>12465</v>
      </c>
      <c r="BB1909" s="130" t="s">
        <v>12466</v>
      </c>
      <c r="BH1909" s="124"/>
      <c r="BI1909" s="124"/>
      <c r="BP1909" s="123"/>
      <c r="BQ1909" s="123"/>
      <c r="BR1909" s="123"/>
      <c r="BX1909" s="123"/>
      <c r="BY1909" s="123"/>
      <c r="CB1909" s="129" t="s">
        <v>1221</v>
      </c>
      <c r="CC1909" s="129" t="s">
        <v>204</v>
      </c>
      <c r="CD1909" s="129" t="s">
        <v>1225</v>
      </c>
      <c r="CE1909" s="129" t="s">
        <v>1270</v>
      </c>
      <c r="CF1909" s="129" t="s">
        <v>1274</v>
      </c>
      <c r="CG1909" s="131" t="s">
        <v>18069</v>
      </c>
      <c r="CH1909" s="131" t="s">
        <v>12466</v>
      </c>
      <c r="CI1909" s="124" t="s">
        <v>20892</v>
      </c>
    </row>
    <row r="1910" spans="45:87" ht="15" hidden="1" x14ac:dyDescent="0.25">
      <c r="AS1910" s="124" t="s">
        <v>6105</v>
      </c>
      <c r="AT1910" s="129" t="s">
        <v>1221</v>
      </c>
      <c r="AU1910" s="129" t="s">
        <v>204</v>
      </c>
      <c r="AV1910" s="129" t="s">
        <v>1225</v>
      </c>
      <c r="AW1910" s="129" t="s">
        <v>1270</v>
      </c>
      <c r="AX1910" s="129" t="s">
        <v>1726</v>
      </c>
      <c r="AZ1910" s="129" t="s">
        <v>3984</v>
      </c>
      <c r="BA1910" s="130" t="s">
        <v>12467</v>
      </c>
      <c r="BB1910" s="130" t="s">
        <v>12468</v>
      </c>
      <c r="BH1910" s="124"/>
      <c r="BI1910" s="124"/>
      <c r="BP1910" s="123"/>
      <c r="BQ1910" s="123"/>
      <c r="BR1910" s="123"/>
      <c r="BX1910" s="123"/>
      <c r="BY1910" s="123"/>
      <c r="CB1910" s="129" t="s">
        <v>1221</v>
      </c>
      <c r="CC1910" s="129" t="s">
        <v>204</v>
      </c>
      <c r="CD1910" s="129" t="s">
        <v>1225</v>
      </c>
      <c r="CE1910" s="129" t="s">
        <v>1270</v>
      </c>
      <c r="CF1910" s="129" t="s">
        <v>1726</v>
      </c>
      <c r="CG1910" s="131" t="s">
        <v>18069</v>
      </c>
      <c r="CH1910" s="131" t="s">
        <v>12468</v>
      </c>
      <c r="CI1910" s="124" t="s">
        <v>20893</v>
      </c>
    </row>
    <row r="1911" spans="45:87" ht="15" hidden="1" x14ac:dyDescent="0.25">
      <c r="AS1911" s="124" t="s">
        <v>6106</v>
      </c>
      <c r="AT1911" s="129" t="s">
        <v>1221</v>
      </c>
      <c r="AU1911" s="129" t="s">
        <v>204</v>
      </c>
      <c r="AV1911" s="129" t="s">
        <v>1225</v>
      </c>
      <c r="AW1911" s="129" t="s">
        <v>1270</v>
      </c>
      <c r="AX1911" s="129" t="s">
        <v>1727</v>
      </c>
      <c r="AZ1911" s="129" t="s">
        <v>3984</v>
      </c>
      <c r="BA1911" s="130" t="s">
        <v>12469</v>
      </c>
      <c r="BB1911" s="130" t="s">
        <v>12470</v>
      </c>
      <c r="BH1911" s="124"/>
      <c r="BI1911" s="124"/>
      <c r="BP1911" s="123"/>
      <c r="BQ1911" s="123"/>
      <c r="BR1911" s="123"/>
      <c r="BX1911" s="123"/>
      <c r="BY1911" s="123"/>
      <c r="CB1911" s="129" t="s">
        <v>1221</v>
      </c>
      <c r="CC1911" s="129" t="s">
        <v>204</v>
      </c>
      <c r="CD1911" s="129" t="s">
        <v>1225</v>
      </c>
      <c r="CE1911" s="129" t="s">
        <v>1270</v>
      </c>
      <c r="CF1911" s="129" t="s">
        <v>1727</v>
      </c>
      <c r="CG1911" s="131" t="s">
        <v>18069</v>
      </c>
      <c r="CH1911" s="131" t="s">
        <v>12470</v>
      </c>
      <c r="CI1911" s="124" t="s">
        <v>20894</v>
      </c>
    </row>
    <row r="1912" spans="45:87" ht="15" hidden="1" x14ac:dyDescent="0.25">
      <c r="AS1912" s="124" t="s">
        <v>6107</v>
      </c>
      <c r="AT1912" s="129" t="s">
        <v>1221</v>
      </c>
      <c r="AU1912" s="129" t="s">
        <v>204</v>
      </c>
      <c r="AV1912" s="129" t="s">
        <v>1225</v>
      </c>
      <c r="AW1912" s="129" t="s">
        <v>1270</v>
      </c>
      <c r="AX1912" s="129" t="s">
        <v>1275</v>
      </c>
      <c r="AZ1912" s="129" t="s">
        <v>3984</v>
      </c>
      <c r="BA1912" s="130" t="s">
        <v>12471</v>
      </c>
      <c r="BB1912" s="130" t="s">
        <v>12472</v>
      </c>
      <c r="BH1912" s="124"/>
      <c r="BI1912" s="124"/>
      <c r="BP1912" s="123"/>
      <c r="BQ1912" s="123"/>
      <c r="BR1912" s="123"/>
      <c r="BX1912" s="123"/>
      <c r="BY1912" s="123"/>
      <c r="CB1912" s="129" t="s">
        <v>1221</v>
      </c>
      <c r="CC1912" s="129" t="s">
        <v>204</v>
      </c>
      <c r="CD1912" s="129" t="s">
        <v>1225</v>
      </c>
      <c r="CE1912" s="129" t="s">
        <v>1270</v>
      </c>
      <c r="CF1912" s="129" t="s">
        <v>1275</v>
      </c>
      <c r="CG1912" s="131" t="s">
        <v>18069</v>
      </c>
      <c r="CH1912" s="131" t="s">
        <v>12472</v>
      </c>
      <c r="CI1912" s="124" t="s">
        <v>20895</v>
      </c>
    </row>
    <row r="1913" spans="45:87" ht="15" hidden="1" x14ac:dyDescent="0.25">
      <c r="AS1913" s="124" t="s">
        <v>6108</v>
      </c>
      <c r="AT1913" s="129" t="s">
        <v>1221</v>
      </c>
      <c r="AU1913" s="129" t="s">
        <v>204</v>
      </c>
      <c r="AV1913" s="129" t="s">
        <v>1225</v>
      </c>
      <c r="AW1913" s="129" t="s">
        <v>1270</v>
      </c>
      <c r="AX1913" s="129" t="s">
        <v>1728</v>
      </c>
      <c r="AZ1913" s="129" t="s">
        <v>3984</v>
      </c>
      <c r="BA1913" s="130" t="s">
        <v>12473</v>
      </c>
      <c r="BB1913" s="130" t="s">
        <v>12474</v>
      </c>
      <c r="BH1913" s="124"/>
      <c r="BI1913" s="124"/>
      <c r="BP1913" s="123"/>
      <c r="BQ1913" s="123"/>
      <c r="BR1913" s="123"/>
      <c r="BX1913" s="123"/>
      <c r="BY1913" s="123"/>
      <c r="CB1913" s="129" t="s">
        <v>1221</v>
      </c>
      <c r="CC1913" s="129" t="s">
        <v>204</v>
      </c>
      <c r="CD1913" s="129" t="s">
        <v>1225</v>
      </c>
      <c r="CE1913" s="129" t="s">
        <v>1270</v>
      </c>
      <c r="CF1913" s="129" t="s">
        <v>1728</v>
      </c>
      <c r="CG1913" s="131" t="s">
        <v>18069</v>
      </c>
      <c r="CH1913" s="131" t="s">
        <v>12474</v>
      </c>
      <c r="CI1913" s="124" t="s">
        <v>20896</v>
      </c>
    </row>
    <row r="1914" spans="45:87" ht="15" hidden="1" x14ac:dyDescent="0.25">
      <c r="AS1914" s="124" t="s">
        <v>6109</v>
      </c>
      <c r="AT1914" s="129" t="s">
        <v>1221</v>
      </c>
      <c r="AU1914" s="129" t="s">
        <v>204</v>
      </c>
      <c r="AV1914" s="129" t="s">
        <v>1225</v>
      </c>
      <c r="AW1914" s="129" t="s">
        <v>1270</v>
      </c>
      <c r="AX1914" s="129" t="s">
        <v>1729</v>
      </c>
      <c r="AZ1914" s="129" t="s">
        <v>3984</v>
      </c>
      <c r="BA1914" s="130" t="s">
        <v>12475</v>
      </c>
      <c r="BB1914" s="130" t="s">
        <v>12476</v>
      </c>
      <c r="BH1914" s="124"/>
      <c r="BI1914" s="124"/>
      <c r="BP1914" s="123"/>
      <c r="BQ1914" s="123"/>
      <c r="BR1914" s="123"/>
      <c r="BX1914" s="123"/>
      <c r="BY1914" s="123"/>
      <c r="CB1914" s="129" t="s">
        <v>1221</v>
      </c>
      <c r="CC1914" s="129" t="s">
        <v>204</v>
      </c>
      <c r="CD1914" s="129" t="s">
        <v>1225</v>
      </c>
      <c r="CE1914" s="129" t="s">
        <v>1270</v>
      </c>
      <c r="CF1914" s="129" t="s">
        <v>1729</v>
      </c>
      <c r="CG1914" s="131" t="s">
        <v>18069</v>
      </c>
      <c r="CH1914" s="131" t="s">
        <v>12476</v>
      </c>
      <c r="CI1914" s="124" t="s">
        <v>20897</v>
      </c>
    </row>
    <row r="1915" spans="45:87" ht="15" hidden="1" x14ac:dyDescent="0.25">
      <c r="AS1915" s="124" t="s">
        <v>6110</v>
      </c>
      <c r="AT1915" s="129" t="s">
        <v>1221</v>
      </c>
      <c r="AU1915" s="129" t="s">
        <v>204</v>
      </c>
      <c r="AV1915" s="129" t="s">
        <v>1225</v>
      </c>
      <c r="AW1915" s="129" t="s">
        <v>1270</v>
      </c>
      <c r="AX1915" s="129" t="s">
        <v>1730</v>
      </c>
      <c r="AZ1915" s="129" t="s">
        <v>3984</v>
      </c>
      <c r="BA1915" s="130" t="s">
        <v>12477</v>
      </c>
      <c r="BB1915" s="130" t="s">
        <v>12478</v>
      </c>
      <c r="BH1915" s="124"/>
      <c r="BI1915" s="124"/>
      <c r="BP1915" s="123"/>
      <c r="BQ1915" s="123"/>
      <c r="BR1915" s="123"/>
      <c r="BX1915" s="123"/>
      <c r="BY1915" s="123"/>
      <c r="CB1915" s="129" t="s">
        <v>1221</v>
      </c>
      <c r="CC1915" s="129" t="s">
        <v>204</v>
      </c>
      <c r="CD1915" s="129" t="s">
        <v>1225</v>
      </c>
      <c r="CE1915" s="129" t="s">
        <v>1270</v>
      </c>
      <c r="CF1915" s="129" t="s">
        <v>1730</v>
      </c>
      <c r="CG1915" s="131" t="s">
        <v>18069</v>
      </c>
      <c r="CH1915" s="131" t="s">
        <v>12478</v>
      </c>
      <c r="CI1915" s="124" t="s">
        <v>20898</v>
      </c>
    </row>
    <row r="1916" spans="45:87" ht="15" hidden="1" x14ac:dyDescent="0.25">
      <c r="AS1916" s="124" t="s">
        <v>6111</v>
      </c>
      <c r="AT1916" s="129" t="s">
        <v>1221</v>
      </c>
      <c r="AU1916" s="129" t="s">
        <v>204</v>
      </c>
      <c r="AV1916" s="129" t="s">
        <v>1225</v>
      </c>
      <c r="AW1916" s="129" t="s">
        <v>1270</v>
      </c>
      <c r="AX1916" s="129" t="s">
        <v>1731</v>
      </c>
      <c r="AZ1916" s="129" t="s">
        <v>3984</v>
      </c>
      <c r="BA1916" s="130" t="s">
        <v>12479</v>
      </c>
      <c r="BB1916" s="130" t="s">
        <v>12480</v>
      </c>
      <c r="BH1916" s="124"/>
      <c r="BI1916" s="124"/>
      <c r="BP1916" s="123"/>
      <c r="BQ1916" s="123"/>
      <c r="BR1916" s="123"/>
      <c r="BX1916" s="123"/>
      <c r="BY1916" s="123"/>
      <c r="CB1916" s="129" t="s">
        <v>1221</v>
      </c>
      <c r="CC1916" s="129" t="s">
        <v>204</v>
      </c>
      <c r="CD1916" s="129" t="s">
        <v>1225</v>
      </c>
      <c r="CE1916" s="129" t="s">
        <v>1270</v>
      </c>
      <c r="CF1916" s="129" t="s">
        <v>1731</v>
      </c>
      <c r="CG1916" s="131" t="s">
        <v>18069</v>
      </c>
      <c r="CH1916" s="131" t="s">
        <v>12480</v>
      </c>
      <c r="CI1916" s="124" t="s">
        <v>20899</v>
      </c>
    </row>
    <row r="1917" spans="45:87" ht="15" hidden="1" x14ac:dyDescent="0.25">
      <c r="AS1917" s="124" t="s">
        <v>6112</v>
      </c>
      <c r="AT1917" s="129" t="s">
        <v>1221</v>
      </c>
      <c r="AU1917" s="129" t="s">
        <v>204</v>
      </c>
      <c r="AV1917" s="129" t="s">
        <v>1225</v>
      </c>
      <c r="AW1917" s="129" t="s">
        <v>1270</v>
      </c>
      <c r="AX1917" s="129" t="s">
        <v>1276</v>
      </c>
      <c r="AZ1917" s="129" t="s">
        <v>3984</v>
      </c>
      <c r="BA1917" s="130" t="s">
        <v>12481</v>
      </c>
      <c r="BB1917" s="130" t="s">
        <v>12482</v>
      </c>
      <c r="BH1917" s="124"/>
      <c r="BI1917" s="124"/>
      <c r="BP1917" s="123"/>
      <c r="BQ1917" s="123"/>
      <c r="BR1917" s="123"/>
      <c r="BX1917" s="123"/>
      <c r="BY1917" s="123"/>
      <c r="CB1917" s="129" t="s">
        <v>1221</v>
      </c>
      <c r="CC1917" s="129" t="s">
        <v>204</v>
      </c>
      <c r="CD1917" s="129" t="s">
        <v>1225</v>
      </c>
      <c r="CE1917" s="129" t="s">
        <v>1270</v>
      </c>
      <c r="CF1917" s="129" t="s">
        <v>1276</v>
      </c>
      <c r="CG1917" s="131" t="s">
        <v>18069</v>
      </c>
      <c r="CH1917" s="131" t="s">
        <v>12482</v>
      </c>
      <c r="CI1917" s="124" t="s">
        <v>20900</v>
      </c>
    </row>
    <row r="1918" spans="45:87" ht="15" hidden="1" x14ac:dyDescent="0.25">
      <c r="AS1918" s="124" t="s">
        <v>6113</v>
      </c>
      <c r="AT1918" s="129" t="s">
        <v>1221</v>
      </c>
      <c r="AU1918" s="129" t="s">
        <v>204</v>
      </c>
      <c r="AV1918" s="129" t="s">
        <v>1225</v>
      </c>
      <c r="AW1918" s="129" t="s">
        <v>1270</v>
      </c>
      <c r="AX1918" s="129" t="s">
        <v>1732</v>
      </c>
      <c r="AZ1918" s="129" t="s">
        <v>3984</v>
      </c>
      <c r="BA1918" s="130" t="s">
        <v>12483</v>
      </c>
      <c r="BB1918" s="130" t="s">
        <v>12484</v>
      </c>
      <c r="BH1918" s="124"/>
      <c r="BI1918" s="124"/>
      <c r="BP1918" s="123"/>
      <c r="BQ1918" s="123"/>
      <c r="BR1918" s="123"/>
      <c r="BX1918" s="123"/>
      <c r="BY1918" s="123"/>
      <c r="CB1918" s="129" t="s">
        <v>1221</v>
      </c>
      <c r="CC1918" s="129" t="s">
        <v>204</v>
      </c>
      <c r="CD1918" s="129" t="s">
        <v>1225</v>
      </c>
      <c r="CE1918" s="129" t="s">
        <v>1270</v>
      </c>
      <c r="CF1918" s="129" t="s">
        <v>1732</v>
      </c>
      <c r="CG1918" s="131" t="s">
        <v>18069</v>
      </c>
      <c r="CH1918" s="131" t="s">
        <v>12484</v>
      </c>
      <c r="CI1918" s="124" t="s">
        <v>20901</v>
      </c>
    </row>
    <row r="1919" spans="45:87" ht="15" hidden="1" x14ac:dyDescent="0.25">
      <c r="AS1919" s="124" t="s">
        <v>6114</v>
      </c>
      <c r="AT1919" s="129" t="s">
        <v>1221</v>
      </c>
      <c r="AU1919" s="129" t="s">
        <v>204</v>
      </c>
      <c r="AV1919" s="129" t="s">
        <v>1225</v>
      </c>
      <c r="AW1919" s="129" t="s">
        <v>1270</v>
      </c>
      <c r="AX1919" s="129" t="s">
        <v>1277</v>
      </c>
      <c r="AZ1919" s="129" t="s">
        <v>3984</v>
      </c>
      <c r="BA1919" s="130" t="s">
        <v>12485</v>
      </c>
      <c r="BB1919" s="130" t="s">
        <v>12486</v>
      </c>
      <c r="BH1919" s="124"/>
      <c r="BI1919" s="124"/>
      <c r="BP1919" s="123"/>
      <c r="BQ1919" s="123"/>
      <c r="BR1919" s="123"/>
      <c r="BX1919" s="123"/>
      <c r="BY1919" s="123"/>
      <c r="CB1919" s="129" t="s">
        <v>1221</v>
      </c>
      <c r="CC1919" s="129" t="s">
        <v>204</v>
      </c>
      <c r="CD1919" s="129" t="s">
        <v>1225</v>
      </c>
      <c r="CE1919" s="129" t="s">
        <v>1270</v>
      </c>
      <c r="CF1919" s="129" t="s">
        <v>1277</v>
      </c>
      <c r="CG1919" s="131" t="s">
        <v>18069</v>
      </c>
      <c r="CH1919" s="131" t="s">
        <v>12486</v>
      </c>
      <c r="CI1919" s="124" t="s">
        <v>20902</v>
      </c>
    </row>
    <row r="1920" spans="45:87" ht="15" hidden="1" x14ac:dyDescent="0.25">
      <c r="AS1920" s="124" t="s">
        <v>6115</v>
      </c>
      <c r="AT1920" s="129" t="s">
        <v>1221</v>
      </c>
      <c r="AU1920" s="129" t="s">
        <v>204</v>
      </c>
      <c r="AV1920" s="129" t="s">
        <v>1225</v>
      </c>
      <c r="AW1920" s="129" t="s">
        <v>1270</v>
      </c>
      <c r="AX1920" s="129" t="s">
        <v>1278</v>
      </c>
      <c r="AZ1920" s="129" t="s">
        <v>3984</v>
      </c>
      <c r="BA1920" s="130" t="s">
        <v>12487</v>
      </c>
      <c r="BB1920" s="130" t="s">
        <v>12488</v>
      </c>
      <c r="BH1920" s="124"/>
      <c r="BI1920" s="124"/>
      <c r="BP1920" s="123"/>
      <c r="BQ1920" s="123"/>
      <c r="BR1920" s="123"/>
      <c r="BX1920" s="123"/>
      <c r="BY1920" s="123"/>
      <c r="CB1920" s="129" t="s">
        <v>1221</v>
      </c>
      <c r="CC1920" s="129" t="s">
        <v>204</v>
      </c>
      <c r="CD1920" s="129" t="s">
        <v>1225</v>
      </c>
      <c r="CE1920" s="129" t="s">
        <v>1270</v>
      </c>
      <c r="CF1920" s="129" t="s">
        <v>1278</v>
      </c>
      <c r="CG1920" s="131" t="s">
        <v>18069</v>
      </c>
      <c r="CH1920" s="131" t="s">
        <v>12488</v>
      </c>
      <c r="CI1920" s="124" t="s">
        <v>20903</v>
      </c>
    </row>
    <row r="1921" spans="45:87" ht="15" hidden="1" x14ac:dyDescent="0.25">
      <c r="AS1921" s="124" t="s">
        <v>6116</v>
      </c>
      <c r="AT1921" s="129" t="s">
        <v>1221</v>
      </c>
      <c r="AU1921" s="129" t="s">
        <v>204</v>
      </c>
      <c r="AV1921" s="129" t="s">
        <v>1225</v>
      </c>
      <c r="AW1921" s="129" t="s">
        <v>1270</v>
      </c>
      <c r="AX1921" s="129" t="s">
        <v>1733</v>
      </c>
      <c r="AZ1921" s="129" t="s">
        <v>3984</v>
      </c>
      <c r="BA1921" s="130" t="s">
        <v>12489</v>
      </c>
      <c r="BB1921" s="130" t="s">
        <v>12490</v>
      </c>
      <c r="BH1921" s="124"/>
      <c r="BI1921" s="124"/>
      <c r="BP1921" s="123"/>
      <c r="BQ1921" s="123"/>
      <c r="BR1921" s="123"/>
      <c r="BX1921" s="123"/>
      <c r="BY1921" s="123"/>
      <c r="CB1921" s="129" t="s">
        <v>1221</v>
      </c>
      <c r="CC1921" s="129" t="s">
        <v>204</v>
      </c>
      <c r="CD1921" s="129" t="s">
        <v>1225</v>
      </c>
      <c r="CE1921" s="129" t="s">
        <v>1270</v>
      </c>
      <c r="CF1921" s="129" t="s">
        <v>1733</v>
      </c>
      <c r="CG1921" s="131" t="s">
        <v>18069</v>
      </c>
      <c r="CH1921" s="131" t="s">
        <v>12490</v>
      </c>
      <c r="CI1921" s="124" t="s">
        <v>20904</v>
      </c>
    </row>
    <row r="1922" spans="45:87" ht="15" hidden="1" x14ac:dyDescent="0.25">
      <c r="AS1922" s="124" t="s">
        <v>6117</v>
      </c>
      <c r="AT1922" s="129" t="s">
        <v>1221</v>
      </c>
      <c r="AU1922" s="129" t="s">
        <v>204</v>
      </c>
      <c r="AV1922" s="129" t="s">
        <v>1225</v>
      </c>
      <c r="AW1922" s="129" t="s">
        <v>1270</v>
      </c>
      <c r="AX1922" s="129" t="s">
        <v>1734</v>
      </c>
      <c r="AZ1922" s="129" t="s">
        <v>3984</v>
      </c>
      <c r="BA1922" s="130" t="s">
        <v>12491</v>
      </c>
      <c r="BB1922" s="130" t="s">
        <v>12492</v>
      </c>
      <c r="BH1922" s="124"/>
      <c r="BI1922" s="124"/>
      <c r="BP1922" s="123"/>
      <c r="BQ1922" s="123"/>
      <c r="BR1922" s="123"/>
      <c r="BX1922" s="123"/>
      <c r="BY1922" s="123"/>
      <c r="CB1922" s="129" t="s">
        <v>1221</v>
      </c>
      <c r="CC1922" s="129" t="s">
        <v>204</v>
      </c>
      <c r="CD1922" s="129" t="s">
        <v>1225</v>
      </c>
      <c r="CE1922" s="129" t="s">
        <v>1270</v>
      </c>
      <c r="CF1922" s="129" t="s">
        <v>1734</v>
      </c>
      <c r="CG1922" s="131" t="s">
        <v>18069</v>
      </c>
      <c r="CH1922" s="131" t="s">
        <v>12492</v>
      </c>
      <c r="CI1922" s="124" t="s">
        <v>20905</v>
      </c>
    </row>
    <row r="1923" spans="45:87" ht="15" hidden="1" x14ac:dyDescent="0.25">
      <c r="AS1923" s="124" t="s">
        <v>6118</v>
      </c>
      <c r="AT1923" s="129" t="s">
        <v>1221</v>
      </c>
      <c r="AU1923" s="129" t="s">
        <v>204</v>
      </c>
      <c r="AV1923" s="129" t="s">
        <v>1225</v>
      </c>
      <c r="AW1923" s="129" t="s">
        <v>1270</v>
      </c>
      <c r="AX1923" s="129" t="s">
        <v>1735</v>
      </c>
      <c r="AZ1923" s="129" t="s">
        <v>3984</v>
      </c>
      <c r="BA1923" s="130" t="s">
        <v>12493</v>
      </c>
      <c r="BB1923" s="130" t="s">
        <v>12494</v>
      </c>
      <c r="BH1923" s="124"/>
      <c r="BI1923" s="124"/>
      <c r="BP1923" s="123"/>
      <c r="BQ1923" s="123"/>
      <c r="BR1923" s="123"/>
      <c r="BX1923" s="123"/>
      <c r="BY1923" s="123"/>
      <c r="CB1923" s="129" t="s">
        <v>1221</v>
      </c>
      <c r="CC1923" s="129" t="s">
        <v>204</v>
      </c>
      <c r="CD1923" s="129" t="s">
        <v>1225</v>
      </c>
      <c r="CE1923" s="129" t="s">
        <v>1270</v>
      </c>
      <c r="CF1923" s="129" t="s">
        <v>1735</v>
      </c>
      <c r="CG1923" s="131" t="s">
        <v>18069</v>
      </c>
      <c r="CH1923" s="131" t="s">
        <v>12494</v>
      </c>
      <c r="CI1923" s="124" t="s">
        <v>20906</v>
      </c>
    </row>
    <row r="1924" spans="45:87" ht="15" hidden="1" x14ac:dyDescent="0.25">
      <c r="AS1924" s="124" t="s">
        <v>6119</v>
      </c>
      <c r="AT1924" s="129" t="s">
        <v>1221</v>
      </c>
      <c r="AU1924" s="129" t="s">
        <v>204</v>
      </c>
      <c r="AV1924" s="129" t="s">
        <v>1225</v>
      </c>
      <c r="AW1924" s="129" t="s">
        <v>1270</v>
      </c>
      <c r="AX1924" s="129" t="s">
        <v>1736</v>
      </c>
      <c r="AZ1924" s="129" t="s">
        <v>3984</v>
      </c>
      <c r="BA1924" s="130" t="s">
        <v>12495</v>
      </c>
      <c r="BB1924" s="130" t="s">
        <v>12496</v>
      </c>
      <c r="BH1924" s="124"/>
      <c r="BI1924" s="124"/>
      <c r="BP1924" s="123"/>
      <c r="BQ1924" s="123"/>
      <c r="BR1924" s="123"/>
      <c r="BX1924" s="123"/>
      <c r="BY1924" s="123"/>
      <c r="CB1924" s="129" t="s">
        <v>1221</v>
      </c>
      <c r="CC1924" s="129" t="s">
        <v>204</v>
      </c>
      <c r="CD1924" s="129" t="s">
        <v>1225</v>
      </c>
      <c r="CE1924" s="129" t="s">
        <v>1270</v>
      </c>
      <c r="CF1924" s="129" t="s">
        <v>1736</v>
      </c>
      <c r="CG1924" s="131" t="s">
        <v>18069</v>
      </c>
      <c r="CH1924" s="131" t="s">
        <v>12496</v>
      </c>
      <c r="CI1924" s="124" t="s">
        <v>20907</v>
      </c>
    </row>
    <row r="1925" spans="45:87" ht="15" hidden="1" x14ac:dyDescent="0.25">
      <c r="AS1925" s="124" t="s">
        <v>6120</v>
      </c>
      <c r="AT1925" s="129" t="s">
        <v>1221</v>
      </c>
      <c r="AU1925" s="129" t="s">
        <v>204</v>
      </c>
      <c r="AV1925" s="129" t="s">
        <v>1225</v>
      </c>
      <c r="AW1925" s="129" t="s">
        <v>1270</v>
      </c>
      <c r="AX1925" s="129" t="s">
        <v>1279</v>
      </c>
      <c r="AZ1925" s="129" t="s">
        <v>3984</v>
      </c>
      <c r="BA1925" s="130" t="s">
        <v>12497</v>
      </c>
      <c r="BB1925" s="130" t="s">
        <v>12498</v>
      </c>
      <c r="BH1925" s="124"/>
      <c r="BI1925" s="124"/>
      <c r="BP1925" s="123"/>
      <c r="BQ1925" s="123"/>
      <c r="BR1925" s="123"/>
      <c r="BX1925" s="123"/>
      <c r="BY1925" s="123"/>
      <c r="CB1925" s="129" t="s">
        <v>1221</v>
      </c>
      <c r="CC1925" s="129" t="s">
        <v>204</v>
      </c>
      <c r="CD1925" s="129" t="s">
        <v>1225</v>
      </c>
      <c r="CE1925" s="129" t="s">
        <v>1270</v>
      </c>
      <c r="CF1925" s="129" t="s">
        <v>1279</v>
      </c>
      <c r="CG1925" s="131" t="s">
        <v>18069</v>
      </c>
      <c r="CH1925" s="131" t="s">
        <v>12498</v>
      </c>
      <c r="CI1925" s="124" t="s">
        <v>20908</v>
      </c>
    </row>
    <row r="1926" spans="45:87" ht="15" hidden="1" x14ac:dyDescent="0.25">
      <c r="AS1926" s="124" t="s">
        <v>6121</v>
      </c>
      <c r="AT1926" s="129" t="s">
        <v>1221</v>
      </c>
      <c r="AU1926" s="129" t="s">
        <v>204</v>
      </c>
      <c r="AV1926" s="129" t="s">
        <v>1225</v>
      </c>
      <c r="AW1926" s="129" t="s">
        <v>1270</v>
      </c>
      <c r="AX1926" s="129" t="s">
        <v>1737</v>
      </c>
      <c r="AZ1926" s="129" t="s">
        <v>3984</v>
      </c>
      <c r="BA1926" s="130" t="s">
        <v>12499</v>
      </c>
      <c r="BB1926" s="130" t="s">
        <v>12500</v>
      </c>
      <c r="BH1926" s="124"/>
      <c r="BI1926" s="124"/>
      <c r="BP1926" s="123"/>
      <c r="BQ1926" s="123"/>
      <c r="BR1926" s="123"/>
      <c r="BX1926" s="123"/>
      <c r="BY1926" s="123"/>
      <c r="CB1926" s="129" t="s">
        <v>1221</v>
      </c>
      <c r="CC1926" s="129" t="s">
        <v>204</v>
      </c>
      <c r="CD1926" s="129" t="s">
        <v>1225</v>
      </c>
      <c r="CE1926" s="129" t="s">
        <v>1270</v>
      </c>
      <c r="CF1926" s="129" t="s">
        <v>1737</v>
      </c>
      <c r="CG1926" s="131" t="s">
        <v>18069</v>
      </c>
      <c r="CH1926" s="131" t="s">
        <v>12500</v>
      </c>
      <c r="CI1926" s="124" t="s">
        <v>20909</v>
      </c>
    </row>
    <row r="1927" spans="45:87" ht="15" hidden="1" x14ac:dyDescent="0.25">
      <c r="AS1927" s="124" t="s">
        <v>6122</v>
      </c>
      <c r="AT1927" s="129" t="s">
        <v>1221</v>
      </c>
      <c r="AU1927" s="129" t="s">
        <v>204</v>
      </c>
      <c r="AV1927" s="129" t="s">
        <v>1225</v>
      </c>
      <c r="AW1927" s="129" t="s">
        <v>1270</v>
      </c>
      <c r="AX1927" s="129" t="s">
        <v>1738</v>
      </c>
      <c r="AZ1927" s="129" t="s">
        <v>3984</v>
      </c>
      <c r="BA1927" s="130" t="s">
        <v>12501</v>
      </c>
      <c r="BB1927" s="130" t="s">
        <v>12502</v>
      </c>
      <c r="BH1927" s="124"/>
      <c r="BI1927" s="124"/>
      <c r="BP1927" s="123"/>
      <c r="BQ1927" s="123"/>
      <c r="BR1927" s="123"/>
      <c r="BX1927" s="123"/>
      <c r="BY1927" s="123"/>
      <c r="CB1927" s="129" t="s">
        <v>1221</v>
      </c>
      <c r="CC1927" s="129" t="s">
        <v>204</v>
      </c>
      <c r="CD1927" s="129" t="s">
        <v>1225</v>
      </c>
      <c r="CE1927" s="129" t="s">
        <v>1270</v>
      </c>
      <c r="CF1927" s="129" t="s">
        <v>1738</v>
      </c>
      <c r="CG1927" s="131" t="s">
        <v>18069</v>
      </c>
      <c r="CH1927" s="131" t="s">
        <v>12502</v>
      </c>
      <c r="CI1927" s="124" t="s">
        <v>20910</v>
      </c>
    </row>
    <row r="1928" spans="45:87" ht="15" hidden="1" x14ac:dyDescent="0.25">
      <c r="AS1928" s="124" t="s">
        <v>6123</v>
      </c>
      <c r="AT1928" s="129" t="s">
        <v>1221</v>
      </c>
      <c r="AU1928" s="129" t="s">
        <v>204</v>
      </c>
      <c r="AV1928" s="129" t="s">
        <v>1225</v>
      </c>
      <c r="AW1928" s="129" t="s">
        <v>1270</v>
      </c>
      <c r="AX1928" s="129" t="s">
        <v>1739</v>
      </c>
      <c r="AZ1928" s="129" t="s">
        <v>3984</v>
      </c>
      <c r="BA1928" s="130" t="s">
        <v>12503</v>
      </c>
      <c r="BB1928" s="130" t="s">
        <v>12504</v>
      </c>
      <c r="BH1928" s="124"/>
      <c r="BI1928" s="124"/>
      <c r="BP1928" s="123"/>
      <c r="BQ1928" s="123"/>
      <c r="BR1928" s="123"/>
      <c r="BX1928" s="123"/>
      <c r="BY1928" s="123"/>
      <c r="CB1928" s="129" t="s">
        <v>1221</v>
      </c>
      <c r="CC1928" s="129" t="s">
        <v>204</v>
      </c>
      <c r="CD1928" s="129" t="s">
        <v>1225</v>
      </c>
      <c r="CE1928" s="129" t="s">
        <v>1270</v>
      </c>
      <c r="CF1928" s="129" t="s">
        <v>1739</v>
      </c>
      <c r="CG1928" s="131" t="s">
        <v>18069</v>
      </c>
      <c r="CH1928" s="131" t="s">
        <v>12504</v>
      </c>
      <c r="CI1928" s="124" t="s">
        <v>20911</v>
      </c>
    </row>
    <row r="1929" spans="45:87" ht="15" hidden="1" x14ac:dyDescent="0.25">
      <c r="AS1929" s="124" t="s">
        <v>6124</v>
      </c>
      <c r="AT1929" s="129" t="s">
        <v>1221</v>
      </c>
      <c r="AU1929" s="129" t="s">
        <v>204</v>
      </c>
      <c r="AV1929" s="129" t="s">
        <v>1225</v>
      </c>
      <c r="AW1929" s="129" t="s">
        <v>1270</v>
      </c>
      <c r="AX1929" s="129" t="s">
        <v>1280</v>
      </c>
      <c r="AZ1929" s="129" t="s">
        <v>3984</v>
      </c>
      <c r="BA1929" s="130" t="s">
        <v>12505</v>
      </c>
      <c r="BB1929" s="130" t="s">
        <v>12506</v>
      </c>
      <c r="BH1929" s="124"/>
      <c r="BI1929" s="124"/>
      <c r="BP1929" s="123"/>
      <c r="BQ1929" s="123"/>
      <c r="BR1929" s="123"/>
      <c r="BX1929" s="123"/>
      <c r="BY1929" s="123"/>
      <c r="CB1929" s="129" t="s">
        <v>1221</v>
      </c>
      <c r="CC1929" s="129" t="s">
        <v>204</v>
      </c>
      <c r="CD1929" s="129" t="s">
        <v>1225</v>
      </c>
      <c r="CE1929" s="129" t="s">
        <v>1270</v>
      </c>
      <c r="CF1929" s="129" t="s">
        <v>1280</v>
      </c>
      <c r="CG1929" s="131" t="s">
        <v>18069</v>
      </c>
      <c r="CH1929" s="131" t="s">
        <v>12506</v>
      </c>
      <c r="CI1929" s="124" t="s">
        <v>20912</v>
      </c>
    </row>
    <row r="1930" spans="45:87" ht="15" hidden="1" x14ac:dyDescent="0.25">
      <c r="AS1930" s="124" t="s">
        <v>6125</v>
      </c>
      <c r="AT1930" s="129" t="s">
        <v>1221</v>
      </c>
      <c r="AU1930" s="129" t="s">
        <v>204</v>
      </c>
      <c r="AV1930" s="129" t="s">
        <v>1225</v>
      </c>
      <c r="AW1930" s="129" t="s">
        <v>1270</v>
      </c>
      <c r="AX1930" s="129" t="s">
        <v>1281</v>
      </c>
      <c r="AZ1930" s="129" t="s">
        <v>3984</v>
      </c>
      <c r="BA1930" s="130" t="s">
        <v>12507</v>
      </c>
      <c r="BB1930" s="130" t="s">
        <v>12508</v>
      </c>
      <c r="BH1930" s="124"/>
      <c r="BI1930" s="124"/>
      <c r="BP1930" s="123"/>
      <c r="BQ1930" s="123"/>
      <c r="BR1930" s="123"/>
      <c r="BX1930" s="123"/>
      <c r="BY1930" s="123"/>
      <c r="CB1930" s="129" t="s">
        <v>1221</v>
      </c>
      <c r="CC1930" s="129" t="s">
        <v>204</v>
      </c>
      <c r="CD1930" s="129" t="s">
        <v>1225</v>
      </c>
      <c r="CE1930" s="129" t="s">
        <v>1270</v>
      </c>
      <c r="CF1930" s="129" t="s">
        <v>1281</v>
      </c>
      <c r="CG1930" s="131" t="s">
        <v>18069</v>
      </c>
      <c r="CH1930" s="131" t="s">
        <v>12508</v>
      </c>
      <c r="CI1930" s="124" t="s">
        <v>20913</v>
      </c>
    </row>
    <row r="1931" spans="45:87" ht="15" hidden="1" x14ac:dyDescent="0.25">
      <c r="AS1931" s="124" t="s">
        <v>6126</v>
      </c>
      <c r="AT1931" s="129" t="s">
        <v>1221</v>
      </c>
      <c r="AU1931" s="129" t="s">
        <v>204</v>
      </c>
      <c r="AV1931" s="129" t="s">
        <v>1225</v>
      </c>
      <c r="AW1931" s="129" t="s">
        <v>1270</v>
      </c>
      <c r="AX1931" s="129" t="s">
        <v>1282</v>
      </c>
      <c r="AZ1931" s="129" t="s">
        <v>3984</v>
      </c>
      <c r="BA1931" s="130" t="s">
        <v>12509</v>
      </c>
      <c r="BB1931" s="130" t="s">
        <v>12510</v>
      </c>
      <c r="BH1931" s="124"/>
      <c r="BI1931" s="124"/>
      <c r="BP1931" s="123"/>
      <c r="BQ1931" s="123"/>
      <c r="BR1931" s="123"/>
      <c r="BX1931" s="123"/>
      <c r="BY1931" s="123"/>
      <c r="CB1931" s="129" t="s">
        <v>1221</v>
      </c>
      <c r="CC1931" s="129" t="s">
        <v>204</v>
      </c>
      <c r="CD1931" s="129" t="s">
        <v>1225</v>
      </c>
      <c r="CE1931" s="129" t="s">
        <v>1270</v>
      </c>
      <c r="CF1931" s="129" t="s">
        <v>1282</v>
      </c>
      <c r="CG1931" s="131" t="s">
        <v>18069</v>
      </c>
      <c r="CH1931" s="131" t="s">
        <v>12510</v>
      </c>
      <c r="CI1931" s="124" t="s">
        <v>20914</v>
      </c>
    </row>
    <row r="1932" spans="45:87" ht="15" hidden="1" x14ac:dyDescent="0.25">
      <c r="AS1932" s="124" t="s">
        <v>6127</v>
      </c>
      <c r="AT1932" s="129" t="s">
        <v>1221</v>
      </c>
      <c r="AU1932" s="129" t="s">
        <v>204</v>
      </c>
      <c r="AV1932" s="129" t="s">
        <v>1225</v>
      </c>
      <c r="AW1932" s="129" t="s">
        <v>1270</v>
      </c>
      <c r="AX1932" s="129" t="s">
        <v>1283</v>
      </c>
      <c r="AZ1932" s="129" t="s">
        <v>3984</v>
      </c>
      <c r="BA1932" s="130" t="s">
        <v>12511</v>
      </c>
      <c r="BB1932" s="130" t="s">
        <v>12512</v>
      </c>
      <c r="BH1932" s="124"/>
      <c r="BI1932" s="124"/>
      <c r="BP1932" s="123"/>
      <c r="BQ1932" s="123"/>
      <c r="BR1932" s="123"/>
      <c r="BX1932" s="123"/>
      <c r="BY1932" s="123"/>
      <c r="CB1932" s="129" t="s">
        <v>1221</v>
      </c>
      <c r="CC1932" s="129" t="s">
        <v>204</v>
      </c>
      <c r="CD1932" s="129" t="s">
        <v>1225</v>
      </c>
      <c r="CE1932" s="129" t="s">
        <v>1270</v>
      </c>
      <c r="CF1932" s="129" t="s">
        <v>1283</v>
      </c>
      <c r="CG1932" s="131" t="s">
        <v>18069</v>
      </c>
      <c r="CH1932" s="131" t="s">
        <v>12512</v>
      </c>
      <c r="CI1932" s="124" t="s">
        <v>20915</v>
      </c>
    </row>
    <row r="1933" spans="45:87" ht="15" hidden="1" x14ac:dyDescent="0.25">
      <c r="AS1933" s="124" t="s">
        <v>6128</v>
      </c>
      <c r="AT1933" s="129" t="s">
        <v>1221</v>
      </c>
      <c r="AU1933" s="129" t="s">
        <v>204</v>
      </c>
      <c r="AV1933" s="129" t="s">
        <v>1225</v>
      </c>
      <c r="AW1933" s="129" t="s">
        <v>1270</v>
      </c>
      <c r="AX1933" s="129" t="s">
        <v>1284</v>
      </c>
      <c r="AZ1933" s="129" t="s">
        <v>3984</v>
      </c>
      <c r="BA1933" s="130" t="s">
        <v>12513</v>
      </c>
      <c r="BB1933" s="130" t="s">
        <v>12514</v>
      </c>
      <c r="BH1933" s="124"/>
      <c r="BI1933" s="124"/>
      <c r="BP1933" s="123"/>
      <c r="BQ1933" s="123"/>
      <c r="BR1933" s="123"/>
      <c r="BX1933" s="123"/>
      <c r="BY1933" s="123"/>
      <c r="CB1933" s="129" t="s">
        <v>1221</v>
      </c>
      <c r="CC1933" s="129" t="s">
        <v>204</v>
      </c>
      <c r="CD1933" s="129" t="s">
        <v>1225</v>
      </c>
      <c r="CE1933" s="129" t="s">
        <v>1270</v>
      </c>
      <c r="CF1933" s="129" t="s">
        <v>1284</v>
      </c>
      <c r="CG1933" s="131" t="s">
        <v>18069</v>
      </c>
      <c r="CH1933" s="131" t="s">
        <v>12514</v>
      </c>
      <c r="CI1933" s="124" t="s">
        <v>20916</v>
      </c>
    </row>
    <row r="1934" spans="45:87" ht="15" hidden="1" x14ac:dyDescent="0.25">
      <c r="AS1934" s="124" t="s">
        <v>6129</v>
      </c>
      <c r="AT1934" s="129" t="s">
        <v>1221</v>
      </c>
      <c r="AU1934" s="129" t="s">
        <v>204</v>
      </c>
      <c r="AV1934" s="129" t="s">
        <v>1225</v>
      </c>
      <c r="AW1934" s="129" t="s">
        <v>1270</v>
      </c>
      <c r="AX1934" s="129" t="s">
        <v>1285</v>
      </c>
      <c r="AZ1934" s="129" t="s">
        <v>3984</v>
      </c>
      <c r="BA1934" s="130" t="s">
        <v>12515</v>
      </c>
      <c r="BB1934" s="130" t="s">
        <v>12516</v>
      </c>
      <c r="BH1934" s="124"/>
      <c r="BI1934" s="124"/>
      <c r="BP1934" s="123"/>
      <c r="BQ1934" s="123"/>
      <c r="BR1934" s="123"/>
      <c r="BX1934" s="123"/>
      <c r="BY1934" s="123"/>
      <c r="CB1934" s="129" t="s">
        <v>1221</v>
      </c>
      <c r="CC1934" s="129" t="s">
        <v>204</v>
      </c>
      <c r="CD1934" s="129" t="s">
        <v>1225</v>
      </c>
      <c r="CE1934" s="129" t="s">
        <v>1270</v>
      </c>
      <c r="CF1934" s="129" t="s">
        <v>1285</v>
      </c>
      <c r="CG1934" s="131" t="s">
        <v>18069</v>
      </c>
      <c r="CH1934" s="131" t="s">
        <v>12516</v>
      </c>
      <c r="CI1934" s="124" t="s">
        <v>20917</v>
      </c>
    </row>
    <row r="1935" spans="45:87" ht="15" hidden="1" x14ac:dyDescent="0.25">
      <c r="AS1935" s="124" t="s">
        <v>6130</v>
      </c>
      <c r="AT1935" s="129" t="s">
        <v>1221</v>
      </c>
      <c r="AU1935" s="129" t="s">
        <v>204</v>
      </c>
      <c r="AV1935" s="129" t="s">
        <v>1225</v>
      </c>
      <c r="AW1935" s="129" t="s">
        <v>1270</v>
      </c>
      <c r="AX1935" s="129" t="s">
        <v>1286</v>
      </c>
      <c r="AZ1935" s="129" t="s">
        <v>3984</v>
      </c>
      <c r="BA1935" s="130" t="s">
        <v>12517</v>
      </c>
      <c r="BB1935" s="130" t="s">
        <v>12518</v>
      </c>
      <c r="BH1935" s="124"/>
      <c r="BI1935" s="124"/>
      <c r="BP1935" s="123"/>
      <c r="BQ1935" s="123"/>
      <c r="BR1935" s="123"/>
      <c r="BX1935" s="123"/>
      <c r="BY1935" s="123"/>
      <c r="CB1935" s="129" t="s">
        <v>1221</v>
      </c>
      <c r="CC1935" s="129" t="s">
        <v>204</v>
      </c>
      <c r="CD1935" s="129" t="s">
        <v>1225</v>
      </c>
      <c r="CE1935" s="129" t="s">
        <v>1270</v>
      </c>
      <c r="CF1935" s="129" t="s">
        <v>1286</v>
      </c>
      <c r="CG1935" s="131" t="s">
        <v>18069</v>
      </c>
      <c r="CH1935" s="131" t="s">
        <v>12518</v>
      </c>
      <c r="CI1935" s="124" t="s">
        <v>20918</v>
      </c>
    </row>
    <row r="1936" spans="45:87" ht="15" hidden="1" x14ac:dyDescent="0.25">
      <c r="AS1936" s="124" t="s">
        <v>6131</v>
      </c>
      <c r="AT1936" s="129" t="s">
        <v>1221</v>
      </c>
      <c r="AU1936" s="129" t="s">
        <v>204</v>
      </c>
      <c r="AV1936" s="129" t="s">
        <v>1225</v>
      </c>
      <c r="AW1936" s="129" t="s">
        <v>1270</v>
      </c>
      <c r="AX1936" s="129" t="s">
        <v>1287</v>
      </c>
      <c r="AZ1936" s="129" t="s">
        <v>3984</v>
      </c>
      <c r="BA1936" s="130" t="s">
        <v>12519</v>
      </c>
      <c r="BB1936" s="130" t="s">
        <v>12520</v>
      </c>
      <c r="BH1936" s="124"/>
      <c r="BI1936" s="124"/>
      <c r="BP1936" s="123"/>
      <c r="BQ1936" s="123"/>
      <c r="BR1936" s="123"/>
      <c r="BX1936" s="123"/>
      <c r="BY1936" s="123"/>
      <c r="CB1936" s="129" t="s">
        <v>1221</v>
      </c>
      <c r="CC1936" s="129" t="s">
        <v>204</v>
      </c>
      <c r="CD1936" s="129" t="s">
        <v>1225</v>
      </c>
      <c r="CE1936" s="129" t="s">
        <v>1270</v>
      </c>
      <c r="CF1936" s="129" t="s">
        <v>1287</v>
      </c>
      <c r="CG1936" s="131" t="s">
        <v>18069</v>
      </c>
      <c r="CH1936" s="131" t="s">
        <v>12520</v>
      </c>
      <c r="CI1936" s="124" t="s">
        <v>20919</v>
      </c>
    </row>
    <row r="1937" spans="45:87" ht="15" hidden="1" x14ac:dyDescent="0.25">
      <c r="AS1937" s="124" t="s">
        <v>6132</v>
      </c>
      <c r="AT1937" s="129" t="s">
        <v>1221</v>
      </c>
      <c r="AU1937" s="129" t="s">
        <v>204</v>
      </c>
      <c r="AV1937" s="129" t="s">
        <v>1225</v>
      </c>
      <c r="AW1937" s="129" t="s">
        <v>1270</v>
      </c>
      <c r="AX1937" s="129" t="s">
        <v>1288</v>
      </c>
      <c r="AZ1937" s="129" t="s">
        <v>3984</v>
      </c>
      <c r="BA1937" s="130" t="s">
        <v>12521</v>
      </c>
      <c r="BB1937" s="130" t="s">
        <v>12522</v>
      </c>
      <c r="BH1937" s="124"/>
      <c r="BI1937" s="124"/>
      <c r="BP1937" s="123"/>
      <c r="BQ1937" s="123"/>
      <c r="BR1937" s="123"/>
      <c r="BX1937" s="123"/>
      <c r="BY1937" s="123"/>
      <c r="CB1937" s="129" t="s">
        <v>1221</v>
      </c>
      <c r="CC1937" s="129" t="s">
        <v>204</v>
      </c>
      <c r="CD1937" s="129" t="s">
        <v>1225</v>
      </c>
      <c r="CE1937" s="129" t="s">
        <v>1270</v>
      </c>
      <c r="CF1937" s="129" t="s">
        <v>1288</v>
      </c>
      <c r="CG1937" s="131" t="s">
        <v>18069</v>
      </c>
      <c r="CH1937" s="131" t="s">
        <v>12522</v>
      </c>
      <c r="CI1937" s="124" t="s">
        <v>20920</v>
      </c>
    </row>
    <row r="1938" spans="45:87" ht="15" hidden="1" x14ac:dyDescent="0.25">
      <c r="AS1938" s="124" t="s">
        <v>6133</v>
      </c>
      <c r="AT1938" s="129" t="s">
        <v>1221</v>
      </c>
      <c r="AU1938" s="129" t="s">
        <v>204</v>
      </c>
      <c r="AV1938" s="129" t="s">
        <v>1225</v>
      </c>
      <c r="AW1938" s="129" t="s">
        <v>1270</v>
      </c>
      <c r="AX1938" s="129" t="s">
        <v>1740</v>
      </c>
      <c r="AZ1938" s="129" t="s">
        <v>3984</v>
      </c>
      <c r="BA1938" s="130" t="s">
        <v>12523</v>
      </c>
      <c r="BB1938" s="130" t="s">
        <v>12524</v>
      </c>
      <c r="BH1938" s="124"/>
      <c r="BI1938" s="124"/>
      <c r="BP1938" s="123"/>
      <c r="BQ1938" s="123"/>
      <c r="BR1938" s="123"/>
      <c r="BX1938" s="123"/>
      <c r="BY1938" s="123"/>
      <c r="CB1938" s="129" t="s">
        <v>1221</v>
      </c>
      <c r="CC1938" s="129" t="s">
        <v>204</v>
      </c>
      <c r="CD1938" s="129" t="s">
        <v>1225</v>
      </c>
      <c r="CE1938" s="129" t="s">
        <v>1270</v>
      </c>
      <c r="CF1938" s="129" t="s">
        <v>1740</v>
      </c>
      <c r="CG1938" s="131" t="s">
        <v>18069</v>
      </c>
      <c r="CH1938" s="131" t="s">
        <v>12524</v>
      </c>
      <c r="CI1938" s="124" t="s">
        <v>20921</v>
      </c>
    </row>
    <row r="1939" spans="45:87" ht="15" hidden="1" x14ac:dyDescent="0.25">
      <c r="AS1939" s="124" t="s">
        <v>6134</v>
      </c>
      <c r="AT1939" s="129" t="s">
        <v>1221</v>
      </c>
      <c r="AU1939" s="129" t="s">
        <v>204</v>
      </c>
      <c r="AV1939" s="129" t="s">
        <v>1225</v>
      </c>
      <c r="AW1939" s="129" t="s">
        <v>1270</v>
      </c>
      <c r="AX1939" s="129" t="s">
        <v>1289</v>
      </c>
      <c r="AZ1939" s="129" t="s">
        <v>3984</v>
      </c>
      <c r="BA1939" s="130" t="s">
        <v>12525</v>
      </c>
      <c r="BB1939" s="130" t="s">
        <v>12526</v>
      </c>
      <c r="BH1939" s="124"/>
      <c r="BI1939" s="124"/>
      <c r="BP1939" s="123"/>
      <c r="BQ1939" s="123"/>
      <c r="BR1939" s="123"/>
      <c r="BX1939" s="123"/>
      <c r="BY1939" s="123"/>
      <c r="CB1939" s="129" t="s">
        <v>1221</v>
      </c>
      <c r="CC1939" s="129" t="s">
        <v>204</v>
      </c>
      <c r="CD1939" s="129" t="s">
        <v>1225</v>
      </c>
      <c r="CE1939" s="129" t="s">
        <v>1270</v>
      </c>
      <c r="CF1939" s="129" t="s">
        <v>1289</v>
      </c>
      <c r="CG1939" s="131" t="s">
        <v>18069</v>
      </c>
      <c r="CH1939" s="131" t="s">
        <v>12526</v>
      </c>
      <c r="CI1939" s="124" t="s">
        <v>20922</v>
      </c>
    </row>
    <row r="1940" spans="45:87" ht="15" hidden="1" x14ac:dyDescent="0.25">
      <c r="AS1940" s="124" t="s">
        <v>6135</v>
      </c>
      <c r="AT1940" s="129" t="s">
        <v>1221</v>
      </c>
      <c r="AU1940" s="129" t="s">
        <v>204</v>
      </c>
      <c r="AV1940" s="129" t="s">
        <v>1225</v>
      </c>
      <c r="AW1940" s="129" t="s">
        <v>1270</v>
      </c>
      <c r="AX1940" s="129" t="s">
        <v>1741</v>
      </c>
      <c r="AZ1940" s="129" t="s">
        <v>3984</v>
      </c>
      <c r="BA1940" s="130" t="s">
        <v>12527</v>
      </c>
      <c r="BB1940" s="130" t="s">
        <v>12528</v>
      </c>
      <c r="BH1940" s="124"/>
      <c r="BI1940" s="124"/>
      <c r="BP1940" s="123"/>
      <c r="BQ1940" s="123"/>
      <c r="BR1940" s="123"/>
      <c r="BX1940" s="123"/>
      <c r="BY1940" s="123"/>
      <c r="CB1940" s="129" t="s">
        <v>1221</v>
      </c>
      <c r="CC1940" s="129" t="s">
        <v>204</v>
      </c>
      <c r="CD1940" s="129" t="s">
        <v>1225</v>
      </c>
      <c r="CE1940" s="129" t="s">
        <v>1270</v>
      </c>
      <c r="CF1940" s="129" t="s">
        <v>1741</v>
      </c>
      <c r="CG1940" s="131" t="s">
        <v>18069</v>
      </c>
      <c r="CH1940" s="131" t="s">
        <v>12528</v>
      </c>
      <c r="CI1940" s="124" t="s">
        <v>20923</v>
      </c>
    </row>
    <row r="1941" spans="45:87" ht="15" hidden="1" x14ac:dyDescent="0.25">
      <c r="AS1941" s="124" t="s">
        <v>6136</v>
      </c>
      <c r="AT1941" s="129" t="s">
        <v>1221</v>
      </c>
      <c r="AU1941" s="129" t="s">
        <v>204</v>
      </c>
      <c r="AV1941" s="129" t="s">
        <v>1225</v>
      </c>
      <c r="AW1941" s="129" t="s">
        <v>1270</v>
      </c>
      <c r="AX1941" s="129" t="s">
        <v>1742</v>
      </c>
      <c r="AZ1941" s="129" t="s">
        <v>3984</v>
      </c>
      <c r="BA1941" s="130" t="s">
        <v>12529</v>
      </c>
      <c r="BB1941" s="130" t="s">
        <v>12530</v>
      </c>
      <c r="BH1941" s="124"/>
      <c r="BI1941" s="124"/>
      <c r="BP1941" s="123"/>
      <c r="BQ1941" s="123"/>
      <c r="BR1941" s="123"/>
      <c r="BX1941" s="123"/>
      <c r="BY1941" s="123"/>
      <c r="CB1941" s="129" t="s">
        <v>1221</v>
      </c>
      <c r="CC1941" s="129" t="s">
        <v>204</v>
      </c>
      <c r="CD1941" s="129" t="s">
        <v>1225</v>
      </c>
      <c r="CE1941" s="129" t="s">
        <v>1270</v>
      </c>
      <c r="CF1941" s="129" t="s">
        <v>1742</v>
      </c>
      <c r="CG1941" s="131" t="s">
        <v>18069</v>
      </c>
      <c r="CH1941" s="131" t="s">
        <v>12530</v>
      </c>
      <c r="CI1941" s="124" t="s">
        <v>20924</v>
      </c>
    </row>
    <row r="1942" spans="45:87" ht="15" hidden="1" x14ac:dyDescent="0.25">
      <c r="AS1942" s="124" t="s">
        <v>6137</v>
      </c>
      <c r="AT1942" s="129" t="s">
        <v>1221</v>
      </c>
      <c r="AU1942" s="129" t="s">
        <v>204</v>
      </c>
      <c r="AV1942" s="129" t="s">
        <v>1225</v>
      </c>
      <c r="AW1942" s="129" t="s">
        <v>1270</v>
      </c>
      <c r="AX1942" s="129" t="s">
        <v>1290</v>
      </c>
      <c r="AZ1942" s="129" t="s">
        <v>3984</v>
      </c>
      <c r="BA1942" s="130" t="s">
        <v>12531</v>
      </c>
      <c r="BB1942" s="130" t="s">
        <v>12532</v>
      </c>
      <c r="BH1942" s="124"/>
      <c r="BI1942" s="124"/>
      <c r="BP1942" s="123"/>
      <c r="BQ1942" s="123"/>
      <c r="BR1942" s="123"/>
      <c r="BX1942" s="123"/>
      <c r="BY1942" s="123"/>
      <c r="CB1942" s="129" t="s">
        <v>1221</v>
      </c>
      <c r="CC1942" s="129" t="s">
        <v>204</v>
      </c>
      <c r="CD1942" s="129" t="s">
        <v>1225</v>
      </c>
      <c r="CE1942" s="129" t="s">
        <v>1270</v>
      </c>
      <c r="CF1942" s="129" t="s">
        <v>1290</v>
      </c>
      <c r="CG1942" s="131" t="s">
        <v>18069</v>
      </c>
      <c r="CH1942" s="131" t="s">
        <v>12532</v>
      </c>
      <c r="CI1942" s="124" t="s">
        <v>20925</v>
      </c>
    </row>
    <row r="1943" spans="45:87" ht="15" hidden="1" x14ac:dyDescent="0.25">
      <c r="AS1943" s="124" t="s">
        <v>6138</v>
      </c>
      <c r="AT1943" s="129" t="s">
        <v>1221</v>
      </c>
      <c r="AU1943" s="129" t="s">
        <v>204</v>
      </c>
      <c r="AV1943" s="129" t="s">
        <v>1225</v>
      </c>
      <c r="AW1943" s="129" t="s">
        <v>1270</v>
      </c>
      <c r="AX1943" s="129" t="s">
        <v>1291</v>
      </c>
      <c r="AZ1943" s="129" t="s">
        <v>3984</v>
      </c>
      <c r="BA1943" s="130" t="s">
        <v>12533</v>
      </c>
      <c r="BB1943" s="130" t="s">
        <v>12534</v>
      </c>
      <c r="BH1943" s="124"/>
      <c r="BI1943" s="124"/>
      <c r="BP1943" s="123"/>
      <c r="BQ1943" s="123"/>
      <c r="BR1943" s="123"/>
      <c r="BX1943" s="123"/>
      <c r="BY1943" s="123"/>
      <c r="CB1943" s="129" t="s">
        <v>1221</v>
      </c>
      <c r="CC1943" s="129" t="s">
        <v>204</v>
      </c>
      <c r="CD1943" s="129" t="s">
        <v>1225</v>
      </c>
      <c r="CE1943" s="129" t="s">
        <v>1270</v>
      </c>
      <c r="CF1943" s="129" t="s">
        <v>1291</v>
      </c>
      <c r="CG1943" s="131" t="s">
        <v>18069</v>
      </c>
      <c r="CH1943" s="131" t="s">
        <v>12534</v>
      </c>
      <c r="CI1943" s="124" t="s">
        <v>20926</v>
      </c>
    </row>
    <row r="1944" spans="45:87" ht="15" hidden="1" x14ac:dyDescent="0.25">
      <c r="AS1944" s="124" t="s">
        <v>6139</v>
      </c>
      <c r="AT1944" s="129" t="s">
        <v>1221</v>
      </c>
      <c r="AU1944" s="129" t="s">
        <v>204</v>
      </c>
      <c r="AV1944" s="129" t="s">
        <v>1225</v>
      </c>
      <c r="AW1944" s="129" t="s">
        <v>1270</v>
      </c>
      <c r="AX1944" s="129" t="s">
        <v>1292</v>
      </c>
      <c r="AZ1944" s="129" t="s">
        <v>3984</v>
      </c>
      <c r="BA1944" s="130" t="s">
        <v>12535</v>
      </c>
      <c r="BB1944" s="130" t="s">
        <v>12536</v>
      </c>
      <c r="BH1944" s="124"/>
      <c r="BI1944" s="124"/>
      <c r="BP1944" s="123"/>
      <c r="BQ1944" s="123"/>
      <c r="BR1944" s="123"/>
      <c r="BX1944" s="123"/>
      <c r="BY1944" s="123"/>
      <c r="CB1944" s="129" t="s">
        <v>1221</v>
      </c>
      <c r="CC1944" s="129" t="s">
        <v>204</v>
      </c>
      <c r="CD1944" s="129" t="s">
        <v>1225</v>
      </c>
      <c r="CE1944" s="129" t="s">
        <v>1270</v>
      </c>
      <c r="CF1944" s="129" t="s">
        <v>1292</v>
      </c>
      <c r="CG1944" s="131" t="s">
        <v>18069</v>
      </c>
      <c r="CH1944" s="131" t="s">
        <v>12536</v>
      </c>
      <c r="CI1944" s="124" t="s">
        <v>20927</v>
      </c>
    </row>
    <row r="1945" spans="45:87" ht="15" hidden="1" x14ac:dyDescent="0.25">
      <c r="AS1945" s="124" t="s">
        <v>6140</v>
      </c>
      <c r="AT1945" s="129" t="s">
        <v>1221</v>
      </c>
      <c r="AU1945" s="129" t="s">
        <v>204</v>
      </c>
      <c r="AV1945" s="129" t="s">
        <v>1225</v>
      </c>
      <c r="AW1945" s="129" t="s">
        <v>1270</v>
      </c>
      <c r="AX1945" s="129" t="s">
        <v>1293</v>
      </c>
      <c r="AZ1945" s="129" t="s">
        <v>3984</v>
      </c>
      <c r="BA1945" s="130" t="s">
        <v>12537</v>
      </c>
      <c r="BB1945" s="130" t="s">
        <v>12538</v>
      </c>
      <c r="BH1945" s="124"/>
      <c r="BI1945" s="124"/>
      <c r="BP1945" s="123"/>
      <c r="BQ1945" s="123"/>
      <c r="BR1945" s="123"/>
      <c r="BX1945" s="123"/>
      <c r="BY1945" s="123"/>
      <c r="CB1945" s="129" t="s">
        <v>1221</v>
      </c>
      <c r="CC1945" s="129" t="s">
        <v>204</v>
      </c>
      <c r="CD1945" s="129" t="s">
        <v>1225</v>
      </c>
      <c r="CE1945" s="129" t="s">
        <v>1270</v>
      </c>
      <c r="CF1945" s="129" t="s">
        <v>1293</v>
      </c>
      <c r="CG1945" s="131" t="s">
        <v>18069</v>
      </c>
      <c r="CH1945" s="131" t="s">
        <v>12538</v>
      </c>
      <c r="CI1945" s="124" t="s">
        <v>20928</v>
      </c>
    </row>
    <row r="1946" spans="45:87" ht="15" hidden="1" x14ac:dyDescent="0.25">
      <c r="AS1946" s="124" t="s">
        <v>6141</v>
      </c>
      <c r="AT1946" s="129" t="s">
        <v>1221</v>
      </c>
      <c r="AU1946" s="129" t="s">
        <v>204</v>
      </c>
      <c r="AV1946" s="129" t="s">
        <v>1225</v>
      </c>
      <c r="AW1946" s="129" t="s">
        <v>1270</v>
      </c>
      <c r="AX1946" s="129" t="s">
        <v>1294</v>
      </c>
      <c r="AZ1946" s="129" t="s">
        <v>3984</v>
      </c>
      <c r="BA1946" s="130" t="s">
        <v>12539</v>
      </c>
      <c r="BB1946" s="130" t="s">
        <v>12540</v>
      </c>
      <c r="BH1946" s="124"/>
      <c r="BI1946" s="124"/>
      <c r="BP1946" s="123"/>
      <c r="BQ1946" s="123"/>
      <c r="BR1946" s="123"/>
      <c r="BX1946" s="123"/>
      <c r="BY1946" s="123"/>
      <c r="CB1946" s="129" t="s">
        <v>1221</v>
      </c>
      <c r="CC1946" s="129" t="s">
        <v>204</v>
      </c>
      <c r="CD1946" s="129" t="s">
        <v>1225</v>
      </c>
      <c r="CE1946" s="129" t="s">
        <v>1270</v>
      </c>
      <c r="CF1946" s="129" t="s">
        <v>1294</v>
      </c>
      <c r="CG1946" s="131" t="s">
        <v>18069</v>
      </c>
      <c r="CH1946" s="131" t="s">
        <v>12540</v>
      </c>
      <c r="CI1946" s="124" t="s">
        <v>20929</v>
      </c>
    </row>
    <row r="1947" spans="45:87" ht="15" hidden="1" x14ac:dyDescent="0.25">
      <c r="AS1947" s="124" t="s">
        <v>6142</v>
      </c>
      <c r="AT1947" s="129" t="s">
        <v>1221</v>
      </c>
      <c r="AU1947" s="129" t="s">
        <v>204</v>
      </c>
      <c r="AV1947" s="129" t="s">
        <v>1225</v>
      </c>
      <c r="AW1947" s="129" t="s">
        <v>1270</v>
      </c>
      <c r="AX1947" s="129" t="s">
        <v>1295</v>
      </c>
      <c r="AZ1947" s="129" t="s">
        <v>3984</v>
      </c>
      <c r="BA1947" s="130" t="s">
        <v>12541</v>
      </c>
      <c r="BB1947" s="130" t="s">
        <v>12542</v>
      </c>
      <c r="BH1947" s="124"/>
      <c r="BI1947" s="124"/>
      <c r="BP1947" s="123"/>
      <c r="BQ1947" s="123"/>
      <c r="BR1947" s="123"/>
      <c r="BX1947" s="123"/>
      <c r="BY1947" s="123"/>
      <c r="CB1947" s="129" t="s">
        <v>1221</v>
      </c>
      <c r="CC1947" s="129" t="s">
        <v>204</v>
      </c>
      <c r="CD1947" s="129" t="s">
        <v>1225</v>
      </c>
      <c r="CE1947" s="129" t="s">
        <v>1270</v>
      </c>
      <c r="CF1947" s="129" t="s">
        <v>1295</v>
      </c>
      <c r="CG1947" s="131" t="s">
        <v>18069</v>
      </c>
      <c r="CH1947" s="131" t="s">
        <v>12542</v>
      </c>
      <c r="CI1947" s="124" t="s">
        <v>20930</v>
      </c>
    </row>
    <row r="1948" spans="45:87" ht="15" hidden="1" x14ac:dyDescent="0.25">
      <c r="AS1948" s="124" t="s">
        <v>6143</v>
      </c>
      <c r="AT1948" s="129" t="s">
        <v>1221</v>
      </c>
      <c r="AU1948" s="129" t="s">
        <v>204</v>
      </c>
      <c r="AV1948" s="129" t="s">
        <v>1225</v>
      </c>
      <c r="AW1948" s="129" t="s">
        <v>1270</v>
      </c>
      <c r="AX1948" s="129" t="s">
        <v>1743</v>
      </c>
      <c r="AZ1948" s="129" t="s">
        <v>3984</v>
      </c>
      <c r="BA1948" s="130" t="s">
        <v>12543</v>
      </c>
      <c r="BB1948" s="130" t="s">
        <v>12544</v>
      </c>
      <c r="BH1948" s="124"/>
      <c r="BI1948" s="124"/>
      <c r="BP1948" s="123"/>
      <c r="BQ1948" s="123"/>
      <c r="BR1948" s="123"/>
      <c r="BX1948" s="123"/>
      <c r="BY1948" s="123"/>
      <c r="CB1948" s="129" t="s">
        <v>1221</v>
      </c>
      <c r="CC1948" s="129" t="s">
        <v>204</v>
      </c>
      <c r="CD1948" s="129" t="s">
        <v>1225</v>
      </c>
      <c r="CE1948" s="129" t="s">
        <v>1270</v>
      </c>
      <c r="CF1948" s="129" t="s">
        <v>1743</v>
      </c>
      <c r="CG1948" s="131" t="s">
        <v>18069</v>
      </c>
      <c r="CH1948" s="131" t="s">
        <v>12544</v>
      </c>
      <c r="CI1948" s="124" t="s">
        <v>20931</v>
      </c>
    </row>
    <row r="1949" spans="45:87" ht="15" hidden="1" x14ac:dyDescent="0.25">
      <c r="AS1949" s="124" t="s">
        <v>6144</v>
      </c>
      <c r="AT1949" s="129" t="s">
        <v>1221</v>
      </c>
      <c r="AU1949" s="129" t="s">
        <v>204</v>
      </c>
      <c r="AV1949" s="129" t="s">
        <v>1225</v>
      </c>
      <c r="AW1949" s="129" t="s">
        <v>1270</v>
      </c>
      <c r="AX1949" s="129" t="s">
        <v>1296</v>
      </c>
      <c r="AZ1949" s="129" t="s">
        <v>3984</v>
      </c>
      <c r="BA1949" s="130" t="s">
        <v>12545</v>
      </c>
      <c r="BB1949" s="130" t="s">
        <v>12546</v>
      </c>
      <c r="BH1949" s="124"/>
      <c r="BI1949" s="124"/>
      <c r="BP1949" s="123"/>
      <c r="BQ1949" s="123"/>
      <c r="BR1949" s="123"/>
      <c r="BX1949" s="123"/>
      <c r="BY1949" s="123"/>
      <c r="CB1949" s="129" t="s">
        <v>1221</v>
      </c>
      <c r="CC1949" s="129" t="s">
        <v>204</v>
      </c>
      <c r="CD1949" s="129" t="s">
        <v>1225</v>
      </c>
      <c r="CE1949" s="129" t="s">
        <v>1270</v>
      </c>
      <c r="CF1949" s="129" t="s">
        <v>1296</v>
      </c>
      <c r="CG1949" s="131" t="s">
        <v>18069</v>
      </c>
      <c r="CH1949" s="131" t="s">
        <v>12546</v>
      </c>
      <c r="CI1949" s="124" t="s">
        <v>20932</v>
      </c>
    </row>
    <row r="1950" spans="45:87" ht="15" hidden="1" x14ac:dyDescent="0.25">
      <c r="AS1950" s="124" t="s">
        <v>6145</v>
      </c>
      <c r="AT1950" s="129" t="s">
        <v>1221</v>
      </c>
      <c r="AU1950" s="129" t="s">
        <v>204</v>
      </c>
      <c r="AV1950" s="129" t="s">
        <v>1225</v>
      </c>
      <c r="AW1950" s="129" t="s">
        <v>1270</v>
      </c>
      <c r="AX1950" s="129" t="s">
        <v>1297</v>
      </c>
      <c r="AZ1950" s="129" t="s">
        <v>3984</v>
      </c>
      <c r="BA1950" s="130" t="s">
        <v>12547</v>
      </c>
      <c r="BB1950" s="130" t="s">
        <v>12548</v>
      </c>
      <c r="BH1950" s="124"/>
      <c r="BI1950" s="124"/>
      <c r="BP1950" s="123"/>
      <c r="BQ1950" s="123"/>
      <c r="BR1950" s="123"/>
      <c r="BX1950" s="123"/>
      <c r="BY1950" s="123"/>
      <c r="CB1950" s="129" t="s">
        <v>1221</v>
      </c>
      <c r="CC1950" s="129" t="s">
        <v>204</v>
      </c>
      <c r="CD1950" s="129" t="s">
        <v>1225</v>
      </c>
      <c r="CE1950" s="129" t="s">
        <v>1270</v>
      </c>
      <c r="CF1950" s="129" t="s">
        <v>1297</v>
      </c>
      <c r="CG1950" s="131" t="s">
        <v>18069</v>
      </c>
      <c r="CH1950" s="131" t="s">
        <v>12548</v>
      </c>
      <c r="CI1950" s="124" t="s">
        <v>20933</v>
      </c>
    </row>
    <row r="1951" spans="45:87" ht="15" hidden="1" x14ac:dyDescent="0.25">
      <c r="AS1951" s="124" t="s">
        <v>6146</v>
      </c>
      <c r="AT1951" s="129" t="s">
        <v>1221</v>
      </c>
      <c r="AU1951" s="129" t="s">
        <v>204</v>
      </c>
      <c r="AV1951" s="129" t="s">
        <v>1225</v>
      </c>
      <c r="AW1951" s="129" t="s">
        <v>1270</v>
      </c>
      <c r="AX1951" s="129" t="s">
        <v>1298</v>
      </c>
      <c r="AZ1951" s="129" t="s">
        <v>3984</v>
      </c>
      <c r="BA1951" s="130" t="s">
        <v>12549</v>
      </c>
      <c r="BB1951" s="130" t="s">
        <v>12550</v>
      </c>
      <c r="BH1951" s="124"/>
      <c r="BI1951" s="124"/>
      <c r="BP1951" s="123"/>
      <c r="BQ1951" s="123"/>
      <c r="BR1951" s="123"/>
      <c r="BX1951" s="123"/>
      <c r="BY1951" s="123"/>
      <c r="CB1951" s="129" t="s">
        <v>1221</v>
      </c>
      <c r="CC1951" s="129" t="s">
        <v>204</v>
      </c>
      <c r="CD1951" s="129" t="s">
        <v>1225</v>
      </c>
      <c r="CE1951" s="129" t="s">
        <v>1270</v>
      </c>
      <c r="CF1951" s="129" t="s">
        <v>1298</v>
      </c>
      <c r="CG1951" s="131" t="s">
        <v>18069</v>
      </c>
      <c r="CH1951" s="131" t="s">
        <v>12550</v>
      </c>
      <c r="CI1951" s="124" t="s">
        <v>20934</v>
      </c>
    </row>
    <row r="1952" spans="45:87" ht="15" hidden="1" x14ac:dyDescent="0.25">
      <c r="AS1952" s="124" t="s">
        <v>6147</v>
      </c>
      <c r="AT1952" s="129" t="s">
        <v>1221</v>
      </c>
      <c r="AU1952" s="129" t="s">
        <v>204</v>
      </c>
      <c r="AV1952" s="129" t="s">
        <v>1225</v>
      </c>
      <c r="AW1952" s="129" t="s">
        <v>1270</v>
      </c>
      <c r="AX1952" s="129" t="s">
        <v>1744</v>
      </c>
      <c r="AZ1952" s="129" t="s">
        <v>3984</v>
      </c>
      <c r="BA1952" s="130" t="s">
        <v>12551</v>
      </c>
      <c r="BB1952" s="130" t="s">
        <v>12552</v>
      </c>
      <c r="BH1952" s="124"/>
      <c r="BI1952" s="124"/>
      <c r="BP1952" s="123"/>
      <c r="BQ1952" s="123"/>
      <c r="BR1952" s="123"/>
      <c r="BX1952" s="123"/>
      <c r="BY1952" s="123"/>
      <c r="CB1952" s="129" t="s">
        <v>1221</v>
      </c>
      <c r="CC1952" s="129" t="s">
        <v>204</v>
      </c>
      <c r="CD1952" s="129" t="s">
        <v>1225</v>
      </c>
      <c r="CE1952" s="129" t="s">
        <v>1270</v>
      </c>
      <c r="CF1952" s="129" t="s">
        <v>1744</v>
      </c>
      <c r="CG1952" s="131" t="s">
        <v>18069</v>
      </c>
      <c r="CH1952" s="131" t="s">
        <v>12552</v>
      </c>
      <c r="CI1952" s="124" t="s">
        <v>20935</v>
      </c>
    </row>
    <row r="1953" spans="45:87" ht="15" hidden="1" x14ac:dyDescent="0.25">
      <c r="AS1953" s="124" t="s">
        <v>6148</v>
      </c>
      <c r="AT1953" s="129" t="s">
        <v>1221</v>
      </c>
      <c r="AU1953" s="129" t="s">
        <v>204</v>
      </c>
      <c r="AV1953" s="129" t="s">
        <v>1225</v>
      </c>
      <c r="AW1953" s="129" t="s">
        <v>1270</v>
      </c>
      <c r="AX1953" s="129" t="s">
        <v>1299</v>
      </c>
      <c r="AZ1953" s="129" t="s">
        <v>3984</v>
      </c>
      <c r="BA1953" s="130" t="s">
        <v>12553</v>
      </c>
      <c r="BB1953" s="130" t="s">
        <v>12554</v>
      </c>
      <c r="BH1953" s="124"/>
      <c r="BI1953" s="124"/>
      <c r="BP1953" s="123"/>
      <c r="BQ1953" s="123"/>
      <c r="BR1953" s="123"/>
      <c r="BX1953" s="123"/>
      <c r="BY1953" s="123"/>
      <c r="CB1953" s="129" t="s">
        <v>1221</v>
      </c>
      <c r="CC1953" s="129" t="s">
        <v>204</v>
      </c>
      <c r="CD1953" s="129" t="s">
        <v>1225</v>
      </c>
      <c r="CE1953" s="129" t="s">
        <v>1270</v>
      </c>
      <c r="CF1953" s="129" t="s">
        <v>1299</v>
      </c>
      <c r="CG1953" s="131" t="s">
        <v>18069</v>
      </c>
      <c r="CH1953" s="131" t="s">
        <v>12554</v>
      </c>
      <c r="CI1953" s="124" t="s">
        <v>20936</v>
      </c>
    </row>
    <row r="1954" spans="45:87" ht="15" hidden="1" x14ac:dyDescent="0.25">
      <c r="AS1954" s="124" t="s">
        <v>6149</v>
      </c>
      <c r="AT1954" s="129" t="s">
        <v>1221</v>
      </c>
      <c r="AU1954" s="129" t="s">
        <v>204</v>
      </c>
      <c r="AV1954" s="129" t="s">
        <v>1225</v>
      </c>
      <c r="AW1954" s="129" t="s">
        <v>1270</v>
      </c>
      <c r="AX1954" s="129" t="s">
        <v>1745</v>
      </c>
      <c r="AZ1954" s="129" t="s">
        <v>3984</v>
      </c>
      <c r="BA1954" s="130" t="s">
        <v>12555</v>
      </c>
      <c r="BB1954" s="130" t="s">
        <v>12556</v>
      </c>
      <c r="BH1954" s="124"/>
      <c r="BI1954" s="124"/>
      <c r="BP1954" s="123"/>
      <c r="BQ1954" s="123"/>
      <c r="BR1954" s="123"/>
      <c r="BX1954" s="123"/>
      <c r="BY1954" s="123"/>
      <c r="CB1954" s="129" t="s">
        <v>1221</v>
      </c>
      <c r="CC1954" s="129" t="s">
        <v>204</v>
      </c>
      <c r="CD1954" s="129" t="s">
        <v>1225</v>
      </c>
      <c r="CE1954" s="129" t="s">
        <v>1270</v>
      </c>
      <c r="CF1954" s="129" t="s">
        <v>1745</v>
      </c>
      <c r="CG1954" s="131" t="s">
        <v>18069</v>
      </c>
      <c r="CH1954" s="131" t="s">
        <v>12556</v>
      </c>
      <c r="CI1954" s="124" t="s">
        <v>20937</v>
      </c>
    </row>
    <row r="1955" spans="45:87" ht="15" hidden="1" x14ac:dyDescent="0.25">
      <c r="AS1955" s="124" t="s">
        <v>6150</v>
      </c>
      <c r="AT1955" s="129" t="s">
        <v>1221</v>
      </c>
      <c r="AU1955" s="129" t="s">
        <v>204</v>
      </c>
      <c r="AV1955" s="129" t="s">
        <v>1225</v>
      </c>
      <c r="AW1955" s="129" t="s">
        <v>1270</v>
      </c>
      <c r="AX1955" s="129" t="s">
        <v>1300</v>
      </c>
      <c r="AZ1955" s="129" t="s">
        <v>3984</v>
      </c>
      <c r="BA1955" s="130" t="s">
        <v>12557</v>
      </c>
      <c r="BB1955" s="130" t="s">
        <v>12558</v>
      </c>
      <c r="BH1955" s="124"/>
      <c r="BI1955" s="124"/>
      <c r="BP1955" s="123"/>
      <c r="BQ1955" s="123"/>
      <c r="BR1955" s="123"/>
      <c r="BX1955" s="123"/>
      <c r="BY1955" s="123"/>
      <c r="CB1955" s="129" t="s">
        <v>1221</v>
      </c>
      <c r="CC1955" s="129" t="s">
        <v>204</v>
      </c>
      <c r="CD1955" s="129" t="s">
        <v>1225</v>
      </c>
      <c r="CE1955" s="129" t="s">
        <v>1270</v>
      </c>
      <c r="CF1955" s="129" t="s">
        <v>1300</v>
      </c>
      <c r="CG1955" s="131" t="s">
        <v>18069</v>
      </c>
      <c r="CH1955" s="131" t="s">
        <v>12558</v>
      </c>
      <c r="CI1955" s="124" t="s">
        <v>20938</v>
      </c>
    </row>
    <row r="1956" spans="45:87" ht="15" hidden="1" x14ac:dyDescent="0.25">
      <c r="AS1956" s="124" t="s">
        <v>6151</v>
      </c>
      <c r="AT1956" s="129" t="s">
        <v>1221</v>
      </c>
      <c r="AU1956" s="129" t="s">
        <v>204</v>
      </c>
      <c r="AV1956" s="129" t="s">
        <v>1226</v>
      </c>
      <c r="AW1956" s="129" t="s">
        <v>1301</v>
      </c>
      <c r="AX1956" s="129" t="s">
        <v>1302</v>
      </c>
      <c r="AZ1956" s="129" t="s">
        <v>3984</v>
      </c>
      <c r="BA1956" s="130" t="s">
        <v>12559</v>
      </c>
      <c r="BB1956" s="130" t="s">
        <v>12560</v>
      </c>
      <c r="BH1956" s="124"/>
      <c r="BI1956" s="124"/>
      <c r="BP1956" s="123"/>
      <c r="BQ1956" s="123"/>
      <c r="BR1956" s="123"/>
      <c r="BX1956" s="123"/>
      <c r="BY1956" s="123"/>
      <c r="CB1956" s="129" t="s">
        <v>1221</v>
      </c>
      <c r="CC1956" s="129" t="s">
        <v>204</v>
      </c>
      <c r="CD1956" s="129" t="s">
        <v>1226</v>
      </c>
      <c r="CE1956" s="129" t="s">
        <v>1301</v>
      </c>
      <c r="CF1956" s="129" t="s">
        <v>1302</v>
      </c>
      <c r="CG1956" s="131" t="s">
        <v>18070</v>
      </c>
      <c r="CH1956" s="131" t="s">
        <v>12560</v>
      </c>
      <c r="CI1956" s="124" t="s">
        <v>20939</v>
      </c>
    </row>
    <row r="1957" spans="45:87" ht="15" hidden="1" x14ac:dyDescent="0.25">
      <c r="AS1957" s="124" t="s">
        <v>6152</v>
      </c>
      <c r="AT1957" s="129" t="s">
        <v>1221</v>
      </c>
      <c r="AU1957" s="129" t="s">
        <v>204</v>
      </c>
      <c r="AV1957" s="129" t="s">
        <v>1226</v>
      </c>
      <c r="AW1957" s="129" t="s">
        <v>1301</v>
      </c>
      <c r="AX1957" s="129" t="s">
        <v>1746</v>
      </c>
      <c r="AZ1957" s="129" t="s">
        <v>3984</v>
      </c>
      <c r="BA1957" s="130" t="s">
        <v>12561</v>
      </c>
      <c r="BB1957" s="130" t="s">
        <v>12562</v>
      </c>
      <c r="BH1957" s="124"/>
      <c r="BI1957" s="124"/>
      <c r="BP1957" s="123"/>
      <c r="BQ1957" s="123"/>
      <c r="BR1957" s="123"/>
      <c r="BX1957" s="123"/>
      <c r="BY1957" s="123"/>
      <c r="CB1957" s="129" t="s">
        <v>1221</v>
      </c>
      <c r="CC1957" s="129" t="s">
        <v>204</v>
      </c>
      <c r="CD1957" s="129" t="s">
        <v>1226</v>
      </c>
      <c r="CE1957" s="129" t="s">
        <v>1301</v>
      </c>
      <c r="CF1957" s="129" t="s">
        <v>1746</v>
      </c>
      <c r="CG1957" s="131" t="s">
        <v>18070</v>
      </c>
      <c r="CH1957" s="131" t="s">
        <v>12562</v>
      </c>
      <c r="CI1957" s="124" t="s">
        <v>20940</v>
      </c>
    </row>
    <row r="1958" spans="45:87" ht="15" hidden="1" x14ac:dyDescent="0.25">
      <c r="AS1958" s="124" t="s">
        <v>6153</v>
      </c>
      <c r="AT1958" s="129" t="s">
        <v>1221</v>
      </c>
      <c r="AU1958" s="129" t="s">
        <v>204</v>
      </c>
      <c r="AV1958" s="129" t="s">
        <v>1226</v>
      </c>
      <c r="AW1958" s="129" t="s">
        <v>1301</v>
      </c>
      <c r="AX1958" s="129" t="s">
        <v>1303</v>
      </c>
      <c r="AZ1958" s="129" t="s">
        <v>3984</v>
      </c>
      <c r="BA1958" s="130" t="s">
        <v>12563</v>
      </c>
      <c r="BB1958" s="130" t="s">
        <v>12564</v>
      </c>
      <c r="BH1958" s="124"/>
      <c r="BI1958" s="124"/>
      <c r="BP1958" s="123"/>
      <c r="BQ1958" s="123"/>
      <c r="BR1958" s="123"/>
      <c r="BX1958" s="123"/>
      <c r="BY1958" s="123"/>
      <c r="CB1958" s="129" t="s">
        <v>1221</v>
      </c>
      <c r="CC1958" s="129" t="s">
        <v>204</v>
      </c>
      <c r="CD1958" s="129" t="s">
        <v>1226</v>
      </c>
      <c r="CE1958" s="129" t="s">
        <v>1301</v>
      </c>
      <c r="CF1958" s="129" t="s">
        <v>1303</v>
      </c>
      <c r="CG1958" s="131" t="s">
        <v>18070</v>
      </c>
      <c r="CH1958" s="131" t="s">
        <v>12564</v>
      </c>
      <c r="CI1958" s="124" t="s">
        <v>20941</v>
      </c>
    </row>
    <row r="1959" spans="45:87" ht="15" hidden="1" x14ac:dyDescent="0.25">
      <c r="AS1959" s="124" t="s">
        <v>6154</v>
      </c>
      <c r="AT1959" s="129" t="s">
        <v>1221</v>
      </c>
      <c r="AU1959" s="129" t="s">
        <v>204</v>
      </c>
      <c r="AV1959" s="129" t="s">
        <v>1226</v>
      </c>
      <c r="AW1959" s="129" t="s">
        <v>1301</v>
      </c>
      <c r="AX1959" s="129" t="s">
        <v>1305</v>
      </c>
      <c r="AZ1959" s="129" t="s">
        <v>3984</v>
      </c>
      <c r="BA1959" s="130" t="s">
        <v>12565</v>
      </c>
      <c r="BB1959" s="130" t="s">
        <v>12566</v>
      </c>
      <c r="BH1959" s="124"/>
      <c r="BI1959" s="124"/>
      <c r="BP1959" s="123"/>
      <c r="BQ1959" s="123"/>
      <c r="BR1959" s="123"/>
      <c r="BX1959" s="123"/>
      <c r="BY1959" s="123"/>
      <c r="CB1959" s="129" t="s">
        <v>1221</v>
      </c>
      <c r="CC1959" s="129" t="s">
        <v>204</v>
      </c>
      <c r="CD1959" s="129" t="s">
        <v>1226</v>
      </c>
      <c r="CE1959" s="129" t="s">
        <v>1301</v>
      </c>
      <c r="CF1959" s="129" t="s">
        <v>1305</v>
      </c>
      <c r="CG1959" s="131" t="s">
        <v>18070</v>
      </c>
      <c r="CH1959" s="131" t="s">
        <v>12566</v>
      </c>
      <c r="CI1959" s="124" t="s">
        <v>20942</v>
      </c>
    </row>
    <row r="1960" spans="45:87" ht="15" hidden="1" x14ac:dyDescent="0.25">
      <c r="AS1960" s="124" t="s">
        <v>6155</v>
      </c>
      <c r="AT1960" s="129" t="s">
        <v>1221</v>
      </c>
      <c r="AU1960" s="129" t="s">
        <v>204</v>
      </c>
      <c r="AV1960" s="129" t="s">
        <v>1226</v>
      </c>
      <c r="AW1960" s="129" t="s">
        <v>1301</v>
      </c>
      <c r="AX1960" s="129" t="s">
        <v>1747</v>
      </c>
      <c r="AZ1960" s="129" t="s">
        <v>3984</v>
      </c>
      <c r="BA1960" s="130" t="s">
        <v>12567</v>
      </c>
      <c r="BB1960" s="130" t="s">
        <v>12568</v>
      </c>
      <c r="BH1960" s="124"/>
      <c r="BI1960" s="124"/>
      <c r="BP1960" s="123"/>
      <c r="BQ1960" s="123"/>
      <c r="BR1960" s="123"/>
      <c r="BX1960" s="123"/>
      <c r="BY1960" s="123"/>
      <c r="CB1960" s="129" t="s">
        <v>1221</v>
      </c>
      <c r="CC1960" s="129" t="s">
        <v>204</v>
      </c>
      <c r="CD1960" s="129" t="s">
        <v>1226</v>
      </c>
      <c r="CE1960" s="129" t="s">
        <v>1301</v>
      </c>
      <c r="CF1960" s="129" t="s">
        <v>1747</v>
      </c>
      <c r="CG1960" s="131" t="s">
        <v>18070</v>
      </c>
      <c r="CH1960" s="131" t="s">
        <v>12568</v>
      </c>
      <c r="CI1960" s="124" t="s">
        <v>20943</v>
      </c>
    </row>
    <row r="1961" spans="45:87" ht="15" hidden="1" x14ac:dyDescent="0.25">
      <c r="AS1961" s="124" t="s">
        <v>6156</v>
      </c>
      <c r="AT1961" s="129" t="s">
        <v>1221</v>
      </c>
      <c r="AU1961" s="129" t="s">
        <v>204</v>
      </c>
      <c r="AV1961" s="129" t="s">
        <v>1226</v>
      </c>
      <c r="AW1961" s="129" t="s">
        <v>1301</v>
      </c>
      <c r="AX1961" s="129" t="s">
        <v>1748</v>
      </c>
      <c r="AZ1961" s="129" t="s">
        <v>3984</v>
      </c>
      <c r="BA1961" s="130" t="s">
        <v>12569</v>
      </c>
      <c r="BB1961" s="130" t="s">
        <v>12570</v>
      </c>
      <c r="BH1961" s="124"/>
      <c r="BI1961" s="124"/>
      <c r="BP1961" s="123"/>
      <c r="BQ1961" s="123"/>
      <c r="BR1961" s="123"/>
      <c r="BX1961" s="123"/>
      <c r="BY1961" s="123"/>
      <c r="CB1961" s="129" t="s">
        <v>1221</v>
      </c>
      <c r="CC1961" s="129" t="s">
        <v>204</v>
      </c>
      <c r="CD1961" s="129" t="s">
        <v>1226</v>
      </c>
      <c r="CE1961" s="129" t="s">
        <v>1301</v>
      </c>
      <c r="CF1961" s="129" t="s">
        <v>1748</v>
      </c>
      <c r="CG1961" s="131" t="s">
        <v>18070</v>
      </c>
      <c r="CH1961" s="131" t="s">
        <v>12570</v>
      </c>
      <c r="CI1961" s="124" t="s">
        <v>20944</v>
      </c>
    </row>
    <row r="1962" spans="45:87" ht="15" hidden="1" x14ac:dyDescent="0.25">
      <c r="AS1962" s="124" t="s">
        <v>6157</v>
      </c>
      <c r="AT1962" s="129" t="s">
        <v>1221</v>
      </c>
      <c r="AU1962" s="129" t="s">
        <v>204</v>
      </c>
      <c r="AV1962" s="129" t="s">
        <v>1226</v>
      </c>
      <c r="AW1962" s="129" t="s">
        <v>1301</v>
      </c>
      <c r="AX1962" s="129" t="s">
        <v>1749</v>
      </c>
      <c r="AZ1962" s="129" t="s">
        <v>3984</v>
      </c>
      <c r="BA1962" s="130" t="s">
        <v>12571</v>
      </c>
      <c r="BB1962" s="130" t="s">
        <v>12572</v>
      </c>
      <c r="BH1962" s="124"/>
      <c r="BI1962" s="124"/>
      <c r="BP1962" s="123"/>
      <c r="BQ1962" s="123"/>
      <c r="BR1962" s="123"/>
      <c r="BX1962" s="123"/>
      <c r="BY1962" s="123"/>
      <c r="CB1962" s="129" t="s">
        <v>1221</v>
      </c>
      <c r="CC1962" s="129" t="s">
        <v>204</v>
      </c>
      <c r="CD1962" s="129" t="s">
        <v>1226</v>
      </c>
      <c r="CE1962" s="129" t="s">
        <v>1301</v>
      </c>
      <c r="CF1962" s="129" t="s">
        <v>1749</v>
      </c>
      <c r="CG1962" s="131" t="s">
        <v>18070</v>
      </c>
      <c r="CH1962" s="131" t="s">
        <v>12572</v>
      </c>
      <c r="CI1962" s="124" t="s">
        <v>20945</v>
      </c>
    </row>
    <row r="1963" spans="45:87" ht="15" hidden="1" x14ac:dyDescent="0.25">
      <c r="AS1963" s="124" t="s">
        <v>6158</v>
      </c>
      <c r="AT1963" s="129" t="s">
        <v>1221</v>
      </c>
      <c r="AU1963" s="129" t="s">
        <v>204</v>
      </c>
      <c r="AV1963" s="129" t="s">
        <v>1226</v>
      </c>
      <c r="AW1963" s="129" t="s">
        <v>1301</v>
      </c>
      <c r="AX1963" s="129" t="s">
        <v>1750</v>
      </c>
      <c r="AZ1963" s="129" t="s">
        <v>3984</v>
      </c>
      <c r="BA1963" s="130" t="s">
        <v>12573</v>
      </c>
      <c r="BB1963" s="130" t="s">
        <v>12574</v>
      </c>
      <c r="BH1963" s="124"/>
      <c r="BI1963" s="124"/>
      <c r="BP1963" s="123"/>
      <c r="BQ1963" s="123"/>
      <c r="BR1963" s="123"/>
      <c r="BX1963" s="123"/>
      <c r="BY1963" s="123"/>
      <c r="CB1963" s="129" t="s">
        <v>1221</v>
      </c>
      <c r="CC1963" s="129" t="s">
        <v>204</v>
      </c>
      <c r="CD1963" s="129" t="s">
        <v>1226</v>
      </c>
      <c r="CE1963" s="129" t="s">
        <v>1301</v>
      </c>
      <c r="CF1963" s="129" t="s">
        <v>1750</v>
      </c>
      <c r="CG1963" s="131" t="s">
        <v>18070</v>
      </c>
      <c r="CH1963" s="131" t="s">
        <v>12574</v>
      </c>
      <c r="CI1963" s="124" t="s">
        <v>20946</v>
      </c>
    </row>
    <row r="1964" spans="45:87" ht="15" hidden="1" x14ac:dyDescent="0.25">
      <c r="AS1964" s="124" t="s">
        <v>6159</v>
      </c>
      <c r="AT1964" s="129" t="s">
        <v>1221</v>
      </c>
      <c r="AU1964" s="129" t="s">
        <v>204</v>
      </c>
      <c r="AV1964" s="129" t="s">
        <v>1226</v>
      </c>
      <c r="AW1964" s="129" t="s">
        <v>1301</v>
      </c>
      <c r="AX1964" s="129" t="s">
        <v>1751</v>
      </c>
      <c r="AZ1964" s="129" t="s">
        <v>3984</v>
      </c>
      <c r="BA1964" s="130" t="s">
        <v>12575</v>
      </c>
      <c r="BB1964" s="130" t="s">
        <v>12576</v>
      </c>
      <c r="BH1964" s="124"/>
      <c r="BI1964" s="124"/>
      <c r="BP1964" s="123"/>
      <c r="BQ1964" s="123"/>
      <c r="BR1964" s="123"/>
      <c r="BX1964" s="123"/>
      <c r="BY1964" s="123"/>
      <c r="CB1964" s="129" t="s">
        <v>1221</v>
      </c>
      <c r="CC1964" s="129" t="s">
        <v>204</v>
      </c>
      <c r="CD1964" s="129" t="s">
        <v>1226</v>
      </c>
      <c r="CE1964" s="129" t="s">
        <v>1301</v>
      </c>
      <c r="CF1964" s="129" t="s">
        <v>1751</v>
      </c>
      <c r="CG1964" s="131" t="s">
        <v>18070</v>
      </c>
      <c r="CH1964" s="131" t="s">
        <v>12576</v>
      </c>
      <c r="CI1964" s="124" t="s">
        <v>20947</v>
      </c>
    </row>
    <row r="1965" spans="45:87" ht="15" hidden="1" x14ac:dyDescent="0.25">
      <c r="AS1965" s="124" t="s">
        <v>6160</v>
      </c>
      <c r="AT1965" s="129" t="s">
        <v>1221</v>
      </c>
      <c r="AU1965" s="129" t="s">
        <v>204</v>
      </c>
      <c r="AV1965" s="129" t="s">
        <v>1226</v>
      </c>
      <c r="AW1965" s="129" t="s">
        <v>1301</v>
      </c>
      <c r="AX1965" s="129" t="s">
        <v>1314</v>
      </c>
      <c r="AZ1965" s="129" t="s">
        <v>3984</v>
      </c>
      <c r="BA1965" s="130" t="s">
        <v>12577</v>
      </c>
      <c r="BB1965" s="130" t="s">
        <v>12578</v>
      </c>
      <c r="BH1965" s="124"/>
      <c r="BI1965" s="124"/>
      <c r="BP1965" s="123"/>
      <c r="BQ1965" s="123"/>
      <c r="BR1965" s="123"/>
      <c r="BX1965" s="123"/>
      <c r="BY1965" s="123"/>
      <c r="CB1965" s="129" t="s">
        <v>1221</v>
      </c>
      <c r="CC1965" s="129" t="s">
        <v>204</v>
      </c>
      <c r="CD1965" s="129" t="s">
        <v>1226</v>
      </c>
      <c r="CE1965" s="129" t="s">
        <v>1301</v>
      </c>
      <c r="CF1965" s="129" t="s">
        <v>1314</v>
      </c>
      <c r="CG1965" s="131" t="s">
        <v>18070</v>
      </c>
      <c r="CH1965" s="131" t="s">
        <v>12578</v>
      </c>
      <c r="CI1965" s="124" t="s">
        <v>20948</v>
      </c>
    </row>
    <row r="1966" spans="45:87" ht="15" hidden="1" x14ac:dyDescent="0.25">
      <c r="AS1966" s="124" t="s">
        <v>6161</v>
      </c>
      <c r="AT1966" s="129" t="s">
        <v>1221</v>
      </c>
      <c r="AU1966" s="129" t="s">
        <v>204</v>
      </c>
      <c r="AV1966" s="129" t="s">
        <v>1226</v>
      </c>
      <c r="AW1966" s="129" t="s">
        <v>1301</v>
      </c>
      <c r="AX1966" s="129" t="s">
        <v>1315</v>
      </c>
      <c r="AZ1966" s="129" t="s">
        <v>3984</v>
      </c>
      <c r="BA1966" s="130" t="s">
        <v>12579</v>
      </c>
      <c r="BB1966" s="130" t="s">
        <v>12580</v>
      </c>
      <c r="BH1966" s="124"/>
      <c r="BI1966" s="124"/>
      <c r="BP1966" s="123"/>
      <c r="BQ1966" s="123"/>
      <c r="BR1966" s="123"/>
      <c r="BX1966" s="123"/>
      <c r="BY1966" s="123"/>
      <c r="CB1966" s="129" t="s">
        <v>1221</v>
      </c>
      <c r="CC1966" s="129" t="s">
        <v>204</v>
      </c>
      <c r="CD1966" s="129" t="s">
        <v>1226</v>
      </c>
      <c r="CE1966" s="129" t="s">
        <v>1301</v>
      </c>
      <c r="CF1966" s="129" t="s">
        <v>1315</v>
      </c>
      <c r="CG1966" s="131" t="s">
        <v>18070</v>
      </c>
      <c r="CH1966" s="131" t="s">
        <v>12580</v>
      </c>
      <c r="CI1966" s="124" t="s">
        <v>20949</v>
      </c>
    </row>
    <row r="1967" spans="45:87" ht="15" hidden="1" x14ac:dyDescent="0.25">
      <c r="AS1967" s="124" t="s">
        <v>6162</v>
      </c>
      <c r="AT1967" s="129" t="s">
        <v>1221</v>
      </c>
      <c r="AU1967" s="129" t="s">
        <v>204</v>
      </c>
      <c r="AV1967" s="129" t="s">
        <v>1226</v>
      </c>
      <c r="AW1967" s="129" t="s">
        <v>1301</v>
      </c>
      <c r="AX1967" s="129" t="s">
        <v>1316</v>
      </c>
      <c r="AZ1967" s="129" t="s">
        <v>3984</v>
      </c>
      <c r="BA1967" s="130" t="s">
        <v>12581</v>
      </c>
      <c r="BB1967" s="130" t="s">
        <v>12582</v>
      </c>
      <c r="BH1967" s="124"/>
      <c r="BI1967" s="124"/>
      <c r="BP1967" s="123"/>
      <c r="BQ1967" s="123"/>
      <c r="BR1967" s="123"/>
      <c r="BX1967" s="123"/>
      <c r="BY1967" s="123"/>
      <c r="CB1967" s="129" t="s">
        <v>1221</v>
      </c>
      <c r="CC1967" s="129" t="s">
        <v>204</v>
      </c>
      <c r="CD1967" s="129" t="s">
        <v>1226</v>
      </c>
      <c r="CE1967" s="129" t="s">
        <v>1301</v>
      </c>
      <c r="CF1967" s="129" t="s">
        <v>1316</v>
      </c>
      <c r="CG1967" s="131" t="s">
        <v>18070</v>
      </c>
      <c r="CH1967" s="131" t="s">
        <v>12582</v>
      </c>
      <c r="CI1967" s="124" t="s">
        <v>20950</v>
      </c>
    </row>
    <row r="1968" spans="45:87" ht="15" hidden="1" x14ac:dyDescent="0.25">
      <c r="AS1968" s="124" t="s">
        <v>6163</v>
      </c>
      <c r="AT1968" s="129" t="s">
        <v>1221</v>
      </c>
      <c r="AU1968" s="129" t="s">
        <v>204</v>
      </c>
      <c r="AV1968" s="129" t="s">
        <v>1226</v>
      </c>
      <c r="AW1968" s="129" t="s">
        <v>1301</v>
      </c>
      <c r="AX1968" s="129" t="s">
        <v>1317</v>
      </c>
      <c r="AZ1968" s="129" t="s">
        <v>3984</v>
      </c>
      <c r="BA1968" s="130" t="s">
        <v>12583</v>
      </c>
      <c r="BB1968" s="130" t="s">
        <v>12584</v>
      </c>
      <c r="BH1968" s="124"/>
      <c r="BI1968" s="124"/>
      <c r="BP1968" s="123"/>
      <c r="BQ1968" s="123"/>
      <c r="BR1968" s="123"/>
      <c r="BX1968" s="123"/>
      <c r="BY1968" s="123"/>
      <c r="CB1968" s="129" t="s">
        <v>1221</v>
      </c>
      <c r="CC1968" s="129" t="s">
        <v>204</v>
      </c>
      <c r="CD1968" s="129" t="s">
        <v>1226</v>
      </c>
      <c r="CE1968" s="129" t="s">
        <v>1301</v>
      </c>
      <c r="CF1968" s="129" t="s">
        <v>1317</v>
      </c>
      <c r="CG1968" s="131" t="s">
        <v>18070</v>
      </c>
      <c r="CH1968" s="131" t="s">
        <v>12584</v>
      </c>
      <c r="CI1968" s="124" t="s">
        <v>20951</v>
      </c>
    </row>
    <row r="1969" spans="45:87" ht="15" hidden="1" x14ac:dyDescent="0.25">
      <c r="AS1969" s="124" t="s">
        <v>6164</v>
      </c>
      <c r="AT1969" s="129" t="s">
        <v>1221</v>
      </c>
      <c r="AU1969" s="129" t="s">
        <v>204</v>
      </c>
      <c r="AV1969" s="129" t="s">
        <v>1226</v>
      </c>
      <c r="AW1969" s="129" t="s">
        <v>1301</v>
      </c>
      <c r="AX1969" s="129" t="s">
        <v>1320</v>
      </c>
      <c r="AZ1969" s="129" t="s">
        <v>3984</v>
      </c>
      <c r="BA1969" s="130" t="s">
        <v>12585</v>
      </c>
      <c r="BB1969" s="130" t="s">
        <v>12586</v>
      </c>
      <c r="BH1969" s="124"/>
      <c r="BI1969" s="124"/>
      <c r="BP1969" s="123"/>
      <c r="BQ1969" s="123"/>
      <c r="BR1969" s="123"/>
      <c r="BX1969" s="123"/>
      <c r="BY1969" s="123"/>
      <c r="CB1969" s="129" t="s">
        <v>1221</v>
      </c>
      <c r="CC1969" s="129" t="s">
        <v>204</v>
      </c>
      <c r="CD1969" s="129" t="s">
        <v>1226</v>
      </c>
      <c r="CE1969" s="129" t="s">
        <v>1301</v>
      </c>
      <c r="CF1969" s="129" t="s">
        <v>1320</v>
      </c>
      <c r="CG1969" s="131" t="s">
        <v>18070</v>
      </c>
      <c r="CH1969" s="131" t="s">
        <v>12586</v>
      </c>
      <c r="CI1969" s="124" t="s">
        <v>20952</v>
      </c>
    </row>
    <row r="1970" spans="45:87" ht="15" hidden="1" x14ac:dyDescent="0.25">
      <c r="AS1970" s="124" t="s">
        <v>6165</v>
      </c>
      <c r="AT1970" s="129" t="s">
        <v>1221</v>
      </c>
      <c r="AU1970" s="129" t="s">
        <v>204</v>
      </c>
      <c r="AV1970" s="129" t="s">
        <v>1226</v>
      </c>
      <c r="AW1970" s="129" t="s">
        <v>1301</v>
      </c>
      <c r="AX1970" s="129" t="s">
        <v>1325</v>
      </c>
      <c r="AZ1970" s="129" t="s">
        <v>3984</v>
      </c>
      <c r="BA1970" s="130" t="s">
        <v>12587</v>
      </c>
      <c r="BB1970" s="130" t="s">
        <v>12588</v>
      </c>
      <c r="BH1970" s="124"/>
      <c r="BI1970" s="124"/>
      <c r="BP1970" s="123"/>
      <c r="BQ1970" s="123"/>
      <c r="BR1970" s="123"/>
      <c r="BX1970" s="123"/>
      <c r="BY1970" s="123"/>
      <c r="CB1970" s="129" t="s">
        <v>1221</v>
      </c>
      <c r="CC1970" s="129" t="s">
        <v>204</v>
      </c>
      <c r="CD1970" s="129" t="s">
        <v>1226</v>
      </c>
      <c r="CE1970" s="129" t="s">
        <v>1301</v>
      </c>
      <c r="CF1970" s="129" t="s">
        <v>1325</v>
      </c>
      <c r="CG1970" s="131" t="s">
        <v>18070</v>
      </c>
      <c r="CH1970" s="131" t="s">
        <v>12588</v>
      </c>
      <c r="CI1970" s="124" t="s">
        <v>20953</v>
      </c>
    </row>
    <row r="1971" spans="45:87" ht="15" hidden="1" x14ac:dyDescent="0.25">
      <c r="AS1971" s="124" t="s">
        <v>6166</v>
      </c>
      <c r="AT1971" s="129" t="s">
        <v>1221</v>
      </c>
      <c r="AU1971" s="129" t="s">
        <v>204</v>
      </c>
      <c r="AV1971" s="129" t="s">
        <v>1226</v>
      </c>
      <c r="AW1971" s="129" t="s">
        <v>1301</v>
      </c>
      <c r="AX1971" s="129" t="s">
        <v>1326</v>
      </c>
      <c r="AZ1971" s="129" t="s">
        <v>3984</v>
      </c>
      <c r="BA1971" s="130" t="s">
        <v>12589</v>
      </c>
      <c r="BB1971" s="130" t="s">
        <v>12590</v>
      </c>
      <c r="BH1971" s="124"/>
      <c r="BI1971" s="124"/>
      <c r="BP1971" s="123"/>
      <c r="BQ1971" s="123"/>
      <c r="BR1971" s="123"/>
      <c r="BX1971" s="123"/>
      <c r="BY1971" s="123"/>
      <c r="CB1971" s="129" t="s">
        <v>1221</v>
      </c>
      <c r="CC1971" s="129" t="s">
        <v>204</v>
      </c>
      <c r="CD1971" s="129" t="s">
        <v>1226</v>
      </c>
      <c r="CE1971" s="129" t="s">
        <v>1301</v>
      </c>
      <c r="CF1971" s="129" t="s">
        <v>1326</v>
      </c>
      <c r="CG1971" s="131" t="s">
        <v>18070</v>
      </c>
      <c r="CH1971" s="131" t="s">
        <v>12590</v>
      </c>
      <c r="CI1971" s="124" t="s">
        <v>20954</v>
      </c>
    </row>
    <row r="1972" spans="45:87" ht="15" hidden="1" x14ac:dyDescent="0.25">
      <c r="AS1972" s="124" t="s">
        <v>6167</v>
      </c>
      <c r="AT1972" s="129" t="s">
        <v>1221</v>
      </c>
      <c r="AU1972" s="129" t="s">
        <v>204</v>
      </c>
      <c r="AV1972" s="129" t="s">
        <v>1226</v>
      </c>
      <c r="AW1972" s="129" t="s">
        <v>1301</v>
      </c>
      <c r="AX1972" s="129" t="s">
        <v>1327</v>
      </c>
      <c r="AZ1972" s="129" t="s">
        <v>3984</v>
      </c>
      <c r="BA1972" s="130" t="s">
        <v>12591</v>
      </c>
      <c r="BB1972" s="130" t="s">
        <v>12592</v>
      </c>
      <c r="BH1972" s="124"/>
      <c r="BI1972" s="124"/>
      <c r="BP1972" s="123"/>
      <c r="BQ1972" s="123"/>
      <c r="BR1972" s="123"/>
      <c r="BX1972" s="123"/>
      <c r="BY1972" s="123"/>
      <c r="CB1972" s="129" t="s">
        <v>1221</v>
      </c>
      <c r="CC1972" s="129" t="s">
        <v>204</v>
      </c>
      <c r="CD1972" s="129" t="s">
        <v>1226</v>
      </c>
      <c r="CE1972" s="129" t="s">
        <v>1301</v>
      </c>
      <c r="CF1972" s="129" t="s">
        <v>1327</v>
      </c>
      <c r="CG1972" s="131" t="s">
        <v>18070</v>
      </c>
      <c r="CH1972" s="131" t="s">
        <v>12592</v>
      </c>
      <c r="CI1972" s="124" t="s">
        <v>20955</v>
      </c>
    </row>
    <row r="1973" spans="45:87" ht="15" hidden="1" x14ac:dyDescent="0.25">
      <c r="AS1973" s="124" t="s">
        <v>6168</v>
      </c>
      <c r="AT1973" s="129" t="s">
        <v>1221</v>
      </c>
      <c r="AU1973" s="129" t="s">
        <v>204</v>
      </c>
      <c r="AV1973" s="129" t="s">
        <v>1226</v>
      </c>
      <c r="AW1973" s="129" t="s">
        <v>1301</v>
      </c>
      <c r="AX1973" s="129" t="s">
        <v>1330</v>
      </c>
      <c r="AZ1973" s="129" t="s">
        <v>3984</v>
      </c>
      <c r="BA1973" s="130" t="s">
        <v>12593</v>
      </c>
      <c r="BB1973" s="130" t="s">
        <v>12594</v>
      </c>
      <c r="BH1973" s="124"/>
      <c r="BI1973" s="124"/>
      <c r="BP1973" s="123"/>
      <c r="BQ1973" s="123"/>
      <c r="BR1973" s="123"/>
      <c r="BX1973" s="123"/>
      <c r="BY1973" s="123"/>
      <c r="CB1973" s="129" t="s">
        <v>1221</v>
      </c>
      <c r="CC1973" s="129" t="s">
        <v>204</v>
      </c>
      <c r="CD1973" s="129" t="s">
        <v>1226</v>
      </c>
      <c r="CE1973" s="129" t="s">
        <v>1301</v>
      </c>
      <c r="CF1973" s="129" t="s">
        <v>1330</v>
      </c>
      <c r="CG1973" s="131" t="s">
        <v>18070</v>
      </c>
      <c r="CH1973" s="131" t="s">
        <v>12594</v>
      </c>
      <c r="CI1973" s="124" t="s">
        <v>20956</v>
      </c>
    </row>
    <row r="1974" spans="45:87" ht="15" hidden="1" x14ac:dyDescent="0.25">
      <c r="AS1974" s="124" t="s">
        <v>6169</v>
      </c>
      <c r="AT1974" s="129" t="s">
        <v>1221</v>
      </c>
      <c r="AU1974" s="129" t="s">
        <v>204</v>
      </c>
      <c r="AV1974" s="129" t="s">
        <v>1226</v>
      </c>
      <c r="AW1974" s="129" t="s">
        <v>1301</v>
      </c>
      <c r="AX1974" s="129" t="s">
        <v>1332</v>
      </c>
      <c r="AZ1974" s="129" t="s">
        <v>3984</v>
      </c>
      <c r="BA1974" s="130" t="s">
        <v>12595</v>
      </c>
      <c r="BB1974" s="130" t="s">
        <v>12596</v>
      </c>
      <c r="BH1974" s="124"/>
      <c r="BI1974" s="124"/>
      <c r="BP1974" s="123"/>
      <c r="BQ1974" s="123"/>
      <c r="BR1974" s="123"/>
      <c r="BX1974" s="123"/>
      <c r="BY1974" s="123"/>
      <c r="CB1974" s="129" t="s">
        <v>1221</v>
      </c>
      <c r="CC1974" s="129" t="s">
        <v>204</v>
      </c>
      <c r="CD1974" s="129" t="s">
        <v>1226</v>
      </c>
      <c r="CE1974" s="129" t="s">
        <v>1301</v>
      </c>
      <c r="CF1974" s="129" t="s">
        <v>1332</v>
      </c>
      <c r="CG1974" s="131" t="s">
        <v>18070</v>
      </c>
      <c r="CH1974" s="131" t="s">
        <v>12596</v>
      </c>
      <c r="CI1974" s="124" t="s">
        <v>20957</v>
      </c>
    </row>
    <row r="1975" spans="45:87" ht="15" hidden="1" x14ac:dyDescent="0.25">
      <c r="AS1975" s="124" t="s">
        <v>6170</v>
      </c>
      <c r="AT1975" s="129" t="s">
        <v>1221</v>
      </c>
      <c r="AU1975" s="129" t="s">
        <v>204</v>
      </c>
      <c r="AV1975" s="129" t="s">
        <v>1226</v>
      </c>
      <c r="AW1975" s="129" t="s">
        <v>1301</v>
      </c>
      <c r="AX1975" s="129" t="s">
        <v>1333</v>
      </c>
      <c r="AZ1975" s="129" t="s">
        <v>3984</v>
      </c>
      <c r="BA1975" s="130" t="s">
        <v>12597</v>
      </c>
      <c r="BB1975" s="130" t="s">
        <v>12598</v>
      </c>
      <c r="BH1975" s="124"/>
      <c r="BI1975" s="124"/>
      <c r="BP1975" s="123"/>
      <c r="BQ1975" s="123"/>
      <c r="BR1975" s="123"/>
      <c r="BX1975" s="123"/>
      <c r="BY1975" s="123"/>
      <c r="CB1975" s="129" t="s">
        <v>1221</v>
      </c>
      <c r="CC1975" s="129" t="s">
        <v>204</v>
      </c>
      <c r="CD1975" s="129" t="s">
        <v>1226</v>
      </c>
      <c r="CE1975" s="129" t="s">
        <v>1301</v>
      </c>
      <c r="CF1975" s="129" t="s">
        <v>1333</v>
      </c>
      <c r="CG1975" s="131" t="s">
        <v>18070</v>
      </c>
      <c r="CH1975" s="131" t="s">
        <v>12598</v>
      </c>
      <c r="CI1975" s="124" t="s">
        <v>20958</v>
      </c>
    </row>
    <row r="1976" spans="45:87" ht="15" hidden="1" x14ac:dyDescent="0.25">
      <c r="AS1976" s="124" t="s">
        <v>6171</v>
      </c>
      <c r="AT1976" s="129" t="s">
        <v>1221</v>
      </c>
      <c r="AU1976" s="129" t="s">
        <v>204</v>
      </c>
      <c r="AV1976" s="129" t="s">
        <v>1226</v>
      </c>
      <c r="AW1976" s="129" t="s">
        <v>1301</v>
      </c>
      <c r="AX1976" s="129" t="s">
        <v>1334</v>
      </c>
      <c r="AZ1976" s="129" t="s">
        <v>3984</v>
      </c>
      <c r="BA1976" s="130" t="s">
        <v>12599</v>
      </c>
      <c r="BB1976" s="130" t="s">
        <v>12600</v>
      </c>
      <c r="BH1976" s="124"/>
      <c r="BI1976" s="124"/>
      <c r="BP1976" s="123"/>
      <c r="BQ1976" s="123"/>
      <c r="BR1976" s="123"/>
      <c r="BX1976" s="123"/>
      <c r="BY1976" s="123"/>
      <c r="CB1976" s="129" t="s">
        <v>1221</v>
      </c>
      <c r="CC1976" s="129" t="s">
        <v>204</v>
      </c>
      <c r="CD1976" s="129" t="s">
        <v>1226</v>
      </c>
      <c r="CE1976" s="129" t="s">
        <v>1301</v>
      </c>
      <c r="CF1976" s="129" t="s">
        <v>1334</v>
      </c>
      <c r="CG1976" s="131" t="s">
        <v>18070</v>
      </c>
      <c r="CH1976" s="131" t="s">
        <v>12600</v>
      </c>
      <c r="CI1976" s="124" t="s">
        <v>20959</v>
      </c>
    </row>
    <row r="1977" spans="45:87" ht="15" hidden="1" x14ac:dyDescent="0.25">
      <c r="AS1977" s="124" t="s">
        <v>6172</v>
      </c>
      <c r="AT1977" s="129" t="s">
        <v>1221</v>
      </c>
      <c r="AU1977" s="129" t="s">
        <v>204</v>
      </c>
      <c r="AV1977" s="129" t="s">
        <v>1226</v>
      </c>
      <c r="AW1977" s="129" t="s">
        <v>1301</v>
      </c>
      <c r="AX1977" s="129" t="s">
        <v>1335</v>
      </c>
      <c r="AZ1977" s="129" t="s">
        <v>3984</v>
      </c>
      <c r="BA1977" s="130" t="s">
        <v>12601</v>
      </c>
      <c r="BB1977" s="130" t="s">
        <v>12602</v>
      </c>
      <c r="BH1977" s="124"/>
      <c r="BI1977" s="124"/>
      <c r="BP1977" s="123"/>
      <c r="BQ1977" s="123"/>
      <c r="BR1977" s="123"/>
      <c r="BX1977" s="123"/>
      <c r="BY1977" s="123"/>
      <c r="CB1977" s="129" t="s">
        <v>1221</v>
      </c>
      <c r="CC1977" s="129" t="s">
        <v>204</v>
      </c>
      <c r="CD1977" s="129" t="s">
        <v>1226</v>
      </c>
      <c r="CE1977" s="129" t="s">
        <v>1301</v>
      </c>
      <c r="CF1977" s="129" t="s">
        <v>1335</v>
      </c>
      <c r="CG1977" s="131" t="s">
        <v>18070</v>
      </c>
      <c r="CH1977" s="131" t="s">
        <v>12602</v>
      </c>
      <c r="CI1977" s="124" t="s">
        <v>20960</v>
      </c>
    </row>
    <row r="1978" spans="45:87" ht="15" hidden="1" x14ac:dyDescent="0.25">
      <c r="AS1978" s="124" t="s">
        <v>6173</v>
      </c>
      <c r="AT1978" s="129" t="s">
        <v>1221</v>
      </c>
      <c r="AU1978" s="129" t="s">
        <v>204</v>
      </c>
      <c r="AV1978" s="129" t="s">
        <v>1226</v>
      </c>
      <c r="AW1978" s="129" t="s">
        <v>1301</v>
      </c>
      <c r="AX1978" s="129" t="s">
        <v>1336</v>
      </c>
      <c r="AZ1978" s="129" t="s">
        <v>3984</v>
      </c>
      <c r="BA1978" s="130" t="s">
        <v>12603</v>
      </c>
      <c r="BB1978" s="130" t="s">
        <v>12604</v>
      </c>
      <c r="BH1978" s="124"/>
      <c r="BI1978" s="124"/>
      <c r="BP1978" s="123"/>
      <c r="BQ1978" s="123"/>
      <c r="BR1978" s="123"/>
      <c r="BX1978" s="123"/>
      <c r="BY1978" s="123"/>
      <c r="CB1978" s="129" t="s">
        <v>1221</v>
      </c>
      <c r="CC1978" s="129" t="s">
        <v>204</v>
      </c>
      <c r="CD1978" s="129" t="s">
        <v>1226</v>
      </c>
      <c r="CE1978" s="129" t="s">
        <v>1301</v>
      </c>
      <c r="CF1978" s="129" t="s">
        <v>1336</v>
      </c>
      <c r="CG1978" s="131" t="s">
        <v>18070</v>
      </c>
      <c r="CH1978" s="131" t="s">
        <v>12604</v>
      </c>
      <c r="CI1978" s="124" t="s">
        <v>20961</v>
      </c>
    </row>
    <row r="1979" spans="45:87" ht="15" hidden="1" x14ac:dyDescent="0.25">
      <c r="AS1979" s="124" t="s">
        <v>6174</v>
      </c>
      <c r="AT1979" s="129" t="s">
        <v>1221</v>
      </c>
      <c r="AU1979" s="129" t="s">
        <v>204</v>
      </c>
      <c r="AV1979" s="129" t="s">
        <v>1226</v>
      </c>
      <c r="AW1979" s="129" t="s">
        <v>1301</v>
      </c>
      <c r="AX1979" s="129" t="s">
        <v>1337</v>
      </c>
      <c r="AZ1979" s="129" t="s">
        <v>3984</v>
      </c>
      <c r="BA1979" s="130" t="s">
        <v>12605</v>
      </c>
      <c r="BB1979" s="130" t="s">
        <v>12606</v>
      </c>
      <c r="BH1979" s="124"/>
      <c r="BI1979" s="124"/>
      <c r="BP1979" s="123"/>
      <c r="BQ1979" s="123"/>
      <c r="BR1979" s="123"/>
      <c r="BX1979" s="123"/>
      <c r="BY1979" s="123"/>
      <c r="CB1979" s="129" t="s">
        <v>1221</v>
      </c>
      <c r="CC1979" s="129" t="s">
        <v>204</v>
      </c>
      <c r="CD1979" s="129" t="s">
        <v>1226</v>
      </c>
      <c r="CE1979" s="129" t="s">
        <v>1301</v>
      </c>
      <c r="CF1979" s="129" t="s">
        <v>1337</v>
      </c>
      <c r="CG1979" s="131" t="s">
        <v>18070</v>
      </c>
      <c r="CH1979" s="131" t="s">
        <v>12606</v>
      </c>
      <c r="CI1979" s="124" t="s">
        <v>20962</v>
      </c>
    </row>
    <row r="1980" spans="45:87" ht="15" hidden="1" x14ac:dyDescent="0.25">
      <c r="AS1980" s="124" t="s">
        <v>6175</v>
      </c>
      <c r="AT1980" s="129" t="s">
        <v>1221</v>
      </c>
      <c r="AU1980" s="129" t="s">
        <v>204</v>
      </c>
      <c r="AV1980" s="129" t="s">
        <v>1226</v>
      </c>
      <c r="AW1980" s="129" t="s">
        <v>1301</v>
      </c>
      <c r="AX1980" s="129" t="s">
        <v>1338</v>
      </c>
      <c r="AZ1980" s="129" t="s">
        <v>3984</v>
      </c>
      <c r="BA1980" s="130" t="s">
        <v>12607</v>
      </c>
      <c r="BB1980" s="130" t="s">
        <v>12608</v>
      </c>
      <c r="BH1980" s="124"/>
      <c r="BI1980" s="124"/>
      <c r="BP1980" s="123"/>
      <c r="BQ1980" s="123"/>
      <c r="BR1980" s="123"/>
      <c r="BX1980" s="123"/>
      <c r="BY1980" s="123"/>
      <c r="CB1980" s="129" t="s">
        <v>1221</v>
      </c>
      <c r="CC1980" s="129" t="s">
        <v>204</v>
      </c>
      <c r="CD1980" s="129" t="s">
        <v>1226</v>
      </c>
      <c r="CE1980" s="129" t="s">
        <v>1301</v>
      </c>
      <c r="CF1980" s="129" t="s">
        <v>1338</v>
      </c>
      <c r="CG1980" s="131" t="s">
        <v>18070</v>
      </c>
      <c r="CH1980" s="131" t="s">
        <v>12608</v>
      </c>
      <c r="CI1980" s="124" t="s">
        <v>20963</v>
      </c>
    </row>
    <row r="1981" spans="45:87" ht="15" hidden="1" x14ac:dyDescent="0.25">
      <c r="AS1981" s="124" t="s">
        <v>6176</v>
      </c>
      <c r="AT1981" s="129" t="s">
        <v>1221</v>
      </c>
      <c r="AU1981" s="129" t="s">
        <v>204</v>
      </c>
      <c r="AV1981" s="129" t="s">
        <v>1226</v>
      </c>
      <c r="AW1981" s="129" t="s">
        <v>1301</v>
      </c>
      <c r="AX1981" s="129" t="s">
        <v>1339</v>
      </c>
      <c r="AZ1981" s="129" t="s">
        <v>3984</v>
      </c>
      <c r="BA1981" s="130" t="s">
        <v>12609</v>
      </c>
      <c r="BB1981" s="130" t="s">
        <v>12610</v>
      </c>
      <c r="BH1981" s="124"/>
      <c r="BI1981" s="124"/>
      <c r="BP1981" s="123"/>
      <c r="BQ1981" s="123"/>
      <c r="BR1981" s="123"/>
      <c r="BX1981" s="123"/>
      <c r="BY1981" s="123"/>
      <c r="CB1981" s="129" t="s">
        <v>1221</v>
      </c>
      <c r="CC1981" s="129" t="s">
        <v>204</v>
      </c>
      <c r="CD1981" s="129" t="s">
        <v>1226</v>
      </c>
      <c r="CE1981" s="129" t="s">
        <v>1301</v>
      </c>
      <c r="CF1981" s="129" t="s">
        <v>1339</v>
      </c>
      <c r="CG1981" s="131" t="s">
        <v>18070</v>
      </c>
      <c r="CH1981" s="131" t="s">
        <v>12610</v>
      </c>
      <c r="CI1981" s="124" t="s">
        <v>20964</v>
      </c>
    </row>
    <row r="1982" spans="45:87" ht="15" hidden="1" x14ac:dyDescent="0.25">
      <c r="AS1982" s="124" t="s">
        <v>6177</v>
      </c>
      <c r="AT1982" s="129" t="s">
        <v>1221</v>
      </c>
      <c r="AU1982" s="129" t="s">
        <v>204</v>
      </c>
      <c r="AV1982" s="129" t="s">
        <v>1226</v>
      </c>
      <c r="AW1982" s="129" t="s">
        <v>1340</v>
      </c>
      <c r="AX1982" s="129" t="s">
        <v>1752</v>
      </c>
      <c r="AZ1982" s="129" t="s">
        <v>3984</v>
      </c>
      <c r="BA1982" s="130" t="s">
        <v>12611</v>
      </c>
      <c r="BB1982" s="130" t="s">
        <v>12612</v>
      </c>
      <c r="BH1982" s="124"/>
      <c r="BI1982" s="124"/>
      <c r="BP1982" s="123"/>
      <c r="BQ1982" s="123"/>
      <c r="BR1982" s="123"/>
      <c r="BX1982" s="123"/>
      <c r="BY1982" s="123"/>
      <c r="CB1982" s="129" t="s">
        <v>1221</v>
      </c>
      <c r="CC1982" s="129" t="s">
        <v>204</v>
      </c>
      <c r="CD1982" s="129" t="s">
        <v>1226</v>
      </c>
      <c r="CE1982" s="129" t="s">
        <v>1340</v>
      </c>
      <c r="CF1982" s="129" t="s">
        <v>1752</v>
      </c>
      <c r="CG1982" s="131" t="s">
        <v>18071</v>
      </c>
      <c r="CH1982" s="131" t="s">
        <v>12612</v>
      </c>
      <c r="CI1982" s="124" t="s">
        <v>20965</v>
      </c>
    </row>
    <row r="1983" spans="45:87" ht="15" hidden="1" x14ac:dyDescent="0.25">
      <c r="AS1983" s="124" t="s">
        <v>6178</v>
      </c>
      <c r="AT1983" s="129" t="s">
        <v>1221</v>
      </c>
      <c r="AU1983" s="129" t="s">
        <v>204</v>
      </c>
      <c r="AV1983" s="129" t="s">
        <v>1226</v>
      </c>
      <c r="AW1983" s="129" t="s">
        <v>1340</v>
      </c>
      <c r="AX1983" s="129" t="s">
        <v>1753</v>
      </c>
      <c r="AZ1983" s="129" t="s">
        <v>3984</v>
      </c>
      <c r="BA1983" s="130" t="s">
        <v>12613</v>
      </c>
      <c r="BB1983" s="130" t="s">
        <v>12614</v>
      </c>
      <c r="BH1983" s="124"/>
      <c r="BI1983" s="124"/>
      <c r="BP1983" s="123"/>
      <c r="BQ1983" s="123"/>
      <c r="BR1983" s="123"/>
      <c r="BX1983" s="123"/>
      <c r="BY1983" s="123"/>
      <c r="CB1983" s="129" t="s">
        <v>1221</v>
      </c>
      <c r="CC1983" s="129" t="s">
        <v>204</v>
      </c>
      <c r="CD1983" s="129" t="s">
        <v>1226</v>
      </c>
      <c r="CE1983" s="129" t="s">
        <v>1340</v>
      </c>
      <c r="CF1983" s="129" t="s">
        <v>1753</v>
      </c>
      <c r="CG1983" s="131" t="s">
        <v>18071</v>
      </c>
      <c r="CH1983" s="131" t="s">
        <v>12614</v>
      </c>
      <c r="CI1983" s="124" t="s">
        <v>20966</v>
      </c>
    </row>
    <row r="1984" spans="45:87" ht="15" hidden="1" x14ac:dyDescent="0.25">
      <c r="AS1984" s="124" t="s">
        <v>6179</v>
      </c>
      <c r="AT1984" s="129" t="s">
        <v>1221</v>
      </c>
      <c r="AU1984" s="129" t="s">
        <v>204</v>
      </c>
      <c r="AV1984" s="129" t="s">
        <v>1226</v>
      </c>
      <c r="AW1984" s="129" t="s">
        <v>1340</v>
      </c>
      <c r="AX1984" s="129" t="s">
        <v>1754</v>
      </c>
      <c r="AZ1984" s="129" t="s">
        <v>3984</v>
      </c>
      <c r="BA1984" s="130" t="s">
        <v>12615</v>
      </c>
      <c r="BB1984" s="130" t="s">
        <v>12616</v>
      </c>
      <c r="BH1984" s="124"/>
      <c r="BI1984" s="124"/>
      <c r="BP1984" s="123"/>
      <c r="BQ1984" s="123"/>
      <c r="BR1984" s="123"/>
      <c r="BX1984" s="123"/>
      <c r="BY1984" s="123"/>
      <c r="CB1984" s="129" t="s">
        <v>1221</v>
      </c>
      <c r="CC1984" s="129" t="s">
        <v>204</v>
      </c>
      <c r="CD1984" s="129" t="s">
        <v>1226</v>
      </c>
      <c r="CE1984" s="129" t="s">
        <v>1340</v>
      </c>
      <c r="CF1984" s="129" t="s">
        <v>1754</v>
      </c>
      <c r="CG1984" s="131" t="s">
        <v>18071</v>
      </c>
      <c r="CH1984" s="131" t="s">
        <v>12616</v>
      </c>
      <c r="CI1984" s="124" t="s">
        <v>20967</v>
      </c>
    </row>
    <row r="1985" spans="45:87" ht="15" hidden="1" x14ac:dyDescent="0.25">
      <c r="AS1985" s="124" t="s">
        <v>6180</v>
      </c>
      <c r="AT1985" s="129" t="s">
        <v>1221</v>
      </c>
      <c r="AU1985" s="129" t="s">
        <v>204</v>
      </c>
      <c r="AV1985" s="129" t="s">
        <v>1226</v>
      </c>
      <c r="AW1985" s="129" t="s">
        <v>1340</v>
      </c>
      <c r="AX1985" s="129" t="s">
        <v>1350</v>
      </c>
      <c r="AZ1985" s="129" t="s">
        <v>3984</v>
      </c>
      <c r="BA1985" s="130" t="s">
        <v>12617</v>
      </c>
      <c r="BB1985" s="130" t="s">
        <v>12618</v>
      </c>
      <c r="BH1985" s="124"/>
      <c r="BI1985" s="124"/>
      <c r="BP1985" s="123"/>
      <c r="BQ1985" s="123"/>
      <c r="BR1985" s="123"/>
      <c r="BX1985" s="123"/>
      <c r="BY1985" s="123"/>
      <c r="CB1985" s="129" t="s">
        <v>1221</v>
      </c>
      <c r="CC1985" s="129" t="s">
        <v>204</v>
      </c>
      <c r="CD1985" s="129" t="s">
        <v>1226</v>
      </c>
      <c r="CE1985" s="129" t="s">
        <v>1340</v>
      </c>
      <c r="CF1985" s="129" t="s">
        <v>1350</v>
      </c>
      <c r="CG1985" s="131" t="s">
        <v>18071</v>
      </c>
      <c r="CH1985" s="131" t="s">
        <v>12618</v>
      </c>
      <c r="CI1985" s="124" t="s">
        <v>20968</v>
      </c>
    </row>
    <row r="1986" spans="45:87" ht="15" hidden="1" x14ac:dyDescent="0.25">
      <c r="AS1986" s="124" t="s">
        <v>6181</v>
      </c>
      <c r="AT1986" s="129" t="s">
        <v>1221</v>
      </c>
      <c r="AU1986" s="129" t="s">
        <v>204</v>
      </c>
      <c r="AV1986" s="129" t="s">
        <v>1226</v>
      </c>
      <c r="AW1986" s="129" t="s">
        <v>1340</v>
      </c>
      <c r="AX1986" s="129" t="s">
        <v>1351</v>
      </c>
      <c r="AZ1986" s="129" t="s">
        <v>3984</v>
      </c>
      <c r="BA1986" s="130" t="s">
        <v>12619</v>
      </c>
      <c r="BB1986" s="130" t="s">
        <v>12620</v>
      </c>
      <c r="BH1986" s="124"/>
      <c r="BI1986" s="124"/>
      <c r="BP1986" s="123"/>
      <c r="BQ1986" s="123"/>
      <c r="BR1986" s="123"/>
      <c r="BX1986" s="123"/>
      <c r="BY1986" s="123"/>
      <c r="CB1986" s="129" t="s">
        <v>1221</v>
      </c>
      <c r="CC1986" s="129" t="s">
        <v>204</v>
      </c>
      <c r="CD1986" s="129" t="s">
        <v>1226</v>
      </c>
      <c r="CE1986" s="129" t="s">
        <v>1340</v>
      </c>
      <c r="CF1986" s="129" t="s">
        <v>1351</v>
      </c>
      <c r="CG1986" s="131" t="s">
        <v>18071</v>
      </c>
      <c r="CH1986" s="131" t="s">
        <v>12620</v>
      </c>
      <c r="CI1986" s="124" t="s">
        <v>20969</v>
      </c>
    </row>
    <row r="1987" spans="45:87" ht="15" hidden="1" x14ac:dyDescent="0.25">
      <c r="AS1987" s="124" t="s">
        <v>6182</v>
      </c>
      <c r="AT1987" s="129" t="s">
        <v>1221</v>
      </c>
      <c r="AU1987" s="129" t="s">
        <v>204</v>
      </c>
      <c r="AV1987" s="129" t="s">
        <v>1226</v>
      </c>
      <c r="AW1987" s="129" t="s">
        <v>1340</v>
      </c>
      <c r="AX1987" s="129" t="s">
        <v>1354</v>
      </c>
      <c r="AZ1987" s="129" t="s">
        <v>3984</v>
      </c>
      <c r="BA1987" s="130" t="s">
        <v>12621</v>
      </c>
      <c r="BB1987" s="130" t="s">
        <v>12622</v>
      </c>
      <c r="BH1987" s="124"/>
      <c r="BI1987" s="124"/>
      <c r="BP1987" s="123"/>
      <c r="BQ1987" s="123"/>
      <c r="BR1987" s="123"/>
      <c r="BX1987" s="123"/>
      <c r="BY1987" s="123"/>
      <c r="CB1987" s="129" t="s">
        <v>1221</v>
      </c>
      <c r="CC1987" s="129" t="s">
        <v>204</v>
      </c>
      <c r="CD1987" s="129" t="s">
        <v>1226</v>
      </c>
      <c r="CE1987" s="129" t="s">
        <v>1340</v>
      </c>
      <c r="CF1987" s="129" t="s">
        <v>1354</v>
      </c>
      <c r="CG1987" s="131" t="s">
        <v>18071</v>
      </c>
      <c r="CH1987" s="131" t="s">
        <v>12622</v>
      </c>
      <c r="CI1987" s="124" t="s">
        <v>20970</v>
      </c>
    </row>
    <row r="1988" spans="45:87" ht="15" hidden="1" x14ac:dyDescent="0.25">
      <c r="AS1988" s="124" t="s">
        <v>6183</v>
      </c>
      <c r="AT1988" s="129" t="s">
        <v>1221</v>
      </c>
      <c r="AU1988" s="129" t="s">
        <v>204</v>
      </c>
      <c r="AV1988" s="129" t="s">
        <v>1226</v>
      </c>
      <c r="AW1988" s="129" t="s">
        <v>1359</v>
      </c>
      <c r="AX1988" s="129" t="s">
        <v>1755</v>
      </c>
      <c r="AZ1988" s="129" t="s">
        <v>3984</v>
      </c>
      <c r="BA1988" s="130" t="s">
        <v>12623</v>
      </c>
      <c r="BB1988" s="130" t="s">
        <v>12624</v>
      </c>
      <c r="BH1988" s="124"/>
      <c r="BI1988" s="124"/>
      <c r="BP1988" s="123"/>
      <c r="BQ1988" s="123"/>
      <c r="BR1988" s="123"/>
      <c r="BX1988" s="123"/>
      <c r="BY1988" s="123"/>
      <c r="CB1988" s="129" t="s">
        <v>1221</v>
      </c>
      <c r="CC1988" s="129" t="s">
        <v>204</v>
      </c>
      <c r="CD1988" s="129" t="s">
        <v>1226</v>
      </c>
      <c r="CE1988" s="129" t="s">
        <v>1359</v>
      </c>
      <c r="CF1988" s="129" t="s">
        <v>1755</v>
      </c>
      <c r="CG1988" s="131" t="s">
        <v>18072</v>
      </c>
      <c r="CH1988" s="131" t="s">
        <v>12624</v>
      </c>
      <c r="CI1988" s="124" t="s">
        <v>20971</v>
      </c>
    </row>
    <row r="1989" spans="45:87" ht="15" hidden="1" x14ac:dyDescent="0.25">
      <c r="AS1989" s="124" t="s">
        <v>6184</v>
      </c>
      <c r="AT1989" s="129" t="s">
        <v>1221</v>
      </c>
      <c r="AU1989" s="129" t="s">
        <v>204</v>
      </c>
      <c r="AV1989" s="129" t="s">
        <v>1226</v>
      </c>
      <c r="AW1989" s="129" t="s">
        <v>1359</v>
      </c>
      <c r="AX1989" s="129" t="s">
        <v>1756</v>
      </c>
      <c r="AZ1989" s="129" t="s">
        <v>3984</v>
      </c>
      <c r="BA1989" s="130" t="s">
        <v>12625</v>
      </c>
      <c r="BB1989" s="130" t="s">
        <v>12626</v>
      </c>
      <c r="BH1989" s="124"/>
      <c r="BI1989" s="124"/>
      <c r="BP1989" s="123"/>
      <c r="BQ1989" s="123"/>
      <c r="BR1989" s="123"/>
      <c r="BX1989" s="123"/>
      <c r="BY1989" s="123"/>
      <c r="CB1989" s="129" t="s">
        <v>1221</v>
      </c>
      <c r="CC1989" s="129" t="s">
        <v>204</v>
      </c>
      <c r="CD1989" s="129" t="s">
        <v>1226</v>
      </c>
      <c r="CE1989" s="129" t="s">
        <v>1359</v>
      </c>
      <c r="CF1989" s="129" t="s">
        <v>1756</v>
      </c>
      <c r="CG1989" s="131" t="s">
        <v>18072</v>
      </c>
      <c r="CH1989" s="131" t="s">
        <v>12626</v>
      </c>
      <c r="CI1989" s="124" t="s">
        <v>20972</v>
      </c>
    </row>
    <row r="1990" spans="45:87" ht="15" hidden="1" x14ac:dyDescent="0.25">
      <c r="AS1990" s="124" t="s">
        <v>6185</v>
      </c>
      <c r="AT1990" s="129" t="s">
        <v>1221</v>
      </c>
      <c r="AU1990" s="129" t="s">
        <v>204</v>
      </c>
      <c r="AV1990" s="129" t="s">
        <v>1226</v>
      </c>
      <c r="AW1990" s="129" t="s">
        <v>1359</v>
      </c>
      <c r="AX1990" s="129" t="s">
        <v>1366</v>
      </c>
      <c r="AZ1990" s="129" t="s">
        <v>3984</v>
      </c>
      <c r="BA1990" s="130" t="s">
        <v>12627</v>
      </c>
      <c r="BB1990" s="130" t="s">
        <v>12628</v>
      </c>
      <c r="BH1990" s="124"/>
      <c r="BI1990" s="124"/>
      <c r="BP1990" s="123"/>
      <c r="BQ1990" s="123"/>
      <c r="BR1990" s="123"/>
      <c r="BX1990" s="123"/>
      <c r="BY1990" s="123"/>
      <c r="CB1990" s="129" t="s">
        <v>1221</v>
      </c>
      <c r="CC1990" s="129" t="s">
        <v>204</v>
      </c>
      <c r="CD1990" s="129" t="s">
        <v>1226</v>
      </c>
      <c r="CE1990" s="129" t="s">
        <v>1359</v>
      </c>
      <c r="CF1990" s="129" t="s">
        <v>1366</v>
      </c>
      <c r="CG1990" s="131" t="s">
        <v>18072</v>
      </c>
      <c r="CH1990" s="131" t="s">
        <v>12628</v>
      </c>
      <c r="CI1990" s="124" t="s">
        <v>20973</v>
      </c>
    </row>
    <row r="1991" spans="45:87" ht="15" hidden="1" x14ac:dyDescent="0.25">
      <c r="AS1991" s="124" t="s">
        <v>6186</v>
      </c>
      <c r="AT1991" s="129" t="s">
        <v>1221</v>
      </c>
      <c r="AU1991" s="129" t="s">
        <v>204</v>
      </c>
      <c r="AV1991" s="129" t="s">
        <v>1226</v>
      </c>
      <c r="AW1991" s="129" t="s">
        <v>1359</v>
      </c>
      <c r="AX1991" s="129" t="s">
        <v>1757</v>
      </c>
      <c r="AZ1991" s="129" t="s">
        <v>3984</v>
      </c>
      <c r="BA1991" s="130" t="s">
        <v>12629</v>
      </c>
      <c r="BB1991" s="130" t="s">
        <v>12630</v>
      </c>
      <c r="BH1991" s="124"/>
      <c r="BI1991" s="124"/>
      <c r="BP1991" s="123"/>
      <c r="BQ1991" s="123"/>
      <c r="BR1991" s="123"/>
      <c r="BX1991" s="123"/>
      <c r="BY1991" s="123"/>
      <c r="CB1991" s="129" t="s">
        <v>1221</v>
      </c>
      <c r="CC1991" s="129" t="s">
        <v>204</v>
      </c>
      <c r="CD1991" s="129" t="s">
        <v>1226</v>
      </c>
      <c r="CE1991" s="129" t="s">
        <v>1359</v>
      </c>
      <c r="CF1991" s="129" t="s">
        <v>1757</v>
      </c>
      <c r="CG1991" s="131" t="s">
        <v>18072</v>
      </c>
      <c r="CH1991" s="131" t="s">
        <v>12630</v>
      </c>
      <c r="CI1991" s="124" t="s">
        <v>20974</v>
      </c>
    </row>
    <row r="1992" spans="45:87" ht="15" hidden="1" x14ac:dyDescent="0.25">
      <c r="AS1992" s="124" t="s">
        <v>6187</v>
      </c>
      <c r="AT1992" s="129" t="s">
        <v>1221</v>
      </c>
      <c r="AU1992" s="129" t="s">
        <v>204</v>
      </c>
      <c r="AV1992" s="129" t="s">
        <v>1226</v>
      </c>
      <c r="AW1992" s="129" t="s">
        <v>1359</v>
      </c>
      <c r="AX1992" s="129" t="s">
        <v>1758</v>
      </c>
      <c r="AZ1992" s="129" t="s">
        <v>3984</v>
      </c>
      <c r="BA1992" s="130" t="s">
        <v>12631</v>
      </c>
      <c r="BB1992" s="130" t="s">
        <v>12632</v>
      </c>
      <c r="BH1992" s="124"/>
      <c r="BI1992" s="124"/>
      <c r="BP1992" s="123"/>
      <c r="BQ1992" s="123"/>
      <c r="BR1992" s="123"/>
      <c r="BX1992" s="123"/>
      <c r="BY1992" s="123"/>
      <c r="CB1992" s="129" t="s">
        <v>1221</v>
      </c>
      <c r="CC1992" s="129" t="s">
        <v>204</v>
      </c>
      <c r="CD1992" s="129" t="s">
        <v>1226</v>
      </c>
      <c r="CE1992" s="129" t="s">
        <v>1359</v>
      </c>
      <c r="CF1992" s="129" t="s">
        <v>1758</v>
      </c>
      <c r="CG1992" s="131" t="s">
        <v>18072</v>
      </c>
      <c r="CH1992" s="131" t="s">
        <v>12632</v>
      </c>
      <c r="CI1992" s="124" t="s">
        <v>20975</v>
      </c>
    </row>
    <row r="1993" spans="45:87" ht="15" hidden="1" x14ac:dyDescent="0.25">
      <c r="AS1993" s="124" t="s">
        <v>6188</v>
      </c>
      <c r="AT1993" s="129" t="s">
        <v>1221</v>
      </c>
      <c r="AU1993" s="129" t="s">
        <v>204</v>
      </c>
      <c r="AV1993" s="129" t="s">
        <v>1227</v>
      </c>
      <c r="AW1993" s="129" t="s">
        <v>1370</v>
      </c>
      <c r="AX1993" s="129" t="s">
        <v>1372</v>
      </c>
      <c r="AZ1993" s="129" t="s">
        <v>3984</v>
      </c>
      <c r="BA1993" s="130" t="s">
        <v>12633</v>
      </c>
      <c r="BB1993" s="130" t="s">
        <v>12634</v>
      </c>
      <c r="BH1993" s="124"/>
      <c r="BI1993" s="124"/>
      <c r="BP1993" s="123"/>
      <c r="BQ1993" s="123"/>
      <c r="BR1993" s="123"/>
      <c r="BX1993" s="123"/>
      <c r="BY1993" s="123"/>
      <c r="CB1993" s="129" t="s">
        <v>1221</v>
      </c>
      <c r="CC1993" s="129" t="s">
        <v>204</v>
      </c>
      <c r="CD1993" s="129" t="s">
        <v>1227</v>
      </c>
      <c r="CE1993" s="129" t="s">
        <v>1370</v>
      </c>
      <c r="CF1993" s="129" t="s">
        <v>1372</v>
      </c>
      <c r="CG1993" s="131" t="s">
        <v>18073</v>
      </c>
      <c r="CH1993" s="131" t="s">
        <v>12634</v>
      </c>
      <c r="CI1993" s="124" t="s">
        <v>20976</v>
      </c>
    </row>
    <row r="1994" spans="45:87" ht="15" hidden="1" x14ac:dyDescent="0.25">
      <c r="AS1994" s="124" t="s">
        <v>6189</v>
      </c>
      <c r="AT1994" s="129" t="s">
        <v>1221</v>
      </c>
      <c r="AU1994" s="129" t="s">
        <v>204</v>
      </c>
      <c r="AV1994" s="129" t="s">
        <v>1227</v>
      </c>
      <c r="AW1994" s="129" t="s">
        <v>1370</v>
      </c>
      <c r="AX1994" s="129" t="s">
        <v>1379</v>
      </c>
      <c r="AZ1994" s="129" t="s">
        <v>3984</v>
      </c>
      <c r="BA1994" s="130" t="s">
        <v>12635</v>
      </c>
      <c r="BB1994" s="130" t="s">
        <v>12636</v>
      </c>
      <c r="BH1994" s="124"/>
      <c r="BI1994" s="124"/>
      <c r="BP1994" s="123"/>
      <c r="BQ1994" s="123"/>
      <c r="BR1994" s="123"/>
      <c r="BX1994" s="123"/>
      <c r="BY1994" s="123"/>
      <c r="CB1994" s="129" t="s">
        <v>1221</v>
      </c>
      <c r="CC1994" s="129" t="s">
        <v>204</v>
      </c>
      <c r="CD1994" s="129" t="s">
        <v>1227</v>
      </c>
      <c r="CE1994" s="129" t="s">
        <v>1370</v>
      </c>
      <c r="CF1994" s="129" t="s">
        <v>1379</v>
      </c>
      <c r="CG1994" s="131" t="s">
        <v>18073</v>
      </c>
      <c r="CH1994" s="131" t="s">
        <v>12636</v>
      </c>
      <c r="CI1994" s="124" t="s">
        <v>20977</v>
      </c>
    </row>
    <row r="1995" spans="45:87" ht="15" hidden="1" x14ac:dyDescent="0.25">
      <c r="AS1995" s="124" t="s">
        <v>6190</v>
      </c>
      <c r="AT1995" s="129" t="s">
        <v>1221</v>
      </c>
      <c r="AU1995" s="129" t="s">
        <v>204</v>
      </c>
      <c r="AV1995" s="129" t="s">
        <v>1227</v>
      </c>
      <c r="AW1995" s="129" t="s">
        <v>1370</v>
      </c>
      <c r="AX1995" s="129" t="s">
        <v>1383</v>
      </c>
      <c r="AZ1995" s="129" t="s">
        <v>3984</v>
      </c>
      <c r="BA1995" s="130" t="s">
        <v>12637</v>
      </c>
      <c r="BB1995" s="130" t="s">
        <v>12638</v>
      </c>
      <c r="BH1995" s="124"/>
      <c r="BI1995" s="124"/>
      <c r="BP1995" s="123"/>
      <c r="BQ1995" s="123"/>
      <c r="BR1995" s="123"/>
      <c r="BX1995" s="123"/>
      <c r="BY1995" s="123"/>
      <c r="CB1995" s="129" t="s">
        <v>1221</v>
      </c>
      <c r="CC1995" s="129" t="s">
        <v>204</v>
      </c>
      <c r="CD1995" s="129" t="s">
        <v>1227</v>
      </c>
      <c r="CE1995" s="129" t="s">
        <v>1370</v>
      </c>
      <c r="CF1995" s="129" t="s">
        <v>1383</v>
      </c>
      <c r="CG1995" s="131" t="s">
        <v>18073</v>
      </c>
      <c r="CH1995" s="131" t="s">
        <v>12638</v>
      </c>
      <c r="CI1995" s="124" t="s">
        <v>20978</v>
      </c>
    </row>
    <row r="1996" spans="45:87" ht="15" hidden="1" x14ac:dyDescent="0.25">
      <c r="AS1996" s="124" t="s">
        <v>6191</v>
      </c>
      <c r="AT1996" s="129" t="s">
        <v>1221</v>
      </c>
      <c r="AU1996" s="129" t="s">
        <v>204</v>
      </c>
      <c r="AV1996" s="129" t="s">
        <v>1227</v>
      </c>
      <c r="AW1996" s="129" t="s">
        <v>1370</v>
      </c>
      <c r="AX1996" s="129" t="s">
        <v>1384</v>
      </c>
      <c r="AZ1996" s="129" t="s">
        <v>3984</v>
      </c>
      <c r="BA1996" s="130" t="s">
        <v>12639</v>
      </c>
      <c r="BB1996" s="130" t="s">
        <v>12640</v>
      </c>
      <c r="BH1996" s="124"/>
      <c r="BI1996" s="124"/>
      <c r="BP1996" s="123"/>
      <c r="BQ1996" s="123"/>
      <c r="BR1996" s="123"/>
      <c r="BX1996" s="123"/>
      <c r="BY1996" s="123"/>
      <c r="CB1996" s="129" t="s">
        <v>1221</v>
      </c>
      <c r="CC1996" s="129" t="s">
        <v>204</v>
      </c>
      <c r="CD1996" s="129" t="s">
        <v>1227</v>
      </c>
      <c r="CE1996" s="129" t="s">
        <v>1370</v>
      </c>
      <c r="CF1996" s="129" t="s">
        <v>1384</v>
      </c>
      <c r="CG1996" s="131" t="s">
        <v>18073</v>
      </c>
      <c r="CH1996" s="131" t="s">
        <v>12640</v>
      </c>
      <c r="CI1996" s="124" t="s">
        <v>20979</v>
      </c>
    </row>
    <row r="1997" spans="45:87" ht="15" hidden="1" x14ac:dyDescent="0.25">
      <c r="AS1997" s="124" t="s">
        <v>6192</v>
      </c>
      <c r="AT1997" s="129" t="s">
        <v>1221</v>
      </c>
      <c r="AU1997" s="129" t="s">
        <v>204</v>
      </c>
      <c r="AV1997" s="129" t="s">
        <v>1227</v>
      </c>
      <c r="AW1997" s="129" t="s">
        <v>1370</v>
      </c>
      <c r="AX1997" s="129" t="s">
        <v>1385</v>
      </c>
      <c r="AZ1997" s="129" t="s">
        <v>3984</v>
      </c>
      <c r="BA1997" s="130" t="s">
        <v>12641</v>
      </c>
      <c r="BB1997" s="130" t="s">
        <v>12642</v>
      </c>
      <c r="BH1997" s="124"/>
      <c r="BI1997" s="124"/>
      <c r="BP1997" s="123"/>
      <c r="BQ1997" s="123"/>
      <c r="BR1997" s="123"/>
      <c r="BX1997" s="123"/>
      <c r="BY1997" s="123"/>
      <c r="CB1997" s="129" t="s">
        <v>1221</v>
      </c>
      <c r="CC1997" s="129" t="s">
        <v>204</v>
      </c>
      <c r="CD1997" s="129" t="s">
        <v>1227</v>
      </c>
      <c r="CE1997" s="129" t="s">
        <v>1370</v>
      </c>
      <c r="CF1997" s="129" t="s">
        <v>1385</v>
      </c>
      <c r="CG1997" s="131" t="s">
        <v>18073</v>
      </c>
      <c r="CH1997" s="131" t="s">
        <v>12642</v>
      </c>
      <c r="CI1997" s="124" t="s">
        <v>20980</v>
      </c>
    </row>
    <row r="1998" spans="45:87" ht="15" hidden="1" x14ac:dyDescent="0.25">
      <c r="AS1998" s="124" t="s">
        <v>6193</v>
      </c>
      <c r="AT1998" s="129" t="s">
        <v>1221</v>
      </c>
      <c r="AU1998" s="129" t="s">
        <v>204</v>
      </c>
      <c r="AV1998" s="129" t="s">
        <v>1227</v>
      </c>
      <c r="AW1998" s="129" t="s">
        <v>1370</v>
      </c>
      <c r="AX1998" s="129" t="s">
        <v>1759</v>
      </c>
      <c r="AZ1998" s="129" t="s">
        <v>3984</v>
      </c>
      <c r="BA1998" s="130" t="s">
        <v>12643</v>
      </c>
      <c r="BB1998" s="130" t="s">
        <v>12644</v>
      </c>
      <c r="BH1998" s="124"/>
      <c r="BI1998" s="124"/>
      <c r="BP1998" s="123"/>
      <c r="BQ1998" s="123"/>
      <c r="BR1998" s="123"/>
      <c r="BX1998" s="123"/>
      <c r="BY1998" s="123"/>
      <c r="CB1998" s="129" t="s">
        <v>1221</v>
      </c>
      <c r="CC1998" s="129" t="s">
        <v>204</v>
      </c>
      <c r="CD1998" s="129" t="s">
        <v>1227</v>
      </c>
      <c r="CE1998" s="129" t="s">
        <v>1370</v>
      </c>
      <c r="CF1998" s="129" t="s">
        <v>1759</v>
      </c>
      <c r="CG1998" s="131" t="s">
        <v>18073</v>
      </c>
      <c r="CH1998" s="131" t="s">
        <v>12644</v>
      </c>
      <c r="CI1998" s="124" t="s">
        <v>20981</v>
      </c>
    </row>
    <row r="1999" spans="45:87" ht="15" hidden="1" x14ac:dyDescent="0.25">
      <c r="AS1999" s="124" t="s">
        <v>6194</v>
      </c>
      <c r="AT1999" s="129" t="s">
        <v>1221</v>
      </c>
      <c r="AU1999" s="129" t="s">
        <v>204</v>
      </c>
      <c r="AV1999" s="129" t="s">
        <v>1227</v>
      </c>
      <c r="AW1999" s="129" t="s">
        <v>1370</v>
      </c>
      <c r="AX1999" s="129" t="s">
        <v>1387</v>
      </c>
      <c r="AZ1999" s="129" t="s">
        <v>3984</v>
      </c>
      <c r="BA1999" s="130" t="s">
        <v>12645</v>
      </c>
      <c r="BB1999" s="130" t="s">
        <v>12646</v>
      </c>
      <c r="BH1999" s="124"/>
      <c r="BI1999" s="124"/>
      <c r="BP1999" s="123"/>
      <c r="BQ1999" s="123"/>
      <c r="BR1999" s="123"/>
      <c r="BX1999" s="123"/>
      <c r="BY1999" s="123"/>
      <c r="CB1999" s="129" t="s">
        <v>1221</v>
      </c>
      <c r="CC1999" s="129" t="s">
        <v>204</v>
      </c>
      <c r="CD1999" s="129" t="s">
        <v>1227</v>
      </c>
      <c r="CE1999" s="129" t="s">
        <v>1370</v>
      </c>
      <c r="CF1999" s="129" t="s">
        <v>1387</v>
      </c>
      <c r="CG1999" s="131" t="s">
        <v>18073</v>
      </c>
      <c r="CH1999" s="131" t="s">
        <v>12646</v>
      </c>
      <c r="CI1999" s="124" t="s">
        <v>20982</v>
      </c>
    </row>
    <row r="2000" spans="45:87" ht="15" hidden="1" x14ac:dyDescent="0.25">
      <c r="AS2000" s="124" t="s">
        <v>6195</v>
      </c>
      <c r="AT2000" s="129" t="s">
        <v>1221</v>
      </c>
      <c r="AU2000" s="129" t="s">
        <v>204</v>
      </c>
      <c r="AV2000" s="129" t="s">
        <v>1227</v>
      </c>
      <c r="AW2000" s="129" t="s">
        <v>1370</v>
      </c>
      <c r="AX2000" s="129" t="s">
        <v>1388</v>
      </c>
      <c r="AZ2000" s="129" t="s">
        <v>3984</v>
      </c>
      <c r="BA2000" s="130" t="s">
        <v>12647</v>
      </c>
      <c r="BB2000" s="130" t="s">
        <v>12648</v>
      </c>
      <c r="BH2000" s="124"/>
      <c r="BI2000" s="124"/>
      <c r="BP2000" s="123"/>
      <c r="BQ2000" s="123"/>
      <c r="BR2000" s="123"/>
      <c r="BX2000" s="123"/>
      <c r="BY2000" s="123"/>
      <c r="CB2000" s="129" t="s">
        <v>1221</v>
      </c>
      <c r="CC2000" s="129" t="s">
        <v>204</v>
      </c>
      <c r="CD2000" s="129" t="s">
        <v>1227</v>
      </c>
      <c r="CE2000" s="129" t="s">
        <v>1370</v>
      </c>
      <c r="CF2000" s="129" t="s">
        <v>1388</v>
      </c>
      <c r="CG2000" s="131" t="s">
        <v>18073</v>
      </c>
      <c r="CH2000" s="131" t="s">
        <v>12648</v>
      </c>
      <c r="CI2000" s="124" t="s">
        <v>20983</v>
      </c>
    </row>
    <row r="2001" spans="45:87" ht="15" hidden="1" x14ac:dyDescent="0.25">
      <c r="AS2001" s="124" t="s">
        <v>6196</v>
      </c>
      <c r="AT2001" s="129" t="s">
        <v>1221</v>
      </c>
      <c r="AU2001" s="129" t="s">
        <v>204</v>
      </c>
      <c r="AV2001" s="129" t="s">
        <v>1227</v>
      </c>
      <c r="AW2001" s="129" t="s">
        <v>1370</v>
      </c>
      <c r="AX2001" s="129" t="s">
        <v>1390</v>
      </c>
      <c r="AZ2001" s="129" t="s">
        <v>3984</v>
      </c>
      <c r="BA2001" s="130" t="s">
        <v>12649</v>
      </c>
      <c r="BB2001" s="130" t="s">
        <v>12650</v>
      </c>
      <c r="BH2001" s="124"/>
      <c r="BI2001" s="124"/>
      <c r="BP2001" s="123"/>
      <c r="BQ2001" s="123"/>
      <c r="BR2001" s="123"/>
      <c r="BX2001" s="123"/>
      <c r="BY2001" s="123"/>
      <c r="CB2001" s="129" t="s">
        <v>1221</v>
      </c>
      <c r="CC2001" s="129" t="s">
        <v>204</v>
      </c>
      <c r="CD2001" s="129" t="s">
        <v>1227</v>
      </c>
      <c r="CE2001" s="129" t="s">
        <v>1370</v>
      </c>
      <c r="CF2001" s="129" t="s">
        <v>1390</v>
      </c>
      <c r="CG2001" s="131" t="s">
        <v>18073</v>
      </c>
      <c r="CH2001" s="131" t="s">
        <v>12650</v>
      </c>
      <c r="CI2001" s="124" t="s">
        <v>20984</v>
      </c>
    </row>
    <row r="2002" spans="45:87" ht="15" hidden="1" x14ac:dyDescent="0.25">
      <c r="AS2002" s="124" t="s">
        <v>6197</v>
      </c>
      <c r="AT2002" s="129" t="s">
        <v>1221</v>
      </c>
      <c r="AU2002" s="129" t="s">
        <v>204</v>
      </c>
      <c r="AV2002" s="129" t="s">
        <v>1227</v>
      </c>
      <c r="AW2002" s="129" t="s">
        <v>1370</v>
      </c>
      <c r="AX2002" s="129" t="s">
        <v>1394</v>
      </c>
      <c r="AZ2002" s="129" t="s">
        <v>3984</v>
      </c>
      <c r="BA2002" s="130" t="s">
        <v>12651</v>
      </c>
      <c r="BB2002" s="130" t="s">
        <v>12652</v>
      </c>
      <c r="BH2002" s="124"/>
      <c r="BI2002" s="124"/>
      <c r="BP2002" s="123"/>
      <c r="BQ2002" s="123"/>
      <c r="BR2002" s="123"/>
      <c r="BX2002" s="123"/>
      <c r="BY2002" s="123"/>
      <c r="CB2002" s="129" t="s">
        <v>1221</v>
      </c>
      <c r="CC2002" s="129" t="s">
        <v>204</v>
      </c>
      <c r="CD2002" s="129" t="s">
        <v>1227</v>
      </c>
      <c r="CE2002" s="129" t="s">
        <v>1370</v>
      </c>
      <c r="CF2002" s="129" t="s">
        <v>1394</v>
      </c>
      <c r="CG2002" s="131" t="s">
        <v>18073</v>
      </c>
      <c r="CH2002" s="131" t="s">
        <v>12652</v>
      </c>
      <c r="CI2002" s="124" t="s">
        <v>20985</v>
      </c>
    </row>
    <row r="2003" spans="45:87" ht="15" hidden="1" x14ac:dyDescent="0.25">
      <c r="AS2003" s="124" t="s">
        <v>6198</v>
      </c>
      <c r="AT2003" s="129" t="s">
        <v>1221</v>
      </c>
      <c r="AU2003" s="129" t="s">
        <v>204</v>
      </c>
      <c r="AV2003" s="129" t="s">
        <v>1227</v>
      </c>
      <c r="AW2003" s="129" t="s">
        <v>1370</v>
      </c>
      <c r="AX2003" s="129" t="s">
        <v>1395</v>
      </c>
      <c r="AZ2003" s="129" t="s">
        <v>3984</v>
      </c>
      <c r="BA2003" s="130" t="s">
        <v>12653</v>
      </c>
      <c r="BB2003" s="130" t="s">
        <v>12654</v>
      </c>
      <c r="BH2003" s="124"/>
      <c r="BI2003" s="124"/>
      <c r="BP2003" s="123"/>
      <c r="BQ2003" s="123"/>
      <c r="BR2003" s="123"/>
      <c r="BX2003" s="123"/>
      <c r="BY2003" s="123"/>
      <c r="CB2003" s="129" t="s">
        <v>1221</v>
      </c>
      <c r="CC2003" s="129" t="s">
        <v>204</v>
      </c>
      <c r="CD2003" s="129" t="s">
        <v>1227</v>
      </c>
      <c r="CE2003" s="129" t="s">
        <v>1370</v>
      </c>
      <c r="CF2003" s="129" t="s">
        <v>1395</v>
      </c>
      <c r="CG2003" s="131" t="s">
        <v>18073</v>
      </c>
      <c r="CH2003" s="131" t="s">
        <v>12654</v>
      </c>
      <c r="CI2003" s="124" t="s">
        <v>20986</v>
      </c>
    </row>
    <row r="2004" spans="45:87" ht="15" hidden="1" x14ac:dyDescent="0.25">
      <c r="AS2004" s="124" t="s">
        <v>6199</v>
      </c>
      <c r="AT2004" s="129" t="s">
        <v>1221</v>
      </c>
      <c r="AU2004" s="129" t="s">
        <v>204</v>
      </c>
      <c r="AV2004" s="129" t="s">
        <v>1227</v>
      </c>
      <c r="AW2004" s="129" t="s">
        <v>1370</v>
      </c>
      <c r="AX2004" s="129" t="s">
        <v>1397</v>
      </c>
      <c r="AZ2004" s="129" t="s">
        <v>3984</v>
      </c>
      <c r="BA2004" s="130" t="s">
        <v>12655</v>
      </c>
      <c r="BB2004" s="130" t="s">
        <v>12656</v>
      </c>
      <c r="BH2004" s="124"/>
      <c r="BI2004" s="124"/>
      <c r="BP2004" s="123"/>
      <c r="BQ2004" s="123"/>
      <c r="BR2004" s="123"/>
      <c r="BX2004" s="123"/>
      <c r="BY2004" s="123"/>
      <c r="CB2004" s="129" t="s">
        <v>1221</v>
      </c>
      <c r="CC2004" s="129" t="s">
        <v>204</v>
      </c>
      <c r="CD2004" s="129" t="s">
        <v>1227</v>
      </c>
      <c r="CE2004" s="129" t="s">
        <v>1370</v>
      </c>
      <c r="CF2004" s="129" t="s">
        <v>1397</v>
      </c>
      <c r="CG2004" s="131" t="s">
        <v>18073</v>
      </c>
      <c r="CH2004" s="131" t="s">
        <v>12656</v>
      </c>
      <c r="CI2004" s="124" t="s">
        <v>20987</v>
      </c>
    </row>
    <row r="2005" spans="45:87" ht="15" hidden="1" x14ac:dyDescent="0.25">
      <c r="AS2005" s="124" t="s">
        <v>6200</v>
      </c>
      <c r="AT2005" s="129" t="s">
        <v>1221</v>
      </c>
      <c r="AU2005" s="129" t="s">
        <v>204</v>
      </c>
      <c r="AV2005" s="129" t="s">
        <v>1227</v>
      </c>
      <c r="AW2005" s="129" t="s">
        <v>1370</v>
      </c>
      <c r="AX2005" s="129" t="s">
        <v>1398</v>
      </c>
      <c r="AZ2005" s="129" t="s">
        <v>3984</v>
      </c>
      <c r="BA2005" s="130" t="s">
        <v>12657</v>
      </c>
      <c r="BB2005" s="130" t="s">
        <v>12658</v>
      </c>
      <c r="BH2005" s="124"/>
      <c r="BI2005" s="124"/>
      <c r="BP2005" s="123"/>
      <c r="BQ2005" s="123"/>
      <c r="BR2005" s="123"/>
      <c r="BX2005" s="123"/>
      <c r="BY2005" s="123"/>
      <c r="CB2005" s="129" t="s">
        <v>1221</v>
      </c>
      <c r="CC2005" s="129" t="s">
        <v>204</v>
      </c>
      <c r="CD2005" s="129" t="s">
        <v>1227</v>
      </c>
      <c r="CE2005" s="129" t="s">
        <v>1370</v>
      </c>
      <c r="CF2005" s="129" t="s">
        <v>1398</v>
      </c>
      <c r="CG2005" s="131" t="s">
        <v>18073</v>
      </c>
      <c r="CH2005" s="131" t="s">
        <v>12658</v>
      </c>
      <c r="CI2005" s="124" t="s">
        <v>20988</v>
      </c>
    </row>
    <row r="2006" spans="45:87" ht="15" hidden="1" x14ac:dyDescent="0.25">
      <c r="AS2006" s="124" t="s">
        <v>6201</v>
      </c>
      <c r="AT2006" s="129" t="s">
        <v>1221</v>
      </c>
      <c r="AU2006" s="129" t="s">
        <v>204</v>
      </c>
      <c r="AV2006" s="129" t="s">
        <v>1227</v>
      </c>
      <c r="AW2006" s="129" t="s">
        <v>1370</v>
      </c>
      <c r="AX2006" s="129" t="s">
        <v>1399</v>
      </c>
      <c r="AZ2006" s="129" t="s">
        <v>3984</v>
      </c>
      <c r="BA2006" s="130" t="s">
        <v>12659</v>
      </c>
      <c r="BB2006" s="130" t="s">
        <v>12660</v>
      </c>
      <c r="BH2006" s="124"/>
      <c r="BI2006" s="124"/>
      <c r="BP2006" s="123"/>
      <c r="BQ2006" s="123"/>
      <c r="BR2006" s="123"/>
      <c r="BX2006" s="123"/>
      <c r="BY2006" s="123"/>
      <c r="CB2006" s="129" t="s">
        <v>1221</v>
      </c>
      <c r="CC2006" s="129" t="s">
        <v>204</v>
      </c>
      <c r="CD2006" s="129" t="s">
        <v>1227</v>
      </c>
      <c r="CE2006" s="129" t="s">
        <v>1370</v>
      </c>
      <c r="CF2006" s="129" t="s">
        <v>1399</v>
      </c>
      <c r="CG2006" s="131" t="s">
        <v>18073</v>
      </c>
      <c r="CH2006" s="131" t="s">
        <v>12660</v>
      </c>
      <c r="CI2006" s="124" t="s">
        <v>20989</v>
      </c>
    </row>
    <row r="2007" spans="45:87" ht="15" hidden="1" x14ac:dyDescent="0.25">
      <c r="AS2007" s="124" t="s">
        <v>6202</v>
      </c>
      <c r="AT2007" s="129" t="s">
        <v>1221</v>
      </c>
      <c r="AU2007" s="129" t="s">
        <v>204</v>
      </c>
      <c r="AV2007" s="129" t="s">
        <v>1227</v>
      </c>
      <c r="AW2007" s="129" t="s">
        <v>1370</v>
      </c>
      <c r="AX2007" s="129" t="s">
        <v>1401</v>
      </c>
      <c r="AZ2007" s="129" t="s">
        <v>3984</v>
      </c>
      <c r="BA2007" s="130" t="s">
        <v>12661</v>
      </c>
      <c r="BB2007" s="130" t="s">
        <v>12662</v>
      </c>
      <c r="BH2007" s="124"/>
      <c r="BI2007" s="124"/>
      <c r="BP2007" s="123"/>
      <c r="BQ2007" s="123"/>
      <c r="BR2007" s="123"/>
      <c r="BX2007" s="123"/>
      <c r="BY2007" s="123"/>
      <c r="CB2007" s="129" t="s">
        <v>1221</v>
      </c>
      <c r="CC2007" s="129" t="s">
        <v>204</v>
      </c>
      <c r="CD2007" s="129" t="s">
        <v>1227</v>
      </c>
      <c r="CE2007" s="129" t="s">
        <v>1370</v>
      </c>
      <c r="CF2007" s="129" t="s">
        <v>1401</v>
      </c>
      <c r="CG2007" s="131" t="s">
        <v>18073</v>
      </c>
      <c r="CH2007" s="131" t="s">
        <v>12662</v>
      </c>
      <c r="CI2007" s="124" t="s">
        <v>20990</v>
      </c>
    </row>
    <row r="2008" spans="45:87" ht="15" hidden="1" x14ac:dyDescent="0.25">
      <c r="AS2008" s="124" t="s">
        <v>6203</v>
      </c>
      <c r="AT2008" s="129" t="s">
        <v>1221</v>
      </c>
      <c r="AU2008" s="129" t="s">
        <v>204</v>
      </c>
      <c r="AV2008" s="129" t="s">
        <v>1227</v>
      </c>
      <c r="AW2008" s="129" t="s">
        <v>1370</v>
      </c>
      <c r="AX2008" s="129" t="s">
        <v>1402</v>
      </c>
      <c r="AZ2008" s="129" t="s">
        <v>3984</v>
      </c>
      <c r="BA2008" s="130" t="s">
        <v>12663</v>
      </c>
      <c r="BB2008" s="130" t="s">
        <v>12664</v>
      </c>
      <c r="BH2008" s="124"/>
      <c r="BI2008" s="124"/>
      <c r="BP2008" s="123"/>
      <c r="BQ2008" s="123"/>
      <c r="BR2008" s="123"/>
      <c r="BX2008" s="123"/>
      <c r="BY2008" s="123"/>
      <c r="CB2008" s="129" t="s">
        <v>1221</v>
      </c>
      <c r="CC2008" s="129" t="s">
        <v>204</v>
      </c>
      <c r="CD2008" s="129" t="s">
        <v>1227</v>
      </c>
      <c r="CE2008" s="129" t="s">
        <v>1370</v>
      </c>
      <c r="CF2008" s="129" t="s">
        <v>1402</v>
      </c>
      <c r="CG2008" s="131" t="s">
        <v>18073</v>
      </c>
      <c r="CH2008" s="131" t="s">
        <v>12664</v>
      </c>
      <c r="CI2008" s="124" t="s">
        <v>20991</v>
      </c>
    </row>
    <row r="2009" spans="45:87" ht="15" hidden="1" x14ac:dyDescent="0.25">
      <c r="AS2009" s="124" t="s">
        <v>6204</v>
      </c>
      <c r="AT2009" s="129" t="s">
        <v>1221</v>
      </c>
      <c r="AU2009" s="129" t="s">
        <v>204</v>
      </c>
      <c r="AV2009" s="129" t="s">
        <v>1227</v>
      </c>
      <c r="AW2009" s="129" t="s">
        <v>1370</v>
      </c>
      <c r="AX2009" s="129" t="s">
        <v>1403</v>
      </c>
      <c r="AZ2009" s="129" t="s">
        <v>3984</v>
      </c>
      <c r="BA2009" s="130" t="s">
        <v>12665</v>
      </c>
      <c r="BB2009" s="130" t="s">
        <v>12666</v>
      </c>
      <c r="BH2009" s="124"/>
      <c r="BI2009" s="124"/>
      <c r="BP2009" s="123"/>
      <c r="BQ2009" s="123"/>
      <c r="BR2009" s="123"/>
      <c r="BX2009" s="123"/>
      <c r="BY2009" s="123"/>
      <c r="CB2009" s="129" t="s">
        <v>1221</v>
      </c>
      <c r="CC2009" s="129" t="s">
        <v>204</v>
      </c>
      <c r="CD2009" s="129" t="s">
        <v>1227</v>
      </c>
      <c r="CE2009" s="129" t="s">
        <v>1370</v>
      </c>
      <c r="CF2009" s="129" t="s">
        <v>1403</v>
      </c>
      <c r="CG2009" s="131" t="s">
        <v>18073</v>
      </c>
      <c r="CH2009" s="131" t="s">
        <v>12666</v>
      </c>
      <c r="CI2009" s="124" t="s">
        <v>20992</v>
      </c>
    </row>
    <row r="2010" spans="45:87" ht="15" hidden="1" x14ac:dyDescent="0.25">
      <c r="AS2010" s="124" t="s">
        <v>6205</v>
      </c>
      <c r="AT2010" s="129" t="s">
        <v>1221</v>
      </c>
      <c r="AU2010" s="129" t="s">
        <v>204</v>
      </c>
      <c r="AV2010" s="129" t="s">
        <v>1227</v>
      </c>
      <c r="AW2010" s="129" t="s">
        <v>1370</v>
      </c>
      <c r="AX2010" s="129" t="s">
        <v>1404</v>
      </c>
      <c r="AZ2010" s="129" t="s">
        <v>3984</v>
      </c>
      <c r="BA2010" s="130" t="s">
        <v>12667</v>
      </c>
      <c r="BB2010" s="130" t="s">
        <v>12668</v>
      </c>
      <c r="BH2010" s="124"/>
      <c r="BI2010" s="124"/>
      <c r="BP2010" s="123"/>
      <c r="BQ2010" s="123"/>
      <c r="BR2010" s="123"/>
      <c r="BX2010" s="123"/>
      <c r="BY2010" s="123"/>
      <c r="CB2010" s="129" t="s">
        <v>1221</v>
      </c>
      <c r="CC2010" s="129" t="s">
        <v>204</v>
      </c>
      <c r="CD2010" s="129" t="s">
        <v>1227</v>
      </c>
      <c r="CE2010" s="129" t="s">
        <v>1370</v>
      </c>
      <c r="CF2010" s="129" t="s">
        <v>1404</v>
      </c>
      <c r="CG2010" s="131" t="s">
        <v>18073</v>
      </c>
      <c r="CH2010" s="131" t="s">
        <v>12668</v>
      </c>
      <c r="CI2010" s="124" t="s">
        <v>20993</v>
      </c>
    </row>
    <row r="2011" spans="45:87" ht="15" hidden="1" x14ac:dyDescent="0.25">
      <c r="AS2011" s="124" t="s">
        <v>6206</v>
      </c>
      <c r="AT2011" s="129" t="s">
        <v>1221</v>
      </c>
      <c r="AU2011" s="129" t="s">
        <v>204</v>
      </c>
      <c r="AV2011" s="129" t="s">
        <v>1227</v>
      </c>
      <c r="AW2011" s="129" t="s">
        <v>1370</v>
      </c>
      <c r="AX2011" s="129" t="s">
        <v>1405</v>
      </c>
      <c r="AZ2011" s="129" t="s">
        <v>3984</v>
      </c>
      <c r="BA2011" s="130" t="s">
        <v>12669</v>
      </c>
      <c r="BB2011" s="130" t="s">
        <v>12670</v>
      </c>
      <c r="BH2011" s="124"/>
      <c r="BI2011" s="124"/>
      <c r="BP2011" s="123"/>
      <c r="BQ2011" s="123"/>
      <c r="BR2011" s="123"/>
      <c r="BX2011" s="123"/>
      <c r="BY2011" s="123"/>
      <c r="CB2011" s="129" t="s">
        <v>1221</v>
      </c>
      <c r="CC2011" s="129" t="s">
        <v>204</v>
      </c>
      <c r="CD2011" s="129" t="s">
        <v>1227</v>
      </c>
      <c r="CE2011" s="129" t="s">
        <v>1370</v>
      </c>
      <c r="CF2011" s="129" t="s">
        <v>1405</v>
      </c>
      <c r="CG2011" s="131" t="s">
        <v>18073</v>
      </c>
      <c r="CH2011" s="131" t="s">
        <v>12670</v>
      </c>
      <c r="CI2011" s="124" t="s">
        <v>20994</v>
      </c>
    </row>
    <row r="2012" spans="45:87" ht="15" hidden="1" x14ac:dyDescent="0.25">
      <c r="AS2012" s="124" t="s">
        <v>6207</v>
      </c>
      <c r="AT2012" s="129" t="s">
        <v>1221</v>
      </c>
      <c r="AU2012" s="129" t="s">
        <v>204</v>
      </c>
      <c r="AV2012" s="129" t="s">
        <v>1227</v>
      </c>
      <c r="AW2012" s="129" t="s">
        <v>1370</v>
      </c>
      <c r="AX2012" s="129" t="s">
        <v>1760</v>
      </c>
      <c r="AZ2012" s="129" t="s">
        <v>3984</v>
      </c>
      <c r="BA2012" s="130" t="s">
        <v>12671</v>
      </c>
      <c r="BB2012" s="130" t="s">
        <v>12672</v>
      </c>
      <c r="BH2012" s="124"/>
      <c r="BI2012" s="124"/>
      <c r="BP2012" s="123"/>
      <c r="BQ2012" s="123"/>
      <c r="BR2012" s="123"/>
      <c r="BX2012" s="123"/>
      <c r="BY2012" s="123"/>
      <c r="CB2012" s="129" t="s">
        <v>1221</v>
      </c>
      <c r="CC2012" s="129" t="s">
        <v>204</v>
      </c>
      <c r="CD2012" s="129" t="s">
        <v>1227</v>
      </c>
      <c r="CE2012" s="129" t="s">
        <v>1370</v>
      </c>
      <c r="CF2012" s="129" t="s">
        <v>1760</v>
      </c>
      <c r="CG2012" s="131" t="s">
        <v>18073</v>
      </c>
      <c r="CH2012" s="131" t="s">
        <v>12672</v>
      </c>
      <c r="CI2012" s="124" t="s">
        <v>20995</v>
      </c>
    </row>
    <row r="2013" spans="45:87" ht="15" hidden="1" x14ac:dyDescent="0.25">
      <c r="AS2013" s="124" t="s">
        <v>6208</v>
      </c>
      <c r="AT2013" s="129" t="s">
        <v>1221</v>
      </c>
      <c r="AU2013" s="129" t="s">
        <v>204</v>
      </c>
      <c r="AV2013" s="129" t="s">
        <v>1227</v>
      </c>
      <c r="AW2013" s="129" t="s">
        <v>1370</v>
      </c>
      <c r="AX2013" s="129" t="s">
        <v>1408</v>
      </c>
      <c r="AZ2013" s="129" t="s">
        <v>3984</v>
      </c>
      <c r="BA2013" s="130" t="s">
        <v>12673</v>
      </c>
      <c r="BB2013" s="130" t="s">
        <v>12674</v>
      </c>
      <c r="BH2013" s="124"/>
      <c r="BI2013" s="124"/>
      <c r="BP2013" s="123"/>
      <c r="BQ2013" s="123"/>
      <c r="BR2013" s="123"/>
      <c r="BX2013" s="123"/>
      <c r="BY2013" s="123"/>
      <c r="CB2013" s="129" t="s">
        <v>1221</v>
      </c>
      <c r="CC2013" s="129" t="s">
        <v>204</v>
      </c>
      <c r="CD2013" s="129" t="s">
        <v>1227</v>
      </c>
      <c r="CE2013" s="129" t="s">
        <v>1370</v>
      </c>
      <c r="CF2013" s="129" t="s">
        <v>1408</v>
      </c>
      <c r="CG2013" s="131" t="s">
        <v>18073</v>
      </c>
      <c r="CH2013" s="131" t="s">
        <v>12674</v>
      </c>
      <c r="CI2013" s="124" t="s">
        <v>20996</v>
      </c>
    </row>
    <row r="2014" spans="45:87" ht="15" hidden="1" x14ac:dyDescent="0.25">
      <c r="AS2014" s="124" t="s">
        <v>6209</v>
      </c>
      <c r="AT2014" s="129" t="s">
        <v>1221</v>
      </c>
      <c r="AU2014" s="129" t="s">
        <v>204</v>
      </c>
      <c r="AV2014" s="129" t="s">
        <v>1227</v>
      </c>
      <c r="AW2014" s="129" t="s">
        <v>1370</v>
      </c>
      <c r="AX2014" s="129" t="s">
        <v>1761</v>
      </c>
      <c r="AZ2014" s="129" t="s">
        <v>3984</v>
      </c>
      <c r="BA2014" s="130" t="s">
        <v>12675</v>
      </c>
      <c r="BB2014" s="130" t="s">
        <v>12676</v>
      </c>
      <c r="BH2014" s="124"/>
      <c r="BI2014" s="124"/>
      <c r="BP2014" s="123"/>
      <c r="BQ2014" s="123"/>
      <c r="BR2014" s="123"/>
      <c r="BX2014" s="123"/>
      <c r="BY2014" s="123"/>
      <c r="CB2014" s="129" t="s">
        <v>1221</v>
      </c>
      <c r="CC2014" s="129" t="s">
        <v>204</v>
      </c>
      <c r="CD2014" s="129" t="s">
        <v>1227</v>
      </c>
      <c r="CE2014" s="129" t="s">
        <v>1370</v>
      </c>
      <c r="CF2014" s="129" t="s">
        <v>1761</v>
      </c>
      <c r="CG2014" s="131" t="s">
        <v>18073</v>
      </c>
      <c r="CH2014" s="131" t="s">
        <v>12676</v>
      </c>
      <c r="CI2014" s="124" t="s">
        <v>20997</v>
      </c>
    </row>
    <row r="2015" spans="45:87" ht="15" hidden="1" x14ac:dyDescent="0.25">
      <c r="AS2015" s="124" t="s">
        <v>6210</v>
      </c>
      <c r="AT2015" s="129" t="s">
        <v>1221</v>
      </c>
      <c r="AU2015" s="129" t="s">
        <v>204</v>
      </c>
      <c r="AV2015" s="129" t="s">
        <v>1227</v>
      </c>
      <c r="AW2015" s="129" t="s">
        <v>1370</v>
      </c>
      <c r="AX2015" s="129" t="s">
        <v>1762</v>
      </c>
      <c r="AZ2015" s="129" t="s">
        <v>3984</v>
      </c>
      <c r="BA2015" s="130" t="s">
        <v>12677</v>
      </c>
      <c r="BB2015" s="130" t="s">
        <v>12678</v>
      </c>
      <c r="BH2015" s="124"/>
      <c r="BI2015" s="124"/>
      <c r="BP2015" s="123"/>
      <c r="BQ2015" s="123"/>
      <c r="BR2015" s="123"/>
      <c r="BX2015" s="123"/>
      <c r="BY2015" s="123"/>
      <c r="CB2015" s="129" t="s">
        <v>1221</v>
      </c>
      <c r="CC2015" s="129" t="s">
        <v>204</v>
      </c>
      <c r="CD2015" s="129" t="s">
        <v>1227</v>
      </c>
      <c r="CE2015" s="129" t="s">
        <v>1370</v>
      </c>
      <c r="CF2015" s="129" t="s">
        <v>1762</v>
      </c>
      <c r="CG2015" s="131" t="s">
        <v>18073</v>
      </c>
      <c r="CH2015" s="131" t="s">
        <v>12678</v>
      </c>
      <c r="CI2015" s="124" t="s">
        <v>20998</v>
      </c>
    </row>
    <row r="2016" spans="45:87" ht="15" hidden="1" x14ac:dyDescent="0.25">
      <c r="AS2016" s="124" t="s">
        <v>6211</v>
      </c>
      <c r="AT2016" s="129" t="s">
        <v>1221</v>
      </c>
      <c r="AU2016" s="129" t="s">
        <v>204</v>
      </c>
      <c r="AV2016" s="129" t="s">
        <v>1227</v>
      </c>
      <c r="AW2016" s="129" t="s">
        <v>1370</v>
      </c>
      <c r="AX2016" s="129" t="s">
        <v>1763</v>
      </c>
      <c r="AZ2016" s="129" t="s">
        <v>3984</v>
      </c>
      <c r="BA2016" s="130" t="s">
        <v>12679</v>
      </c>
      <c r="BB2016" s="130" t="s">
        <v>12680</v>
      </c>
      <c r="BH2016" s="124"/>
      <c r="BI2016" s="124"/>
      <c r="BP2016" s="123"/>
      <c r="BQ2016" s="123"/>
      <c r="BR2016" s="123"/>
      <c r="BX2016" s="123"/>
      <c r="BY2016" s="123"/>
      <c r="CB2016" s="129" t="s">
        <v>1221</v>
      </c>
      <c r="CC2016" s="129" t="s">
        <v>204</v>
      </c>
      <c r="CD2016" s="129" t="s">
        <v>1227</v>
      </c>
      <c r="CE2016" s="129" t="s">
        <v>1370</v>
      </c>
      <c r="CF2016" s="129" t="s">
        <v>1763</v>
      </c>
      <c r="CG2016" s="131" t="s">
        <v>18073</v>
      </c>
      <c r="CH2016" s="131" t="s">
        <v>12680</v>
      </c>
      <c r="CI2016" s="124" t="s">
        <v>20999</v>
      </c>
    </row>
    <row r="2017" spans="45:87" ht="15" hidden="1" x14ac:dyDescent="0.25">
      <c r="AS2017" s="124" t="s">
        <v>6212</v>
      </c>
      <c r="AT2017" s="129" t="s">
        <v>1221</v>
      </c>
      <c r="AU2017" s="129" t="s">
        <v>204</v>
      </c>
      <c r="AV2017" s="129" t="s">
        <v>1227</v>
      </c>
      <c r="AW2017" s="129" t="s">
        <v>1370</v>
      </c>
      <c r="AX2017" s="129" t="s">
        <v>1764</v>
      </c>
      <c r="AZ2017" s="129" t="s">
        <v>3984</v>
      </c>
      <c r="BA2017" s="130" t="s">
        <v>12681</v>
      </c>
      <c r="BB2017" s="130" t="s">
        <v>12682</v>
      </c>
      <c r="BH2017" s="124"/>
      <c r="BI2017" s="124"/>
      <c r="BP2017" s="123"/>
      <c r="BQ2017" s="123"/>
      <c r="BR2017" s="123"/>
      <c r="BX2017" s="123"/>
      <c r="BY2017" s="123"/>
      <c r="CB2017" s="129" t="s">
        <v>1221</v>
      </c>
      <c r="CC2017" s="129" t="s">
        <v>204</v>
      </c>
      <c r="CD2017" s="129" t="s">
        <v>1227</v>
      </c>
      <c r="CE2017" s="129" t="s">
        <v>1370</v>
      </c>
      <c r="CF2017" s="129" t="s">
        <v>1764</v>
      </c>
      <c r="CG2017" s="131" t="s">
        <v>18073</v>
      </c>
      <c r="CH2017" s="131" t="s">
        <v>12682</v>
      </c>
      <c r="CI2017" s="124" t="s">
        <v>21000</v>
      </c>
    </row>
    <row r="2018" spans="45:87" ht="15" hidden="1" x14ac:dyDescent="0.25">
      <c r="AS2018" s="124" t="s">
        <v>6213</v>
      </c>
      <c r="AT2018" s="129" t="s">
        <v>1221</v>
      </c>
      <c r="AU2018" s="129" t="s">
        <v>204</v>
      </c>
      <c r="AV2018" s="129" t="s">
        <v>1227</v>
      </c>
      <c r="AW2018" s="129" t="s">
        <v>1370</v>
      </c>
      <c r="AX2018" s="129" t="s">
        <v>1765</v>
      </c>
      <c r="AZ2018" s="129" t="s">
        <v>3984</v>
      </c>
      <c r="BA2018" s="130" t="s">
        <v>12683</v>
      </c>
      <c r="BB2018" s="130" t="s">
        <v>12684</v>
      </c>
      <c r="BH2018" s="124"/>
      <c r="BI2018" s="124"/>
      <c r="BP2018" s="123"/>
      <c r="BQ2018" s="123"/>
      <c r="BR2018" s="123"/>
      <c r="BX2018" s="123"/>
      <c r="BY2018" s="123"/>
      <c r="CB2018" s="129" t="s">
        <v>1221</v>
      </c>
      <c r="CC2018" s="129" t="s">
        <v>204</v>
      </c>
      <c r="CD2018" s="129" t="s">
        <v>1227</v>
      </c>
      <c r="CE2018" s="129" t="s">
        <v>1370</v>
      </c>
      <c r="CF2018" s="129" t="s">
        <v>1765</v>
      </c>
      <c r="CG2018" s="131" t="s">
        <v>18073</v>
      </c>
      <c r="CH2018" s="131" t="s">
        <v>12684</v>
      </c>
      <c r="CI2018" s="124" t="s">
        <v>21001</v>
      </c>
    </row>
    <row r="2019" spans="45:87" ht="15" hidden="1" x14ac:dyDescent="0.25">
      <c r="AS2019" s="124" t="s">
        <v>6214</v>
      </c>
      <c r="AT2019" s="129" t="s">
        <v>1221</v>
      </c>
      <c r="AU2019" s="129" t="s">
        <v>204</v>
      </c>
      <c r="AV2019" s="129" t="s">
        <v>1227</v>
      </c>
      <c r="AW2019" s="129" t="s">
        <v>1410</v>
      </c>
      <c r="AX2019" s="129" t="s">
        <v>1412</v>
      </c>
      <c r="AZ2019" s="129" t="s">
        <v>3984</v>
      </c>
      <c r="BA2019" s="130" t="s">
        <v>12685</v>
      </c>
      <c r="BB2019" s="130" t="s">
        <v>12686</v>
      </c>
      <c r="BH2019" s="124"/>
      <c r="BI2019" s="124"/>
      <c r="BP2019" s="123"/>
      <c r="BQ2019" s="123"/>
      <c r="BR2019" s="123"/>
      <c r="BX2019" s="123"/>
      <c r="BY2019" s="123"/>
      <c r="CB2019" s="129" t="s">
        <v>1221</v>
      </c>
      <c r="CC2019" s="129" t="s">
        <v>204</v>
      </c>
      <c r="CD2019" s="129" t="s">
        <v>1227</v>
      </c>
      <c r="CE2019" s="129" t="s">
        <v>1410</v>
      </c>
      <c r="CF2019" s="129" t="s">
        <v>1412</v>
      </c>
      <c r="CG2019" s="131" t="s">
        <v>18074</v>
      </c>
      <c r="CH2019" s="131" t="s">
        <v>12686</v>
      </c>
      <c r="CI2019" s="124" t="s">
        <v>21002</v>
      </c>
    </row>
    <row r="2020" spans="45:87" ht="15" hidden="1" x14ac:dyDescent="0.25">
      <c r="AS2020" s="124" t="s">
        <v>6215</v>
      </c>
      <c r="AT2020" s="129" t="s">
        <v>1221</v>
      </c>
      <c r="AU2020" s="129" t="s">
        <v>204</v>
      </c>
      <c r="AV2020" s="129" t="s">
        <v>1227</v>
      </c>
      <c r="AW2020" s="129" t="s">
        <v>1410</v>
      </c>
      <c r="AX2020" s="129" t="s">
        <v>1766</v>
      </c>
      <c r="AZ2020" s="129" t="s">
        <v>3984</v>
      </c>
      <c r="BA2020" s="130" t="s">
        <v>12687</v>
      </c>
      <c r="BB2020" s="130" t="s">
        <v>12688</v>
      </c>
      <c r="BH2020" s="124"/>
      <c r="BI2020" s="124"/>
      <c r="BP2020" s="123"/>
      <c r="BQ2020" s="123"/>
      <c r="BR2020" s="123"/>
      <c r="BX2020" s="123"/>
      <c r="BY2020" s="123"/>
      <c r="CB2020" s="129" t="s">
        <v>1221</v>
      </c>
      <c r="CC2020" s="129" t="s">
        <v>204</v>
      </c>
      <c r="CD2020" s="129" t="s">
        <v>1227</v>
      </c>
      <c r="CE2020" s="129" t="s">
        <v>1410</v>
      </c>
      <c r="CF2020" s="129" t="s">
        <v>1766</v>
      </c>
      <c r="CG2020" s="131" t="s">
        <v>18074</v>
      </c>
      <c r="CH2020" s="131" t="s">
        <v>12688</v>
      </c>
      <c r="CI2020" s="124" t="s">
        <v>21003</v>
      </c>
    </row>
    <row r="2021" spans="45:87" ht="15" hidden="1" x14ac:dyDescent="0.25">
      <c r="AS2021" s="124" t="s">
        <v>6216</v>
      </c>
      <c r="AT2021" s="129" t="s">
        <v>1221</v>
      </c>
      <c r="AU2021" s="129" t="s">
        <v>204</v>
      </c>
      <c r="AV2021" s="129" t="s">
        <v>1227</v>
      </c>
      <c r="AW2021" s="129" t="s">
        <v>1410</v>
      </c>
      <c r="AX2021" s="129" t="s">
        <v>1767</v>
      </c>
      <c r="AZ2021" s="129" t="s">
        <v>3984</v>
      </c>
      <c r="BA2021" s="130" t="s">
        <v>12689</v>
      </c>
      <c r="BB2021" s="130" t="s">
        <v>12690</v>
      </c>
      <c r="BH2021" s="124"/>
      <c r="BI2021" s="124"/>
      <c r="BP2021" s="123"/>
      <c r="BQ2021" s="123"/>
      <c r="BR2021" s="123"/>
      <c r="BX2021" s="123"/>
      <c r="BY2021" s="123"/>
      <c r="CB2021" s="129" t="s">
        <v>1221</v>
      </c>
      <c r="CC2021" s="129" t="s">
        <v>204</v>
      </c>
      <c r="CD2021" s="129" t="s">
        <v>1227</v>
      </c>
      <c r="CE2021" s="129" t="s">
        <v>1410</v>
      </c>
      <c r="CF2021" s="129" t="s">
        <v>1767</v>
      </c>
      <c r="CG2021" s="131" t="s">
        <v>18074</v>
      </c>
      <c r="CH2021" s="131" t="s">
        <v>12690</v>
      </c>
      <c r="CI2021" s="124" t="s">
        <v>21004</v>
      </c>
    </row>
    <row r="2022" spans="45:87" ht="15" hidden="1" x14ac:dyDescent="0.25">
      <c r="AS2022" s="124" t="s">
        <v>6217</v>
      </c>
      <c r="AT2022" s="129" t="s">
        <v>1221</v>
      </c>
      <c r="AU2022" s="129" t="s">
        <v>204</v>
      </c>
      <c r="AV2022" s="129" t="s">
        <v>1227</v>
      </c>
      <c r="AW2022" s="129" t="s">
        <v>1410</v>
      </c>
      <c r="AX2022" s="129" t="s">
        <v>1768</v>
      </c>
      <c r="AZ2022" s="129" t="s">
        <v>3984</v>
      </c>
      <c r="BA2022" s="130" t="s">
        <v>12691</v>
      </c>
      <c r="BB2022" s="130" t="s">
        <v>12692</v>
      </c>
      <c r="BH2022" s="124"/>
      <c r="BI2022" s="124"/>
      <c r="BP2022" s="123"/>
      <c r="BQ2022" s="123"/>
      <c r="BR2022" s="123"/>
      <c r="BX2022" s="123"/>
      <c r="BY2022" s="123"/>
      <c r="CB2022" s="129" t="s">
        <v>1221</v>
      </c>
      <c r="CC2022" s="129" t="s">
        <v>204</v>
      </c>
      <c r="CD2022" s="129" t="s">
        <v>1227</v>
      </c>
      <c r="CE2022" s="129" t="s">
        <v>1410</v>
      </c>
      <c r="CF2022" s="129" t="s">
        <v>1768</v>
      </c>
      <c r="CG2022" s="131" t="s">
        <v>18074</v>
      </c>
      <c r="CH2022" s="131" t="s">
        <v>12692</v>
      </c>
      <c r="CI2022" s="124" t="s">
        <v>21005</v>
      </c>
    </row>
    <row r="2023" spans="45:87" ht="15" hidden="1" x14ac:dyDescent="0.25">
      <c r="AS2023" s="124" t="s">
        <v>6218</v>
      </c>
      <c r="AT2023" s="129" t="s">
        <v>1221</v>
      </c>
      <c r="AU2023" s="129" t="s">
        <v>204</v>
      </c>
      <c r="AV2023" s="129" t="s">
        <v>1227</v>
      </c>
      <c r="AW2023" s="129" t="s">
        <v>1410</v>
      </c>
      <c r="AX2023" s="129" t="s">
        <v>1414</v>
      </c>
      <c r="AZ2023" s="129" t="s">
        <v>3984</v>
      </c>
      <c r="BA2023" s="130" t="s">
        <v>12693</v>
      </c>
      <c r="BB2023" s="130" t="s">
        <v>12694</v>
      </c>
      <c r="BH2023" s="124"/>
      <c r="BI2023" s="124"/>
      <c r="BP2023" s="123"/>
      <c r="BQ2023" s="123"/>
      <c r="BR2023" s="123"/>
      <c r="BX2023" s="123"/>
      <c r="BY2023" s="123"/>
      <c r="CB2023" s="129" t="s">
        <v>1221</v>
      </c>
      <c r="CC2023" s="129" t="s">
        <v>204</v>
      </c>
      <c r="CD2023" s="129" t="s">
        <v>1227</v>
      </c>
      <c r="CE2023" s="129" t="s">
        <v>1410</v>
      </c>
      <c r="CF2023" s="129" t="s">
        <v>1414</v>
      </c>
      <c r="CG2023" s="131" t="s">
        <v>18074</v>
      </c>
      <c r="CH2023" s="131" t="s">
        <v>12694</v>
      </c>
      <c r="CI2023" s="124" t="s">
        <v>21006</v>
      </c>
    </row>
    <row r="2024" spans="45:87" ht="15" hidden="1" x14ac:dyDescent="0.25">
      <c r="AS2024" s="124" t="s">
        <v>6219</v>
      </c>
      <c r="AT2024" s="129" t="s">
        <v>1221</v>
      </c>
      <c r="AU2024" s="129" t="s">
        <v>204</v>
      </c>
      <c r="AV2024" s="129" t="s">
        <v>1227</v>
      </c>
      <c r="AW2024" s="129" t="s">
        <v>1410</v>
      </c>
      <c r="AX2024" s="129" t="s">
        <v>1415</v>
      </c>
      <c r="AZ2024" s="129" t="s">
        <v>3984</v>
      </c>
      <c r="BA2024" s="130" t="s">
        <v>12695</v>
      </c>
      <c r="BB2024" s="130" t="s">
        <v>12696</v>
      </c>
      <c r="BH2024" s="124"/>
      <c r="BI2024" s="124"/>
      <c r="BP2024" s="123"/>
      <c r="BQ2024" s="123"/>
      <c r="BR2024" s="123"/>
      <c r="BX2024" s="123"/>
      <c r="BY2024" s="123"/>
      <c r="CB2024" s="129" t="s">
        <v>1221</v>
      </c>
      <c r="CC2024" s="129" t="s">
        <v>204</v>
      </c>
      <c r="CD2024" s="129" t="s">
        <v>1227</v>
      </c>
      <c r="CE2024" s="129" t="s">
        <v>1410</v>
      </c>
      <c r="CF2024" s="129" t="s">
        <v>1415</v>
      </c>
      <c r="CG2024" s="131" t="s">
        <v>18074</v>
      </c>
      <c r="CH2024" s="131" t="s">
        <v>12696</v>
      </c>
      <c r="CI2024" s="124" t="s">
        <v>21007</v>
      </c>
    </row>
    <row r="2025" spans="45:87" ht="15" hidden="1" x14ac:dyDescent="0.25">
      <c r="AS2025" s="124" t="s">
        <v>6220</v>
      </c>
      <c r="AT2025" s="129" t="s">
        <v>1221</v>
      </c>
      <c r="AU2025" s="129" t="s">
        <v>204</v>
      </c>
      <c r="AV2025" s="129" t="s">
        <v>1227</v>
      </c>
      <c r="AW2025" s="129" t="s">
        <v>1410</v>
      </c>
      <c r="AX2025" s="129" t="s">
        <v>1769</v>
      </c>
      <c r="AZ2025" s="129" t="s">
        <v>3984</v>
      </c>
      <c r="BA2025" s="130" t="s">
        <v>12697</v>
      </c>
      <c r="BB2025" s="130" t="s">
        <v>12698</v>
      </c>
      <c r="BH2025" s="124"/>
      <c r="BI2025" s="124"/>
      <c r="BP2025" s="123"/>
      <c r="BQ2025" s="123"/>
      <c r="BR2025" s="123"/>
      <c r="BX2025" s="123"/>
      <c r="BY2025" s="123"/>
      <c r="CB2025" s="129" t="s">
        <v>1221</v>
      </c>
      <c r="CC2025" s="129" t="s">
        <v>204</v>
      </c>
      <c r="CD2025" s="129" t="s">
        <v>1227</v>
      </c>
      <c r="CE2025" s="129" t="s">
        <v>1410</v>
      </c>
      <c r="CF2025" s="129" t="s">
        <v>1769</v>
      </c>
      <c r="CG2025" s="131" t="s">
        <v>18074</v>
      </c>
      <c r="CH2025" s="131" t="s">
        <v>12698</v>
      </c>
      <c r="CI2025" s="124" t="s">
        <v>21008</v>
      </c>
    </row>
    <row r="2026" spans="45:87" ht="15" hidden="1" x14ac:dyDescent="0.25">
      <c r="AS2026" s="124" t="s">
        <v>6221</v>
      </c>
      <c r="AT2026" s="129" t="s">
        <v>1221</v>
      </c>
      <c r="AU2026" s="129" t="s">
        <v>204</v>
      </c>
      <c r="AV2026" s="129" t="s">
        <v>1227</v>
      </c>
      <c r="AW2026" s="129" t="s">
        <v>1410</v>
      </c>
      <c r="AX2026" s="129" t="s">
        <v>1770</v>
      </c>
      <c r="AZ2026" s="129" t="s">
        <v>3984</v>
      </c>
      <c r="BA2026" s="130" t="s">
        <v>12699</v>
      </c>
      <c r="BB2026" s="130" t="s">
        <v>12700</v>
      </c>
      <c r="BH2026" s="124"/>
      <c r="BI2026" s="124"/>
      <c r="BP2026" s="123"/>
      <c r="BQ2026" s="123"/>
      <c r="BR2026" s="123"/>
      <c r="BX2026" s="123"/>
      <c r="BY2026" s="123"/>
      <c r="CB2026" s="129" t="s">
        <v>1221</v>
      </c>
      <c r="CC2026" s="129" t="s">
        <v>204</v>
      </c>
      <c r="CD2026" s="129" t="s">
        <v>1227</v>
      </c>
      <c r="CE2026" s="129" t="s">
        <v>1410</v>
      </c>
      <c r="CF2026" s="129" t="s">
        <v>1770</v>
      </c>
      <c r="CG2026" s="131" t="s">
        <v>18074</v>
      </c>
      <c r="CH2026" s="131" t="s">
        <v>12700</v>
      </c>
      <c r="CI2026" s="124" t="s">
        <v>21009</v>
      </c>
    </row>
    <row r="2027" spans="45:87" ht="15" hidden="1" x14ac:dyDescent="0.25">
      <c r="AS2027" s="124" t="s">
        <v>6222</v>
      </c>
      <c r="AT2027" s="129" t="s">
        <v>1221</v>
      </c>
      <c r="AU2027" s="129" t="s">
        <v>204</v>
      </c>
      <c r="AV2027" s="129" t="s">
        <v>1227</v>
      </c>
      <c r="AW2027" s="129" t="s">
        <v>1410</v>
      </c>
      <c r="AX2027" s="129" t="s">
        <v>1771</v>
      </c>
      <c r="AZ2027" s="129" t="s">
        <v>3984</v>
      </c>
      <c r="BA2027" s="130" t="s">
        <v>12701</v>
      </c>
      <c r="BB2027" s="130" t="s">
        <v>12702</v>
      </c>
      <c r="BH2027" s="124"/>
      <c r="BI2027" s="124"/>
      <c r="BP2027" s="123"/>
      <c r="BQ2027" s="123"/>
      <c r="BR2027" s="123"/>
      <c r="BX2027" s="123"/>
      <c r="BY2027" s="123"/>
      <c r="CB2027" s="129" t="s">
        <v>1221</v>
      </c>
      <c r="CC2027" s="129" t="s">
        <v>204</v>
      </c>
      <c r="CD2027" s="129" t="s">
        <v>1227</v>
      </c>
      <c r="CE2027" s="129" t="s">
        <v>1410</v>
      </c>
      <c r="CF2027" s="129" t="s">
        <v>1771</v>
      </c>
      <c r="CG2027" s="131" t="s">
        <v>18074</v>
      </c>
      <c r="CH2027" s="131" t="s">
        <v>12702</v>
      </c>
      <c r="CI2027" s="124" t="s">
        <v>21010</v>
      </c>
    </row>
    <row r="2028" spans="45:87" ht="15" hidden="1" x14ac:dyDescent="0.25">
      <c r="AS2028" s="124" t="s">
        <v>6223</v>
      </c>
      <c r="AT2028" s="129" t="s">
        <v>1221</v>
      </c>
      <c r="AU2028" s="129" t="s">
        <v>204</v>
      </c>
      <c r="AV2028" s="129" t="s">
        <v>1227</v>
      </c>
      <c r="AW2028" s="129" t="s">
        <v>1410</v>
      </c>
      <c r="AX2028" s="129" t="s">
        <v>1417</v>
      </c>
      <c r="AZ2028" s="129" t="s">
        <v>3984</v>
      </c>
      <c r="BA2028" s="130" t="s">
        <v>12703</v>
      </c>
      <c r="BB2028" s="130" t="s">
        <v>12704</v>
      </c>
      <c r="BH2028" s="124"/>
      <c r="BI2028" s="124"/>
      <c r="BP2028" s="123"/>
      <c r="BQ2028" s="123"/>
      <c r="BR2028" s="123"/>
      <c r="BX2028" s="123"/>
      <c r="BY2028" s="123"/>
      <c r="CB2028" s="129" t="s">
        <v>1221</v>
      </c>
      <c r="CC2028" s="129" t="s">
        <v>204</v>
      </c>
      <c r="CD2028" s="129" t="s">
        <v>1227</v>
      </c>
      <c r="CE2028" s="129" t="s">
        <v>1410</v>
      </c>
      <c r="CF2028" s="129" t="s">
        <v>1417</v>
      </c>
      <c r="CG2028" s="131" t="s">
        <v>18074</v>
      </c>
      <c r="CH2028" s="131" t="s">
        <v>12704</v>
      </c>
      <c r="CI2028" s="124" t="s">
        <v>21011</v>
      </c>
    </row>
    <row r="2029" spans="45:87" ht="15" hidden="1" x14ac:dyDescent="0.25">
      <c r="AS2029" s="124" t="s">
        <v>6224</v>
      </c>
      <c r="AT2029" s="129" t="s">
        <v>1221</v>
      </c>
      <c r="AU2029" s="129" t="s">
        <v>204</v>
      </c>
      <c r="AV2029" s="129" t="s">
        <v>1227</v>
      </c>
      <c r="AW2029" s="129" t="s">
        <v>1410</v>
      </c>
      <c r="AX2029" s="129" t="s">
        <v>1772</v>
      </c>
      <c r="AZ2029" s="129" t="s">
        <v>3984</v>
      </c>
      <c r="BA2029" s="130" t="s">
        <v>12705</v>
      </c>
      <c r="BB2029" s="130" t="s">
        <v>12706</v>
      </c>
      <c r="BH2029" s="124"/>
      <c r="BI2029" s="124"/>
      <c r="BP2029" s="123"/>
      <c r="BQ2029" s="123"/>
      <c r="BR2029" s="123"/>
      <c r="BX2029" s="123"/>
      <c r="BY2029" s="123"/>
      <c r="CB2029" s="129" t="s">
        <v>1221</v>
      </c>
      <c r="CC2029" s="129" t="s">
        <v>204</v>
      </c>
      <c r="CD2029" s="129" t="s">
        <v>1227</v>
      </c>
      <c r="CE2029" s="129" t="s">
        <v>1410</v>
      </c>
      <c r="CF2029" s="129" t="s">
        <v>1772</v>
      </c>
      <c r="CG2029" s="131" t="s">
        <v>18074</v>
      </c>
      <c r="CH2029" s="131" t="s">
        <v>12706</v>
      </c>
      <c r="CI2029" s="124" t="s">
        <v>21012</v>
      </c>
    </row>
    <row r="2030" spans="45:87" ht="15" hidden="1" x14ac:dyDescent="0.25">
      <c r="AS2030" s="124" t="s">
        <v>6225</v>
      </c>
      <c r="AT2030" s="129" t="s">
        <v>1221</v>
      </c>
      <c r="AU2030" s="129" t="s">
        <v>204</v>
      </c>
      <c r="AV2030" s="129" t="s">
        <v>1227</v>
      </c>
      <c r="AW2030" s="129" t="s">
        <v>1410</v>
      </c>
      <c r="AX2030" s="129" t="s">
        <v>1418</v>
      </c>
      <c r="AZ2030" s="129" t="s">
        <v>3984</v>
      </c>
      <c r="BA2030" s="130" t="s">
        <v>12707</v>
      </c>
      <c r="BB2030" s="130" t="s">
        <v>12708</v>
      </c>
      <c r="BH2030" s="124"/>
      <c r="BI2030" s="124"/>
      <c r="BP2030" s="123"/>
      <c r="BQ2030" s="123"/>
      <c r="BR2030" s="123"/>
      <c r="BX2030" s="123"/>
      <c r="BY2030" s="123"/>
      <c r="CB2030" s="129" t="s">
        <v>1221</v>
      </c>
      <c r="CC2030" s="129" t="s">
        <v>204</v>
      </c>
      <c r="CD2030" s="129" t="s">
        <v>1227</v>
      </c>
      <c r="CE2030" s="129" t="s">
        <v>1410</v>
      </c>
      <c r="CF2030" s="129" t="s">
        <v>1418</v>
      </c>
      <c r="CG2030" s="131" t="s">
        <v>18074</v>
      </c>
      <c r="CH2030" s="131" t="s">
        <v>12708</v>
      </c>
      <c r="CI2030" s="124" t="s">
        <v>21013</v>
      </c>
    </row>
    <row r="2031" spans="45:87" ht="15" hidden="1" x14ac:dyDescent="0.25">
      <c r="AS2031" s="124" t="s">
        <v>6226</v>
      </c>
      <c r="AT2031" s="129" t="s">
        <v>1221</v>
      </c>
      <c r="AU2031" s="129" t="s">
        <v>204</v>
      </c>
      <c r="AV2031" s="129" t="s">
        <v>1227</v>
      </c>
      <c r="AW2031" s="129" t="s">
        <v>1410</v>
      </c>
      <c r="AX2031" s="129" t="s">
        <v>1419</v>
      </c>
      <c r="AZ2031" s="129" t="s">
        <v>3984</v>
      </c>
      <c r="BA2031" s="130" t="s">
        <v>12709</v>
      </c>
      <c r="BB2031" s="130" t="s">
        <v>12710</v>
      </c>
      <c r="BH2031" s="124"/>
      <c r="BI2031" s="124"/>
      <c r="BP2031" s="123"/>
      <c r="BQ2031" s="123"/>
      <c r="BR2031" s="123"/>
      <c r="BX2031" s="123"/>
      <c r="BY2031" s="123"/>
      <c r="CB2031" s="129" t="s">
        <v>1221</v>
      </c>
      <c r="CC2031" s="129" t="s">
        <v>204</v>
      </c>
      <c r="CD2031" s="129" t="s">
        <v>1227</v>
      </c>
      <c r="CE2031" s="129" t="s">
        <v>1410</v>
      </c>
      <c r="CF2031" s="129" t="s">
        <v>1419</v>
      </c>
      <c r="CG2031" s="131" t="s">
        <v>18074</v>
      </c>
      <c r="CH2031" s="131" t="s">
        <v>12710</v>
      </c>
      <c r="CI2031" s="124" t="s">
        <v>21014</v>
      </c>
    </row>
    <row r="2032" spans="45:87" ht="15" hidden="1" x14ac:dyDescent="0.25">
      <c r="AS2032" s="124" t="s">
        <v>6227</v>
      </c>
      <c r="AT2032" s="129" t="s">
        <v>1221</v>
      </c>
      <c r="AU2032" s="129" t="s">
        <v>204</v>
      </c>
      <c r="AV2032" s="129" t="s">
        <v>1227</v>
      </c>
      <c r="AW2032" s="129" t="s">
        <v>1410</v>
      </c>
      <c r="AX2032" s="129" t="s">
        <v>1420</v>
      </c>
      <c r="AZ2032" s="129" t="s">
        <v>3984</v>
      </c>
      <c r="BA2032" s="130" t="s">
        <v>12711</v>
      </c>
      <c r="BB2032" s="130" t="s">
        <v>12712</v>
      </c>
      <c r="BH2032" s="124"/>
      <c r="BI2032" s="124"/>
      <c r="BP2032" s="123"/>
      <c r="BQ2032" s="123"/>
      <c r="BR2032" s="123"/>
      <c r="BX2032" s="123"/>
      <c r="BY2032" s="123"/>
      <c r="CB2032" s="129" t="s">
        <v>1221</v>
      </c>
      <c r="CC2032" s="129" t="s">
        <v>204</v>
      </c>
      <c r="CD2032" s="129" t="s">
        <v>1227</v>
      </c>
      <c r="CE2032" s="129" t="s">
        <v>1410</v>
      </c>
      <c r="CF2032" s="129" t="s">
        <v>1420</v>
      </c>
      <c r="CG2032" s="131" t="s">
        <v>18074</v>
      </c>
      <c r="CH2032" s="131" t="s">
        <v>12712</v>
      </c>
      <c r="CI2032" s="124" t="s">
        <v>21015</v>
      </c>
    </row>
    <row r="2033" spans="45:87" ht="15" hidden="1" x14ac:dyDescent="0.25">
      <c r="AS2033" s="124" t="s">
        <v>6228</v>
      </c>
      <c r="AT2033" s="129" t="s">
        <v>1221</v>
      </c>
      <c r="AU2033" s="129" t="s">
        <v>204</v>
      </c>
      <c r="AV2033" s="129" t="s">
        <v>1227</v>
      </c>
      <c r="AW2033" s="129" t="s">
        <v>1410</v>
      </c>
      <c r="AX2033" s="129" t="s">
        <v>1773</v>
      </c>
      <c r="AZ2033" s="129" t="s">
        <v>3984</v>
      </c>
      <c r="BA2033" s="130" t="s">
        <v>12713</v>
      </c>
      <c r="BB2033" s="130" t="s">
        <v>12714</v>
      </c>
      <c r="BH2033" s="124"/>
      <c r="BI2033" s="124"/>
      <c r="BP2033" s="123"/>
      <c r="BQ2033" s="123"/>
      <c r="BR2033" s="123"/>
      <c r="BX2033" s="123"/>
      <c r="BY2033" s="123"/>
      <c r="CB2033" s="129" t="s">
        <v>1221</v>
      </c>
      <c r="CC2033" s="129" t="s">
        <v>204</v>
      </c>
      <c r="CD2033" s="129" t="s">
        <v>1227</v>
      </c>
      <c r="CE2033" s="129" t="s">
        <v>1410</v>
      </c>
      <c r="CF2033" s="129" t="s">
        <v>1773</v>
      </c>
      <c r="CG2033" s="131" t="s">
        <v>18074</v>
      </c>
      <c r="CH2033" s="131" t="s">
        <v>12714</v>
      </c>
      <c r="CI2033" s="124" t="s">
        <v>21016</v>
      </c>
    </row>
    <row r="2034" spans="45:87" ht="15" hidden="1" x14ac:dyDescent="0.25">
      <c r="AS2034" s="124" t="s">
        <v>6229</v>
      </c>
      <c r="AT2034" s="129" t="s">
        <v>1221</v>
      </c>
      <c r="AU2034" s="129" t="s">
        <v>204</v>
      </c>
      <c r="AV2034" s="129" t="s">
        <v>1227</v>
      </c>
      <c r="AW2034" s="129" t="s">
        <v>1410</v>
      </c>
      <c r="AX2034" s="129" t="s">
        <v>1422</v>
      </c>
      <c r="AZ2034" s="129" t="s">
        <v>3984</v>
      </c>
      <c r="BA2034" s="130" t="s">
        <v>12715</v>
      </c>
      <c r="BB2034" s="130" t="s">
        <v>12716</v>
      </c>
      <c r="BH2034" s="124"/>
      <c r="BI2034" s="124"/>
      <c r="BP2034" s="123"/>
      <c r="BQ2034" s="123"/>
      <c r="BR2034" s="123"/>
      <c r="BX2034" s="123"/>
      <c r="BY2034" s="123"/>
      <c r="CB2034" s="129" t="s">
        <v>1221</v>
      </c>
      <c r="CC2034" s="129" t="s">
        <v>204</v>
      </c>
      <c r="CD2034" s="129" t="s">
        <v>1227</v>
      </c>
      <c r="CE2034" s="129" t="s">
        <v>1410</v>
      </c>
      <c r="CF2034" s="129" t="s">
        <v>1422</v>
      </c>
      <c r="CG2034" s="131" t="s">
        <v>18074</v>
      </c>
      <c r="CH2034" s="131" t="s">
        <v>12716</v>
      </c>
      <c r="CI2034" s="124" t="s">
        <v>21017</v>
      </c>
    </row>
    <row r="2035" spans="45:87" ht="15" hidden="1" x14ac:dyDescent="0.25">
      <c r="AS2035" s="124" t="s">
        <v>6230</v>
      </c>
      <c r="AT2035" s="129" t="s">
        <v>1221</v>
      </c>
      <c r="AU2035" s="129" t="s">
        <v>204</v>
      </c>
      <c r="AV2035" s="129" t="s">
        <v>1227</v>
      </c>
      <c r="AW2035" s="129" t="s">
        <v>1410</v>
      </c>
      <c r="AX2035" s="129" t="s">
        <v>1423</v>
      </c>
      <c r="AZ2035" s="129" t="s">
        <v>3984</v>
      </c>
      <c r="BA2035" s="130" t="s">
        <v>12717</v>
      </c>
      <c r="BB2035" s="130" t="s">
        <v>12718</v>
      </c>
      <c r="BH2035" s="124"/>
      <c r="BI2035" s="124"/>
      <c r="BP2035" s="123"/>
      <c r="BQ2035" s="123"/>
      <c r="BR2035" s="123"/>
      <c r="BX2035" s="123"/>
      <c r="BY2035" s="123"/>
      <c r="CB2035" s="129" t="s">
        <v>1221</v>
      </c>
      <c r="CC2035" s="129" t="s">
        <v>204</v>
      </c>
      <c r="CD2035" s="129" t="s">
        <v>1227</v>
      </c>
      <c r="CE2035" s="129" t="s">
        <v>1410</v>
      </c>
      <c r="CF2035" s="129" t="s">
        <v>1423</v>
      </c>
      <c r="CG2035" s="131" t="s">
        <v>18074</v>
      </c>
      <c r="CH2035" s="131" t="s">
        <v>12718</v>
      </c>
      <c r="CI2035" s="124" t="s">
        <v>21018</v>
      </c>
    </row>
    <row r="2036" spans="45:87" ht="15" hidden="1" x14ac:dyDescent="0.25">
      <c r="AS2036" s="124" t="s">
        <v>6231</v>
      </c>
      <c r="AT2036" s="129" t="s">
        <v>1221</v>
      </c>
      <c r="AU2036" s="129" t="s">
        <v>204</v>
      </c>
      <c r="AV2036" s="129" t="s">
        <v>1227</v>
      </c>
      <c r="AW2036" s="129" t="s">
        <v>1410</v>
      </c>
      <c r="AX2036" s="129" t="s">
        <v>1424</v>
      </c>
      <c r="AZ2036" s="129" t="s">
        <v>3984</v>
      </c>
      <c r="BA2036" s="130" t="s">
        <v>12719</v>
      </c>
      <c r="BB2036" s="130" t="s">
        <v>12720</v>
      </c>
      <c r="BH2036" s="124"/>
      <c r="BI2036" s="124"/>
      <c r="BP2036" s="123"/>
      <c r="BQ2036" s="123"/>
      <c r="BR2036" s="123"/>
      <c r="BX2036" s="123"/>
      <c r="BY2036" s="123"/>
      <c r="CB2036" s="129" t="s">
        <v>1221</v>
      </c>
      <c r="CC2036" s="129" t="s">
        <v>204</v>
      </c>
      <c r="CD2036" s="129" t="s">
        <v>1227</v>
      </c>
      <c r="CE2036" s="129" t="s">
        <v>1410</v>
      </c>
      <c r="CF2036" s="129" t="s">
        <v>1424</v>
      </c>
      <c r="CG2036" s="131" t="s">
        <v>18074</v>
      </c>
      <c r="CH2036" s="131" t="s">
        <v>12720</v>
      </c>
      <c r="CI2036" s="124" t="s">
        <v>21019</v>
      </c>
    </row>
    <row r="2037" spans="45:87" ht="15" hidden="1" x14ac:dyDescent="0.25">
      <c r="AS2037" s="124" t="s">
        <v>6232</v>
      </c>
      <c r="AT2037" s="129" t="s">
        <v>1221</v>
      </c>
      <c r="AU2037" s="129" t="s">
        <v>204</v>
      </c>
      <c r="AV2037" s="129" t="s">
        <v>1227</v>
      </c>
      <c r="AW2037" s="129" t="s">
        <v>1410</v>
      </c>
      <c r="AX2037" s="129" t="s">
        <v>1425</v>
      </c>
      <c r="AZ2037" s="129" t="s">
        <v>3984</v>
      </c>
      <c r="BA2037" s="130" t="s">
        <v>12721</v>
      </c>
      <c r="BB2037" s="130" t="s">
        <v>12722</v>
      </c>
      <c r="BH2037" s="124"/>
      <c r="BI2037" s="124"/>
      <c r="BP2037" s="123"/>
      <c r="BQ2037" s="123"/>
      <c r="BR2037" s="123"/>
      <c r="BX2037" s="123"/>
      <c r="BY2037" s="123"/>
      <c r="CB2037" s="129" t="s">
        <v>1221</v>
      </c>
      <c r="CC2037" s="129" t="s">
        <v>204</v>
      </c>
      <c r="CD2037" s="129" t="s">
        <v>1227</v>
      </c>
      <c r="CE2037" s="129" t="s">
        <v>1410</v>
      </c>
      <c r="CF2037" s="129" t="s">
        <v>1425</v>
      </c>
      <c r="CG2037" s="131" t="s">
        <v>18074</v>
      </c>
      <c r="CH2037" s="131" t="s">
        <v>12722</v>
      </c>
      <c r="CI2037" s="124" t="s">
        <v>21020</v>
      </c>
    </row>
    <row r="2038" spans="45:87" ht="15" hidden="1" x14ac:dyDescent="0.25">
      <c r="AS2038" s="124" t="s">
        <v>6233</v>
      </c>
      <c r="AT2038" s="129" t="s">
        <v>1221</v>
      </c>
      <c r="AU2038" s="129" t="s">
        <v>204</v>
      </c>
      <c r="AV2038" s="129" t="s">
        <v>1227</v>
      </c>
      <c r="AW2038" s="129" t="s">
        <v>1410</v>
      </c>
      <c r="AX2038" s="129" t="s">
        <v>1426</v>
      </c>
      <c r="AZ2038" s="129" t="s">
        <v>3984</v>
      </c>
      <c r="BA2038" s="130" t="s">
        <v>12723</v>
      </c>
      <c r="BB2038" s="130" t="s">
        <v>12724</v>
      </c>
      <c r="BH2038" s="124"/>
      <c r="BI2038" s="124"/>
      <c r="BP2038" s="123"/>
      <c r="BQ2038" s="123"/>
      <c r="BR2038" s="123"/>
      <c r="BX2038" s="123"/>
      <c r="BY2038" s="123"/>
      <c r="CB2038" s="129" t="s">
        <v>1221</v>
      </c>
      <c r="CC2038" s="129" t="s">
        <v>204</v>
      </c>
      <c r="CD2038" s="129" t="s">
        <v>1227</v>
      </c>
      <c r="CE2038" s="129" t="s">
        <v>1410</v>
      </c>
      <c r="CF2038" s="129" t="s">
        <v>1426</v>
      </c>
      <c r="CG2038" s="131" t="s">
        <v>18074</v>
      </c>
      <c r="CH2038" s="131" t="s">
        <v>12724</v>
      </c>
      <c r="CI2038" s="124" t="s">
        <v>21021</v>
      </c>
    </row>
    <row r="2039" spans="45:87" ht="15" hidden="1" x14ac:dyDescent="0.25">
      <c r="AS2039" s="124" t="s">
        <v>6234</v>
      </c>
      <c r="AT2039" s="129" t="s">
        <v>1221</v>
      </c>
      <c r="AU2039" s="129" t="s">
        <v>204</v>
      </c>
      <c r="AV2039" s="129" t="s">
        <v>1227</v>
      </c>
      <c r="AW2039" s="129" t="s">
        <v>1410</v>
      </c>
      <c r="AX2039" s="129" t="s">
        <v>1428</v>
      </c>
      <c r="AZ2039" s="129" t="s">
        <v>3984</v>
      </c>
      <c r="BA2039" s="130" t="s">
        <v>12725</v>
      </c>
      <c r="BB2039" s="130" t="s">
        <v>12726</v>
      </c>
      <c r="BH2039" s="124"/>
      <c r="BI2039" s="124"/>
      <c r="BP2039" s="123"/>
      <c r="BQ2039" s="123"/>
      <c r="BR2039" s="123"/>
      <c r="BX2039" s="123"/>
      <c r="BY2039" s="123"/>
      <c r="CB2039" s="129" t="s">
        <v>1221</v>
      </c>
      <c r="CC2039" s="129" t="s">
        <v>204</v>
      </c>
      <c r="CD2039" s="129" t="s">
        <v>1227</v>
      </c>
      <c r="CE2039" s="129" t="s">
        <v>1410</v>
      </c>
      <c r="CF2039" s="129" t="s">
        <v>1428</v>
      </c>
      <c r="CG2039" s="131" t="s">
        <v>18074</v>
      </c>
      <c r="CH2039" s="131" t="s">
        <v>12726</v>
      </c>
      <c r="CI2039" s="124" t="s">
        <v>21022</v>
      </c>
    </row>
    <row r="2040" spans="45:87" ht="15" hidden="1" x14ac:dyDescent="0.25">
      <c r="AS2040" s="124" t="s">
        <v>6235</v>
      </c>
      <c r="AT2040" s="129" t="s">
        <v>1221</v>
      </c>
      <c r="AU2040" s="129" t="s">
        <v>204</v>
      </c>
      <c r="AV2040" s="129" t="s">
        <v>1227</v>
      </c>
      <c r="AW2040" s="129" t="s">
        <v>1410</v>
      </c>
      <c r="AX2040" s="129" t="s">
        <v>1431</v>
      </c>
      <c r="AZ2040" s="129" t="s">
        <v>3984</v>
      </c>
      <c r="BA2040" s="130" t="s">
        <v>12727</v>
      </c>
      <c r="BB2040" s="130" t="s">
        <v>12728</v>
      </c>
      <c r="BH2040" s="124"/>
      <c r="BI2040" s="124"/>
      <c r="BP2040" s="123"/>
      <c r="BQ2040" s="123"/>
      <c r="BR2040" s="123"/>
      <c r="BX2040" s="123"/>
      <c r="BY2040" s="123"/>
      <c r="CB2040" s="129" t="s">
        <v>1221</v>
      </c>
      <c r="CC2040" s="129" t="s">
        <v>204</v>
      </c>
      <c r="CD2040" s="129" t="s">
        <v>1227</v>
      </c>
      <c r="CE2040" s="129" t="s">
        <v>1410</v>
      </c>
      <c r="CF2040" s="129" t="s">
        <v>1431</v>
      </c>
      <c r="CG2040" s="131" t="s">
        <v>18074</v>
      </c>
      <c r="CH2040" s="131" t="s">
        <v>12728</v>
      </c>
      <c r="CI2040" s="124" t="s">
        <v>21023</v>
      </c>
    </row>
    <row r="2041" spans="45:87" ht="15" hidden="1" x14ac:dyDescent="0.25">
      <c r="AS2041" s="124" t="s">
        <v>6236</v>
      </c>
      <c r="AT2041" s="129" t="s">
        <v>1221</v>
      </c>
      <c r="AU2041" s="129" t="s">
        <v>204</v>
      </c>
      <c r="AV2041" s="129" t="s">
        <v>1227</v>
      </c>
      <c r="AW2041" s="129" t="s">
        <v>1410</v>
      </c>
      <c r="AX2041" s="129" t="s">
        <v>1774</v>
      </c>
      <c r="AZ2041" s="129" t="s">
        <v>3984</v>
      </c>
      <c r="BA2041" s="130" t="s">
        <v>12729</v>
      </c>
      <c r="BB2041" s="130" t="s">
        <v>12730</v>
      </c>
      <c r="BH2041" s="124"/>
      <c r="BI2041" s="124"/>
      <c r="BP2041" s="123"/>
      <c r="BQ2041" s="123"/>
      <c r="BR2041" s="123"/>
      <c r="BX2041" s="123"/>
      <c r="BY2041" s="123"/>
      <c r="CB2041" s="129" t="s">
        <v>1221</v>
      </c>
      <c r="CC2041" s="129" t="s">
        <v>204</v>
      </c>
      <c r="CD2041" s="129" t="s">
        <v>1227</v>
      </c>
      <c r="CE2041" s="129" t="s">
        <v>1410</v>
      </c>
      <c r="CF2041" s="129" t="s">
        <v>1774</v>
      </c>
      <c r="CG2041" s="131" t="s">
        <v>18074</v>
      </c>
      <c r="CH2041" s="131" t="s">
        <v>12730</v>
      </c>
      <c r="CI2041" s="124" t="s">
        <v>21024</v>
      </c>
    </row>
    <row r="2042" spans="45:87" ht="15" hidden="1" x14ac:dyDescent="0.25">
      <c r="AS2042" s="124" t="s">
        <v>6237</v>
      </c>
      <c r="AT2042" s="129" t="s">
        <v>1221</v>
      </c>
      <c r="AU2042" s="129" t="s">
        <v>204</v>
      </c>
      <c r="AV2042" s="129" t="s">
        <v>1227</v>
      </c>
      <c r="AW2042" s="129" t="s">
        <v>1410</v>
      </c>
      <c r="AX2042" s="129" t="s">
        <v>1432</v>
      </c>
      <c r="AZ2042" s="129" t="s">
        <v>3984</v>
      </c>
      <c r="BA2042" s="130" t="s">
        <v>12731</v>
      </c>
      <c r="BB2042" s="130" t="s">
        <v>12732</v>
      </c>
      <c r="BH2042" s="124"/>
      <c r="BI2042" s="124"/>
      <c r="BP2042" s="123"/>
      <c r="BQ2042" s="123"/>
      <c r="BR2042" s="123"/>
      <c r="BX2042" s="123"/>
      <c r="BY2042" s="123"/>
      <c r="CB2042" s="129" t="s">
        <v>1221</v>
      </c>
      <c r="CC2042" s="129" t="s">
        <v>204</v>
      </c>
      <c r="CD2042" s="129" t="s">
        <v>1227</v>
      </c>
      <c r="CE2042" s="129" t="s">
        <v>1410</v>
      </c>
      <c r="CF2042" s="129" t="s">
        <v>1432</v>
      </c>
      <c r="CG2042" s="131" t="s">
        <v>18074</v>
      </c>
      <c r="CH2042" s="131" t="s">
        <v>12732</v>
      </c>
      <c r="CI2042" s="124" t="s">
        <v>21025</v>
      </c>
    </row>
    <row r="2043" spans="45:87" ht="15" hidden="1" x14ac:dyDescent="0.25">
      <c r="AS2043" s="124" t="s">
        <v>6238</v>
      </c>
      <c r="AT2043" s="129" t="s">
        <v>1221</v>
      </c>
      <c r="AU2043" s="129" t="s">
        <v>204</v>
      </c>
      <c r="AV2043" s="129" t="s">
        <v>1227</v>
      </c>
      <c r="AW2043" s="129" t="s">
        <v>1410</v>
      </c>
      <c r="AX2043" s="129" t="s">
        <v>1433</v>
      </c>
      <c r="AZ2043" s="129" t="s">
        <v>3984</v>
      </c>
      <c r="BA2043" s="130" t="s">
        <v>12733</v>
      </c>
      <c r="BB2043" s="130" t="s">
        <v>12734</v>
      </c>
      <c r="BH2043" s="124"/>
      <c r="BI2043" s="124"/>
      <c r="BP2043" s="123"/>
      <c r="BQ2043" s="123"/>
      <c r="BR2043" s="123"/>
      <c r="BX2043" s="123"/>
      <c r="BY2043" s="123"/>
      <c r="CB2043" s="129" t="s">
        <v>1221</v>
      </c>
      <c r="CC2043" s="129" t="s">
        <v>204</v>
      </c>
      <c r="CD2043" s="129" t="s">
        <v>1227</v>
      </c>
      <c r="CE2043" s="129" t="s">
        <v>1410</v>
      </c>
      <c r="CF2043" s="129" t="s">
        <v>1433</v>
      </c>
      <c r="CG2043" s="131" t="s">
        <v>18074</v>
      </c>
      <c r="CH2043" s="131" t="s">
        <v>12734</v>
      </c>
      <c r="CI2043" s="124" t="s">
        <v>21026</v>
      </c>
    </row>
    <row r="2044" spans="45:87" ht="15" hidden="1" x14ac:dyDescent="0.25">
      <c r="AS2044" s="124" t="s">
        <v>6239</v>
      </c>
      <c r="AT2044" s="129" t="s">
        <v>1221</v>
      </c>
      <c r="AU2044" s="129" t="s">
        <v>204</v>
      </c>
      <c r="AV2044" s="129" t="s">
        <v>1227</v>
      </c>
      <c r="AW2044" s="129" t="s">
        <v>1410</v>
      </c>
      <c r="AX2044" s="129" t="s">
        <v>1775</v>
      </c>
      <c r="AZ2044" s="129" t="s">
        <v>3984</v>
      </c>
      <c r="BA2044" s="130" t="s">
        <v>12735</v>
      </c>
      <c r="BB2044" s="130" t="s">
        <v>12736</v>
      </c>
      <c r="BH2044" s="124"/>
      <c r="BI2044" s="124"/>
      <c r="BP2044" s="123"/>
      <c r="BQ2044" s="123"/>
      <c r="BR2044" s="123"/>
      <c r="BX2044" s="123"/>
      <c r="BY2044" s="123"/>
      <c r="CB2044" s="129" t="s">
        <v>1221</v>
      </c>
      <c r="CC2044" s="129" t="s">
        <v>204</v>
      </c>
      <c r="CD2044" s="129" t="s">
        <v>1227</v>
      </c>
      <c r="CE2044" s="129" t="s">
        <v>1410</v>
      </c>
      <c r="CF2044" s="129" t="s">
        <v>1775</v>
      </c>
      <c r="CG2044" s="131" t="s">
        <v>18074</v>
      </c>
      <c r="CH2044" s="131" t="s">
        <v>12736</v>
      </c>
      <c r="CI2044" s="124" t="s">
        <v>21027</v>
      </c>
    </row>
    <row r="2045" spans="45:87" ht="15" hidden="1" x14ac:dyDescent="0.25">
      <c r="AS2045" s="124" t="s">
        <v>6240</v>
      </c>
      <c r="AT2045" s="129" t="s">
        <v>1221</v>
      </c>
      <c r="AU2045" s="129" t="s">
        <v>204</v>
      </c>
      <c r="AV2045" s="129" t="s">
        <v>1227</v>
      </c>
      <c r="AW2045" s="129" t="s">
        <v>1410</v>
      </c>
      <c r="AX2045" s="129" t="s">
        <v>1776</v>
      </c>
      <c r="AZ2045" s="129" t="s">
        <v>3984</v>
      </c>
      <c r="BA2045" s="130" t="s">
        <v>12737</v>
      </c>
      <c r="BB2045" s="130" t="s">
        <v>12738</v>
      </c>
      <c r="BH2045" s="124"/>
      <c r="BI2045" s="124"/>
      <c r="BP2045" s="123"/>
      <c r="BQ2045" s="123"/>
      <c r="BR2045" s="123"/>
      <c r="BX2045" s="123"/>
      <c r="BY2045" s="123"/>
      <c r="CB2045" s="129" t="s">
        <v>1221</v>
      </c>
      <c r="CC2045" s="129" t="s">
        <v>204</v>
      </c>
      <c r="CD2045" s="129" t="s">
        <v>1227</v>
      </c>
      <c r="CE2045" s="129" t="s">
        <v>1410</v>
      </c>
      <c r="CF2045" s="129" t="s">
        <v>1776</v>
      </c>
      <c r="CG2045" s="131" t="s">
        <v>18074</v>
      </c>
      <c r="CH2045" s="131" t="s">
        <v>12738</v>
      </c>
      <c r="CI2045" s="124" t="s">
        <v>21028</v>
      </c>
    </row>
    <row r="2046" spans="45:87" ht="15" hidden="1" x14ac:dyDescent="0.25">
      <c r="AS2046" s="124" t="s">
        <v>6241</v>
      </c>
      <c r="AT2046" s="129" t="s">
        <v>1221</v>
      </c>
      <c r="AU2046" s="129" t="s">
        <v>204</v>
      </c>
      <c r="AV2046" s="129" t="s">
        <v>1227</v>
      </c>
      <c r="AW2046" s="129" t="s">
        <v>1410</v>
      </c>
      <c r="AX2046" s="129" t="s">
        <v>1777</v>
      </c>
      <c r="AZ2046" s="129" t="s">
        <v>3984</v>
      </c>
      <c r="BA2046" s="130" t="s">
        <v>12739</v>
      </c>
      <c r="BB2046" s="130" t="s">
        <v>12740</v>
      </c>
      <c r="BH2046" s="124"/>
      <c r="BI2046" s="124"/>
      <c r="BP2046" s="123"/>
      <c r="BQ2046" s="123"/>
      <c r="BR2046" s="123"/>
      <c r="BX2046" s="123"/>
      <c r="BY2046" s="123"/>
      <c r="CB2046" s="129" t="s">
        <v>1221</v>
      </c>
      <c r="CC2046" s="129" t="s">
        <v>204</v>
      </c>
      <c r="CD2046" s="129" t="s">
        <v>1227</v>
      </c>
      <c r="CE2046" s="129" t="s">
        <v>1410</v>
      </c>
      <c r="CF2046" s="129" t="s">
        <v>1777</v>
      </c>
      <c r="CG2046" s="131" t="s">
        <v>18074</v>
      </c>
      <c r="CH2046" s="131" t="s">
        <v>12740</v>
      </c>
      <c r="CI2046" s="124" t="s">
        <v>21029</v>
      </c>
    </row>
    <row r="2047" spans="45:87" ht="15" hidden="1" x14ac:dyDescent="0.25">
      <c r="AS2047" s="124" t="s">
        <v>6242</v>
      </c>
      <c r="AT2047" s="129" t="s">
        <v>1221</v>
      </c>
      <c r="AU2047" s="129" t="s">
        <v>204</v>
      </c>
      <c r="AV2047" s="129" t="s">
        <v>1227</v>
      </c>
      <c r="AW2047" s="129" t="s">
        <v>1410</v>
      </c>
      <c r="AX2047" s="129" t="s">
        <v>1435</v>
      </c>
      <c r="AZ2047" s="129" t="s">
        <v>3984</v>
      </c>
      <c r="BA2047" s="130" t="s">
        <v>12741</v>
      </c>
      <c r="BB2047" s="130" t="s">
        <v>12742</v>
      </c>
      <c r="BH2047" s="124"/>
      <c r="BI2047" s="124"/>
      <c r="BP2047" s="123"/>
      <c r="BQ2047" s="123"/>
      <c r="BR2047" s="123"/>
      <c r="BX2047" s="123"/>
      <c r="BY2047" s="123"/>
      <c r="CB2047" s="129" t="s">
        <v>1221</v>
      </c>
      <c r="CC2047" s="129" t="s">
        <v>204</v>
      </c>
      <c r="CD2047" s="129" t="s">
        <v>1227</v>
      </c>
      <c r="CE2047" s="129" t="s">
        <v>1410</v>
      </c>
      <c r="CF2047" s="129" t="s">
        <v>1435</v>
      </c>
      <c r="CG2047" s="131" t="s">
        <v>18074</v>
      </c>
      <c r="CH2047" s="131" t="s">
        <v>12742</v>
      </c>
      <c r="CI2047" s="124" t="s">
        <v>21030</v>
      </c>
    </row>
    <row r="2048" spans="45:87" ht="15" hidden="1" x14ac:dyDescent="0.25">
      <c r="AS2048" s="124" t="s">
        <v>6243</v>
      </c>
      <c r="AT2048" s="129" t="s">
        <v>1221</v>
      </c>
      <c r="AU2048" s="129" t="s">
        <v>204</v>
      </c>
      <c r="AV2048" s="129" t="s">
        <v>1227</v>
      </c>
      <c r="AW2048" s="129" t="s">
        <v>1410</v>
      </c>
      <c r="AX2048" s="129" t="s">
        <v>1778</v>
      </c>
      <c r="AZ2048" s="129" t="s">
        <v>3984</v>
      </c>
      <c r="BA2048" s="130" t="s">
        <v>12743</v>
      </c>
      <c r="BB2048" s="130" t="s">
        <v>12744</v>
      </c>
      <c r="BH2048" s="124"/>
      <c r="BI2048" s="124"/>
      <c r="BP2048" s="123"/>
      <c r="BQ2048" s="123"/>
      <c r="BR2048" s="123"/>
      <c r="BX2048" s="123"/>
      <c r="BY2048" s="123"/>
      <c r="CB2048" s="129" t="s">
        <v>1221</v>
      </c>
      <c r="CC2048" s="129" t="s">
        <v>204</v>
      </c>
      <c r="CD2048" s="129" t="s">
        <v>1227</v>
      </c>
      <c r="CE2048" s="129" t="s">
        <v>1410</v>
      </c>
      <c r="CF2048" s="129" t="s">
        <v>1778</v>
      </c>
      <c r="CG2048" s="131" t="s">
        <v>18074</v>
      </c>
      <c r="CH2048" s="131" t="s">
        <v>12744</v>
      </c>
      <c r="CI2048" s="124" t="s">
        <v>21031</v>
      </c>
    </row>
    <row r="2049" spans="45:87" ht="15" hidden="1" x14ac:dyDescent="0.25">
      <c r="AS2049" s="124" t="s">
        <v>6244</v>
      </c>
      <c r="AT2049" s="129" t="s">
        <v>1221</v>
      </c>
      <c r="AU2049" s="129" t="s">
        <v>204</v>
      </c>
      <c r="AV2049" s="129" t="s">
        <v>1227</v>
      </c>
      <c r="AW2049" s="129" t="s">
        <v>1410</v>
      </c>
      <c r="AX2049" s="129" t="s">
        <v>1779</v>
      </c>
      <c r="AZ2049" s="129" t="s">
        <v>3984</v>
      </c>
      <c r="BA2049" s="130" t="s">
        <v>12745</v>
      </c>
      <c r="BB2049" s="130" t="s">
        <v>12746</v>
      </c>
      <c r="BH2049" s="124"/>
      <c r="BI2049" s="124"/>
      <c r="BP2049" s="123"/>
      <c r="BQ2049" s="123"/>
      <c r="BR2049" s="123"/>
      <c r="BX2049" s="123"/>
      <c r="BY2049" s="123"/>
      <c r="CB2049" s="129" t="s">
        <v>1221</v>
      </c>
      <c r="CC2049" s="129" t="s">
        <v>204</v>
      </c>
      <c r="CD2049" s="129" t="s">
        <v>1227</v>
      </c>
      <c r="CE2049" s="129" t="s">
        <v>1410</v>
      </c>
      <c r="CF2049" s="129" t="s">
        <v>1779</v>
      </c>
      <c r="CG2049" s="131" t="s">
        <v>18074</v>
      </c>
      <c r="CH2049" s="131" t="s">
        <v>12746</v>
      </c>
      <c r="CI2049" s="124" t="s">
        <v>21032</v>
      </c>
    </row>
    <row r="2050" spans="45:87" ht="15" hidden="1" x14ac:dyDescent="0.25">
      <c r="AS2050" s="124" t="s">
        <v>6245</v>
      </c>
      <c r="AT2050" s="129" t="s">
        <v>1221</v>
      </c>
      <c r="AU2050" s="129" t="s">
        <v>204</v>
      </c>
      <c r="AV2050" s="129" t="s">
        <v>1227</v>
      </c>
      <c r="AW2050" s="129" t="s">
        <v>1410</v>
      </c>
      <c r="AX2050" s="129" t="s">
        <v>1780</v>
      </c>
      <c r="AZ2050" s="129" t="s">
        <v>3984</v>
      </c>
      <c r="BA2050" s="130" t="s">
        <v>12747</v>
      </c>
      <c r="BB2050" s="130" t="s">
        <v>12748</v>
      </c>
      <c r="BH2050" s="124"/>
      <c r="BI2050" s="124"/>
      <c r="BP2050" s="123"/>
      <c r="BQ2050" s="123"/>
      <c r="BR2050" s="123"/>
      <c r="BX2050" s="123"/>
      <c r="BY2050" s="123"/>
      <c r="CB2050" s="129" t="s">
        <v>1221</v>
      </c>
      <c r="CC2050" s="129" t="s">
        <v>204</v>
      </c>
      <c r="CD2050" s="129" t="s">
        <v>1227</v>
      </c>
      <c r="CE2050" s="129" t="s">
        <v>1410</v>
      </c>
      <c r="CF2050" s="129" t="s">
        <v>1780</v>
      </c>
      <c r="CG2050" s="131" t="s">
        <v>18074</v>
      </c>
      <c r="CH2050" s="131" t="s">
        <v>12748</v>
      </c>
      <c r="CI2050" s="124" t="s">
        <v>21033</v>
      </c>
    </row>
    <row r="2051" spans="45:87" ht="15" hidden="1" x14ac:dyDescent="0.25">
      <c r="AS2051" s="124" t="s">
        <v>6246</v>
      </c>
      <c r="AT2051" s="129" t="s">
        <v>1221</v>
      </c>
      <c r="AU2051" s="129" t="s">
        <v>204</v>
      </c>
      <c r="AV2051" s="129" t="s">
        <v>1227</v>
      </c>
      <c r="AW2051" s="129" t="s">
        <v>1410</v>
      </c>
      <c r="AX2051" s="129" t="s">
        <v>1781</v>
      </c>
      <c r="AZ2051" s="129" t="s">
        <v>3984</v>
      </c>
      <c r="BA2051" s="130" t="s">
        <v>12749</v>
      </c>
      <c r="BB2051" s="130" t="s">
        <v>12750</v>
      </c>
      <c r="BH2051" s="124"/>
      <c r="BI2051" s="124"/>
      <c r="BP2051" s="123"/>
      <c r="BQ2051" s="123"/>
      <c r="BR2051" s="123"/>
      <c r="BX2051" s="123"/>
      <c r="BY2051" s="123"/>
      <c r="CB2051" s="129" t="s">
        <v>1221</v>
      </c>
      <c r="CC2051" s="129" t="s">
        <v>204</v>
      </c>
      <c r="CD2051" s="129" t="s">
        <v>1227</v>
      </c>
      <c r="CE2051" s="129" t="s">
        <v>1410</v>
      </c>
      <c r="CF2051" s="129" t="s">
        <v>1781</v>
      </c>
      <c r="CG2051" s="131" t="s">
        <v>18074</v>
      </c>
      <c r="CH2051" s="131" t="s">
        <v>12750</v>
      </c>
      <c r="CI2051" s="124" t="s">
        <v>21034</v>
      </c>
    </row>
    <row r="2052" spans="45:87" ht="15" hidden="1" x14ac:dyDescent="0.25">
      <c r="AS2052" s="124" t="s">
        <v>6247</v>
      </c>
      <c r="AT2052" s="129" t="s">
        <v>1221</v>
      </c>
      <c r="AU2052" s="129" t="s">
        <v>204</v>
      </c>
      <c r="AV2052" s="129" t="s">
        <v>1227</v>
      </c>
      <c r="AW2052" s="129" t="s">
        <v>1410</v>
      </c>
      <c r="AX2052" s="129" t="s">
        <v>1436</v>
      </c>
      <c r="AZ2052" s="129" t="s">
        <v>3984</v>
      </c>
      <c r="BA2052" s="130" t="s">
        <v>12751</v>
      </c>
      <c r="BB2052" s="130" t="s">
        <v>12752</v>
      </c>
      <c r="BH2052" s="124"/>
      <c r="BI2052" s="124"/>
      <c r="BP2052" s="123"/>
      <c r="BQ2052" s="123"/>
      <c r="BR2052" s="123"/>
      <c r="BX2052" s="123"/>
      <c r="BY2052" s="123"/>
      <c r="CB2052" s="129" t="s">
        <v>1221</v>
      </c>
      <c r="CC2052" s="129" t="s">
        <v>204</v>
      </c>
      <c r="CD2052" s="129" t="s">
        <v>1227</v>
      </c>
      <c r="CE2052" s="129" t="s">
        <v>1410</v>
      </c>
      <c r="CF2052" s="129" t="s">
        <v>1436</v>
      </c>
      <c r="CG2052" s="131" t="s">
        <v>18074</v>
      </c>
      <c r="CH2052" s="131" t="s">
        <v>12752</v>
      </c>
      <c r="CI2052" s="124" t="s">
        <v>21035</v>
      </c>
    </row>
    <row r="2053" spans="45:87" ht="15" hidden="1" x14ac:dyDescent="0.25">
      <c r="AS2053" s="124" t="s">
        <v>6248</v>
      </c>
      <c r="AT2053" s="129" t="s">
        <v>1221</v>
      </c>
      <c r="AU2053" s="129" t="s">
        <v>204</v>
      </c>
      <c r="AV2053" s="129" t="s">
        <v>1227</v>
      </c>
      <c r="AW2053" s="129" t="s">
        <v>1410</v>
      </c>
      <c r="AX2053" s="129" t="s">
        <v>1437</v>
      </c>
      <c r="AZ2053" s="129" t="s">
        <v>3984</v>
      </c>
      <c r="BA2053" s="130" t="s">
        <v>12753</v>
      </c>
      <c r="BB2053" s="130" t="s">
        <v>12754</v>
      </c>
      <c r="BH2053" s="124"/>
      <c r="BI2053" s="124"/>
      <c r="BP2053" s="123"/>
      <c r="BQ2053" s="123"/>
      <c r="BR2053" s="123"/>
      <c r="BX2053" s="123"/>
      <c r="BY2053" s="123"/>
      <c r="CB2053" s="129" t="s">
        <v>1221</v>
      </c>
      <c r="CC2053" s="129" t="s">
        <v>204</v>
      </c>
      <c r="CD2053" s="129" t="s">
        <v>1227</v>
      </c>
      <c r="CE2053" s="129" t="s">
        <v>1410</v>
      </c>
      <c r="CF2053" s="129" t="s">
        <v>1437</v>
      </c>
      <c r="CG2053" s="131" t="s">
        <v>18074</v>
      </c>
      <c r="CH2053" s="131" t="s">
        <v>12754</v>
      </c>
      <c r="CI2053" s="124" t="s">
        <v>21036</v>
      </c>
    </row>
    <row r="2054" spans="45:87" ht="15" hidden="1" x14ac:dyDescent="0.25">
      <c r="AS2054" s="124" t="s">
        <v>6249</v>
      </c>
      <c r="AT2054" s="129" t="s">
        <v>1221</v>
      </c>
      <c r="AU2054" s="129" t="s">
        <v>204</v>
      </c>
      <c r="AV2054" s="129" t="s">
        <v>1227</v>
      </c>
      <c r="AW2054" s="129" t="s">
        <v>1410</v>
      </c>
      <c r="AX2054" s="129" t="s">
        <v>1782</v>
      </c>
      <c r="AZ2054" s="129" t="s">
        <v>3984</v>
      </c>
      <c r="BA2054" s="130" t="s">
        <v>12755</v>
      </c>
      <c r="BB2054" s="130" t="s">
        <v>12756</v>
      </c>
      <c r="BH2054" s="124"/>
      <c r="BI2054" s="124"/>
      <c r="BP2054" s="123"/>
      <c r="BQ2054" s="123"/>
      <c r="BR2054" s="123"/>
      <c r="BX2054" s="123"/>
      <c r="BY2054" s="123"/>
      <c r="CB2054" s="129" t="s">
        <v>1221</v>
      </c>
      <c r="CC2054" s="129" t="s">
        <v>204</v>
      </c>
      <c r="CD2054" s="129" t="s">
        <v>1227</v>
      </c>
      <c r="CE2054" s="129" t="s">
        <v>1410</v>
      </c>
      <c r="CF2054" s="129" t="s">
        <v>1782</v>
      </c>
      <c r="CG2054" s="131" t="s">
        <v>18074</v>
      </c>
      <c r="CH2054" s="131" t="s">
        <v>12756</v>
      </c>
      <c r="CI2054" s="124" t="s">
        <v>21037</v>
      </c>
    </row>
    <row r="2055" spans="45:87" ht="15" hidden="1" x14ac:dyDescent="0.25">
      <c r="AS2055" s="124" t="s">
        <v>6250</v>
      </c>
      <c r="AT2055" s="129" t="s">
        <v>1221</v>
      </c>
      <c r="AU2055" s="129" t="s">
        <v>204</v>
      </c>
      <c r="AV2055" s="129" t="s">
        <v>1228</v>
      </c>
      <c r="AW2055" s="129" t="s">
        <v>1783</v>
      </c>
      <c r="AX2055" s="129" t="s">
        <v>1784</v>
      </c>
      <c r="AZ2055" s="129" t="s">
        <v>3984</v>
      </c>
      <c r="BA2055" s="130" t="s">
        <v>12757</v>
      </c>
      <c r="BB2055" s="130" t="s">
        <v>12758</v>
      </c>
      <c r="BH2055" s="124"/>
      <c r="BI2055" s="124"/>
      <c r="BP2055" s="123"/>
      <c r="BQ2055" s="123"/>
      <c r="BR2055" s="123"/>
      <c r="BX2055" s="123"/>
      <c r="BY2055" s="123"/>
      <c r="CB2055" s="129" t="s">
        <v>1221</v>
      </c>
      <c r="CC2055" s="129" t="s">
        <v>204</v>
      </c>
      <c r="CD2055" s="129" t="s">
        <v>1228</v>
      </c>
      <c r="CE2055" s="129" t="s">
        <v>1783</v>
      </c>
      <c r="CF2055" s="129" t="s">
        <v>1784</v>
      </c>
      <c r="CG2055" s="131" t="s">
        <v>18075</v>
      </c>
      <c r="CH2055" s="131" t="s">
        <v>12758</v>
      </c>
      <c r="CI2055" s="124" t="s">
        <v>21038</v>
      </c>
    </row>
    <row r="2056" spans="45:87" ht="15" hidden="1" x14ac:dyDescent="0.25">
      <c r="AS2056" s="124" t="s">
        <v>6251</v>
      </c>
      <c r="AT2056" s="129" t="s">
        <v>1221</v>
      </c>
      <c r="AU2056" s="129" t="s">
        <v>204</v>
      </c>
      <c r="AV2056" s="129" t="s">
        <v>1228</v>
      </c>
      <c r="AW2056" s="129" t="s">
        <v>1783</v>
      </c>
      <c r="AX2056" s="129" t="s">
        <v>1785</v>
      </c>
      <c r="AZ2056" s="129" t="s">
        <v>3984</v>
      </c>
      <c r="BA2056" s="130" t="s">
        <v>12759</v>
      </c>
      <c r="BB2056" s="130" t="s">
        <v>12760</v>
      </c>
      <c r="BH2056" s="124"/>
      <c r="BI2056" s="124"/>
      <c r="BP2056" s="123"/>
      <c r="BQ2056" s="123"/>
      <c r="BR2056" s="123"/>
      <c r="BX2056" s="123"/>
      <c r="BY2056" s="123"/>
      <c r="CB2056" s="129" t="s">
        <v>1221</v>
      </c>
      <c r="CC2056" s="129" t="s">
        <v>204</v>
      </c>
      <c r="CD2056" s="129" t="s">
        <v>1228</v>
      </c>
      <c r="CE2056" s="129" t="s">
        <v>1783</v>
      </c>
      <c r="CF2056" s="129" t="s">
        <v>1785</v>
      </c>
      <c r="CG2056" s="131" t="s">
        <v>18075</v>
      </c>
      <c r="CH2056" s="131" t="s">
        <v>12760</v>
      </c>
      <c r="CI2056" s="124" t="s">
        <v>21039</v>
      </c>
    </row>
    <row r="2057" spans="45:87" ht="15" hidden="1" x14ac:dyDescent="0.25">
      <c r="AS2057" s="124" t="s">
        <v>6252</v>
      </c>
      <c r="AT2057" s="129" t="s">
        <v>1221</v>
      </c>
      <c r="AU2057" s="129" t="s">
        <v>204</v>
      </c>
      <c r="AV2057" s="129" t="s">
        <v>1228</v>
      </c>
      <c r="AW2057" s="129" t="s">
        <v>1783</v>
      </c>
      <c r="AX2057" s="129" t="s">
        <v>1786</v>
      </c>
      <c r="AZ2057" s="129" t="s">
        <v>3984</v>
      </c>
      <c r="BA2057" s="130" t="s">
        <v>12761</v>
      </c>
      <c r="BB2057" s="130" t="s">
        <v>12762</v>
      </c>
      <c r="BH2057" s="124"/>
      <c r="BI2057" s="124"/>
      <c r="BP2057" s="123"/>
      <c r="BQ2057" s="123"/>
      <c r="BR2057" s="123"/>
      <c r="BX2057" s="123"/>
      <c r="BY2057" s="123"/>
      <c r="CB2057" s="129" t="s">
        <v>1221</v>
      </c>
      <c r="CC2057" s="129" t="s">
        <v>204</v>
      </c>
      <c r="CD2057" s="129" t="s">
        <v>1228</v>
      </c>
      <c r="CE2057" s="129" t="s">
        <v>1783</v>
      </c>
      <c r="CF2057" s="129" t="s">
        <v>1786</v>
      </c>
      <c r="CG2057" s="131" t="s">
        <v>18075</v>
      </c>
      <c r="CH2057" s="131" t="s">
        <v>12762</v>
      </c>
      <c r="CI2057" s="124" t="s">
        <v>21040</v>
      </c>
    </row>
    <row r="2058" spans="45:87" ht="15" hidden="1" x14ac:dyDescent="0.25">
      <c r="AS2058" s="124" t="s">
        <v>6253</v>
      </c>
      <c r="AT2058" s="129" t="s">
        <v>1221</v>
      </c>
      <c r="AU2058" s="129" t="s">
        <v>204</v>
      </c>
      <c r="AV2058" s="129" t="s">
        <v>1228</v>
      </c>
      <c r="AW2058" s="129" t="s">
        <v>1783</v>
      </c>
      <c r="AX2058" s="129" t="s">
        <v>1787</v>
      </c>
      <c r="AZ2058" s="129" t="s">
        <v>3984</v>
      </c>
      <c r="BA2058" s="130" t="s">
        <v>12763</v>
      </c>
      <c r="BB2058" s="130" t="s">
        <v>12764</v>
      </c>
      <c r="BH2058" s="124"/>
      <c r="BI2058" s="124"/>
      <c r="BP2058" s="123"/>
      <c r="BQ2058" s="123"/>
      <c r="BR2058" s="123"/>
      <c r="BX2058" s="123"/>
      <c r="BY2058" s="123"/>
      <c r="CB2058" s="129" t="s">
        <v>1221</v>
      </c>
      <c r="CC2058" s="129" t="s">
        <v>204</v>
      </c>
      <c r="CD2058" s="129" t="s">
        <v>1228</v>
      </c>
      <c r="CE2058" s="129" t="s">
        <v>1783</v>
      </c>
      <c r="CF2058" s="129" t="s">
        <v>1787</v>
      </c>
      <c r="CG2058" s="131" t="s">
        <v>18075</v>
      </c>
      <c r="CH2058" s="131" t="s">
        <v>12764</v>
      </c>
      <c r="CI2058" s="124" t="s">
        <v>21041</v>
      </c>
    </row>
    <row r="2059" spans="45:87" ht="15" hidden="1" x14ac:dyDescent="0.25">
      <c r="AS2059" s="124" t="s">
        <v>6254</v>
      </c>
      <c r="AT2059" s="129" t="s">
        <v>1221</v>
      </c>
      <c r="AU2059" s="129" t="s">
        <v>204</v>
      </c>
      <c r="AV2059" s="129" t="s">
        <v>1228</v>
      </c>
      <c r="AW2059" s="129" t="s">
        <v>1783</v>
      </c>
      <c r="AX2059" s="129" t="s">
        <v>1788</v>
      </c>
      <c r="AZ2059" s="129" t="s">
        <v>3984</v>
      </c>
      <c r="BA2059" s="130" t="s">
        <v>12765</v>
      </c>
      <c r="BB2059" s="130" t="s">
        <v>12766</v>
      </c>
      <c r="BH2059" s="124"/>
      <c r="BI2059" s="124"/>
      <c r="BP2059" s="123"/>
      <c r="BQ2059" s="123"/>
      <c r="BR2059" s="123"/>
      <c r="BX2059" s="123"/>
      <c r="BY2059" s="123"/>
      <c r="CB2059" s="129" t="s">
        <v>1221</v>
      </c>
      <c r="CC2059" s="129" t="s">
        <v>204</v>
      </c>
      <c r="CD2059" s="129" t="s">
        <v>1228</v>
      </c>
      <c r="CE2059" s="129" t="s">
        <v>1783</v>
      </c>
      <c r="CF2059" s="129" t="s">
        <v>1788</v>
      </c>
      <c r="CG2059" s="131" t="s">
        <v>18075</v>
      </c>
      <c r="CH2059" s="131" t="s">
        <v>12766</v>
      </c>
      <c r="CI2059" s="124" t="s">
        <v>21042</v>
      </c>
    </row>
    <row r="2060" spans="45:87" ht="15" hidden="1" x14ac:dyDescent="0.25">
      <c r="AS2060" s="124" t="s">
        <v>6255</v>
      </c>
      <c r="AT2060" s="129" t="s">
        <v>1221</v>
      </c>
      <c r="AU2060" s="129" t="s">
        <v>204</v>
      </c>
      <c r="AV2060" s="129" t="s">
        <v>1228</v>
      </c>
      <c r="AW2060" s="129" t="s">
        <v>1783</v>
      </c>
      <c r="AX2060" s="129" t="s">
        <v>1789</v>
      </c>
      <c r="AZ2060" s="129" t="s">
        <v>3984</v>
      </c>
      <c r="BA2060" s="130" t="s">
        <v>12767</v>
      </c>
      <c r="BB2060" s="130" t="s">
        <v>12768</v>
      </c>
      <c r="BH2060" s="124"/>
      <c r="BI2060" s="124"/>
      <c r="BP2060" s="123"/>
      <c r="BQ2060" s="123"/>
      <c r="BR2060" s="123"/>
      <c r="BX2060" s="123"/>
      <c r="BY2060" s="123"/>
      <c r="CB2060" s="129" t="s">
        <v>1221</v>
      </c>
      <c r="CC2060" s="129" t="s">
        <v>204</v>
      </c>
      <c r="CD2060" s="129" t="s">
        <v>1228</v>
      </c>
      <c r="CE2060" s="129" t="s">
        <v>1783</v>
      </c>
      <c r="CF2060" s="129" t="s">
        <v>1789</v>
      </c>
      <c r="CG2060" s="131" t="s">
        <v>18075</v>
      </c>
      <c r="CH2060" s="131" t="s">
        <v>12768</v>
      </c>
      <c r="CI2060" s="124" t="s">
        <v>21043</v>
      </c>
    </row>
    <row r="2061" spans="45:87" ht="15" hidden="1" x14ac:dyDescent="0.25">
      <c r="AS2061" s="124" t="s">
        <v>6256</v>
      </c>
      <c r="AT2061" s="129" t="s">
        <v>1221</v>
      </c>
      <c r="AU2061" s="129" t="s">
        <v>204</v>
      </c>
      <c r="AV2061" s="129" t="s">
        <v>1228</v>
      </c>
      <c r="AW2061" s="129" t="s">
        <v>1783</v>
      </c>
      <c r="AX2061" s="129" t="s">
        <v>1790</v>
      </c>
      <c r="AZ2061" s="129" t="s">
        <v>3984</v>
      </c>
      <c r="BA2061" s="130" t="s">
        <v>12769</v>
      </c>
      <c r="BB2061" s="130" t="s">
        <v>12770</v>
      </c>
      <c r="BH2061" s="124"/>
      <c r="BI2061" s="124"/>
      <c r="BP2061" s="123"/>
      <c r="BQ2061" s="123"/>
      <c r="BR2061" s="123"/>
      <c r="BX2061" s="123"/>
      <c r="BY2061" s="123"/>
      <c r="CB2061" s="129" t="s">
        <v>1221</v>
      </c>
      <c r="CC2061" s="129" t="s">
        <v>204</v>
      </c>
      <c r="CD2061" s="129" t="s">
        <v>1228</v>
      </c>
      <c r="CE2061" s="129" t="s">
        <v>1783</v>
      </c>
      <c r="CF2061" s="129" t="s">
        <v>1790</v>
      </c>
      <c r="CG2061" s="131" t="s">
        <v>18075</v>
      </c>
      <c r="CH2061" s="131" t="s">
        <v>12770</v>
      </c>
      <c r="CI2061" s="124" t="s">
        <v>21044</v>
      </c>
    </row>
    <row r="2062" spans="45:87" ht="15" hidden="1" x14ac:dyDescent="0.25">
      <c r="AS2062" s="124" t="s">
        <v>6257</v>
      </c>
      <c r="AT2062" s="129" t="s">
        <v>1221</v>
      </c>
      <c r="AU2062" s="129" t="s">
        <v>204</v>
      </c>
      <c r="AV2062" s="129" t="s">
        <v>1228</v>
      </c>
      <c r="AW2062" s="129" t="s">
        <v>1783</v>
      </c>
      <c r="AX2062" s="129" t="s">
        <v>1791</v>
      </c>
      <c r="AZ2062" s="129" t="s">
        <v>3984</v>
      </c>
      <c r="BA2062" s="130" t="s">
        <v>12771</v>
      </c>
      <c r="BB2062" s="130" t="s">
        <v>12772</v>
      </c>
      <c r="BH2062" s="124"/>
      <c r="BI2062" s="124"/>
      <c r="BP2062" s="123"/>
      <c r="BQ2062" s="123"/>
      <c r="BR2062" s="123"/>
      <c r="BX2062" s="123"/>
      <c r="BY2062" s="123"/>
      <c r="CB2062" s="129" t="s">
        <v>1221</v>
      </c>
      <c r="CC2062" s="129" t="s">
        <v>204</v>
      </c>
      <c r="CD2062" s="129" t="s">
        <v>1228</v>
      </c>
      <c r="CE2062" s="129" t="s">
        <v>1783</v>
      </c>
      <c r="CF2062" s="129" t="s">
        <v>1791</v>
      </c>
      <c r="CG2062" s="131" t="s">
        <v>18075</v>
      </c>
      <c r="CH2062" s="131" t="s">
        <v>12772</v>
      </c>
      <c r="CI2062" s="124" t="s">
        <v>21045</v>
      </c>
    </row>
    <row r="2063" spans="45:87" ht="15" hidden="1" x14ac:dyDescent="0.25">
      <c r="AS2063" s="124" t="s">
        <v>6258</v>
      </c>
      <c r="AT2063" s="129" t="s">
        <v>1221</v>
      </c>
      <c r="AU2063" s="129" t="s">
        <v>204</v>
      </c>
      <c r="AV2063" s="129" t="s">
        <v>1228</v>
      </c>
      <c r="AW2063" s="129" t="s">
        <v>1783</v>
      </c>
      <c r="AX2063" s="129" t="s">
        <v>1792</v>
      </c>
      <c r="AZ2063" s="129" t="s">
        <v>3984</v>
      </c>
      <c r="BA2063" s="130" t="s">
        <v>12773</v>
      </c>
      <c r="BB2063" s="130" t="s">
        <v>12774</v>
      </c>
      <c r="BH2063" s="124"/>
      <c r="BI2063" s="124"/>
      <c r="BP2063" s="123"/>
      <c r="BQ2063" s="123"/>
      <c r="BR2063" s="123"/>
      <c r="BX2063" s="123"/>
      <c r="BY2063" s="123"/>
      <c r="CB2063" s="129" t="s">
        <v>1221</v>
      </c>
      <c r="CC2063" s="129" t="s">
        <v>204</v>
      </c>
      <c r="CD2063" s="129" t="s">
        <v>1228</v>
      </c>
      <c r="CE2063" s="129" t="s">
        <v>1783</v>
      </c>
      <c r="CF2063" s="129" t="s">
        <v>1792</v>
      </c>
      <c r="CG2063" s="131" t="s">
        <v>18075</v>
      </c>
      <c r="CH2063" s="131" t="s">
        <v>12774</v>
      </c>
      <c r="CI2063" s="124" t="s">
        <v>21046</v>
      </c>
    </row>
    <row r="2064" spans="45:87" ht="15" hidden="1" x14ac:dyDescent="0.25">
      <c r="AS2064" s="124" t="s">
        <v>6259</v>
      </c>
      <c r="AT2064" s="129" t="s">
        <v>1221</v>
      </c>
      <c r="AU2064" s="129" t="s">
        <v>204</v>
      </c>
      <c r="AV2064" s="129" t="s">
        <v>1228</v>
      </c>
      <c r="AW2064" s="129" t="s">
        <v>1783</v>
      </c>
      <c r="AX2064" s="129" t="s">
        <v>1793</v>
      </c>
      <c r="AZ2064" s="129" t="s">
        <v>3984</v>
      </c>
      <c r="BA2064" s="130" t="s">
        <v>12775</v>
      </c>
      <c r="BB2064" s="130" t="s">
        <v>12776</v>
      </c>
      <c r="BH2064" s="124"/>
      <c r="BI2064" s="124"/>
      <c r="BP2064" s="123"/>
      <c r="BQ2064" s="123"/>
      <c r="BR2064" s="123"/>
      <c r="BX2064" s="123"/>
      <c r="BY2064" s="123"/>
      <c r="CB2064" s="129" t="s">
        <v>1221</v>
      </c>
      <c r="CC2064" s="129" t="s">
        <v>204</v>
      </c>
      <c r="CD2064" s="129" t="s">
        <v>1228</v>
      </c>
      <c r="CE2064" s="129" t="s">
        <v>1783</v>
      </c>
      <c r="CF2064" s="129" t="s">
        <v>1793</v>
      </c>
      <c r="CG2064" s="131" t="s">
        <v>18075</v>
      </c>
      <c r="CH2064" s="131" t="s">
        <v>12776</v>
      </c>
      <c r="CI2064" s="124" t="s">
        <v>21047</v>
      </c>
    </row>
    <row r="2065" spans="45:87" ht="15" hidden="1" x14ac:dyDescent="0.25">
      <c r="AS2065" s="124" t="s">
        <v>6260</v>
      </c>
      <c r="AT2065" s="129" t="s">
        <v>1221</v>
      </c>
      <c r="AU2065" s="129" t="s">
        <v>204</v>
      </c>
      <c r="AV2065" s="129" t="s">
        <v>1228</v>
      </c>
      <c r="AW2065" s="129" t="s">
        <v>1783</v>
      </c>
      <c r="AX2065" s="129" t="s">
        <v>1794</v>
      </c>
      <c r="AZ2065" s="129" t="s">
        <v>3984</v>
      </c>
      <c r="BA2065" s="130" t="s">
        <v>12777</v>
      </c>
      <c r="BB2065" s="130" t="s">
        <v>12778</v>
      </c>
      <c r="BH2065" s="124"/>
      <c r="BI2065" s="124"/>
      <c r="BP2065" s="123"/>
      <c r="BQ2065" s="123"/>
      <c r="BR2065" s="123"/>
      <c r="BX2065" s="123"/>
      <c r="BY2065" s="123"/>
      <c r="CB2065" s="129" t="s">
        <v>1221</v>
      </c>
      <c r="CC2065" s="129" t="s">
        <v>204</v>
      </c>
      <c r="CD2065" s="129" t="s">
        <v>1228</v>
      </c>
      <c r="CE2065" s="129" t="s">
        <v>1783</v>
      </c>
      <c r="CF2065" s="129" t="s">
        <v>1794</v>
      </c>
      <c r="CG2065" s="131" t="s">
        <v>18075</v>
      </c>
      <c r="CH2065" s="131" t="s">
        <v>12778</v>
      </c>
      <c r="CI2065" s="124" t="s">
        <v>21048</v>
      </c>
    </row>
    <row r="2066" spans="45:87" ht="15" hidden="1" x14ac:dyDescent="0.25">
      <c r="AS2066" s="124" t="s">
        <v>6261</v>
      </c>
      <c r="AT2066" s="129" t="s">
        <v>1221</v>
      </c>
      <c r="AU2066" s="129" t="s">
        <v>204</v>
      </c>
      <c r="AV2066" s="129" t="s">
        <v>1228</v>
      </c>
      <c r="AW2066" s="129" t="s">
        <v>1783</v>
      </c>
      <c r="AX2066" s="129" t="s">
        <v>1795</v>
      </c>
      <c r="AZ2066" s="129" t="s">
        <v>3984</v>
      </c>
      <c r="BA2066" s="130" t="s">
        <v>12779</v>
      </c>
      <c r="BB2066" s="130" t="s">
        <v>12780</v>
      </c>
      <c r="BH2066" s="124"/>
      <c r="BI2066" s="124"/>
      <c r="BP2066" s="123"/>
      <c r="BQ2066" s="123"/>
      <c r="BR2066" s="123"/>
      <c r="BX2066" s="123"/>
      <c r="BY2066" s="123"/>
      <c r="CB2066" s="129" t="s">
        <v>1221</v>
      </c>
      <c r="CC2066" s="129" t="s">
        <v>204</v>
      </c>
      <c r="CD2066" s="129" t="s">
        <v>1228</v>
      </c>
      <c r="CE2066" s="129" t="s">
        <v>1783</v>
      </c>
      <c r="CF2066" s="129" t="s">
        <v>1795</v>
      </c>
      <c r="CG2066" s="131" t="s">
        <v>18075</v>
      </c>
      <c r="CH2066" s="131" t="s">
        <v>12780</v>
      </c>
      <c r="CI2066" s="124" t="s">
        <v>21049</v>
      </c>
    </row>
    <row r="2067" spans="45:87" ht="15" hidden="1" x14ac:dyDescent="0.25">
      <c r="AS2067" s="124" t="s">
        <v>6262</v>
      </c>
      <c r="AT2067" s="129" t="s">
        <v>1221</v>
      </c>
      <c r="AU2067" s="129" t="s">
        <v>204</v>
      </c>
      <c r="AV2067" s="129" t="s">
        <v>1228</v>
      </c>
      <c r="AW2067" s="129" t="s">
        <v>1783</v>
      </c>
      <c r="AX2067" s="129" t="s">
        <v>1796</v>
      </c>
      <c r="AZ2067" s="129" t="s">
        <v>3984</v>
      </c>
      <c r="BA2067" s="130" t="s">
        <v>12781</v>
      </c>
      <c r="BB2067" s="130" t="s">
        <v>12782</v>
      </c>
      <c r="BH2067" s="124"/>
      <c r="BI2067" s="124"/>
      <c r="BP2067" s="123"/>
      <c r="BQ2067" s="123"/>
      <c r="BR2067" s="123"/>
      <c r="BX2067" s="123"/>
      <c r="BY2067" s="123"/>
      <c r="CB2067" s="129" t="s">
        <v>1221</v>
      </c>
      <c r="CC2067" s="129" t="s">
        <v>204</v>
      </c>
      <c r="CD2067" s="129" t="s">
        <v>1228</v>
      </c>
      <c r="CE2067" s="129" t="s">
        <v>1783</v>
      </c>
      <c r="CF2067" s="129" t="s">
        <v>1796</v>
      </c>
      <c r="CG2067" s="131" t="s">
        <v>18075</v>
      </c>
      <c r="CH2067" s="131" t="s">
        <v>12782</v>
      </c>
      <c r="CI2067" s="124" t="s">
        <v>21050</v>
      </c>
    </row>
    <row r="2068" spans="45:87" ht="15" hidden="1" x14ac:dyDescent="0.25">
      <c r="AS2068" s="124" t="s">
        <v>6263</v>
      </c>
      <c r="AT2068" s="129" t="s">
        <v>1221</v>
      </c>
      <c r="AU2068" s="129" t="s">
        <v>204</v>
      </c>
      <c r="AV2068" s="129" t="s">
        <v>1228</v>
      </c>
      <c r="AW2068" s="129" t="s">
        <v>1783</v>
      </c>
      <c r="AX2068" s="129" t="s">
        <v>1797</v>
      </c>
      <c r="AZ2068" s="129" t="s">
        <v>3984</v>
      </c>
      <c r="BA2068" s="130" t="s">
        <v>12783</v>
      </c>
      <c r="BB2068" s="130" t="s">
        <v>12784</v>
      </c>
      <c r="BH2068" s="124"/>
      <c r="BI2068" s="124"/>
      <c r="BP2068" s="123"/>
      <c r="BQ2068" s="123"/>
      <c r="BR2068" s="123"/>
      <c r="BX2068" s="123"/>
      <c r="BY2068" s="123"/>
      <c r="CB2068" s="129" t="s">
        <v>1221</v>
      </c>
      <c r="CC2068" s="129" t="s">
        <v>204</v>
      </c>
      <c r="CD2068" s="129" t="s">
        <v>1228</v>
      </c>
      <c r="CE2068" s="129" t="s">
        <v>1783</v>
      </c>
      <c r="CF2068" s="129" t="s">
        <v>1797</v>
      </c>
      <c r="CG2068" s="131" t="s">
        <v>18075</v>
      </c>
      <c r="CH2068" s="131" t="s">
        <v>12784</v>
      </c>
      <c r="CI2068" s="124" t="s">
        <v>21051</v>
      </c>
    </row>
    <row r="2069" spans="45:87" ht="15" hidden="1" x14ac:dyDescent="0.25">
      <c r="AS2069" s="124" t="s">
        <v>6264</v>
      </c>
      <c r="AT2069" s="129" t="s">
        <v>1221</v>
      </c>
      <c r="AU2069" s="129" t="s">
        <v>204</v>
      </c>
      <c r="AV2069" s="129" t="s">
        <v>1228</v>
      </c>
      <c r="AW2069" s="129" t="s">
        <v>1798</v>
      </c>
      <c r="AX2069" s="129" t="s">
        <v>1799</v>
      </c>
      <c r="AZ2069" s="129" t="s">
        <v>3984</v>
      </c>
      <c r="BA2069" s="130" t="s">
        <v>12785</v>
      </c>
      <c r="BB2069" s="130" t="s">
        <v>12786</v>
      </c>
      <c r="BH2069" s="124"/>
      <c r="BI2069" s="124"/>
      <c r="BP2069" s="123"/>
      <c r="BQ2069" s="123"/>
      <c r="BR2069" s="123"/>
      <c r="BX2069" s="123"/>
      <c r="BY2069" s="123"/>
      <c r="CB2069" s="129" t="s">
        <v>1221</v>
      </c>
      <c r="CC2069" s="129" t="s">
        <v>204</v>
      </c>
      <c r="CD2069" s="129" t="s">
        <v>1228</v>
      </c>
      <c r="CE2069" s="129" t="s">
        <v>1798</v>
      </c>
      <c r="CF2069" s="129" t="s">
        <v>1799</v>
      </c>
      <c r="CG2069" s="131" t="s">
        <v>18076</v>
      </c>
      <c r="CH2069" s="131" t="s">
        <v>12786</v>
      </c>
      <c r="CI2069" s="124" t="s">
        <v>21052</v>
      </c>
    </row>
    <row r="2070" spans="45:87" ht="15" hidden="1" x14ac:dyDescent="0.25">
      <c r="AS2070" s="124" t="s">
        <v>6265</v>
      </c>
      <c r="AT2070" s="129" t="s">
        <v>1221</v>
      </c>
      <c r="AU2070" s="129" t="s">
        <v>204</v>
      </c>
      <c r="AV2070" s="129" t="s">
        <v>1228</v>
      </c>
      <c r="AW2070" s="129" t="s">
        <v>1798</v>
      </c>
      <c r="AX2070" s="129" t="s">
        <v>1800</v>
      </c>
      <c r="AZ2070" s="129" t="s">
        <v>3984</v>
      </c>
      <c r="BA2070" s="130" t="s">
        <v>12787</v>
      </c>
      <c r="BB2070" s="130" t="s">
        <v>12788</v>
      </c>
      <c r="BH2070" s="124"/>
      <c r="BI2070" s="124"/>
      <c r="BP2070" s="123"/>
      <c r="BQ2070" s="123"/>
      <c r="BR2070" s="123"/>
      <c r="BX2070" s="123"/>
      <c r="BY2070" s="123"/>
      <c r="CB2070" s="129" t="s">
        <v>1221</v>
      </c>
      <c r="CC2070" s="129" t="s">
        <v>204</v>
      </c>
      <c r="CD2070" s="129" t="s">
        <v>1228</v>
      </c>
      <c r="CE2070" s="129" t="s">
        <v>1798</v>
      </c>
      <c r="CF2070" s="129" t="s">
        <v>1800</v>
      </c>
      <c r="CG2070" s="131" t="s">
        <v>18076</v>
      </c>
      <c r="CH2070" s="131" t="s">
        <v>12788</v>
      </c>
      <c r="CI2070" s="124" t="s">
        <v>21053</v>
      </c>
    </row>
    <row r="2071" spans="45:87" ht="15" hidden="1" x14ac:dyDescent="0.25">
      <c r="AS2071" s="124" t="s">
        <v>6266</v>
      </c>
      <c r="AT2071" s="129" t="s">
        <v>1221</v>
      </c>
      <c r="AU2071" s="129" t="s">
        <v>204</v>
      </c>
      <c r="AV2071" s="129" t="s">
        <v>1228</v>
      </c>
      <c r="AW2071" s="129" t="s">
        <v>1798</v>
      </c>
      <c r="AX2071" s="129" t="s">
        <v>1801</v>
      </c>
      <c r="AZ2071" s="129" t="s">
        <v>3984</v>
      </c>
      <c r="BA2071" s="130" t="s">
        <v>12789</v>
      </c>
      <c r="BB2071" s="130" t="s">
        <v>12790</v>
      </c>
      <c r="BH2071" s="124"/>
      <c r="BI2071" s="124"/>
      <c r="BP2071" s="123"/>
      <c r="BQ2071" s="123"/>
      <c r="BR2071" s="123"/>
      <c r="BX2071" s="123"/>
      <c r="BY2071" s="123"/>
      <c r="CB2071" s="129" t="s">
        <v>1221</v>
      </c>
      <c r="CC2071" s="129" t="s">
        <v>204</v>
      </c>
      <c r="CD2071" s="129" t="s">
        <v>1228</v>
      </c>
      <c r="CE2071" s="129" t="s">
        <v>1798</v>
      </c>
      <c r="CF2071" s="129" t="s">
        <v>1801</v>
      </c>
      <c r="CG2071" s="131" t="s">
        <v>18076</v>
      </c>
      <c r="CH2071" s="131" t="s">
        <v>12790</v>
      </c>
      <c r="CI2071" s="124" t="s">
        <v>21054</v>
      </c>
    </row>
    <row r="2072" spans="45:87" ht="15" hidden="1" x14ac:dyDescent="0.25">
      <c r="AS2072" s="124" t="s">
        <v>6267</v>
      </c>
      <c r="AT2072" s="129" t="s">
        <v>1221</v>
      </c>
      <c r="AU2072" s="129" t="s">
        <v>204</v>
      </c>
      <c r="AV2072" s="129" t="s">
        <v>1228</v>
      </c>
      <c r="AW2072" s="129" t="s">
        <v>1798</v>
      </c>
      <c r="AX2072" s="129" t="s">
        <v>1802</v>
      </c>
      <c r="AZ2072" s="129" t="s">
        <v>3984</v>
      </c>
      <c r="BA2072" s="130" t="s">
        <v>12791</v>
      </c>
      <c r="BB2072" s="130" t="s">
        <v>12792</v>
      </c>
      <c r="BH2072" s="124"/>
      <c r="BI2072" s="124"/>
      <c r="BP2072" s="123"/>
      <c r="BQ2072" s="123"/>
      <c r="BR2072" s="123"/>
      <c r="BX2072" s="123"/>
      <c r="BY2072" s="123"/>
      <c r="CB2072" s="129" t="s">
        <v>1221</v>
      </c>
      <c r="CC2072" s="129" t="s">
        <v>204</v>
      </c>
      <c r="CD2072" s="129" t="s">
        <v>1228</v>
      </c>
      <c r="CE2072" s="129" t="s">
        <v>1798</v>
      </c>
      <c r="CF2072" s="129" t="s">
        <v>1802</v>
      </c>
      <c r="CG2072" s="131" t="s">
        <v>18076</v>
      </c>
      <c r="CH2072" s="131" t="s">
        <v>12792</v>
      </c>
      <c r="CI2072" s="124" t="s">
        <v>21055</v>
      </c>
    </row>
    <row r="2073" spans="45:87" ht="15" hidden="1" x14ac:dyDescent="0.25">
      <c r="AS2073" s="124" t="s">
        <v>6268</v>
      </c>
      <c r="AT2073" s="129" t="s">
        <v>1221</v>
      </c>
      <c r="AU2073" s="129" t="s">
        <v>204</v>
      </c>
      <c r="AV2073" s="129" t="s">
        <v>1228</v>
      </c>
      <c r="AW2073" s="129" t="s">
        <v>1798</v>
      </c>
      <c r="AX2073" s="129" t="s">
        <v>1803</v>
      </c>
      <c r="AZ2073" s="129" t="s">
        <v>3984</v>
      </c>
      <c r="BA2073" s="130" t="s">
        <v>12793</v>
      </c>
      <c r="BB2073" s="130" t="s">
        <v>12794</v>
      </c>
      <c r="BH2073" s="124"/>
      <c r="BI2073" s="124"/>
      <c r="BP2073" s="123"/>
      <c r="BQ2073" s="123"/>
      <c r="BR2073" s="123"/>
      <c r="BX2073" s="123"/>
      <c r="BY2073" s="123"/>
      <c r="CB2073" s="129" t="s">
        <v>1221</v>
      </c>
      <c r="CC2073" s="129" t="s">
        <v>204</v>
      </c>
      <c r="CD2073" s="129" t="s">
        <v>1228</v>
      </c>
      <c r="CE2073" s="129" t="s">
        <v>1798</v>
      </c>
      <c r="CF2073" s="129" t="s">
        <v>1803</v>
      </c>
      <c r="CG2073" s="131" t="s">
        <v>18076</v>
      </c>
      <c r="CH2073" s="131" t="s">
        <v>12794</v>
      </c>
      <c r="CI2073" s="124" t="s">
        <v>21056</v>
      </c>
    </row>
    <row r="2074" spans="45:87" ht="15" hidden="1" x14ac:dyDescent="0.25">
      <c r="AS2074" s="124" t="s">
        <v>6269</v>
      </c>
      <c r="AT2074" s="129" t="s">
        <v>1221</v>
      </c>
      <c r="AU2074" s="129" t="s">
        <v>204</v>
      </c>
      <c r="AV2074" s="129" t="s">
        <v>1228</v>
      </c>
      <c r="AW2074" s="129" t="s">
        <v>1798</v>
      </c>
      <c r="AX2074" s="129" t="s">
        <v>1804</v>
      </c>
      <c r="AZ2074" s="129" t="s">
        <v>3984</v>
      </c>
      <c r="BA2074" s="130" t="s">
        <v>12795</v>
      </c>
      <c r="BB2074" s="130" t="s">
        <v>12796</v>
      </c>
      <c r="BH2074" s="124"/>
      <c r="BI2074" s="124"/>
      <c r="BP2074" s="123"/>
      <c r="BQ2074" s="123"/>
      <c r="BR2074" s="123"/>
      <c r="BX2074" s="123"/>
      <c r="BY2074" s="123"/>
      <c r="CB2074" s="129" t="s">
        <v>1221</v>
      </c>
      <c r="CC2074" s="129" t="s">
        <v>204</v>
      </c>
      <c r="CD2074" s="129" t="s">
        <v>1228</v>
      </c>
      <c r="CE2074" s="129" t="s">
        <v>1798</v>
      </c>
      <c r="CF2074" s="129" t="s">
        <v>1804</v>
      </c>
      <c r="CG2074" s="131" t="s">
        <v>18076</v>
      </c>
      <c r="CH2074" s="131" t="s">
        <v>12796</v>
      </c>
      <c r="CI2074" s="124" t="s">
        <v>21057</v>
      </c>
    </row>
    <row r="2075" spans="45:87" ht="15" hidden="1" x14ac:dyDescent="0.25">
      <c r="AS2075" s="124" t="s">
        <v>6270</v>
      </c>
      <c r="AT2075" s="129" t="s">
        <v>1221</v>
      </c>
      <c r="AU2075" s="129" t="s">
        <v>204</v>
      </c>
      <c r="AV2075" s="129" t="s">
        <v>1228</v>
      </c>
      <c r="AW2075" s="129" t="s">
        <v>1798</v>
      </c>
      <c r="AX2075" s="129" t="s">
        <v>1805</v>
      </c>
      <c r="AZ2075" s="129" t="s">
        <v>3984</v>
      </c>
      <c r="BA2075" s="130" t="s">
        <v>12797</v>
      </c>
      <c r="BB2075" s="130" t="s">
        <v>12798</v>
      </c>
      <c r="BH2075" s="124"/>
      <c r="BI2075" s="124"/>
      <c r="BP2075" s="123"/>
      <c r="BQ2075" s="123"/>
      <c r="BR2075" s="123"/>
      <c r="BX2075" s="123"/>
      <c r="BY2075" s="123"/>
      <c r="CB2075" s="129" t="s">
        <v>1221</v>
      </c>
      <c r="CC2075" s="129" t="s">
        <v>204</v>
      </c>
      <c r="CD2075" s="129" t="s">
        <v>1228</v>
      </c>
      <c r="CE2075" s="129" t="s">
        <v>1798</v>
      </c>
      <c r="CF2075" s="129" t="s">
        <v>1805</v>
      </c>
      <c r="CG2075" s="131" t="s">
        <v>18076</v>
      </c>
      <c r="CH2075" s="131" t="s">
        <v>12798</v>
      </c>
      <c r="CI2075" s="124" t="s">
        <v>21058</v>
      </c>
    </row>
    <row r="2076" spans="45:87" ht="15" hidden="1" x14ac:dyDescent="0.25">
      <c r="AS2076" s="124" t="s">
        <v>6271</v>
      </c>
      <c r="AT2076" s="129" t="s">
        <v>1221</v>
      </c>
      <c r="AU2076" s="129" t="s">
        <v>204</v>
      </c>
      <c r="AV2076" s="129" t="s">
        <v>1228</v>
      </c>
      <c r="AW2076" s="129" t="s">
        <v>1798</v>
      </c>
      <c r="AX2076" s="129" t="s">
        <v>1806</v>
      </c>
      <c r="AZ2076" s="129" t="s">
        <v>3984</v>
      </c>
      <c r="BA2076" s="130" t="s">
        <v>12799</v>
      </c>
      <c r="BB2076" s="130" t="s">
        <v>12800</v>
      </c>
      <c r="BH2076" s="124"/>
      <c r="BI2076" s="124"/>
      <c r="BP2076" s="123"/>
      <c r="BQ2076" s="123"/>
      <c r="BR2076" s="123"/>
      <c r="BX2076" s="123"/>
      <c r="BY2076" s="123"/>
      <c r="CB2076" s="129" t="s">
        <v>1221</v>
      </c>
      <c r="CC2076" s="129" t="s">
        <v>204</v>
      </c>
      <c r="CD2076" s="129" t="s">
        <v>1228</v>
      </c>
      <c r="CE2076" s="129" t="s">
        <v>1798</v>
      </c>
      <c r="CF2076" s="129" t="s">
        <v>1806</v>
      </c>
      <c r="CG2076" s="131" t="s">
        <v>18076</v>
      </c>
      <c r="CH2076" s="131" t="s">
        <v>12800</v>
      </c>
      <c r="CI2076" s="124" t="s">
        <v>21059</v>
      </c>
    </row>
    <row r="2077" spans="45:87" ht="15" hidden="1" x14ac:dyDescent="0.25">
      <c r="AS2077" s="124" t="s">
        <v>6272</v>
      </c>
      <c r="AT2077" s="129" t="s">
        <v>1221</v>
      </c>
      <c r="AU2077" s="129" t="s">
        <v>204</v>
      </c>
      <c r="AV2077" s="129" t="s">
        <v>1228</v>
      </c>
      <c r="AW2077" s="129" t="s">
        <v>1798</v>
      </c>
      <c r="AX2077" s="129" t="s">
        <v>1807</v>
      </c>
      <c r="AZ2077" s="129" t="s">
        <v>3984</v>
      </c>
      <c r="BA2077" s="130" t="s">
        <v>12801</v>
      </c>
      <c r="BB2077" s="130" t="s">
        <v>12802</v>
      </c>
      <c r="BH2077" s="124"/>
      <c r="BI2077" s="124"/>
      <c r="BP2077" s="123"/>
      <c r="BQ2077" s="123"/>
      <c r="BR2077" s="123"/>
      <c r="BX2077" s="123"/>
      <c r="BY2077" s="123"/>
      <c r="CB2077" s="129" t="s">
        <v>1221</v>
      </c>
      <c r="CC2077" s="129" t="s">
        <v>204</v>
      </c>
      <c r="CD2077" s="129" t="s">
        <v>1228</v>
      </c>
      <c r="CE2077" s="129" t="s">
        <v>1798</v>
      </c>
      <c r="CF2077" s="129" t="s">
        <v>1807</v>
      </c>
      <c r="CG2077" s="131" t="s">
        <v>18076</v>
      </c>
      <c r="CH2077" s="131" t="s">
        <v>12802</v>
      </c>
      <c r="CI2077" s="124" t="s">
        <v>21060</v>
      </c>
    </row>
    <row r="2078" spans="45:87" ht="15" hidden="1" x14ac:dyDescent="0.25">
      <c r="AS2078" s="124" t="s">
        <v>6273</v>
      </c>
      <c r="AT2078" s="129" t="s">
        <v>1221</v>
      </c>
      <c r="AU2078" s="129" t="s">
        <v>204</v>
      </c>
      <c r="AV2078" s="129" t="s">
        <v>1228</v>
      </c>
      <c r="AW2078" s="129" t="s">
        <v>1798</v>
      </c>
      <c r="AX2078" s="129" t="s">
        <v>1808</v>
      </c>
      <c r="AZ2078" s="129" t="s">
        <v>3984</v>
      </c>
      <c r="BA2078" s="130" t="s">
        <v>12803</v>
      </c>
      <c r="BB2078" s="130" t="s">
        <v>12804</v>
      </c>
      <c r="BH2078" s="124"/>
      <c r="BI2078" s="124"/>
      <c r="BP2078" s="123"/>
      <c r="BQ2078" s="123"/>
      <c r="BR2078" s="123"/>
      <c r="BX2078" s="123"/>
      <c r="BY2078" s="123"/>
      <c r="CB2078" s="129" t="s">
        <v>1221</v>
      </c>
      <c r="CC2078" s="129" t="s">
        <v>204</v>
      </c>
      <c r="CD2078" s="129" t="s">
        <v>1228</v>
      </c>
      <c r="CE2078" s="129" t="s">
        <v>1798</v>
      </c>
      <c r="CF2078" s="129" t="s">
        <v>1808</v>
      </c>
      <c r="CG2078" s="131" t="s">
        <v>18076</v>
      </c>
      <c r="CH2078" s="131" t="s">
        <v>12804</v>
      </c>
      <c r="CI2078" s="124" t="s">
        <v>21061</v>
      </c>
    </row>
    <row r="2079" spans="45:87" ht="15" hidden="1" x14ac:dyDescent="0.25">
      <c r="AS2079" s="124" t="s">
        <v>6274</v>
      </c>
      <c r="AT2079" s="129" t="s">
        <v>1221</v>
      </c>
      <c r="AU2079" s="129" t="s">
        <v>204</v>
      </c>
      <c r="AV2079" s="129" t="s">
        <v>1228</v>
      </c>
      <c r="AW2079" s="129" t="s">
        <v>1798</v>
      </c>
      <c r="AX2079" s="129" t="s">
        <v>1809</v>
      </c>
      <c r="AZ2079" s="129" t="s">
        <v>3984</v>
      </c>
      <c r="BA2079" s="130" t="s">
        <v>12805</v>
      </c>
      <c r="BB2079" s="130" t="s">
        <v>12806</v>
      </c>
      <c r="BH2079" s="124"/>
      <c r="BI2079" s="124"/>
      <c r="BP2079" s="123"/>
      <c r="BQ2079" s="123"/>
      <c r="BR2079" s="123"/>
      <c r="BX2079" s="123"/>
      <c r="BY2079" s="123"/>
      <c r="CB2079" s="129" t="s">
        <v>1221</v>
      </c>
      <c r="CC2079" s="129" t="s">
        <v>204</v>
      </c>
      <c r="CD2079" s="129" t="s">
        <v>1228</v>
      </c>
      <c r="CE2079" s="129" t="s">
        <v>1798</v>
      </c>
      <c r="CF2079" s="129" t="s">
        <v>1809</v>
      </c>
      <c r="CG2079" s="131" t="s">
        <v>18076</v>
      </c>
      <c r="CH2079" s="131" t="s">
        <v>12806</v>
      </c>
      <c r="CI2079" s="124" t="s">
        <v>21062</v>
      </c>
    </row>
    <row r="2080" spans="45:87" ht="15" hidden="1" x14ac:dyDescent="0.25">
      <c r="AS2080" s="124" t="s">
        <v>6275</v>
      </c>
      <c r="AT2080" s="129" t="s">
        <v>1221</v>
      </c>
      <c r="AU2080" s="129" t="s">
        <v>204</v>
      </c>
      <c r="AV2080" s="129" t="s">
        <v>1228</v>
      </c>
      <c r="AW2080" s="129" t="s">
        <v>1798</v>
      </c>
      <c r="AX2080" s="129" t="s">
        <v>1810</v>
      </c>
      <c r="AZ2080" s="129" t="s">
        <v>3984</v>
      </c>
      <c r="BA2080" s="130" t="s">
        <v>12807</v>
      </c>
      <c r="BB2080" s="130" t="s">
        <v>12808</v>
      </c>
      <c r="BH2080" s="124"/>
      <c r="BI2080" s="124"/>
      <c r="BP2080" s="123"/>
      <c r="BQ2080" s="123"/>
      <c r="BR2080" s="123"/>
      <c r="BX2080" s="123"/>
      <c r="BY2080" s="123"/>
      <c r="CB2080" s="129" t="s">
        <v>1221</v>
      </c>
      <c r="CC2080" s="129" t="s">
        <v>204</v>
      </c>
      <c r="CD2080" s="129" t="s">
        <v>1228</v>
      </c>
      <c r="CE2080" s="129" t="s">
        <v>1798</v>
      </c>
      <c r="CF2080" s="129" t="s">
        <v>1810</v>
      </c>
      <c r="CG2080" s="131" t="s">
        <v>18076</v>
      </c>
      <c r="CH2080" s="131" t="s">
        <v>12808</v>
      </c>
      <c r="CI2080" s="124" t="s">
        <v>21063</v>
      </c>
    </row>
    <row r="2081" spans="45:87" ht="15" hidden="1" x14ac:dyDescent="0.25">
      <c r="AS2081" s="124" t="s">
        <v>6276</v>
      </c>
      <c r="AT2081" s="129" t="s">
        <v>1221</v>
      </c>
      <c r="AU2081" s="129" t="s">
        <v>204</v>
      </c>
      <c r="AV2081" s="129" t="s">
        <v>1228</v>
      </c>
      <c r="AW2081" s="129" t="s">
        <v>1798</v>
      </c>
      <c r="AX2081" s="129" t="s">
        <v>1811</v>
      </c>
      <c r="AZ2081" s="129" t="s">
        <v>3984</v>
      </c>
      <c r="BA2081" s="130" t="s">
        <v>12809</v>
      </c>
      <c r="BB2081" s="130" t="s">
        <v>12810</v>
      </c>
      <c r="BH2081" s="124"/>
      <c r="BI2081" s="124"/>
      <c r="BP2081" s="123"/>
      <c r="BQ2081" s="123"/>
      <c r="BR2081" s="123"/>
      <c r="BX2081" s="123"/>
      <c r="BY2081" s="123"/>
      <c r="CB2081" s="129" t="s">
        <v>1221</v>
      </c>
      <c r="CC2081" s="129" t="s">
        <v>204</v>
      </c>
      <c r="CD2081" s="129" t="s">
        <v>1228</v>
      </c>
      <c r="CE2081" s="129" t="s">
        <v>1798</v>
      </c>
      <c r="CF2081" s="129" t="s">
        <v>1811</v>
      </c>
      <c r="CG2081" s="131" t="s">
        <v>18076</v>
      </c>
      <c r="CH2081" s="131" t="s">
        <v>12810</v>
      </c>
      <c r="CI2081" s="124" t="s">
        <v>21064</v>
      </c>
    </row>
    <row r="2082" spans="45:87" ht="15" hidden="1" x14ac:dyDescent="0.25">
      <c r="AS2082" s="124" t="s">
        <v>6277</v>
      </c>
      <c r="AT2082" s="129" t="s">
        <v>1221</v>
      </c>
      <c r="AU2082" s="129" t="s">
        <v>204</v>
      </c>
      <c r="AV2082" s="129" t="s">
        <v>1228</v>
      </c>
      <c r="AW2082" s="129" t="s">
        <v>1798</v>
      </c>
      <c r="AX2082" s="129" t="s">
        <v>1812</v>
      </c>
      <c r="AZ2082" s="129" t="s">
        <v>3984</v>
      </c>
      <c r="BA2082" s="130" t="s">
        <v>12811</v>
      </c>
      <c r="BB2082" s="130" t="s">
        <v>12812</v>
      </c>
      <c r="BH2082" s="124"/>
      <c r="BI2082" s="124"/>
      <c r="BP2082" s="123"/>
      <c r="BQ2082" s="123"/>
      <c r="BR2082" s="123"/>
      <c r="BX2082" s="123"/>
      <c r="BY2082" s="123"/>
      <c r="CB2082" s="129" t="s">
        <v>1221</v>
      </c>
      <c r="CC2082" s="129" t="s">
        <v>204</v>
      </c>
      <c r="CD2082" s="129" t="s">
        <v>1228</v>
      </c>
      <c r="CE2082" s="129" t="s">
        <v>1798</v>
      </c>
      <c r="CF2082" s="129" t="s">
        <v>1812</v>
      </c>
      <c r="CG2082" s="131" t="s">
        <v>18076</v>
      </c>
      <c r="CH2082" s="131" t="s">
        <v>12812</v>
      </c>
      <c r="CI2082" s="124" t="s">
        <v>21065</v>
      </c>
    </row>
    <row r="2083" spans="45:87" ht="15" hidden="1" x14ac:dyDescent="0.25">
      <c r="AS2083" s="124" t="s">
        <v>6278</v>
      </c>
      <c r="AT2083" s="129" t="s">
        <v>1221</v>
      </c>
      <c r="AU2083" s="129" t="s">
        <v>204</v>
      </c>
      <c r="AV2083" s="129" t="s">
        <v>1228</v>
      </c>
      <c r="AW2083" s="129" t="s">
        <v>1798</v>
      </c>
      <c r="AX2083" s="129" t="s">
        <v>1813</v>
      </c>
      <c r="AZ2083" s="129" t="s">
        <v>3984</v>
      </c>
      <c r="BA2083" s="130" t="s">
        <v>12813</v>
      </c>
      <c r="BB2083" s="130" t="s">
        <v>12814</v>
      </c>
      <c r="BH2083" s="124"/>
      <c r="BI2083" s="124"/>
      <c r="BP2083" s="123"/>
      <c r="BQ2083" s="123"/>
      <c r="BR2083" s="123"/>
      <c r="BX2083" s="123"/>
      <c r="BY2083" s="123"/>
      <c r="CB2083" s="129" t="s">
        <v>1221</v>
      </c>
      <c r="CC2083" s="129" t="s">
        <v>204</v>
      </c>
      <c r="CD2083" s="129" t="s">
        <v>1228</v>
      </c>
      <c r="CE2083" s="129" t="s">
        <v>1798</v>
      </c>
      <c r="CF2083" s="129" t="s">
        <v>1813</v>
      </c>
      <c r="CG2083" s="131" t="s">
        <v>18076</v>
      </c>
      <c r="CH2083" s="131" t="s">
        <v>12814</v>
      </c>
      <c r="CI2083" s="124" t="s">
        <v>21066</v>
      </c>
    </row>
    <row r="2084" spans="45:87" ht="15" hidden="1" x14ac:dyDescent="0.25">
      <c r="AS2084" s="124" t="s">
        <v>6279</v>
      </c>
      <c r="AT2084" s="129" t="s">
        <v>1221</v>
      </c>
      <c r="AU2084" s="129" t="s">
        <v>204</v>
      </c>
      <c r="AV2084" s="129" t="s">
        <v>1228</v>
      </c>
      <c r="AW2084" s="129" t="s">
        <v>1798</v>
      </c>
      <c r="AX2084" s="129" t="s">
        <v>1814</v>
      </c>
      <c r="AZ2084" s="129" t="s">
        <v>3984</v>
      </c>
      <c r="BA2084" s="130" t="s">
        <v>12815</v>
      </c>
      <c r="BB2084" s="130" t="s">
        <v>12816</v>
      </c>
      <c r="BH2084" s="124"/>
      <c r="BI2084" s="124"/>
      <c r="BP2084" s="123"/>
      <c r="BQ2084" s="123"/>
      <c r="BR2084" s="123"/>
      <c r="BX2084" s="123"/>
      <c r="BY2084" s="123"/>
      <c r="CB2084" s="129" t="s">
        <v>1221</v>
      </c>
      <c r="CC2084" s="129" t="s">
        <v>204</v>
      </c>
      <c r="CD2084" s="129" t="s">
        <v>1228</v>
      </c>
      <c r="CE2084" s="129" t="s">
        <v>1798</v>
      </c>
      <c r="CF2084" s="129" t="s">
        <v>1814</v>
      </c>
      <c r="CG2084" s="131" t="s">
        <v>18076</v>
      </c>
      <c r="CH2084" s="131" t="s">
        <v>12816</v>
      </c>
      <c r="CI2084" s="124" t="s">
        <v>21067</v>
      </c>
    </row>
    <row r="2085" spans="45:87" ht="15" hidden="1" x14ac:dyDescent="0.25">
      <c r="AS2085" s="124" t="s">
        <v>6280</v>
      </c>
      <c r="AT2085" s="129" t="s">
        <v>1221</v>
      </c>
      <c r="AU2085" s="129" t="s">
        <v>204</v>
      </c>
      <c r="AV2085" s="129" t="s">
        <v>1228</v>
      </c>
      <c r="AW2085" s="129" t="s">
        <v>1798</v>
      </c>
      <c r="AX2085" s="129" t="s">
        <v>1815</v>
      </c>
      <c r="AZ2085" s="129" t="s">
        <v>3984</v>
      </c>
      <c r="BA2085" s="130" t="s">
        <v>12817</v>
      </c>
      <c r="BB2085" s="130" t="s">
        <v>12818</v>
      </c>
      <c r="BH2085" s="124"/>
      <c r="BI2085" s="124"/>
      <c r="BP2085" s="123"/>
      <c r="BQ2085" s="123"/>
      <c r="BR2085" s="123"/>
      <c r="BX2085" s="123"/>
      <c r="BY2085" s="123"/>
      <c r="CB2085" s="129" t="s">
        <v>1221</v>
      </c>
      <c r="CC2085" s="129" t="s">
        <v>204</v>
      </c>
      <c r="CD2085" s="129" t="s">
        <v>1228</v>
      </c>
      <c r="CE2085" s="129" t="s">
        <v>1798</v>
      </c>
      <c r="CF2085" s="129" t="s">
        <v>1815</v>
      </c>
      <c r="CG2085" s="131" t="s">
        <v>18076</v>
      </c>
      <c r="CH2085" s="131" t="s">
        <v>12818</v>
      </c>
      <c r="CI2085" s="124" t="s">
        <v>21068</v>
      </c>
    </row>
    <row r="2086" spans="45:87" ht="15" hidden="1" x14ac:dyDescent="0.25">
      <c r="AS2086" s="124" t="s">
        <v>6281</v>
      </c>
      <c r="AT2086" s="129" t="s">
        <v>1221</v>
      </c>
      <c r="AU2086" s="129" t="s">
        <v>204</v>
      </c>
      <c r="AV2086" s="129" t="s">
        <v>1228</v>
      </c>
      <c r="AW2086" s="129" t="s">
        <v>1798</v>
      </c>
      <c r="AX2086" s="129" t="s">
        <v>1816</v>
      </c>
      <c r="AZ2086" s="129" t="s">
        <v>3984</v>
      </c>
      <c r="BA2086" s="130" t="s">
        <v>12819</v>
      </c>
      <c r="BB2086" s="130" t="s">
        <v>12820</v>
      </c>
      <c r="BH2086" s="124"/>
      <c r="BI2086" s="124"/>
      <c r="BP2086" s="123"/>
      <c r="BQ2086" s="123"/>
      <c r="BR2086" s="123"/>
      <c r="BX2086" s="123"/>
      <c r="BY2086" s="123"/>
      <c r="CB2086" s="129" t="s">
        <v>1221</v>
      </c>
      <c r="CC2086" s="129" t="s">
        <v>204</v>
      </c>
      <c r="CD2086" s="129" t="s">
        <v>1228</v>
      </c>
      <c r="CE2086" s="129" t="s">
        <v>1798</v>
      </c>
      <c r="CF2086" s="129" t="s">
        <v>1816</v>
      </c>
      <c r="CG2086" s="131" t="s">
        <v>18076</v>
      </c>
      <c r="CH2086" s="131" t="s">
        <v>12820</v>
      </c>
      <c r="CI2086" s="124" t="s">
        <v>21069</v>
      </c>
    </row>
    <row r="2087" spans="45:87" ht="15" hidden="1" x14ac:dyDescent="0.25">
      <c r="AS2087" s="124" t="s">
        <v>6282</v>
      </c>
      <c r="AT2087" s="129" t="s">
        <v>1221</v>
      </c>
      <c r="AU2087" s="129" t="s">
        <v>204</v>
      </c>
      <c r="AV2087" s="129" t="s">
        <v>1228</v>
      </c>
      <c r="AW2087" s="129" t="s">
        <v>1798</v>
      </c>
      <c r="AX2087" s="129" t="s">
        <v>1817</v>
      </c>
      <c r="AZ2087" s="129" t="s">
        <v>3984</v>
      </c>
      <c r="BA2087" s="130" t="s">
        <v>12821</v>
      </c>
      <c r="BB2087" s="130" t="s">
        <v>12822</v>
      </c>
      <c r="BH2087" s="124"/>
      <c r="BI2087" s="124"/>
      <c r="BP2087" s="123"/>
      <c r="BQ2087" s="123"/>
      <c r="BR2087" s="123"/>
      <c r="BX2087" s="123"/>
      <c r="BY2087" s="123"/>
      <c r="CB2087" s="129" t="s">
        <v>1221</v>
      </c>
      <c r="CC2087" s="129" t="s">
        <v>204</v>
      </c>
      <c r="CD2087" s="129" t="s">
        <v>1228</v>
      </c>
      <c r="CE2087" s="129" t="s">
        <v>1798</v>
      </c>
      <c r="CF2087" s="129" t="s">
        <v>1817</v>
      </c>
      <c r="CG2087" s="131" t="s">
        <v>18076</v>
      </c>
      <c r="CH2087" s="131" t="s">
        <v>12822</v>
      </c>
      <c r="CI2087" s="124" t="s">
        <v>21070</v>
      </c>
    </row>
    <row r="2088" spans="45:87" ht="15" hidden="1" x14ac:dyDescent="0.25">
      <c r="AS2088" s="124" t="s">
        <v>6283</v>
      </c>
      <c r="AT2088" s="129" t="s">
        <v>1221</v>
      </c>
      <c r="AU2088" s="129" t="s">
        <v>204</v>
      </c>
      <c r="AV2088" s="129" t="s">
        <v>1228</v>
      </c>
      <c r="AW2088" s="129" t="s">
        <v>1798</v>
      </c>
      <c r="AX2088" s="129" t="s">
        <v>1818</v>
      </c>
      <c r="AZ2088" s="129" t="s">
        <v>3984</v>
      </c>
      <c r="BA2088" s="130" t="s">
        <v>12823</v>
      </c>
      <c r="BB2088" s="130" t="s">
        <v>12824</v>
      </c>
      <c r="BH2088" s="124"/>
      <c r="BI2088" s="124"/>
      <c r="BP2088" s="123"/>
      <c r="BQ2088" s="123"/>
      <c r="BR2088" s="123"/>
      <c r="BX2088" s="123"/>
      <c r="BY2088" s="123"/>
      <c r="CB2088" s="129" t="s">
        <v>1221</v>
      </c>
      <c r="CC2088" s="129" t="s">
        <v>204</v>
      </c>
      <c r="CD2088" s="129" t="s">
        <v>1228</v>
      </c>
      <c r="CE2088" s="129" t="s">
        <v>1798</v>
      </c>
      <c r="CF2088" s="129" t="s">
        <v>1818</v>
      </c>
      <c r="CG2088" s="131" t="s">
        <v>18076</v>
      </c>
      <c r="CH2088" s="131" t="s">
        <v>12824</v>
      </c>
      <c r="CI2088" s="124" t="s">
        <v>21071</v>
      </c>
    </row>
    <row r="2089" spans="45:87" ht="15" hidden="1" x14ac:dyDescent="0.25">
      <c r="AS2089" s="124" t="s">
        <v>6284</v>
      </c>
      <c r="AT2089" s="129" t="s">
        <v>1221</v>
      </c>
      <c r="AU2089" s="129" t="s">
        <v>204</v>
      </c>
      <c r="AV2089" s="129" t="s">
        <v>1228</v>
      </c>
      <c r="AW2089" s="129" t="s">
        <v>1798</v>
      </c>
      <c r="AX2089" s="129" t="s">
        <v>1819</v>
      </c>
      <c r="AZ2089" s="129" t="s">
        <v>3984</v>
      </c>
      <c r="BA2089" s="130" t="s">
        <v>12825</v>
      </c>
      <c r="BB2089" s="130" t="s">
        <v>12826</v>
      </c>
      <c r="BH2089" s="124"/>
      <c r="BI2089" s="124"/>
      <c r="BP2089" s="123"/>
      <c r="BQ2089" s="123"/>
      <c r="BR2089" s="123"/>
      <c r="BX2089" s="123"/>
      <c r="BY2089" s="123"/>
      <c r="CB2089" s="129" t="s">
        <v>1221</v>
      </c>
      <c r="CC2089" s="129" t="s">
        <v>204</v>
      </c>
      <c r="CD2089" s="129" t="s">
        <v>1228</v>
      </c>
      <c r="CE2089" s="129" t="s">
        <v>1798</v>
      </c>
      <c r="CF2089" s="129" t="s">
        <v>1819</v>
      </c>
      <c r="CG2089" s="131" t="s">
        <v>18076</v>
      </c>
      <c r="CH2089" s="131" t="s">
        <v>12826</v>
      </c>
      <c r="CI2089" s="124" t="s">
        <v>21072</v>
      </c>
    </row>
    <row r="2090" spans="45:87" ht="15" hidden="1" x14ac:dyDescent="0.25">
      <c r="AS2090" s="124" t="s">
        <v>6285</v>
      </c>
      <c r="AT2090" s="129" t="s">
        <v>1221</v>
      </c>
      <c r="AU2090" s="129" t="s">
        <v>204</v>
      </c>
      <c r="AV2090" s="129" t="s">
        <v>1228</v>
      </c>
      <c r="AW2090" s="129" t="s">
        <v>1798</v>
      </c>
      <c r="AX2090" s="129" t="s">
        <v>1820</v>
      </c>
      <c r="AZ2090" s="129" t="s">
        <v>3984</v>
      </c>
      <c r="BA2090" s="130" t="s">
        <v>12827</v>
      </c>
      <c r="BB2090" s="130" t="s">
        <v>12828</v>
      </c>
      <c r="BH2090" s="124"/>
      <c r="BI2090" s="124"/>
      <c r="BP2090" s="123"/>
      <c r="BQ2090" s="123"/>
      <c r="BR2090" s="123"/>
      <c r="BX2090" s="123"/>
      <c r="BY2090" s="123"/>
      <c r="CB2090" s="129" t="s">
        <v>1221</v>
      </c>
      <c r="CC2090" s="129" t="s">
        <v>204</v>
      </c>
      <c r="CD2090" s="129" t="s">
        <v>1228</v>
      </c>
      <c r="CE2090" s="129" t="s">
        <v>1798</v>
      </c>
      <c r="CF2090" s="129" t="s">
        <v>1820</v>
      </c>
      <c r="CG2090" s="131" t="s">
        <v>18076</v>
      </c>
      <c r="CH2090" s="131" t="s">
        <v>12828</v>
      </c>
      <c r="CI2090" s="124" t="s">
        <v>21073</v>
      </c>
    </row>
    <row r="2091" spans="45:87" ht="15" hidden="1" x14ac:dyDescent="0.25">
      <c r="AS2091" s="124" t="s">
        <v>6286</v>
      </c>
      <c r="AT2091" s="129" t="s">
        <v>1221</v>
      </c>
      <c r="AU2091" s="129" t="s">
        <v>204</v>
      </c>
      <c r="AV2091" s="129" t="s">
        <v>1228</v>
      </c>
      <c r="AW2091" s="129" t="s">
        <v>1798</v>
      </c>
      <c r="AX2091" s="129" t="s">
        <v>1821</v>
      </c>
      <c r="AZ2091" s="129" t="s">
        <v>3984</v>
      </c>
      <c r="BA2091" s="130" t="s">
        <v>12829</v>
      </c>
      <c r="BB2091" s="130" t="s">
        <v>12830</v>
      </c>
      <c r="BH2091" s="124"/>
      <c r="BI2091" s="124"/>
      <c r="BP2091" s="123"/>
      <c r="BQ2091" s="123"/>
      <c r="BR2091" s="123"/>
      <c r="BX2091" s="123"/>
      <c r="BY2091" s="123"/>
      <c r="CB2091" s="129" t="s">
        <v>1221</v>
      </c>
      <c r="CC2091" s="129" t="s">
        <v>204</v>
      </c>
      <c r="CD2091" s="129" t="s">
        <v>1228</v>
      </c>
      <c r="CE2091" s="129" t="s">
        <v>1798</v>
      </c>
      <c r="CF2091" s="129" t="s">
        <v>1821</v>
      </c>
      <c r="CG2091" s="131" t="s">
        <v>18076</v>
      </c>
      <c r="CH2091" s="131" t="s">
        <v>12830</v>
      </c>
      <c r="CI2091" s="124" t="s">
        <v>21074</v>
      </c>
    </row>
    <row r="2092" spans="45:87" ht="15" hidden="1" x14ac:dyDescent="0.25">
      <c r="AS2092" s="124" t="s">
        <v>6287</v>
      </c>
      <c r="AT2092" s="129" t="s">
        <v>1221</v>
      </c>
      <c r="AU2092" s="129" t="s">
        <v>204</v>
      </c>
      <c r="AV2092" s="129" t="s">
        <v>1228</v>
      </c>
      <c r="AW2092" s="129" t="s">
        <v>1822</v>
      </c>
      <c r="AX2092" s="129" t="s">
        <v>1823</v>
      </c>
      <c r="AZ2092" s="129" t="s">
        <v>3984</v>
      </c>
      <c r="BA2092" s="130" t="s">
        <v>12831</v>
      </c>
      <c r="BB2092" s="130" t="s">
        <v>12832</v>
      </c>
      <c r="BH2092" s="124"/>
      <c r="BI2092" s="124"/>
      <c r="BP2092" s="123"/>
      <c r="BQ2092" s="123"/>
      <c r="BR2092" s="123"/>
      <c r="BX2092" s="123"/>
      <c r="BY2092" s="123"/>
      <c r="CB2092" s="129" t="s">
        <v>1221</v>
      </c>
      <c r="CC2092" s="129" t="s">
        <v>204</v>
      </c>
      <c r="CD2092" s="129" t="s">
        <v>1228</v>
      </c>
      <c r="CE2092" s="129" t="s">
        <v>1822</v>
      </c>
      <c r="CF2092" s="129" t="s">
        <v>1823</v>
      </c>
      <c r="CG2092" s="131" t="s">
        <v>18077</v>
      </c>
      <c r="CH2092" s="131" t="s">
        <v>12832</v>
      </c>
      <c r="CI2092" s="124" t="s">
        <v>21075</v>
      </c>
    </row>
    <row r="2093" spans="45:87" ht="15" hidden="1" x14ac:dyDescent="0.25">
      <c r="AS2093" s="124" t="s">
        <v>6288</v>
      </c>
      <c r="AT2093" s="129" t="s">
        <v>1221</v>
      </c>
      <c r="AU2093" s="129" t="s">
        <v>204</v>
      </c>
      <c r="AV2093" s="129" t="s">
        <v>1228</v>
      </c>
      <c r="AW2093" s="129" t="s">
        <v>1822</v>
      </c>
      <c r="AX2093" s="129" t="s">
        <v>1824</v>
      </c>
      <c r="AZ2093" s="129" t="s">
        <v>3984</v>
      </c>
      <c r="BA2093" s="130" t="s">
        <v>12833</v>
      </c>
      <c r="BB2093" s="130" t="s">
        <v>12834</v>
      </c>
      <c r="BH2093" s="124"/>
      <c r="BI2093" s="124"/>
      <c r="BP2093" s="123"/>
      <c r="BQ2093" s="123"/>
      <c r="BR2093" s="123"/>
      <c r="BX2093" s="123"/>
      <c r="BY2093" s="123"/>
      <c r="CB2093" s="129" t="s">
        <v>1221</v>
      </c>
      <c r="CC2093" s="129" t="s">
        <v>204</v>
      </c>
      <c r="CD2093" s="129" t="s">
        <v>1228</v>
      </c>
      <c r="CE2093" s="129" t="s">
        <v>1822</v>
      </c>
      <c r="CF2093" s="129" t="s">
        <v>1824</v>
      </c>
      <c r="CG2093" s="131" t="s">
        <v>18077</v>
      </c>
      <c r="CH2093" s="131" t="s">
        <v>12834</v>
      </c>
      <c r="CI2093" s="124" t="s">
        <v>21076</v>
      </c>
    </row>
    <row r="2094" spans="45:87" ht="15" hidden="1" x14ac:dyDescent="0.25">
      <c r="AS2094" s="124" t="s">
        <v>6289</v>
      </c>
      <c r="AT2094" s="129" t="s">
        <v>1221</v>
      </c>
      <c r="AU2094" s="129" t="s">
        <v>204</v>
      </c>
      <c r="AV2094" s="129" t="s">
        <v>1228</v>
      </c>
      <c r="AW2094" s="129" t="s">
        <v>1822</v>
      </c>
      <c r="AX2094" s="129" t="s">
        <v>1825</v>
      </c>
      <c r="AZ2094" s="129" t="s">
        <v>3984</v>
      </c>
      <c r="BA2094" s="130" t="s">
        <v>12835</v>
      </c>
      <c r="BB2094" s="130" t="s">
        <v>12836</v>
      </c>
      <c r="BH2094" s="124"/>
      <c r="BI2094" s="124"/>
      <c r="BP2094" s="123"/>
      <c r="BQ2094" s="123"/>
      <c r="BR2094" s="123"/>
      <c r="BX2094" s="123"/>
      <c r="BY2094" s="123"/>
      <c r="CB2094" s="129" t="s">
        <v>1221</v>
      </c>
      <c r="CC2094" s="129" t="s">
        <v>204</v>
      </c>
      <c r="CD2094" s="129" t="s">
        <v>1228</v>
      </c>
      <c r="CE2094" s="129" t="s">
        <v>1822</v>
      </c>
      <c r="CF2094" s="129" t="s">
        <v>1825</v>
      </c>
      <c r="CG2094" s="131" t="s">
        <v>18077</v>
      </c>
      <c r="CH2094" s="131" t="s">
        <v>12836</v>
      </c>
      <c r="CI2094" s="124" t="s">
        <v>21077</v>
      </c>
    </row>
    <row r="2095" spans="45:87" ht="15" hidden="1" x14ac:dyDescent="0.25">
      <c r="AS2095" s="124" t="s">
        <v>6290</v>
      </c>
      <c r="AT2095" s="129" t="s">
        <v>1221</v>
      </c>
      <c r="AU2095" s="129" t="s">
        <v>204</v>
      </c>
      <c r="AV2095" s="129" t="s">
        <v>1228</v>
      </c>
      <c r="AW2095" s="129" t="s">
        <v>1822</v>
      </c>
      <c r="AX2095" s="129" t="s">
        <v>1826</v>
      </c>
      <c r="AZ2095" s="129" t="s">
        <v>3984</v>
      </c>
      <c r="BA2095" s="130" t="s">
        <v>12837</v>
      </c>
      <c r="BB2095" s="130" t="s">
        <v>12838</v>
      </c>
      <c r="BH2095" s="124"/>
      <c r="BI2095" s="124"/>
      <c r="BP2095" s="123"/>
      <c r="BQ2095" s="123"/>
      <c r="BR2095" s="123"/>
      <c r="BX2095" s="123"/>
      <c r="BY2095" s="123"/>
      <c r="CB2095" s="129" t="s">
        <v>1221</v>
      </c>
      <c r="CC2095" s="129" t="s">
        <v>204</v>
      </c>
      <c r="CD2095" s="129" t="s">
        <v>1228</v>
      </c>
      <c r="CE2095" s="129" t="s">
        <v>1822</v>
      </c>
      <c r="CF2095" s="129" t="s">
        <v>1826</v>
      </c>
      <c r="CG2095" s="131" t="s">
        <v>18077</v>
      </c>
      <c r="CH2095" s="131" t="s">
        <v>12838</v>
      </c>
      <c r="CI2095" s="124" t="s">
        <v>21078</v>
      </c>
    </row>
    <row r="2096" spans="45:87" ht="15" hidden="1" x14ac:dyDescent="0.25">
      <c r="AS2096" s="124" t="s">
        <v>6291</v>
      </c>
      <c r="AT2096" s="129" t="s">
        <v>1221</v>
      </c>
      <c r="AU2096" s="129" t="s">
        <v>204</v>
      </c>
      <c r="AV2096" s="129" t="s">
        <v>1228</v>
      </c>
      <c r="AW2096" s="129" t="s">
        <v>1822</v>
      </c>
      <c r="AX2096" s="129" t="s">
        <v>1827</v>
      </c>
      <c r="AZ2096" s="129" t="s">
        <v>3984</v>
      </c>
      <c r="BA2096" s="130" t="s">
        <v>12839</v>
      </c>
      <c r="BB2096" s="130" t="s">
        <v>12840</v>
      </c>
      <c r="BH2096" s="124"/>
      <c r="BI2096" s="124"/>
      <c r="BP2096" s="123"/>
      <c r="BQ2096" s="123"/>
      <c r="BR2096" s="123"/>
      <c r="BX2096" s="123"/>
      <c r="BY2096" s="123"/>
      <c r="CB2096" s="129" t="s">
        <v>1221</v>
      </c>
      <c r="CC2096" s="129" t="s">
        <v>204</v>
      </c>
      <c r="CD2096" s="129" t="s">
        <v>1228</v>
      </c>
      <c r="CE2096" s="129" t="s">
        <v>1822</v>
      </c>
      <c r="CF2096" s="129" t="s">
        <v>1827</v>
      </c>
      <c r="CG2096" s="131" t="s">
        <v>18077</v>
      </c>
      <c r="CH2096" s="131" t="s">
        <v>12840</v>
      </c>
      <c r="CI2096" s="124" t="s">
        <v>21079</v>
      </c>
    </row>
    <row r="2097" spans="45:87" ht="15" hidden="1" x14ac:dyDescent="0.25">
      <c r="AS2097" s="124" t="s">
        <v>6292</v>
      </c>
      <c r="AT2097" s="129" t="s">
        <v>1221</v>
      </c>
      <c r="AU2097" s="129" t="s">
        <v>204</v>
      </c>
      <c r="AV2097" s="129" t="s">
        <v>1228</v>
      </c>
      <c r="AW2097" s="129" t="s">
        <v>1822</v>
      </c>
      <c r="AX2097" s="129" t="s">
        <v>1828</v>
      </c>
      <c r="AZ2097" s="129" t="s">
        <v>3984</v>
      </c>
      <c r="BA2097" s="130" t="s">
        <v>12841</v>
      </c>
      <c r="BB2097" s="130" t="s">
        <v>12842</v>
      </c>
      <c r="BH2097" s="124"/>
      <c r="BI2097" s="124"/>
      <c r="BP2097" s="123"/>
      <c r="BQ2097" s="123"/>
      <c r="BR2097" s="123"/>
      <c r="BX2097" s="123"/>
      <c r="BY2097" s="123"/>
      <c r="CB2097" s="129" t="s">
        <v>1221</v>
      </c>
      <c r="CC2097" s="129" t="s">
        <v>204</v>
      </c>
      <c r="CD2097" s="129" t="s">
        <v>1228</v>
      </c>
      <c r="CE2097" s="129" t="s">
        <v>1822</v>
      </c>
      <c r="CF2097" s="129" t="s">
        <v>1828</v>
      </c>
      <c r="CG2097" s="131" t="s">
        <v>18077</v>
      </c>
      <c r="CH2097" s="131" t="s">
        <v>12842</v>
      </c>
      <c r="CI2097" s="124" t="s">
        <v>21080</v>
      </c>
    </row>
    <row r="2098" spans="45:87" ht="15" hidden="1" x14ac:dyDescent="0.25">
      <c r="AS2098" s="124" t="s">
        <v>6293</v>
      </c>
      <c r="AT2098" s="129" t="s">
        <v>1221</v>
      </c>
      <c r="AU2098" s="129" t="s">
        <v>204</v>
      </c>
      <c r="AV2098" s="129" t="s">
        <v>1228</v>
      </c>
      <c r="AW2098" s="129" t="s">
        <v>1822</v>
      </c>
      <c r="AX2098" s="129" t="s">
        <v>1829</v>
      </c>
      <c r="AZ2098" s="129" t="s">
        <v>3984</v>
      </c>
      <c r="BA2098" s="130" t="s">
        <v>12843</v>
      </c>
      <c r="BB2098" s="130" t="s">
        <v>12844</v>
      </c>
      <c r="BH2098" s="124"/>
      <c r="BI2098" s="124"/>
      <c r="BP2098" s="123"/>
      <c r="BQ2098" s="123"/>
      <c r="BR2098" s="123"/>
      <c r="BX2098" s="123"/>
      <c r="BY2098" s="123"/>
      <c r="CB2098" s="129" t="s">
        <v>1221</v>
      </c>
      <c r="CC2098" s="129" t="s">
        <v>204</v>
      </c>
      <c r="CD2098" s="129" t="s">
        <v>1228</v>
      </c>
      <c r="CE2098" s="129" t="s">
        <v>1822</v>
      </c>
      <c r="CF2098" s="129" t="s">
        <v>1829</v>
      </c>
      <c r="CG2098" s="131" t="s">
        <v>18077</v>
      </c>
      <c r="CH2098" s="131" t="s">
        <v>12844</v>
      </c>
      <c r="CI2098" s="124" t="s">
        <v>21081</v>
      </c>
    </row>
    <row r="2099" spans="45:87" ht="15" hidden="1" x14ac:dyDescent="0.25">
      <c r="AS2099" s="124" t="s">
        <v>6294</v>
      </c>
      <c r="AT2099" s="129" t="s">
        <v>1221</v>
      </c>
      <c r="AU2099" s="129" t="s">
        <v>204</v>
      </c>
      <c r="AV2099" s="129" t="s">
        <v>1228</v>
      </c>
      <c r="AW2099" s="129" t="s">
        <v>1822</v>
      </c>
      <c r="AX2099" s="129" t="s">
        <v>1830</v>
      </c>
      <c r="AZ2099" s="129" t="s">
        <v>3984</v>
      </c>
      <c r="BA2099" s="130" t="s">
        <v>12845</v>
      </c>
      <c r="BB2099" s="130" t="s">
        <v>12846</v>
      </c>
      <c r="BH2099" s="124"/>
      <c r="BI2099" s="124"/>
      <c r="BP2099" s="123"/>
      <c r="BQ2099" s="123"/>
      <c r="BR2099" s="123"/>
      <c r="BX2099" s="123"/>
      <c r="BY2099" s="123"/>
      <c r="CB2099" s="129" t="s">
        <v>1221</v>
      </c>
      <c r="CC2099" s="129" t="s">
        <v>204</v>
      </c>
      <c r="CD2099" s="129" t="s">
        <v>1228</v>
      </c>
      <c r="CE2099" s="129" t="s">
        <v>1822</v>
      </c>
      <c r="CF2099" s="129" t="s">
        <v>1830</v>
      </c>
      <c r="CG2099" s="131" t="s">
        <v>18077</v>
      </c>
      <c r="CH2099" s="131" t="s">
        <v>12846</v>
      </c>
      <c r="CI2099" s="124" t="s">
        <v>21082</v>
      </c>
    </row>
    <row r="2100" spans="45:87" ht="15" hidden="1" x14ac:dyDescent="0.25">
      <c r="AS2100" s="124" t="s">
        <v>6295</v>
      </c>
      <c r="AT2100" s="129" t="s">
        <v>1221</v>
      </c>
      <c r="AU2100" s="129" t="s">
        <v>204</v>
      </c>
      <c r="AV2100" s="129" t="s">
        <v>1228</v>
      </c>
      <c r="AW2100" s="129" t="s">
        <v>1822</v>
      </c>
      <c r="AX2100" s="129" t="s">
        <v>1831</v>
      </c>
      <c r="AZ2100" s="129" t="s">
        <v>3984</v>
      </c>
      <c r="BA2100" s="130" t="s">
        <v>12847</v>
      </c>
      <c r="BB2100" s="130" t="s">
        <v>12848</v>
      </c>
      <c r="BH2100" s="124"/>
      <c r="BI2100" s="124"/>
      <c r="BP2100" s="123"/>
      <c r="BQ2100" s="123"/>
      <c r="BR2100" s="123"/>
      <c r="BX2100" s="123"/>
      <c r="BY2100" s="123"/>
      <c r="CB2100" s="129" t="s">
        <v>1221</v>
      </c>
      <c r="CC2100" s="129" t="s">
        <v>204</v>
      </c>
      <c r="CD2100" s="129" t="s">
        <v>1228</v>
      </c>
      <c r="CE2100" s="129" t="s">
        <v>1822</v>
      </c>
      <c r="CF2100" s="129" t="s">
        <v>1831</v>
      </c>
      <c r="CG2100" s="131" t="s">
        <v>18077</v>
      </c>
      <c r="CH2100" s="131" t="s">
        <v>12848</v>
      </c>
      <c r="CI2100" s="124" t="s">
        <v>21083</v>
      </c>
    </row>
    <row r="2101" spans="45:87" ht="15" hidden="1" x14ac:dyDescent="0.25">
      <c r="AS2101" s="124" t="s">
        <v>6296</v>
      </c>
      <c r="AT2101" s="129" t="s">
        <v>1221</v>
      </c>
      <c r="AU2101" s="129" t="s">
        <v>204</v>
      </c>
      <c r="AV2101" s="129" t="s">
        <v>1228</v>
      </c>
      <c r="AW2101" s="129" t="s">
        <v>1822</v>
      </c>
      <c r="AX2101" s="129" t="s">
        <v>1832</v>
      </c>
      <c r="AZ2101" s="129" t="s">
        <v>3984</v>
      </c>
      <c r="BA2101" s="130" t="s">
        <v>12849</v>
      </c>
      <c r="BB2101" s="130" t="s">
        <v>12850</v>
      </c>
      <c r="BH2101" s="124"/>
      <c r="BI2101" s="124"/>
      <c r="BP2101" s="123"/>
      <c r="BQ2101" s="123"/>
      <c r="BR2101" s="123"/>
      <c r="BX2101" s="123"/>
      <c r="BY2101" s="123"/>
      <c r="CB2101" s="129" t="s">
        <v>1221</v>
      </c>
      <c r="CC2101" s="129" t="s">
        <v>204</v>
      </c>
      <c r="CD2101" s="129" t="s">
        <v>1228</v>
      </c>
      <c r="CE2101" s="129" t="s">
        <v>1822</v>
      </c>
      <c r="CF2101" s="129" t="s">
        <v>1832</v>
      </c>
      <c r="CG2101" s="131" t="s">
        <v>18077</v>
      </c>
      <c r="CH2101" s="131" t="s">
        <v>12850</v>
      </c>
      <c r="CI2101" s="124" t="s">
        <v>21084</v>
      </c>
    </row>
    <row r="2102" spans="45:87" ht="15" hidden="1" x14ac:dyDescent="0.25">
      <c r="AS2102" s="124" t="s">
        <v>6297</v>
      </c>
      <c r="AT2102" s="129" t="s">
        <v>1221</v>
      </c>
      <c r="AU2102" s="129" t="s">
        <v>204</v>
      </c>
      <c r="AV2102" s="129" t="s">
        <v>1228</v>
      </c>
      <c r="AW2102" s="129" t="s">
        <v>1822</v>
      </c>
      <c r="AX2102" s="129" t="s">
        <v>1833</v>
      </c>
      <c r="AZ2102" s="129" t="s">
        <v>3984</v>
      </c>
      <c r="BA2102" s="130" t="s">
        <v>12851</v>
      </c>
      <c r="BB2102" s="130" t="s">
        <v>12852</v>
      </c>
      <c r="BH2102" s="124"/>
      <c r="BI2102" s="124"/>
      <c r="BP2102" s="123"/>
      <c r="BQ2102" s="123"/>
      <c r="BR2102" s="123"/>
      <c r="BX2102" s="123"/>
      <c r="BY2102" s="123"/>
      <c r="CB2102" s="129" t="s">
        <v>1221</v>
      </c>
      <c r="CC2102" s="129" t="s">
        <v>204</v>
      </c>
      <c r="CD2102" s="129" t="s">
        <v>1228</v>
      </c>
      <c r="CE2102" s="129" t="s">
        <v>1822</v>
      </c>
      <c r="CF2102" s="129" t="s">
        <v>1833</v>
      </c>
      <c r="CG2102" s="131" t="s">
        <v>18077</v>
      </c>
      <c r="CH2102" s="131" t="s">
        <v>12852</v>
      </c>
      <c r="CI2102" s="124" t="s">
        <v>21085</v>
      </c>
    </row>
    <row r="2103" spans="45:87" ht="15" hidden="1" x14ac:dyDescent="0.25">
      <c r="AS2103" s="124" t="s">
        <v>6298</v>
      </c>
      <c r="AT2103" s="129" t="s">
        <v>1221</v>
      </c>
      <c r="AU2103" s="129" t="s">
        <v>204</v>
      </c>
      <c r="AV2103" s="129" t="s">
        <v>1228</v>
      </c>
      <c r="AW2103" s="129" t="s">
        <v>1822</v>
      </c>
      <c r="AX2103" s="129" t="s">
        <v>1834</v>
      </c>
      <c r="AZ2103" s="129" t="s">
        <v>3984</v>
      </c>
      <c r="BA2103" s="130" t="s">
        <v>12853</v>
      </c>
      <c r="BB2103" s="130" t="s">
        <v>12854</v>
      </c>
      <c r="BH2103" s="124"/>
      <c r="BI2103" s="124"/>
      <c r="BP2103" s="123"/>
      <c r="BQ2103" s="123"/>
      <c r="BR2103" s="123"/>
      <c r="BX2103" s="123"/>
      <c r="BY2103" s="123"/>
      <c r="CB2103" s="129" t="s">
        <v>1221</v>
      </c>
      <c r="CC2103" s="129" t="s">
        <v>204</v>
      </c>
      <c r="CD2103" s="129" t="s">
        <v>1228</v>
      </c>
      <c r="CE2103" s="129" t="s">
        <v>1822</v>
      </c>
      <c r="CF2103" s="129" t="s">
        <v>1834</v>
      </c>
      <c r="CG2103" s="131" t="s">
        <v>18077</v>
      </c>
      <c r="CH2103" s="131" t="s">
        <v>12854</v>
      </c>
      <c r="CI2103" s="124" t="s">
        <v>21086</v>
      </c>
    </row>
    <row r="2104" spans="45:87" ht="15" hidden="1" x14ac:dyDescent="0.25">
      <c r="AS2104" s="124" t="s">
        <v>6299</v>
      </c>
      <c r="AT2104" s="129" t="s">
        <v>1221</v>
      </c>
      <c r="AU2104" s="129" t="s">
        <v>204</v>
      </c>
      <c r="AV2104" s="129" t="s">
        <v>1228</v>
      </c>
      <c r="AW2104" s="129" t="s">
        <v>1822</v>
      </c>
      <c r="AX2104" s="129" t="s">
        <v>1835</v>
      </c>
      <c r="AZ2104" s="129" t="s">
        <v>3984</v>
      </c>
      <c r="BA2104" s="130" t="s">
        <v>12855</v>
      </c>
      <c r="BB2104" s="130" t="s">
        <v>12856</v>
      </c>
      <c r="BH2104" s="124"/>
      <c r="BI2104" s="124"/>
      <c r="BP2104" s="123"/>
      <c r="BQ2104" s="123"/>
      <c r="BR2104" s="123"/>
      <c r="BX2104" s="123"/>
      <c r="BY2104" s="123"/>
      <c r="CB2104" s="129" t="s">
        <v>1221</v>
      </c>
      <c r="CC2104" s="129" t="s">
        <v>204</v>
      </c>
      <c r="CD2104" s="129" t="s">
        <v>1228</v>
      </c>
      <c r="CE2104" s="129" t="s">
        <v>1822</v>
      </c>
      <c r="CF2104" s="129" t="s">
        <v>1835</v>
      </c>
      <c r="CG2104" s="131" t="s">
        <v>18077</v>
      </c>
      <c r="CH2104" s="131" t="s">
        <v>12856</v>
      </c>
      <c r="CI2104" s="124" t="s">
        <v>21087</v>
      </c>
    </row>
    <row r="2105" spans="45:87" ht="15" hidden="1" x14ac:dyDescent="0.25">
      <c r="AS2105" s="124" t="s">
        <v>6300</v>
      </c>
      <c r="AT2105" s="129" t="s">
        <v>1221</v>
      </c>
      <c r="AU2105" s="129" t="s">
        <v>204</v>
      </c>
      <c r="AV2105" s="129" t="s">
        <v>1228</v>
      </c>
      <c r="AW2105" s="129" t="s">
        <v>1822</v>
      </c>
      <c r="AX2105" s="129" t="s">
        <v>1836</v>
      </c>
      <c r="AZ2105" s="129" t="s">
        <v>3984</v>
      </c>
      <c r="BA2105" s="130" t="s">
        <v>12857</v>
      </c>
      <c r="BB2105" s="130" t="s">
        <v>12858</v>
      </c>
      <c r="BH2105" s="124"/>
      <c r="BI2105" s="124"/>
      <c r="BP2105" s="123"/>
      <c r="BQ2105" s="123"/>
      <c r="BR2105" s="123"/>
      <c r="BX2105" s="123"/>
      <c r="BY2105" s="123"/>
      <c r="CB2105" s="129" t="s">
        <v>1221</v>
      </c>
      <c r="CC2105" s="129" t="s">
        <v>204</v>
      </c>
      <c r="CD2105" s="129" t="s">
        <v>1228</v>
      </c>
      <c r="CE2105" s="129" t="s">
        <v>1822</v>
      </c>
      <c r="CF2105" s="129" t="s">
        <v>1836</v>
      </c>
      <c r="CG2105" s="131" t="s">
        <v>18077</v>
      </c>
      <c r="CH2105" s="131" t="s">
        <v>12858</v>
      </c>
      <c r="CI2105" s="124" t="s">
        <v>21088</v>
      </c>
    </row>
    <row r="2106" spans="45:87" ht="15" hidden="1" x14ac:dyDescent="0.25">
      <c r="AS2106" s="124" t="s">
        <v>6301</v>
      </c>
      <c r="AT2106" s="129" t="s">
        <v>1221</v>
      </c>
      <c r="AU2106" s="129" t="s">
        <v>204</v>
      </c>
      <c r="AV2106" s="129" t="s">
        <v>1228</v>
      </c>
      <c r="AW2106" s="129" t="s">
        <v>1822</v>
      </c>
      <c r="AX2106" s="129" t="s">
        <v>1837</v>
      </c>
      <c r="AZ2106" s="129" t="s">
        <v>3984</v>
      </c>
      <c r="BA2106" s="130" t="s">
        <v>12859</v>
      </c>
      <c r="BB2106" s="130" t="s">
        <v>12860</v>
      </c>
      <c r="BH2106" s="124"/>
      <c r="BI2106" s="124"/>
      <c r="BP2106" s="123"/>
      <c r="BQ2106" s="123"/>
      <c r="BR2106" s="123"/>
      <c r="BX2106" s="123"/>
      <c r="BY2106" s="123"/>
      <c r="CB2106" s="129" t="s">
        <v>1221</v>
      </c>
      <c r="CC2106" s="129" t="s">
        <v>204</v>
      </c>
      <c r="CD2106" s="129" t="s">
        <v>1228</v>
      </c>
      <c r="CE2106" s="129" t="s">
        <v>1822</v>
      </c>
      <c r="CF2106" s="129" t="s">
        <v>1837</v>
      </c>
      <c r="CG2106" s="131" t="s">
        <v>18077</v>
      </c>
      <c r="CH2106" s="131" t="s">
        <v>12860</v>
      </c>
      <c r="CI2106" s="124" t="s">
        <v>21089</v>
      </c>
    </row>
    <row r="2107" spans="45:87" ht="15" hidden="1" x14ac:dyDescent="0.25">
      <c r="AS2107" s="124" t="s">
        <v>6302</v>
      </c>
      <c r="AT2107" s="129" t="s">
        <v>1221</v>
      </c>
      <c r="AU2107" s="129" t="s">
        <v>204</v>
      </c>
      <c r="AV2107" s="129" t="s">
        <v>1228</v>
      </c>
      <c r="AW2107" s="129" t="s">
        <v>1838</v>
      </c>
      <c r="AX2107" s="129" t="s">
        <v>1839</v>
      </c>
      <c r="AZ2107" s="129" t="s">
        <v>3984</v>
      </c>
      <c r="BA2107" s="130" t="s">
        <v>12861</v>
      </c>
      <c r="BB2107" s="130" t="s">
        <v>12862</v>
      </c>
      <c r="BH2107" s="124"/>
      <c r="BI2107" s="124"/>
      <c r="BP2107" s="123"/>
      <c r="BQ2107" s="123"/>
      <c r="BR2107" s="123"/>
      <c r="BX2107" s="123"/>
      <c r="BY2107" s="123"/>
      <c r="CB2107" s="129" t="s">
        <v>1221</v>
      </c>
      <c r="CC2107" s="129" t="s">
        <v>204</v>
      </c>
      <c r="CD2107" s="129" t="s">
        <v>1228</v>
      </c>
      <c r="CE2107" s="129" t="s">
        <v>1838</v>
      </c>
      <c r="CF2107" s="129" t="s">
        <v>1839</v>
      </c>
      <c r="CG2107" s="131" t="s">
        <v>18078</v>
      </c>
      <c r="CH2107" s="131" t="s">
        <v>12862</v>
      </c>
      <c r="CI2107" s="124" t="s">
        <v>21090</v>
      </c>
    </row>
    <row r="2108" spans="45:87" ht="15" hidden="1" x14ac:dyDescent="0.25">
      <c r="AS2108" s="124" t="s">
        <v>6303</v>
      </c>
      <c r="AT2108" s="129" t="s">
        <v>1221</v>
      </c>
      <c r="AU2108" s="129" t="s">
        <v>204</v>
      </c>
      <c r="AV2108" s="129" t="s">
        <v>1228</v>
      </c>
      <c r="AW2108" s="129" t="s">
        <v>1838</v>
      </c>
      <c r="AX2108" s="129" t="s">
        <v>1840</v>
      </c>
      <c r="AZ2108" s="129" t="s">
        <v>3984</v>
      </c>
      <c r="BA2108" s="130" t="s">
        <v>12863</v>
      </c>
      <c r="BB2108" s="130" t="s">
        <v>12864</v>
      </c>
      <c r="BH2108" s="124"/>
      <c r="BI2108" s="124"/>
      <c r="BP2108" s="123"/>
      <c r="BQ2108" s="123"/>
      <c r="BR2108" s="123"/>
      <c r="BX2108" s="123"/>
      <c r="BY2108" s="123"/>
      <c r="CB2108" s="129" t="s">
        <v>1221</v>
      </c>
      <c r="CC2108" s="129" t="s">
        <v>204</v>
      </c>
      <c r="CD2108" s="129" t="s">
        <v>1228</v>
      </c>
      <c r="CE2108" s="129" t="s">
        <v>1838</v>
      </c>
      <c r="CF2108" s="129" t="s">
        <v>1840</v>
      </c>
      <c r="CG2108" s="131" t="s">
        <v>18078</v>
      </c>
      <c r="CH2108" s="131" t="s">
        <v>12864</v>
      </c>
      <c r="CI2108" s="124" t="s">
        <v>21091</v>
      </c>
    </row>
    <row r="2109" spans="45:87" ht="15" hidden="1" x14ac:dyDescent="0.25">
      <c r="AS2109" s="124" t="s">
        <v>6304</v>
      </c>
      <c r="AT2109" s="129" t="s">
        <v>1221</v>
      </c>
      <c r="AU2109" s="129" t="s">
        <v>204</v>
      </c>
      <c r="AV2109" s="129" t="s">
        <v>1228</v>
      </c>
      <c r="AW2109" s="129" t="s">
        <v>1838</v>
      </c>
      <c r="AX2109" s="129" t="s">
        <v>1841</v>
      </c>
      <c r="AZ2109" s="129" t="s">
        <v>3984</v>
      </c>
      <c r="BA2109" s="130" t="s">
        <v>12865</v>
      </c>
      <c r="BB2109" s="130" t="s">
        <v>12866</v>
      </c>
      <c r="BH2109" s="124"/>
      <c r="BI2109" s="124"/>
      <c r="BP2109" s="123"/>
      <c r="BQ2109" s="123"/>
      <c r="BR2109" s="123"/>
      <c r="BX2109" s="123"/>
      <c r="BY2109" s="123"/>
      <c r="CB2109" s="129" t="s">
        <v>1221</v>
      </c>
      <c r="CC2109" s="129" t="s">
        <v>204</v>
      </c>
      <c r="CD2109" s="129" t="s">
        <v>1228</v>
      </c>
      <c r="CE2109" s="129" t="s">
        <v>1838</v>
      </c>
      <c r="CF2109" s="129" t="s">
        <v>1841</v>
      </c>
      <c r="CG2109" s="131" t="s">
        <v>18078</v>
      </c>
      <c r="CH2109" s="131" t="s">
        <v>12866</v>
      </c>
      <c r="CI2109" s="124" t="s">
        <v>21092</v>
      </c>
    </row>
    <row r="2110" spans="45:87" ht="15" hidden="1" x14ac:dyDescent="0.25">
      <c r="AS2110" s="124" t="s">
        <v>6305</v>
      </c>
      <c r="AT2110" s="129" t="s">
        <v>1221</v>
      </c>
      <c r="AU2110" s="129" t="s">
        <v>204</v>
      </c>
      <c r="AV2110" s="129" t="s">
        <v>1228</v>
      </c>
      <c r="AW2110" s="129" t="s">
        <v>1838</v>
      </c>
      <c r="AX2110" s="129" t="s">
        <v>1842</v>
      </c>
      <c r="AZ2110" s="129" t="s">
        <v>3984</v>
      </c>
      <c r="BA2110" s="130" t="s">
        <v>12867</v>
      </c>
      <c r="BB2110" s="130" t="s">
        <v>12868</v>
      </c>
      <c r="BH2110" s="124"/>
      <c r="BI2110" s="124"/>
      <c r="BP2110" s="123"/>
      <c r="BQ2110" s="123"/>
      <c r="BR2110" s="123"/>
      <c r="BX2110" s="123"/>
      <c r="BY2110" s="123"/>
      <c r="CB2110" s="129" t="s">
        <v>1221</v>
      </c>
      <c r="CC2110" s="129" t="s">
        <v>204</v>
      </c>
      <c r="CD2110" s="129" t="s">
        <v>1228</v>
      </c>
      <c r="CE2110" s="129" t="s">
        <v>1838</v>
      </c>
      <c r="CF2110" s="129" t="s">
        <v>1842</v>
      </c>
      <c r="CG2110" s="131" t="s">
        <v>18078</v>
      </c>
      <c r="CH2110" s="131" t="s">
        <v>12868</v>
      </c>
      <c r="CI2110" s="124" t="s">
        <v>21093</v>
      </c>
    </row>
    <row r="2111" spans="45:87" ht="15" hidden="1" x14ac:dyDescent="0.25">
      <c r="AS2111" s="124" t="s">
        <v>6306</v>
      </c>
      <c r="AT2111" s="129" t="s">
        <v>1221</v>
      </c>
      <c r="AU2111" s="129" t="s">
        <v>204</v>
      </c>
      <c r="AV2111" s="129" t="s">
        <v>1228</v>
      </c>
      <c r="AW2111" s="129" t="s">
        <v>1838</v>
      </c>
      <c r="AX2111" s="129" t="s">
        <v>1843</v>
      </c>
      <c r="AZ2111" s="129" t="s">
        <v>3984</v>
      </c>
      <c r="BA2111" s="130" t="s">
        <v>12869</v>
      </c>
      <c r="BB2111" s="130" t="s">
        <v>12870</v>
      </c>
      <c r="BH2111" s="124"/>
      <c r="BI2111" s="124"/>
      <c r="BP2111" s="123"/>
      <c r="BQ2111" s="123"/>
      <c r="BR2111" s="123"/>
      <c r="BX2111" s="123"/>
      <c r="BY2111" s="123"/>
      <c r="CB2111" s="129" t="s">
        <v>1221</v>
      </c>
      <c r="CC2111" s="129" t="s">
        <v>204</v>
      </c>
      <c r="CD2111" s="129" t="s">
        <v>1228</v>
      </c>
      <c r="CE2111" s="129" t="s">
        <v>1838</v>
      </c>
      <c r="CF2111" s="129" t="s">
        <v>1843</v>
      </c>
      <c r="CG2111" s="131" t="s">
        <v>18078</v>
      </c>
      <c r="CH2111" s="131" t="s">
        <v>12870</v>
      </c>
      <c r="CI2111" s="124" t="s">
        <v>21094</v>
      </c>
    </row>
    <row r="2112" spans="45:87" ht="15" hidden="1" x14ac:dyDescent="0.25">
      <c r="AS2112" s="124" t="s">
        <v>6307</v>
      </c>
      <c r="AT2112" s="129" t="s">
        <v>1221</v>
      </c>
      <c r="AU2112" s="129" t="s">
        <v>204</v>
      </c>
      <c r="AV2112" s="129" t="s">
        <v>1228</v>
      </c>
      <c r="AW2112" s="129" t="s">
        <v>1838</v>
      </c>
      <c r="AX2112" s="129" t="s">
        <v>1844</v>
      </c>
      <c r="AZ2112" s="129" t="s">
        <v>3984</v>
      </c>
      <c r="BA2112" s="130" t="s">
        <v>12871</v>
      </c>
      <c r="BB2112" s="130" t="s">
        <v>12872</v>
      </c>
      <c r="BH2112" s="124"/>
      <c r="BI2112" s="124"/>
      <c r="BP2112" s="123"/>
      <c r="BQ2112" s="123"/>
      <c r="BR2112" s="123"/>
      <c r="BX2112" s="123"/>
      <c r="BY2112" s="123"/>
      <c r="CB2112" s="129" t="s">
        <v>1221</v>
      </c>
      <c r="CC2112" s="129" t="s">
        <v>204</v>
      </c>
      <c r="CD2112" s="129" t="s">
        <v>1228</v>
      </c>
      <c r="CE2112" s="129" t="s">
        <v>1838</v>
      </c>
      <c r="CF2112" s="129" t="s">
        <v>1844</v>
      </c>
      <c r="CG2112" s="131" t="s">
        <v>18078</v>
      </c>
      <c r="CH2112" s="131" t="s">
        <v>12872</v>
      </c>
      <c r="CI2112" s="124" t="s">
        <v>21095</v>
      </c>
    </row>
    <row r="2113" spans="45:87" ht="15" hidden="1" x14ac:dyDescent="0.25">
      <c r="AS2113" s="124" t="s">
        <v>6308</v>
      </c>
      <c r="AT2113" s="129" t="s">
        <v>1221</v>
      </c>
      <c r="AU2113" s="129" t="s">
        <v>204</v>
      </c>
      <c r="AV2113" s="129" t="s">
        <v>1228</v>
      </c>
      <c r="AW2113" s="129" t="s">
        <v>1838</v>
      </c>
      <c r="AX2113" s="129" t="s">
        <v>1845</v>
      </c>
      <c r="AZ2113" s="129" t="s">
        <v>3984</v>
      </c>
      <c r="BA2113" s="130" t="s">
        <v>12873</v>
      </c>
      <c r="BB2113" s="130" t="s">
        <v>12874</v>
      </c>
      <c r="BH2113" s="124"/>
      <c r="BI2113" s="124"/>
      <c r="BP2113" s="123"/>
      <c r="BQ2113" s="123"/>
      <c r="BR2113" s="123"/>
      <c r="BX2113" s="123"/>
      <c r="BY2113" s="123"/>
      <c r="CB2113" s="129" t="s">
        <v>1221</v>
      </c>
      <c r="CC2113" s="129" t="s">
        <v>204</v>
      </c>
      <c r="CD2113" s="129" t="s">
        <v>1228</v>
      </c>
      <c r="CE2113" s="129" t="s">
        <v>1838</v>
      </c>
      <c r="CF2113" s="129" t="s">
        <v>1845</v>
      </c>
      <c r="CG2113" s="131" t="s">
        <v>18078</v>
      </c>
      <c r="CH2113" s="131" t="s">
        <v>12874</v>
      </c>
      <c r="CI2113" s="124" t="s">
        <v>21096</v>
      </c>
    </row>
    <row r="2114" spans="45:87" ht="15" hidden="1" x14ac:dyDescent="0.25">
      <c r="AS2114" s="124" t="s">
        <v>6309</v>
      </c>
      <c r="AT2114" s="129" t="s">
        <v>1221</v>
      </c>
      <c r="AU2114" s="129" t="s">
        <v>204</v>
      </c>
      <c r="AV2114" s="129" t="s">
        <v>1228</v>
      </c>
      <c r="AW2114" s="129" t="s">
        <v>1838</v>
      </c>
      <c r="AX2114" s="129" t="s">
        <v>1846</v>
      </c>
      <c r="AZ2114" s="129" t="s">
        <v>3984</v>
      </c>
      <c r="BA2114" s="130" t="s">
        <v>12875</v>
      </c>
      <c r="BB2114" s="130" t="s">
        <v>12876</v>
      </c>
      <c r="BH2114" s="124"/>
      <c r="BI2114" s="124"/>
      <c r="BP2114" s="123"/>
      <c r="BQ2114" s="123"/>
      <c r="BR2114" s="123"/>
      <c r="BX2114" s="123"/>
      <c r="BY2114" s="123"/>
      <c r="CB2114" s="129" t="s">
        <v>1221</v>
      </c>
      <c r="CC2114" s="129" t="s">
        <v>204</v>
      </c>
      <c r="CD2114" s="129" t="s">
        <v>1228</v>
      </c>
      <c r="CE2114" s="129" t="s">
        <v>1838</v>
      </c>
      <c r="CF2114" s="129" t="s">
        <v>1846</v>
      </c>
      <c r="CG2114" s="131" t="s">
        <v>18078</v>
      </c>
      <c r="CH2114" s="131" t="s">
        <v>12876</v>
      </c>
      <c r="CI2114" s="124" t="s">
        <v>21097</v>
      </c>
    </row>
    <row r="2115" spans="45:87" ht="15" hidden="1" x14ac:dyDescent="0.25">
      <c r="AS2115" s="124" t="s">
        <v>6310</v>
      </c>
      <c r="AT2115" s="129" t="s">
        <v>1221</v>
      </c>
      <c r="AU2115" s="129" t="s">
        <v>204</v>
      </c>
      <c r="AV2115" s="129" t="s">
        <v>1228</v>
      </c>
      <c r="AW2115" s="129" t="s">
        <v>1838</v>
      </c>
      <c r="AX2115" s="129" t="s">
        <v>1847</v>
      </c>
      <c r="AZ2115" s="129" t="s">
        <v>3984</v>
      </c>
      <c r="BA2115" s="130" t="s">
        <v>12877</v>
      </c>
      <c r="BB2115" s="130" t="s">
        <v>12878</v>
      </c>
      <c r="BH2115" s="124"/>
      <c r="BI2115" s="124"/>
      <c r="BP2115" s="123"/>
      <c r="BQ2115" s="123"/>
      <c r="BR2115" s="123"/>
      <c r="BX2115" s="123"/>
      <c r="BY2115" s="123"/>
      <c r="CB2115" s="129" t="s">
        <v>1221</v>
      </c>
      <c r="CC2115" s="129" t="s">
        <v>204</v>
      </c>
      <c r="CD2115" s="129" t="s">
        <v>1228</v>
      </c>
      <c r="CE2115" s="129" t="s">
        <v>1838</v>
      </c>
      <c r="CF2115" s="129" t="s">
        <v>1847</v>
      </c>
      <c r="CG2115" s="131" t="s">
        <v>18078</v>
      </c>
      <c r="CH2115" s="131" t="s">
        <v>12878</v>
      </c>
      <c r="CI2115" s="124" t="s">
        <v>21098</v>
      </c>
    </row>
    <row r="2116" spans="45:87" ht="15" hidden="1" x14ac:dyDescent="0.25">
      <c r="AS2116" s="124" t="s">
        <v>6311</v>
      </c>
      <c r="AT2116" s="129" t="s">
        <v>1221</v>
      </c>
      <c r="AU2116" s="129" t="s">
        <v>204</v>
      </c>
      <c r="AV2116" s="129" t="s">
        <v>1228</v>
      </c>
      <c r="AW2116" s="129" t="s">
        <v>1838</v>
      </c>
      <c r="AX2116" s="129" t="s">
        <v>1848</v>
      </c>
      <c r="AZ2116" s="129" t="s">
        <v>3984</v>
      </c>
      <c r="BA2116" s="130" t="s">
        <v>12879</v>
      </c>
      <c r="BB2116" s="130" t="s">
        <v>12880</v>
      </c>
      <c r="BH2116" s="124"/>
      <c r="BI2116" s="124"/>
      <c r="BP2116" s="123"/>
      <c r="BQ2116" s="123"/>
      <c r="BR2116" s="123"/>
      <c r="BX2116" s="123"/>
      <c r="BY2116" s="123"/>
      <c r="CB2116" s="129" t="s">
        <v>1221</v>
      </c>
      <c r="CC2116" s="129" t="s">
        <v>204</v>
      </c>
      <c r="CD2116" s="129" t="s">
        <v>1228</v>
      </c>
      <c r="CE2116" s="129" t="s">
        <v>1838</v>
      </c>
      <c r="CF2116" s="129" t="s">
        <v>1848</v>
      </c>
      <c r="CG2116" s="131" t="s">
        <v>18078</v>
      </c>
      <c r="CH2116" s="131" t="s">
        <v>12880</v>
      </c>
      <c r="CI2116" s="124" t="s">
        <v>21099</v>
      </c>
    </row>
    <row r="2117" spans="45:87" ht="15" hidden="1" x14ac:dyDescent="0.25">
      <c r="AS2117" s="124" t="s">
        <v>6312</v>
      </c>
      <c r="AT2117" s="129" t="s">
        <v>1221</v>
      </c>
      <c r="AU2117" s="129" t="s">
        <v>204</v>
      </c>
      <c r="AV2117" s="129" t="s">
        <v>1228</v>
      </c>
      <c r="AW2117" s="129" t="s">
        <v>1838</v>
      </c>
      <c r="AX2117" s="129" t="s">
        <v>1849</v>
      </c>
      <c r="AZ2117" s="129" t="s">
        <v>3984</v>
      </c>
      <c r="BA2117" s="130" t="s">
        <v>12881</v>
      </c>
      <c r="BB2117" s="130" t="s">
        <v>12882</v>
      </c>
      <c r="BH2117" s="124"/>
      <c r="BI2117" s="124"/>
      <c r="BP2117" s="123"/>
      <c r="BQ2117" s="123"/>
      <c r="BR2117" s="123"/>
      <c r="BX2117" s="123"/>
      <c r="BY2117" s="123"/>
      <c r="CB2117" s="129" t="s">
        <v>1221</v>
      </c>
      <c r="CC2117" s="129" t="s">
        <v>204</v>
      </c>
      <c r="CD2117" s="129" t="s">
        <v>1228</v>
      </c>
      <c r="CE2117" s="129" t="s">
        <v>1838</v>
      </c>
      <c r="CF2117" s="129" t="s">
        <v>1849</v>
      </c>
      <c r="CG2117" s="131" t="s">
        <v>18078</v>
      </c>
      <c r="CH2117" s="131" t="s">
        <v>12882</v>
      </c>
      <c r="CI2117" s="124" t="s">
        <v>21100</v>
      </c>
    </row>
    <row r="2118" spans="45:87" ht="15" hidden="1" x14ac:dyDescent="0.25">
      <c r="AS2118" s="124" t="s">
        <v>6313</v>
      </c>
      <c r="AT2118" s="129" t="s">
        <v>1221</v>
      </c>
      <c r="AU2118" s="129" t="s">
        <v>204</v>
      </c>
      <c r="AV2118" s="129" t="s">
        <v>1228</v>
      </c>
      <c r="AW2118" s="129" t="s">
        <v>1838</v>
      </c>
      <c r="AX2118" s="129" t="s">
        <v>1850</v>
      </c>
      <c r="AZ2118" s="129" t="s">
        <v>3984</v>
      </c>
      <c r="BA2118" s="130" t="s">
        <v>12883</v>
      </c>
      <c r="BB2118" s="130" t="s">
        <v>12884</v>
      </c>
      <c r="BH2118" s="124"/>
      <c r="BI2118" s="124"/>
      <c r="BP2118" s="123"/>
      <c r="BQ2118" s="123"/>
      <c r="BR2118" s="123"/>
      <c r="BX2118" s="123"/>
      <c r="BY2118" s="123"/>
      <c r="CB2118" s="129" t="s">
        <v>1221</v>
      </c>
      <c r="CC2118" s="129" t="s">
        <v>204</v>
      </c>
      <c r="CD2118" s="129" t="s">
        <v>1228</v>
      </c>
      <c r="CE2118" s="129" t="s">
        <v>1838</v>
      </c>
      <c r="CF2118" s="129" t="s">
        <v>1850</v>
      </c>
      <c r="CG2118" s="131" t="s">
        <v>18078</v>
      </c>
      <c r="CH2118" s="131" t="s">
        <v>12884</v>
      </c>
      <c r="CI2118" s="124" t="s">
        <v>21101</v>
      </c>
    </row>
    <row r="2119" spans="45:87" ht="15" hidden="1" x14ac:dyDescent="0.25">
      <c r="AS2119" s="124" t="s">
        <v>6314</v>
      </c>
      <c r="AT2119" s="129" t="s">
        <v>1221</v>
      </c>
      <c r="AU2119" s="129" t="s">
        <v>204</v>
      </c>
      <c r="AV2119" s="129" t="s">
        <v>1228</v>
      </c>
      <c r="AW2119" s="129" t="s">
        <v>1838</v>
      </c>
      <c r="AX2119" s="129" t="s">
        <v>1851</v>
      </c>
      <c r="AZ2119" s="129" t="s">
        <v>3984</v>
      </c>
      <c r="BA2119" s="130" t="s">
        <v>12885</v>
      </c>
      <c r="BB2119" s="130" t="s">
        <v>12886</v>
      </c>
      <c r="BH2119" s="124"/>
      <c r="BI2119" s="124"/>
      <c r="BP2119" s="123"/>
      <c r="BQ2119" s="123"/>
      <c r="BR2119" s="123"/>
      <c r="BX2119" s="123"/>
      <c r="BY2119" s="123"/>
      <c r="CB2119" s="129" t="s">
        <v>1221</v>
      </c>
      <c r="CC2119" s="129" t="s">
        <v>204</v>
      </c>
      <c r="CD2119" s="129" t="s">
        <v>1228</v>
      </c>
      <c r="CE2119" s="129" t="s">
        <v>1838</v>
      </c>
      <c r="CF2119" s="129" t="s">
        <v>1851</v>
      </c>
      <c r="CG2119" s="131" t="s">
        <v>18078</v>
      </c>
      <c r="CH2119" s="131" t="s">
        <v>12886</v>
      </c>
      <c r="CI2119" s="124" t="s">
        <v>21102</v>
      </c>
    </row>
    <row r="2120" spans="45:87" ht="15" hidden="1" x14ac:dyDescent="0.25">
      <c r="AS2120" s="124" t="s">
        <v>6315</v>
      </c>
      <c r="AT2120" s="129" t="s">
        <v>1221</v>
      </c>
      <c r="AU2120" s="129" t="s">
        <v>204</v>
      </c>
      <c r="AV2120" s="129" t="s">
        <v>1228</v>
      </c>
      <c r="AW2120" s="129" t="s">
        <v>1838</v>
      </c>
      <c r="AX2120" s="129" t="s">
        <v>1852</v>
      </c>
      <c r="AZ2120" s="129" t="s">
        <v>3984</v>
      </c>
      <c r="BA2120" s="130" t="s">
        <v>12887</v>
      </c>
      <c r="BB2120" s="130" t="s">
        <v>12888</v>
      </c>
      <c r="BH2120" s="124"/>
      <c r="BI2120" s="124"/>
      <c r="BP2120" s="123"/>
      <c r="BQ2120" s="123"/>
      <c r="BR2120" s="123"/>
      <c r="BX2120" s="123"/>
      <c r="BY2120" s="123"/>
      <c r="CB2120" s="129" t="s">
        <v>1221</v>
      </c>
      <c r="CC2120" s="129" t="s">
        <v>204</v>
      </c>
      <c r="CD2120" s="129" t="s">
        <v>1228</v>
      </c>
      <c r="CE2120" s="129" t="s">
        <v>1838</v>
      </c>
      <c r="CF2120" s="129" t="s">
        <v>1852</v>
      </c>
      <c r="CG2120" s="131" t="s">
        <v>18078</v>
      </c>
      <c r="CH2120" s="131" t="s">
        <v>12888</v>
      </c>
      <c r="CI2120" s="124" t="s">
        <v>21103</v>
      </c>
    </row>
    <row r="2121" spans="45:87" ht="15" hidden="1" x14ac:dyDescent="0.25">
      <c r="AS2121" s="124" t="s">
        <v>6316</v>
      </c>
      <c r="AT2121" s="129" t="s">
        <v>1221</v>
      </c>
      <c r="AU2121" s="129" t="s">
        <v>204</v>
      </c>
      <c r="AV2121" s="129" t="s">
        <v>1228</v>
      </c>
      <c r="AW2121" s="129" t="s">
        <v>1838</v>
      </c>
      <c r="AX2121" s="129" t="s">
        <v>1853</v>
      </c>
      <c r="AZ2121" s="129" t="s">
        <v>3984</v>
      </c>
      <c r="BA2121" s="130" t="s">
        <v>12889</v>
      </c>
      <c r="BB2121" s="130" t="s">
        <v>12890</v>
      </c>
      <c r="BH2121" s="124"/>
      <c r="BI2121" s="124"/>
      <c r="BP2121" s="123"/>
      <c r="BQ2121" s="123"/>
      <c r="BR2121" s="123"/>
      <c r="BX2121" s="123"/>
      <c r="BY2121" s="123"/>
      <c r="CB2121" s="129" t="s">
        <v>1221</v>
      </c>
      <c r="CC2121" s="129" t="s">
        <v>204</v>
      </c>
      <c r="CD2121" s="129" t="s">
        <v>1228</v>
      </c>
      <c r="CE2121" s="129" t="s">
        <v>1838</v>
      </c>
      <c r="CF2121" s="129" t="s">
        <v>1853</v>
      </c>
      <c r="CG2121" s="131" t="s">
        <v>18078</v>
      </c>
      <c r="CH2121" s="131" t="s">
        <v>12890</v>
      </c>
      <c r="CI2121" s="124" t="s">
        <v>21104</v>
      </c>
    </row>
    <row r="2122" spans="45:87" ht="15" hidden="1" x14ac:dyDescent="0.25">
      <c r="AS2122" s="124" t="s">
        <v>6317</v>
      </c>
      <c r="AT2122" s="129" t="s">
        <v>1221</v>
      </c>
      <c r="AU2122" s="129" t="s">
        <v>204</v>
      </c>
      <c r="AV2122" s="129" t="s">
        <v>1228</v>
      </c>
      <c r="AW2122" s="129" t="s">
        <v>1838</v>
      </c>
      <c r="AX2122" s="129" t="s">
        <v>1854</v>
      </c>
      <c r="AZ2122" s="129" t="s">
        <v>3984</v>
      </c>
      <c r="BA2122" s="130" t="s">
        <v>12891</v>
      </c>
      <c r="BB2122" s="130" t="s">
        <v>12892</v>
      </c>
      <c r="BH2122" s="124"/>
      <c r="BI2122" s="124"/>
      <c r="BP2122" s="123"/>
      <c r="BQ2122" s="123"/>
      <c r="BR2122" s="123"/>
      <c r="BX2122" s="123"/>
      <c r="BY2122" s="123"/>
      <c r="CB2122" s="129" t="s">
        <v>1221</v>
      </c>
      <c r="CC2122" s="129" t="s">
        <v>204</v>
      </c>
      <c r="CD2122" s="129" t="s">
        <v>1228</v>
      </c>
      <c r="CE2122" s="129" t="s">
        <v>1838</v>
      </c>
      <c r="CF2122" s="129" t="s">
        <v>1854</v>
      </c>
      <c r="CG2122" s="131" t="s">
        <v>18078</v>
      </c>
      <c r="CH2122" s="131" t="s">
        <v>12892</v>
      </c>
      <c r="CI2122" s="124" t="s">
        <v>21105</v>
      </c>
    </row>
    <row r="2123" spans="45:87" ht="15" hidden="1" x14ac:dyDescent="0.25">
      <c r="AS2123" s="124" t="s">
        <v>6318</v>
      </c>
      <c r="AT2123" s="129" t="s">
        <v>1221</v>
      </c>
      <c r="AU2123" s="129" t="s">
        <v>204</v>
      </c>
      <c r="AV2123" s="129" t="s">
        <v>1228</v>
      </c>
      <c r="AW2123" s="129" t="s">
        <v>1838</v>
      </c>
      <c r="AX2123" s="129" t="s">
        <v>1855</v>
      </c>
      <c r="AZ2123" s="129" t="s">
        <v>3984</v>
      </c>
      <c r="BA2123" s="130" t="s">
        <v>12893</v>
      </c>
      <c r="BB2123" s="130" t="s">
        <v>12894</v>
      </c>
      <c r="BH2123" s="124"/>
      <c r="BI2123" s="124"/>
      <c r="BP2123" s="123"/>
      <c r="BQ2123" s="123"/>
      <c r="BR2123" s="123"/>
      <c r="BX2123" s="123"/>
      <c r="BY2123" s="123"/>
      <c r="CB2123" s="129" t="s">
        <v>1221</v>
      </c>
      <c r="CC2123" s="129" t="s">
        <v>204</v>
      </c>
      <c r="CD2123" s="129" t="s">
        <v>1228</v>
      </c>
      <c r="CE2123" s="129" t="s">
        <v>1838</v>
      </c>
      <c r="CF2123" s="129" t="s">
        <v>1855</v>
      </c>
      <c r="CG2123" s="131" t="s">
        <v>18078</v>
      </c>
      <c r="CH2123" s="131" t="s">
        <v>12894</v>
      </c>
      <c r="CI2123" s="124" t="s">
        <v>21106</v>
      </c>
    </row>
    <row r="2124" spans="45:87" ht="15" hidden="1" x14ac:dyDescent="0.25">
      <c r="AS2124" s="124" t="s">
        <v>6319</v>
      </c>
      <c r="AT2124" s="129" t="s">
        <v>1221</v>
      </c>
      <c r="AU2124" s="129" t="s">
        <v>204</v>
      </c>
      <c r="AV2124" s="129" t="s">
        <v>1228</v>
      </c>
      <c r="AW2124" s="129" t="s">
        <v>1838</v>
      </c>
      <c r="AX2124" s="129" t="s">
        <v>1856</v>
      </c>
      <c r="AZ2124" s="129" t="s">
        <v>3984</v>
      </c>
      <c r="BA2124" s="130" t="s">
        <v>12895</v>
      </c>
      <c r="BB2124" s="130" t="s">
        <v>12896</v>
      </c>
      <c r="BH2124" s="124"/>
      <c r="BI2124" s="124"/>
      <c r="BP2124" s="123"/>
      <c r="BQ2124" s="123"/>
      <c r="BR2124" s="123"/>
      <c r="BX2124" s="123"/>
      <c r="BY2124" s="123"/>
      <c r="CB2124" s="129" t="s">
        <v>1221</v>
      </c>
      <c r="CC2124" s="129" t="s">
        <v>204</v>
      </c>
      <c r="CD2124" s="129" t="s">
        <v>1228</v>
      </c>
      <c r="CE2124" s="129" t="s">
        <v>1838</v>
      </c>
      <c r="CF2124" s="129" t="s">
        <v>1856</v>
      </c>
      <c r="CG2124" s="131" t="s">
        <v>18078</v>
      </c>
      <c r="CH2124" s="131" t="s">
        <v>12896</v>
      </c>
      <c r="CI2124" s="124" t="s">
        <v>21107</v>
      </c>
    </row>
    <row r="2125" spans="45:87" ht="15" hidden="1" x14ac:dyDescent="0.25">
      <c r="AS2125" s="124" t="s">
        <v>6320</v>
      </c>
      <c r="AT2125" s="129" t="s">
        <v>1221</v>
      </c>
      <c r="AU2125" s="129" t="s">
        <v>204</v>
      </c>
      <c r="AV2125" s="129" t="s">
        <v>1228</v>
      </c>
      <c r="AW2125" s="129" t="s">
        <v>1838</v>
      </c>
      <c r="AX2125" s="129" t="s">
        <v>1857</v>
      </c>
      <c r="AZ2125" s="129" t="s">
        <v>3984</v>
      </c>
      <c r="BA2125" s="130" t="s">
        <v>12897</v>
      </c>
      <c r="BB2125" s="130" t="s">
        <v>12898</v>
      </c>
      <c r="BH2125" s="124"/>
      <c r="BI2125" s="124"/>
      <c r="BP2125" s="123"/>
      <c r="BQ2125" s="123"/>
      <c r="BR2125" s="123"/>
      <c r="BX2125" s="123"/>
      <c r="BY2125" s="123"/>
      <c r="CB2125" s="129" t="s">
        <v>1221</v>
      </c>
      <c r="CC2125" s="129" t="s">
        <v>204</v>
      </c>
      <c r="CD2125" s="129" t="s">
        <v>1228</v>
      </c>
      <c r="CE2125" s="129" t="s">
        <v>1838</v>
      </c>
      <c r="CF2125" s="129" t="s">
        <v>1857</v>
      </c>
      <c r="CG2125" s="131" t="s">
        <v>18078</v>
      </c>
      <c r="CH2125" s="131" t="s">
        <v>12898</v>
      </c>
      <c r="CI2125" s="124" t="s">
        <v>21108</v>
      </c>
    </row>
    <row r="2126" spans="45:87" ht="15" hidden="1" x14ac:dyDescent="0.25">
      <c r="AS2126" s="124" t="s">
        <v>6321</v>
      </c>
      <c r="AT2126" s="129" t="s">
        <v>1221</v>
      </c>
      <c r="AU2126" s="129" t="s">
        <v>204</v>
      </c>
      <c r="AV2126" s="129" t="s">
        <v>1228</v>
      </c>
      <c r="AW2126" s="129" t="s">
        <v>1838</v>
      </c>
      <c r="AX2126" s="129" t="s">
        <v>1858</v>
      </c>
      <c r="AZ2126" s="129" t="s">
        <v>3984</v>
      </c>
      <c r="BA2126" s="130" t="s">
        <v>12899</v>
      </c>
      <c r="BB2126" s="130" t="s">
        <v>12900</v>
      </c>
      <c r="BH2126" s="124"/>
      <c r="BI2126" s="124"/>
      <c r="BP2126" s="123"/>
      <c r="BQ2126" s="123"/>
      <c r="BR2126" s="123"/>
      <c r="BX2126" s="123"/>
      <c r="BY2126" s="123"/>
      <c r="CB2126" s="129" t="s">
        <v>1221</v>
      </c>
      <c r="CC2126" s="129" t="s">
        <v>204</v>
      </c>
      <c r="CD2126" s="129" t="s">
        <v>1228</v>
      </c>
      <c r="CE2126" s="129" t="s">
        <v>1838</v>
      </c>
      <c r="CF2126" s="129" t="s">
        <v>1858</v>
      </c>
      <c r="CG2126" s="131" t="s">
        <v>18078</v>
      </c>
      <c r="CH2126" s="131" t="s">
        <v>12900</v>
      </c>
      <c r="CI2126" s="124" t="s">
        <v>21109</v>
      </c>
    </row>
    <row r="2127" spans="45:87" ht="15" hidden="1" x14ac:dyDescent="0.25">
      <c r="AS2127" s="124" t="s">
        <v>6322</v>
      </c>
      <c r="AT2127" s="129" t="s">
        <v>1221</v>
      </c>
      <c r="AU2127" s="129" t="s">
        <v>204</v>
      </c>
      <c r="AV2127" s="129" t="s">
        <v>1228</v>
      </c>
      <c r="AW2127" s="129" t="s">
        <v>1838</v>
      </c>
      <c r="AX2127" s="129" t="s">
        <v>1859</v>
      </c>
      <c r="AZ2127" s="129" t="s">
        <v>3984</v>
      </c>
      <c r="BA2127" s="130" t="s">
        <v>12901</v>
      </c>
      <c r="BB2127" s="130" t="s">
        <v>12902</v>
      </c>
      <c r="BH2127" s="124"/>
      <c r="BI2127" s="124"/>
      <c r="BP2127" s="123"/>
      <c r="BQ2127" s="123"/>
      <c r="BR2127" s="123"/>
      <c r="BX2127" s="123"/>
      <c r="BY2127" s="123"/>
      <c r="CB2127" s="129" t="s">
        <v>1221</v>
      </c>
      <c r="CC2127" s="129" t="s">
        <v>204</v>
      </c>
      <c r="CD2127" s="129" t="s">
        <v>1228</v>
      </c>
      <c r="CE2127" s="129" t="s">
        <v>1838</v>
      </c>
      <c r="CF2127" s="129" t="s">
        <v>1859</v>
      </c>
      <c r="CG2127" s="131" t="s">
        <v>18078</v>
      </c>
      <c r="CH2127" s="131" t="s">
        <v>12902</v>
      </c>
      <c r="CI2127" s="124" t="s">
        <v>21110</v>
      </c>
    </row>
    <row r="2128" spans="45:87" ht="15" hidden="1" x14ac:dyDescent="0.25">
      <c r="AS2128" s="124" t="s">
        <v>6323</v>
      </c>
      <c r="AT2128" s="129" t="s">
        <v>1221</v>
      </c>
      <c r="AU2128" s="129" t="s">
        <v>204</v>
      </c>
      <c r="AV2128" s="129" t="s">
        <v>1228</v>
      </c>
      <c r="AW2128" s="129" t="s">
        <v>1838</v>
      </c>
      <c r="AX2128" s="129" t="s">
        <v>1860</v>
      </c>
      <c r="AZ2128" s="129" t="s">
        <v>3984</v>
      </c>
      <c r="BA2128" s="130" t="s">
        <v>12903</v>
      </c>
      <c r="BB2128" s="130" t="s">
        <v>12904</v>
      </c>
      <c r="BH2128" s="124"/>
      <c r="BI2128" s="124"/>
      <c r="BP2128" s="123"/>
      <c r="BQ2128" s="123"/>
      <c r="BR2128" s="123"/>
      <c r="BX2128" s="123"/>
      <c r="BY2128" s="123"/>
      <c r="CB2128" s="129" t="s">
        <v>1221</v>
      </c>
      <c r="CC2128" s="129" t="s">
        <v>204</v>
      </c>
      <c r="CD2128" s="129" t="s">
        <v>1228</v>
      </c>
      <c r="CE2128" s="129" t="s">
        <v>1838</v>
      </c>
      <c r="CF2128" s="129" t="s">
        <v>1860</v>
      </c>
      <c r="CG2128" s="131" t="s">
        <v>18078</v>
      </c>
      <c r="CH2128" s="131" t="s">
        <v>12904</v>
      </c>
      <c r="CI2128" s="124" t="s">
        <v>21111</v>
      </c>
    </row>
    <row r="2129" spans="45:87" ht="15" hidden="1" x14ac:dyDescent="0.25">
      <c r="AS2129" s="124" t="s">
        <v>6324</v>
      </c>
      <c r="AT2129" s="129" t="s">
        <v>1221</v>
      </c>
      <c r="AU2129" s="129" t="s">
        <v>204</v>
      </c>
      <c r="AV2129" s="129" t="s">
        <v>1228</v>
      </c>
      <c r="AW2129" s="129" t="s">
        <v>1838</v>
      </c>
      <c r="AX2129" s="129" t="s">
        <v>1861</v>
      </c>
      <c r="AZ2129" s="129" t="s">
        <v>3984</v>
      </c>
      <c r="BA2129" s="130" t="s">
        <v>12905</v>
      </c>
      <c r="BB2129" s="130" t="s">
        <v>12906</v>
      </c>
      <c r="BH2129" s="124"/>
      <c r="BI2129" s="124"/>
      <c r="BP2129" s="123"/>
      <c r="BQ2129" s="123"/>
      <c r="BR2129" s="123"/>
      <c r="BX2129" s="123"/>
      <c r="BY2129" s="123"/>
      <c r="CB2129" s="129" t="s">
        <v>1221</v>
      </c>
      <c r="CC2129" s="129" t="s">
        <v>204</v>
      </c>
      <c r="CD2129" s="129" t="s">
        <v>1228</v>
      </c>
      <c r="CE2129" s="129" t="s">
        <v>1838</v>
      </c>
      <c r="CF2129" s="129" t="s">
        <v>1861</v>
      </c>
      <c r="CG2129" s="131" t="s">
        <v>18078</v>
      </c>
      <c r="CH2129" s="131" t="s">
        <v>12906</v>
      </c>
      <c r="CI2129" s="124" t="s">
        <v>21112</v>
      </c>
    </row>
    <row r="2130" spans="45:87" ht="15" hidden="1" x14ac:dyDescent="0.25">
      <c r="AS2130" s="124" t="s">
        <v>6325</v>
      </c>
      <c r="AT2130" s="129" t="s">
        <v>1221</v>
      </c>
      <c r="AU2130" s="129" t="s">
        <v>204</v>
      </c>
      <c r="AV2130" s="129" t="s">
        <v>1228</v>
      </c>
      <c r="AW2130" s="129" t="s">
        <v>1838</v>
      </c>
      <c r="AX2130" s="129" t="s">
        <v>1862</v>
      </c>
      <c r="AZ2130" s="129" t="s">
        <v>3984</v>
      </c>
      <c r="BA2130" s="130" t="s">
        <v>12907</v>
      </c>
      <c r="BB2130" s="130" t="s">
        <v>12908</v>
      </c>
      <c r="BH2130" s="124"/>
      <c r="BI2130" s="124"/>
      <c r="BP2130" s="123"/>
      <c r="BQ2130" s="123"/>
      <c r="BR2130" s="123"/>
      <c r="BX2130" s="123"/>
      <c r="BY2130" s="123"/>
      <c r="CB2130" s="129" t="s">
        <v>1221</v>
      </c>
      <c r="CC2130" s="129" t="s">
        <v>204</v>
      </c>
      <c r="CD2130" s="129" t="s">
        <v>1228</v>
      </c>
      <c r="CE2130" s="129" t="s">
        <v>1838</v>
      </c>
      <c r="CF2130" s="129" t="s">
        <v>1862</v>
      </c>
      <c r="CG2130" s="131" t="s">
        <v>18078</v>
      </c>
      <c r="CH2130" s="131" t="s">
        <v>12908</v>
      </c>
      <c r="CI2130" s="124" t="s">
        <v>21113</v>
      </c>
    </row>
    <row r="2131" spans="45:87" ht="15" hidden="1" x14ac:dyDescent="0.25">
      <c r="AS2131" s="124" t="s">
        <v>6326</v>
      </c>
      <c r="AT2131" s="129" t="s">
        <v>1221</v>
      </c>
      <c r="AU2131" s="129" t="s">
        <v>204</v>
      </c>
      <c r="AV2131" s="129" t="s">
        <v>1228</v>
      </c>
      <c r="AW2131" s="129" t="s">
        <v>1838</v>
      </c>
      <c r="AX2131" s="129" t="s">
        <v>1863</v>
      </c>
      <c r="AZ2131" s="129" t="s">
        <v>3984</v>
      </c>
      <c r="BA2131" s="130" t="s">
        <v>12909</v>
      </c>
      <c r="BB2131" s="130" t="s">
        <v>12910</v>
      </c>
      <c r="BH2131" s="124"/>
      <c r="BI2131" s="124"/>
      <c r="BP2131" s="123"/>
      <c r="BQ2131" s="123"/>
      <c r="BR2131" s="123"/>
      <c r="BX2131" s="123"/>
      <c r="BY2131" s="123"/>
      <c r="CB2131" s="129" t="s">
        <v>1221</v>
      </c>
      <c r="CC2131" s="129" t="s">
        <v>204</v>
      </c>
      <c r="CD2131" s="129" t="s">
        <v>1228</v>
      </c>
      <c r="CE2131" s="129" t="s">
        <v>1838</v>
      </c>
      <c r="CF2131" s="129" t="s">
        <v>1863</v>
      </c>
      <c r="CG2131" s="131" t="s">
        <v>18078</v>
      </c>
      <c r="CH2131" s="131" t="s">
        <v>12910</v>
      </c>
      <c r="CI2131" s="124" t="s">
        <v>21114</v>
      </c>
    </row>
    <row r="2132" spans="45:87" ht="15" hidden="1" x14ac:dyDescent="0.25">
      <c r="AS2132" s="124" t="s">
        <v>6327</v>
      </c>
      <c r="AT2132" s="129" t="s">
        <v>1221</v>
      </c>
      <c r="AU2132" s="129" t="s">
        <v>204</v>
      </c>
      <c r="AV2132" s="129" t="s">
        <v>1228</v>
      </c>
      <c r="AW2132" s="129" t="s">
        <v>1838</v>
      </c>
      <c r="AX2132" s="129" t="s">
        <v>1864</v>
      </c>
      <c r="AZ2132" s="129" t="s">
        <v>3984</v>
      </c>
      <c r="BA2132" s="130" t="s">
        <v>12911</v>
      </c>
      <c r="BB2132" s="130" t="s">
        <v>12912</v>
      </c>
      <c r="BH2132" s="124"/>
      <c r="BI2132" s="124"/>
      <c r="BP2132" s="123"/>
      <c r="BQ2132" s="123"/>
      <c r="BR2132" s="123"/>
      <c r="BX2132" s="123"/>
      <c r="BY2132" s="123"/>
      <c r="CB2132" s="129" t="s">
        <v>1221</v>
      </c>
      <c r="CC2132" s="129" t="s">
        <v>204</v>
      </c>
      <c r="CD2132" s="129" t="s">
        <v>1228</v>
      </c>
      <c r="CE2132" s="129" t="s">
        <v>1838</v>
      </c>
      <c r="CF2132" s="129" t="s">
        <v>1864</v>
      </c>
      <c r="CG2132" s="131" t="s">
        <v>18078</v>
      </c>
      <c r="CH2132" s="131" t="s">
        <v>12912</v>
      </c>
      <c r="CI2132" s="124" t="s">
        <v>21115</v>
      </c>
    </row>
    <row r="2133" spans="45:87" ht="15" hidden="1" x14ac:dyDescent="0.25">
      <c r="AS2133" s="124" t="s">
        <v>6328</v>
      </c>
      <c r="AT2133" s="129" t="s">
        <v>1221</v>
      </c>
      <c r="AU2133" s="129" t="s">
        <v>204</v>
      </c>
      <c r="AV2133" s="129" t="s">
        <v>1228</v>
      </c>
      <c r="AW2133" s="129" t="s">
        <v>1838</v>
      </c>
      <c r="AX2133" s="129" t="s">
        <v>1865</v>
      </c>
      <c r="AZ2133" s="129" t="s">
        <v>3984</v>
      </c>
      <c r="BA2133" s="130" t="s">
        <v>12913</v>
      </c>
      <c r="BB2133" s="130" t="s">
        <v>12914</v>
      </c>
      <c r="BH2133" s="124"/>
      <c r="BI2133" s="124"/>
      <c r="BP2133" s="123"/>
      <c r="BQ2133" s="123"/>
      <c r="BR2133" s="123"/>
      <c r="BX2133" s="123"/>
      <c r="BY2133" s="123"/>
      <c r="CB2133" s="129" t="s">
        <v>1221</v>
      </c>
      <c r="CC2133" s="129" t="s">
        <v>204</v>
      </c>
      <c r="CD2133" s="129" t="s">
        <v>1228</v>
      </c>
      <c r="CE2133" s="129" t="s">
        <v>1838</v>
      </c>
      <c r="CF2133" s="129" t="s">
        <v>1865</v>
      </c>
      <c r="CG2133" s="131" t="s">
        <v>18078</v>
      </c>
      <c r="CH2133" s="131" t="s">
        <v>12914</v>
      </c>
      <c r="CI2133" s="124" t="s">
        <v>21116</v>
      </c>
    </row>
    <row r="2134" spans="45:87" ht="15" hidden="1" x14ac:dyDescent="0.25">
      <c r="AS2134" s="124" t="s">
        <v>6329</v>
      </c>
      <c r="AT2134" s="129" t="s">
        <v>1221</v>
      </c>
      <c r="AU2134" s="129" t="s">
        <v>204</v>
      </c>
      <c r="AV2134" s="129" t="s">
        <v>1228</v>
      </c>
      <c r="AW2134" s="129" t="s">
        <v>1838</v>
      </c>
      <c r="AX2134" s="129" t="s">
        <v>1866</v>
      </c>
      <c r="AZ2134" s="129" t="s">
        <v>3984</v>
      </c>
      <c r="BA2134" s="130" t="s">
        <v>12915</v>
      </c>
      <c r="BB2134" s="130" t="s">
        <v>12916</v>
      </c>
      <c r="BH2134" s="124"/>
      <c r="BI2134" s="124"/>
      <c r="BP2134" s="123"/>
      <c r="BQ2134" s="123"/>
      <c r="BR2134" s="123"/>
      <c r="BX2134" s="123"/>
      <c r="BY2134" s="123"/>
      <c r="CB2134" s="129" t="s">
        <v>1221</v>
      </c>
      <c r="CC2134" s="129" t="s">
        <v>204</v>
      </c>
      <c r="CD2134" s="129" t="s">
        <v>1228</v>
      </c>
      <c r="CE2134" s="129" t="s">
        <v>1838</v>
      </c>
      <c r="CF2134" s="129" t="s">
        <v>1866</v>
      </c>
      <c r="CG2134" s="131" t="s">
        <v>18078</v>
      </c>
      <c r="CH2134" s="131" t="s">
        <v>12916</v>
      </c>
      <c r="CI2134" s="124" t="s">
        <v>21117</v>
      </c>
    </row>
    <row r="2135" spans="45:87" ht="15" hidden="1" x14ac:dyDescent="0.25">
      <c r="AS2135" s="124" t="s">
        <v>6330</v>
      </c>
      <c r="AT2135" s="129" t="s">
        <v>1221</v>
      </c>
      <c r="AU2135" s="129" t="s">
        <v>204</v>
      </c>
      <c r="AV2135" s="129" t="s">
        <v>1228</v>
      </c>
      <c r="AW2135" s="129" t="s">
        <v>1838</v>
      </c>
      <c r="AX2135" s="129" t="s">
        <v>1867</v>
      </c>
      <c r="AZ2135" s="129" t="s">
        <v>3984</v>
      </c>
      <c r="BA2135" s="130" t="s">
        <v>12917</v>
      </c>
      <c r="BB2135" s="130" t="s">
        <v>12918</v>
      </c>
      <c r="BH2135" s="124"/>
      <c r="BI2135" s="124"/>
      <c r="BP2135" s="123"/>
      <c r="BQ2135" s="123"/>
      <c r="BR2135" s="123"/>
      <c r="BX2135" s="123"/>
      <c r="BY2135" s="123"/>
      <c r="CB2135" s="129" t="s">
        <v>1221</v>
      </c>
      <c r="CC2135" s="129" t="s">
        <v>204</v>
      </c>
      <c r="CD2135" s="129" t="s">
        <v>1228</v>
      </c>
      <c r="CE2135" s="129" t="s">
        <v>1838</v>
      </c>
      <c r="CF2135" s="129" t="s">
        <v>1867</v>
      </c>
      <c r="CG2135" s="131" t="s">
        <v>18078</v>
      </c>
      <c r="CH2135" s="131" t="s">
        <v>12918</v>
      </c>
      <c r="CI2135" s="124" t="s">
        <v>21118</v>
      </c>
    </row>
    <row r="2136" spans="45:87" ht="15" hidden="1" x14ac:dyDescent="0.25">
      <c r="AS2136" s="124" t="s">
        <v>6331</v>
      </c>
      <c r="AT2136" s="129" t="s">
        <v>1221</v>
      </c>
      <c r="AU2136" s="129" t="s">
        <v>204</v>
      </c>
      <c r="AV2136" s="129" t="s">
        <v>1228</v>
      </c>
      <c r="AW2136" s="129" t="s">
        <v>1838</v>
      </c>
      <c r="AX2136" s="129" t="s">
        <v>1868</v>
      </c>
      <c r="AZ2136" s="129" t="s">
        <v>3984</v>
      </c>
      <c r="BA2136" s="130" t="s">
        <v>12919</v>
      </c>
      <c r="BB2136" s="130" t="s">
        <v>12920</v>
      </c>
      <c r="BH2136" s="124"/>
      <c r="BI2136" s="124"/>
      <c r="BP2136" s="123"/>
      <c r="BQ2136" s="123"/>
      <c r="BR2136" s="123"/>
      <c r="BX2136" s="123"/>
      <c r="BY2136" s="123"/>
      <c r="CB2136" s="129" t="s">
        <v>1221</v>
      </c>
      <c r="CC2136" s="129" t="s">
        <v>204</v>
      </c>
      <c r="CD2136" s="129" t="s">
        <v>1228</v>
      </c>
      <c r="CE2136" s="129" t="s">
        <v>1838</v>
      </c>
      <c r="CF2136" s="129" t="s">
        <v>1868</v>
      </c>
      <c r="CG2136" s="131" t="s">
        <v>18078</v>
      </c>
      <c r="CH2136" s="131" t="s">
        <v>12920</v>
      </c>
      <c r="CI2136" s="124" t="s">
        <v>21119</v>
      </c>
    </row>
    <row r="2137" spans="45:87" ht="15" hidden="1" x14ac:dyDescent="0.25">
      <c r="AS2137" s="124" t="s">
        <v>6332</v>
      </c>
      <c r="AT2137" s="129" t="s">
        <v>1221</v>
      </c>
      <c r="AU2137" s="129" t="s">
        <v>204</v>
      </c>
      <c r="AV2137" s="129" t="s">
        <v>1228</v>
      </c>
      <c r="AW2137" s="129" t="s">
        <v>1838</v>
      </c>
      <c r="AX2137" s="129" t="s">
        <v>1869</v>
      </c>
      <c r="AZ2137" s="129" t="s">
        <v>3984</v>
      </c>
      <c r="BA2137" s="130" t="s">
        <v>12921</v>
      </c>
      <c r="BB2137" s="130" t="s">
        <v>12922</v>
      </c>
      <c r="BH2137" s="124"/>
      <c r="BI2137" s="124"/>
      <c r="BP2137" s="123"/>
      <c r="BQ2137" s="123"/>
      <c r="BR2137" s="123"/>
      <c r="BX2137" s="123"/>
      <c r="BY2137" s="123"/>
      <c r="CB2137" s="129" t="s">
        <v>1221</v>
      </c>
      <c r="CC2137" s="129" t="s">
        <v>204</v>
      </c>
      <c r="CD2137" s="129" t="s">
        <v>1228</v>
      </c>
      <c r="CE2137" s="129" t="s">
        <v>1838</v>
      </c>
      <c r="CF2137" s="129" t="s">
        <v>1869</v>
      </c>
      <c r="CG2137" s="131" t="s">
        <v>18078</v>
      </c>
      <c r="CH2137" s="131" t="s">
        <v>12922</v>
      </c>
      <c r="CI2137" s="124" t="s">
        <v>21120</v>
      </c>
    </row>
    <row r="2138" spans="45:87" ht="15" hidden="1" x14ac:dyDescent="0.25">
      <c r="AS2138" s="124" t="s">
        <v>6333</v>
      </c>
      <c r="AT2138" s="129" t="s">
        <v>1221</v>
      </c>
      <c r="AU2138" s="129" t="s">
        <v>204</v>
      </c>
      <c r="AV2138" s="129" t="s">
        <v>1228</v>
      </c>
      <c r="AW2138" s="129" t="s">
        <v>1838</v>
      </c>
      <c r="AX2138" s="129" t="s">
        <v>1870</v>
      </c>
      <c r="AZ2138" s="129" t="s">
        <v>3984</v>
      </c>
      <c r="BA2138" s="130" t="s">
        <v>12923</v>
      </c>
      <c r="BB2138" s="130" t="s">
        <v>12924</v>
      </c>
      <c r="BH2138" s="124"/>
      <c r="BI2138" s="124"/>
      <c r="BP2138" s="123"/>
      <c r="BQ2138" s="123"/>
      <c r="BR2138" s="123"/>
      <c r="BX2138" s="123"/>
      <c r="BY2138" s="123"/>
      <c r="CB2138" s="129" t="s">
        <v>1221</v>
      </c>
      <c r="CC2138" s="129" t="s">
        <v>204</v>
      </c>
      <c r="CD2138" s="129" t="s">
        <v>1228</v>
      </c>
      <c r="CE2138" s="129" t="s">
        <v>1838</v>
      </c>
      <c r="CF2138" s="129" t="s">
        <v>1870</v>
      </c>
      <c r="CG2138" s="131" t="s">
        <v>18078</v>
      </c>
      <c r="CH2138" s="131" t="s">
        <v>12924</v>
      </c>
      <c r="CI2138" s="124" t="s">
        <v>21121</v>
      </c>
    </row>
    <row r="2139" spans="45:87" ht="15" hidden="1" x14ac:dyDescent="0.25">
      <c r="AS2139" s="124" t="s">
        <v>6334</v>
      </c>
      <c r="AT2139" s="129" t="s">
        <v>1221</v>
      </c>
      <c r="AU2139" s="129" t="s">
        <v>204</v>
      </c>
      <c r="AV2139" s="129" t="s">
        <v>1228</v>
      </c>
      <c r="AW2139" s="129" t="s">
        <v>1838</v>
      </c>
      <c r="AX2139" s="129" t="s">
        <v>1871</v>
      </c>
      <c r="AZ2139" s="129" t="s">
        <v>3984</v>
      </c>
      <c r="BA2139" s="130" t="s">
        <v>12925</v>
      </c>
      <c r="BB2139" s="130" t="s">
        <v>12926</v>
      </c>
      <c r="BH2139" s="124"/>
      <c r="BI2139" s="124"/>
      <c r="BP2139" s="123"/>
      <c r="BQ2139" s="123"/>
      <c r="BR2139" s="123"/>
      <c r="BX2139" s="123"/>
      <c r="BY2139" s="123"/>
      <c r="CB2139" s="129" t="s">
        <v>1221</v>
      </c>
      <c r="CC2139" s="129" t="s">
        <v>204</v>
      </c>
      <c r="CD2139" s="129" t="s">
        <v>1228</v>
      </c>
      <c r="CE2139" s="129" t="s">
        <v>1838</v>
      </c>
      <c r="CF2139" s="129" t="s">
        <v>1871</v>
      </c>
      <c r="CG2139" s="131" t="s">
        <v>18078</v>
      </c>
      <c r="CH2139" s="131" t="s">
        <v>12926</v>
      </c>
      <c r="CI2139" s="124" t="s">
        <v>21122</v>
      </c>
    </row>
    <row r="2140" spans="45:87" ht="15" hidden="1" x14ac:dyDescent="0.25">
      <c r="AS2140" s="124" t="s">
        <v>6335</v>
      </c>
      <c r="AT2140" s="129" t="s">
        <v>1221</v>
      </c>
      <c r="AU2140" s="129" t="s">
        <v>204</v>
      </c>
      <c r="AV2140" s="129" t="s">
        <v>1228</v>
      </c>
      <c r="AW2140" s="129" t="s">
        <v>1838</v>
      </c>
      <c r="AX2140" s="129" t="s">
        <v>1872</v>
      </c>
      <c r="AZ2140" s="129" t="s">
        <v>3984</v>
      </c>
      <c r="BA2140" s="130" t="s">
        <v>12927</v>
      </c>
      <c r="BB2140" s="130" t="s">
        <v>12928</v>
      </c>
      <c r="BH2140" s="124"/>
      <c r="BI2140" s="124"/>
      <c r="BP2140" s="123"/>
      <c r="BQ2140" s="123"/>
      <c r="BR2140" s="123"/>
      <c r="BX2140" s="123"/>
      <c r="BY2140" s="123"/>
      <c r="CB2140" s="129" t="s">
        <v>1221</v>
      </c>
      <c r="CC2140" s="129" t="s">
        <v>204</v>
      </c>
      <c r="CD2140" s="129" t="s">
        <v>1228</v>
      </c>
      <c r="CE2140" s="129" t="s">
        <v>1838</v>
      </c>
      <c r="CF2140" s="129" t="s">
        <v>1872</v>
      </c>
      <c r="CG2140" s="131" t="s">
        <v>18078</v>
      </c>
      <c r="CH2140" s="131" t="s">
        <v>12928</v>
      </c>
      <c r="CI2140" s="124" t="s">
        <v>21123</v>
      </c>
    </row>
    <row r="2141" spans="45:87" ht="15" hidden="1" x14ac:dyDescent="0.25">
      <c r="AS2141" s="124" t="s">
        <v>6336</v>
      </c>
      <c r="AT2141" s="129" t="s">
        <v>1221</v>
      </c>
      <c r="AU2141" s="129" t="s">
        <v>204</v>
      </c>
      <c r="AV2141" s="129" t="s">
        <v>1228</v>
      </c>
      <c r="AW2141" s="129" t="s">
        <v>1838</v>
      </c>
      <c r="AX2141" s="129" t="s">
        <v>1873</v>
      </c>
      <c r="AZ2141" s="129" t="s">
        <v>3984</v>
      </c>
      <c r="BA2141" s="130" t="s">
        <v>12929</v>
      </c>
      <c r="BB2141" s="130" t="s">
        <v>12930</v>
      </c>
      <c r="BH2141" s="124"/>
      <c r="BI2141" s="124"/>
      <c r="BP2141" s="123"/>
      <c r="BQ2141" s="123"/>
      <c r="BR2141" s="123"/>
      <c r="BX2141" s="123"/>
      <c r="BY2141" s="123"/>
      <c r="CB2141" s="129" t="s">
        <v>1221</v>
      </c>
      <c r="CC2141" s="129" t="s">
        <v>204</v>
      </c>
      <c r="CD2141" s="129" t="s">
        <v>1228</v>
      </c>
      <c r="CE2141" s="129" t="s">
        <v>1838</v>
      </c>
      <c r="CF2141" s="129" t="s">
        <v>1873</v>
      </c>
      <c r="CG2141" s="131" t="s">
        <v>18078</v>
      </c>
      <c r="CH2141" s="131" t="s">
        <v>12930</v>
      </c>
      <c r="CI2141" s="124" t="s">
        <v>21124</v>
      </c>
    </row>
    <row r="2142" spans="45:87" ht="15" hidden="1" x14ac:dyDescent="0.25">
      <c r="AS2142" s="124" t="s">
        <v>6337</v>
      </c>
      <c r="AT2142" s="129" t="s">
        <v>1221</v>
      </c>
      <c r="AU2142" s="129" t="s">
        <v>204</v>
      </c>
      <c r="AV2142" s="129" t="s">
        <v>1228</v>
      </c>
      <c r="AW2142" s="129" t="s">
        <v>1838</v>
      </c>
      <c r="AX2142" s="129" t="s">
        <v>1874</v>
      </c>
      <c r="AZ2142" s="129" t="s">
        <v>3984</v>
      </c>
      <c r="BA2142" s="130" t="s">
        <v>12931</v>
      </c>
      <c r="BB2142" s="130" t="s">
        <v>12932</v>
      </c>
      <c r="BH2142" s="124"/>
      <c r="BI2142" s="124"/>
      <c r="BP2142" s="123"/>
      <c r="BQ2142" s="123"/>
      <c r="BR2142" s="123"/>
      <c r="BX2142" s="123"/>
      <c r="BY2142" s="123"/>
      <c r="CB2142" s="129" t="s">
        <v>1221</v>
      </c>
      <c r="CC2142" s="129" t="s">
        <v>204</v>
      </c>
      <c r="CD2142" s="129" t="s">
        <v>1228</v>
      </c>
      <c r="CE2142" s="129" t="s">
        <v>1838</v>
      </c>
      <c r="CF2142" s="129" t="s">
        <v>1874</v>
      </c>
      <c r="CG2142" s="131" t="s">
        <v>18078</v>
      </c>
      <c r="CH2142" s="131" t="s">
        <v>12932</v>
      </c>
      <c r="CI2142" s="124" t="s">
        <v>21125</v>
      </c>
    </row>
    <row r="2143" spans="45:87" ht="15" hidden="1" x14ac:dyDescent="0.25">
      <c r="AS2143" s="124" t="s">
        <v>6338</v>
      </c>
      <c r="AT2143" s="129" t="s">
        <v>1221</v>
      </c>
      <c r="AU2143" s="129" t="s">
        <v>204</v>
      </c>
      <c r="AV2143" s="129" t="s">
        <v>1228</v>
      </c>
      <c r="AW2143" s="129" t="s">
        <v>1838</v>
      </c>
      <c r="AX2143" s="129" t="s">
        <v>1875</v>
      </c>
      <c r="AZ2143" s="129" t="s">
        <v>3984</v>
      </c>
      <c r="BA2143" s="130" t="s">
        <v>12933</v>
      </c>
      <c r="BB2143" s="130" t="s">
        <v>12934</v>
      </c>
      <c r="BH2143" s="124"/>
      <c r="BI2143" s="124"/>
      <c r="BP2143" s="123"/>
      <c r="BQ2143" s="123"/>
      <c r="BR2143" s="123"/>
      <c r="BX2143" s="123"/>
      <c r="BY2143" s="123"/>
      <c r="CB2143" s="129" t="s">
        <v>1221</v>
      </c>
      <c r="CC2143" s="129" t="s">
        <v>204</v>
      </c>
      <c r="CD2143" s="129" t="s">
        <v>1228</v>
      </c>
      <c r="CE2143" s="129" t="s">
        <v>1838</v>
      </c>
      <c r="CF2143" s="129" t="s">
        <v>1875</v>
      </c>
      <c r="CG2143" s="131" t="s">
        <v>18078</v>
      </c>
      <c r="CH2143" s="131" t="s">
        <v>12934</v>
      </c>
      <c r="CI2143" s="124" t="s">
        <v>21126</v>
      </c>
    </row>
    <row r="2144" spans="45:87" ht="15" hidden="1" x14ac:dyDescent="0.25">
      <c r="AS2144" s="124" t="s">
        <v>6339</v>
      </c>
      <c r="AT2144" s="129" t="s">
        <v>1221</v>
      </c>
      <c r="AU2144" s="129" t="s">
        <v>204</v>
      </c>
      <c r="AV2144" s="129" t="s">
        <v>1228</v>
      </c>
      <c r="AW2144" s="129" t="s">
        <v>1838</v>
      </c>
      <c r="AX2144" s="129" t="s">
        <v>1876</v>
      </c>
      <c r="AZ2144" s="129" t="s">
        <v>3984</v>
      </c>
      <c r="BA2144" s="130" t="s">
        <v>12935</v>
      </c>
      <c r="BB2144" s="130" t="s">
        <v>12936</v>
      </c>
      <c r="BH2144" s="124"/>
      <c r="BI2144" s="124"/>
      <c r="BP2144" s="123"/>
      <c r="BQ2144" s="123"/>
      <c r="BR2144" s="123"/>
      <c r="BX2144" s="123"/>
      <c r="BY2144" s="123"/>
      <c r="CB2144" s="129" t="s">
        <v>1221</v>
      </c>
      <c r="CC2144" s="129" t="s">
        <v>204</v>
      </c>
      <c r="CD2144" s="129" t="s">
        <v>1228</v>
      </c>
      <c r="CE2144" s="129" t="s">
        <v>1838</v>
      </c>
      <c r="CF2144" s="129" t="s">
        <v>1876</v>
      </c>
      <c r="CG2144" s="131" t="s">
        <v>18078</v>
      </c>
      <c r="CH2144" s="131" t="s">
        <v>12936</v>
      </c>
      <c r="CI2144" s="124" t="s">
        <v>21127</v>
      </c>
    </row>
    <row r="2145" spans="45:87" ht="15" hidden="1" x14ac:dyDescent="0.25">
      <c r="AS2145" s="124" t="s">
        <v>6340</v>
      </c>
      <c r="AT2145" s="129" t="s">
        <v>1221</v>
      </c>
      <c r="AU2145" s="129" t="s">
        <v>204</v>
      </c>
      <c r="AV2145" s="129" t="s">
        <v>1228</v>
      </c>
      <c r="AW2145" s="129" t="s">
        <v>1838</v>
      </c>
      <c r="AX2145" s="129" t="s">
        <v>1877</v>
      </c>
      <c r="AZ2145" s="129" t="s">
        <v>3984</v>
      </c>
      <c r="BA2145" s="130" t="s">
        <v>12937</v>
      </c>
      <c r="BB2145" s="130" t="s">
        <v>12938</v>
      </c>
      <c r="BH2145" s="124"/>
      <c r="BI2145" s="124"/>
      <c r="BP2145" s="123"/>
      <c r="BQ2145" s="123"/>
      <c r="BR2145" s="123"/>
      <c r="BX2145" s="123"/>
      <c r="BY2145" s="123"/>
      <c r="CB2145" s="129" t="s">
        <v>1221</v>
      </c>
      <c r="CC2145" s="129" t="s">
        <v>204</v>
      </c>
      <c r="CD2145" s="129" t="s">
        <v>1228</v>
      </c>
      <c r="CE2145" s="129" t="s">
        <v>1838</v>
      </c>
      <c r="CF2145" s="129" t="s">
        <v>1877</v>
      </c>
      <c r="CG2145" s="131" t="s">
        <v>18078</v>
      </c>
      <c r="CH2145" s="131" t="s">
        <v>12938</v>
      </c>
      <c r="CI2145" s="124" t="s">
        <v>21128</v>
      </c>
    </row>
    <row r="2146" spans="45:87" ht="15" hidden="1" x14ac:dyDescent="0.25">
      <c r="AS2146" s="124" t="s">
        <v>6341</v>
      </c>
      <c r="AT2146" s="129" t="s">
        <v>1221</v>
      </c>
      <c r="AU2146" s="129" t="s">
        <v>204</v>
      </c>
      <c r="AV2146" s="129" t="s">
        <v>1228</v>
      </c>
      <c r="AW2146" s="129" t="s">
        <v>1838</v>
      </c>
      <c r="AX2146" s="129" t="s">
        <v>1878</v>
      </c>
      <c r="AZ2146" s="129" t="s">
        <v>3984</v>
      </c>
      <c r="BA2146" s="130" t="s">
        <v>12939</v>
      </c>
      <c r="BB2146" s="130" t="s">
        <v>12940</v>
      </c>
      <c r="BH2146" s="124"/>
      <c r="BI2146" s="124"/>
      <c r="BP2146" s="123"/>
      <c r="BQ2146" s="123"/>
      <c r="BR2146" s="123"/>
      <c r="BX2146" s="123"/>
      <c r="BY2146" s="123"/>
      <c r="CB2146" s="129" t="s">
        <v>1221</v>
      </c>
      <c r="CC2146" s="129" t="s">
        <v>204</v>
      </c>
      <c r="CD2146" s="129" t="s">
        <v>1228</v>
      </c>
      <c r="CE2146" s="129" t="s">
        <v>1838</v>
      </c>
      <c r="CF2146" s="129" t="s">
        <v>1878</v>
      </c>
      <c r="CG2146" s="131" t="s">
        <v>18078</v>
      </c>
      <c r="CH2146" s="131" t="s">
        <v>12940</v>
      </c>
      <c r="CI2146" s="124" t="s">
        <v>21129</v>
      </c>
    </row>
    <row r="2147" spans="45:87" ht="15" hidden="1" x14ac:dyDescent="0.25">
      <c r="AS2147" s="124" t="s">
        <v>6342</v>
      </c>
      <c r="AT2147" s="129" t="s">
        <v>1221</v>
      </c>
      <c r="AU2147" s="129" t="s">
        <v>204</v>
      </c>
      <c r="AV2147" s="129" t="s">
        <v>1228</v>
      </c>
      <c r="AW2147" s="129" t="s">
        <v>1838</v>
      </c>
      <c r="AX2147" s="129" t="s">
        <v>1879</v>
      </c>
      <c r="AZ2147" s="129" t="s">
        <v>3984</v>
      </c>
      <c r="BA2147" s="130" t="s">
        <v>12941</v>
      </c>
      <c r="BB2147" s="130" t="s">
        <v>12942</v>
      </c>
      <c r="BH2147" s="124"/>
      <c r="BI2147" s="124"/>
      <c r="BP2147" s="123"/>
      <c r="BQ2147" s="123"/>
      <c r="BR2147" s="123"/>
      <c r="BX2147" s="123"/>
      <c r="BY2147" s="123"/>
      <c r="CB2147" s="129" t="s">
        <v>1221</v>
      </c>
      <c r="CC2147" s="129" t="s">
        <v>204</v>
      </c>
      <c r="CD2147" s="129" t="s">
        <v>1228</v>
      </c>
      <c r="CE2147" s="129" t="s">
        <v>1838</v>
      </c>
      <c r="CF2147" s="129" t="s">
        <v>1879</v>
      </c>
      <c r="CG2147" s="131" t="s">
        <v>18078</v>
      </c>
      <c r="CH2147" s="131" t="s">
        <v>12942</v>
      </c>
      <c r="CI2147" s="124" t="s">
        <v>21130</v>
      </c>
    </row>
    <row r="2148" spans="45:87" ht="15" hidden="1" x14ac:dyDescent="0.25">
      <c r="AS2148" s="124" t="s">
        <v>6343</v>
      </c>
      <c r="AT2148" s="129" t="s">
        <v>1221</v>
      </c>
      <c r="AU2148" s="129" t="s">
        <v>204</v>
      </c>
      <c r="AV2148" s="129" t="s">
        <v>1228</v>
      </c>
      <c r="AW2148" s="129" t="s">
        <v>1838</v>
      </c>
      <c r="AX2148" s="129" t="s">
        <v>1880</v>
      </c>
      <c r="AZ2148" s="129" t="s">
        <v>3984</v>
      </c>
      <c r="BA2148" s="130" t="s">
        <v>12943</v>
      </c>
      <c r="BB2148" s="130" t="s">
        <v>12944</v>
      </c>
      <c r="BH2148" s="124"/>
      <c r="BI2148" s="124"/>
      <c r="BP2148" s="123"/>
      <c r="BQ2148" s="123"/>
      <c r="BR2148" s="123"/>
      <c r="BX2148" s="123"/>
      <c r="BY2148" s="123"/>
      <c r="CB2148" s="129" t="s">
        <v>1221</v>
      </c>
      <c r="CC2148" s="129" t="s">
        <v>204</v>
      </c>
      <c r="CD2148" s="129" t="s">
        <v>1228</v>
      </c>
      <c r="CE2148" s="129" t="s">
        <v>1838</v>
      </c>
      <c r="CF2148" s="129" t="s">
        <v>1880</v>
      </c>
      <c r="CG2148" s="131" t="s">
        <v>18078</v>
      </c>
      <c r="CH2148" s="131" t="s">
        <v>12944</v>
      </c>
      <c r="CI2148" s="124" t="s">
        <v>21131</v>
      </c>
    </row>
    <row r="2149" spans="45:87" ht="15" hidden="1" x14ac:dyDescent="0.25">
      <c r="AS2149" s="124" t="s">
        <v>6344</v>
      </c>
      <c r="AT2149" s="129" t="s">
        <v>1221</v>
      </c>
      <c r="AU2149" s="129" t="s">
        <v>204</v>
      </c>
      <c r="AV2149" s="129" t="s">
        <v>1228</v>
      </c>
      <c r="AW2149" s="129" t="s">
        <v>1838</v>
      </c>
      <c r="AX2149" s="129" t="s">
        <v>1881</v>
      </c>
      <c r="AZ2149" s="129" t="s">
        <v>3984</v>
      </c>
      <c r="BA2149" s="130" t="s">
        <v>12945</v>
      </c>
      <c r="BB2149" s="130" t="s">
        <v>12946</v>
      </c>
      <c r="BH2149" s="124"/>
      <c r="BI2149" s="124"/>
      <c r="BP2149" s="123"/>
      <c r="BQ2149" s="123"/>
      <c r="BR2149" s="123"/>
      <c r="BX2149" s="123"/>
      <c r="BY2149" s="123"/>
      <c r="CB2149" s="129" t="s">
        <v>1221</v>
      </c>
      <c r="CC2149" s="129" t="s">
        <v>204</v>
      </c>
      <c r="CD2149" s="129" t="s">
        <v>1228</v>
      </c>
      <c r="CE2149" s="129" t="s">
        <v>1838</v>
      </c>
      <c r="CF2149" s="129" t="s">
        <v>1881</v>
      </c>
      <c r="CG2149" s="131" t="s">
        <v>18078</v>
      </c>
      <c r="CH2149" s="131" t="s">
        <v>12946</v>
      </c>
      <c r="CI2149" s="124" t="s">
        <v>21132</v>
      </c>
    </row>
    <row r="2150" spans="45:87" ht="15" hidden="1" x14ac:dyDescent="0.25">
      <c r="AS2150" s="124" t="s">
        <v>6345</v>
      </c>
      <c r="AT2150" s="129" t="s">
        <v>1221</v>
      </c>
      <c r="AU2150" s="129" t="s">
        <v>204</v>
      </c>
      <c r="AV2150" s="129" t="s">
        <v>1228</v>
      </c>
      <c r="AW2150" s="129" t="s">
        <v>1838</v>
      </c>
      <c r="AX2150" s="129" t="s">
        <v>1882</v>
      </c>
      <c r="AZ2150" s="129" t="s">
        <v>3984</v>
      </c>
      <c r="BA2150" s="130" t="s">
        <v>12947</v>
      </c>
      <c r="BB2150" s="130" t="s">
        <v>12948</v>
      </c>
      <c r="BH2150" s="124"/>
      <c r="BI2150" s="124"/>
      <c r="BP2150" s="123"/>
      <c r="BQ2150" s="123"/>
      <c r="BR2150" s="123"/>
      <c r="BX2150" s="123"/>
      <c r="BY2150" s="123"/>
      <c r="CB2150" s="129" t="s">
        <v>1221</v>
      </c>
      <c r="CC2150" s="129" t="s">
        <v>204</v>
      </c>
      <c r="CD2150" s="129" t="s">
        <v>1228</v>
      </c>
      <c r="CE2150" s="129" t="s">
        <v>1838</v>
      </c>
      <c r="CF2150" s="129" t="s">
        <v>1882</v>
      </c>
      <c r="CG2150" s="131" t="s">
        <v>18078</v>
      </c>
      <c r="CH2150" s="131" t="s">
        <v>12948</v>
      </c>
      <c r="CI2150" s="124" t="s">
        <v>21133</v>
      </c>
    </row>
    <row r="2151" spans="45:87" ht="15" hidden="1" x14ac:dyDescent="0.25">
      <c r="AS2151" s="124" t="s">
        <v>6346</v>
      </c>
      <c r="AT2151" s="129" t="s">
        <v>1884</v>
      </c>
      <c r="AU2151" s="129" t="s">
        <v>190</v>
      </c>
      <c r="AV2151" s="129"/>
      <c r="AW2151" s="129"/>
      <c r="AX2151" s="129"/>
      <c r="AZ2151" s="129" t="s">
        <v>3985</v>
      </c>
      <c r="BA2151" s="130" t="s">
        <v>12949</v>
      </c>
      <c r="BB2151" s="130" t="s">
        <v>12950</v>
      </c>
      <c r="BH2151" s="124"/>
      <c r="BI2151" s="124"/>
      <c r="BP2151" s="123"/>
      <c r="BQ2151" s="123"/>
      <c r="BR2151" s="123"/>
      <c r="BX2151" s="123"/>
      <c r="BY2151" s="123"/>
      <c r="CB2151" s="129" t="s">
        <v>1884</v>
      </c>
      <c r="CC2151" s="129" t="s">
        <v>190</v>
      </c>
      <c r="CD2151" s="129"/>
      <c r="CE2151" s="129"/>
      <c r="CF2151" s="129"/>
      <c r="CG2151" s="131" t="s">
        <v>18079</v>
      </c>
      <c r="CH2151" s="131" t="s">
        <v>12950</v>
      </c>
      <c r="CI2151" s="124" t="s">
        <v>21134</v>
      </c>
    </row>
    <row r="2152" spans="45:87" ht="15" hidden="1" x14ac:dyDescent="0.25">
      <c r="AS2152" s="124" t="s">
        <v>6347</v>
      </c>
      <c r="AT2152" s="129" t="s">
        <v>1884</v>
      </c>
      <c r="AU2152" s="129" t="s">
        <v>202</v>
      </c>
      <c r="AV2152" s="129"/>
      <c r="AW2152" s="129"/>
      <c r="AX2152" s="129"/>
      <c r="AZ2152" s="129" t="s">
        <v>3985</v>
      </c>
      <c r="BA2152" s="130" t="s">
        <v>12951</v>
      </c>
      <c r="BB2152" s="130" t="s">
        <v>12952</v>
      </c>
      <c r="BH2152" s="124"/>
      <c r="BI2152" s="124"/>
      <c r="BP2152" s="123"/>
      <c r="BQ2152" s="123"/>
      <c r="BR2152" s="123"/>
      <c r="BX2152" s="123"/>
      <c r="BY2152" s="123"/>
      <c r="CB2152" s="129" t="s">
        <v>1884</v>
      </c>
      <c r="CC2152" s="129" t="s">
        <v>202</v>
      </c>
      <c r="CD2152" s="129"/>
      <c r="CE2152" s="129"/>
      <c r="CF2152" s="129"/>
      <c r="CG2152" s="131" t="s">
        <v>18080</v>
      </c>
      <c r="CH2152" s="131" t="s">
        <v>12952</v>
      </c>
      <c r="CI2152" s="124" t="s">
        <v>21135</v>
      </c>
    </row>
    <row r="2153" spans="45:87" ht="15" hidden="1" x14ac:dyDescent="0.25">
      <c r="AS2153" s="124" t="s">
        <v>6348</v>
      </c>
      <c r="AT2153" s="129" t="s">
        <v>1884</v>
      </c>
      <c r="AU2153" s="129" t="s">
        <v>204</v>
      </c>
      <c r="AV2153" s="129" t="s">
        <v>1885</v>
      </c>
      <c r="AW2153" s="129" t="s">
        <v>1886</v>
      </c>
      <c r="AX2153" s="129" t="s">
        <v>1887</v>
      </c>
      <c r="AZ2153" s="129" t="s">
        <v>3984</v>
      </c>
      <c r="BA2153" s="130" t="s">
        <v>12953</v>
      </c>
      <c r="BB2153" s="130" t="s">
        <v>12954</v>
      </c>
      <c r="BH2153" s="124"/>
      <c r="BI2153" s="124"/>
      <c r="BP2153" s="123"/>
      <c r="BQ2153" s="123"/>
      <c r="BR2153" s="123"/>
      <c r="BX2153" s="123"/>
      <c r="BY2153" s="123"/>
      <c r="CB2153" s="129" t="s">
        <v>1884</v>
      </c>
      <c r="CC2153" s="129" t="s">
        <v>204</v>
      </c>
      <c r="CD2153" s="129" t="s">
        <v>1885</v>
      </c>
      <c r="CE2153" s="129" t="s">
        <v>1886</v>
      </c>
      <c r="CF2153" s="129" t="s">
        <v>1887</v>
      </c>
      <c r="CG2153" s="131" t="s">
        <v>18081</v>
      </c>
      <c r="CH2153" s="131" t="s">
        <v>12954</v>
      </c>
      <c r="CI2153" s="124" t="s">
        <v>21136</v>
      </c>
    </row>
    <row r="2154" spans="45:87" ht="15" hidden="1" x14ac:dyDescent="0.25">
      <c r="AS2154" s="124" t="s">
        <v>6349</v>
      </c>
      <c r="AT2154" s="129" t="s">
        <v>1884</v>
      </c>
      <c r="AU2154" s="129" t="s">
        <v>204</v>
      </c>
      <c r="AV2154" s="129" t="s">
        <v>1885</v>
      </c>
      <c r="AW2154" s="129" t="s">
        <v>1886</v>
      </c>
      <c r="AX2154" s="129" t="s">
        <v>1888</v>
      </c>
      <c r="AZ2154" s="129" t="s">
        <v>3984</v>
      </c>
      <c r="BA2154" s="130" t="s">
        <v>12955</v>
      </c>
      <c r="BB2154" s="130" t="s">
        <v>12956</v>
      </c>
      <c r="BH2154" s="124"/>
      <c r="BI2154" s="124"/>
      <c r="BP2154" s="123"/>
      <c r="BQ2154" s="123"/>
      <c r="BR2154" s="123"/>
      <c r="BX2154" s="123"/>
      <c r="BY2154" s="123"/>
      <c r="CB2154" s="129" t="s">
        <v>1884</v>
      </c>
      <c r="CC2154" s="129" t="s">
        <v>204</v>
      </c>
      <c r="CD2154" s="129" t="s">
        <v>1885</v>
      </c>
      <c r="CE2154" s="129" t="s">
        <v>1886</v>
      </c>
      <c r="CF2154" s="129" t="s">
        <v>1888</v>
      </c>
      <c r="CG2154" s="131" t="s">
        <v>18081</v>
      </c>
      <c r="CH2154" s="131" t="s">
        <v>12956</v>
      </c>
      <c r="CI2154" s="124" t="s">
        <v>21137</v>
      </c>
    </row>
    <row r="2155" spans="45:87" ht="15" hidden="1" x14ac:dyDescent="0.25">
      <c r="AS2155" s="124" t="s">
        <v>6350</v>
      </c>
      <c r="AT2155" s="129" t="s">
        <v>1884</v>
      </c>
      <c r="AU2155" s="129" t="s">
        <v>204</v>
      </c>
      <c r="AV2155" s="129" t="s">
        <v>1885</v>
      </c>
      <c r="AW2155" s="129" t="s">
        <v>1886</v>
      </c>
      <c r="AX2155" s="129" t="s">
        <v>1889</v>
      </c>
      <c r="AZ2155" s="129" t="s">
        <v>3984</v>
      </c>
      <c r="BA2155" s="130" t="s">
        <v>12957</v>
      </c>
      <c r="BB2155" s="130" t="s">
        <v>12958</v>
      </c>
      <c r="BH2155" s="124"/>
      <c r="BI2155" s="124"/>
      <c r="BP2155" s="123"/>
      <c r="BQ2155" s="123"/>
      <c r="BR2155" s="123"/>
      <c r="BX2155" s="123"/>
      <c r="BY2155" s="123"/>
      <c r="CB2155" s="129" t="s">
        <v>1884</v>
      </c>
      <c r="CC2155" s="129" t="s">
        <v>204</v>
      </c>
      <c r="CD2155" s="129" t="s">
        <v>1885</v>
      </c>
      <c r="CE2155" s="129" t="s">
        <v>1886</v>
      </c>
      <c r="CF2155" s="129" t="s">
        <v>1889</v>
      </c>
      <c r="CG2155" s="131" t="s">
        <v>18081</v>
      </c>
      <c r="CH2155" s="131" t="s">
        <v>12958</v>
      </c>
      <c r="CI2155" s="124" t="s">
        <v>21138</v>
      </c>
    </row>
    <row r="2156" spans="45:87" ht="15" hidden="1" x14ac:dyDescent="0.25">
      <c r="AS2156" s="124" t="s">
        <v>6351</v>
      </c>
      <c r="AT2156" s="129" t="s">
        <v>1884</v>
      </c>
      <c r="AU2156" s="129" t="s">
        <v>204</v>
      </c>
      <c r="AV2156" s="129" t="s">
        <v>1885</v>
      </c>
      <c r="AW2156" s="129" t="s">
        <v>1886</v>
      </c>
      <c r="AX2156" s="129" t="s">
        <v>1890</v>
      </c>
      <c r="AZ2156" s="129" t="s">
        <v>3984</v>
      </c>
      <c r="BA2156" s="130" t="s">
        <v>12959</v>
      </c>
      <c r="BB2156" s="130" t="s">
        <v>12960</v>
      </c>
      <c r="BH2156" s="124"/>
      <c r="BI2156" s="124"/>
      <c r="BP2156" s="123"/>
      <c r="BQ2156" s="123"/>
      <c r="BR2156" s="123"/>
      <c r="BX2156" s="123"/>
      <c r="BY2156" s="123"/>
      <c r="CB2156" s="129" t="s">
        <v>1884</v>
      </c>
      <c r="CC2156" s="129" t="s">
        <v>204</v>
      </c>
      <c r="CD2156" s="129" t="s">
        <v>1885</v>
      </c>
      <c r="CE2156" s="129" t="s">
        <v>1886</v>
      </c>
      <c r="CF2156" s="129" t="s">
        <v>1890</v>
      </c>
      <c r="CG2156" s="131" t="s">
        <v>18081</v>
      </c>
      <c r="CH2156" s="131" t="s">
        <v>12960</v>
      </c>
      <c r="CI2156" s="124" t="s">
        <v>21139</v>
      </c>
    </row>
    <row r="2157" spans="45:87" ht="15" hidden="1" x14ac:dyDescent="0.25">
      <c r="AS2157" s="124" t="s">
        <v>6352</v>
      </c>
      <c r="AT2157" s="129" t="s">
        <v>1884</v>
      </c>
      <c r="AU2157" s="129" t="s">
        <v>204</v>
      </c>
      <c r="AV2157" s="129" t="s">
        <v>1885</v>
      </c>
      <c r="AW2157" s="129" t="s">
        <v>1886</v>
      </c>
      <c r="AX2157" s="129" t="s">
        <v>1891</v>
      </c>
      <c r="AZ2157" s="129" t="s">
        <v>3984</v>
      </c>
      <c r="BA2157" s="130" t="s">
        <v>12961</v>
      </c>
      <c r="BB2157" s="130" t="s">
        <v>12962</v>
      </c>
      <c r="BH2157" s="124"/>
      <c r="BI2157" s="124"/>
      <c r="BP2157" s="123"/>
      <c r="BQ2157" s="123"/>
      <c r="BR2157" s="123"/>
      <c r="BX2157" s="123"/>
      <c r="BY2157" s="123"/>
      <c r="CB2157" s="129" t="s">
        <v>1884</v>
      </c>
      <c r="CC2157" s="129" t="s">
        <v>204</v>
      </c>
      <c r="CD2157" s="129" t="s">
        <v>1885</v>
      </c>
      <c r="CE2157" s="129" t="s">
        <v>1886</v>
      </c>
      <c r="CF2157" s="129" t="s">
        <v>1891</v>
      </c>
      <c r="CG2157" s="131" t="s">
        <v>18081</v>
      </c>
      <c r="CH2157" s="131" t="s">
        <v>12962</v>
      </c>
      <c r="CI2157" s="124" t="s">
        <v>21140</v>
      </c>
    </row>
    <row r="2158" spans="45:87" ht="15" hidden="1" x14ac:dyDescent="0.25">
      <c r="AS2158" s="124" t="s">
        <v>6353</v>
      </c>
      <c r="AT2158" s="129" t="s">
        <v>1884</v>
      </c>
      <c r="AU2158" s="129" t="s">
        <v>204</v>
      </c>
      <c r="AV2158" s="129" t="s">
        <v>1885</v>
      </c>
      <c r="AW2158" s="129" t="s">
        <v>1886</v>
      </c>
      <c r="AX2158" s="129" t="s">
        <v>1892</v>
      </c>
      <c r="AZ2158" s="129" t="s">
        <v>3984</v>
      </c>
      <c r="BA2158" s="130" t="s">
        <v>12963</v>
      </c>
      <c r="BB2158" s="130" t="s">
        <v>12964</v>
      </c>
      <c r="BH2158" s="124"/>
      <c r="BI2158" s="124"/>
      <c r="BP2158" s="123"/>
      <c r="BQ2158" s="123"/>
      <c r="BR2158" s="123"/>
      <c r="BX2158" s="123"/>
      <c r="BY2158" s="123"/>
      <c r="CB2158" s="129" t="s">
        <v>1884</v>
      </c>
      <c r="CC2158" s="129" t="s">
        <v>204</v>
      </c>
      <c r="CD2158" s="129" t="s">
        <v>1885</v>
      </c>
      <c r="CE2158" s="129" t="s">
        <v>1886</v>
      </c>
      <c r="CF2158" s="129" t="s">
        <v>1892</v>
      </c>
      <c r="CG2158" s="131" t="s">
        <v>18081</v>
      </c>
      <c r="CH2158" s="131" t="s">
        <v>12964</v>
      </c>
      <c r="CI2158" s="124" t="s">
        <v>21141</v>
      </c>
    </row>
    <row r="2159" spans="45:87" ht="15" hidden="1" x14ac:dyDescent="0.25">
      <c r="AS2159" s="124" t="s">
        <v>6354</v>
      </c>
      <c r="AT2159" s="129" t="s">
        <v>1884</v>
      </c>
      <c r="AU2159" s="129" t="s">
        <v>204</v>
      </c>
      <c r="AV2159" s="129" t="s">
        <v>1885</v>
      </c>
      <c r="AW2159" s="129" t="s">
        <v>1886</v>
      </c>
      <c r="AX2159" s="129" t="s">
        <v>1893</v>
      </c>
      <c r="AZ2159" s="129" t="s">
        <v>3984</v>
      </c>
      <c r="BA2159" s="130" t="s">
        <v>12965</v>
      </c>
      <c r="BB2159" s="130" t="s">
        <v>12966</v>
      </c>
      <c r="BH2159" s="124"/>
      <c r="BI2159" s="124"/>
      <c r="BP2159" s="123"/>
      <c r="BQ2159" s="123"/>
      <c r="BR2159" s="123"/>
      <c r="BX2159" s="123"/>
      <c r="BY2159" s="123"/>
      <c r="CB2159" s="129" t="s">
        <v>1884</v>
      </c>
      <c r="CC2159" s="129" t="s">
        <v>204</v>
      </c>
      <c r="CD2159" s="129" t="s">
        <v>1885</v>
      </c>
      <c r="CE2159" s="129" t="s">
        <v>1886</v>
      </c>
      <c r="CF2159" s="129" t="s">
        <v>1893</v>
      </c>
      <c r="CG2159" s="131" t="s">
        <v>18081</v>
      </c>
      <c r="CH2159" s="131" t="s">
        <v>12966</v>
      </c>
      <c r="CI2159" s="124" t="s">
        <v>21142</v>
      </c>
    </row>
    <row r="2160" spans="45:87" ht="15" hidden="1" x14ac:dyDescent="0.25">
      <c r="AS2160" s="124" t="s">
        <v>6355</v>
      </c>
      <c r="AT2160" s="129" t="s">
        <v>1884</v>
      </c>
      <c r="AU2160" s="129" t="s">
        <v>204</v>
      </c>
      <c r="AV2160" s="129" t="s">
        <v>1885</v>
      </c>
      <c r="AW2160" s="129" t="s">
        <v>1886</v>
      </c>
      <c r="AX2160" s="129" t="s">
        <v>1894</v>
      </c>
      <c r="AZ2160" s="129" t="s">
        <v>3984</v>
      </c>
      <c r="BA2160" s="130" t="s">
        <v>12967</v>
      </c>
      <c r="BB2160" s="130" t="s">
        <v>12968</v>
      </c>
      <c r="BH2160" s="124"/>
      <c r="BI2160" s="124"/>
      <c r="BP2160" s="123"/>
      <c r="BQ2160" s="123"/>
      <c r="BR2160" s="123"/>
      <c r="BX2160" s="123"/>
      <c r="BY2160" s="123"/>
      <c r="CB2160" s="129" t="s">
        <v>1884</v>
      </c>
      <c r="CC2160" s="129" t="s">
        <v>204</v>
      </c>
      <c r="CD2160" s="129" t="s">
        <v>1885</v>
      </c>
      <c r="CE2160" s="129" t="s">
        <v>1886</v>
      </c>
      <c r="CF2160" s="129" t="s">
        <v>1894</v>
      </c>
      <c r="CG2160" s="131" t="s">
        <v>18081</v>
      </c>
      <c r="CH2160" s="131" t="s">
        <v>12968</v>
      </c>
      <c r="CI2160" s="124" t="s">
        <v>21143</v>
      </c>
    </row>
    <row r="2161" spans="45:87" ht="15" hidden="1" x14ac:dyDescent="0.25">
      <c r="AS2161" s="124" t="s">
        <v>6356</v>
      </c>
      <c r="AT2161" s="129" t="s">
        <v>1884</v>
      </c>
      <c r="AU2161" s="129" t="s">
        <v>204</v>
      </c>
      <c r="AV2161" s="129" t="s">
        <v>1885</v>
      </c>
      <c r="AW2161" s="129" t="s">
        <v>1886</v>
      </c>
      <c r="AX2161" s="129" t="s">
        <v>1895</v>
      </c>
      <c r="AZ2161" s="129" t="s">
        <v>3984</v>
      </c>
      <c r="BA2161" s="130" t="s">
        <v>12969</v>
      </c>
      <c r="BB2161" s="130" t="s">
        <v>12970</v>
      </c>
      <c r="BH2161" s="124"/>
      <c r="BI2161" s="124"/>
      <c r="BP2161" s="123"/>
      <c r="BQ2161" s="123"/>
      <c r="BR2161" s="123"/>
      <c r="BX2161" s="123"/>
      <c r="BY2161" s="123"/>
      <c r="CB2161" s="129" t="s">
        <v>1884</v>
      </c>
      <c r="CC2161" s="129" t="s">
        <v>204</v>
      </c>
      <c r="CD2161" s="129" t="s">
        <v>1885</v>
      </c>
      <c r="CE2161" s="129" t="s">
        <v>1886</v>
      </c>
      <c r="CF2161" s="129" t="s">
        <v>1895</v>
      </c>
      <c r="CG2161" s="131" t="s">
        <v>18081</v>
      </c>
      <c r="CH2161" s="131" t="s">
        <v>12970</v>
      </c>
      <c r="CI2161" s="124" t="s">
        <v>21144</v>
      </c>
    </row>
    <row r="2162" spans="45:87" ht="15" hidden="1" x14ac:dyDescent="0.25">
      <c r="AS2162" s="124" t="s">
        <v>6357</v>
      </c>
      <c r="AT2162" s="129" t="s">
        <v>1884</v>
      </c>
      <c r="AU2162" s="129" t="s">
        <v>204</v>
      </c>
      <c r="AV2162" s="129" t="s">
        <v>1885</v>
      </c>
      <c r="AW2162" s="129" t="s">
        <v>1886</v>
      </c>
      <c r="AX2162" s="129" t="s">
        <v>1896</v>
      </c>
      <c r="AZ2162" s="129" t="s">
        <v>3984</v>
      </c>
      <c r="BA2162" s="130" t="s">
        <v>12971</v>
      </c>
      <c r="BB2162" s="130" t="s">
        <v>12972</v>
      </c>
      <c r="BH2162" s="124"/>
      <c r="BI2162" s="124"/>
      <c r="BP2162" s="123"/>
      <c r="BQ2162" s="123"/>
      <c r="BR2162" s="123"/>
      <c r="BX2162" s="123"/>
      <c r="BY2162" s="123"/>
      <c r="CB2162" s="129" t="s">
        <v>1884</v>
      </c>
      <c r="CC2162" s="129" t="s">
        <v>204</v>
      </c>
      <c r="CD2162" s="129" t="s">
        <v>1885</v>
      </c>
      <c r="CE2162" s="129" t="s">
        <v>1886</v>
      </c>
      <c r="CF2162" s="129" t="s">
        <v>1896</v>
      </c>
      <c r="CG2162" s="131" t="s">
        <v>18081</v>
      </c>
      <c r="CH2162" s="131" t="s">
        <v>12972</v>
      </c>
      <c r="CI2162" s="124" t="s">
        <v>21145</v>
      </c>
    </row>
    <row r="2163" spans="45:87" ht="15" hidden="1" x14ac:dyDescent="0.25">
      <c r="AS2163" s="124" t="s">
        <v>6358</v>
      </c>
      <c r="AT2163" s="129" t="s">
        <v>1884</v>
      </c>
      <c r="AU2163" s="129" t="s">
        <v>204</v>
      </c>
      <c r="AV2163" s="129" t="s">
        <v>1885</v>
      </c>
      <c r="AW2163" s="129" t="s">
        <v>1886</v>
      </c>
      <c r="AX2163" s="129" t="s">
        <v>1897</v>
      </c>
      <c r="AZ2163" s="129" t="s">
        <v>3984</v>
      </c>
      <c r="BA2163" s="130" t="s">
        <v>12973</v>
      </c>
      <c r="BB2163" s="130" t="s">
        <v>12974</v>
      </c>
      <c r="BH2163" s="124"/>
      <c r="BI2163" s="124"/>
      <c r="BP2163" s="123"/>
      <c r="BQ2163" s="123"/>
      <c r="BR2163" s="123"/>
      <c r="BX2163" s="123"/>
      <c r="BY2163" s="123"/>
      <c r="CB2163" s="129" t="s">
        <v>1884</v>
      </c>
      <c r="CC2163" s="129" t="s">
        <v>204</v>
      </c>
      <c r="CD2163" s="129" t="s">
        <v>1885</v>
      </c>
      <c r="CE2163" s="129" t="s">
        <v>1886</v>
      </c>
      <c r="CF2163" s="129" t="s">
        <v>1897</v>
      </c>
      <c r="CG2163" s="131" t="s">
        <v>18081</v>
      </c>
      <c r="CH2163" s="131" t="s">
        <v>12974</v>
      </c>
      <c r="CI2163" s="124" t="s">
        <v>21146</v>
      </c>
    </row>
    <row r="2164" spans="45:87" ht="15" hidden="1" x14ac:dyDescent="0.25">
      <c r="AS2164" s="124" t="s">
        <v>6359</v>
      </c>
      <c r="AT2164" s="129" t="s">
        <v>1884</v>
      </c>
      <c r="AU2164" s="129" t="s">
        <v>204</v>
      </c>
      <c r="AV2164" s="129" t="s">
        <v>1885</v>
      </c>
      <c r="AW2164" s="129" t="s">
        <v>1886</v>
      </c>
      <c r="AX2164" s="129" t="s">
        <v>1898</v>
      </c>
      <c r="AZ2164" s="129" t="s">
        <v>3984</v>
      </c>
      <c r="BA2164" s="130" t="s">
        <v>12975</v>
      </c>
      <c r="BB2164" s="130" t="s">
        <v>12976</v>
      </c>
      <c r="BH2164" s="124"/>
      <c r="BI2164" s="124"/>
      <c r="BP2164" s="123"/>
      <c r="BQ2164" s="123"/>
      <c r="BR2164" s="123"/>
      <c r="BX2164" s="123"/>
      <c r="BY2164" s="123"/>
      <c r="CB2164" s="129" t="s">
        <v>1884</v>
      </c>
      <c r="CC2164" s="129" t="s">
        <v>204</v>
      </c>
      <c r="CD2164" s="129" t="s">
        <v>1885</v>
      </c>
      <c r="CE2164" s="129" t="s">
        <v>1886</v>
      </c>
      <c r="CF2164" s="129" t="s">
        <v>1898</v>
      </c>
      <c r="CG2164" s="131" t="s">
        <v>18081</v>
      </c>
      <c r="CH2164" s="131" t="s">
        <v>12976</v>
      </c>
      <c r="CI2164" s="124" t="s">
        <v>21147</v>
      </c>
    </row>
    <row r="2165" spans="45:87" ht="15" hidden="1" x14ac:dyDescent="0.25">
      <c r="AS2165" s="124" t="s">
        <v>6360</v>
      </c>
      <c r="AT2165" s="129" t="s">
        <v>1884</v>
      </c>
      <c r="AU2165" s="129" t="s">
        <v>204</v>
      </c>
      <c r="AV2165" s="129" t="s">
        <v>1885</v>
      </c>
      <c r="AW2165" s="129" t="s">
        <v>1886</v>
      </c>
      <c r="AX2165" s="129" t="s">
        <v>1899</v>
      </c>
      <c r="AZ2165" s="129" t="s">
        <v>3984</v>
      </c>
      <c r="BA2165" s="130" t="s">
        <v>12977</v>
      </c>
      <c r="BB2165" s="130" t="s">
        <v>12978</v>
      </c>
      <c r="BH2165" s="124"/>
      <c r="BI2165" s="124"/>
      <c r="BP2165" s="123"/>
      <c r="BQ2165" s="123"/>
      <c r="BR2165" s="123"/>
      <c r="BX2165" s="123"/>
      <c r="BY2165" s="123"/>
      <c r="CB2165" s="129" t="s">
        <v>1884</v>
      </c>
      <c r="CC2165" s="129" t="s">
        <v>204</v>
      </c>
      <c r="CD2165" s="129" t="s">
        <v>1885</v>
      </c>
      <c r="CE2165" s="129" t="s">
        <v>1886</v>
      </c>
      <c r="CF2165" s="129" t="s">
        <v>1899</v>
      </c>
      <c r="CG2165" s="131" t="s">
        <v>18081</v>
      </c>
      <c r="CH2165" s="131" t="s">
        <v>12978</v>
      </c>
      <c r="CI2165" s="124" t="s">
        <v>21148</v>
      </c>
    </row>
    <row r="2166" spans="45:87" ht="15" hidden="1" x14ac:dyDescent="0.25">
      <c r="AS2166" s="124" t="s">
        <v>6361</v>
      </c>
      <c r="AT2166" s="129" t="s">
        <v>1884</v>
      </c>
      <c r="AU2166" s="129" t="s">
        <v>204</v>
      </c>
      <c r="AV2166" s="129" t="s">
        <v>1885</v>
      </c>
      <c r="AW2166" s="129" t="s">
        <v>1886</v>
      </c>
      <c r="AX2166" s="129" t="s">
        <v>1900</v>
      </c>
      <c r="AZ2166" s="129" t="s">
        <v>3984</v>
      </c>
      <c r="BA2166" s="130" t="s">
        <v>12979</v>
      </c>
      <c r="BB2166" s="130" t="s">
        <v>12980</v>
      </c>
      <c r="BH2166" s="124"/>
      <c r="BI2166" s="124"/>
      <c r="BP2166" s="123"/>
      <c r="BQ2166" s="123"/>
      <c r="BR2166" s="123"/>
      <c r="BX2166" s="123"/>
      <c r="BY2166" s="123"/>
      <c r="CB2166" s="129" t="s">
        <v>1884</v>
      </c>
      <c r="CC2166" s="129" t="s">
        <v>204</v>
      </c>
      <c r="CD2166" s="129" t="s">
        <v>1885</v>
      </c>
      <c r="CE2166" s="129" t="s">
        <v>1886</v>
      </c>
      <c r="CF2166" s="129" t="s">
        <v>1900</v>
      </c>
      <c r="CG2166" s="131" t="s">
        <v>18081</v>
      </c>
      <c r="CH2166" s="131" t="s">
        <v>12980</v>
      </c>
      <c r="CI2166" s="124" t="s">
        <v>21149</v>
      </c>
    </row>
    <row r="2167" spans="45:87" ht="15" hidden="1" x14ac:dyDescent="0.25">
      <c r="AS2167" s="124" t="s">
        <v>6362</v>
      </c>
      <c r="AT2167" s="129" t="s">
        <v>1884</v>
      </c>
      <c r="AU2167" s="129" t="s">
        <v>204</v>
      </c>
      <c r="AV2167" s="129" t="s">
        <v>1885</v>
      </c>
      <c r="AW2167" s="129" t="s">
        <v>1886</v>
      </c>
      <c r="AX2167" s="129" t="s">
        <v>1901</v>
      </c>
      <c r="AZ2167" s="129" t="s">
        <v>3984</v>
      </c>
      <c r="BA2167" s="130" t="s">
        <v>12981</v>
      </c>
      <c r="BB2167" s="130" t="s">
        <v>12982</v>
      </c>
      <c r="BH2167" s="124"/>
      <c r="BI2167" s="124"/>
      <c r="BP2167" s="123"/>
      <c r="BQ2167" s="123"/>
      <c r="BR2167" s="123"/>
      <c r="BX2167" s="123"/>
      <c r="BY2167" s="123"/>
      <c r="CB2167" s="129" t="s">
        <v>1884</v>
      </c>
      <c r="CC2167" s="129" t="s">
        <v>204</v>
      </c>
      <c r="CD2167" s="129" t="s">
        <v>1885</v>
      </c>
      <c r="CE2167" s="129" t="s">
        <v>1886</v>
      </c>
      <c r="CF2167" s="129" t="s">
        <v>1901</v>
      </c>
      <c r="CG2167" s="131" t="s">
        <v>18081</v>
      </c>
      <c r="CH2167" s="131" t="s">
        <v>12982</v>
      </c>
      <c r="CI2167" s="124" t="s">
        <v>21150</v>
      </c>
    </row>
    <row r="2168" spans="45:87" ht="15" hidden="1" x14ac:dyDescent="0.25">
      <c r="AS2168" s="124" t="s">
        <v>6363</v>
      </c>
      <c r="AT2168" s="129" t="s">
        <v>1884</v>
      </c>
      <c r="AU2168" s="129" t="s">
        <v>204</v>
      </c>
      <c r="AV2168" s="129" t="s">
        <v>1885</v>
      </c>
      <c r="AW2168" s="129" t="s">
        <v>1886</v>
      </c>
      <c r="AX2168" s="129" t="s">
        <v>1902</v>
      </c>
      <c r="AZ2168" s="129" t="s">
        <v>3984</v>
      </c>
      <c r="BA2168" s="130" t="s">
        <v>12983</v>
      </c>
      <c r="BB2168" s="130" t="s">
        <v>12984</v>
      </c>
      <c r="BH2168" s="124"/>
      <c r="BI2168" s="124"/>
      <c r="BP2168" s="123"/>
      <c r="BQ2168" s="123"/>
      <c r="BR2168" s="123"/>
      <c r="BX2168" s="123"/>
      <c r="BY2168" s="123"/>
      <c r="CB2168" s="129" t="s">
        <v>1884</v>
      </c>
      <c r="CC2168" s="129" t="s">
        <v>204</v>
      </c>
      <c r="CD2168" s="129" t="s">
        <v>1885</v>
      </c>
      <c r="CE2168" s="129" t="s">
        <v>1886</v>
      </c>
      <c r="CF2168" s="129" t="s">
        <v>1902</v>
      </c>
      <c r="CG2168" s="131" t="s">
        <v>18081</v>
      </c>
      <c r="CH2168" s="131" t="s">
        <v>12984</v>
      </c>
      <c r="CI2168" s="124" t="s">
        <v>21151</v>
      </c>
    </row>
    <row r="2169" spans="45:87" ht="15" hidden="1" x14ac:dyDescent="0.25">
      <c r="AS2169" s="124" t="s">
        <v>6364</v>
      </c>
      <c r="AT2169" s="129" t="s">
        <v>1884</v>
      </c>
      <c r="AU2169" s="129" t="s">
        <v>204</v>
      </c>
      <c r="AV2169" s="129" t="s">
        <v>1885</v>
      </c>
      <c r="AW2169" s="129" t="s">
        <v>1886</v>
      </c>
      <c r="AX2169" s="129" t="s">
        <v>1903</v>
      </c>
      <c r="AZ2169" s="129" t="s">
        <v>3984</v>
      </c>
      <c r="BA2169" s="130" t="s">
        <v>12985</v>
      </c>
      <c r="BB2169" s="130" t="s">
        <v>12986</v>
      </c>
      <c r="BH2169" s="124"/>
      <c r="BI2169" s="124"/>
      <c r="BP2169" s="123"/>
      <c r="BQ2169" s="123"/>
      <c r="BR2169" s="123"/>
      <c r="BX2169" s="123"/>
      <c r="BY2169" s="123"/>
      <c r="CB2169" s="129" t="s">
        <v>1884</v>
      </c>
      <c r="CC2169" s="129" t="s">
        <v>204</v>
      </c>
      <c r="CD2169" s="129" t="s">
        <v>1885</v>
      </c>
      <c r="CE2169" s="129" t="s">
        <v>1886</v>
      </c>
      <c r="CF2169" s="129" t="s">
        <v>1903</v>
      </c>
      <c r="CG2169" s="131" t="s">
        <v>18081</v>
      </c>
      <c r="CH2169" s="131" t="s">
        <v>12986</v>
      </c>
      <c r="CI2169" s="124" t="s">
        <v>21152</v>
      </c>
    </row>
    <row r="2170" spans="45:87" ht="15" hidden="1" x14ac:dyDescent="0.25">
      <c r="AS2170" s="124" t="s">
        <v>6365</v>
      </c>
      <c r="AT2170" s="129" t="s">
        <v>1884</v>
      </c>
      <c r="AU2170" s="129" t="s">
        <v>204</v>
      </c>
      <c r="AV2170" s="129" t="s">
        <v>1885</v>
      </c>
      <c r="AW2170" s="129" t="s">
        <v>1904</v>
      </c>
      <c r="AX2170" s="129" t="s">
        <v>1905</v>
      </c>
      <c r="AZ2170" s="129" t="s">
        <v>3984</v>
      </c>
      <c r="BA2170" s="130" t="s">
        <v>12987</v>
      </c>
      <c r="BB2170" s="130" t="s">
        <v>12988</v>
      </c>
      <c r="BH2170" s="124"/>
      <c r="BI2170" s="124"/>
      <c r="BP2170" s="123"/>
      <c r="BQ2170" s="123"/>
      <c r="BR2170" s="123"/>
      <c r="BX2170" s="123"/>
      <c r="BY2170" s="123"/>
      <c r="CB2170" s="129" t="s">
        <v>1884</v>
      </c>
      <c r="CC2170" s="129" t="s">
        <v>204</v>
      </c>
      <c r="CD2170" s="129" t="s">
        <v>1885</v>
      </c>
      <c r="CE2170" s="129" t="s">
        <v>1904</v>
      </c>
      <c r="CF2170" s="129" t="s">
        <v>1905</v>
      </c>
      <c r="CG2170" s="131" t="s">
        <v>18082</v>
      </c>
      <c r="CH2170" s="131" t="s">
        <v>12988</v>
      </c>
      <c r="CI2170" s="124" t="s">
        <v>21153</v>
      </c>
    </row>
    <row r="2171" spans="45:87" ht="15" hidden="1" x14ac:dyDescent="0.25">
      <c r="AS2171" s="124" t="s">
        <v>6366</v>
      </c>
      <c r="AT2171" s="129" t="s">
        <v>1884</v>
      </c>
      <c r="AU2171" s="129" t="s">
        <v>204</v>
      </c>
      <c r="AV2171" s="129" t="s">
        <v>1885</v>
      </c>
      <c r="AW2171" s="129" t="s">
        <v>1904</v>
      </c>
      <c r="AX2171" s="129" t="s">
        <v>1906</v>
      </c>
      <c r="AZ2171" s="129" t="s">
        <v>3984</v>
      </c>
      <c r="BA2171" s="130" t="s">
        <v>12989</v>
      </c>
      <c r="BB2171" s="130" t="s">
        <v>12990</v>
      </c>
      <c r="BH2171" s="124"/>
      <c r="BI2171" s="124"/>
      <c r="BP2171" s="123"/>
      <c r="BQ2171" s="123"/>
      <c r="BR2171" s="123"/>
      <c r="BX2171" s="123"/>
      <c r="BY2171" s="123"/>
      <c r="CB2171" s="129" t="s">
        <v>1884</v>
      </c>
      <c r="CC2171" s="129" t="s">
        <v>204</v>
      </c>
      <c r="CD2171" s="129" t="s">
        <v>1885</v>
      </c>
      <c r="CE2171" s="129" t="s">
        <v>1904</v>
      </c>
      <c r="CF2171" s="129" t="s">
        <v>1906</v>
      </c>
      <c r="CG2171" s="131" t="s">
        <v>18082</v>
      </c>
      <c r="CH2171" s="131" t="s">
        <v>12990</v>
      </c>
      <c r="CI2171" s="124" t="s">
        <v>21154</v>
      </c>
    </row>
    <row r="2172" spans="45:87" ht="15" hidden="1" x14ac:dyDescent="0.25">
      <c r="AS2172" s="124" t="s">
        <v>6367</v>
      </c>
      <c r="AT2172" s="129" t="s">
        <v>1884</v>
      </c>
      <c r="AU2172" s="129" t="s">
        <v>204</v>
      </c>
      <c r="AV2172" s="129" t="s">
        <v>1885</v>
      </c>
      <c r="AW2172" s="129" t="s">
        <v>1904</v>
      </c>
      <c r="AX2172" s="129" t="s">
        <v>1907</v>
      </c>
      <c r="AZ2172" s="129" t="s">
        <v>3984</v>
      </c>
      <c r="BA2172" s="130" t="s">
        <v>12991</v>
      </c>
      <c r="BB2172" s="130" t="s">
        <v>12992</v>
      </c>
      <c r="BH2172" s="124"/>
      <c r="BI2172" s="124"/>
      <c r="BP2172" s="123"/>
      <c r="BQ2172" s="123"/>
      <c r="BR2172" s="123"/>
      <c r="BX2172" s="123"/>
      <c r="BY2172" s="123"/>
      <c r="CB2172" s="129" t="s">
        <v>1884</v>
      </c>
      <c r="CC2172" s="129" t="s">
        <v>204</v>
      </c>
      <c r="CD2172" s="129" t="s">
        <v>1885</v>
      </c>
      <c r="CE2172" s="129" t="s">
        <v>1904</v>
      </c>
      <c r="CF2172" s="129" t="s">
        <v>1907</v>
      </c>
      <c r="CG2172" s="131" t="s">
        <v>18082</v>
      </c>
      <c r="CH2172" s="131" t="s">
        <v>12992</v>
      </c>
      <c r="CI2172" s="124" t="s">
        <v>21155</v>
      </c>
    </row>
    <row r="2173" spans="45:87" ht="15" hidden="1" x14ac:dyDescent="0.25">
      <c r="AS2173" s="124" t="s">
        <v>6368</v>
      </c>
      <c r="AT2173" s="129" t="s">
        <v>1884</v>
      </c>
      <c r="AU2173" s="129" t="s">
        <v>204</v>
      </c>
      <c r="AV2173" s="129" t="s">
        <v>1885</v>
      </c>
      <c r="AW2173" s="129" t="s">
        <v>1904</v>
      </c>
      <c r="AX2173" s="129" t="s">
        <v>1908</v>
      </c>
      <c r="AZ2173" s="129" t="s">
        <v>3984</v>
      </c>
      <c r="BA2173" s="130" t="s">
        <v>12993</v>
      </c>
      <c r="BB2173" s="130" t="s">
        <v>12994</v>
      </c>
      <c r="BH2173" s="124"/>
      <c r="BI2173" s="124"/>
      <c r="BP2173" s="123"/>
      <c r="BQ2173" s="123"/>
      <c r="BR2173" s="123"/>
      <c r="BX2173" s="123"/>
      <c r="BY2173" s="123"/>
      <c r="CB2173" s="129" t="s">
        <v>1884</v>
      </c>
      <c r="CC2173" s="129" t="s">
        <v>204</v>
      </c>
      <c r="CD2173" s="129" t="s">
        <v>1885</v>
      </c>
      <c r="CE2173" s="129" t="s">
        <v>1904</v>
      </c>
      <c r="CF2173" s="129" t="s">
        <v>1908</v>
      </c>
      <c r="CG2173" s="131" t="s">
        <v>18082</v>
      </c>
      <c r="CH2173" s="131" t="s">
        <v>12994</v>
      </c>
      <c r="CI2173" s="124" t="s">
        <v>21156</v>
      </c>
    </row>
    <row r="2174" spans="45:87" ht="15" hidden="1" x14ac:dyDescent="0.25">
      <c r="AS2174" s="124" t="s">
        <v>6369</v>
      </c>
      <c r="AT2174" s="129" t="s">
        <v>1884</v>
      </c>
      <c r="AU2174" s="129" t="s">
        <v>204</v>
      </c>
      <c r="AV2174" s="129" t="s">
        <v>1885</v>
      </c>
      <c r="AW2174" s="129" t="s">
        <v>1904</v>
      </c>
      <c r="AX2174" s="129" t="s">
        <v>1909</v>
      </c>
      <c r="AZ2174" s="129" t="s">
        <v>3984</v>
      </c>
      <c r="BA2174" s="130" t="s">
        <v>12995</v>
      </c>
      <c r="BB2174" s="130" t="s">
        <v>12996</v>
      </c>
      <c r="BH2174" s="124"/>
      <c r="BI2174" s="124"/>
      <c r="BP2174" s="123"/>
      <c r="BQ2174" s="123"/>
      <c r="BR2174" s="123"/>
      <c r="BX2174" s="123"/>
      <c r="BY2174" s="123"/>
      <c r="CB2174" s="129" t="s">
        <v>1884</v>
      </c>
      <c r="CC2174" s="129" t="s">
        <v>204</v>
      </c>
      <c r="CD2174" s="129" t="s">
        <v>1885</v>
      </c>
      <c r="CE2174" s="129" t="s">
        <v>1904</v>
      </c>
      <c r="CF2174" s="129" t="s">
        <v>1909</v>
      </c>
      <c r="CG2174" s="131" t="s">
        <v>18082</v>
      </c>
      <c r="CH2174" s="131" t="s">
        <v>12996</v>
      </c>
      <c r="CI2174" s="124" t="s">
        <v>21157</v>
      </c>
    </row>
    <row r="2175" spans="45:87" ht="15" hidden="1" x14ac:dyDescent="0.25">
      <c r="AS2175" s="124" t="s">
        <v>6370</v>
      </c>
      <c r="AT2175" s="129" t="s">
        <v>1884</v>
      </c>
      <c r="AU2175" s="129" t="s">
        <v>204</v>
      </c>
      <c r="AV2175" s="129" t="s">
        <v>1885</v>
      </c>
      <c r="AW2175" s="129" t="s">
        <v>1904</v>
      </c>
      <c r="AX2175" s="129" t="s">
        <v>1910</v>
      </c>
      <c r="AZ2175" s="129" t="s">
        <v>3984</v>
      </c>
      <c r="BA2175" s="130" t="s">
        <v>12997</v>
      </c>
      <c r="BB2175" s="130" t="s">
        <v>12998</v>
      </c>
      <c r="BH2175" s="124"/>
      <c r="BI2175" s="124"/>
      <c r="BP2175" s="123"/>
      <c r="BQ2175" s="123"/>
      <c r="BR2175" s="123"/>
      <c r="BX2175" s="123"/>
      <c r="BY2175" s="123"/>
      <c r="CB2175" s="129" t="s">
        <v>1884</v>
      </c>
      <c r="CC2175" s="129" t="s">
        <v>204</v>
      </c>
      <c r="CD2175" s="129" t="s">
        <v>1885</v>
      </c>
      <c r="CE2175" s="129" t="s">
        <v>1904</v>
      </c>
      <c r="CF2175" s="129" t="s">
        <v>1910</v>
      </c>
      <c r="CG2175" s="131" t="s">
        <v>18082</v>
      </c>
      <c r="CH2175" s="131" t="s">
        <v>12998</v>
      </c>
      <c r="CI2175" s="124" t="s">
        <v>21158</v>
      </c>
    </row>
    <row r="2176" spans="45:87" ht="15" hidden="1" x14ac:dyDescent="0.25">
      <c r="AS2176" s="124" t="s">
        <v>6371</v>
      </c>
      <c r="AT2176" s="129" t="s">
        <v>1884</v>
      </c>
      <c r="AU2176" s="129" t="s">
        <v>204</v>
      </c>
      <c r="AV2176" s="129" t="s">
        <v>1885</v>
      </c>
      <c r="AW2176" s="129" t="s">
        <v>1904</v>
      </c>
      <c r="AX2176" s="129" t="s">
        <v>1911</v>
      </c>
      <c r="AZ2176" s="129" t="s">
        <v>3984</v>
      </c>
      <c r="BA2176" s="130" t="s">
        <v>12999</v>
      </c>
      <c r="BB2176" s="130" t="s">
        <v>13000</v>
      </c>
      <c r="BH2176" s="124"/>
      <c r="BI2176" s="124"/>
      <c r="BP2176" s="123"/>
      <c r="BQ2176" s="123"/>
      <c r="BR2176" s="123"/>
      <c r="BX2176" s="123"/>
      <c r="BY2176" s="123"/>
      <c r="CB2176" s="129" t="s">
        <v>1884</v>
      </c>
      <c r="CC2176" s="129" t="s">
        <v>204</v>
      </c>
      <c r="CD2176" s="129" t="s">
        <v>1885</v>
      </c>
      <c r="CE2176" s="129" t="s">
        <v>1904</v>
      </c>
      <c r="CF2176" s="129" t="s">
        <v>1911</v>
      </c>
      <c r="CG2176" s="131" t="s">
        <v>18082</v>
      </c>
      <c r="CH2176" s="131" t="s">
        <v>13000</v>
      </c>
      <c r="CI2176" s="124" t="s">
        <v>21159</v>
      </c>
    </row>
    <row r="2177" spans="45:87" ht="15" hidden="1" x14ac:dyDescent="0.25">
      <c r="AS2177" s="124" t="s">
        <v>6372</v>
      </c>
      <c r="AT2177" s="129" t="s">
        <v>1884</v>
      </c>
      <c r="AU2177" s="129" t="s">
        <v>204</v>
      </c>
      <c r="AV2177" s="129" t="s">
        <v>1885</v>
      </c>
      <c r="AW2177" s="129" t="s">
        <v>1904</v>
      </c>
      <c r="AX2177" s="129" t="s">
        <v>1912</v>
      </c>
      <c r="AZ2177" s="129" t="s">
        <v>3984</v>
      </c>
      <c r="BA2177" s="130" t="s">
        <v>13001</v>
      </c>
      <c r="BB2177" s="130" t="s">
        <v>13002</v>
      </c>
      <c r="BH2177" s="124"/>
      <c r="BI2177" s="124"/>
      <c r="BP2177" s="123"/>
      <c r="BQ2177" s="123"/>
      <c r="BR2177" s="123"/>
      <c r="BX2177" s="123"/>
      <c r="BY2177" s="123"/>
      <c r="CB2177" s="129" t="s">
        <v>1884</v>
      </c>
      <c r="CC2177" s="129" t="s">
        <v>204</v>
      </c>
      <c r="CD2177" s="129" t="s">
        <v>1885</v>
      </c>
      <c r="CE2177" s="129" t="s">
        <v>1904</v>
      </c>
      <c r="CF2177" s="129" t="s">
        <v>1912</v>
      </c>
      <c r="CG2177" s="131" t="s">
        <v>18082</v>
      </c>
      <c r="CH2177" s="131" t="s">
        <v>13002</v>
      </c>
      <c r="CI2177" s="124" t="s">
        <v>21160</v>
      </c>
    </row>
    <row r="2178" spans="45:87" ht="15" hidden="1" x14ac:dyDescent="0.25">
      <c r="AS2178" s="124" t="s">
        <v>6373</v>
      </c>
      <c r="AT2178" s="129" t="s">
        <v>1884</v>
      </c>
      <c r="AU2178" s="129" t="s">
        <v>204</v>
      </c>
      <c r="AV2178" s="129" t="s">
        <v>1885</v>
      </c>
      <c r="AW2178" s="129" t="s">
        <v>1904</v>
      </c>
      <c r="AX2178" s="129" t="s">
        <v>1913</v>
      </c>
      <c r="AZ2178" s="129" t="s">
        <v>3984</v>
      </c>
      <c r="BA2178" s="130" t="s">
        <v>13003</v>
      </c>
      <c r="BB2178" s="130" t="s">
        <v>13004</v>
      </c>
      <c r="BH2178" s="124"/>
      <c r="BI2178" s="124"/>
      <c r="BP2178" s="123"/>
      <c r="BQ2178" s="123"/>
      <c r="BR2178" s="123"/>
      <c r="BX2178" s="123"/>
      <c r="BY2178" s="123"/>
      <c r="CB2178" s="129" t="s">
        <v>1884</v>
      </c>
      <c r="CC2178" s="129" t="s">
        <v>204</v>
      </c>
      <c r="CD2178" s="129" t="s">
        <v>1885</v>
      </c>
      <c r="CE2178" s="129" t="s">
        <v>1904</v>
      </c>
      <c r="CF2178" s="129" t="s">
        <v>1913</v>
      </c>
      <c r="CG2178" s="131" t="s">
        <v>18082</v>
      </c>
      <c r="CH2178" s="131" t="s">
        <v>13004</v>
      </c>
      <c r="CI2178" s="124" t="s">
        <v>21161</v>
      </c>
    </row>
    <row r="2179" spans="45:87" ht="15" hidden="1" x14ac:dyDescent="0.25">
      <c r="AS2179" s="124" t="s">
        <v>6374</v>
      </c>
      <c r="AT2179" s="129" t="s">
        <v>1884</v>
      </c>
      <c r="AU2179" s="129" t="s">
        <v>204</v>
      </c>
      <c r="AV2179" s="129" t="s">
        <v>1885</v>
      </c>
      <c r="AW2179" s="129" t="s">
        <v>1904</v>
      </c>
      <c r="AX2179" s="129" t="s">
        <v>1914</v>
      </c>
      <c r="AZ2179" s="129" t="s">
        <v>3984</v>
      </c>
      <c r="BA2179" s="130" t="s">
        <v>13005</v>
      </c>
      <c r="BB2179" s="130" t="s">
        <v>13006</v>
      </c>
      <c r="BH2179" s="124"/>
      <c r="BI2179" s="124"/>
      <c r="BP2179" s="123"/>
      <c r="BQ2179" s="123"/>
      <c r="BR2179" s="123"/>
      <c r="BX2179" s="123"/>
      <c r="BY2179" s="123"/>
      <c r="CB2179" s="129" t="s">
        <v>1884</v>
      </c>
      <c r="CC2179" s="129" t="s">
        <v>204</v>
      </c>
      <c r="CD2179" s="129" t="s">
        <v>1885</v>
      </c>
      <c r="CE2179" s="129" t="s">
        <v>1904</v>
      </c>
      <c r="CF2179" s="129" t="s">
        <v>1914</v>
      </c>
      <c r="CG2179" s="131" t="s">
        <v>18082</v>
      </c>
      <c r="CH2179" s="131" t="s">
        <v>13006</v>
      </c>
      <c r="CI2179" s="124" t="s">
        <v>21162</v>
      </c>
    </row>
    <row r="2180" spans="45:87" ht="15" hidden="1" x14ac:dyDescent="0.25">
      <c r="AS2180" s="124" t="s">
        <v>6375</v>
      </c>
      <c r="AT2180" s="129" t="s">
        <v>1884</v>
      </c>
      <c r="AU2180" s="129" t="s">
        <v>204</v>
      </c>
      <c r="AV2180" s="129" t="s">
        <v>1885</v>
      </c>
      <c r="AW2180" s="129" t="s">
        <v>1904</v>
      </c>
      <c r="AX2180" s="129" t="s">
        <v>1915</v>
      </c>
      <c r="AZ2180" s="129" t="s">
        <v>3984</v>
      </c>
      <c r="BA2180" s="130" t="s">
        <v>13007</v>
      </c>
      <c r="BB2180" s="130" t="s">
        <v>13008</v>
      </c>
      <c r="BH2180" s="124"/>
      <c r="BI2180" s="124"/>
      <c r="BP2180" s="123"/>
      <c r="BQ2180" s="123"/>
      <c r="BR2180" s="123"/>
      <c r="BX2180" s="123"/>
      <c r="BY2180" s="123"/>
      <c r="CB2180" s="129" t="s">
        <v>1884</v>
      </c>
      <c r="CC2180" s="129" t="s">
        <v>204</v>
      </c>
      <c r="CD2180" s="129" t="s">
        <v>1885</v>
      </c>
      <c r="CE2180" s="129" t="s">
        <v>1904</v>
      </c>
      <c r="CF2180" s="129" t="s">
        <v>1915</v>
      </c>
      <c r="CG2180" s="131" t="s">
        <v>18082</v>
      </c>
      <c r="CH2180" s="131" t="s">
        <v>13008</v>
      </c>
      <c r="CI2180" s="124" t="s">
        <v>21163</v>
      </c>
    </row>
    <row r="2181" spans="45:87" ht="15" hidden="1" x14ac:dyDescent="0.25">
      <c r="AS2181" s="124" t="s">
        <v>6376</v>
      </c>
      <c r="AT2181" s="129" t="s">
        <v>1884</v>
      </c>
      <c r="AU2181" s="129" t="s">
        <v>204</v>
      </c>
      <c r="AV2181" s="129" t="s">
        <v>1885</v>
      </c>
      <c r="AW2181" s="129" t="s">
        <v>1904</v>
      </c>
      <c r="AX2181" s="129" t="s">
        <v>1916</v>
      </c>
      <c r="AZ2181" s="129" t="s">
        <v>3984</v>
      </c>
      <c r="BA2181" s="130" t="s">
        <v>13009</v>
      </c>
      <c r="BB2181" s="130" t="s">
        <v>13010</v>
      </c>
      <c r="BH2181" s="124"/>
      <c r="BI2181" s="124"/>
      <c r="BP2181" s="123"/>
      <c r="BQ2181" s="123"/>
      <c r="BR2181" s="123"/>
      <c r="BX2181" s="123"/>
      <c r="BY2181" s="123"/>
      <c r="CB2181" s="129" t="s">
        <v>1884</v>
      </c>
      <c r="CC2181" s="129" t="s">
        <v>204</v>
      </c>
      <c r="CD2181" s="129" t="s">
        <v>1885</v>
      </c>
      <c r="CE2181" s="129" t="s">
        <v>1904</v>
      </c>
      <c r="CF2181" s="129" t="s">
        <v>1916</v>
      </c>
      <c r="CG2181" s="131" t="s">
        <v>18082</v>
      </c>
      <c r="CH2181" s="131" t="s">
        <v>13010</v>
      </c>
      <c r="CI2181" s="124" t="s">
        <v>21164</v>
      </c>
    </row>
    <row r="2182" spans="45:87" ht="15" hidden="1" x14ac:dyDescent="0.25">
      <c r="AS2182" s="124" t="s">
        <v>6377</v>
      </c>
      <c r="AT2182" s="129" t="s">
        <v>1884</v>
      </c>
      <c r="AU2182" s="129" t="s">
        <v>204</v>
      </c>
      <c r="AV2182" s="129" t="s">
        <v>1885</v>
      </c>
      <c r="AW2182" s="129" t="s">
        <v>1904</v>
      </c>
      <c r="AX2182" s="129" t="s">
        <v>1917</v>
      </c>
      <c r="AZ2182" s="129" t="s">
        <v>3984</v>
      </c>
      <c r="BA2182" s="130" t="s">
        <v>13011</v>
      </c>
      <c r="BB2182" s="130" t="s">
        <v>13012</v>
      </c>
      <c r="BH2182" s="124"/>
      <c r="BI2182" s="124"/>
      <c r="BP2182" s="123"/>
      <c r="BQ2182" s="123"/>
      <c r="BR2182" s="123"/>
      <c r="BX2182" s="123"/>
      <c r="BY2182" s="123"/>
      <c r="CB2182" s="129" t="s">
        <v>1884</v>
      </c>
      <c r="CC2182" s="129" t="s">
        <v>204</v>
      </c>
      <c r="CD2182" s="129" t="s">
        <v>1885</v>
      </c>
      <c r="CE2182" s="129" t="s">
        <v>1904</v>
      </c>
      <c r="CF2182" s="129" t="s">
        <v>1917</v>
      </c>
      <c r="CG2182" s="131" t="s">
        <v>18082</v>
      </c>
      <c r="CH2182" s="131" t="s">
        <v>13012</v>
      </c>
      <c r="CI2182" s="124" t="s">
        <v>21165</v>
      </c>
    </row>
    <row r="2183" spans="45:87" ht="15" hidden="1" x14ac:dyDescent="0.25">
      <c r="AS2183" s="124" t="s">
        <v>6378</v>
      </c>
      <c r="AT2183" s="129" t="s">
        <v>1884</v>
      </c>
      <c r="AU2183" s="129" t="s">
        <v>204</v>
      </c>
      <c r="AV2183" s="129" t="s">
        <v>1885</v>
      </c>
      <c r="AW2183" s="129" t="s">
        <v>1904</v>
      </c>
      <c r="AX2183" s="129" t="s">
        <v>1918</v>
      </c>
      <c r="AZ2183" s="129" t="s">
        <v>3984</v>
      </c>
      <c r="BA2183" s="130" t="s">
        <v>13013</v>
      </c>
      <c r="BB2183" s="130" t="s">
        <v>13014</v>
      </c>
      <c r="BH2183" s="124"/>
      <c r="BI2183" s="124"/>
      <c r="BP2183" s="123"/>
      <c r="BQ2183" s="123"/>
      <c r="BR2183" s="123"/>
      <c r="BX2183" s="123"/>
      <c r="BY2183" s="123"/>
      <c r="CB2183" s="129" t="s">
        <v>1884</v>
      </c>
      <c r="CC2183" s="129" t="s">
        <v>204</v>
      </c>
      <c r="CD2183" s="129" t="s">
        <v>1885</v>
      </c>
      <c r="CE2183" s="129" t="s">
        <v>1904</v>
      </c>
      <c r="CF2183" s="129" t="s">
        <v>1918</v>
      </c>
      <c r="CG2183" s="131" t="s">
        <v>18082</v>
      </c>
      <c r="CH2183" s="131" t="s">
        <v>13014</v>
      </c>
      <c r="CI2183" s="124" t="s">
        <v>21166</v>
      </c>
    </row>
    <row r="2184" spans="45:87" ht="15" hidden="1" x14ac:dyDescent="0.25">
      <c r="AS2184" s="124" t="s">
        <v>6379</v>
      </c>
      <c r="AT2184" s="129" t="s">
        <v>1884</v>
      </c>
      <c r="AU2184" s="129" t="s">
        <v>204</v>
      </c>
      <c r="AV2184" s="129" t="s">
        <v>1885</v>
      </c>
      <c r="AW2184" s="129" t="s">
        <v>1904</v>
      </c>
      <c r="AX2184" s="129" t="s">
        <v>1919</v>
      </c>
      <c r="AZ2184" s="129" t="s">
        <v>3984</v>
      </c>
      <c r="BA2184" s="130" t="s">
        <v>13015</v>
      </c>
      <c r="BB2184" s="130" t="s">
        <v>13016</v>
      </c>
      <c r="BH2184" s="124"/>
      <c r="BI2184" s="124"/>
      <c r="BP2184" s="123"/>
      <c r="BQ2184" s="123"/>
      <c r="BR2184" s="123"/>
      <c r="BX2184" s="123"/>
      <c r="BY2184" s="123"/>
      <c r="CB2184" s="129" t="s">
        <v>1884</v>
      </c>
      <c r="CC2184" s="129" t="s">
        <v>204</v>
      </c>
      <c r="CD2184" s="129" t="s">
        <v>1885</v>
      </c>
      <c r="CE2184" s="129" t="s">
        <v>1904</v>
      </c>
      <c r="CF2184" s="129" t="s">
        <v>1919</v>
      </c>
      <c r="CG2184" s="131" t="s">
        <v>18082</v>
      </c>
      <c r="CH2184" s="131" t="s">
        <v>13016</v>
      </c>
      <c r="CI2184" s="124" t="s">
        <v>21167</v>
      </c>
    </row>
    <row r="2185" spans="45:87" ht="15" hidden="1" x14ac:dyDescent="0.25">
      <c r="AS2185" s="124" t="s">
        <v>6380</v>
      </c>
      <c r="AT2185" s="129" t="s">
        <v>1884</v>
      </c>
      <c r="AU2185" s="129" t="s">
        <v>204</v>
      </c>
      <c r="AV2185" s="129" t="s">
        <v>1885</v>
      </c>
      <c r="AW2185" s="129" t="s">
        <v>1904</v>
      </c>
      <c r="AX2185" s="129" t="s">
        <v>1920</v>
      </c>
      <c r="AZ2185" s="129" t="s">
        <v>3984</v>
      </c>
      <c r="BA2185" s="130" t="s">
        <v>13017</v>
      </c>
      <c r="BB2185" s="130" t="s">
        <v>13018</v>
      </c>
      <c r="BH2185" s="124"/>
      <c r="BI2185" s="124"/>
      <c r="BP2185" s="123"/>
      <c r="BQ2185" s="123"/>
      <c r="BR2185" s="123"/>
      <c r="BX2185" s="123"/>
      <c r="BY2185" s="123"/>
      <c r="CB2185" s="129" t="s">
        <v>1884</v>
      </c>
      <c r="CC2185" s="129" t="s">
        <v>204</v>
      </c>
      <c r="CD2185" s="129" t="s">
        <v>1885</v>
      </c>
      <c r="CE2185" s="129" t="s">
        <v>1904</v>
      </c>
      <c r="CF2185" s="129" t="s">
        <v>1920</v>
      </c>
      <c r="CG2185" s="131" t="s">
        <v>18082</v>
      </c>
      <c r="CH2185" s="131" t="s">
        <v>13018</v>
      </c>
      <c r="CI2185" s="124" t="s">
        <v>21168</v>
      </c>
    </row>
    <row r="2186" spans="45:87" ht="15" hidden="1" x14ac:dyDescent="0.25">
      <c r="AS2186" s="124" t="s">
        <v>6381</v>
      </c>
      <c r="AT2186" s="129" t="s">
        <v>1884</v>
      </c>
      <c r="AU2186" s="129" t="s">
        <v>204</v>
      </c>
      <c r="AV2186" s="129" t="s">
        <v>1885</v>
      </c>
      <c r="AW2186" s="129" t="s">
        <v>1904</v>
      </c>
      <c r="AX2186" s="129" t="s">
        <v>1921</v>
      </c>
      <c r="AZ2186" s="129" t="s">
        <v>3984</v>
      </c>
      <c r="BA2186" s="130" t="s">
        <v>13019</v>
      </c>
      <c r="BB2186" s="130" t="s">
        <v>13020</v>
      </c>
      <c r="BH2186" s="124"/>
      <c r="BI2186" s="124"/>
      <c r="BP2186" s="123"/>
      <c r="BQ2186" s="123"/>
      <c r="BR2186" s="123"/>
      <c r="BX2186" s="123"/>
      <c r="BY2186" s="123"/>
      <c r="CB2186" s="129" t="s">
        <v>1884</v>
      </c>
      <c r="CC2186" s="129" t="s">
        <v>204</v>
      </c>
      <c r="CD2186" s="129" t="s">
        <v>1885</v>
      </c>
      <c r="CE2186" s="129" t="s">
        <v>1904</v>
      </c>
      <c r="CF2186" s="129" t="s">
        <v>1921</v>
      </c>
      <c r="CG2186" s="131" t="s">
        <v>18082</v>
      </c>
      <c r="CH2186" s="131" t="s">
        <v>13020</v>
      </c>
      <c r="CI2186" s="124" t="s">
        <v>21169</v>
      </c>
    </row>
    <row r="2187" spans="45:87" ht="15" hidden="1" x14ac:dyDescent="0.25">
      <c r="AS2187" s="124" t="s">
        <v>6382</v>
      </c>
      <c r="AT2187" s="129" t="s">
        <v>1884</v>
      </c>
      <c r="AU2187" s="129" t="s">
        <v>204</v>
      </c>
      <c r="AV2187" s="129" t="s">
        <v>1922</v>
      </c>
      <c r="AW2187" s="129" t="s">
        <v>1923</v>
      </c>
      <c r="AX2187" s="129" t="s">
        <v>1924</v>
      </c>
      <c r="AZ2187" s="129" t="s">
        <v>3984</v>
      </c>
      <c r="BA2187" s="130" t="s">
        <v>13021</v>
      </c>
      <c r="BB2187" s="130" t="s">
        <v>13022</v>
      </c>
      <c r="BH2187" s="124"/>
      <c r="BI2187" s="124"/>
      <c r="BP2187" s="123"/>
      <c r="BQ2187" s="123"/>
      <c r="BR2187" s="123"/>
      <c r="BX2187" s="123"/>
      <c r="BY2187" s="123"/>
      <c r="CB2187" s="129" t="s">
        <v>1884</v>
      </c>
      <c r="CC2187" s="129" t="s">
        <v>204</v>
      </c>
      <c r="CD2187" s="129" t="s">
        <v>1922</v>
      </c>
      <c r="CE2187" s="129" t="s">
        <v>1923</v>
      </c>
      <c r="CF2187" s="129" t="s">
        <v>1924</v>
      </c>
      <c r="CG2187" s="131" t="s">
        <v>18083</v>
      </c>
      <c r="CH2187" s="131" t="s">
        <v>13022</v>
      </c>
      <c r="CI2187" s="124" t="s">
        <v>21170</v>
      </c>
    </row>
    <row r="2188" spans="45:87" ht="15" hidden="1" x14ac:dyDescent="0.25">
      <c r="AS2188" s="124" t="s">
        <v>6383</v>
      </c>
      <c r="AT2188" s="129" t="s">
        <v>1884</v>
      </c>
      <c r="AU2188" s="129" t="s">
        <v>204</v>
      </c>
      <c r="AV2188" s="129" t="s">
        <v>1922</v>
      </c>
      <c r="AW2188" s="129" t="s">
        <v>1923</v>
      </c>
      <c r="AX2188" s="129" t="s">
        <v>1925</v>
      </c>
      <c r="AZ2188" s="129" t="s">
        <v>3984</v>
      </c>
      <c r="BA2188" s="130" t="s">
        <v>13023</v>
      </c>
      <c r="BB2188" s="130" t="s">
        <v>13024</v>
      </c>
      <c r="BH2188" s="124"/>
      <c r="BI2188" s="124"/>
      <c r="BP2188" s="123"/>
      <c r="BQ2188" s="123"/>
      <c r="BR2188" s="123"/>
      <c r="BX2188" s="123"/>
      <c r="BY2188" s="123"/>
      <c r="CB2188" s="129" t="s">
        <v>1884</v>
      </c>
      <c r="CC2188" s="129" t="s">
        <v>204</v>
      </c>
      <c r="CD2188" s="129" t="s">
        <v>1922</v>
      </c>
      <c r="CE2188" s="129" t="s">
        <v>1923</v>
      </c>
      <c r="CF2188" s="129" t="s">
        <v>1925</v>
      </c>
      <c r="CG2188" s="131" t="s">
        <v>18083</v>
      </c>
      <c r="CH2188" s="131" t="s">
        <v>13024</v>
      </c>
      <c r="CI2188" s="124" t="s">
        <v>21171</v>
      </c>
    </row>
    <row r="2189" spans="45:87" ht="15" hidden="1" x14ac:dyDescent="0.25">
      <c r="AS2189" s="124" t="s">
        <v>6384</v>
      </c>
      <c r="AT2189" s="129" t="s">
        <v>1884</v>
      </c>
      <c r="AU2189" s="129" t="s">
        <v>204</v>
      </c>
      <c r="AV2189" s="129" t="s">
        <v>1922</v>
      </c>
      <c r="AW2189" s="129" t="s">
        <v>1923</v>
      </c>
      <c r="AX2189" s="129" t="s">
        <v>1926</v>
      </c>
      <c r="AZ2189" s="129" t="s">
        <v>3984</v>
      </c>
      <c r="BA2189" s="130" t="s">
        <v>13025</v>
      </c>
      <c r="BB2189" s="130" t="s">
        <v>13026</v>
      </c>
      <c r="BH2189" s="124"/>
      <c r="BI2189" s="124"/>
      <c r="BP2189" s="123"/>
      <c r="BQ2189" s="123"/>
      <c r="BR2189" s="123"/>
      <c r="BX2189" s="123"/>
      <c r="BY2189" s="123"/>
      <c r="CB2189" s="129" t="s">
        <v>1884</v>
      </c>
      <c r="CC2189" s="129" t="s">
        <v>204</v>
      </c>
      <c r="CD2189" s="129" t="s">
        <v>1922</v>
      </c>
      <c r="CE2189" s="129" t="s">
        <v>1923</v>
      </c>
      <c r="CF2189" s="129" t="s">
        <v>1926</v>
      </c>
      <c r="CG2189" s="131" t="s">
        <v>18083</v>
      </c>
      <c r="CH2189" s="131" t="s">
        <v>13026</v>
      </c>
      <c r="CI2189" s="124" t="s">
        <v>21172</v>
      </c>
    </row>
    <row r="2190" spans="45:87" ht="15" hidden="1" x14ac:dyDescent="0.25">
      <c r="AS2190" s="124" t="s">
        <v>6385</v>
      </c>
      <c r="AT2190" s="129" t="s">
        <v>1884</v>
      </c>
      <c r="AU2190" s="129" t="s">
        <v>204</v>
      </c>
      <c r="AV2190" s="129" t="s">
        <v>1922</v>
      </c>
      <c r="AW2190" s="129" t="s">
        <v>1923</v>
      </c>
      <c r="AX2190" s="129" t="s">
        <v>1927</v>
      </c>
      <c r="AZ2190" s="129" t="s">
        <v>3984</v>
      </c>
      <c r="BA2190" s="130" t="s">
        <v>13027</v>
      </c>
      <c r="BB2190" s="130" t="s">
        <v>13028</v>
      </c>
      <c r="BH2190" s="124"/>
      <c r="BI2190" s="124"/>
      <c r="BP2190" s="123"/>
      <c r="BQ2190" s="123"/>
      <c r="BR2190" s="123"/>
      <c r="BX2190" s="123"/>
      <c r="BY2190" s="123"/>
      <c r="CB2190" s="129" t="s">
        <v>1884</v>
      </c>
      <c r="CC2190" s="129" t="s">
        <v>204</v>
      </c>
      <c r="CD2190" s="129" t="s">
        <v>1922</v>
      </c>
      <c r="CE2190" s="129" t="s">
        <v>1923</v>
      </c>
      <c r="CF2190" s="129" t="s">
        <v>1927</v>
      </c>
      <c r="CG2190" s="131" t="s">
        <v>18083</v>
      </c>
      <c r="CH2190" s="131" t="s">
        <v>13028</v>
      </c>
      <c r="CI2190" s="124" t="s">
        <v>21173</v>
      </c>
    </row>
    <row r="2191" spans="45:87" ht="15" hidden="1" x14ac:dyDescent="0.25">
      <c r="AS2191" s="124" t="s">
        <v>6386</v>
      </c>
      <c r="AT2191" s="129" t="s">
        <v>1884</v>
      </c>
      <c r="AU2191" s="129" t="s">
        <v>204</v>
      </c>
      <c r="AV2191" s="129" t="s">
        <v>1922</v>
      </c>
      <c r="AW2191" s="129" t="s">
        <v>1923</v>
      </c>
      <c r="AX2191" s="129" t="s">
        <v>1928</v>
      </c>
      <c r="AZ2191" s="129" t="s">
        <v>3984</v>
      </c>
      <c r="BA2191" s="130" t="s">
        <v>13029</v>
      </c>
      <c r="BB2191" s="130" t="s">
        <v>13030</v>
      </c>
      <c r="BH2191" s="124"/>
      <c r="BI2191" s="124"/>
      <c r="BP2191" s="123"/>
      <c r="BQ2191" s="123"/>
      <c r="BR2191" s="123"/>
      <c r="BX2191" s="123"/>
      <c r="BY2191" s="123"/>
      <c r="CB2191" s="129" t="s">
        <v>1884</v>
      </c>
      <c r="CC2191" s="129" t="s">
        <v>204</v>
      </c>
      <c r="CD2191" s="129" t="s">
        <v>1922</v>
      </c>
      <c r="CE2191" s="129" t="s">
        <v>1923</v>
      </c>
      <c r="CF2191" s="129" t="s">
        <v>1928</v>
      </c>
      <c r="CG2191" s="131" t="s">
        <v>18083</v>
      </c>
      <c r="CH2191" s="131" t="s">
        <v>13030</v>
      </c>
      <c r="CI2191" s="124" t="s">
        <v>21174</v>
      </c>
    </row>
    <row r="2192" spans="45:87" ht="15" hidden="1" x14ac:dyDescent="0.25">
      <c r="AS2192" s="124" t="s">
        <v>6387</v>
      </c>
      <c r="AT2192" s="129" t="s">
        <v>1884</v>
      </c>
      <c r="AU2192" s="129" t="s">
        <v>204</v>
      </c>
      <c r="AV2192" s="129" t="s">
        <v>1922</v>
      </c>
      <c r="AW2192" s="129" t="s">
        <v>1923</v>
      </c>
      <c r="AX2192" s="129" t="s">
        <v>1929</v>
      </c>
      <c r="AZ2192" s="129" t="s">
        <v>3984</v>
      </c>
      <c r="BA2192" s="130" t="s">
        <v>13031</v>
      </c>
      <c r="BB2192" s="130" t="s">
        <v>13032</v>
      </c>
      <c r="BH2192" s="124"/>
      <c r="BI2192" s="124"/>
      <c r="BP2192" s="123"/>
      <c r="BQ2192" s="123"/>
      <c r="BR2192" s="123"/>
      <c r="BX2192" s="123"/>
      <c r="BY2192" s="123"/>
      <c r="CB2192" s="129" t="s">
        <v>1884</v>
      </c>
      <c r="CC2192" s="129" t="s">
        <v>204</v>
      </c>
      <c r="CD2192" s="129" t="s">
        <v>1922</v>
      </c>
      <c r="CE2192" s="129" t="s">
        <v>1923</v>
      </c>
      <c r="CF2192" s="129" t="s">
        <v>1929</v>
      </c>
      <c r="CG2192" s="131" t="s">
        <v>18083</v>
      </c>
      <c r="CH2192" s="131" t="s">
        <v>13032</v>
      </c>
      <c r="CI2192" s="124" t="s">
        <v>21175</v>
      </c>
    </row>
    <row r="2193" spans="45:87" ht="15" hidden="1" x14ac:dyDescent="0.25">
      <c r="AS2193" s="124" t="s">
        <v>6388</v>
      </c>
      <c r="AT2193" s="129" t="s">
        <v>1884</v>
      </c>
      <c r="AU2193" s="129" t="s">
        <v>204</v>
      </c>
      <c r="AV2193" s="129" t="s">
        <v>1922</v>
      </c>
      <c r="AW2193" s="129" t="s">
        <v>1923</v>
      </c>
      <c r="AX2193" s="129" t="s">
        <v>1930</v>
      </c>
      <c r="AZ2193" s="129" t="s">
        <v>3984</v>
      </c>
      <c r="BA2193" s="130" t="s">
        <v>13033</v>
      </c>
      <c r="BB2193" s="130" t="s">
        <v>13034</v>
      </c>
      <c r="BH2193" s="124"/>
      <c r="BI2193" s="124"/>
      <c r="BP2193" s="123"/>
      <c r="BQ2193" s="123"/>
      <c r="BR2193" s="123"/>
      <c r="BX2193" s="123"/>
      <c r="BY2193" s="123"/>
      <c r="CB2193" s="129" t="s">
        <v>1884</v>
      </c>
      <c r="CC2193" s="129" t="s">
        <v>204</v>
      </c>
      <c r="CD2193" s="129" t="s">
        <v>1922</v>
      </c>
      <c r="CE2193" s="129" t="s">
        <v>1923</v>
      </c>
      <c r="CF2193" s="129" t="s">
        <v>1930</v>
      </c>
      <c r="CG2193" s="131" t="s">
        <v>18083</v>
      </c>
      <c r="CH2193" s="131" t="s">
        <v>13034</v>
      </c>
      <c r="CI2193" s="124" t="s">
        <v>21176</v>
      </c>
    </row>
    <row r="2194" spans="45:87" ht="15" hidden="1" x14ac:dyDescent="0.25">
      <c r="AS2194" s="124" t="s">
        <v>6389</v>
      </c>
      <c r="AT2194" s="129" t="s">
        <v>1884</v>
      </c>
      <c r="AU2194" s="129" t="s">
        <v>204</v>
      </c>
      <c r="AV2194" s="129" t="s">
        <v>1922</v>
      </c>
      <c r="AW2194" s="129" t="s">
        <v>1923</v>
      </c>
      <c r="AX2194" s="129" t="s">
        <v>1931</v>
      </c>
      <c r="AZ2194" s="129" t="s">
        <v>3984</v>
      </c>
      <c r="BA2194" s="130" t="s">
        <v>13035</v>
      </c>
      <c r="BB2194" s="130" t="s">
        <v>13036</v>
      </c>
      <c r="BH2194" s="124"/>
      <c r="BI2194" s="124"/>
      <c r="BP2194" s="123"/>
      <c r="BQ2194" s="123"/>
      <c r="BR2194" s="123"/>
      <c r="BX2194" s="123"/>
      <c r="BY2194" s="123"/>
      <c r="CB2194" s="129" t="s">
        <v>1884</v>
      </c>
      <c r="CC2194" s="129" t="s">
        <v>204</v>
      </c>
      <c r="CD2194" s="129" t="s">
        <v>1922</v>
      </c>
      <c r="CE2194" s="129" t="s">
        <v>1923</v>
      </c>
      <c r="CF2194" s="129" t="s">
        <v>1931</v>
      </c>
      <c r="CG2194" s="131" t="s">
        <v>18083</v>
      </c>
      <c r="CH2194" s="131" t="s">
        <v>13036</v>
      </c>
      <c r="CI2194" s="124" t="s">
        <v>21177</v>
      </c>
    </row>
    <row r="2195" spans="45:87" ht="15" hidden="1" x14ac:dyDescent="0.25">
      <c r="AS2195" s="124" t="s">
        <v>6390</v>
      </c>
      <c r="AT2195" s="129" t="s">
        <v>1884</v>
      </c>
      <c r="AU2195" s="129" t="s">
        <v>204</v>
      </c>
      <c r="AV2195" s="129" t="s">
        <v>1922</v>
      </c>
      <c r="AW2195" s="129" t="s">
        <v>1923</v>
      </c>
      <c r="AX2195" s="129" t="s">
        <v>1932</v>
      </c>
      <c r="AZ2195" s="129" t="s">
        <v>3984</v>
      </c>
      <c r="BA2195" s="130" t="s">
        <v>13037</v>
      </c>
      <c r="BB2195" s="130" t="s">
        <v>13038</v>
      </c>
      <c r="BH2195" s="124"/>
      <c r="BI2195" s="124"/>
      <c r="BP2195" s="123"/>
      <c r="BQ2195" s="123"/>
      <c r="BR2195" s="123"/>
      <c r="BX2195" s="123"/>
      <c r="BY2195" s="123"/>
      <c r="CB2195" s="129" t="s">
        <v>1884</v>
      </c>
      <c r="CC2195" s="129" t="s">
        <v>204</v>
      </c>
      <c r="CD2195" s="129" t="s">
        <v>1922</v>
      </c>
      <c r="CE2195" s="129" t="s">
        <v>1923</v>
      </c>
      <c r="CF2195" s="129" t="s">
        <v>1932</v>
      </c>
      <c r="CG2195" s="131" t="s">
        <v>18083</v>
      </c>
      <c r="CH2195" s="131" t="s">
        <v>13038</v>
      </c>
      <c r="CI2195" s="124" t="s">
        <v>21178</v>
      </c>
    </row>
    <row r="2196" spans="45:87" ht="15" hidden="1" x14ac:dyDescent="0.25">
      <c r="AS2196" s="124" t="s">
        <v>6391</v>
      </c>
      <c r="AT2196" s="129" t="s">
        <v>1884</v>
      </c>
      <c r="AU2196" s="129" t="s">
        <v>204</v>
      </c>
      <c r="AV2196" s="129" t="s">
        <v>1922</v>
      </c>
      <c r="AW2196" s="129" t="s">
        <v>1923</v>
      </c>
      <c r="AX2196" s="129" t="s">
        <v>1933</v>
      </c>
      <c r="AZ2196" s="129" t="s">
        <v>3984</v>
      </c>
      <c r="BA2196" s="130" t="s">
        <v>13039</v>
      </c>
      <c r="BB2196" s="130" t="s">
        <v>13040</v>
      </c>
      <c r="BH2196" s="124"/>
      <c r="BI2196" s="124"/>
      <c r="BP2196" s="123"/>
      <c r="BQ2196" s="123"/>
      <c r="BR2196" s="123"/>
      <c r="BX2196" s="123"/>
      <c r="BY2196" s="123"/>
      <c r="CB2196" s="129" t="s">
        <v>1884</v>
      </c>
      <c r="CC2196" s="129" t="s">
        <v>204</v>
      </c>
      <c r="CD2196" s="129" t="s">
        <v>1922</v>
      </c>
      <c r="CE2196" s="129" t="s">
        <v>1923</v>
      </c>
      <c r="CF2196" s="129" t="s">
        <v>1933</v>
      </c>
      <c r="CG2196" s="131" t="s">
        <v>18083</v>
      </c>
      <c r="CH2196" s="131" t="s">
        <v>13040</v>
      </c>
      <c r="CI2196" s="124" t="s">
        <v>21179</v>
      </c>
    </row>
    <row r="2197" spans="45:87" ht="15" hidden="1" x14ac:dyDescent="0.25">
      <c r="AS2197" s="124" t="s">
        <v>6392</v>
      </c>
      <c r="AT2197" s="129" t="s">
        <v>1884</v>
      </c>
      <c r="AU2197" s="129" t="s">
        <v>204</v>
      </c>
      <c r="AV2197" s="129" t="s">
        <v>1922</v>
      </c>
      <c r="AW2197" s="129" t="s">
        <v>1923</v>
      </c>
      <c r="AX2197" s="129" t="s">
        <v>1934</v>
      </c>
      <c r="AZ2197" s="129" t="s">
        <v>3984</v>
      </c>
      <c r="BA2197" s="130" t="s">
        <v>13041</v>
      </c>
      <c r="BB2197" s="130" t="s">
        <v>13042</v>
      </c>
      <c r="BH2197" s="124"/>
      <c r="BI2197" s="124"/>
      <c r="BP2197" s="123"/>
      <c r="BQ2197" s="123"/>
      <c r="BR2197" s="123"/>
      <c r="BX2197" s="123"/>
      <c r="BY2197" s="123"/>
      <c r="CB2197" s="129" t="s">
        <v>1884</v>
      </c>
      <c r="CC2197" s="129" t="s">
        <v>204</v>
      </c>
      <c r="CD2197" s="129" t="s">
        <v>1922</v>
      </c>
      <c r="CE2197" s="129" t="s">
        <v>1923</v>
      </c>
      <c r="CF2197" s="129" t="s">
        <v>1934</v>
      </c>
      <c r="CG2197" s="131" t="s">
        <v>18083</v>
      </c>
      <c r="CH2197" s="131" t="s">
        <v>13042</v>
      </c>
      <c r="CI2197" s="124" t="s">
        <v>21180</v>
      </c>
    </row>
    <row r="2198" spans="45:87" ht="15" hidden="1" x14ac:dyDescent="0.25">
      <c r="AS2198" s="124" t="s">
        <v>6393</v>
      </c>
      <c r="AT2198" s="129" t="s">
        <v>1884</v>
      </c>
      <c r="AU2198" s="129" t="s">
        <v>204</v>
      </c>
      <c r="AV2198" s="129" t="s">
        <v>1922</v>
      </c>
      <c r="AW2198" s="129" t="s">
        <v>1923</v>
      </c>
      <c r="AX2198" s="129" t="s">
        <v>1935</v>
      </c>
      <c r="AZ2198" s="129" t="s">
        <v>3984</v>
      </c>
      <c r="BA2198" s="130" t="s">
        <v>13043</v>
      </c>
      <c r="BB2198" s="130" t="s">
        <v>13044</v>
      </c>
      <c r="BH2198" s="124"/>
      <c r="BI2198" s="124"/>
      <c r="BP2198" s="123"/>
      <c r="BQ2198" s="123"/>
      <c r="BR2198" s="123"/>
      <c r="BX2198" s="123"/>
      <c r="BY2198" s="123"/>
      <c r="CB2198" s="129" t="s">
        <v>1884</v>
      </c>
      <c r="CC2198" s="129" t="s">
        <v>204</v>
      </c>
      <c r="CD2198" s="129" t="s">
        <v>1922</v>
      </c>
      <c r="CE2198" s="129" t="s">
        <v>1923</v>
      </c>
      <c r="CF2198" s="129" t="s">
        <v>1935</v>
      </c>
      <c r="CG2198" s="131" t="s">
        <v>18083</v>
      </c>
      <c r="CH2198" s="131" t="s">
        <v>13044</v>
      </c>
      <c r="CI2198" s="124" t="s">
        <v>21181</v>
      </c>
    </row>
    <row r="2199" spans="45:87" ht="15" hidden="1" x14ac:dyDescent="0.25">
      <c r="AS2199" s="124" t="s">
        <v>6394</v>
      </c>
      <c r="AT2199" s="129" t="s">
        <v>1884</v>
      </c>
      <c r="AU2199" s="129" t="s">
        <v>204</v>
      </c>
      <c r="AV2199" s="129" t="s">
        <v>1922</v>
      </c>
      <c r="AW2199" s="129" t="s">
        <v>1923</v>
      </c>
      <c r="AX2199" s="129" t="s">
        <v>1936</v>
      </c>
      <c r="AZ2199" s="129" t="s">
        <v>3984</v>
      </c>
      <c r="BA2199" s="130" t="s">
        <v>13045</v>
      </c>
      <c r="BB2199" s="130" t="s">
        <v>13046</v>
      </c>
      <c r="BH2199" s="124"/>
      <c r="BI2199" s="124"/>
      <c r="BP2199" s="123"/>
      <c r="BQ2199" s="123"/>
      <c r="BR2199" s="123"/>
      <c r="BX2199" s="123"/>
      <c r="BY2199" s="123"/>
      <c r="CB2199" s="129" t="s">
        <v>1884</v>
      </c>
      <c r="CC2199" s="129" t="s">
        <v>204</v>
      </c>
      <c r="CD2199" s="129" t="s">
        <v>1922</v>
      </c>
      <c r="CE2199" s="129" t="s">
        <v>1923</v>
      </c>
      <c r="CF2199" s="129" t="s">
        <v>1936</v>
      </c>
      <c r="CG2199" s="131" t="s">
        <v>18083</v>
      </c>
      <c r="CH2199" s="131" t="s">
        <v>13046</v>
      </c>
      <c r="CI2199" s="124" t="s">
        <v>21182</v>
      </c>
    </row>
    <row r="2200" spans="45:87" ht="15" hidden="1" x14ac:dyDescent="0.25">
      <c r="AS2200" s="124" t="s">
        <v>6395</v>
      </c>
      <c r="AT2200" s="129" t="s">
        <v>1884</v>
      </c>
      <c r="AU2200" s="129" t="s">
        <v>204</v>
      </c>
      <c r="AV2200" s="129" t="s">
        <v>1922</v>
      </c>
      <c r="AW2200" s="129" t="s">
        <v>1923</v>
      </c>
      <c r="AX2200" s="129" t="s">
        <v>1937</v>
      </c>
      <c r="AZ2200" s="129" t="s">
        <v>3984</v>
      </c>
      <c r="BA2200" s="130" t="s">
        <v>13047</v>
      </c>
      <c r="BB2200" s="130" t="s">
        <v>13048</v>
      </c>
      <c r="BH2200" s="124"/>
      <c r="BI2200" s="124"/>
      <c r="BP2200" s="123"/>
      <c r="BQ2200" s="123"/>
      <c r="BR2200" s="123"/>
      <c r="BX2200" s="123"/>
      <c r="BY2200" s="123"/>
      <c r="CB2200" s="129" t="s">
        <v>1884</v>
      </c>
      <c r="CC2200" s="129" t="s">
        <v>204</v>
      </c>
      <c r="CD2200" s="129" t="s">
        <v>1922</v>
      </c>
      <c r="CE2200" s="129" t="s">
        <v>1923</v>
      </c>
      <c r="CF2200" s="129" t="s">
        <v>1937</v>
      </c>
      <c r="CG2200" s="131" t="s">
        <v>18083</v>
      </c>
      <c r="CH2200" s="131" t="s">
        <v>13048</v>
      </c>
      <c r="CI2200" s="124" t="s">
        <v>21183</v>
      </c>
    </row>
    <row r="2201" spans="45:87" ht="15" hidden="1" x14ac:dyDescent="0.25">
      <c r="AS2201" s="124" t="s">
        <v>6396</v>
      </c>
      <c r="AT2201" s="129" t="s">
        <v>1884</v>
      </c>
      <c r="AU2201" s="129" t="s">
        <v>204</v>
      </c>
      <c r="AV2201" s="129" t="s">
        <v>1922</v>
      </c>
      <c r="AW2201" s="129" t="s">
        <v>1923</v>
      </c>
      <c r="AX2201" s="129" t="s">
        <v>1938</v>
      </c>
      <c r="AZ2201" s="129" t="s">
        <v>3984</v>
      </c>
      <c r="BA2201" s="130" t="s">
        <v>13049</v>
      </c>
      <c r="BB2201" s="130" t="s">
        <v>13050</v>
      </c>
      <c r="BH2201" s="124"/>
      <c r="BI2201" s="124"/>
      <c r="BP2201" s="123"/>
      <c r="BQ2201" s="123"/>
      <c r="BR2201" s="123"/>
      <c r="BX2201" s="123"/>
      <c r="BY2201" s="123"/>
      <c r="CB2201" s="129" t="s">
        <v>1884</v>
      </c>
      <c r="CC2201" s="129" t="s">
        <v>204</v>
      </c>
      <c r="CD2201" s="129" t="s">
        <v>1922</v>
      </c>
      <c r="CE2201" s="129" t="s">
        <v>1923</v>
      </c>
      <c r="CF2201" s="129" t="s">
        <v>1938</v>
      </c>
      <c r="CG2201" s="131" t="s">
        <v>18083</v>
      </c>
      <c r="CH2201" s="131" t="s">
        <v>13050</v>
      </c>
      <c r="CI2201" s="124" t="s">
        <v>21184</v>
      </c>
    </row>
    <row r="2202" spans="45:87" ht="15" hidden="1" x14ac:dyDescent="0.25">
      <c r="AS2202" s="124" t="s">
        <v>6397</v>
      </c>
      <c r="AT2202" s="129" t="s">
        <v>1884</v>
      </c>
      <c r="AU2202" s="129" t="s">
        <v>204</v>
      </c>
      <c r="AV2202" s="129" t="s">
        <v>1922</v>
      </c>
      <c r="AW2202" s="129" t="s">
        <v>1923</v>
      </c>
      <c r="AX2202" s="129" t="s">
        <v>1939</v>
      </c>
      <c r="AZ2202" s="129" t="s">
        <v>3984</v>
      </c>
      <c r="BA2202" s="130" t="s">
        <v>13051</v>
      </c>
      <c r="BB2202" s="130" t="s">
        <v>13052</v>
      </c>
      <c r="BH2202" s="124"/>
      <c r="BI2202" s="124"/>
      <c r="BP2202" s="123"/>
      <c r="BQ2202" s="123"/>
      <c r="BR2202" s="123"/>
      <c r="BX2202" s="123"/>
      <c r="BY2202" s="123"/>
      <c r="CB2202" s="129" t="s">
        <v>1884</v>
      </c>
      <c r="CC2202" s="129" t="s">
        <v>204</v>
      </c>
      <c r="CD2202" s="129" t="s">
        <v>1922</v>
      </c>
      <c r="CE2202" s="129" t="s">
        <v>1923</v>
      </c>
      <c r="CF2202" s="129" t="s">
        <v>1939</v>
      </c>
      <c r="CG2202" s="131" t="s">
        <v>18083</v>
      </c>
      <c r="CH2202" s="131" t="s">
        <v>13052</v>
      </c>
      <c r="CI2202" s="124" t="s">
        <v>21185</v>
      </c>
    </row>
    <row r="2203" spans="45:87" ht="15" hidden="1" x14ac:dyDescent="0.25">
      <c r="AS2203" s="124" t="s">
        <v>6398</v>
      </c>
      <c r="AT2203" s="129" t="s">
        <v>1884</v>
      </c>
      <c r="AU2203" s="129" t="s">
        <v>204</v>
      </c>
      <c r="AV2203" s="129" t="s">
        <v>1922</v>
      </c>
      <c r="AW2203" s="129" t="s">
        <v>1923</v>
      </c>
      <c r="AX2203" s="129" t="s">
        <v>1940</v>
      </c>
      <c r="AZ2203" s="129" t="s">
        <v>3984</v>
      </c>
      <c r="BA2203" s="130" t="s">
        <v>13053</v>
      </c>
      <c r="BB2203" s="130" t="s">
        <v>13054</v>
      </c>
      <c r="BH2203" s="124"/>
      <c r="BI2203" s="124"/>
      <c r="BP2203" s="123"/>
      <c r="BQ2203" s="123"/>
      <c r="BR2203" s="123"/>
      <c r="BX2203" s="123"/>
      <c r="BY2203" s="123"/>
      <c r="CB2203" s="129" t="s">
        <v>1884</v>
      </c>
      <c r="CC2203" s="129" t="s">
        <v>204</v>
      </c>
      <c r="CD2203" s="129" t="s">
        <v>1922</v>
      </c>
      <c r="CE2203" s="129" t="s">
        <v>1923</v>
      </c>
      <c r="CF2203" s="129" t="s">
        <v>1940</v>
      </c>
      <c r="CG2203" s="131" t="s">
        <v>18083</v>
      </c>
      <c r="CH2203" s="131" t="s">
        <v>13054</v>
      </c>
      <c r="CI2203" s="124" t="s">
        <v>21186</v>
      </c>
    </row>
    <row r="2204" spans="45:87" ht="15" hidden="1" x14ac:dyDescent="0.25">
      <c r="AS2204" s="124" t="s">
        <v>6399</v>
      </c>
      <c r="AT2204" s="129" t="s">
        <v>1884</v>
      </c>
      <c r="AU2204" s="129" t="s">
        <v>204</v>
      </c>
      <c r="AV2204" s="129" t="s">
        <v>1922</v>
      </c>
      <c r="AW2204" s="129" t="s">
        <v>1923</v>
      </c>
      <c r="AX2204" s="129" t="s">
        <v>1941</v>
      </c>
      <c r="AZ2204" s="129" t="s">
        <v>3984</v>
      </c>
      <c r="BA2204" s="130" t="s">
        <v>13055</v>
      </c>
      <c r="BB2204" s="130" t="s">
        <v>13056</v>
      </c>
      <c r="BH2204" s="124"/>
      <c r="BI2204" s="124"/>
      <c r="BP2204" s="123"/>
      <c r="BQ2204" s="123"/>
      <c r="BR2204" s="123"/>
      <c r="BX2204" s="123"/>
      <c r="BY2204" s="123"/>
      <c r="CB2204" s="129" t="s">
        <v>1884</v>
      </c>
      <c r="CC2204" s="129" t="s">
        <v>204</v>
      </c>
      <c r="CD2204" s="129" t="s">
        <v>1922</v>
      </c>
      <c r="CE2204" s="129" t="s">
        <v>1923</v>
      </c>
      <c r="CF2204" s="129" t="s">
        <v>1941</v>
      </c>
      <c r="CG2204" s="131" t="s">
        <v>18083</v>
      </c>
      <c r="CH2204" s="131" t="s">
        <v>13056</v>
      </c>
      <c r="CI2204" s="124" t="s">
        <v>21187</v>
      </c>
    </row>
    <row r="2205" spans="45:87" ht="15" hidden="1" x14ac:dyDescent="0.25">
      <c r="AS2205" s="124" t="s">
        <v>6400</v>
      </c>
      <c r="AT2205" s="129" t="s">
        <v>1884</v>
      </c>
      <c r="AU2205" s="129" t="s">
        <v>204</v>
      </c>
      <c r="AV2205" s="129" t="s">
        <v>1922</v>
      </c>
      <c r="AW2205" s="129" t="s">
        <v>1942</v>
      </c>
      <c r="AX2205" s="129" t="s">
        <v>1943</v>
      </c>
      <c r="AZ2205" s="129" t="s">
        <v>3984</v>
      </c>
      <c r="BA2205" s="130" t="s">
        <v>13057</v>
      </c>
      <c r="BB2205" s="130" t="s">
        <v>13058</v>
      </c>
      <c r="BH2205" s="124"/>
      <c r="BI2205" s="124"/>
      <c r="BP2205" s="123"/>
      <c r="BQ2205" s="123"/>
      <c r="BR2205" s="123"/>
      <c r="BX2205" s="123"/>
      <c r="BY2205" s="123"/>
      <c r="CB2205" s="129" t="s">
        <v>1884</v>
      </c>
      <c r="CC2205" s="129" t="s">
        <v>204</v>
      </c>
      <c r="CD2205" s="129" t="s">
        <v>1922</v>
      </c>
      <c r="CE2205" s="129" t="s">
        <v>1942</v>
      </c>
      <c r="CF2205" s="129" t="s">
        <v>1943</v>
      </c>
      <c r="CG2205" s="131" t="s">
        <v>18084</v>
      </c>
      <c r="CH2205" s="131" t="s">
        <v>13058</v>
      </c>
      <c r="CI2205" s="124" t="s">
        <v>21188</v>
      </c>
    </row>
    <row r="2206" spans="45:87" ht="15" hidden="1" x14ac:dyDescent="0.25">
      <c r="AS2206" s="124" t="s">
        <v>6401</v>
      </c>
      <c r="AT2206" s="129" t="s">
        <v>1884</v>
      </c>
      <c r="AU2206" s="129" t="s">
        <v>204</v>
      </c>
      <c r="AV2206" s="129" t="s">
        <v>1922</v>
      </c>
      <c r="AW2206" s="129" t="s">
        <v>1942</v>
      </c>
      <c r="AX2206" s="129" t="s">
        <v>1944</v>
      </c>
      <c r="AZ2206" s="129" t="s">
        <v>3984</v>
      </c>
      <c r="BA2206" s="130" t="s">
        <v>13059</v>
      </c>
      <c r="BB2206" s="130" t="s">
        <v>13060</v>
      </c>
      <c r="BH2206" s="124"/>
      <c r="BI2206" s="124"/>
      <c r="BP2206" s="123"/>
      <c r="BQ2206" s="123"/>
      <c r="BR2206" s="123"/>
      <c r="BX2206" s="123"/>
      <c r="BY2206" s="123"/>
      <c r="CB2206" s="129" t="s">
        <v>1884</v>
      </c>
      <c r="CC2206" s="129" t="s">
        <v>204</v>
      </c>
      <c r="CD2206" s="129" t="s">
        <v>1922</v>
      </c>
      <c r="CE2206" s="129" t="s">
        <v>1942</v>
      </c>
      <c r="CF2206" s="129" t="s">
        <v>1944</v>
      </c>
      <c r="CG2206" s="131" t="s">
        <v>18084</v>
      </c>
      <c r="CH2206" s="131" t="s">
        <v>13060</v>
      </c>
      <c r="CI2206" s="124" t="s">
        <v>21189</v>
      </c>
    </row>
    <row r="2207" spans="45:87" ht="15" hidden="1" x14ac:dyDescent="0.25">
      <c r="AS2207" s="124" t="s">
        <v>6402</v>
      </c>
      <c r="AT2207" s="129" t="s">
        <v>1884</v>
      </c>
      <c r="AU2207" s="129" t="s">
        <v>204</v>
      </c>
      <c r="AV2207" s="129" t="s">
        <v>1922</v>
      </c>
      <c r="AW2207" s="129" t="s">
        <v>1942</v>
      </c>
      <c r="AX2207" s="129" t="s">
        <v>1945</v>
      </c>
      <c r="AZ2207" s="129" t="s">
        <v>3984</v>
      </c>
      <c r="BA2207" s="130" t="s">
        <v>13061</v>
      </c>
      <c r="BB2207" s="130" t="s">
        <v>13062</v>
      </c>
      <c r="BH2207" s="124"/>
      <c r="BI2207" s="124"/>
      <c r="BP2207" s="123"/>
      <c r="BQ2207" s="123"/>
      <c r="BR2207" s="123"/>
      <c r="BX2207" s="123"/>
      <c r="BY2207" s="123"/>
      <c r="CB2207" s="129" t="s">
        <v>1884</v>
      </c>
      <c r="CC2207" s="129" t="s">
        <v>204</v>
      </c>
      <c r="CD2207" s="129" t="s">
        <v>1922</v>
      </c>
      <c r="CE2207" s="129" t="s">
        <v>1942</v>
      </c>
      <c r="CF2207" s="129" t="s">
        <v>1945</v>
      </c>
      <c r="CG2207" s="131" t="s">
        <v>18084</v>
      </c>
      <c r="CH2207" s="131" t="s">
        <v>13062</v>
      </c>
      <c r="CI2207" s="124" t="s">
        <v>21190</v>
      </c>
    </row>
    <row r="2208" spans="45:87" ht="15" hidden="1" x14ac:dyDescent="0.25">
      <c r="AS2208" s="124" t="s">
        <v>6403</v>
      </c>
      <c r="AT2208" s="129" t="s">
        <v>1884</v>
      </c>
      <c r="AU2208" s="129" t="s">
        <v>204</v>
      </c>
      <c r="AV2208" s="129" t="s">
        <v>1922</v>
      </c>
      <c r="AW2208" s="129" t="s">
        <v>1942</v>
      </c>
      <c r="AX2208" s="129" t="s">
        <v>1946</v>
      </c>
      <c r="AZ2208" s="129" t="s">
        <v>3984</v>
      </c>
      <c r="BA2208" s="130" t="s">
        <v>13063</v>
      </c>
      <c r="BB2208" s="130" t="s">
        <v>13064</v>
      </c>
      <c r="BH2208" s="124"/>
      <c r="BI2208" s="124"/>
      <c r="BP2208" s="123"/>
      <c r="BQ2208" s="123"/>
      <c r="BR2208" s="123"/>
      <c r="BX2208" s="123"/>
      <c r="BY2208" s="123"/>
      <c r="CB2208" s="129" t="s">
        <v>1884</v>
      </c>
      <c r="CC2208" s="129" t="s">
        <v>204</v>
      </c>
      <c r="CD2208" s="129" t="s">
        <v>1922</v>
      </c>
      <c r="CE2208" s="129" t="s">
        <v>1942</v>
      </c>
      <c r="CF2208" s="129" t="s">
        <v>1946</v>
      </c>
      <c r="CG2208" s="131" t="s">
        <v>18084</v>
      </c>
      <c r="CH2208" s="131" t="s">
        <v>13064</v>
      </c>
      <c r="CI2208" s="124" t="s">
        <v>21191</v>
      </c>
    </row>
    <row r="2209" spans="45:87" ht="15" hidden="1" x14ac:dyDescent="0.25">
      <c r="AS2209" s="124" t="s">
        <v>6404</v>
      </c>
      <c r="AT2209" s="129" t="s">
        <v>1884</v>
      </c>
      <c r="AU2209" s="129" t="s">
        <v>204</v>
      </c>
      <c r="AV2209" s="129" t="s">
        <v>1922</v>
      </c>
      <c r="AW2209" s="129" t="s">
        <v>1942</v>
      </c>
      <c r="AX2209" s="129" t="s">
        <v>1947</v>
      </c>
      <c r="AZ2209" s="129" t="s">
        <v>3984</v>
      </c>
      <c r="BA2209" s="130" t="s">
        <v>13065</v>
      </c>
      <c r="BB2209" s="130" t="s">
        <v>13066</v>
      </c>
      <c r="BH2209" s="124"/>
      <c r="BI2209" s="124"/>
      <c r="BP2209" s="123"/>
      <c r="BQ2209" s="123"/>
      <c r="BR2209" s="123"/>
      <c r="BX2209" s="123"/>
      <c r="BY2209" s="123"/>
      <c r="CB2209" s="129" t="s">
        <v>1884</v>
      </c>
      <c r="CC2209" s="129" t="s">
        <v>204</v>
      </c>
      <c r="CD2209" s="129" t="s">
        <v>1922</v>
      </c>
      <c r="CE2209" s="129" t="s">
        <v>1942</v>
      </c>
      <c r="CF2209" s="129" t="s">
        <v>1947</v>
      </c>
      <c r="CG2209" s="131" t="s">
        <v>18084</v>
      </c>
      <c r="CH2209" s="131" t="s">
        <v>13066</v>
      </c>
      <c r="CI2209" s="124" t="s">
        <v>21192</v>
      </c>
    </row>
    <row r="2210" spans="45:87" ht="15" hidden="1" x14ac:dyDescent="0.25">
      <c r="AS2210" s="124" t="s">
        <v>6405</v>
      </c>
      <c r="AT2210" s="129" t="s">
        <v>1884</v>
      </c>
      <c r="AU2210" s="129" t="s">
        <v>204</v>
      </c>
      <c r="AV2210" s="129" t="s">
        <v>1922</v>
      </c>
      <c r="AW2210" s="129" t="s">
        <v>1942</v>
      </c>
      <c r="AX2210" s="129" t="s">
        <v>1948</v>
      </c>
      <c r="AZ2210" s="129" t="s">
        <v>3984</v>
      </c>
      <c r="BA2210" s="130" t="s">
        <v>13067</v>
      </c>
      <c r="BB2210" s="130" t="s">
        <v>13068</v>
      </c>
      <c r="BH2210" s="124"/>
      <c r="BI2210" s="124"/>
      <c r="BP2210" s="123"/>
      <c r="BQ2210" s="123"/>
      <c r="BR2210" s="123"/>
      <c r="BX2210" s="123"/>
      <c r="BY2210" s="123"/>
      <c r="CB2210" s="129" t="s">
        <v>1884</v>
      </c>
      <c r="CC2210" s="129" t="s">
        <v>204</v>
      </c>
      <c r="CD2210" s="129" t="s">
        <v>1922</v>
      </c>
      <c r="CE2210" s="129" t="s">
        <v>1942</v>
      </c>
      <c r="CF2210" s="129" t="s">
        <v>1948</v>
      </c>
      <c r="CG2210" s="131" t="s">
        <v>18084</v>
      </c>
      <c r="CH2210" s="131" t="s">
        <v>13068</v>
      </c>
      <c r="CI2210" s="124" t="s">
        <v>21193</v>
      </c>
    </row>
    <row r="2211" spans="45:87" ht="15" hidden="1" x14ac:dyDescent="0.25">
      <c r="AS2211" s="124" t="s">
        <v>6406</v>
      </c>
      <c r="AT2211" s="129" t="s">
        <v>1884</v>
      </c>
      <c r="AU2211" s="129" t="s">
        <v>204</v>
      </c>
      <c r="AV2211" s="129" t="s">
        <v>1922</v>
      </c>
      <c r="AW2211" s="129" t="s">
        <v>1942</v>
      </c>
      <c r="AX2211" s="129" t="s">
        <v>1949</v>
      </c>
      <c r="AZ2211" s="129" t="s">
        <v>3984</v>
      </c>
      <c r="BA2211" s="130" t="s">
        <v>13069</v>
      </c>
      <c r="BB2211" s="130" t="s">
        <v>13070</v>
      </c>
      <c r="BH2211" s="124"/>
      <c r="BI2211" s="124"/>
      <c r="BP2211" s="123"/>
      <c r="BQ2211" s="123"/>
      <c r="BR2211" s="123"/>
      <c r="BX2211" s="123"/>
      <c r="BY2211" s="123"/>
      <c r="CB2211" s="129" t="s">
        <v>1884</v>
      </c>
      <c r="CC2211" s="129" t="s">
        <v>204</v>
      </c>
      <c r="CD2211" s="129" t="s">
        <v>1922</v>
      </c>
      <c r="CE2211" s="129" t="s">
        <v>1942</v>
      </c>
      <c r="CF2211" s="129" t="s">
        <v>1949</v>
      </c>
      <c r="CG2211" s="131" t="s">
        <v>18084</v>
      </c>
      <c r="CH2211" s="131" t="s">
        <v>13070</v>
      </c>
      <c r="CI2211" s="124" t="s">
        <v>21194</v>
      </c>
    </row>
    <row r="2212" spans="45:87" ht="15" hidden="1" x14ac:dyDescent="0.25">
      <c r="AS2212" s="124" t="s">
        <v>6407</v>
      </c>
      <c r="AT2212" s="129" t="s">
        <v>1884</v>
      </c>
      <c r="AU2212" s="129" t="s">
        <v>204</v>
      </c>
      <c r="AV2212" s="129" t="s">
        <v>1922</v>
      </c>
      <c r="AW2212" s="129" t="s">
        <v>1942</v>
      </c>
      <c r="AX2212" s="129" t="s">
        <v>1950</v>
      </c>
      <c r="AZ2212" s="129" t="s">
        <v>3984</v>
      </c>
      <c r="BA2212" s="130" t="s">
        <v>13071</v>
      </c>
      <c r="BB2212" s="130" t="s">
        <v>13072</v>
      </c>
      <c r="BH2212" s="124"/>
      <c r="BI2212" s="124"/>
      <c r="BP2212" s="123"/>
      <c r="BQ2212" s="123"/>
      <c r="BR2212" s="123"/>
      <c r="BX2212" s="123"/>
      <c r="BY2212" s="123"/>
      <c r="CB2212" s="129" t="s">
        <v>1884</v>
      </c>
      <c r="CC2212" s="129" t="s">
        <v>204</v>
      </c>
      <c r="CD2212" s="129" t="s">
        <v>1922</v>
      </c>
      <c r="CE2212" s="129" t="s">
        <v>1942</v>
      </c>
      <c r="CF2212" s="129" t="s">
        <v>1950</v>
      </c>
      <c r="CG2212" s="131" t="s">
        <v>18084</v>
      </c>
      <c r="CH2212" s="131" t="s">
        <v>13072</v>
      </c>
      <c r="CI2212" s="124" t="s">
        <v>21195</v>
      </c>
    </row>
    <row r="2213" spans="45:87" ht="15" hidden="1" x14ac:dyDescent="0.25">
      <c r="AS2213" s="124" t="s">
        <v>6408</v>
      </c>
      <c r="AT2213" s="129" t="s">
        <v>1884</v>
      </c>
      <c r="AU2213" s="129" t="s">
        <v>204</v>
      </c>
      <c r="AV2213" s="129" t="s">
        <v>1922</v>
      </c>
      <c r="AW2213" s="129" t="s">
        <v>1942</v>
      </c>
      <c r="AX2213" s="129" t="s">
        <v>1951</v>
      </c>
      <c r="AZ2213" s="129" t="s">
        <v>3984</v>
      </c>
      <c r="BA2213" s="130" t="s">
        <v>13073</v>
      </c>
      <c r="BB2213" s="130" t="s">
        <v>13074</v>
      </c>
      <c r="BH2213" s="124"/>
      <c r="BI2213" s="124"/>
      <c r="BP2213" s="123"/>
      <c r="BQ2213" s="123"/>
      <c r="BR2213" s="123"/>
      <c r="BX2213" s="123"/>
      <c r="BY2213" s="123"/>
      <c r="CB2213" s="129" t="s">
        <v>1884</v>
      </c>
      <c r="CC2213" s="129" t="s">
        <v>204</v>
      </c>
      <c r="CD2213" s="129" t="s">
        <v>1922</v>
      </c>
      <c r="CE2213" s="129" t="s">
        <v>1942</v>
      </c>
      <c r="CF2213" s="129" t="s">
        <v>1951</v>
      </c>
      <c r="CG2213" s="131" t="s">
        <v>18084</v>
      </c>
      <c r="CH2213" s="131" t="s">
        <v>13074</v>
      </c>
      <c r="CI2213" s="124" t="s">
        <v>21196</v>
      </c>
    </row>
    <row r="2214" spans="45:87" ht="15" hidden="1" x14ac:dyDescent="0.25">
      <c r="AS2214" s="124" t="s">
        <v>6409</v>
      </c>
      <c r="AT2214" s="129" t="s">
        <v>1884</v>
      </c>
      <c r="AU2214" s="129" t="s">
        <v>204</v>
      </c>
      <c r="AV2214" s="129" t="s">
        <v>1922</v>
      </c>
      <c r="AW2214" s="129" t="s">
        <v>1942</v>
      </c>
      <c r="AX2214" s="129" t="s">
        <v>1952</v>
      </c>
      <c r="AZ2214" s="129" t="s">
        <v>3984</v>
      </c>
      <c r="BA2214" s="130" t="s">
        <v>13075</v>
      </c>
      <c r="BB2214" s="130" t="s">
        <v>13076</v>
      </c>
      <c r="BH2214" s="124"/>
      <c r="BI2214" s="124"/>
      <c r="BP2214" s="123"/>
      <c r="BQ2214" s="123"/>
      <c r="BR2214" s="123"/>
      <c r="BX2214" s="123"/>
      <c r="BY2214" s="123"/>
      <c r="CB2214" s="129" t="s">
        <v>1884</v>
      </c>
      <c r="CC2214" s="129" t="s">
        <v>204</v>
      </c>
      <c r="CD2214" s="129" t="s">
        <v>1922</v>
      </c>
      <c r="CE2214" s="129" t="s">
        <v>1942</v>
      </c>
      <c r="CF2214" s="129" t="s">
        <v>1952</v>
      </c>
      <c r="CG2214" s="131" t="s">
        <v>18084</v>
      </c>
      <c r="CH2214" s="131" t="s">
        <v>13076</v>
      </c>
      <c r="CI2214" s="124" t="s">
        <v>21197</v>
      </c>
    </row>
    <row r="2215" spans="45:87" ht="15" hidden="1" x14ac:dyDescent="0.25">
      <c r="AS2215" s="124" t="s">
        <v>6410</v>
      </c>
      <c r="AT2215" s="129" t="s">
        <v>1884</v>
      </c>
      <c r="AU2215" s="129" t="s">
        <v>204</v>
      </c>
      <c r="AV2215" s="129" t="s">
        <v>1922</v>
      </c>
      <c r="AW2215" s="129" t="s">
        <v>1942</v>
      </c>
      <c r="AX2215" s="129" t="s">
        <v>1953</v>
      </c>
      <c r="AZ2215" s="129" t="s">
        <v>3984</v>
      </c>
      <c r="BA2215" s="130" t="s">
        <v>13077</v>
      </c>
      <c r="BB2215" s="130" t="s">
        <v>13078</v>
      </c>
      <c r="BH2215" s="124"/>
      <c r="BI2215" s="124"/>
      <c r="BP2215" s="123"/>
      <c r="BQ2215" s="123"/>
      <c r="BR2215" s="123"/>
      <c r="BX2215" s="123"/>
      <c r="BY2215" s="123"/>
      <c r="CB2215" s="129" t="s">
        <v>1884</v>
      </c>
      <c r="CC2215" s="129" t="s">
        <v>204</v>
      </c>
      <c r="CD2215" s="129" t="s">
        <v>1922</v>
      </c>
      <c r="CE2215" s="129" t="s">
        <v>1942</v>
      </c>
      <c r="CF2215" s="129" t="s">
        <v>1953</v>
      </c>
      <c r="CG2215" s="131" t="s">
        <v>18084</v>
      </c>
      <c r="CH2215" s="131" t="s">
        <v>13078</v>
      </c>
      <c r="CI2215" s="124" t="s">
        <v>21198</v>
      </c>
    </row>
    <row r="2216" spans="45:87" ht="15" hidden="1" x14ac:dyDescent="0.25">
      <c r="AS2216" s="124" t="s">
        <v>6411</v>
      </c>
      <c r="AT2216" s="129" t="s">
        <v>1884</v>
      </c>
      <c r="AU2216" s="129" t="s">
        <v>204</v>
      </c>
      <c r="AV2216" s="129" t="s">
        <v>1922</v>
      </c>
      <c r="AW2216" s="129" t="s">
        <v>1942</v>
      </c>
      <c r="AX2216" s="129" t="s">
        <v>1954</v>
      </c>
      <c r="AZ2216" s="129" t="s">
        <v>3984</v>
      </c>
      <c r="BA2216" s="130" t="s">
        <v>13079</v>
      </c>
      <c r="BB2216" s="130" t="s">
        <v>13080</v>
      </c>
      <c r="BH2216" s="124"/>
      <c r="BI2216" s="124"/>
      <c r="BP2216" s="123"/>
      <c r="BQ2216" s="123"/>
      <c r="BR2216" s="123"/>
      <c r="BX2216" s="123"/>
      <c r="BY2216" s="123"/>
      <c r="CB2216" s="129" t="s">
        <v>1884</v>
      </c>
      <c r="CC2216" s="129" t="s">
        <v>204</v>
      </c>
      <c r="CD2216" s="129" t="s">
        <v>1922</v>
      </c>
      <c r="CE2216" s="129" t="s">
        <v>1942</v>
      </c>
      <c r="CF2216" s="129" t="s">
        <v>1954</v>
      </c>
      <c r="CG2216" s="131" t="s">
        <v>18084</v>
      </c>
      <c r="CH2216" s="131" t="s">
        <v>13080</v>
      </c>
      <c r="CI2216" s="124" t="s">
        <v>21199</v>
      </c>
    </row>
    <row r="2217" spans="45:87" ht="15" hidden="1" x14ac:dyDescent="0.25">
      <c r="AS2217" s="124" t="s">
        <v>6412</v>
      </c>
      <c r="AT2217" s="129" t="s">
        <v>1884</v>
      </c>
      <c r="AU2217" s="129" t="s">
        <v>204</v>
      </c>
      <c r="AV2217" s="129" t="s">
        <v>1922</v>
      </c>
      <c r="AW2217" s="129" t="s">
        <v>1942</v>
      </c>
      <c r="AX2217" s="129" t="s">
        <v>1955</v>
      </c>
      <c r="AZ2217" s="129" t="s">
        <v>3984</v>
      </c>
      <c r="BA2217" s="130" t="s">
        <v>13081</v>
      </c>
      <c r="BB2217" s="130" t="s">
        <v>13082</v>
      </c>
      <c r="BH2217" s="124"/>
      <c r="BI2217" s="124"/>
      <c r="BP2217" s="123"/>
      <c r="BQ2217" s="123"/>
      <c r="BR2217" s="123"/>
      <c r="BX2217" s="123"/>
      <c r="BY2217" s="123"/>
      <c r="CB2217" s="129" t="s">
        <v>1884</v>
      </c>
      <c r="CC2217" s="129" t="s">
        <v>204</v>
      </c>
      <c r="CD2217" s="129" t="s">
        <v>1922</v>
      </c>
      <c r="CE2217" s="129" t="s">
        <v>1942</v>
      </c>
      <c r="CF2217" s="129" t="s">
        <v>1955</v>
      </c>
      <c r="CG2217" s="131" t="s">
        <v>18084</v>
      </c>
      <c r="CH2217" s="131" t="s">
        <v>13082</v>
      </c>
      <c r="CI2217" s="124" t="s">
        <v>21200</v>
      </c>
    </row>
    <row r="2218" spans="45:87" ht="15" hidden="1" x14ac:dyDescent="0.25">
      <c r="AS2218" s="124" t="s">
        <v>6413</v>
      </c>
      <c r="AT2218" s="129" t="s">
        <v>1884</v>
      </c>
      <c r="AU2218" s="129" t="s">
        <v>204</v>
      </c>
      <c r="AV2218" s="129" t="s">
        <v>1922</v>
      </c>
      <c r="AW2218" s="129" t="s">
        <v>1942</v>
      </c>
      <c r="AX2218" s="129" t="s">
        <v>1956</v>
      </c>
      <c r="AZ2218" s="129" t="s">
        <v>3984</v>
      </c>
      <c r="BA2218" s="130" t="s">
        <v>13083</v>
      </c>
      <c r="BB2218" s="130" t="s">
        <v>13084</v>
      </c>
      <c r="BH2218" s="124"/>
      <c r="BI2218" s="124"/>
      <c r="BP2218" s="123"/>
      <c r="BQ2218" s="123"/>
      <c r="BR2218" s="123"/>
      <c r="BX2218" s="123"/>
      <c r="BY2218" s="123"/>
      <c r="CB2218" s="129" t="s">
        <v>1884</v>
      </c>
      <c r="CC2218" s="129" t="s">
        <v>204</v>
      </c>
      <c r="CD2218" s="129" t="s">
        <v>1922</v>
      </c>
      <c r="CE2218" s="129" t="s">
        <v>1942</v>
      </c>
      <c r="CF2218" s="129" t="s">
        <v>1956</v>
      </c>
      <c r="CG2218" s="131" t="s">
        <v>18084</v>
      </c>
      <c r="CH2218" s="131" t="s">
        <v>13084</v>
      </c>
      <c r="CI2218" s="124" t="s">
        <v>21201</v>
      </c>
    </row>
    <row r="2219" spans="45:87" ht="15" hidden="1" x14ac:dyDescent="0.25">
      <c r="AS2219" s="124" t="s">
        <v>6414</v>
      </c>
      <c r="AT2219" s="129" t="s">
        <v>1884</v>
      </c>
      <c r="AU2219" s="129" t="s">
        <v>204</v>
      </c>
      <c r="AV2219" s="129" t="s">
        <v>1922</v>
      </c>
      <c r="AW2219" s="129" t="s">
        <v>1942</v>
      </c>
      <c r="AX2219" s="129" t="s">
        <v>1957</v>
      </c>
      <c r="AZ2219" s="129" t="s">
        <v>3984</v>
      </c>
      <c r="BA2219" s="130" t="s">
        <v>13085</v>
      </c>
      <c r="BB2219" s="130" t="s">
        <v>13086</v>
      </c>
      <c r="BH2219" s="124"/>
      <c r="BI2219" s="124"/>
      <c r="BP2219" s="123"/>
      <c r="BQ2219" s="123"/>
      <c r="BR2219" s="123"/>
      <c r="BX2219" s="123"/>
      <c r="BY2219" s="123"/>
      <c r="CB2219" s="129" t="s">
        <v>1884</v>
      </c>
      <c r="CC2219" s="129" t="s">
        <v>204</v>
      </c>
      <c r="CD2219" s="129" t="s">
        <v>1922</v>
      </c>
      <c r="CE2219" s="129" t="s">
        <v>1942</v>
      </c>
      <c r="CF2219" s="129" t="s">
        <v>1957</v>
      </c>
      <c r="CG2219" s="131" t="s">
        <v>18084</v>
      </c>
      <c r="CH2219" s="131" t="s">
        <v>13086</v>
      </c>
      <c r="CI2219" s="124" t="s">
        <v>21202</v>
      </c>
    </row>
    <row r="2220" spans="45:87" ht="15" hidden="1" x14ac:dyDescent="0.25">
      <c r="AS2220" s="124" t="s">
        <v>6415</v>
      </c>
      <c r="AT2220" s="129" t="s">
        <v>1884</v>
      </c>
      <c r="AU2220" s="129" t="s">
        <v>204</v>
      </c>
      <c r="AV2220" s="129" t="s">
        <v>1922</v>
      </c>
      <c r="AW2220" s="129" t="s">
        <v>1942</v>
      </c>
      <c r="AX2220" s="129" t="s">
        <v>1958</v>
      </c>
      <c r="AZ2220" s="129" t="s">
        <v>3984</v>
      </c>
      <c r="BA2220" s="130" t="s">
        <v>13087</v>
      </c>
      <c r="BB2220" s="130" t="s">
        <v>13088</v>
      </c>
      <c r="BH2220" s="124"/>
      <c r="BI2220" s="124"/>
      <c r="BP2220" s="123"/>
      <c r="BQ2220" s="123"/>
      <c r="BR2220" s="123"/>
      <c r="BX2220" s="123"/>
      <c r="BY2220" s="123"/>
      <c r="CB2220" s="129" t="s">
        <v>1884</v>
      </c>
      <c r="CC2220" s="129" t="s">
        <v>204</v>
      </c>
      <c r="CD2220" s="129" t="s">
        <v>1922</v>
      </c>
      <c r="CE2220" s="129" t="s">
        <v>1942</v>
      </c>
      <c r="CF2220" s="129" t="s">
        <v>1958</v>
      </c>
      <c r="CG2220" s="131" t="s">
        <v>18084</v>
      </c>
      <c r="CH2220" s="131" t="s">
        <v>13088</v>
      </c>
      <c r="CI2220" s="124" t="s">
        <v>21203</v>
      </c>
    </row>
    <row r="2221" spans="45:87" ht="15" hidden="1" x14ac:dyDescent="0.25">
      <c r="AS2221" s="124" t="s">
        <v>6416</v>
      </c>
      <c r="AT2221" s="129" t="s">
        <v>1884</v>
      </c>
      <c r="AU2221" s="129" t="s">
        <v>204</v>
      </c>
      <c r="AV2221" s="129" t="s">
        <v>1922</v>
      </c>
      <c r="AW2221" s="129" t="s">
        <v>1942</v>
      </c>
      <c r="AX2221" s="129" t="s">
        <v>1959</v>
      </c>
      <c r="AZ2221" s="129" t="s">
        <v>3984</v>
      </c>
      <c r="BA2221" s="130" t="s">
        <v>13089</v>
      </c>
      <c r="BB2221" s="130" t="s">
        <v>13090</v>
      </c>
      <c r="BH2221" s="124"/>
      <c r="BI2221" s="124"/>
      <c r="BP2221" s="123"/>
      <c r="BQ2221" s="123"/>
      <c r="BR2221" s="123"/>
      <c r="BX2221" s="123"/>
      <c r="BY2221" s="123"/>
      <c r="CB2221" s="129" t="s">
        <v>1884</v>
      </c>
      <c r="CC2221" s="129" t="s">
        <v>204</v>
      </c>
      <c r="CD2221" s="129" t="s">
        <v>1922</v>
      </c>
      <c r="CE2221" s="129" t="s">
        <v>1942</v>
      </c>
      <c r="CF2221" s="129" t="s">
        <v>1959</v>
      </c>
      <c r="CG2221" s="131" t="s">
        <v>18084</v>
      </c>
      <c r="CH2221" s="131" t="s">
        <v>13090</v>
      </c>
      <c r="CI2221" s="124" t="s">
        <v>21204</v>
      </c>
    </row>
    <row r="2222" spans="45:87" ht="15" hidden="1" x14ac:dyDescent="0.25">
      <c r="AS2222" s="124" t="s">
        <v>6417</v>
      </c>
      <c r="AT2222" s="129" t="s">
        <v>1884</v>
      </c>
      <c r="AU2222" s="129" t="s">
        <v>204</v>
      </c>
      <c r="AV2222" s="129" t="s">
        <v>1922</v>
      </c>
      <c r="AW2222" s="129" t="s">
        <v>1942</v>
      </c>
      <c r="AX2222" s="129" t="s">
        <v>1960</v>
      </c>
      <c r="AZ2222" s="129" t="s">
        <v>3984</v>
      </c>
      <c r="BA2222" s="130" t="s">
        <v>13091</v>
      </c>
      <c r="BB2222" s="130" t="s">
        <v>13092</v>
      </c>
      <c r="BH2222" s="124"/>
      <c r="BI2222" s="124"/>
      <c r="BP2222" s="123"/>
      <c r="BQ2222" s="123"/>
      <c r="BR2222" s="123"/>
      <c r="BX2222" s="123"/>
      <c r="BY2222" s="123"/>
      <c r="CB2222" s="129" t="s">
        <v>1884</v>
      </c>
      <c r="CC2222" s="129" t="s">
        <v>204</v>
      </c>
      <c r="CD2222" s="129" t="s">
        <v>1922</v>
      </c>
      <c r="CE2222" s="129" t="s">
        <v>1942</v>
      </c>
      <c r="CF2222" s="129" t="s">
        <v>1960</v>
      </c>
      <c r="CG2222" s="131" t="s">
        <v>18084</v>
      </c>
      <c r="CH2222" s="131" t="s">
        <v>13092</v>
      </c>
      <c r="CI2222" s="124" t="s">
        <v>21205</v>
      </c>
    </row>
    <row r="2223" spans="45:87" ht="15" hidden="1" x14ac:dyDescent="0.25">
      <c r="AS2223" s="124" t="s">
        <v>6418</v>
      </c>
      <c r="AT2223" s="129" t="s">
        <v>1884</v>
      </c>
      <c r="AU2223" s="129" t="s">
        <v>204</v>
      </c>
      <c r="AV2223" s="129" t="s">
        <v>1961</v>
      </c>
      <c r="AW2223" s="129" t="s">
        <v>1962</v>
      </c>
      <c r="AX2223" s="129" t="s">
        <v>1963</v>
      </c>
      <c r="AZ2223" s="129" t="s">
        <v>3984</v>
      </c>
      <c r="BA2223" s="130" t="s">
        <v>13093</v>
      </c>
      <c r="BB2223" s="130" t="s">
        <v>13094</v>
      </c>
      <c r="BH2223" s="124"/>
      <c r="BI2223" s="124"/>
      <c r="BP2223" s="123"/>
      <c r="BQ2223" s="123"/>
      <c r="BR2223" s="123"/>
      <c r="BX2223" s="123"/>
      <c r="BY2223" s="123"/>
      <c r="CB2223" s="129" t="s">
        <v>1884</v>
      </c>
      <c r="CC2223" s="129" t="s">
        <v>204</v>
      </c>
      <c r="CD2223" s="129" t="s">
        <v>1961</v>
      </c>
      <c r="CE2223" s="129" t="s">
        <v>1962</v>
      </c>
      <c r="CF2223" s="129" t="s">
        <v>1963</v>
      </c>
      <c r="CG2223" s="131" t="s">
        <v>18085</v>
      </c>
      <c r="CH2223" s="131" t="s">
        <v>13094</v>
      </c>
      <c r="CI2223" s="124" t="s">
        <v>21206</v>
      </c>
    </row>
    <row r="2224" spans="45:87" ht="15" hidden="1" x14ac:dyDescent="0.25">
      <c r="AS2224" s="124" t="s">
        <v>6419</v>
      </c>
      <c r="AT2224" s="129" t="s">
        <v>1884</v>
      </c>
      <c r="AU2224" s="129" t="s">
        <v>204</v>
      </c>
      <c r="AV2224" s="129" t="s">
        <v>1961</v>
      </c>
      <c r="AW2224" s="129" t="s">
        <v>1962</v>
      </c>
      <c r="AX2224" s="129" t="s">
        <v>1964</v>
      </c>
      <c r="AZ2224" s="129" t="s">
        <v>3984</v>
      </c>
      <c r="BA2224" s="130" t="s">
        <v>13095</v>
      </c>
      <c r="BB2224" s="130" t="s">
        <v>13096</v>
      </c>
      <c r="BH2224" s="124"/>
      <c r="BI2224" s="124"/>
      <c r="BP2224" s="123"/>
      <c r="BQ2224" s="123"/>
      <c r="BR2224" s="123"/>
      <c r="BX2224" s="123"/>
      <c r="BY2224" s="123"/>
      <c r="CB2224" s="129" t="s">
        <v>1884</v>
      </c>
      <c r="CC2224" s="129" t="s">
        <v>204</v>
      </c>
      <c r="CD2224" s="129" t="s">
        <v>1961</v>
      </c>
      <c r="CE2224" s="129" t="s">
        <v>1962</v>
      </c>
      <c r="CF2224" s="129" t="s">
        <v>1964</v>
      </c>
      <c r="CG2224" s="131" t="s">
        <v>18085</v>
      </c>
      <c r="CH2224" s="131" t="s">
        <v>13096</v>
      </c>
      <c r="CI2224" s="124" t="s">
        <v>21207</v>
      </c>
    </row>
    <row r="2225" spans="45:87" ht="15" hidden="1" x14ac:dyDescent="0.25">
      <c r="AS2225" s="124" t="s">
        <v>6420</v>
      </c>
      <c r="AT2225" s="129" t="s">
        <v>1884</v>
      </c>
      <c r="AU2225" s="129" t="s">
        <v>204</v>
      </c>
      <c r="AV2225" s="129" t="s">
        <v>1961</v>
      </c>
      <c r="AW2225" s="129" t="s">
        <v>1962</v>
      </c>
      <c r="AX2225" s="129" t="s">
        <v>1965</v>
      </c>
      <c r="AZ2225" s="129" t="s">
        <v>3984</v>
      </c>
      <c r="BA2225" s="130" t="s">
        <v>13097</v>
      </c>
      <c r="BB2225" s="130" t="s">
        <v>13098</v>
      </c>
      <c r="BH2225" s="124"/>
      <c r="BI2225" s="124"/>
      <c r="BP2225" s="123"/>
      <c r="BQ2225" s="123"/>
      <c r="BR2225" s="123"/>
      <c r="BX2225" s="123"/>
      <c r="BY2225" s="123"/>
      <c r="CB2225" s="129" t="s">
        <v>1884</v>
      </c>
      <c r="CC2225" s="129" t="s">
        <v>204</v>
      </c>
      <c r="CD2225" s="129" t="s">
        <v>1961</v>
      </c>
      <c r="CE2225" s="129" t="s">
        <v>1962</v>
      </c>
      <c r="CF2225" s="129" t="s">
        <v>1965</v>
      </c>
      <c r="CG2225" s="131" t="s">
        <v>18085</v>
      </c>
      <c r="CH2225" s="131" t="s">
        <v>13098</v>
      </c>
      <c r="CI2225" s="124" t="s">
        <v>21208</v>
      </c>
    </row>
    <row r="2226" spans="45:87" ht="15" hidden="1" x14ac:dyDescent="0.25">
      <c r="AS2226" s="124" t="s">
        <v>6421</v>
      </c>
      <c r="AT2226" s="129" t="s">
        <v>1884</v>
      </c>
      <c r="AU2226" s="129" t="s">
        <v>204</v>
      </c>
      <c r="AV2226" s="129" t="s">
        <v>1961</v>
      </c>
      <c r="AW2226" s="129" t="s">
        <v>1962</v>
      </c>
      <c r="AX2226" s="129" t="s">
        <v>1966</v>
      </c>
      <c r="AZ2226" s="129" t="s">
        <v>3984</v>
      </c>
      <c r="BA2226" s="130" t="s">
        <v>13099</v>
      </c>
      <c r="BB2226" s="130" t="s">
        <v>13100</v>
      </c>
      <c r="BH2226" s="124"/>
      <c r="BI2226" s="124"/>
      <c r="BP2226" s="123"/>
      <c r="BQ2226" s="123"/>
      <c r="BR2226" s="123"/>
      <c r="BX2226" s="123"/>
      <c r="BY2226" s="123"/>
      <c r="CB2226" s="129" t="s">
        <v>1884</v>
      </c>
      <c r="CC2226" s="129" t="s">
        <v>204</v>
      </c>
      <c r="CD2226" s="129" t="s">
        <v>1961</v>
      </c>
      <c r="CE2226" s="129" t="s">
        <v>1962</v>
      </c>
      <c r="CF2226" s="129" t="s">
        <v>1966</v>
      </c>
      <c r="CG2226" s="131" t="s">
        <v>18085</v>
      </c>
      <c r="CH2226" s="131" t="s">
        <v>13100</v>
      </c>
      <c r="CI2226" s="124" t="s">
        <v>21209</v>
      </c>
    </row>
    <row r="2227" spans="45:87" ht="15" hidden="1" x14ac:dyDescent="0.25">
      <c r="AS2227" s="124" t="s">
        <v>6422</v>
      </c>
      <c r="AT2227" s="129" t="s">
        <v>1884</v>
      </c>
      <c r="AU2227" s="129" t="s">
        <v>204</v>
      </c>
      <c r="AV2227" s="129" t="s">
        <v>1961</v>
      </c>
      <c r="AW2227" s="129" t="s">
        <v>1962</v>
      </c>
      <c r="AX2227" s="129" t="s">
        <v>1967</v>
      </c>
      <c r="AZ2227" s="129" t="s">
        <v>3984</v>
      </c>
      <c r="BA2227" s="130" t="s">
        <v>13101</v>
      </c>
      <c r="BB2227" s="130" t="s">
        <v>13102</v>
      </c>
      <c r="BH2227" s="124"/>
      <c r="BI2227" s="124"/>
      <c r="BP2227" s="123"/>
      <c r="BQ2227" s="123"/>
      <c r="BR2227" s="123"/>
      <c r="BX2227" s="123"/>
      <c r="BY2227" s="123"/>
      <c r="CB2227" s="129" t="s">
        <v>1884</v>
      </c>
      <c r="CC2227" s="129" t="s">
        <v>204</v>
      </c>
      <c r="CD2227" s="129" t="s">
        <v>1961</v>
      </c>
      <c r="CE2227" s="129" t="s">
        <v>1962</v>
      </c>
      <c r="CF2227" s="129" t="s">
        <v>1967</v>
      </c>
      <c r="CG2227" s="131" t="s">
        <v>18085</v>
      </c>
      <c r="CH2227" s="131" t="s">
        <v>13102</v>
      </c>
      <c r="CI2227" s="124" t="s">
        <v>21210</v>
      </c>
    </row>
    <row r="2228" spans="45:87" ht="15" hidden="1" x14ac:dyDescent="0.25">
      <c r="AS2228" s="124" t="s">
        <v>6423</v>
      </c>
      <c r="AT2228" s="129" t="s">
        <v>1884</v>
      </c>
      <c r="AU2228" s="129" t="s">
        <v>204</v>
      </c>
      <c r="AV2228" s="129" t="s">
        <v>1961</v>
      </c>
      <c r="AW2228" s="129" t="s">
        <v>1962</v>
      </c>
      <c r="AX2228" s="129" t="s">
        <v>1968</v>
      </c>
      <c r="AZ2228" s="129" t="s">
        <v>3984</v>
      </c>
      <c r="BA2228" s="130" t="s">
        <v>13103</v>
      </c>
      <c r="BB2228" s="130" t="s">
        <v>13104</v>
      </c>
      <c r="BH2228" s="124"/>
      <c r="BI2228" s="124"/>
      <c r="BP2228" s="123"/>
      <c r="BQ2228" s="123"/>
      <c r="BR2228" s="123"/>
      <c r="BX2228" s="123"/>
      <c r="BY2228" s="123"/>
      <c r="CB2228" s="129" t="s">
        <v>1884</v>
      </c>
      <c r="CC2228" s="129" t="s">
        <v>204</v>
      </c>
      <c r="CD2228" s="129" t="s">
        <v>1961</v>
      </c>
      <c r="CE2228" s="129" t="s">
        <v>1962</v>
      </c>
      <c r="CF2228" s="129" t="s">
        <v>1968</v>
      </c>
      <c r="CG2228" s="131" t="s">
        <v>18085</v>
      </c>
      <c r="CH2228" s="131" t="s">
        <v>13104</v>
      </c>
      <c r="CI2228" s="124" t="s">
        <v>21211</v>
      </c>
    </row>
    <row r="2229" spans="45:87" ht="15" hidden="1" x14ac:dyDescent="0.25">
      <c r="AS2229" s="124" t="s">
        <v>6424</v>
      </c>
      <c r="AT2229" s="129" t="s">
        <v>1884</v>
      </c>
      <c r="AU2229" s="129" t="s">
        <v>204</v>
      </c>
      <c r="AV2229" s="129" t="s">
        <v>1961</v>
      </c>
      <c r="AW2229" s="129" t="s">
        <v>1962</v>
      </c>
      <c r="AX2229" s="129" t="s">
        <v>1969</v>
      </c>
      <c r="AZ2229" s="129" t="s">
        <v>3984</v>
      </c>
      <c r="BA2229" s="130" t="s">
        <v>13105</v>
      </c>
      <c r="BB2229" s="130" t="s">
        <v>13106</v>
      </c>
      <c r="BH2229" s="124"/>
      <c r="BI2229" s="124"/>
      <c r="BP2229" s="123"/>
      <c r="BQ2229" s="123"/>
      <c r="BR2229" s="123"/>
      <c r="BX2229" s="123"/>
      <c r="BY2229" s="123"/>
      <c r="CB2229" s="129" t="s">
        <v>1884</v>
      </c>
      <c r="CC2229" s="129" t="s">
        <v>204</v>
      </c>
      <c r="CD2229" s="129" t="s">
        <v>1961</v>
      </c>
      <c r="CE2229" s="129" t="s">
        <v>1962</v>
      </c>
      <c r="CF2229" s="129" t="s">
        <v>1969</v>
      </c>
      <c r="CG2229" s="131" t="s">
        <v>18085</v>
      </c>
      <c r="CH2229" s="131" t="s">
        <v>13106</v>
      </c>
      <c r="CI2229" s="124" t="s">
        <v>21212</v>
      </c>
    </row>
    <row r="2230" spans="45:87" ht="15" hidden="1" x14ac:dyDescent="0.25">
      <c r="AS2230" s="124" t="s">
        <v>6425</v>
      </c>
      <c r="AT2230" s="129" t="s">
        <v>1884</v>
      </c>
      <c r="AU2230" s="129" t="s">
        <v>204</v>
      </c>
      <c r="AV2230" s="129" t="s">
        <v>1961</v>
      </c>
      <c r="AW2230" s="129" t="s">
        <v>1962</v>
      </c>
      <c r="AX2230" s="129" t="s">
        <v>1970</v>
      </c>
      <c r="AZ2230" s="129" t="s">
        <v>3984</v>
      </c>
      <c r="BA2230" s="130" t="s">
        <v>13107</v>
      </c>
      <c r="BB2230" s="130" t="s">
        <v>13108</v>
      </c>
      <c r="BH2230" s="124"/>
      <c r="BI2230" s="124"/>
      <c r="BP2230" s="123"/>
      <c r="BQ2230" s="123"/>
      <c r="BR2230" s="123"/>
      <c r="BX2230" s="123"/>
      <c r="BY2230" s="123"/>
      <c r="CB2230" s="129" t="s">
        <v>1884</v>
      </c>
      <c r="CC2230" s="129" t="s">
        <v>204</v>
      </c>
      <c r="CD2230" s="129" t="s">
        <v>1961</v>
      </c>
      <c r="CE2230" s="129" t="s">
        <v>1962</v>
      </c>
      <c r="CF2230" s="129" t="s">
        <v>1970</v>
      </c>
      <c r="CG2230" s="131" t="s">
        <v>18085</v>
      </c>
      <c r="CH2230" s="131" t="s">
        <v>13108</v>
      </c>
      <c r="CI2230" s="124" t="s">
        <v>21213</v>
      </c>
    </row>
    <row r="2231" spans="45:87" ht="15" hidden="1" x14ac:dyDescent="0.25">
      <c r="AS2231" s="124" t="s">
        <v>6426</v>
      </c>
      <c r="AT2231" s="129" t="s">
        <v>1884</v>
      </c>
      <c r="AU2231" s="129" t="s">
        <v>204</v>
      </c>
      <c r="AV2231" s="129" t="s">
        <v>1961</v>
      </c>
      <c r="AW2231" s="129" t="s">
        <v>1962</v>
      </c>
      <c r="AX2231" s="129" t="s">
        <v>1971</v>
      </c>
      <c r="AZ2231" s="129" t="s">
        <v>3984</v>
      </c>
      <c r="BA2231" s="130" t="s">
        <v>13109</v>
      </c>
      <c r="BB2231" s="130" t="s">
        <v>13110</v>
      </c>
      <c r="BH2231" s="124"/>
      <c r="BI2231" s="124"/>
      <c r="BP2231" s="123"/>
      <c r="BQ2231" s="123"/>
      <c r="BR2231" s="123"/>
      <c r="BX2231" s="123"/>
      <c r="BY2231" s="123"/>
      <c r="CB2231" s="129" t="s">
        <v>1884</v>
      </c>
      <c r="CC2231" s="129" t="s">
        <v>204</v>
      </c>
      <c r="CD2231" s="129" t="s">
        <v>1961</v>
      </c>
      <c r="CE2231" s="129" t="s">
        <v>1962</v>
      </c>
      <c r="CF2231" s="129" t="s">
        <v>1971</v>
      </c>
      <c r="CG2231" s="131" t="s">
        <v>18085</v>
      </c>
      <c r="CH2231" s="131" t="s">
        <v>13110</v>
      </c>
      <c r="CI2231" s="124" t="s">
        <v>21214</v>
      </c>
    </row>
    <row r="2232" spans="45:87" ht="15" hidden="1" x14ac:dyDescent="0.25">
      <c r="AS2232" s="124" t="s">
        <v>6427</v>
      </c>
      <c r="AT2232" s="129" t="s">
        <v>1884</v>
      </c>
      <c r="AU2232" s="129" t="s">
        <v>204</v>
      </c>
      <c r="AV2232" s="129" t="s">
        <v>1961</v>
      </c>
      <c r="AW2232" s="129" t="s">
        <v>1962</v>
      </c>
      <c r="AX2232" s="129" t="s">
        <v>1972</v>
      </c>
      <c r="AZ2232" s="129" t="s">
        <v>3984</v>
      </c>
      <c r="BA2232" s="130" t="s">
        <v>13111</v>
      </c>
      <c r="BB2232" s="130" t="s">
        <v>13112</v>
      </c>
      <c r="BH2232" s="124"/>
      <c r="BI2232" s="124"/>
      <c r="BP2232" s="123"/>
      <c r="BQ2232" s="123"/>
      <c r="BR2232" s="123"/>
      <c r="BX2232" s="123"/>
      <c r="BY2232" s="123"/>
      <c r="CB2232" s="129" t="s">
        <v>1884</v>
      </c>
      <c r="CC2232" s="129" t="s">
        <v>204</v>
      </c>
      <c r="CD2232" s="129" t="s">
        <v>1961</v>
      </c>
      <c r="CE2232" s="129" t="s">
        <v>1962</v>
      </c>
      <c r="CF2232" s="129" t="s">
        <v>1972</v>
      </c>
      <c r="CG2232" s="131" t="s">
        <v>18085</v>
      </c>
      <c r="CH2232" s="131" t="s">
        <v>13112</v>
      </c>
      <c r="CI2232" s="124" t="s">
        <v>21215</v>
      </c>
    </row>
    <row r="2233" spans="45:87" ht="15" hidden="1" x14ac:dyDescent="0.25">
      <c r="AS2233" s="124" t="s">
        <v>6428</v>
      </c>
      <c r="AT2233" s="129" t="s">
        <v>1884</v>
      </c>
      <c r="AU2233" s="129" t="s">
        <v>204</v>
      </c>
      <c r="AV2233" s="129" t="s">
        <v>1961</v>
      </c>
      <c r="AW2233" s="129" t="s">
        <v>1962</v>
      </c>
      <c r="AX2233" s="129" t="s">
        <v>1973</v>
      </c>
      <c r="AZ2233" s="129" t="s">
        <v>3984</v>
      </c>
      <c r="BA2233" s="130" t="s">
        <v>13113</v>
      </c>
      <c r="BB2233" s="130" t="s">
        <v>13114</v>
      </c>
      <c r="BH2233" s="124"/>
      <c r="BI2233" s="124"/>
      <c r="BP2233" s="123"/>
      <c r="BQ2233" s="123"/>
      <c r="BR2233" s="123"/>
      <c r="BX2233" s="123"/>
      <c r="BY2233" s="123"/>
      <c r="CB2233" s="129" t="s">
        <v>1884</v>
      </c>
      <c r="CC2233" s="129" t="s">
        <v>204</v>
      </c>
      <c r="CD2233" s="129" t="s">
        <v>1961</v>
      </c>
      <c r="CE2233" s="129" t="s">
        <v>1962</v>
      </c>
      <c r="CF2233" s="129" t="s">
        <v>1973</v>
      </c>
      <c r="CG2233" s="131" t="s">
        <v>18085</v>
      </c>
      <c r="CH2233" s="131" t="s">
        <v>13114</v>
      </c>
      <c r="CI2233" s="124" t="s">
        <v>21216</v>
      </c>
    </row>
    <row r="2234" spans="45:87" ht="15" hidden="1" x14ac:dyDescent="0.25">
      <c r="AS2234" s="124" t="s">
        <v>6429</v>
      </c>
      <c r="AT2234" s="129" t="s">
        <v>1884</v>
      </c>
      <c r="AU2234" s="129" t="s">
        <v>204</v>
      </c>
      <c r="AV2234" s="129" t="s">
        <v>1961</v>
      </c>
      <c r="AW2234" s="129" t="s">
        <v>1962</v>
      </c>
      <c r="AX2234" s="129" t="s">
        <v>1974</v>
      </c>
      <c r="AZ2234" s="129" t="s">
        <v>3984</v>
      </c>
      <c r="BA2234" s="130" t="s">
        <v>13115</v>
      </c>
      <c r="BB2234" s="130" t="s">
        <v>13116</v>
      </c>
      <c r="BH2234" s="124"/>
      <c r="BI2234" s="124"/>
      <c r="BP2234" s="123"/>
      <c r="BQ2234" s="123"/>
      <c r="BR2234" s="123"/>
      <c r="BX2234" s="123"/>
      <c r="BY2234" s="123"/>
      <c r="CB2234" s="129" t="s">
        <v>1884</v>
      </c>
      <c r="CC2234" s="129" t="s">
        <v>204</v>
      </c>
      <c r="CD2234" s="129" t="s">
        <v>1961</v>
      </c>
      <c r="CE2234" s="129" t="s">
        <v>1962</v>
      </c>
      <c r="CF2234" s="129" t="s">
        <v>1974</v>
      </c>
      <c r="CG2234" s="131" t="s">
        <v>18085</v>
      </c>
      <c r="CH2234" s="131" t="s">
        <v>13116</v>
      </c>
      <c r="CI2234" s="124" t="s">
        <v>21217</v>
      </c>
    </row>
    <row r="2235" spans="45:87" ht="15" hidden="1" x14ac:dyDescent="0.25">
      <c r="AS2235" s="124" t="s">
        <v>6430</v>
      </c>
      <c r="AT2235" s="129" t="s">
        <v>1884</v>
      </c>
      <c r="AU2235" s="129" t="s">
        <v>204</v>
      </c>
      <c r="AV2235" s="129" t="s">
        <v>1961</v>
      </c>
      <c r="AW2235" s="129" t="s">
        <v>1962</v>
      </c>
      <c r="AX2235" s="129" t="s">
        <v>1975</v>
      </c>
      <c r="AZ2235" s="129" t="s">
        <v>3984</v>
      </c>
      <c r="BA2235" s="130" t="s">
        <v>13117</v>
      </c>
      <c r="BB2235" s="130" t="s">
        <v>13118</v>
      </c>
      <c r="BH2235" s="124"/>
      <c r="BI2235" s="124"/>
      <c r="BP2235" s="123"/>
      <c r="BQ2235" s="123"/>
      <c r="BR2235" s="123"/>
      <c r="BX2235" s="123"/>
      <c r="BY2235" s="123"/>
      <c r="CB2235" s="129" t="s">
        <v>1884</v>
      </c>
      <c r="CC2235" s="129" t="s">
        <v>204</v>
      </c>
      <c r="CD2235" s="129" t="s">
        <v>1961</v>
      </c>
      <c r="CE2235" s="129" t="s">
        <v>1962</v>
      </c>
      <c r="CF2235" s="129" t="s">
        <v>1975</v>
      </c>
      <c r="CG2235" s="131" t="s">
        <v>18085</v>
      </c>
      <c r="CH2235" s="131" t="s">
        <v>13118</v>
      </c>
      <c r="CI2235" s="124" t="s">
        <v>21218</v>
      </c>
    </row>
    <row r="2236" spans="45:87" ht="15" hidden="1" x14ac:dyDescent="0.25">
      <c r="AS2236" s="124" t="s">
        <v>6431</v>
      </c>
      <c r="AT2236" s="129" t="s">
        <v>1884</v>
      </c>
      <c r="AU2236" s="129" t="s">
        <v>204</v>
      </c>
      <c r="AV2236" s="129" t="s">
        <v>1961</v>
      </c>
      <c r="AW2236" s="129" t="s">
        <v>1962</v>
      </c>
      <c r="AX2236" s="129" t="s">
        <v>1976</v>
      </c>
      <c r="AZ2236" s="129" t="s">
        <v>3984</v>
      </c>
      <c r="BA2236" s="130" t="s">
        <v>13119</v>
      </c>
      <c r="BB2236" s="130" t="s">
        <v>13120</v>
      </c>
      <c r="BH2236" s="124"/>
      <c r="BI2236" s="124"/>
      <c r="BP2236" s="123"/>
      <c r="BQ2236" s="123"/>
      <c r="BR2236" s="123"/>
      <c r="BX2236" s="123"/>
      <c r="BY2236" s="123"/>
      <c r="CB2236" s="129" t="s">
        <v>1884</v>
      </c>
      <c r="CC2236" s="129" t="s">
        <v>204</v>
      </c>
      <c r="CD2236" s="129" t="s">
        <v>1961</v>
      </c>
      <c r="CE2236" s="129" t="s">
        <v>1962</v>
      </c>
      <c r="CF2236" s="129" t="s">
        <v>1976</v>
      </c>
      <c r="CG2236" s="131" t="s">
        <v>18085</v>
      </c>
      <c r="CH2236" s="131" t="s">
        <v>13120</v>
      </c>
      <c r="CI2236" s="124" t="s">
        <v>21219</v>
      </c>
    </row>
    <row r="2237" spans="45:87" ht="15" hidden="1" x14ac:dyDescent="0.25">
      <c r="AS2237" s="124" t="s">
        <v>6432</v>
      </c>
      <c r="AT2237" s="129" t="s">
        <v>1884</v>
      </c>
      <c r="AU2237" s="129" t="s">
        <v>204</v>
      </c>
      <c r="AV2237" s="129" t="s">
        <v>1961</v>
      </c>
      <c r="AW2237" s="129" t="s">
        <v>1962</v>
      </c>
      <c r="AX2237" s="129" t="s">
        <v>1977</v>
      </c>
      <c r="AZ2237" s="129" t="s">
        <v>3984</v>
      </c>
      <c r="BA2237" s="130" t="s">
        <v>13121</v>
      </c>
      <c r="BB2237" s="130" t="s">
        <v>13122</v>
      </c>
      <c r="BH2237" s="124"/>
      <c r="BI2237" s="124"/>
      <c r="BP2237" s="123"/>
      <c r="BQ2237" s="123"/>
      <c r="BR2237" s="123"/>
      <c r="BX2237" s="123"/>
      <c r="BY2237" s="123"/>
      <c r="CB2237" s="129" t="s">
        <v>1884</v>
      </c>
      <c r="CC2237" s="129" t="s">
        <v>204</v>
      </c>
      <c r="CD2237" s="129" t="s">
        <v>1961</v>
      </c>
      <c r="CE2237" s="129" t="s">
        <v>1962</v>
      </c>
      <c r="CF2237" s="129" t="s">
        <v>1977</v>
      </c>
      <c r="CG2237" s="131" t="s">
        <v>18085</v>
      </c>
      <c r="CH2237" s="131" t="s">
        <v>13122</v>
      </c>
      <c r="CI2237" s="124" t="s">
        <v>21220</v>
      </c>
    </row>
    <row r="2238" spans="45:87" ht="15" hidden="1" x14ac:dyDescent="0.25">
      <c r="AS2238" s="124" t="s">
        <v>6433</v>
      </c>
      <c r="AT2238" s="129" t="s">
        <v>1884</v>
      </c>
      <c r="AU2238" s="129" t="s">
        <v>204</v>
      </c>
      <c r="AV2238" s="129" t="s">
        <v>1961</v>
      </c>
      <c r="AW2238" s="129" t="s">
        <v>1962</v>
      </c>
      <c r="AX2238" s="129" t="s">
        <v>1978</v>
      </c>
      <c r="AZ2238" s="129" t="s">
        <v>3984</v>
      </c>
      <c r="BA2238" s="130" t="s">
        <v>13123</v>
      </c>
      <c r="BB2238" s="130" t="s">
        <v>13124</v>
      </c>
      <c r="BH2238" s="124"/>
      <c r="BI2238" s="124"/>
      <c r="BP2238" s="123"/>
      <c r="BQ2238" s="123"/>
      <c r="BR2238" s="123"/>
      <c r="BX2238" s="123"/>
      <c r="BY2238" s="123"/>
      <c r="CB2238" s="129" t="s">
        <v>1884</v>
      </c>
      <c r="CC2238" s="129" t="s">
        <v>204</v>
      </c>
      <c r="CD2238" s="129" t="s">
        <v>1961</v>
      </c>
      <c r="CE2238" s="129" t="s">
        <v>1962</v>
      </c>
      <c r="CF2238" s="129" t="s">
        <v>1978</v>
      </c>
      <c r="CG2238" s="131" t="s">
        <v>18085</v>
      </c>
      <c r="CH2238" s="131" t="s">
        <v>13124</v>
      </c>
      <c r="CI2238" s="124" t="s">
        <v>21221</v>
      </c>
    </row>
    <row r="2239" spans="45:87" ht="15" hidden="1" x14ac:dyDescent="0.25">
      <c r="AS2239" s="124" t="s">
        <v>6434</v>
      </c>
      <c r="AT2239" s="129" t="s">
        <v>1884</v>
      </c>
      <c r="AU2239" s="129" t="s">
        <v>204</v>
      </c>
      <c r="AV2239" s="129" t="s">
        <v>1961</v>
      </c>
      <c r="AW2239" s="129" t="s">
        <v>1979</v>
      </c>
      <c r="AX2239" s="129" t="s">
        <v>1980</v>
      </c>
      <c r="AZ2239" s="129" t="s">
        <v>3984</v>
      </c>
      <c r="BA2239" s="130" t="s">
        <v>13125</v>
      </c>
      <c r="BB2239" s="130" t="s">
        <v>13126</v>
      </c>
      <c r="BH2239" s="124"/>
      <c r="BI2239" s="124"/>
      <c r="BP2239" s="123"/>
      <c r="BQ2239" s="123"/>
      <c r="BR2239" s="123"/>
      <c r="BX2239" s="123"/>
      <c r="BY2239" s="123"/>
      <c r="CB2239" s="129" t="s">
        <v>1884</v>
      </c>
      <c r="CC2239" s="129" t="s">
        <v>204</v>
      </c>
      <c r="CD2239" s="129" t="s">
        <v>1961</v>
      </c>
      <c r="CE2239" s="129" t="s">
        <v>1979</v>
      </c>
      <c r="CF2239" s="129" t="s">
        <v>1980</v>
      </c>
      <c r="CG2239" s="131" t="s">
        <v>18086</v>
      </c>
      <c r="CH2239" s="131" t="s">
        <v>13126</v>
      </c>
      <c r="CI2239" s="124" t="s">
        <v>21222</v>
      </c>
    </row>
    <row r="2240" spans="45:87" ht="15" hidden="1" x14ac:dyDescent="0.25">
      <c r="AS2240" s="124" t="s">
        <v>6435</v>
      </c>
      <c r="AT2240" s="129" t="s">
        <v>1884</v>
      </c>
      <c r="AU2240" s="129" t="s">
        <v>204</v>
      </c>
      <c r="AV2240" s="129" t="s">
        <v>1961</v>
      </c>
      <c r="AW2240" s="129" t="s">
        <v>1979</v>
      </c>
      <c r="AX2240" s="129" t="s">
        <v>1981</v>
      </c>
      <c r="AZ2240" s="129" t="s">
        <v>3984</v>
      </c>
      <c r="BA2240" s="130" t="s">
        <v>13127</v>
      </c>
      <c r="BB2240" s="130" t="s">
        <v>13128</v>
      </c>
      <c r="BH2240" s="124"/>
      <c r="BI2240" s="124"/>
      <c r="BP2240" s="123"/>
      <c r="BQ2240" s="123"/>
      <c r="BR2240" s="123"/>
      <c r="BX2240" s="123"/>
      <c r="BY2240" s="123"/>
      <c r="CB2240" s="129" t="s">
        <v>1884</v>
      </c>
      <c r="CC2240" s="129" t="s">
        <v>204</v>
      </c>
      <c r="CD2240" s="129" t="s">
        <v>1961</v>
      </c>
      <c r="CE2240" s="129" t="s">
        <v>1979</v>
      </c>
      <c r="CF2240" s="129" t="s">
        <v>1981</v>
      </c>
      <c r="CG2240" s="131" t="s">
        <v>18086</v>
      </c>
      <c r="CH2240" s="131" t="s">
        <v>13128</v>
      </c>
      <c r="CI2240" s="124" t="s">
        <v>21223</v>
      </c>
    </row>
    <row r="2241" spans="45:87" ht="15" hidden="1" x14ac:dyDescent="0.25">
      <c r="AS2241" s="124" t="s">
        <v>6436</v>
      </c>
      <c r="AT2241" s="129" t="s">
        <v>1884</v>
      </c>
      <c r="AU2241" s="129" t="s">
        <v>204</v>
      </c>
      <c r="AV2241" s="129" t="s">
        <v>1961</v>
      </c>
      <c r="AW2241" s="129" t="s">
        <v>1979</v>
      </c>
      <c r="AX2241" s="129" t="s">
        <v>1982</v>
      </c>
      <c r="AZ2241" s="129" t="s">
        <v>3984</v>
      </c>
      <c r="BA2241" s="130" t="s">
        <v>13129</v>
      </c>
      <c r="BB2241" s="130" t="s">
        <v>13130</v>
      </c>
      <c r="BH2241" s="124"/>
      <c r="BI2241" s="124"/>
      <c r="BP2241" s="123"/>
      <c r="BQ2241" s="123"/>
      <c r="BR2241" s="123"/>
      <c r="BX2241" s="123"/>
      <c r="BY2241" s="123"/>
      <c r="CB2241" s="129" t="s">
        <v>1884</v>
      </c>
      <c r="CC2241" s="129" t="s">
        <v>204</v>
      </c>
      <c r="CD2241" s="129" t="s">
        <v>1961</v>
      </c>
      <c r="CE2241" s="129" t="s">
        <v>1979</v>
      </c>
      <c r="CF2241" s="129" t="s">
        <v>1982</v>
      </c>
      <c r="CG2241" s="131" t="s">
        <v>18086</v>
      </c>
      <c r="CH2241" s="131" t="s">
        <v>13130</v>
      </c>
      <c r="CI2241" s="124" t="s">
        <v>21224</v>
      </c>
    </row>
    <row r="2242" spans="45:87" ht="15" hidden="1" x14ac:dyDescent="0.25">
      <c r="AS2242" s="124" t="s">
        <v>6437</v>
      </c>
      <c r="AT2242" s="129" t="s">
        <v>1884</v>
      </c>
      <c r="AU2242" s="129" t="s">
        <v>204</v>
      </c>
      <c r="AV2242" s="129" t="s">
        <v>1961</v>
      </c>
      <c r="AW2242" s="129" t="s">
        <v>1979</v>
      </c>
      <c r="AX2242" s="129" t="s">
        <v>1983</v>
      </c>
      <c r="AZ2242" s="129" t="s">
        <v>3984</v>
      </c>
      <c r="BA2242" s="130" t="s">
        <v>13131</v>
      </c>
      <c r="BB2242" s="130" t="s">
        <v>13132</v>
      </c>
      <c r="BH2242" s="124"/>
      <c r="BI2242" s="124"/>
      <c r="BP2242" s="123"/>
      <c r="BQ2242" s="123"/>
      <c r="BR2242" s="123"/>
      <c r="BX2242" s="123"/>
      <c r="BY2242" s="123"/>
      <c r="CB2242" s="129" t="s">
        <v>1884</v>
      </c>
      <c r="CC2242" s="129" t="s">
        <v>204</v>
      </c>
      <c r="CD2242" s="129" t="s">
        <v>1961</v>
      </c>
      <c r="CE2242" s="129" t="s">
        <v>1979</v>
      </c>
      <c r="CF2242" s="129" t="s">
        <v>1983</v>
      </c>
      <c r="CG2242" s="131" t="s">
        <v>18086</v>
      </c>
      <c r="CH2242" s="131" t="s">
        <v>13132</v>
      </c>
      <c r="CI2242" s="124" t="s">
        <v>21225</v>
      </c>
    </row>
    <row r="2243" spans="45:87" ht="15" hidden="1" x14ac:dyDescent="0.25">
      <c r="AS2243" s="124" t="s">
        <v>6438</v>
      </c>
      <c r="AT2243" s="129" t="s">
        <v>1884</v>
      </c>
      <c r="AU2243" s="129" t="s">
        <v>204</v>
      </c>
      <c r="AV2243" s="129" t="s">
        <v>1961</v>
      </c>
      <c r="AW2243" s="129" t="s">
        <v>1979</v>
      </c>
      <c r="AX2243" s="129" t="s">
        <v>1984</v>
      </c>
      <c r="AZ2243" s="129" t="s">
        <v>3984</v>
      </c>
      <c r="BA2243" s="130" t="s">
        <v>13133</v>
      </c>
      <c r="BB2243" s="130" t="s">
        <v>13134</v>
      </c>
      <c r="BH2243" s="124"/>
      <c r="BI2243" s="124"/>
      <c r="BP2243" s="123"/>
      <c r="BQ2243" s="123"/>
      <c r="BR2243" s="123"/>
      <c r="BX2243" s="123"/>
      <c r="BY2243" s="123"/>
      <c r="CB2243" s="129" t="s">
        <v>1884</v>
      </c>
      <c r="CC2243" s="129" t="s">
        <v>204</v>
      </c>
      <c r="CD2243" s="129" t="s">
        <v>1961</v>
      </c>
      <c r="CE2243" s="129" t="s">
        <v>1979</v>
      </c>
      <c r="CF2243" s="129" t="s">
        <v>1984</v>
      </c>
      <c r="CG2243" s="131" t="s">
        <v>18086</v>
      </c>
      <c r="CH2243" s="131" t="s">
        <v>13134</v>
      </c>
      <c r="CI2243" s="124" t="s">
        <v>21226</v>
      </c>
    </row>
    <row r="2244" spans="45:87" ht="15" hidden="1" x14ac:dyDescent="0.25">
      <c r="AS2244" s="124" t="s">
        <v>6439</v>
      </c>
      <c r="AT2244" s="129" t="s">
        <v>1884</v>
      </c>
      <c r="AU2244" s="129" t="s">
        <v>204</v>
      </c>
      <c r="AV2244" s="129" t="s">
        <v>1961</v>
      </c>
      <c r="AW2244" s="129" t="s">
        <v>1979</v>
      </c>
      <c r="AX2244" s="129" t="s">
        <v>1985</v>
      </c>
      <c r="AZ2244" s="129" t="s">
        <v>3984</v>
      </c>
      <c r="BA2244" s="130" t="s">
        <v>13135</v>
      </c>
      <c r="BB2244" s="130" t="s">
        <v>13136</v>
      </c>
      <c r="BH2244" s="124"/>
      <c r="BI2244" s="124"/>
      <c r="BP2244" s="123"/>
      <c r="BQ2244" s="123"/>
      <c r="BR2244" s="123"/>
      <c r="BX2244" s="123"/>
      <c r="BY2244" s="123"/>
      <c r="CB2244" s="129" t="s">
        <v>1884</v>
      </c>
      <c r="CC2244" s="129" t="s">
        <v>204</v>
      </c>
      <c r="CD2244" s="129" t="s">
        <v>1961</v>
      </c>
      <c r="CE2244" s="129" t="s">
        <v>1979</v>
      </c>
      <c r="CF2244" s="129" t="s">
        <v>1985</v>
      </c>
      <c r="CG2244" s="131" t="s">
        <v>18086</v>
      </c>
      <c r="CH2244" s="131" t="s">
        <v>13136</v>
      </c>
      <c r="CI2244" s="124" t="s">
        <v>21227</v>
      </c>
    </row>
    <row r="2245" spans="45:87" ht="15" hidden="1" x14ac:dyDescent="0.25">
      <c r="AS2245" s="124" t="s">
        <v>6440</v>
      </c>
      <c r="AT2245" s="129" t="s">
        <v>1884</v>
      </c>
      <c r="AU2245" s="129" t="s">
        <v>204</v>
      </c>
      <c r="AV2245" s="129" t="s">
        <v>1961</v>
      </c>
      <c r="AW2245" s="129" t="s">
        <v>1979</v>
      </c>
      <c r="AX2245" s="129" t="s">
        <v>1986</v>
      </c>
      <c r="AZ2245" s="129" t="s">
        <v>3984</v>
      </c>
      <c r="BA2245" s="130" t="s">
        <v>13137</v>
      </c>
      <c r="BB2245" s="130" t="s">
        <v>13138</v>
      </c>
      <c r="BH2245" s="124"/>
      <c r="BI2245" s="124"/>
      <c r="BP2245" s="123"/>
      <c r="BQ2245" s="123"/>
      <c r="BR2245" s="123"/>
      <c r="BX2245" s="123"/>
      <c r="BY2245" s="123"/>
      <c r="CB2245" s="129" t="s">
        <v>1884</v>
      </c>
      <c r="CC2245" s="129" t="s">
        <v>204</v>
      </c>
      <c r="CD2245" s="129" t="s">
        <v>1961</v>
      </c>
      <c r="CE2245" s="129" t="s">
        <v>1979</v>
      </c>
      <c r="CF2245" s="129" t="s">
        <v>1986</v>
      </c>
      <c r="CG2245" s="131" t="s">
        <v>18086</v>
      </c>
      <c r="CH2245" s="131" t="s">
        <v>13138</v>
      </c>
      <c r="CI2245" s="124" t="s">
        <v>21228</v>
      </c>
    </row>
    <row r="2246" spans="45:87" ht="15" hidden="1" x14ac:dyDescent="0.25">
      <c r="AS2246" s="124" t="s">
        <v>6441</v>
      </c>
      <c r="AT2246" s="129" t="s">
        <v>1884</v>
      </c>
      <c r="AU2246" s="129" t="s">
        <v>204</v>
      </c>
      <c r="AV2246" s="129" t="s">
        <v>1961</v>
      </c>
      <c r="AW2246" s="129" t="s">
        <v>1979</v>
      </c>
      <c r="AX2246" s="129" t="s">
        <v>1987</v>
      </c>
      <c r="AZ2246" s="129" t="s">
        <v>3984</v>
      </c>
      <c r="BA2246" s="130" t="s">
        <v>13139</v>
      </c>
      <c r="BB2246" s="130" t="s">
        <v>13140</v>
      </c>
      <c r="BH2246" s="124"/>
      <c r="BI2246" s="124"/>
      <c r="BP2246" s="123"/>
      <c r="BQ2246" s="123"/>
      <c r="BR2246" s="123"/>
      <c r="BX2246" s="123"/>
      <c r="BY2246" s="123"/>
      <c r="CB2246" s="129" t="s">
        <v>1884</v>
      </c>
      <c r="CC2246" s="129" t="s">
        <v>204</v>
      </c>
      <c r="CD2246" s="129" t="s">
        <v>1961</v>
      </c>
      <c r="CE2246" s="129" t="s">
        <v>1979</v>
      </c>
      <c r="CF2246" s="129" t="s">
        <v>1987</v>
      </c>
      <c r="CG2246" s="131" t="s">
        <v>18086</v>
      </c>
      <c r="CH2246" s="131" t="s">
        <v>13140</v>
      </c>
      <c r="CI2246" s="124" t="s">
        <v>21229</v>
      </c>
    </row>
    <row r="2247" spans="45:87" ht="15" hidden="1" x14ac:dyDescent="0.25">
      <c r="AS2247" s="124" t="s">
        <v>6442</v>
      </c>
      <c r="AT2247" s="129" t="s">
        <v>1884</v>
      </c>
      <c r="AU2247" s="129" t="s">
        <v>204</v>
      </c>
      <c r="AV2247" s="129" t="s">
        <v>1961</v>
      </c>
      <c r="AW2247" s="129" t="s">
        <v>1979</v>
      </c>
      <c r="AX2247" s="129" t="s">
        <v>1988</v>
      </c>
      <c r="AZ2247" s="129" t="s">
        <v>3984</v>
      </c>
      <c r="BA2247" s="130" t="s">
        <v>13141</v>
      </c>
      <c r="BB2247" s="130" t="s">
        <v>13142</v>
      </c>
      <c r="BH2247" s="124"/>
      <c r="BI2247" s="124"/>
      <c r="BP2247" s="123"/>
      <c r="BQ2247" s="123"/>
      <c r="BR2247" s="123"/>
      <c r="BX2247" s="123"/>
      <c r="BY2247" s="123"/>
      <c r="CB2247" s="129" t="s">
        <v>1884</v>
      </c>
      <c r="CC2247" s="129" t="s">
        <v>204</v>
      </c>
      <c r="CD2247" s="129" t="s">
        <v>1961</v>
      </c>
      <c r="CE2247" s="129" t="s">
        <v>1979</v>
      </c>
      <c r="CF2247" s="129" t="s">
        <v>1988</v>
      </c>
      <c r="CG2247" s="131" t="s">
        <v>18086</v>
      </c>
      <c r="CH2247" s="131" t="s">
        <v>13142</v>
      </c>
      <c r="CI2247" s="124" t="s">
        <v>21230</v>
      </c>
    </row>
    <row r="2248" spans="45:87" ht="15" hidden="1" x14ac:dyDescent="0.25">
      <c r="AS2248" s="124" t="s">
        <v>6443</v>
      </c>
      <c r="AT2248" s="129" t="s">
        <v>1884</v>
      </c>
      <c r="AU2248" s="129" t="s">
        <v>204</v>
      </c>
      <c r="AV2248" s="129" t="s">
        <v>1961</v>
      </c>
      <c r="AW2248" s="129" t="s">
        <v>1979</v>
      </c>
      <c r="AX2248" s="129" t="s">
        <v>1989</v>
      </c>
      <c r="AZ2248" s="129" t="s">
        <v>3984</v>
      </c>
      <c r="BA2248" s="130" t="s">
        <v>13143</v>
      </c>
      <c r="BB2248" s="130" t="s">
        <v>13144</v>
      </c>
      <c r="BH2248" s="124"/>
      <c r="BI2248" s="124"/>
      <c r="BP2248" s="123"/>
      <c r="BQ2248" s="123"/>
      <c r="BR2248" s="123"/>
      <c r="BX2248" s="123"/>
      <c r="BY2248" s="123"/>
      <c r="CB2248" s="129" t="s">
        <v>1884</v>
      </c>
      <c r="CC2248" s="129" t="s">
        <v>204</v>
      </c>
      <c r="CD2248" s="129" t="s">
        <v>1961</v>
      </c>
      <c r="CE2248" s="129" t="s">
        <v>1979</v>
      </c>
      <c r="CF2248" s="129" t="s">
        <v>1989</v>
      </c>
      <c r="CG2248" s="131" t="s">
        <v>18086</v>
      </c>
      <c r="CH2248" s="131" t="s">
        <v>13144</v>
      </c>
      <c r="CI2248" s="124" t="s">
        <v>21231</v>
      </c>
    </row>
    <row r="2249" spans="45:87" ht="15" hidden="1" x14ac:dyDescent="0.25">
      <c r="AS2249" s="124" t="s">
        <v>6444</v>
      </c>
      <c r="AT2249" s="129" t="s">
        <v>1884</v>
      </c>
      <c r="AU2249" s="129" t="s">
        <v>204</v>
      </c>
      <c r="AV2249" s="129" t="s">
        <v>1961</v>
      </c>
      <c r="AW2249" s="129" t="s">
        <v>1979</v>
      </c>
      <c r="AX2249" s="129" t="s">
        <v>1990</v>
      </c>
      <c r="AZ2249" s="129" t="s">
        <v>3984</v>
      </c>
      <c r="BA2249" s="130" t="s">
        <v>13145</v>
      </c>
      <c r="BB2249" s="130" t="s">
        <v>13146</v>
      </c>
      <c r="BH2249" s="124"/>
      <c r="BI2249" s="124"/>
      <c r="BP2249" s="123"/>
      <c r="BQ2249" s="123"/>
      <c r="BR2249" s="123"/>
      <c r="BX2249" s="123"/>
      <c r="BY2249" s="123"/>
      <c r="CB2249" s="129" t="s">
        <v>1884</v>
      </c>
      <c r="CC2249" s="129" t="s">
        <v>204</v>
      </c>
      <c r="CD2249" s="129" t="s">
        <v>1961</v>
      </c>
      <c r="CE2249" s="129" t="s">
        <v>1979</v>
      </c>
      <c r="CF2249" s="129" t="s">
        <v>1990</v>
      </c>
      <c r="CG2249" s="131" t="s">
        <v>18086</v>
      </c>
      <c r="CH2249" s="131" t="s">
        <v>13146</v>
      </c>
      <c r="CI2249" s="124" t="s">
        <v>21232</v>
      </c>
    </row>
    <row r="2250" spans="45:87" ht="15" hidden="1" x14ac:dyDescent="0.25">
      <c r="AS2250" s="124" t="s">
        <v>6445</v>
      </c>
      <c r="AT2250" s="129" t="s">
        <v>1884</v>
      </c>
      <c r="AU2250" s="129" t="s">
        <v>204</v>
      </c>
      <c r="AV2250" s="129" t="s">
        <v>1961</v>
      </c>
      <c r="AW2250" s="129" t="s">
        <v>1979</v>
      </c>
      <c r="AX2250" s="129" t="s">
        <v>1991</v>
      </c>
      <c r="AZ2250" s="129" t="s">
        <v>3984</v>
      </c>
      <c r="BA2250" s="130" t="s">
        <v>13147</v>
      </c>
      <c r="BB2250" s="130" t="s">
        <v>13148</v>
      </c>
      <c r="BH2250" s="124"/>
      <c r="BI2250" s="124"/>
      <c r="BP2250" s="123"/>
      <c r="BQ2250" s="123"/>
      <c r="BR2250" s="123"/>
      <c r="BX2250" s="123"/>
      <c r="BY2250" s="123"/>
      <c r="CB2250" s="129" t="s">
        <v>1884</v>
      </c>
      <c r="CC2250" s="129" t="s">
        <v>204</v>
      </c>
      <c r="CD2250" s="129" t="s">
        <v>1961</v>
      </c>
      <c r="CE2250" s="129" t="s">
        <v>1979</v>
      </c>
      <c r="CF2250" s="129" t="s">
        <v>1991</v>
      </c>
      <c r="CG2250" s="131" t="s">
        <v>18086</v>
      </c>
      <c r="CH2250" s="131" t="s">
        <v>13148</v>
      </c>
      <c r="CI2250" s="124" t="s">
        <v>21233</v>
      </c>
    </row>
    <row r="2251" spans="45:87" ht="15" hidden="1" x14ac:dyDescent="0.25">
      <c r="AS2251" s="124" t="s">
        <v>6446</v>
      </c>
      <c r="AT2251" s="129" t="s">
        <v>1884</v>
      </c>
      <c r="AU2251" s="129" t="s">
        <v>204</v>
      </c>
      <c r="AV2251" s="129" t="s">
        <v>1961</v>
      </c>
      <c r="AW2251" s="129" t="s">
        <v>1979</v>
      </c>
      <c r="AX2251" s="129" t="s">
        <v>1992</v>
      </c>
      <c r="AZ2251" s="129" t="s">
        <v>3984</v>
      </c>
      <c r="BA2251" s="130" t="s">
        <v>13149</v>
      </c>
      <c r="BB2251" s="130" t="s">
        <v>13150</v>
      </c>
      <c r="BH2251" s="124"/>
      <c r="BI2251" s="124"/>
      <c r="BP2251" s="123"/>
      <c r="BQ2251" s="123"/>
      <c r="BR2251" s="123"/>
      <c r="BX2251" s="123"/>
      <c r="BY2251" s="123"/>
      <c r="CB2251" s="129" t="s">
        <v>1884</v>
      </c>
      <c r="CC2251" s="129" t="s">
        <v>204</v>
      </c>
      <c r="CD2251" s="129" t="s">
        <v>1961</v>
      </c>
      <c r="CE2251" s="129" t="s">
        <v>1979</v>
      </c>
      <c r="CF2251" s="129" t="s">
        <v>1992</v>
      </c>
      <c r="CG2251" s="131" t="s">
        <v>18086</v>
      </c>
      <c r="CH2251" s="131" t="s">
        <v>13150</v>
      </c>
      <c r="CI2251" s="124" t="s">
        <v>21234</v>
      </c>
    </row>
    <row r="2252" spans="45:87" ht="15" hidden="1" x14ac:dyDescent="0.25">
      <c r="AS2252" s="124" t="s">
        <v>6447</v>
      </c>
      <c r="AT2252" s="129" t="s">
        <v>1884</v>
      </c>
      <c r="AU2252" s="129" t="s">
        <v>204</v>
      </c>
      <c r="AV2252" s="129" t="s">
        <v>1961</v>
      </c>
      <c r="AW2252" s="129" t="s">
        <v>1979</v>
      </c>
      <c r="AX2252" s="129" t="s">
        <v>1993</v>
      </c>
      <c r="AZ2252" s="129" t="s">
        <v>3984</v>
      </c>
      <c r="BA2252" s="130" t="s">
        <v>13151</v>
      </c>
      <c r="BB2252" s="130" t="s">
        <v>13152</v>
      </c>
      <c r="BH2252" s="124"/>
      <c r="BI2252" s="124"/>
      <c r="BP2252" s="123"/>
      <c r="BQ2252" s="123"/>
      <c r="BR2252" s="123"/>
      <c r="BX2252" s="123"/>
      <c r="BY2252" s="123"/>
      <c r="CB2252" s="129" t="s">
        <v>1884</v>
      </c>
      <c r="CC2252" s="129" t="s">
        <v>204</v>
      </c>
      <c r="CD2252" s="129" t="s">
        <v>1961</v>
      </c>
      <c r="CE2252" s="129" t="s">
        <v>1979</v>
      </c>
      <c r="CF2252" s="129" t="s">
        <v>1993</v>
      </c>
      <c r="CG2252" s="131" t="s">
        <v>18086</v>
      </c>
      <c r="CH2252" s="131" t="s">
        <v>13152</v>
      </c>
      <c r="CI2252" s="124" t="s">
        <v>21235</v>
      </c>
    </row>
    <row r="2253" spans="45:87" ht="15" hidden="1" x14ac:dyDescent="0.25">
      <c r="AS2253" s="124" t="s">
        <v>6448</v>
      </c>
      <c r="AT2253" s="129" t="s">
        <v>1884</v>
      </c>
      <c r="AU2253" s="129" t="s">
        <v>204</v>
      </c>
      <c r="AV2253" s="129" t="s">
        <v>1961</v>
      </c>
      <c r="AW2253" s="129" t="s">
        <v>1979</v>
      </c>
      <c r="AX2253" s="129" t="s">
        <v>1994</v>
      </c>
      <c r="AZ2253" s="129" t="s">
        <v>3984</v>
      </c>
      <c r="BA2253" s="130" t="s">
        <v>13153</v>
      </c>
      <c r="BB2253" s="130" t="s">
        <v>13154</v>
      </c>
      <c r="BH2253" s="124"/>
      <c r="BI2253" s="124"/>
      <c r="BP2253" s="123"/>
      <c r="BQ2253" s="123"/>
      <c r="BR2253" s="123"/>
      <c r="BX2253" s="123"/>
      <c r="BY2253" s="123"/>
      <c r="CB2253" s="129" t="s">
        <v>1884</v>
      </c>
      <c r="CC2253" s="129" t="s">
        <v>204</v>
      </c>
      <c r="CD2253" s="129" t="s">
        <v>1961</v>
      </c>
      <c r="CE2253" s="129" t="s">
        <v>1979</v>
      </c>
      <c r="CF2253" s="129" t="s">
        <v>1994</v>
      </c>
      <c r="CG2253" s="131" t="s">
        <v>18086</v>
      </c>
      <c r="CH2253" s="131" t="s">
        <v>13154</v>
      </c>
      <c r="CI2253" s="124" t="s">
        <v>21236</v>
      </c>
    </row>
    <row r="2254" spans="45:87" ht="15" hidden="1" x14ac:dyDescent="0.25">
      <c r="AS2254" s="124" t="s">
        <v>6449</v>
      </c>
      <c r="AT2254" s="129" t="s">
        <v>1884</v>
      </c>
      <c r="AU2254" s="129" t="s">
        <v>204</v>
      </c>
      <c r="AV2254" s="129" t="s">
        <v>1961</v>
      </c>
      <c r="AW2254" s="129" t="s">
        <v>1979</v>
      </c>
      <c r="AX2254" s="129" t="s">
        <v>1995</v>
      </c>
      <c r="AZ2254" s="129" t="s">
        <v>3984</v>
      </c>
      <c r="BA2254" s="130" t="s">
        <v>13155</v>
      </c>
      <c r="BB2254" s="130" t="s">
        <v>13156</v>
      </c>
      <c r="BH2254" s="124"/>
      <c r="BI2254" s="124"/>
      <c r="BP2254" s="123"/>
      <c r="BQ2254" s="123"/>
      <c r="BR2254" s="123"/>
      <c r="BX2254" s="123"/>
      <c r="BY2254" s="123"/>
      <c r="CB2254" s="129" t="s">
        <v>1884</v>
      </c>
      <c r="CC2254" s="129" t="s">
        <v>204</v>
      </c>
      <c r="CD2254" s="129" t="s">
        <v>1961</v>
      </c>
      <c r="CE2254" s="129" t="s">
        <v>1979</v>
      </c>
      <c r="CF2254" s="129" t="s">
        <v>1995</v>
      </c>
      <c r="CG2254" s="131" t="s">
        <v>18086</v>
      </c>
      <c r="CH2254" s="131" t="s">
        <v>13156</v>
      </c>
      <c r="CI2254" s="124" t="s">
        <v>21237</v>
      </c>
    </row>
    <row r="2255" spans="45:87" ht="15" hidden="1" x14ac:dyDescent="0.25">
      <c r="AS2255" s="124" t="s">
        <v>6450</v>
      </c>
      <c r="AT2255" s="129" t="s">
        <v>1884</v>
      </c>
      <c r="AU2255" s="129" t="s">
        <v>204</v>
      </c>
      <c r="AV2255" s="129" t="s">
        <v>1961</v>
      </c>
      <c r="AW2255" s="129" t="s">
        <v>1979</v>
      </c>
      <c r="AX2255" s="129" t="s">
        <v>1996</v>
      </c>
      <c r="AZ2255" s="129" t="s">
        <v>3984</v>
      </c>
      <c r="BA2255" s="130" t="s">
        <v>13157</v>
      </c>
      <c r="BB2255" s="130" t="s">
        <v>13158</v>
      </c>
      <c r="BH2255" s="124"/>
      <c r="BI2255" s="124"/>
      <c r="BP2255" s="123"/>
      <c r="BQ2255" s="123"/>
      <c r="BR2255" s="123"/>
      <c r="BX2255" s="123"/>
      <c r="BY2255" s="123"/>
      <c r="CB2255" s="129" t="s">
        <v>1884</v>
      </c>
      <c r="CC2255" s="129" t="s">
        <v>204</v>
      </c>
      <c r="CD2255" s="129" t="s">
        <v>1961</v>
      </c>
      <c r="CE2255" s="129" t="s">
        <v>1979</v>
      </c>
      <c r="CF2255" s="129" t="s">
        <v>1996</v>
      </c>
      <c r="CG2255" s="131" t="s">
        <v>18086</v>
      </c>
      <c r="CH2255" s="131" t="s">
        <v>13158</v>
      </c>
      <c r="CI2255" s="124" t="s">
        <v>21238</v>
      </c>
    </row>
    <row r="2256" spans="45:87" ht="15" hidden="1" x14ac:dyDescent="0.25">
      <c r="AS2256" s="124" t="s">
        <v>6451</v>
      </c>
      <c r="AT2256" s="129" t="s">
        <v>1884</v>
      </c>
      <c r="AU2256" s="129" t="s">
        <v>204</v>
      </c>
      <c r="AV2256" s="129" t="s">
        <v>1961</v>
      </c>
      <c r="AW2256" s="129" t="s">
        <v>1979</v>
      </c>
      <c r="AX2256" s="129" t="s">
        <v>1997</v>
      </c>
      <c r="AZ2256" s="129" t="s">
        <v>3984</v>
      </c>
      <c r="BA2256" s="130" t="s">
        <v>13159</v>
      </c>
      <c r="BB2256" s="130" t="s">
        <v>13160</v>
      </c>
      <c r="BH2256" s="124"/>
      <c r="BI2256" s="124"/>
      <c r="BP2256" s="123"/>
      <c r="BQ2256" s="123"/>
      <c r="BR2256" s="123"/>
      <c r="BX2256" s="123"/>
      <c r="BY2256" s="123"/>
      <c r="CB2256" s="129" t="s">
        <v>1884</v>
      </c>
      <c r="CC2256" s="129" t="s">
        <v>204</v>
      </c>
      <c r="CD2256" s="129" t="s">
        <v>1961</v>
      </c>
      <c r="CE2256" s="129" t="s">
        <v>1979</v>
      </c>
      <c r="CF2256" s="129" t="s">
        <v>1997</v>
      </c>
      <c r="CG2256" s="131" t="s">
        <v>18086</v>
      </c>
      <c r="CH2256" s="131" t="s">
        <v>13160</v>
      </c>
      <c r="CI2256" s="124" t="s">
        <v>21239</v>
      </c>
    </row>
    <row r="2257" spans="45:87" ht="15" hidden="1" x14ac:dyDescent="0.25">
      <c r="AS2257" s="124" t="s">
        <v>6452</v>
      </c>
      <c r="AT2257" s="129" t="s">
        <v>1884</v>
      </c>
      <c r="AU2257" s="129" t="s">
        <v>204</v>
      </c>
      <c r="AV2257" s="129" t="s">
        <v>1998</v>
      </c>
      <c r="AW2257" s="129" t="s">
        <v>1999</v>
      </c>
      <c r="AX2257" s="129" t="s">
        <v>2000</v>
      </c>
      <c r="AZ2257" s="129" t="s">
        <v>3984</v>
      </c>
      <c r="BA2257" s="130" t="s">
        <v>13161</v>
      </c>
      <c r="BB2257" s="130" t="s">
        <v>13162</v>
      </c>
      <c r="BH2257" s="124"/>
      <c r="BI2257" s="124"/>
      <c r="BP2257" s="123"/>
      <c r="BQ2257" s="123"/>
      <c r="BR2257" s="123"/>
      <c r="BX2257" s="123"/>
      <c r="BY2257" s="123"/>
      <c r="CB2257" s="129" t="s">
        <v>1884</v>
      </c>
      <c r="CC2257" s="129" t="s">
        <v>204</v>
      </c>
      <c r="CD2257" s="129" t="s">
        <v>1998</v>
      </c>
      <c r="CE2257" s="129" t="s">
        <v>1999</v>
      </c>
      <c r="CF2257" s="129" t="s">
        <v>2000</v>
      </c>
      <c r="CG2257" s="131" t="s">
        <v>18087</v>
      </c>
      <c r="CH2257" s="131" t="s">
        <v>13162</v>
      </c>
      <c r="CI2257" s="124" t="s">
        <v>21240</v>
      </c>
    </row>
    <row r="2258" spans="45:87" ht="15" hidden="1" x14ac:dyDescent="0.25">
      <c r="AS2258" s="124" t="s">
        <v>6453</v>
      </c>
      <c r="AT2258" s="129" t="s">
        <v>1884</v>
      </c>
      <c r="AU2258" s="129" t="s">
        <v>204</v>
      </c>
      <c r="AV2258" s="129" t="s">
        <v>1998</v>
      </c>
      <c r="AW2258" s="129" t="s">
        <v>1999</v>
      </c>
      <c r="AX2258" s="129" t="s">
        <v>2001</v>
      </c>
      <c r="AZ2258" s="129" t="s">
        <v>3984</v>
      </c>
      <c r="BA2258" s="130" t="s">
        <v>13163</v>
      </c>
      <c r="BB2258" s="130" t="s">
        <v>13164</v>
      </c>
      <c r="BH2258" s="124"/>
      <c r="BI2258" s="124"/>
      <c r="BP2258" s="123"/>
      <c r="BQ2258" s="123"/>
      <c r="BR2258" s="123"/>
      <c r="BX2258" s="123"/>
      <c r="BY2258" s="123"/>
      <c r="CB2258" s="129" t="s">
        <v>1884</v>
      </c>
      <c r="CC2258" s="129" t="s">
        <v>204</v>
      </c>
      <c r="CD2258" s="129" t="s">
        <v>1998</v>
      </c>
      <c r="CE2258" s="129" t="s">
        <v>1999</v>
      </c>
      <c r="CF2258" s="129" t="s">
        <v>2001</v>
      </c>
      <c r="CG2258" s="131" t="s">
        <v>18087</v>
      </c>
      <c r="CH2258" s="131" t="s">
        <v>13164</v>
      </c>
      <c r="CI2258" s="124" t="s">
        <v>21241</v>
      </c>
    </row>
    <row r="2259" spans="45:87" ht="15" hidden="1" x14ac:dyDescent="0.25">
      <c r="AS2259" s="124" t="s">
        <v>6454</v>
      </c>
      <c r="AT2259" s="129" t="s">
        <v>1884</v>
      </c>
      <c r="AU2259" s="129" t="s">
        <v>204</v>
      </c>
      <c r="AV2259" s="129" t="s">
        <v>1998</v>
      </c>
      <c r="AW2259" s="129" t="s">
        <v>1999</v>
      </c>
      <c r="AX2259" s="129" t="s">
        <v>2002</v>
      </c>
      <c r="AZ2259" s="129" t="s">
        <v>3984</v>
      </c>
      <c r="BA2259" s="130" t="s">
        <v>13165</v>
      </c>
      <c r="BB2259" s="130" t="s">
        <v>13166</v>
      </c>
      <c r="BH2259" s="124"/>
      <c r="BI2259" s="124"/>
      <c r="BP2259" s="123"/>
      <c r="BQ2259" s="123"/>
      <c r="BR2259" s="123"/>
      <c r="BX2259" s="123"/>
      <c r="BY2259" s="123"/>
      <c r="CB2259" s="129" t="s">
        <v>1884</v>
      </c>
      <c r="CC2259" s="129" t="s">
        <v>204</v>
      </c>
      <c r="CD2259" s="129" t="s">
        <v>1998</v>
      </c>
      <c r="CE2259" s="129" t="s">
        <v>1999</v>
      </c>
      <c r="CF2259" s="129" t="s">
        <v>2002</v>
      </c>
      <c r="CG2259" s="131" t="s">
        <v>18087</v>
      </c>
      <c r="CH2259" s="131" t="s">
        <v>13166</v>
      </c>
      <c r="CI2259" s="124" t="s">
        <v>21242</v>
      </c>
    </row>
    <row r="2260" spans="45:87" ht="15" hidden="1" x14ac:dyDescent="0.25">
      <c r="AS2260" s="124" t="s">
        <v>6455</v>
      </c>
      <c r="AT2260" s="129" t="s">
        <v>1884</v>
      </c>
      <c r="AU2260" s="129" t="s">
        <v>204</v>
      </c>
      <c r="AV2260" s="129" t="s">
        <v>1998</v>
      </c>
      <c r="AW2260" s="129" t="s">
        <v>1999</v>
      </c>
      <c r="AX2260" s="129" t="s">
        <v>2003</v>
      </c>
      <c r="AZ2260" s="129" t="s">
        <v>3984</v>
      </c>
      <c r="BA2260" s="130" t="s">
        <v>13167</v>
      </c>
      <c r="BB2260" s="130" t="s">
        <v>13168</v>
      </c>
      <c r="BH2260" s="124"/>
      <c r="BI2260" s="124"/>
      <c r="BP2260" s="123"/>
      <c r="BQ2260" s="123"/>
      <c r="BR2260" s="123"/>
      <c r="BX2260" s="123"/>
      <c r="BY2260" s="123"/>
      <c r="CB2260" s="129" t="s">
        <v>1884</v>
      </c>
      <c r="CC2260" s="129" t="s">
        <v>204</v>
      </c>
      <c r="CD2260" s="129" t="s">
        <v>1998</v>
      </c>
      <c r="CE2260" s="129" t="s">
        <v>1999</v>
      </c>
      <c r="CF2260" s="129" t="s">
        <v>2003</v>
      </c>
      <c r="CG2260" s="131" t="s">
        <v>18087</v>
      </c>
      <c r="CH2260" s="131" t="s">
        <v>13168</v>
      </c>
      <c r="CI2260" s="124" t="s">
        <v>21243</v>
      </c>
    </row>
    <row r="2261" spans="45:87" ht="15" hidden="1" x14ac:dyDescent="0.25">
      <c r="AS2261" s="124" t="s">
        <v>6456</v>
      </c>
      <c r="AT2261" s="129" t="s">
        <v>1884</v>
      </c>
      <c r="AU2261" s="129" t="s">
        <v>204</v>
      </c>
      <c r="AV2261" s="129" t="s">
        <v>1998</v>
      </c>
      <c r="AW2261" s="129" t="s">
        <v>1999</v>
      </c>
      <c r="AX2261" s="129" t="s">
        <v>2004</v>
      </c>
      <c r="AZ2261" s="129" t="s">
        <v>3984</v>
      </c>
      <c r="BA2261" s="130" t="s">
        <v>13169</v>
      </c>
      <c r="BB2261" s="130" t="s">
        <v>13170</v>
      </c>
      <c r="BH2261" s="124"/>
      <c r="BI2261" s="124"/>
      <c r="BP2261" s="123"/>
      <c r="BQ2261" s="123"/>
      <c r="BR2261" s="123"/>
      <c r="BX2261" s="123"/>
      <c r="BY2261" s="123"/>
      <c r="CB2261" s="129" t="s">
        <v>1884</v>
      </c>
      <c r="CC2261" s="129" t="s">
        <v>204</v>
      </c>
      <c r="CD2261" s="129" t="s">
        <v>1998</v>
      </c>
      <c r="CE2261" s="129" t="s">
        <v>1999</v>
      </c>
      <c r="CF2261" s="129" t="s">
        <v>2004</v>
      </c>
      <c r="CG2261" s="131" t="s">
        <v>18087</v>
      </c>
      <c r="CH2261" s="131" t="s">
        <v>13170</v>
      </c>
      <c r="CI2261" s="124" t="s">
        <v>21244</v>
      </c>
    </row>
    <row r="2262" spans="45:87" ht="15" hidden="1" x14ac:dyDescent="0.25">
      <c r="AS2262" s="124" t="s">
        <v>6457</v>
      </c>
      <c r="AT2262" s="129" t="s">
        <v>1884</v>
      </c>
      <c r="AU2262" s="129" t="s">
        <v>204</v>
      </c>
      <c r="AV2262" s="129" t="s">
        <v>1998</v>
      </c>
      <c r="AW2262" s="129" t="s">
        <v>1999</v>
      </c>
      <c r="AX2262" s="129" t="s">
        <v>2005</v>
      </c>
      <c r="AZ2262" s="129" t="s">
        <v>3984</v>
      </c>
      <c r="BA2262" s="130" t="s">
        <v>13171</v>
      </c>
      <c r="BB2262" s="130" t="s">
        <v>13172</v>
      </c>
      <c r="BH2262" s="124"/>
      <c r="BI2262" s="124"/>
      <c r="BP2262" s="123"/>
      <c r="BQ2262" s="123"/>
      <c r="BR2262" s="123"/>
      <c r="BX2262" s="123"/>
      <c r="BY2262" s="123"/>
      <c r="CB2262" s="129" t="s">
        <v>1884</v>
      </c>
      <c r="CC2262" s="129" t="s">
        <v>204</v>
      </c>
      <c r="CD2262" s="129" t="s">
        <v>1998</v>
      </c>
      <c r="CE2262" s="129" t="s">
        <v>1999</v>
      </c>
      <c r="CF2262" s="129" t="s">
        <v>2005</v>
      </c>
      <c r="CG2262" s="131" t="s">
        <v>18087</v>
      </c>
      <c r="CH2262" s="131" t="s">
        <v>13172</v>
      </c>
      <c r="CI2262" s="124" t="s">
        <v>21245</v>
      </c>
    </row>
    <row r="2263" spans="45:87" ht="15" hidden="1" x14ac:dyDescent="0.25">
      <c r="AS2263" s="124" t="s">
        <v>6458</v>
      </c>
      <c r="AT2263" s="129" t="s">
        <v>1884</v>
      </c>
      <c r="AU2263" s="129" t="s">
        <v>204</v>
      </c>
      <c r="AV2263" s="129" t="s">
        <v>1998</v>
      </c>
      <c r="AW2263" s="129" t="s">
        <v>1999</v>
      </c>
      <c r="AX2263" s="129" t="s">
        <v>2006</v>
      </c>
      <c r="AZ2263" s="129" t="s">
        <v>3984</v>
      </c>
      <c r="BA2263" s="130" t="s">
        <v>13173</v>
      </c>
      <c r="BB2263" s="130" t="s">
        <v>13174</v>
      </c>
      <c r="BH2263" s="124"/>
      <c r="BI2263" s="124"/>
      <c r="BP2263" s="123"/>
      <c r="BQ2263" s="123"/>
      <c r="BR2263" s="123"/>
      <c r="BX2263" s="123"/>
      <c r="BY2263" s="123"/>
      <c r="CB2263" s="129" t="s">
        <v>1884</v>
      </c>
      <c r="CC2263" s="129" t="s">
        <v>204</v>
      </c>
      <c r="CD2263" s="129" t="s">
        <v>1998</v>
      </c>
      <c r="CE2263" s="129" t="s">
        <v>1999</v>
      </c>
      <c r="CF2263" s="129" t="s">
        <v>2006</v>
      </c>
      <c r="CG2263" s="131" t="s">
        <v>18087</v>
      </c>
      <c r="CH2263" s="131" t="s">
        <v>13174</v>
      </c>
      <c r="CI2263" s="124" t="s">
        <v>21246</v>
      </c>
    </row>
    <row r="2264" spans="45:87" ht="15" hidden="1" x14ac:dyDescent="0.25">
      <c r="AS2264" s="124" t="s">
        <v>6459</v>
      </c>
      <c r="AT2264" s="129" t="s">
        <v>1884</v>
      </c>
      <c r="AU2264" s="129" t="s">
        <v>204</v>
      </c>
      <c r="AV2264" s="129" t="s">
        <v>1998</v>
      </c>
      <c r="AW2264" s="129" t="s">
        <v>1999</v>
      </c>
      <c r="AX2264" s="129" t="s">
        <v>2007</v>
      </c>
      <c r="AZ2264" s="129" t="s">
        <v>3984</v>
      </c>
      <c r="BA2264" s="130" t="s">
        <v>13175</v>
      </c>
      <c r="BB2264" s="130" t="s">
        <v>13176</v>
      </c>
      <c r="BH2264" s="124"/>
      <c r="BI2264" s="124"/>
      <c r="BP2264" s="123"/>
      <c r="BQ2264" s="123"/>
      <c r="BR2264" s="123"/>
      <c r="BX2264" s="123"/>
      <c r="BY2264" s="123"/>
      <c r="CB2264" s="129" t="s">
        <v>1884</v>
      </c>
      <c r="CC2264" s="129" t="s">
        <v>204</v>
      </c>
      <c r="CD2264" s="129" t="s">
        <v>1998</v>
      </c>
      <c r="CE2264" s="129" t="s">
        <v>1999</v>
      </c>
      <c r="CF2264" s="129" t="s">
        <v>2007</v>
      </c>
      <c r="CG2264" s="131" t="s">
        <v>18087</v>
      </c>
      <c r="CH2264" s="131" t="s">
        <v>13176</v>
      </c>
      <c r="CI2264" s="124" t="s">
        <v>21247</v>
      </c>
    </row>
    <row r="2265" spans="45:87" ht="15" hidden="1" x14ac:dyDescent="0.25">
      <c r="AS2265" s="124" t="s">
        <v>6460</v>
      </c>
      <c r="AT2265" s="129" t="s">
        <v>1884</v>
      </c>
      <c r="AU2265" s="129" t="s">
        <v>204</v>
      </c>
      <c r="AV2265" s="129" t="s">
        <v>1998</v>
      </c>
      <c r="AW2265" s="129" t="s">
        <v>1999</v>
      </c>
      <c r="AX2265" s="129" t="s">
        <v>2008</v>
      </c>
      <c r="AZ2265" s="129" t="s">
        <v>3984</v>
      </c>
      <c r="BA2265" s="130" t="s">
        <v>13177</v>
      </c>
      <c r="BB2265" s="130" t="s">
        <v>13178</v>
      </c>
      <c r="BH2265" s="124"/>
      <c r="BI2265" s="124"/>
      <c r="BP2265" s="123"/>
      <c r="BQ2265" s="123"/>
      <c r="BR2265" s="123"/>
      <c r="BX2265" s="123"/>
      <c r="BY2265" s="123"/>
      <c r="CB2265" s="129" t="s">
        <v>1884</v>
      </c>
      <c r="CC2265" s="129" t="s">
        <v>204</v>
      </c>
      <c r="CD2265" s="129" t="s">
        <v>1998</v>
      </c>
      <c r="CE2265" s="129" t="s">
        <v>1999</v>
      </c>
      <c r="CF2265" s="129" t="s">
        <v>2008</v>
      </c>
      <c r="CG2265" s="131" t="s">
        <v>18087</v>
      </c>
      <c r="CH2265" s="131" t="s">
        <v>13178</v>
      </c>
      <c r="CI2265" s="124" t="s">
        <v>21248</v>
      </c>
    </row>
    <row r="2266" spans="45:87" ht="15" hidden="1" x14ac:dyDescent="0.25">
      <c r="AS2266" s="124" t="s">
        <v>6461</v>
      </c>
      <c r="AT2266" s="129" t="s">
        <v>1884</v>
      </c>
      <c r="AU2266" s="129" t="s">
        <v>204</v>
      </c>
      <c r="AV2266" s="129" t="s">
        <v>1998</v>
      </c>
      <c r="AW2266" s="129" t="s">
        <v>1999</v>
      </c>
      <c r="AX2266" s="129" t="s">
        <v>2009</v>
      </c>
      <c r="AZ2266" s="129" t="s">
        <v>3984</v>
      </c>
      <c r="BA2266" s="130" t="s">
        <v>13179</v>
      </c>
      <c r="BB2266" s="130" t="s">
        <v>13180</v>
      </c>
      <c r="BH2266" s="124"/>
      <c r="BI2266" s="124"/>
      <c r="BP2266" s="123"/>
      <c r="BQ2266" s="123"/>
      <c r="BR2266" s="123"/>
      <c r="BX2266" s="123"/>
      <c r="BY2266" s="123"/>
      <c r="CB2266" s="129" t="s">
        <v>1884</v>
      </c>
      <c r="CC2266" s="129" t="s">
        <v>204</v>
      </c>
      <c r="CD2266" s="129" t="s">
        <v>1998</v>
      </c>
      <c r="CE2266" s="129" t="s">
        <v>1999</v>
      </c>
      <c r="CF2266" s="129" t="s">
        <v>2009</v>
      </c>
      <c r="CG2266" s="131" t="s">
        <v>18087</v>
      </c>
      <c r="CH2266" s="131" t="s">
        <v>13180</v>
      </c>
      <c r="CI2266" s="124" t="s">
        <v>21249</v>
      </c>
    </row>
    <row r="2267" spans="45:87" ht="15" hidden="1" x14ac:dyDescent="0.25">
      <c r="AS2267" s="124" t="s">
        <v>6462</v>
      </c>
      <c r="AT2267" s="129" t="s">
        <v>1884</v>
      </c>
      <c r="AU2267" s="129" t="s">
        <v>204</v>
      </c>
      <c r="AV2267" s="129" t="s">
        <v>1998</v>
      </c>
      <c r="AW2267" s="129" t="s">
        <v>1999</v>
      </c>
      <c r="AX2267" s="129" t="s">
        <v>2010</v>
      </c>
      <c r="AZ2267" s="129" t="s">
        <v>3984</v>
      </c>
      <c r="BA2267" s="130" t="s">
        <v>13181</v>
      </c>
      <c r="BB2267" s="130" t="s">
        <v>13182</v>
      </c>
      <c r="BH2267" s="124"/>
      <c r="BI2267" s="124"/>
      <c r="BP2267" s="123"/>
      <c r="BQ2267" s="123"/>
      <c r="BR2267" s="123"/>
      <c r="BX2267" s="123"/>
      <c r="BY2267" s="123"/>
      <c r="CB2267" s="129" t="s">
        <v>1884</v>
      </c>
      <c r="CC2267" s="129" t="s">
        <v>204</v>
      </c>
      <c r="CD2267" s="129" t="s">
        <v>1998</v>
      </c>
      <c r="CE2267" s="129" t="s">
        <v>1999</v>
      </c>
      <c r="CF2267" s="129" t="s">
        <v>2010</v>
      </c>
      <c r="CG2267" s="131" t="s">
        <v>18087</v>
      </c>
      <c r="CH2267" s="131" t="s">
        <v>13182</v>
      </c>
      <c r="CI2267" s="124" t="s">
        <v>21250</v>
      </c>
    </row>
    <row r="2268" spans="45:87" ht="15" hidden="1" x14ac:dyDescent="0.25">
      <c r="AS2268" s="124" t="s">
        <v>6463</v>
      </c>
      <c r="AT2268" s="129" t="s">
        <v>1884</v>
      </c>
      <c r="AU2268" s="129" t="s">
        <v>204</v>
      </c>
      <c r="AV2268" s="129" t="s">
        <v>1998</v>
      </c>
      <c r="AW2268" s="129" t="s">
        <v>1999</v>
      </c>
      <c r="AX2268" s="129" t="s">
        <v>2011</v>
      </c>
      <c r="AZ2268" s="129" t="s">
        <v>3984</v>
      </c>
      <c r="BA2268" s="130" t="s">
        <v>13183</v>
      </c>
      <c r="BB2268" s="130" t="s">
        <v>13184</v>
      </c>
      <c r="BH2268" s="124"/>
      <c r="BI2268" s="124"/>
      <c r="BP2268" s="123"/>
      <c r="BQ2268" s="123"/>
      <c r="BR2268" s="123"/>
      <c r="BX2268" s="123"/>
      <c r="BY2268" s="123"/>
      <c r="CB2268" s="129" t="s">
        <v>1884</v>
      </c>
      <c r="CC2268" s="129" t="s">
        <v>204</v>
      </c>
      <c r="CD2268" s="129" t="s">
        <v>1998</v>
      </c>
      <c r="CE2268" s="129" t="s">
        <v>1999</v>
      </c>
      <c r="CF2268" s="129" t="s">
        <v>2011</v>
      </c>
      <c r="CG2268" s="131" t="s">
        <v>18087</v>
      </c>
      <c r="CH2268" s="131" t="s">
        <v>13184</v>
      </c>
      <c r="CI2268" s="124" t="s">
        <v>21251</v>
      </c>
    </row>
    <row r="2269" spans="45:87" ht="15" hidden="1" x14ac:dyDescent="0.25">
      <c r="AS2269" s="124" t="s">
        <v>6464</v>
      </c>
      <c r="AT2269" s="129" t="s">
        <v>1884</v>
      </c>
      <c r="AU2269" s="129" t="s">
        <v>204</v>
      </c>
      <c r="AV2269" s="129" t="s">
        <v>1998</v>
      </c>
      <c r="AW2269" s="129" t="s">
        <v>1999</v>
      </c>
      <c r="AX2269" s="129" t="s">
        <v>2012</v>
      </c>
      <c r="AZ2269" s="129" t="s">
        <v>3984</v>
      </c>
      <c r="BA2269" s="130" t="s">
        <v>13185</v>
      </c>
      <c r="BB2269" s="130" t="s">
        <v>13186</v>
      </c>
      <c r="BH2269" s="124"/>
      <c r="BI2269" s="124"/>
      <c r="BP2269" s="123"/>
      <c r="BQ2269" s="123"/>
      <c r="BR2269" s="123"/>
      <c r="BX2269" s="123"/>
      <c r="BY2269" s="123"/>
      <c r="CB2269" s="129" t="s">
        <v>1884</v>
      </c>
      <c r="CC2269" s="129" t="s">
        <v>204</v>
      </c>
      <c r="CD2269" s="129" t="s">
        <v>1998</v>
      </c>
      <c r="CE2269" s="129" t="s">
        <v>1999</v>
      </c>
      <c r="CF2269" s="129" t="s">
        <v>2012</v>
      </c>
      <c r="CG2269" s="131" t="s">
        <v>18087</v>
      </c>
      <c r="CH2269" s="131" t="s">
        <v>13186</v>
      </c>
      <c r="CI2269" s="124" t="s">
        <v>21252</v>
      </c>
    </row>
    <row r="2270" spans="45:87" ht="15" hidden="1" x14ac:dyDescent="0.25">
      <c r="AS2270" s="124" t="s">
        <v>6465</v>
      </c>
      <c r="AT2270" s="129" t="s">
        <v>1884</v>
      </c>
      <c r="AU2270" s="129" t="s">
        <v>204</v>
      </c>
      <c r="AV2270" s="129" t="s">
        <v>1998</v>
      </c>
      <c r="AW2270" s="129" t="s">
        <v>1999</v>
      </c>
      <c r="AX2270" s="129" t="s">
        <v>2013</v>
      </c>
      <c r="AZ2270" s="129" t="s">
        <v>3984</v>
      </c>
      <c r="BA2270" s="130" t="s">
        <v>13187</v>
      </c>
      <c r="BB2270" s="130" t="s">
        <v>13188</v>
      </c>
      <c r="BH2270" s="124"/>
      <c r="BI2270" s="124"/>
      <c r="BP2270" s="123"/>
      <c r="BQ2270" s="123"/>
      <c r="BR2270" s="123"/>
      <c r="BX2270" s="123"/>
      <c r="BY2270" s="123"/>
      <c r="CB2270" s="129" t="s">
        <v>1884</v>
      </c>
      <c r="CC2270" s="129" t="s">
        <v>204</v>
      </c>
      <c r="CD2270" s="129" t="s">
        <v>1998</v>
      </c>
      <c r="CE2270" s="129" t="s">
        <v>1999</v>
      </c>
      <c r="CF2270" s="129" t="s">
        <v>2013</v>
      </c>
      <c r="CG2270" s="131" t="s">
        <v>18087</v>
      </c>
      <c r="CH2270" s="131" t="s">
        <v>13188</v>
      </c>
      <c r="CI2270" s="124" t="s">
        <v>21253</v>
      </c>
    </row>
    <row r="2271" spans="45:87" ht="15" hidden="1" x14ac:dyDescent="0.25">
      <c r="AS2271" s="124" t="s">
        <v>6466</v>
      </c>
      <c r="AT2271" s="129" t="s">
        <v>1884</v>
      </c>
      <c r="AU2271" s="129" t="s">
        <v>204</v>
      </c>
      <c r="AV2271" s="129" t="s">
        <v>1998</v>
      </c>
      <c r="AW2271" s="129" t="s">
        <v>2014</v>
      </c>
      <c r="AX2271" s="129" t="s">
        <v>2015</v>
      </c>
      <c r="AZ2271" s="129" t="s">
        <v>3984</v>
      </c>
      <c r="BA2271" s="130" t="s">
        <v>13189</v>
      </c>
      <c r="BB2271" s="130" t="s">
        <v>13190</v>
      </c>
      <c r="BH2271" s="124"/>
      <c r="BI2271" s="124"/>
      <c r="BP2271" s="123"/>
      <c r="BQ2271" s="123"/>
      <c r="BR2271" s="123"/>
      <c r="BX2271" s="123"/>
      <c r="BY2271" s="123"/>
      <c r="CB2271" s="129" t="s">
        <v>1884</v>
      </c>
      <c r="CC2271" s="129" t="s">
        <v>204</v>
      </c>
      <c r="CD2271" s="129" t="s">
        <v>1998</v>
      </c>
      <c r="CE2271" s="129" t="s">
        <v>2014</v>
      </c>
      <c r="CF2271" s="129" t="s">
        <v>2015</v>
      </c>
      <c r="CG2271" s="131" t="s">
        <v>18088</v>
      </c>
      <c r="CH2271" s="131" t="s">
        <v>13190</v>
      </c>
      <c r="CI2271" s="124" t="s">
        <v>21254</v>
      </c>
    </row>
    <row r="2272" spans="45:87" ht="15" hidden="1" x14ac:dyDescent="0.25">
      <c r="AS2272" s="124" t="s">
        <v>6467</v>
      </c>
      <c r="AT2272" s="129" t="s">
        <v>1884</v>
      </c>
      <c r="AU2272" s="129" t="s">
        <v>204</v>
      </c>
      <c r="AV2272" s="129" t="s">
        <v>1998</v>
      </c>
      <c r="AW2272" s="129" t="s">
        <v>2014</v>
      </c>
      <c r="AX2272" s="129" t="s">
        <v>2016</v>
      </c>
      <c r="AZ2272" s="129" t="s">
        <v>3984</v>
      </c>
      <c r="BA2272" s="130" t="s">
        <v>13191</v>
      </c>
      <c r="BB2272" s="130" t="s">
        <v>13192</v>
      </c>
      <c r="BH2272" s="124"/>
      <c r="BI2272" s="124"/>
      <c r="BP2272" s="123"/>
      <c r="BQ2272" s="123"/>
      <c r="BR2272" s="123"/>
      <c r="BX2272" s="123"/>
      <c r="BY2272" s="123"/>
      <c r="CB2272" s="129" t="s">
        <v>1884</v>
      </c>
      <c r="CC2272" s="129" t="s">
        <v>204</v>
      </c>
      <c r="CD2272" s="129" t="s">
        <v>1998</v>
      </c>
      <c r="CE2272" s="129" t="s">
        <v>2014</v>
      </c>
      <c r="CF2272" s="129" t="s">
        <v>2016</v>
      </c>
      <c r="CG2272" s="131" t="s">
        <v>18088</v>
      </c>
      <c r="CH2272" s="131" t="s">
        <v>13192</v>
      </c>
      <c r="CI2272" s="124" t="s">
        <v>21255</v>
      </c>
    </row>
    <row r="2273" spans="45:87" ht="15" hidden="1" x14ac:dyDescent="0.25">
      <c r="AS2273" s="124" t="s">
        <v>6468</v>
      </c>
      <c r="AT2273" s="129" t="s">
        <v>1884</v>
      </c>
      <c r="AU2273" s="129" t="s">
        <v>204</v>
      </c>
      <c r="AV2273" s="129" t="s">
        <v>1998</v>
      </c>
      <c r="AW2273" s="129" t="s">
        <v>2014</v>
      </c>
      <c r="AX2273" s="129" t="s">
        <v>2017</v>
      </c>
      <c r="AZ2273" s="129" t="s">
        <v>3984</v>
      </c>
      <c r="BA2273" s="130" t="s">
        <v>13193</v>
      </c>
      <c r="BB2273" s="130" t="s">
        <v>13194</v>
      </c>
      <c r="BH2273" s="124"/>
      <c r="BI2273" s="124"/>
      <c r="BP2273" s="123"/>
      <c r="BQ2273" s="123"/>
      <c r="BR2273" s="123"/>
      <c r="BX2273" s="123"/>
      <c r="BY2273" s="123"/>
      <c r="CB2273" s="129" t="s">
        <v>1884</v>
      </c>
      <c r="CC2273" s="129" t="s">
        <v>204</v>
      </c>
      <c r="CD2273" s="129" t="s">
        <v>1998</v>
      </c>
      <c r="CE2273" s="129" t="s">
        <v>2014</v>
      </c>
      <c r="CF2273" s="129" t="s">
        <v>2017</v>
      </c>
      <c r="CG2273" s="131" t="s">
        <v>18088</v>
      </c>
      <c r="CH2273" s="131" t="s">
        <v>13194</v>
      </c>
      <c r="CI2273" s="124" t="s">
        <v>21256</v>
      </c>
    </row>
    <row r="2274" spans="45:87" ht="15" hidden="1" x14ac:dyDescent="0.25">
      <c r="AS2274" s="124" t="s">
        <v>6469</v>
      </c>
      <c r="AT2274" s="129" t="s">
        <v>1884</v>
      </c>
      <c r="AU2274" s="129" t="s">
        <v>204</v>
      </c>
      <c r="AV2274" s="129" t="s">
        <v>1998</v>
      </c>
      <c r="AW2274" s="129" t="s">
        <v>2014</v>
      </c>
      <c r="AX2274" s="129" t="s">
        <v>2018</v>
      </c>
      <c r="AZ2274" s="129" t="s">
        <v>3984</v>
      </c>
      <c r="BA2274" s="130" t="s">
        <v>13195</v>
      </c>
      <c r="BB2274" s="130" t="s">
        <v>13196</v>
      </c>
      <c r="BH2274" s="124"/>
      <c r="BI2274" s="124"/>
      <c r="BP2274" s="123"/>
      <c r="BQ2274" s="123"/>
      <c r="BR2274" s="123"/>
      <c r="BX2274" s="123"/>
      <c r="BY2274" s="123"/>
      <c r="CB2274" s="129" t="s">
        <v>1884</v>
      </c>
      <c r="CC2274" s="129" t="s">
        <v>204</v>
      </c>
      <c r="CD2274" s="129" t="s">
        <v>1998</v>
      </c>
      <c r="CE2274" s="129" t="s">
        <v>2014</v>
      </c>
      <c r="CF2274" s="129" t="s">
        <v>2018</v>
      </c>
      <c r="CG2274" s="131" t="s">
        <v>18088</v>
      </c>
      <c r="CH2274" s="131" t="s">
        <v>13196</v>
      </c>
      <c r="CI2274" s="124" t="s">
        <v>21257</v>
      </c>
    </row>
    <row r="2275" spans="45:87" ht="15" hidden="1" x14ac:dyDescent="0.25">
      <c r="AS2275" s="124" t="s">
        <v>6470</v>
      </c>
      <c r="AT2275" s="129" t="s">
        <v>1884</v>
      </c>
      <c r="AU2275" s="129" t="s">
        <v>204</v>
      </c>
      <c r="AV2275" s="129" t="s">
        <v>1998</v>
      </c>
      <c r="AW2275" s="129" t="s">
        <v>2014</v>
      </c>
      <c r="AX2275" s="129" t="s">
        <v>2019</v>
      </c>
      <c r="AZ2275" s="129" t="s">
        <v>3984</v>
      </c>
      <c r="BA2275" s="130" t="s">
        <v>13197</v>
      </c>
      <c r="BB2275" s="130" t="s">
        <v>13198</v>
      </c>
      <c r="BH2275" s="124"/>
      <c r="BI2275" s="124"/>
      <c r="BP2275" s="123"/>
      <c r="BQ2275" s="123"/>
      <c r="BR2275" s="123"/>
      <c r="BX2275" s="123"/>
      <c r="BY2275" s="123"/>
      <c r="CB2275" s="129" t="s">
        <v>1884</v>
      </c>
      <c r="CC2275" s="129" t="s">
        <v>204</v>
      </c>
      <c r="CD2275" s="129" t="s">
        <v>1998</v>
      </c>
      <c r="CE2275" s="129" t="s">
        <v>2014</v>
      </c>
      <c r="CF2275" s="129" t="s">
        <v>2019</v>
      </c>
      <c r="CG2275" s="131" t="s">
        <v>18088</v>
      </c>
      <c r="CH2275" s="131" t="s">
        <v>13198</v>
      </c>
      <c r="CI2275" s="124" t="s">
        <v>21258</v>
      </c>
    </row>
    <row r="2276" spans="45:87" ht="15" hidden="1" x14ac:dyDescent="0.25">
      <c r="AS2276" s="124" t="s">
        <v>6471</v>
      </c>
      <c r="AT2276" s="129" t="s">
        <v>1884</v>
      </c>
      <c r="AU2276" s="129" t="s">
        <v>204</v>
      </c>
      <c r="AV2276" s="129" t="s">
        <v>1998</v>
      </c>
      <c r="AW2276" s="129" t="s">
        <v>2014</v>
      </c>
      <c r="AX2276" s="129" t="s">
        <v>2020</v>
      </c>
      <c r="AZ2276" s="129" t="s">
        <v>3984</v>
      </c>
      <c r="BA2276" s="130" t="s">
        <v>13199</v>
      </c>
      <c r="BB2276" s="130" t="s">
        <v>13200</v>
      </c>
      <c r="BH2276" s="124"/>
      <c r="BI2276" s="124"/>
      <c r="BP2276" s="123"/>
      <c r="BQ2276" s="123"/>
      <c r="BR2276" s="123"/>
      <c r="BX2276" s="123"/>
      <c r="BY2276" s="123"/>
      <c r="CB2276" s="129" t="s">
        <v>1884</v>
      </c>
      <c r="CC2276" s="129" t="s">
        <v>204</v>
      </c>
      <c r="CD2276" s="129" t="s">
        <v>1998</v>
      </c>
      <c r="CE2276" s="129" t="s">
        <v>2014</v>
      </c>
      <c r="CF2276" s="129" t="s">
        <v>2020</v>
      </c>
      <c r="CG2276" s="131" t="s">
        <v>18088</v>
      </c>
      <c r="CH2276" s="131" t="s">
        <v>13200</v>
      </c>
      <c r="CI2276" s="124" t="s">
        <v>21259</v>
      </c>
    </row>
    <row r="2277" spans="45:87" ht="15" hidden="1" x14ac:dyDescent="0.25">
      <c r="AS2277" s="124" t="s">
        <v>6472</v>
      </c>
      <c r="AT2277" s="129" t="s">
        <v>1884</v>
      </c>
      <c r="AU2277" s="129" t="s">
        <v>204</v>
      </c>
      <c r="AV2277" s="129" t="s">
        <v>1998</v>
      </c>
      <c r="AW2277" s="129" t="s">
        <v>2014</v>
      </c>
      <c r="AX2277" s="129" t="s">
        <v>2021</v>
      </c>
      <c r="AZ2277" s="129" t="s">
        <v>3984</v>
      </c>
      <c r="BA2277" s="130" t="s">
        <v>13201</v>
      </c>
      <c r="BB2277" s="130" t="s">
        <v>13202</v>
      </c>
      <c r="BH2277" s="124"/>
      <c r="BI2277" s="124"/>
      <c r="BP2277" s="123"/>
      <c r="BQ2277" s="123"/>
      <c r="BR2277" s="123"/>
      <c r="BX2277" s="123"/>
      <c r="BY2277" s="123"/>
      <c r="CB2277" s="129" t="s">
        <v>1884</v>
      </c>
      <c r="CC2277" s="129" t="s">
        <v>204</v>
      </c>
      <c r="CD2277" s="129" t="s">
        <v>1998</v>
      </c>
      <c r="CE2277" s="129" t="s">
        <v>2014</v>
      </c>
      <c r="CF2277" s="129" t="s">
        <v>2021</v>
      </c>
      <c r="CG2277" s="131" t="s">
        <v>18088</v>
      </c>
      <c r="CH2277" s="131" t="s">
        <v>13202</v>
      </c>
      <c r="CI2277" s="124" t="s">
        <v>21260</v>
      </c>
    </row>
    <row r="2278" spans="45:87" ht="15" hidden="1" x14ac:dyDescent="0.25">
      <c r="AS2278" s="124" t="s">
        <v>6473</v>
      </c>
      <c r="AT2278" s="129" t="s">
        <v>1884</v>
      </c>
      <c r="AU2278" s="129" t="s">
        <v>204</v>
      </c>
      <c r="AV2278" s="129" t="s">
        <v>1998</v>
      </c>
      <c r="AW2278" s="129" t="s">
        <v>2014</v>
      </c>
      <c r="AX2278" s="129" t="s">
        <v>2022</v>
      </c>
      <c r="AZ2278" s="129" t="s">
        <v>3984</v>
      </c>
      <c r="BA2278" s="130" t="s">
        <v>13203</v>
      </c>
      <c r="BB2278" s="130" t="s">
        <v>13204</v>
      </c>
      <c r="BH2278" s="124"/>
      <c r="BI2278" s="124"/>
      <c r="BP2278" s="123"/>
      <c r="BQ2278" s="123"/>
      <c r="BR2278" s="123"/>
      <c r="BX2278" s="123"/>
      <c r="BY2278" s="123"/>
      <c r="CB2278" s="129" t="s">
        <v>1884</v>
      </c>
      <c r="CC2278" s="129" t="s">
        <v>204</v>
      </c>
      <c r="CD2278" s="129" t="s">
        <v>1998</v>
      </c>
      <c r="CE2278" s="129" t="s">
        <v>2014</v>
      </c>
      <c r="CF2278" s="129" t="s">
        <v>2022</v>
      </c>
      <c r="CG2278" s="131" t="s">
        <v>18088</v>
      </c>
      <c r="CH2278" s="131" t="s">
        <v>13204</v>
      </c>
      <c r="CI2278" s="124" t="s">
        <v>21261</v>
      </c>
    </row>
    <row r="2279" spans="45:87" ht="15" hidden="1" x14ac:dyDescent="0.25">
      <c r="AS2279" s="124" t="s">
        <v>6474</v>
      </c>
      <c r="AT2279" s="129" t="s">
        <v>1884</v>
      </c>
      <c r="AU2279" s="129" t="s">
        <v>204</v>
      </c>
      <c r="AV2279" s="129" t="s">
        <v>1998</v>
      </c>
      <c r="AW2279" s="129" t="s">
        <v>2014</v>
      </c>
      <c r="AX2279" s="129" t="s">
        <v>2023</v>
      </c>
      <c r="AZ2279" s="129" t="s">
        <v>3984</v>
      </c>
      <c r="BA2279" s="130" t="s">
        <v>13205</v>
      </c>
      <c r="BB2279" s="130" t="s">
        <v>13206</v>
      </c>
      <c r="BH2279" s="124"/>
      <c r="BI2279" s="124"/>
      <c r="BP2279" s="123"/>
      <c r="BQ2279" s="123"/>
      <c r="BR2279" s="123"/>
      <c r="BX2279" s="123"/>
      <c r="BY2279" s="123"/>
      <c r="CB2279" s="129" t="s">
        <v>1884</v>
      </c>
      <c r="CC2279" s="129" t="s">
        <v>204</v>
      </c>
      <c r="CD2279" s="129" t="s">
        <v>1998</v>
      </c>
      <c r="CE2279" s="129" t="s">
        <v>2014</v>
      </c>
      <c r="CF2279" s="129" t="s">
        <v>2023</v>
      </c>
      <c r="CG2279" s="131" t="s">
        <v>18088</v>
      </c>
      <c r="CH2279" s="131" t="s">
        <v>13206</v>
      </c>
      <c r="CI2279" s="124" t="s">
        <v>21262</v>
      </c>
    </row>
    <row r="2280" spans="45:87" ht="15" hidden="1" x14ac:dyDescent="0.25">
      <c r="AS2280" s="124" t="s">
        <v>6475</v>
      </c>
      <c r="AT2280" s="129" t="s">
        <v>1884</v>
      </c>
      <c r="AU2280" s="129" t="s">
        <v>204</v>
      </c>
      <c r="AV2280" s="129" t="s">
        <v>1998</v>
      </c>
      <c r="AW2280" s="129" t="s">
        <v>2014</v>
      </c>
      <c r="AX2280" s="129" t="s">
        <v>2024</v>
      </c>
      <c r="AZ2280" s="129" t="s">
        <v>3984</v>
      </c>
      <c r="BA2280" s="130" t="s">
        <v>13207</v>
      </c>
      <c r="BB2280" s="130" t="s">
        <v>13208</v>
      </c>
      <c r="BH2280" s="124"/>
      <c r="BI2280" s="124"/>
      <c r="BP2280" s="123"/>
      <c r="BQ2280" s="123"/>
      <c r="BR2280" s="123"/>
      <c r="BX2280" s="123"/>
      <c r="BY2280" s="123"/>
      <c r="CB2280" s="129" t="s">
        <v>1884</v>
      </c>
      <c r="CC2280" s="129" t="s">
        <v>204</v>
      </c>
      <c r="CD2280" s="129" t="s">
        <v>1998</v>
      </c>
      <c r="CE2280" s="129" t="s">
        <v>2014</v>
      </c>
      <c r="CF2280" s="129" t="s">
        <v>2024</v>
      </c>
      <c r="CG2280" s="131" t="s">
        <v>18088</v>
      </c>
      <c r="CH2280" s="131" t="s">
        <v>13208</v>
      </c>
      <c r="CI2280" s="124" t="s">
        <v>21263</v>
      </c>
    </row>
    <row r="2281" spans="45:87" ht="15" hidden="1" x14ac:dyDescent="0.25">
      <c r="AS2281" s="124" t="s">
        <v>6476</v>
      </c>
      <c r="AT2281" s="129" t="s">
        <v>1884</v>
      </c>
      <c r="AU2281" s="129" t="s">
        <v>204</v>
      </c>
      <c r="AV2281" s="129" t="s">
        <v>1998</v>
      </c>
      <c r="AW2281" s="129" t="s">
        <v>2014</v>
      </c>
      <c r="AX2281" s="129" t="s">
        <v>2025</v>
      </c>
      <c r="AZ2281" s="129" t="s">
        <v>3984</v>
      </c>
      <c r="BA2281" s="130" t="s">
        <v>13209</v>
      </c>
      <c r="BB2281" s="130" t="s">
        <v>13210</v>
      </c>
      <c r="BH2281" s="124"/>
      <c r="BI2281" s="124"/>
      <c r="BP2281" s="123"/>
      <c r="BQ2281" s="123"/>
      <c r="BR2281" s="123"/>
      <c r="BX2281" s="123"/>
      <c r="BY2281" s="123"/>
      <c r="CB2281" s="129" t="s">
        <v>1884</v>
      </c>
      <c r="CC2281" s="129" t="s">
        <v>204</v>
      </c>
      <c r="CD2281" s="129" t="s">
        <v>1998</v>
      </c>
      <c r="CE2281" s="129" t="s">
        <v>2014</v>
      </c>
      <c r="CF2281" s="129" t="s">
        <v>2025</v>
      </c>
      <c r="CG2281" s="131" t="s">
        <v>18088</v>
      </c>
      <c r="CH2281" s="131" t="s">
        <v>13210</v>
      </c>
      <c r="CI2281" s="124" t="s">
        <v>21264</v>
      </c>
    </row>
    <row r="2282" spans="45:87" ht="15" hidden="1" x14ac:dyDescent="0.25">
      <c r="AS2282" s="124" t="s">
        <v>6477</v>
      </c>
      <c r="AT2282" s="129" t="s">
        <v>1884</v>
      </c>
      <c r="AU2282" s="129" t="s">
        <v>204</v>
      </c>
      <c r="AV2282" s="129" t="s">
        <v>1998</v>
      </c>
      <c r="AW2282" s="129" t="s">
        <v>2014</v>
      </c>
      <c r="AX2282" s="129" t="s">
        <v>2026</v>
      </c>
      <c r="AZ2282" s="129" t="s">
        <v>3984</v>
      </c>
      <c r="BA2282" s="130" t="s">
        <v>13211</v>
      </c>
      <c r="BB2282" s="130" t="s">
        <v>13212</v>
      </c>
      <c r="BH2282" s="124"/>
      <c r="BI2282" s="124"/>
      <c r="BP2282" s="123"/>
      <c r="BQ2282" s="123"/>
      <c r="BR2282" s="123"/>
      <c r="BX2282" s="123"/>
      <c r="BY2282" s="123"/>
      <c r="CB2282" s="129" t="s">
        <v>1884</v>
      </c>
      <c r="CC2282" s="129" t="s">
        <v>204</v>
      </c>
      <c r="CD2282" s="129" t="s">
        <v>1998</v>
      </c>
      <c r="CE2282" s="129" t="s">
        <v>2014</v>
      </c>
      <c r="CF2282" s="129" t="s">
        <v>2026</v>
      </c>
      <c r="CG2282" s="131" t="s">
        <v>18088</v>
      </c>
      <c r="CH2282" s="131" t="s">
        <v>13212</v>
      </c>
      <c r="CI2282" s="124" t="s">
        <v>21265</v>
      </c>
    </row>
    <row r="2283" spans="45:87" ht="15" hidden="1" x14ac:dyDescent="0.25">
      <c r="AS2283" s="124" t="s">
        <v>6478</v>
      </c>
      <c r="AT2283" s="129" t="s">
        <v>1884</v>
      </c>
      <c r="AU2283" s="129" t="s">
        <v>204</v>
      </c>
      <c r="AV2283" s="129" t="s">
        <v>1998</v>
      </c>
      <c r="AW2283" s="129" t="s">
        <v>2014</v>
      </c>
      <c r="AX2283" s="129" t="s">
        <v>2027</v>
      </c>
      <c r="AZ2283" s="129" t="s">
        <v>3984</v>
      </c>
      <c r="BA2283" s="130" t="s">
        <v>13213</v>
      </c>
      <c r="BB2283" s="130" t="s">
        <v>13214</v>
      </c>
      <c r="BH2283" s="124"/>
      <c r="BI2283" s="124"/>
      <c r="BP2283" s="123"/>
      <c r="BQ2283" s="123"/>
      <c r="BR2283" s="123"/>
      <c r="BX2283" s="123"/>
      <c r="BY2283" s="123"/>
      <c r="CB2283" s="129" t="s">
        <v>1884</v>
      </c>
      <c r="CC2283" s="129" t="s">
        <v>204</v>
      </c>
      <c r="CD2283" s="129" t="s">
        <v>1998</v>
      </c>
      <c r="CE2283" s="129" t="s">
        <v>2014</v>
      </c>
      <c r="CF2283" s="129" t="s">
        <v>2027</v>
      </c>
      <c r="CG2283" s="131" t="s">
        <v>18088</v>
      </c>
      <c r="CH2283" s="131" t="s">
        <v>13214</v>
      </c>
      <c r="CI2283" s="124" t="s">
        <v>21266</v>
      </c>
    </row>
    <row r="2284" spans="45:87" ht="15" hidden="1" x14ac:dyDescent="0.25">
      <c r="AS2284" s="124" t="s">
        <v>6479</v>
      </c>
      <c r="AT2284" s="129" t="s">
        <v>1884</v>
      </c>
      <c r="AU2284" s="129" t="s">
        <v>204</v>
      </c>
      <c r="AV2284" s="129" t="s">
        <v>1998</v>
      </c>
      <c r="AW2284" s="129" t="s">
        <v>2014</v>
      </c>
      <c r="AX2284" s="129" t="s">
        <v>2028</v>
      </c>
      <c r="AZ2284" s="129" t="s">
        <v>3984</v>
      </c>
      <c r="BA2284" s="130" t="s">
        <v>13215</v>
      </c>
      <c r="BB2284" s="130" t="s">
        <v>13216</v>
      </c>
      <c r="BH2284" s="124"/>
      <c r="BI2284" s="124"/>
      <c r="BP2284" s="123"/>
      <c r="BQ2284" s="123"/>
      <c r="BR2284" s="123"/>
      <c r="BX2284" s="123"/>
      <c r="BY2284" s="123"/>
      <c r="CB2284" s="129" t="s">
        <v>1884</v>
      </c>
      <c r="CC2284" s="129" t="s">
        <v>204</v>
      </c>
      <c r="CD2284" s="129" t="s">
        <v>1998</v>
      </c>
      <c r="CE2284" s="129" t="s">
        <v>2014</v>
      </c>
      <c r="CF2284" s="129" t="s">
        <v>2028</v>
      </c>
      <c r="CG2284" s="131" t="s">
        <v>18088</v>
      </c>
      <c r="CH2284" s="131" t="s">
        <v>13216</v>
      </c>
      <c r="CI2284" s="124" t="s">
        <v>21267</v>
      </c>
    </row>
    <row r="2285" spans="45:87" ht="15" hidden="1" x14ac:dyDescent="0.25">
      <c r="AS2285" s="124" t="s">
        <v>6480</v>
      </c>
      <c r="AT2285" s="129" t="s">
        <v>1884</v>
      </c>
      <c r="AU2285" s="129" t="s">
        <v>204</v>
      </c>
      <c r="AV2285" s="129" t="s">
        <v>1998</v>
      </c>
      <c r="AW2285" s="129" t="s">
        <v>2014</v>
      </c>
      <c r="AX2285" s="129" t="s">
        <v>2029</v>
      </c>
      <c r="AZ2285" s="129" t="s">
        <v>3984</v>
      </c>
      <c r="BA2285" s="130" t="s">
        <v>13217</v>
      </c>
      <c r="BB2285" s="130" t="s">
        <v>13218</v>
      </c>
      <c r="BH2285" s="124"/>
      <c r="BI2285" s="124"/>
      <c r="BP2285" s="123"/>
      <c r="BQ2285" s="123"/>
      <c r="BR2285" s="123"/>
      <c r="BX2285" s="123"/>
      <c r="BY2285" s="123"/>
      <c r="CB2285" s="129" t="s">
        <v>1884</v>
      </c>
      <c r="CC2285" s="129" t="s">
        <v>204</v>
      </c>
      <c r="CD2285" s="129" t="s">
        <v>1998</v>
      </c>
      <c r="CE2285" s="129" t="s">
        <v>2014</v>
      </c>
      <c r="CF2285" s="129" t="s">
        <v>2029</v>
      </c>
      <c r="CG2285" s="131" t="s">
        <v>18088</v>
      </c>
      <c r="CH2285" s="131" t="s">
        <v>13218</v>
      </c>
      <c r="CI2285" s="124" t="s">
        <v>21268</v>
      </c>
    </row>
    <row r="2286" spans="45:87" ht="15" hidden="1" x14ac:dyDescent="0.25">
      <c r="AS2286" s="124" t="s">
        <v>6481</v>
      </c>
      <c r="AT2286" s="129" t="s">
        <v>1884</v>
      </c>
      <c r="AU2286" s="129" t="s">
        <v>204</v>
      </c>
      <c r="AV2286" s="129" t="s">
        <v>1998</v>
      </c>
      <c r="AW2286" s="129" t="s">
        <v>2014</v>
      </c>
      <c r="AX2286" s="129" t="s">
        <v>2030</v>
      </c>
      <c r="AZ2286" s="129" t="s">
        <v>3984</v>
      </c>
      <c r="BA2286" s="130" t="s">
        <v>13219</v>
      </c>
      <c r="BB2286" s="130" t="s">
        <v>13220</v>
      </c>
      <c r="BH2286" s="124"/>
      <c r="BI2286" s="124"/>
      <c r="BP2286" s="123"/>
      <c r="BQ2286" s="123"/>
      <c r="BR2286" s="123"/>
      <c r="BX2286" s="123"/>
      <c r="BY2286" s="123"/>
      <c r="CB2286" s="129" t="s">
        <v>1884</v>
      </c>
      <c r="CC2286" s="129" t="s">
        <v>204</v>
      </c>
      <c r="CD2286" s="129" t="s">
        <v>1998</v>
      </c>
      <c r="CE2286" s="129" t="s">
        <v>2014</v>
      </c>
      <c r="CF2286" s="129" t="s">
        <v>2030</v>
      </c>
      <c r="CG2286" s="131" t="s">
        <v>18088</v>
      </c>
      <c r="CH2286" s="131" t="s">
        <v>13220</v>
      </c>
      <c r="CI2286" s="124" t="s">
        <v>21269</v>
      </c>
    </row>
    <row r="2287" spans="45:87" ht="15" hidden="1" x14ac:dyDescent="0.25">
      <c r="AS2287" s="124" t="s">
        <v>6482</v>
      </c>
      <c r="AT2287" s="129" t="s">
        <v>1884</v>
      </c>
      <c r="AU2287" s="129" t="s">
        <v>204</v>
      </c>
      <c r="AV2287" s="129" t="s">
        <v>2031</v>
      </c>
      <c r="AW2287" s="129" t="s">
        <v>2032</v>
      </c>
      <c r="AX2287" s="129" t="s">
        <v>2033</v>
      </c>
      <c r="AZ2287" s="129" t="s">
        <v>3984</v>
      </c>
      <c r="BA2287" s="130" t="s">
        <v>13221</v>
      </c>
      <c r="BB2287" s="130" t="s">
        <v>13222</v>
      </c>
      <c r="BH2287" s="124"/>
      <c r="BI2287" s="124"/>
      <c r="BP2287" s="123"/>
      <c r="BQ2287" s="123"/>
      <c r="BR2287" s="123"/>
      <c r="BX2287" s="123"/>
      <c r="BY2287" s="123"/>
      <c r="CB2287" s="129" t="s">
        <v>1884</v>
      </c>
      <c r="CC2287" s="129" t="s">
        <v>204</v>
      </c>
      <c r="CD2287" s="129" t="s">
        <v>2031</v>
      </c>
      <c r="CE2287" s="129" t="s">
        <v>2032</v>
      </c>
      <c r="CF2287" s="129" t="s">
        <v>2033</v>
      </c>
      <c r="CG2287" s="131" t="s">
        <v>18089</v>
      </c>
      <c r="CH2287" s="131" t="s">
        <v>13222</v>
      </c>
      <c r="CI2287" s="124" t="s">
        <v>21270</v>
      </c>
    </row>
    <row r="2288" spans="45:87" ht="15" hidden="1" x14ac:dyDescent="0.25">
      <c r="AS2288" s="124" t="s">
        <v>6483</v>
      </c>
      <c r="AT2288" s="129" t="s">
        <v>1884</v>
      </c>
      <c r="AU2288" s="129" t="s">
        <v>204</v>
      </c>
      <c r="AV2288" s="129" t="s">
        <v>2031</v>
      </c>
      <c r="AW2288" s="129" t="s">
        <v>2032</v>
      </c>
      <c r="AX2288" s="129" t="s">
        <v>2034</v>
      </c>
      <c r="AZ2288" s="129" t="s">
        <v>3984</v>
      </c>
      <c r="BA2288" s="130" t="s">
        <v>13223</v>
      </c>
      <c r="BB2288" s="130" t="s">
        <v>13224</v>
      </c>
      <c r="BH2288" s="124"/>
      <c r="BI2288" s="124"/>
      <c r="BP2288" s="123"/>
      <c r="BQ2288" s="123"/>
      <c r="BR2288" s="123"/>
      <c r="BX2288" s="123"/>
      <c r="BY2288" s="123"/>
      <c r="CB2288" s="129" t="s">
        <v>1884</v>
      </c>
      <c r="CC2288" s="129" t="s">
        <v>204</v>
      </c>
      <c r="CD2288" s="129" t="s">
        <v>2031</v>
      </c>
      <c r="CE2288" s="129" t="s">
        <v>2032</v>
      </c>
      <c r="CF2288" s="129" t="s">
        <v>2034</v>
      </c>
      <c r="CG2288" s="131" t="s">
        <v>18089</v>
      </c>
      <c r="CH2288" s="131" t="s">
        <v>13224</v>
      </c>
      <c r="CI2288" s="124" t="s">
        <v>21271</v>
      </c>
    </row>
    <row r="2289" spans="45:87" ht="15" hidden="1" x14ac:dyDescent="0.25">
      <c r="AS2289" s="124" t="s">
        <v>6484</v>
      </c>
      <c r="AT2289" s="129" t="s">
        <v>1884</v>
      </c>
      <c r="AU2289" s="129" t="s">
        <v>204</v>
      </c>
      <c r="AV2289" s="129" t="s">
        <v>2031</v>
      </c>
      <c r="AW2289" s="129" t="s">
        <v>2032</v>
      </c>
      <c r="AX2289" s="129" t="s">
        <v>2035</v>
      </c>
      <c r="AZ2289" s="129" t="s">
        <v>3984</v>
      </c>
      <c r="BA2289" s="130" t="s">
        <v>13225</v>
      </c>
      <c r="BB2289" s="130" t="s">
        <v>13226</v>
      </c>
      <c r="BH2289" s="124"/>
      <c r="BI2289" s="124"/>
      <c r="BP2289" s="123"/>
      <c r="BQ2289" s="123"/>
      <c r="BR2289" s="123"/>
      <c r="BX2289" s="123"/>
      <c r="BY2289" s="123"/>
      <c r="CB2289" s="129" t="s">
        <v>1884</v>
      </c>
      <c r="CC2289" s="129" t="s">
        <v>204</v>
      </c>
      <c r="CD2289" s="129" t="s">
        <v>2031</v>
      </c>
      <c r="CE2289" s="129" t="s">
        <v>2032</v>
      </c>
      <c r="CF2289" s="129" t="s">
        <v>2035</v>
      </c>
      <c r="CG2289" s="131" t="s">
        <v>18089</v>
      </c>
      <c r="CH2289" s="131" t="s">
        <v>13226</v>
      </c>
      <c r="CI2289" s="124" t="s">
        <v>21272</v>
      </c>
    </row>
    <row r="2290" spans="45:87" ht="15" hidden="1" x14ac:dyDescent="0.25">
      <c r="AS2290" s="124" t="s">
        <v>6485</v>
      </c>
      <c r="AT2290" s="129" t="s">
        <v>1884</v>
      </c>
      <c r="AU2290" s="129" t="s">
        <v>204</v>
      </c>
      <c r="AV2290" s="129" t="s">
        <v>2031</v>
      </c>
      <c r="AW2290" s="129" t="s">
        <v>2032</v>
      </c>
      <c r="AX2290" s="129" t="s">
        <v>2036</v>
      </c>
      <c r="AZ2290" s="129" t="s">
        <v>3984</v>
      </c>
      <c r="BA2290" s="130" t="s">
        <v>13227</v>
      </c>
      <c r="BB2290" s="130" t="s">
        <v>13228</v>
      </c>
      <c r="BH2290" s="124"/>
      <c r="BI2290" s="124"/>
      <c r="BP2290" s="123"/>
      <c r="BQ2290" s="123"/>
      <c r="BR2290" s="123"/>
      <c r="BX2290" s="123"/>
      <c r="BY2290" s="123"/>
      <c r="CB2290" s="129" t="s">
        <v>1884</v>
      </c>
      <c r="CC2290" s="129" t="s">
        <v>204</v>
      </c>
      <c r="CD2290" s="129" t="s">
        <v>2031</v>
      </c>
      <c r="CE2290" s="129" t="s">
        <v>2032</v>
      </c>
      <c r="CF2290" s="129" t="s">
        <v>2036</v>
      </c>
      <c r="CG2290" s="131" t="s">
        <v>18089</v>
      </c>
      <c r="CH2290" s="131" t="s">
        <v>13228</v>
      </c>
      <c r="CI2290" s="124" t="s">
        <v>21273</v>
      </c>
    </row>
    <row r="2291" spans="45:87" ht="15" hidden="1" x14ac:dyDescent="0.25">
      <c r="AS2291" s="124" t="s">
        <v>6486</v>
      </c>
      <c r="AT2291" s="129" t="s">
        <v>1884</v>
      </c>
      <c r="AU2291" s="129" t="s">
        <v>204</v>
      </c>
      <c r="AV2291" s="129" t="s">
        <v>2031</v>
      </c>
      <c r="AW2291" s="129" t="s">
        <v>2032</v>
      </c>
      <c r="AX2291" s="129" t="s">
        <v>2037</v>
      </c>
      <c r="AZ2291" s="129" t="s">
        <v>3984</v>
      </c>
      <c r="BA2291" s="130" t="s">
        <v>13229</v>
      </c>
      <c r="BB2291" s="130" t="s">
        <v>13230</v>
      </c>
      <c r="BH2291" s="124"/>
      <c r="BI2291" s="124"/>
      <c r="BP2291" s="123"/>
      <c r="BQ2291" s="123"/>
      <c r="BR2291" s="123"/>
      <c r="BX2291" s="123"/>
      <c r="BY2291" s="123"/>
      <c r="CB2291" s="129" t="s">
        <v>1884</v>
      </c>
      <c r="CC2291" s="129" t="s">
        <v>204</v>
      </c>
      <c r="CD2291" s="129" t="s">
        <v>2031</v>
      </c>
      <c r="CE2291" s="129" t="s">
        <v>2032</v>
      </c>
      <c r="CF2291" s="129" t="s">
        <v>2037</v>
      </c>
      <c r="CG2291" s="131" t="s">
        <v>18089</v>
      </c>
      <c r="CH2291" s="131" t="s">
        <v>13230</v>
      </c>
      <c r="CI2291" s="124" t="s">
        <v>21274</v>
      </c>
    </row>
    <row r="2292" spans="45:87" ht="15" hidden="1" x14ac:dyDescent="0.25">
      <c r="AS2292" s="124" t="s">
        <v>6487</v>
      </c>
      <c r="AT2292" s="129" t="s">
        <v>1884</v>
      </c>
      <c r="AU2292" s="129" t="s">
        <v>204</v>
      </c>
      <c r="AV2292" s="129" t="s">
        <v>2031</v>
      </c>
      <c r="AW2292" s="129" t="s">
        <v>2032</v>
      </c>
      <c r="AX2292" s="129" t="s">
        <v>2038</v>
      </c>
      <c r="AZ2292" s="129" t="s">
        <v>3984</v>
      </c>
      <c r="BA2292" s="130" t="s">
        <v>13231</v>
      </c>
      <c r="BB2292" s="130" t="s">
        <v>13232</v>
      </c>
      <c r="BH2292" s="124"/>
      <c r="BI2292" s="124"/>
      <c r="BP2292" s="123"/>
      <c r="BQ2292" s="123"/>
      <c r="BR2292" s="123"/>
      <c r="BX2292" s="123"/>
      <c r="BY2292" s="123"/>
      <c r="CB2292" s="129" t="s">
        <v>1884</v>
      </c>
      <c r="CC2292" s="129" t="s">
        <v>204</v>
      </c>
      <c r="CD2292" s="129" t="s">
        <v>2031</v>
      </c>
      <c r="CE2292" s="129" t="s">
        <v>2032</v>
      </c>
      <c r="CF2292" s="129" t="s">
        <v>2038</v>
      </c>
      <c r="CG2292" s="131" t="s">
        <v>18089</v>
      </c>
      <c r="CH2292" s="131" t="s">
        <v>13232</v>
      </c>
      <c r="CI2292" s="124" t="s">
        <v>21275</v>
      </c>
    </row>
    <row r="2293" spans="45:87" ht="15" hidden="1" x14ac:dyDescent="0.25">
      <c r="AS2293" s="124" t="s">
        <v>6488</v>
      </c>
      <c r="AT2293" s="129" t="s">
        <v>1884</v>
      </c>
      <c r="AU2293" s="129" t="s">
        <v>204</v>
      </c>
      <c r="AV2293" s="129" t="s">
        <v>2031</v>
      </c>
      <c r="AW2293" s="129" t="s">
        <v>2032</v>
      </c>
      <c r="AX2293" s="129" t="s">
        <v>2039</v>
      </c>
      <c r="AZ2293" s="129" t="s">
        <v>3984</v>
      </c>
      <c r="BA2293" s="130" t="s">
        <v>13233</v>
      </c>
      <c r="BB2293" s="130" t="s">
        <v>13234</v>
      </c>
      <c r="BH2293" s="124"/>
      <c r="BI2293" s="124"/>
      <c r="BP2293" s="123"/>
      <c r="BQ2293" s="123"/>
      <c r="BR2293" s="123"/>
      <c r="BX2293" s="123"/>
      <c r="BY2293" s="123"/>
      <c r="CB2293" s="129" t="s">
        <v>1884</v>
      </c>
      <c r="CC2293" s="129" t="s">
        <v>204</v>
      </c>
      <c r="CD2293" s="129" t="s">
        <v>2031</v>
      </c>
      <c r="CE2293" s="129" t="s">
        <v>2032</v>
      </c>
      <c r="CF2293" s="129" t="s">
        <v>2039</v>
      </c>
      <c r="CG2293" s="131" t="s">
        <v>18089</v>
      </c>
      <c r="CH2293" s="131" t="s">
        <v>13234</v>
      </c>
      <c r="CI2293" s="124" t="s">
        <v>21276</v>
      </c>
    </row>
    <row r="2294" spans="45:87" ht="15" hidden="1" x14ac:dyDescent="0.25">
      <c r="AS2294" s="124" t="s">
        <v>6489</v>
      </c>
      <c r="AT2294" s="129" t="s">
        <v>1884</v>
      </c>
      <c r="AU2294" s="129" t="s">
        <v>204</v>
      </c>
      <c r="AV2294" s="129" t="s">
        <v>2031</v>
      </c>
      <c r="AW2294" s="129" t="s">
        <v>2032</v>
      </c>
      <c r="AX2294" s="129" t="s">
        <v>2040</v>
      </c>
      <c r="AZ2294" s="129" t="s">
        <v>3984</v>
      </c>
      <c r="BA2294" s="130" t="s">
        <v>13235</v>
      </c>
      <c r="BB2294" s="130" t="s">
        <v>13236</v>
      </c>
      <c r="BH2294" s="124"/>
      <c r="BI2294" s="124"/>
      <c r="BP2294" s="123"/>
      <c r="BQ2294" s="123"/>
      <c r="BR2294" s="123"/>
      <c r="BX2294" s="123"/>
      <c r="BY2294" s="123"/>
      <c r="CB2294" s="129" t="s">
        <v>1884</v>
      </c>
      <c r="CC2294" s="129" t="s">
        <v>204</v>
      </c>
      <c r="CD2294" s="129" t="s">
        <v>2031</v>
      </c>
      <c r="CE2294" s="129" t="s">
        <v>2032</v>
      </c>
      <c r="CF2294" s="129" t="s">
        <v>2040</v>
      </c>
      <c r="CG2294" s="131" t="s">
        <v>18089</v>
      </c>
      <c r="CH2294" s="131" t="s">
        <v>13236</v>
      </c>
      <c r="CI2294" s="124" t="s">
        <v>21277</v>
      </c>
    </row>
    <row r="2295" spans="45:87" ht="15" hidden="1" x14ac:dyDescent="0.25">
      <c r="AS2295" s="124" t="s">
        <v>6490</v>
      </c>
      <c r="AT2295" s="129" t="s">
        <v>1884</v>
      </c>
      <c r="AU2295" s="129" t="s">
        <v>204</v>
      </c>
      <c r="AV2295" s="129" t="s">
        <v>2031</v>
      </c>
      <c r="AW2295" s="129" t="s">
        <v>2032</v>
      </c>
      <c r="AX2295" s="129" t="s">
        <v>2041</v>
      </c>
      <c r="AZ2295" s="129" t="s">
        <v>3984</v>
      </c>
      <c r="BA2295" s="130" t="s">
        <v>13237</v>
      </c>
      <c r="BB2295" s="130" t="s">
        <v>13238</v>
      </c>
      <c r="BH2295" s="124"/>
      <c r="BI2295" s="124"/>
      <c r="BP2295" s="123"/>
      <c r="BQ2295" s="123"/>
      <c r="BR2295" s="123"/>
      <c r="BX2295" s="123"/>
      <c r="BY2295" s="123"/>
      <c r="CB2295" s="129" t="s">
        <v>1884</v>
      </c>
      <c r="CC2295" s="129" t="s">
        <v>204</v>
      </c>
      <c r="CD2295" s="129" t="s">
        <v>2031</v>
      </c>
      <c r="CE2295" s="129" t="s">
        <v>2032</v>
      </c>
      <c r="CF2295" s="129" t="s">
        <v>2041</v>
      </c>
      <c r="CG2295" s="131" t="s">
        <v>18089</v>
      </c>
      <c r="CH2295" s="131" t="s">
        <v>13238</v>
      </c>
      <c r="CI2295" s="124" t="s">
        <v>21278</v>
      </c>
    </row>
    <row r="2296" spans="45:87" ht="15" hidden="1" x14ac:dyDescent="0.25">
      <c r="AS2296" s="124" t="s">
        <v>6491</v>
      </c>
      <c r="AT2296" s="129" t="s">
        <v>1884</v>
      </c>
      <c r="AU2296" s="129" t="s">
        <v>204</v>
      </c>
      <c r="AV2296" s="129" t="s">
        <v>2031</v>
      </c>
      <c r="AW2296" s="129" t="s">
        <v>2032</v>
      </c>
      <c r="AX2296" s="129" t="s">
        <v>2042</v>
      </c>
      <c r="AZ2296" s="129" t="s">
        <v>3984</v>
      </c>
      <c r="BA2296" s="130" t="s">
        <v>13239</v>
      </c>
      <c r="BB2296" s="130" t="s">
        <v>13240</v>
      </c>
      <c r="BH2296" s="124"/>
      <c r="BI2296" s="124"/>
      <c r="BP2296" s="123"/>
      <c r="BQ2296" s="123"/>
      <c r="BR2296" s="123"/>
      <c r="BX2296" s="123"/>
      <c r="BY2296" s="123"/>
      <c r="CB2296" s="129" t="s">
        <v>1884</v>
      </c>
      <c r="CC2296" s="129" t="s">
        <v>204</v>
      </c>
      <c r="CD2296" s="129" t="s">
        <v>2031</v>
      </c>
      <c r="CE2296" s="129" t="s">
        <v>2032</v>
      </c>
      <c r="CF2296" s="129" t="s">
        <v>2042</v>
      </c>
      <c r="CG2296" s="131" t="s">
        <v>18089</v>
      </c>
      <c r="CH2296" s="131" t="s">
        <v>13240</v>
      </c>
      <c r="CI2296" s="124" t="s">
        <v>21279</v>
      </c>
    </row>
    <row r="2297" spans="45:87" ht="15" hidden="1" x14ac:dyDescent="0.25">
      <c r="AS2297" s="124" t="s">
        <v>6492</v>
      </c>
      <c r="AT2297" s="129" t="s">
        <v>1884</v>
      </c>
      <c r="AU2297" s="129" t="s">
        <v>204</v>
      </c>
      <c r="AV2297" s="129" t="s">
        <v>2031</v>
      </c>
      <c r="AW2297" s="129" t="s">
        <v>2032</v>
      </c>
      <c r="AX2297" s="129" t="s">
        <v>2043</v>
      </c>
      <c r="AZ2297" s="129" t="s">
        <v>3984</v>
      </c>
      <c r="BA2297" s="130" t="s">
        <v>13241</v>
      </c>
      <c r="BB2297" s="130" t="s">
        <v>13242</v>
      </c>
      <c r="BH2297" s="124"/>
      <c r="BI2297" s="124"/>
      <c r="BP2297" s="123"/>
      <c r="BQ2297" s="123"/>
      <c r="BR2297" s="123"/>
      <c r="BX2297" s="123"/>
      <c r="BY2297" s="123"/>
      <c r="CB2297" s="129" t="s">
        <v>1884</v>
      </c>
      <c r="CC2297" s="129" t="s">
        <v>204</v>
      </c>
      <c r="CD2297" s="129" t="s">
        <v>2031</v>
      </c>
      <c r="CE2297" s="129" t="s">
        <v>2032</v>
      </c>
      <c r="CF2297" s="129" t="s">
        <v>2043</v>
      </c>
      <c r="CG2297" s="131" t="s">
        <v>18089</v>
      </c>
      <c r="CH2297" s="131" t="s">
        <v>13242</v>
      </c>
      <c r="CI2297" s="124" t="s">
        <v>21280</v>
      </c>
    </row>
    <row r="2298" spans="45:87" ht="15" hidden="1" x14ac:dyDescent="0.25">
      <c r="AS2298" s="124" t="s">
        <v>6493</v>
      </c>
      <c r="AT2298" s="129" t="s">
        <v>1884</v>
      </c>
      <c r="AU2298" s="129" t="s">
        <v>204</v>
      </c>
      <c r="AV2298" s="129" t="s">
        <v>2031</v>
      </c>
      <c r="AW2298" s="129" t="s">
        <v>2032</v>
      </c>
      <c r="AX2298" s="129" t="s">
        <v>2044</v>
      </c>
      <c r="AZ2298" s="129" t="s">
        <v>3984</v>
      </c>
      <c r="BA2298" s="130" t="s">
        <v>13243</v>
      </c>
      <c r="BB2298" s="130" t="s">
        <v>13244</v>
      </c>
      <c r="BH2298" s="124"/>
      <c r="BI2298" s="124"/>
      <c r="BP2298" s="123"/>
      <c r="BQ2298" s="123"/>
      <c r="BR2298" s="123"/>
      <c r="BX2298" s="123"/>
      <c r="BY2298" s="123"/>
      <c r="CB2298" s="129" t="s">
        <v>1884</v>
      </c>
      <c r="CC2298" s="129" t="s">
        <v>204</v>
      </c>
      <c r="CD2298" s="129" t="s">
        <v>2031</v>
      </c>
      <c r="CE2298" s="129" t="s">
        <v>2032</v>
      </c>
      <c r="CF2298" s="129" t="s">
        <v>2044</v>
      </c>
      <c r="CG2298" s="131" t="s">
        <v>18089</v>
      </c>
      <c r="CH2298" s="131" t="s">
        <v>13244</v>
      </c>
      <c r="CI2298" s="124" t="s">
        <v>21281</v>
      </c>
    </row>
    <row r="2299" spans="45:87" ht="15" hidden="1" x14ac:dyDescent="0.25">
      <c r="AS2299" s="124" t="s">
        <v>6494</v>
      </c>
      <c r="AT2299" s="129" t="s">
        <v>1884</v>
      </c>
      <c r="AU2299" s="129" t="s">
        <v>204</v>
      </c>
      <c r="AV2299" s="129" t="s">
        <v>2031</v>
      </c>
      <c r="AW2299" s="129" t="s">
        <v>2032</v>
      </c>
      <c r="AX2299" s="129" t="s">
        <v>2045</v>
      </c>
      <c r="AZ2299" s="129" t="s">
        <v>3984</v>
      </c>
      <c r="BA2299" s="130" t="s">
        <v>13245</v>
      </c>
      <c r="BB2299" s="130" t="s">
        <v>13246</v>
      </c>
      <c r="BH2299" s="124"/>
      <c r="BI2299" s="124"/>
      <c r="BP2299" s="123"/>
      <c r="BQ2299" s="123"/>
      <c r="BR2299" s="123"/>
      <c r="BX2299" s="123"/>
      <c r="BY2299" s="123"/>
      <c r="CB2299" s="129" t="s">
        <v>1884</v>
      </c>
      <c r="CC2299" s="129" t="s">
        <v>204</v>
      </c>
      <c r="CD2299" s="129" t="s">
        <v>2031</v>
      </c>
      <c r="CE2299" s="129" t="s">
        <v>2032</v>
      </c>
      <c r="CF2299" s="129" t="s">
        <v>2045</v>
      </c>
      <c r="CG2299" s="131" t="s">
        <v>18089</v>
      </c>
      <c r="CH2299" s="131" t="s">
        <v>13246</v>
      </c>
      <c r="CI2299" s="124" t="s">
        <v>21282</v>
      </c>
    </row>
    <row r="2300" spans="45:87" ht="15" hidden="1" x14ac:dyDescent="0.25">
      <c r="AS2300" s="124" t="s">
        <v>6495</v>
      </c>
      <c r="AT2300" s="129" t="s">
        <v>1884</v>
      </c>
      <c r="AU2300" s="129" t="s">
        <v>204</v>
      </c>
      <c r="AV2300" s="129" t="s">
        <v>2031</v>
      </c>
      <c r="AW2300" s="129" t="s">
        <v>2032</v>
      </c>
      <c r="AX2300" s="129" t="s">
        <v>2046</v>
      </c>
      <c r="AZ2300" s="129" t="s">
        <v>3984</v>
      </c>
      <c r="BA2300" s="130" t="s">
        <v>13247</v>
      </c>
      <c r="BB2300" s="130" t="s">
        <v>13248</v>
      </c>
      <c r="BH2300" s="124"/>
      <c r="BI2300" s="124"/>
      <c r="BP2300" s="123"/>
      <c r="BQ2300" s="123"/>
      <c r="BR2300" s="123"/>
      <c r="BX2300" s="123"/>
      <c r="BY2300" s="123"/>
      <c r="CB2300" s="129" t="s">
        <v>1884</v>
      </c>
      <c r="CC2300" s="129" t="s">
        <v>204</v>
      </c>
      <c r="CD2300" s="129" t="s">
        <v>2031</v>
      </c>
      <c r="CE2300" s="129" t="s">
        <v>2032</v>
      </c>
      <c r="CF2300" s="129" t="s">
        <v>2046</v>
      </c>
      <c r="CG2300" s="131" t="s">
        <v>18089</v>
      </c>
      <c r="CH2300" s="131" t="s">
        <v>13248</v>
      </c>
      <c r="CI2300" s="124" t="s">
        <v>21283</v>
      </c>
    </row>
    <row r="2301" spans="45:87" ht="15" hidden="1" x14ac:dyDescent="0.25">
      <c r="AS2301" s="124" t="s">
        <v>6496</v>
      </c>
      <c r="AT2301" s="129" t="s">
        <v>1884</v>
      </c>
      <c r="AU2301" s="129" t="s">
        <v>204</v>
      </c>
      <c r="AV2301" s="129" t="s">
        <v>2031</v>
      </c>
      <c r="AW2301" s="129" t="s">
        <v>2032</v>
      </c>
      <c r="AX2301" s="129" t="s">
        <v>2047</v>
      </c>
      <c r="AZ2301" s="129" t="s">
        <v>3984</v>
      </c>
      <c r="BA2301" s="130" t="s">
        <v>13249</v>
      </c>
      <c r="BB2301" s="130" t="s">
        <v>13250</v>
      </c>
      <c r="BH2301" s="124"/>
      <c r="BI2301" s="124"/>
      <c r="BP2301" s="123"/>
      <c r="BQ2301" s="123"/>
      <c r="BR2301" s="123"/>
      <c r="BX2301" s="123"/>
      <c r="BY2301" s="123"/>
      <c r="CB2301" s="129" t="s">
        <v>1884</v>
      </c>
      <c r="CC2301" s="129" t="s">
        <v>204</v>
      </c>
      <c r="CD2301" s="129" t="s">
        <v>2031</v>
      </c>
      <c r="CE2301" s="129" t="s">
        <v>2032</v>
      </c>
      <c r="CF2301" s="129" t="s">
        <v>2047</v>
      </c>
      <c r="CG2301" s="131" t="s">
        <v>18089</v>
      </c>
      <c r="CH2301" s="131" t="s">
        <v>13250</v>
      </c>
      <c r="CI2301" s="124" t="s">
        <v>21284</v>
      </c>
    </row>
    <row r="2302" spans="45:87" ht="15" hidden="1" x14ac:dyDescent="0.25">
      <c r="AS2302" s="124" t="s">
        <v>6497</v>
      </c>
      <c r="AT2302" s="129" t="s">
        <v>1884</v>
      </c>
      <c r="AU2302" s="129" t="s">
        <v>204</v>
      </c>
      <c r="AV2302" s="129" t="s">
        <v>2031</v>
      </c>
      <c r="AW2302" s="129" t="s">
        <v>2032</v>
      </c>
      <c r="AX2302" s="129" t="s">
        <v>2048</v>
      </c>
      <c r="AZ2302" s="129" t="s">
        <v>3984</v>
      </c>
      <c r="BA2302" s="130" t="s">
        <v>13251</v>
      </c>
      <c r="BB2302" s="130" t="s">
        <v>13252</v>
      </c>
      <c r="BH2302" s="124"/>
      <c r="BI2302" s="124"/>
      <c r="BP2302" s="123"/>
      <c r="BQ2302" s="123"/>
      <c r="BR2302" s="123"/>
      <c r="BX2302" s="123"/>
      <c r="BY2302" s="123"/>
      <c r="CB2302" s="129" t="s">
        <v>1884</v>
      </c>
      <c r="CC2302" s="129" t="s">
        <v>204</v>
      </c>
      <c r="CD2302" s="129" t="s">
        <v>2031</v>
      </c>
      <c r="CE2302" s="129" t="s">
        <v>2032</v>
      </c>
      <c r="CF2302" s="129" t="s">
        <v>2048</v>
      </c>
      <c r="CG2302" s="131" t="s">
        <v>18089</v>
      </c>
      <c r="CH2302" s="131" t="s">
        <v>13252</v>
      </c>
      <c r="CI2302" s="124" t="s">
        <v>21285</v>
      </c>
    </row>
    <row r="2303" spans="45:87" ht="15" hidden="1" x14ac:dyDescent="0.25">
      <c r="AS2303" s="124" t="s">
        <v>6498</v>
      </c>
      <c r="AT2303" s="129" t="s">
        <v>1884</v>
      </c>
      <c r="AU2303" s="129" t="s">
        <v>204</v>
      </c>
      <c r="AV2303" s="129" t="s">
        <v>2031</v>
      </c>
      <c r="AW2303" s="129" t="s">
        <v>2032</v>
      </c>
      <c r="AX2303" s="129" t="s">
        <v>2049</v>
      </c>
      <c r="AZ2303" s="129" t="s">
        <v>3984</v>
      </c>
      <c r="BA2303" s="130" t="s">
        <v>13253</v>
      </c>
      <c r="BB2303" s="130" t="s">
        <v>13254</v>
      </c>
      <c r="BH2303" s="124"/>
      <c r="BI2303" s="124"/>
      <c r="BP2303" s="123"/>
      <c r="BQ2303" s="123"/>
      <c r="BR2303" s="123"/>
      <c r="BX2303" s="123"/>
      <c r="BY2303" s="123"/>
      <c r="CB2303" s="129" t="s">
        <v>1884</v>
      </c>
      <c r="CC2303" s="129" t="s">
        <v>204</v>
      </c>
      <c r="CD2303" s="129" t="s">
        <v>2031</v>
      </c>
      <c r="CE2303" s="129" t="s">
        <v>2032</v>
      </c>
      <c r="CF2303" s="129" t="s">
        <v>2049</v>
      </c>
      <c r="CG2303" s="131" t="s">
        <v>18089</v>
      </c>
      <c r="CH2303" s="131" t="s">
        <v>13254</v>
      </c>
      <c r="CI2303" s="124" t="s">
        <v>21286</v>
      </c>
    </row>
    <row r="2304" spans="45:87" ht="15" hidden="1" x14ac:dyDescent="0.25">
      <c r="AS2304" s="124" t="s">
        <v>6499</v>
      </c>
      <c r="AT2304" s="129" t="s">
        <v>1884</v>
      </c>
      <c r="AU2304" s="129" t="s">
        <v>204</v>
      </c>
      <c r="AV2304" s="129" t="s">
        <v>2031</v>
      </c>
      <c r="AW2304" s="129" t="s">
        <v>2050</v>
      </c>
      <c r="AX2304" s="129" t="s">
        <v>2051</v>
      </c>
      <c r="AZ2304" s="129" t="s">
        <v>3984</v>
      </c>
      <c r="BA2304" s="130" t="s">
        <v>13255</v>
      </c>
      <c r="BB2304" s="130" t="s">
        <v>13256</v>
      </c>
      <c r="BH2304" s="124"/>
      <c r="BI2304" s="124"/>
      <c r="BP2304" s="123"/>
      <c r="BQ2304" s="123"/>
      <c r="BR2304" s="123"/>
      <c r="BX2304" s="123"/>
      <c r="BY2304" s="123"/>
      <c r="CB2304" s="129" t="s">
        <v>1884</v>
      </c>
      <c r="CC2304" s="129" t="s">
        <v>204</v>
      </c>
      <c r="CD2304" s="129" t="s">
        <v>2031</v>
      </c>
      <c r="CE2304" s="129" t="s">
        <v>2050</v>
      </c>
      <c r="CF2304" s="129" t="s">
        <v>2051</v>
      </c>
      <c r="CG2304" s="131" t="s">
        <v>18090</v>
      </c>
      <c r="CH2304" s="131" t="s">
        <v>13256</v>
      </c>
      <c r="CI2304" s="124" t="s">
        <v>21287</v>
      </c>
    </row>
    <row r="2305" spans="45:87" ht="15" hidden="1" x14ac:dyDescent="0.25">
      <c r="AS2305" s="124" t="s">
        <v>6500</v>
      </c>
      <c r="AT2305" s="129" t="s">
        <v>1884</v>
      </c>
      <c r="AU2305" s="129" t="s">
        <v>204</v>
      </c>
      <c r="AV2305" s="129" t="s">
        <v>2031</v>
      </c>
      <c r="AW2305" s="129" t="s">
        <v>2050</v>
      </c>
      <c r="AX2305" s="129" t="s">
        <v>2052</v>
      </c>
      <c r="AZ2305" s="129" t="s">
        <v>3984</v>
      </c>
      <c r="BA2305" s="130" t="s">
        <v>13257</v>
      </c>
      <c r="BB2305" s="130" t="s">
        <v>13258</v>
      </c>
      <c r="BH2305" s="124"/>
      <c r="BI2305" s="124"/>
      <c r="BP2305" s="123"/>
      <c r="BQ2305" s="123"/>
      <c r="BR2305" s="123"/>
      <c r="BX2305" s="123"/>
      <c r="BY2305" s="123"/>
      <c r="CB2305" s="129" t="s">
        <v>1884</v>
      </c>
      <c r="CC2305" s="129" t="s">
        <v>204</v>
      </c>
      <c r="CD2305" s="129" t="s">
        <v>2031</v>
      </c>
      <c r="CE2305" s="129" t="s">
        <v>2050</v>
      </c>
      <c r="CF2305" s="129" t="s">
        <v>2052</v>
      </c>
      <c r="CG2305" s="131" t="s">
        <v>18090</v>
      </c>
      <c r="CH2305" s="131" t="s">
        <v>13258</v>
      </c>
      <c r="CI2305" s="124" t="s">
        <v>21288</v>
      </c>
    </row>
    <row r="2306" spans="45:87" ht="15" hidden="1" x14ac:dyDescent="0.25">
      <c r="AS2306" s="124" t="s">
        <v>6501</v>
      </c>
      <c r="AT2306" s="129" t="s">
        <v>1884</v>
      </c>
      <c r="AU2306" s="129" t="s">
        <v>204</v>
      </c>
      <c r="AV2306" s="129" t="s">
        <v>2031</v>
      </c>
      <c r="AW2306" s="129" t="s">
        <v>2050</v>
      </c>
      <c r="AX2306" s="129" t="s">
        <v>2053</v>
      </c>
      <c r="AZ2306" s="129" t="s">
        <v>3984</v>
      </c>
      <c r="BA2306" s="130" t="s">
        <v>13259</v>
      </c>
      <c r="BB2306" s="130" t="s">
        <v>13260</v>
      </c>
      <c r="BH2306" s="124"/>
      <c r="BI2306" s="124"/>
      <c r="BP2306" s="123"/>
      <c r="BQ2306" s="123"/>
      <c r="BR2306" s="123"/>
      <c r="BX2306" s="123"/>
      <c r="BY2306" s="123"/>
      <c r="CB2306" s="129" t="s">
        <v>1884</v>
      </c>
      <c r="CC2306" s="129" t="s">
        <v>204</v>
      </c>
      <c r="CD2306" s="129" t="s">
        <v>2031</v>
      </c>
      <c r="CE2306" s="129" t="s">
        <v>2050</v>
      </c>
      <c r="CF2306" s="129" t="s">
        <v>2053</v>
      </c>
      <c r="CG2306" s="131" t="s">
        <v>18090</v>
      </c>
      <c r="CH2306" s="131" t="s">
        <v>13260</v>
      </c>
      <c r="CI2306" s="124" t="s">
        <v>21289</v>
      </c>
    </row>
    <row r="2307" spans="45:87" ht="15" hidden="1" x14ac:dyDescent="0.25">
      <c r="AS2307" s="124" t="s">
        <v>6502</v>
      </c>
      <c r="AT2307" s="129" t="s">
        <v>1884</v>
      </c>
      <c r="AU2307" s="129" t="s">
        <v>204</v>
      </c>
      <c r="AV2307" s="129" t="s">
        <v>2031</v>
      </c>
      <c r="AW2307" s="129" t="s">
        <v>2050</v>
      </c>
      <c r="AX2307" s="129" t="s">
        <v>2054</v>
      </c>
      <c r="AZ2307" s="129" t="s">
        <v>3984</v>
      </c>
      <c r="BA2307" s="130" t="s">
        <v>13261</v>
      </c>
      <c r="BB2307" s="130" t="s">
        <v>13262</v>
      </c>
      <c r="BH2307" s="124"/>
      <c r="BI2307" s="124"/>
      <c r="BP2307" s="123"/>
      <c r="BQ2307" s="123"/>
      <c r="BR2307" s="123"/>
      <c r="BX2307" s="123"/>
      <c r="BY2307" s="123"/>
      <c r="CB2307" s="129" t="s">
        <v>1884</v>
      </c>
      <c r="CC2307" s="129" t="s">
        <v>204</v>
      </c>
      <c r="CD2307" s="129" t="s">
        <v>2031</v>
      </c>
      <c r="CE2307" s="129" t="s">
        <v>2050</v>
      </c>
      <c r="CF2307" s="129" t="s">
        <v>2054</v>
      </c>
      <c r="CG2307" s="131" t="s">
        <v>18090</v>
      </c>
      <c r="CH2307" s="131" t="s">
        <v>13262</v>
      </c>
      <c r="CI2307" s="124" t="s">
        <v>21290</v>
      </c>
    </row>
    <row r="2308" spans="45:87" ht="15" hidden="1" x14ac:dyDescent="0.25">
      <c r="AS2308" s="124" t="s">
        <v>6503</v>
      </c>
      <c r="AT2308" s="129" t="s">
        <v>1884</v>
      </c>
      <c r="AU2308" s="129" t="s">
        <v>204</v>
      </c>
      <c r="AV2308" s="129" t="s">
        <v>2031</v>
      </c>
      <c r="AW2308" s="129" t="s">
        <v>2050</v>
      </c>
      <c r="AX2308" s="129" t="s">
        <v>2055</v>
      </c>
      <c r="AZ2308" s="129" t="s">
        <v>3984</v>
      </c>
      <c r="BA2308" s="130" t="s">
        <v>13263</v>
      </c>
      <c r="BB2308" s="130" t="s">
        <v>13264</v>
      </c>
      <c r="BH2308" s="124"/>
      <c r="BI2308" s="124"/>
      <c r="BP2308" s="123"/>
      <c r="BQ2308" s="123"/>
      <c r="BR2308" s="123"/>
      <c r="BX2308" s="123"/>
      <c r="BY2308" s="123"/>
      <c r="CB2308" s="129" t="s">
        <v>1884</v>
      </c>
      <c r="CC2308" s="129" t="s">
        <v>204</v>
      </c>
      <c r="CD2308" s="129" t="s">
        <v>2031</v>
      </c>
      <c r="CE2308" s="129" t="s">
        <v>2050</v>
      </c>
      <c r="CF2308" s="129" t="s">
        <v>2055</v>
      </c>
      <c r="CG2308" s="131" t="s">
        <v>18090</v>
      </c>
      <c r="CH2308" s="131" t="s">
        <v>13264</v>
      </c>
      <c r="CI2308" s="124" t="s">
        <v>21291</v>
      </c>
    </row>
    <row r="2309" spans="45:87" ht="15" hidden="1" x14ac:dyDescent="0.25">
      <c r="AS2309" s="124" t="s">
        <v>6504</v>
      </c>
      <c r="AT2309" s="129" t="s">
        <v>1884</v>
      </c>
      <c r="AU2309" s="129" t="s">
        <v>204</v>
      </c>
      <c r="AV2309" s="129" t="s">
        <v>2031</v>
      </c>
      <c r="AW2309" s="129" t="s">
        <v>2050</v>
      </c>
      <c r="AX2309" s="129" t="s">
        <v>2056</v>
      </c>
      <c r="AZ2309" s="129" t="s">
        <v>3984</v>
      </c>
      <c r="BA2309" s="130" t="s">
        <v>13265</v>
      </c>
      <c r="BB2309" s="130" t="s">
        <v>13266</v>
      </c>
      <c r="BH2309" s="124"/>
      <c r="BI2309" s="124"/>
      <c r="BP2309" s="123"/>
      <c r="BQ2309" s="123"/>
      <c r="BR2309" s="123"/>
      <c r="BX2309" s="123"/>
      <c r="BY2309" s="123"/>
      <c r="CB2309" s="129" t="s">
        <v>1884</v>
      </c>
      <c r="CC2309" s="129" t="s">
        <v>204</v>
      </c>
      <c r="CD2309" s="129" t="s">
        <v>2031</v>
      </c>
      <c r="CE2309" s="129" t="s">
        <v>2050</v>
      </c>
      <c r="CF2309" s="129" t="s">
        <v>2056</v>
      </c>
      <c r="CG2309" s="131" t="s">
        <v>18090</v>
      </c>
      <c r="CH2309" s="131" t="s">
        <v>13266</v>
      </c>
      <c r="CI2309" s="124" t="s">
        <v>21292</v>
      </c>
    </row>
    <row r="2310" spans="45:87" ht="15" hidden="1" x14ac:dyDescent="0.25">
      <c r="AS2310" s="124" t="s">
        <v>6505</v>
      </c>
      <c r="AT2310" s="129" t="s">
        <v>1884</v>
      </c>
      <c r="AU2310" s="129" t="s">
        <v>204</v>
      </c>
      <c r="AV2310" s="129" t="s">
        <v>2031</v>
      </c>
      <c r="AW2310" s="129" t="s">
        <v>2050</v>
      </c>
      <c r="AX2310" s="129" t="s">
        <v>2057</v>
      </c>
      <c r="AZ2310" s="129" t="s">
        <v>3984</v>
      </c>
      <c r="BA2310" s="130" t="s">
        <v>13267</v>
      </c>
      <c r="BB2310" s="130" t="s">
        <v>13268</v>
      </c>
      <c r="BH2310" s="124"/>
      <c r="BI2310" s="124"/>
      <c r="BP2310" s="123"/>
      <c r="BQ2310" s="123"/>
      <c r="BR2310" s="123"/>
      <c r="BX2310" s="123"/>
      <c r="BY2310" s="123"/>
      <c r="CB2310" s="129" t="s">
        <v>1884</v>
      </c>
      <c r="CC2310" s="129" t="s">
        <v>204</v>
      </c>
      <c r="CD2310" s="129" t="s">
        <v>2031</v>
      </c>
      <c r="CE2310" s="129" t="s">
        <v>2050</v>
      </c>
      <c r="CF2310" s="129" t="s">
        <v>2057</v>
      </c>
      <c r="CG2310" s="131" t="s">
        <v>18090</v>
      </c>
      <c r="CH2310" s="131" t="s">
        <v>13268</v>
      </c>
      <c r="CI2310" s="124" t="s">
        <v>21293</v>
      </c>
    </row>
    <row r="2311" spans="45:87" ht="15" hidden="1" x14ac:dyDescent="0.25">
      <c r="AS2311" s="124" t="s">
        <v>6506</v>
      </c>
      <c r="AT2311" s="129" t="s">
        <v>1884</v>
      </c>
      <c r="AU2311" s="129" t="s">
        <v>204</v>
      </c>
      <c r="AV2311" s="129" t="s">
        <v>2031</v>
      </c>
      <c r="AW2311" s="129" t="s">
        <v>2050</v>
      </c>
      <c r="AX2311" s="129" t="s">
        <v>2058</v>
      </c>
      <c r="AZ2311" s="129" t="s">
        <v>3984</v>
      </c>
      <c r="BA2311" s="130" t="s">
        <v>13269</v>
      </c>
      <c r="BB2311" s="130" t="s">
        <v>13270</v>
      </c>
      <c r="BH2311" s="124"/>
      <c r="BI2311" s="124"/>
      <c r="BP2311" s="123"/>
      <c r="BQ2311" s="123"/>
      <c r="BR2311" s="123"/>
      <c r="BX2311" s="123"/>
      <c r="BY2311" s="123"/>
      <c r="CB2311" s="129" t="s">
        <v>1884</v>
      </c>
      <c r="CC2311" s="129" t="s">
        <v>204</v>
      </c>
      <c r="CD2311" s="129" t="s">
        <v>2031</v>
      </c>
      <c r="CE2311" s="129" t="s">
        <v>2050</v>
      </c>
      <c r="CF2311" s="129" t="s">
        <v>2058</v>
      </c>
      <c r="CG2311" s="131" t="s">
        <v>18090</v>
      </c>
      <c r="CH2311" s="131" t="s">
        <v>13270</v>
      </c>
      <c r="CI2311" s="124" t="s">
        <v>21294</v>
      </c>
    </row>
    <row r="2312" spans="45:87" ht="15" hidden="1" x14ac:dyDescent="0.25">
      <c r="AS2312" s="124" t="s">
        <v>6507</v>
      </c>
      <c r="AT2312" s="129" t="s">
        <v>1884</v>
      </c>
      <c r="AU2312" s="129" t="s">
        <v>204</v>
      </c>
      <c r="AV2312" s="129" t="s">
        <v>2031</v>
      </c>
      <c r="AW2312" s="129" t="s">
        <v>2050</v>
      </c>
      <c r="AX2312" s="129" t="s">
        <v>2059</v>
      </c>
      <c r="AZ2312" s="129" t="s">
        <v>3984</v>
      </c>
      <c r="BA2312" s="130" t="s">
        <v>13271</v>
      </c>
      <c r="BB2312" s="130" t="s">
        <v>13272</v>
      </c>
      <c r="BH2312" s="124"/>
      <c r="BI2312" s="124"/>
      <c r="BP2312" s="123"/>
      <c r="BQ2312" s="123"/>
      <c r="BR2312" s="123"/>
      <c r="BX2312" s="123"/>
      <c r="BY2312" s="123"/>
      <c r="CB2312" s="129" t="s">
        <v>1884</v>
      </c>
      <c r="CC2312" s="129" t="s">
        <v>204</v>
      </c>
      <c r="CD2312" s="129" t="s">
        <v>2031</v>
      </c>
      <c r="CE2312" s="129" t="s">
        <v>2050</v>
      </c>
      <c r="CF2312" s="129" t="s">
        <v>2059</v>
      </c>
      <c r="CG2312" s="131" t="s">
        <v>18090</v>
      </c>
      <c r="CH2312" s="131" t="s">
        <v>13272</v>
      </c>
      <c r="CI2312" s="124" t="s">
        <v>21295</v>
      </c>
    </row>
    <row r="2313" spans="45:87" ht="15" hidden="1" x14ac:dyDescent="0.25">
      <c r="AS2313" s="124" t="s">
        <v>6508</v>
      </c>
      <c r="AT2313" s="129" t="s">
        <v>1884</v>
      </c>
      <c r="AU2313" s="129" t="s">
        <v>204</v>
      </c>
      <c r="AV2313" s="129" t="s">
        <v>2031</v>
      </c>
      <c r="AW2313" s="129" t="s">
        <v>2050</v>
      </c>
      <c r="AX2313" s="129" t="s">
        <v>2060</v>
      </c>
      <c r="AZ2313" s="129" t="s">
        <v>3984</v>
      </c>
      <c r="BA2313" s="130" t="s">
        <v>13273</v>
      </c>
      <c r="BB2313" s="130" t="s">
        <v>13274</v>
      </c>
      <c r="BH2313" s="124"/>
      <c r="BI2313" s="124"/>
      <c r="BP2313" s="123"/>
      <c r="BQ2313" s="123"/>
      <c r="BR2313" s="123"/>
      <c r="BX2313" s="123"/>
      <c r="BY2313" s="123"/>
      <c r="CB2313" s="129" t="s">
        <v>1884</v>
      </c>
      <c r="CC2313" s="129" t="s">
        <v>204</v>
      </c>
      <c r="CD2313" s="129" t="s">
        <v>2031</v>
      </c>
      <c r="CE2313" s="129" t="s">
        <v>2050</v>
      </c>
      <c r="CF2313" s="129" t="s">
        <v>2060</v>
      </c>
      <c r="CG2313" s="131" t="s">
        <v>18090</v>
      </c>
      <c r="CH2313" s="131" t="s">
        <v>13274</v>
      </c>
      <c r="CI2313" s="124" t="s">
        <v>21296</v>
      </c>
    </row>
    <row r="2314" spans="45:87" ht="15" hidden="1" x14ac:dyDescent="0.25">
      <c r="AS2314" s="124" t="s">
        <v>6509</v>
      </c>
      <c r="AT2314" s="129" t="s">
        <v>1884</v>
      </c>
      <c r="AU2314" s="129" t="s">
        <v>204</v>
      </c>
      <c r="AV2314" s="129" t="s">
        <v>2031</v>
      </c>
      <c r="AW2314" s="129" t="s">
        <v>2050</v>
      </c>
      <c r="AX2314" s="129" t="s">
        <v>2061</v>
      </c>
      <c r="AZ2314" s="129" t="s">
        <v>3984</v>
      </c>
      <c r="BA2314" s="130" t="s">
        <v>13275</v>
      </c>
      <c r="BB2314" s="130" t="s">
        <v>13276</v>
      </c>
      <c r="BH2314" s="124"/>
      <c r="BI2314" s="124"/>
      <c r="BP2314" s="123"/>
      <c r="BQ2314" s="123"/>
      <c r="BR2314" s="123"/>
      <c r="BX2314" s="123"/>
      <c r="BY2314" s="123"/>
      <c r="CB2314" s="129" t="s">
        <v>1884</v>
      </c>
      <c r="CC2314" s="129" t="s">
        <v>204</v>
      </c>
      <c r="CD2314" s="129" t="s">
        <v>2031</v>
      </c>
      <c r="CE2314" s="129" t="s">
        <v>2050</v>
      </c>
      <c r="CF2314" s="129" t="s">
        <v>2061</v>
      </c>
      <c r="CG2314" s="131" t="s">
        <v>18090</v>
      </c>
      <c r="CH2314" s="131" t="s">
        <v>13276</v>
      </c>
      <c r="CI2314" s="124" t="s">
        <v>21297</v>
      </c>
    </row>
    <row r="2315" spans="45:87" ht="15" hidden="1" x14ac:dyDescent="0.25">
      <c r="AS2315" s="124" t="s">
        <v>6510</v>
      </c>
      <c r="AT2315" s="129" t="s">
        <v>1884</v>
      </c>
      <c r="AU2315" s="129" t="s">
        <v>204</v>
      </c>
      <c r="AV2315" s="129" t="s">
        <v>2031</v>
      </c>
      <c r="AW2315" s="129" t="s">
        <v>2050</v>
      </c>
      <c r="AX2315" s="129" t="s">
        <v>2062</v>
      </c>
      <c r="AZ2315" s="129" t="s">
        <v>3984</v>
      </c>
      <c r="BA2315" s="130" t="s">
        <v>13277</v>
      </c>
      <c r="BB2315" s="130" t="s">
        <v>13278</v>
      </c>
      <c r="BH2315" s="124"/>
      <c r="BI2315" s="124"/>
      <c r="BP2315" s="123"/>
      <c r="BQ2315" s="123"/>
      <c r="BR2315" s="123"/>
      <c r="BX2315" s="123"/>
      <c r="BY2315" s="123"/>
      <c r="CB2315" s="129" t="s">
        <v>1884</v>
      </c>
      <c r="CC2315" s="129" t="s">
        <v>204</v>
      </c>
      <c r="CD2315" s="129" t="s">
        <v>2031</v>
      </c>
      <c r="CE2315" s="129" t="s">
        <v>2050</v>
      </c>
      <c r="CF2315" s="129" t="s">
        <v>2062</v>
      </c>
      <c r="CG2315" s="131" t="s">
        <v>18090</v>
      </c>
      <c r="CH2315" s="131" t="s">
        <v>13278</v>
      </c>
      <c r="CI2315" s="124" t="s">
        <v>21298</v>
      </c>
    </row>
    <row r="2316" spans="45:87" ht="15" hidden="1" x14ac:dyDescent="0.25">
      <c r="AS2316" s="124" t="s">
        <v>6511</v>
      </c>
      <c r="AT2316" s="129" t="s">
        <v>1884</v>
      </c>
      <c r="AU2316" s="129" t="s">
        <v>204</v>
      </c>
      <c r="AV2316" s="129" t="s">
        <v>2031</v>
      </c>
      <c r="AW2316" s="129" t="s">
        <v>2050</v>
      </c>
      <c r="AX2316" s="129" t="s">
        <v>2063</v>
      </c>
      <c r="AZ2316" s="129" t="s">
        <v>3984</v>
      </c>
      <c r="BA2316" s="130" t="s">
        <v>13279</v>
      </c>
      <c r="BB2316" s="130" t="s">
        <v>13280</v>
      </c>
      <c r="BH2316" s="124"/>
      <c r="BI2316" s="124"/>
      <c r="BP2316" s="123"/>
      <c r="BQ2316" s="123"/>
      <c r="BR2316" s="123"/>
      <c r="BX2316" s="123"/>
      <c r="BY2316" s="123"/>
      <c r="CB2316" s="129" t="s">
        <v>1884</v>
      </c>
      <c r="CC2316" s="129" t="s">
        <v>204</v>
      </c>
      <c r="CD2316" s="129" t="s">
        <v>2031</v>
      </c>
      <c r="CE2316" s="129" t="s">
        <v>2050</v>
      </c>
      <c r="CF2316" s="129" t="s">
        <v>2063</v>
      </c>
      <c r="CG2316" s="131" t="s">
        <v>18090</v>
      </c>
      <c r="CH2316" s="131" t="s">
        <v>13280</v>
      </c>
      <c r="CI2316" s="124" t="s">
        <v>21299</v>
      </c>
    </row>
    <row r="2317" spans="45:87" ht="15" hidden="1" x14ac:dyDescent="0.25">
      <c r="AS2317" s="124" t="s">
        <v>6512</v>
      </c>
      <c r="AT2317" s="129" t="s">
        <v>1884</v>
      </c>
      <c r="AU2317" s="129" t="s">
        <v>204</v>
      </c>
      <c r="AV2317" s="129" t="s">
        <v>2031</v>
      </c>
      <c r="AW2317" s="129" t="s">
        <v>2050</v>
      </c>
      <c r="AX2317" s="129" t="s">
        <v>2064</v>
      </c>
      <c r="AZ2317" s="129" t="s">
        <v>3984</v>
      </c>
      <c r="BA2317" s="130" t="s">
        <v>13281</v>
      </c>
      <c r="BB2317" s="130" t="s">
        <v>13282</v>
      </c>
      <c r="BH2317" s="124"/>
      <c r="BI2317" s="124"/>
      <c r="BP2317" s="123"/>
      <c r="BQ2317" s="123"/>
      <c r="BR2317" s="123"/>
      <c r="BX2317" s="123"/>
      <c r="BY2317" s="123"/>
      <c r="CB2317" s="129" t="s">
        <v>1884</v>
      </c>
      <c r="CC2317" s="129" t="s">
        <v>204</v>
      </c>
      <c r="CD2317" s="129" t="s">
        <v>2031</v>
      </c>
      <c r="CE2317" s="129" t="s">
        <v>2050</v>
      </c>
      <c r="CF2317" s="129" t="s">
        <v>2064</v>
      </c>
      <c r="CG2317" s="131" t="s">
        <v>18090</v>
      </c>
      <c r="CH2317" s="131" t="s">
        <v>13282</v>
      </c>
      <c r="CI2317" s="124" t="s">
        <v>21300</v>
      </c>
    </row>
    <row r="2318" spans="45:87" ht="15" hidden="1" x14ac:dyDescent="0.25">
      <c r="AS2318" s="124" t="s">
        <v>6513</v>
      </c>
      <c r="AT2318" s="129" t="s">
        <v>1884</v>
      </c>
      <c r="AU2318" s="129" t="s">
        <v>204</v>
      </c>
      <c r="AV2318" s="129" t="s">
        <v>2031</v>
      </c>
      <c r="AW2318" s="129" t="s">
        <v>2050</v>
      </c>
      <c r="AX2318" s="129" t="s">
        <v>2065</v>
      </c>
      <c r="AZ2318" s="129" t="s">
        <v>3984</v>
      </c>
      <c r="BA2318" s="130" t="s">
        <v>13283</v>
      </c>
      <c r="BB2318" s="130" t="s">
        <v>13284</v>
      </c>
      <c r="BH2318" s="124"/>
      <c r="BI2318" s="124"/>
      <c r="BP2318" s="123"/>
      <c r="BQ2318" s="123"/>
      <c r="BR2318" s="123"/>
      <c r="BX2318" s="123"/>
      <c r="BY2318" s="123"/>
      <c r="CB2318" s="129" t="s">
        <v>1884</v>
      </c>
      <c r="CC2318" s="129" t="s">
        <v>204</v>
      </c>
      <c r="CD2318" s="129" t="s">
        <v>2031</v>
      </c>
      <c r="CE2318" s="129" t="s">
        <v>2050</v>
      </c>
      <c r="CF2318" s="129" t="s">
        <v>2065</v>
      </c>
      <c r="CG2318" s="131" t="s">
        <v>18090</v>
      </c>
      <c r="CH2318" s="131" t="s">
        <v>13284</v>
      </c>
      <c r="CI2318" s="124" t="s">
        <v>21301</v>
      </c>
    </row>
    <row r="2319" spans="45:87" ht="15" hidden="1" x14ac:dyDescent="0.25">
      <c r="AS2319" s="124" t="s">
        <v>6514</v>
      </c>
      <c r="AT2319" s="129" t="s">
        <v>1884</v>
      </c>
      <c r="AU2319" s="129" t="s">
        <v>204</v>
      </c>
      <c r="AV2319" s="129" t="s">
        <v>2031</v>
      </c>
      <c r="AW2319" s="129" t="s">
        <v>2050</v>
      </c>
      <c r="AX2319" s="129" t="s">
        <v>2066</v>
      </c>
      <c r="AZ2319" s="129" t="s">
        <v>3984</v>
      </c>
      <c r="BA2319" s="130" t="s">
        <v>13285</v>
      </c>
      <c r="BB2319" s="130" t="s">
        <v>13286</v>
      </c>
      <c r="BH2319" s="124"/>
      <c r="BI2319" s="124"/>
      <c r="BP2319" s="123"/>
      <c r="BQ2319" s="123"/>
      <c r="BR2319" s="123"/>
      <c r="BX2319" s="123"/>
      <c r="BY2319" s="123"/>
      <c r="CB2319" s="129" t="s">
        <v>1884</v>
      </c>
      <c r="CC2319" s="129" t="s">
        <v>204</v>
      </c>
      <c r="CD2319" s="129" t="s">
        <v>2031</v>
      </c>
      <c r="CE2319" s="129" t="s">
        <v>2050</v>
      </c>
      <c r="CF2319" s="129" t="s">
        <v>2066</v>
      </c>
      <c r="CG2319" s="131" t="s">
        <v>18090</v>
      </c>
      <c r="CH2319" s="131" t="s">
        <v>13286</v>
      </c>
      <c r="CI2319" s="124" t="s">
        <v>21302</v>
      </c>
    </row>
    <row r="2320" spans="45:87" ht="15" hidden="1" x14ac:dyDescent="0.25">
      <c r="AS2320" s="124" t="s">
        <v>6515</v>
      </c>
      <c r="AT2320" s="129" t="s">
        <v>1884</v>
      </c>
      <c r="AU2320" s="129" t="s">
        <v>204</v>
      </c>
      <c r="AV2320" s="129" t="s">
        <v>2031</v>
      </c>
      <c r="AW2320" s="129" t="s">
        <v>2050</v>
      </c>
      <c r="AX2320" s="129" t="s">
        <v>2067</v>
      </c>
      <c r="AZ2320" s="129" t="s">
        <v>3984</v>
      </c>
      <c r="BA2320" s="130" t="s">
        <v>13287</v>
      </c>
      <c r="BB2320" s="130" t="s">
        <v>13288</v>
      </c>
      <c r="BH2320" s="124"/>
      <c r="BI2320" s="124"/>
      <c r="BP2320" s="123"/>
      <c r="BQ2320" s="123"/>
      <c r="BR2320" s="123"/>
      <c r="BX2320" s="123"/>
      <c r="BY2320" s="123"/>
      <c r="CB2320" s="129" t="s">
        <v>1884</v>
      </c>
      <c r="CC2320" s="129" t="s">
        <v>204</v>
      </c>
      <c r="CD2320" s="129" t="s">
        <v>2031</v>
      </c>
      <c r="CE2320" s="129" t="s">
        <v>2050</v>
      </c>
      <c r="CF2320" s="129" t="s">
        <v>2067</v>
      </c>
      <c r="CG2320" s="131" t="s">
        <v>18090</v>
      </c>
      <c r="CH2320" s="131" t="s">
        <v>13288</v>
      </c>
      <c r="CI2320" s="124" t="s">
        <v>21303</v>
      </c>
    </row>
    <row r="2321" spans="45:87" ht="15" hidden="1" x14ac:dyDescent="0.25">
      <c r="AS2321" s="124" t="s">
        <v>6516</v>
      </c>
      <c r="AT2321" s="129" t="s">
        <v>1884</v>
      </c>
      <c r="AU2321" s="129" t="s">
        <v>204</v>
      </c>
      <c r="AV2321" s="129" t="s">
        <v>2031</v>
      </c>
      <c r="AW2321" s="129" t="s">
        <v>2050</v>
      </c>
      <c r="AX2321" s="129" t="s">
        <v>2068</v>
      </c>
      <c r="AZ2321" s="129" t="s">
        <v>3984</v>
      </c>
      <c r="BA2321" s="130" t="s">
        <v>13289</v>
      </c>
      <c r="BB2321" s="130" t="s">
        <v>13290</v>
      </c>
      <c r="BH2321" s="124"/>
      <c r="BI2321" s="124"/>
      <c r="BP2321" s="123"/>
      <c r="BQ2321" s="123"/>
      <c r="BR2321" s="123"/>
      <c r="BX2321" s="123"/>
      <c r="BY2321" s="123"/>
      <c r="CB2321" s="129" t="s">
        <v>1884</v>
      </c>
      <c r="CC2321" s="129" t="s">
        <v>204</v>
      </c>
      <c r="CD2321" s="129" t="s">
        <v>2031</v>
      </c>
      <c r="CE2321" s="129" t="s">
        <v>2050</v>
      </c>
      <c r="CF2321" s="129" t="s">
        <v>2068</v>
      </c>
      <c r="CG2321" s="131" t="s">
        <v>18090</v>
      </c>
      <c r="CH2321" s="131" t="s">
        <v>13290</v>
      </c>
      <c r="CI2321" s="124" t="s">
        <v>21304</v>
      </c>
    </row>
    <row r="2322" spans="45:87" ht="15" hidden="1" x14ac:dyDescent="0.25">
      <c r="AS2322" s="124" t="s">
        <v>6517</v>
      </c>
      <c r="AT2322" s="129" t="s">
        <v>1884</v>
      </c>
      <c r="AU2322" s="129" t="s">
        <v>204</v>
      </c>
      <c r="AV2322" s="129" t="s">
        <v>2069</v>
      </c>
      <c r="AW2322" s="129" t="s">
        <v>2070</v>
      </c>
      <c r="AX2322" s="129" t="s">
        <v>2071</v>
      </c>
      <c r="AZ2322" s="129" t="s">
        <v>3984</v>
      </c>
      <c r="BA2322" s="130" t="s">
        <v>13291</v>
      </c>
      <c r="BB2322" s="130" t="s">
        <v>13292</v>
      </c>
      <c r="BH2322" s="124"/>
      <c r="BI2322" s="124"/>
      <c r="BP2322" s="123"/>
      <c r="BQ2322" s="123"/>
      <c r="BR2322" s="123"/>
      <c r="BX2322" s="123"/>
      <c r="BY2322" s="123"/>
      <c r="CB2322" s="129" t="s">
        <v>1884</v>
      </c>
      <c r="CC2322" s="129" t="s">
        <v>204</v>
      </c>
      <c r="CD2322" s="129" t="s">
        <v>2069</v>
      </c>
      <c r="CE2322" s="129" t="s">
        <v>2070</v>
      </c>
      <c r="CF2322" s="129" t="s">
        <v>2071</v>
      </c>
      <c r="CG2322" s="131" t="s">
        <v>18091</v>
      </c>
      <c r="CH2322" s="131" t="s">
        <v>13292</v>
      </c>
      <c r="CI2322" s="124" t="s">
        <v>21305</v>
      </c>
    </row>
    <row r="2323" spans="45:87" ht="15" hidden="1" x14ac:dyDescent="0.25">
      <c r="AS2323" s="124" t="s">
        <v>6518</v>
      </c>
      <c r="AT2323" s="129" t="s">
        <v>1884</v>
      </c>
      <c r="AU2323" s="129" t="s">
        <v>204</v>
      </c>
      <c r="AV2323" s="129" t="s">
        <v>2069</v>
      </c>
      <c r="AW2323" s="129" t="s">
        <v>2070</v>
      </c>
      <c r="AX2323" s="129" t="s">
        <v>2072</v>
      </c>
      <c r="AZ2323" s="129" t="s">
        <v>3984</v>
      </c>
      <c r="BA2323" s="130" t="s">
        <v>13293</v>
      </c>
      <c r="BB2323" s="130" t="s">
        <v>13294</v>
      </c>
      <c r="BH2323" s="124"/>
      <c r="BI2323" s="124"/>
      <c r="BP2323" s="123"/>
      <c r="BQ2323" s="123"/>
      <c r="BR2323" s="123"/>
      <c r="BX2323" s="123"/>
      <c r="BY2323" s="123"/>
      <c r="CB2323" s="129" t="s">
        <v>1884</v>
      </c>
      <c r="CC2323" s="129" t="s">
        <v>204</v>
      </c>
      <c r="CD2323" s="129" t="s">
        <v>2069</v>
      </c>
      <c r="CE2323" s="129" t="s">
        <v>2070</v>
      </c>
      <c r="CF2323" s="129" t="s">
        <v>2072</v>
      </c>
      <c r="CG2323" s="131" t="s">
        <v>18091</v>
      </c>
      <c r="CH2323" s="131" t="s">
        <v>13294</v>
      </c>
      <c r="CI2323" s="124" t="s">
        <v>21306</v>
      </c>
    </row>
    <row r="2324" spans="45:87" ht="15" hidden="1" x14ac:dyDescent="0.25">
      <c r="AS2324" s="124" t="s">
        <v>6519</v>
      </c>
      <c r="AT2324" s="129" t="s">
        <v>1884</v>
      </c>
      <c r="AU2324" s="129" t="s">
        <v>204</v>
      </c>
      <c r="AV2324" s="129" t="s">
        <v>2069</v>
      </c>
      <c r="AW2324" s="129" t="s">
        <v>2070</v>
      </c>
      <c r="AX2324" s="129" t="s">
        <v>2073</v>
      </c>
      <c r="AZ2324" s="129" t="s">
        <v>3984</v>
      </c>
      <c r="BA2324" s="130" t="s">
        <v>13295</v>
      </c>
      <c r="BB2324" s="130" t="s">
        <v>13296</v>
      </c>
      <c r="BH2324" s="124"/>
      <c r="BI2324" s="124"/>
      <c r="BP2324" s="123"/>
      <c r="BQ2324" s="123"/>
      <c r="BR2324" s="123"/>
      <c r="BX2324" s="123"/>
      <c r="BY2324" s="123"/>
      <c r="CB2324" s="129" t="s">
        <v>1884</v>
      </c>
      <c r="CC2324" s="129" t="s">
        <v>204</v>
      </c>
      <c r="CD2324" s="129" t="s">
        <v>2069</v>
      </c>
      <c r="CE2324" s="129" t="s">
        <v>2070</v>
      </c>
      <c r="CF2324" s="129" t="s">
        <v>2073</v>
      </c>
      <c r="CG2324" s="131" t="s">
        <v>18091</v>
      </c>
      <c r="CH2324" s="131" t="s">
        <v>13296</v>
      </c>
      <c r="CI2324" s="124" t="s">
        <v>21307</v>
      </c>
    </row>
    <row r="2325" spans="45:87" ht="15" hidden="1" x14ac:dyDescent="0.25">
      <c r="AS2325" s="124" t="s">
        <v>6520</v>
      </c>
      <c r="AT2325" s="129" t="s">
        <v>1884</v>
      </c>
      <c r="AU2325" s="129" t="s">
        <v>204</v>
      </c>
      <c r="AV2325" s="129" t="s">
        <v>2069</v>
      </c>
      <c r="AW2325" s="129" t="s">
        <v>2070</v>
      </c>
      <c r="AX2325" s="129" t="s">
        <v>2074</v>
      </c>
      <c r="AZ2325" s="129" t="s">
        <v>3984</v>
      </c>
      <c r="BA2325" s="130" t="s">
        <v>13297</v>
      </c>
      <c r="BB2325" s="130" t="s">
        <v>13298</v>
      </c>
      <c r="BH2325" s="124"/>
      <c r="BI2325" s="124"/>
      <c r="BP2325" s="123"/>
      <c r="BQ2325" s="123"/>
      <c r="BR2325" s="123"/>
      <c r="BX2325" s="123"/>
      <c r="BY2325" s="123"/>
      <c r="CB2325" s="129" t="s">
        <v>1884</v>
      </c>
      <c r="CC2325" s="129" t="s">
        <v>204</v>
      </c>
      <c r="CD2325" s="129" t="s">
        <v>2069</v>
      </c>
      <c r="CE2325" s="129" t="s">
        <v>2070</v>
      </c>
      <c r="CF2325" s="129" t="s">
        <v>2074</v>
      </c>
      <c r="CG2325" s="131" t="s">
        <v>18091</v>
      </c>
      <c r="CH2325" s="131" t="s">
        <v>13298</v>
      </c>
      <c r="CI2325" s="124" t="s">
        <v>21308</v>
      </c>
    </row>
    <row r="2326" spans="45:87" ht="15" hidden="1" x14ac:dyDescent="0.25">
      <c r="AS2326" s="124" t="s">
        <v>6521</v>
      </c>
      <c r="AT2326" s="129" t="s">
        <v>1884</v>
      </c>
      <c r="AU2326" s="129" t="s">
        <v>204</v>
      </c>
      <c r="AV2326" s="129" t="s">
        <v>2069</v>
      </c>
      <c r="AW2326" s="129" t="s">
        <v>2070</v>
      </c>
      <c r="AX2326" s="129" t="s">
        <v>2075</v>
      </c>
      <c r="AZ2326" s="129" t="s">
        <v>3984</v>
      </c>
      <c r="BA2326" s="130" t="s">
        <v>13299</v>
      </c>
      <c r="BB2326" s="130" t="s">
        <v>13300</v>
      </c>
      <c r="BH2326" s="124"/>
      <c r="BI2326" s="124"/>
      <c r="BP2326" s="123"/>
      <c r="BQ2326" s="123"/>
      <c r="BR2326" s="123"/>
      <c r="BX2326" s="123"/>
      <c r="BY2326" s="123"/>
      <c r="CB2326" s="129" t="s">
        <v>1884</v>
      </c>
      <c r="CC2326" s="129" t="s">
        <v>204</v>
      </c>
      <c r="CD2326" s="129" t="s">
        <v>2069</v>
      </c>
      <c r="CE2326" s="129" t="s">
        <v>2070</v>
      </c>
      <c r="CF2326" s="129" t="s">
        <v>2075</v>
      </c>
      <c r="CG2326" s="131" t="s">
        <v>18091</v>
      </c>
      <c r="CH2326" s="131" t="s">
        <v>13300</v>
      </c>
      <c r="CI2326" s="124" t="s">
        <v>21309</v>
      </c>
    </row>
    <row r="2327" spans="45:87" ht="15" hidden="1" x14ac:dyDescent="0.25">
      <c r="AS2327" s="124" t="s">
        <v>6522</v>
      </c>
      <c r="AT2327" s="129" t="s">
        <v>1884</v>
      </c>
      <c r="AU2327" s="129" t="s">
        <v>204</v>
      </c>
      <c r="AV2327" s="129" t="s">
        <v>2069</v>
      </c>
      <c r="AW2327" s="129" t="s">
        <v>2070</v>
      </c>
      <c r="AX2327" s="129" t="s">
        <v>2076</v>
      </c>
      <c r="AZ2327" s="129" t="s">
        <v>3984</v>
      </c>
      <c r="BA2327" s="130" t="s">
        <v>13301</v>
      </c>
      <c r="BB2327" s="130" t="s">
        <v>13302</v>
      </c>
      <c r="BH2327" s="124"/>
      <c r="BI2327" s="124"/>
      <c r="BP2327" s="123"/>
      <c r="BQ2327" s="123"/>
      <c r="BR2327" s="123"/>
      <c r="BX2327" s="123"/>
      <c r="BY2327" s="123"/>
      <c r="CB2327" s="129" t="s">
        <v>1884</v>
      </c>
      <c r="CC2327" s="129" t="s">
        <v>204</v>
      </c>
      <c r="CD2327" s="129" t="s">
        <v>2069</v>
      </c>
      <c r="CE2327" s="129" t="s">
        <v>2070</v>
      </c>
      <c r="CF2327" s="129" t="s">
        <v>2076</v>
      </c>
      <c r="CG2327" s="131" t="s">
        <v>18091</v>
      </c>
      <c r="CH2327" s="131" t="s">
        <v>13302</v>
      </c>
      <c r="CI2327" s="124" t="s">
        <v>21310</v>
      </c>
    </row>
    <row r="2328" spans="45:87" ht="15" hidden="1" x14ac:dyDescent="0.25">
      <c r="AS2328" s="124" t="s">
        <v>6523</v>
      </c>
      <c r="AT2328" s="129" t="s">
        <v>1884</v>
      </c>
      <c r="AU2328" s="129" t="s">
        <v>204</v>
      </c>
      <c r="AV2328" s="129" t="s">
        <v>2069</v>
      </c>
      <c r="AW2328" s="129" t="s">
        <v>2070</v>
      </c>
      <c r="AX2328" s="129" t="s">
        <v>2077</v>
      </c>
      <c r="AZ2328" s="129" t="s">
        <v>3984</v>
      </c>
      <c r="BA2328" s="130" t="s">
        <v>13303</v>
      </c>
      <c r="BB2328" s="130" t="s">
        <v>13304</v>
      </c>
      <c r="BH2328" s="124"/>
      <c r="BI2328" s="124"/>
      <c r="BP2328" s="123"/>
      <c r="BQ2328" s="123"/>
      <c r="BR2328" s="123"/>
      <c r="BX2328" s="123"/>
      <c r="BY2328" s="123"/>
      <c r="CB2328" s="129" t="s">
        <v>1884</v>
      </c>
      <c r="CC2328" s="129" t="s">
        <v>204</v>
      </c>
      <c r="CD2328" s="129" t="s">
        <v>2069</v>
      </c>
      <c r="CE2328" s="129" t="s">
        <v>2070</v>
      </c>
      <c r="CF2328" s="129" t="s">
        <v>2077</v>
      </c>
      <c r="CG2328" s="131" t="s">
        <v>18091</v>
      </c>
      <c r="CH2328" s="131" t="s">
        <v>13304</v>
      </c>
      <c r="CI2328" s="124" t="s">
        <v>21311</v>
      </c>
    </row>
    <row r="2329" spans="45:87" ht="15" hidden="1" x14ac:dyDescent="0.25">
      <c r="AS2329" s="124" t="s">
        <v>6524</v>
      </c>
      <c r="AT2329" s="129" t="s">
        <v>1884</v>
      </c>
      <c r="AU2329" s="129" t="s">
        <v>204</v>
      </c>
      <c r="AV2329" s="129" t="s">
        <v>2069</v>
      </c>
      <c r="AW2329" s="129" t="s">
        <v>2070</v>
      </c>
      <c r="AX2329" s="129" t="s">
        <v>2078</v>
      </c>
      <c r="AZ2329" s="129" t="s">
        <v>3984</v>
      </c>
      <c r="BA2329" s="130" t="s">
        <v>13305</v>
      </c>
      <c r="BB2329" s="130" t="s">
        <v>13306</v>
      </c>
      <c r="BH2329" s="124"/>
      <c r="BI2329" s="124"/>
      <c r="BP2329" s="123"/>
      <c r="BQ2329" s="123"/>
      <c r="BR2329" s="123"/>
      <c r="BX2329" s="123"/>
      <c r="BY2329" s="123"/>
      <c r="CB2329" s="129" t="s">
        <v>1884</v>
      </c>
      <c r="CC2329" s="129" t="s">
        <v>204</v>
      </c>
      <c r="CD2329" s="129" t="s">
        <v>2069</v>
      </c>
      <c r="CE2329" s="129" t="s">
        <v>2070</v>
      </c>
      <c r="CF2329" s="129" t="s">
        <v>2078</v>
      </c>
      <c r="CG2329" s="131" t="s">
        <v>18091</v>
      </c>
      <c r="CH2329" s="131" t="s">
        <v>13306</v>
      </c>
      <c r="CI2329" s="124" t="s">
        <v>21312</v>
      </c>
    </row>
    <row r="2330" spans="45:87" ht="15" hidden="1" x14ac:dyDescent="0.25">
      <c r="AS2330" s="124" t="s">
        <v>6525</v>
      </c>
      <c r="AT2330" s="129" t="s">
        <v>1884</v>
      </c>
      <c r="AU2330" s="129" t="s">
        <v>204</v>
      </c>
      <c r="AV2330" s="129" t="s">
        <v>2069</v>
      </c>
      <c r="AW2330" s="129" t="s">
        <v>2070</v>
      </c>
      <c r="AX2330" s="129" t="s">
        <v>2079</v>
      </c>
      <c r="AZ2330" s="129" t="s">
        <v>3984</v>
      </c>
      <c r="BA2330" s="130" t="s">
        <v>13307</v>
      </c>
      <c r="BB2330" s="130" t="s">
        <v>13308</v>
      </c>
      <c r="BH2330" s="124"/>
      <c r="BI2330" s="124"/>
      <c r="BP2330" s="123"/>
      <c r="BQ2330" s="123"/>
      <c r="BR2330" s="123"/>
      <c r="BX2330" s="123"/>
      <c r="BY2330" s="123"/>
      <c r="CB2330" s="129" t="s">
        <v>1884</v>
      </c>
      <c r="CC2330" s="129" t="s">
        <v>204</v>
      </c>
      <c r="CD2330" s="129" t="s">
        <v>2069</v>
      </c>
      <c r="CE2330" s="129" t="s">
        <v>2070</v>
      </c>
      <c r="CF2330" s="129" t="s">
        <v>2079</v>
      </c>
      <c r="CG2330" s="131" t="s">
        <v>18091</v>
      </c>
      <c r="CH2330" s="131" t="s">
        <v>13308</v>
      </c>
      <c r="CI2330" s="124" t="s">
        <v>21313</v>
      </c>
    </row>
    <row r="2331" spans="45:87" ht="15" hidden="1" x14ac:dyDescent="0.25">
      <c r="AS2331" s="124" t="s">
        <v>6526</v>
      </c>
      <c r="AT2331" s="129" t="s">
        <v>1884</v>
      </c>
      <c r="AU2331" s="129" t="s">
        <v>204</v>
      </c>
      <c r="AV2331" s="129" t="s">
        <v>2069</v>
      </c>
      <c r="AW2331" s="129" t="s">
        <v>2070</v>
      </c>
      <c r="AX2331" s="129" t="s">
        <v>2080</v>
      </c>
      <c r="AZ2331" s="129" t="s">
        <v>3984</v>
      </c>
      <c r="BA2331" s="130" t="s">
        <v>13309</v>
      </c>
      <c r="BB2331" s="130" t="s">
        <v>13310</v>
      </c>
      <c r="BH2331" s="124"/>
      <c r="BI2331" s="124"/>
      <c r="BP2331" s="123"/>
      <c r="BQ2331" s="123"/>
      <c r="BR2331" s="123"/>
      <c r="BX2331" s="123"/>
      <c r="BY2331" s="123"/>
      <c r="CB2331" s="129" t="s">
        <v>1884</v>
      </c>
      <c r="CC2331" s="129" t="s">
        <v>204</v>
      </c>
      <c r="CD2331" s="129" t="s">
        <v>2069</v>
      </c>
      <c r="CE2331" s="129" t="s">
        <v>2070</v>
      </c>
      <c r="CF2331" s="129" t="s">
        <v>2080</v>
      </c>
      <c r="CG2331" s="131" t="s">
        <v>18091</v>
      </c>
      <c r="CH2331" s="131" t="s">
        <v>13310</v>
      </c>
      <c r="CI2331" s="124" t="s">
        <v>21314</v>
      </c>
    </row>
    <row r="2332" spans="45:87" ht="15" hidden="1" x14ac:dyDescent="0.25">
      <c r="AS2332" s="124" t="s">
        <v>6527</v>
      </c>
      <c r="AT2332" s="129" t="s">
        <v>1884</v>
      </c>
      <c r="AU2332" s="129" t="s">
        <v>204</v>
      </c>
      <c r="AV2332" s="129" t="s">
        <v>2069</v>
      </c>
      <c r="AW2332" s="129" t="s">
        <v>2070</v>
      </c>
      <c r="AX2332" s="129" t="s">
        <v>2081</v>
      </c>
      <c r="AZ2332" s="129" t="s">
        <v>3984</v>
      </c>
      <c r="BA2332" s="130" t="s">
        <v>13311</v>
      </c>
      <c r="BB2332" s="130" t="s">
        <v>13312</v>
      </c>
      <c r="BH2332" s="124"/>
      <c r="BI2332" s="124"/>
      <c r="BP2332" s="123"/>
      <c r="BQ2332" s="123"/>
      <c r="BR2332" s="123"/>
      <c r="BX2332" s="123"/>
      <c r="BY2332" s="123"/>
      <c r="CB2332" s="129" t="s">
        <v>1884</v>
      </c>
      <c r="CC2332" s="129" t="s">
        <v>204</v>
      </c>
      <c r="CD2332" s="129" t="s">
        <v>2069</v>
      </c>
      <c r="CE2332" s="129" t="s">
        <v>2070</v>
      </c>
      <c r="CF2332" s="129" t="s">
        <v>2081</v>
      </c>
      <c r="CG2332" s="131" t="s">
        <v>18091</v>
      </c>
      <c r="CH2332" s="131" t="s">
        <v>13312</v>
      </c>
      <c r="CI2332" s="124" t="s">
        <v>21315</v>
      </c>
    </row>
    <row r="2333" spans="45:87" ht="15" hidden="1" x14ac:dyDescent="0.25">
      <c r="AS2333" s="124" t="s">
        <v>6528</v>
      </c>
      <c r="AT2333" s="129" t="s">
        <v>1884</v>
      </c>
      <c r="AU2333" s="129" t="s">
        <v>204</v>
      </c>
      <c r="AV2333" s="129" t="s">
        <v>2069</v>
      </c>
      <c r="AW2333" s="129" t="s">
        <v>2070</v>
      </c>
      <c r="AX2333" s="129" t="s">
        <v>2082</v>
      </c>
      <c r="AZ2333" s="129" t="s">
        <v>3984</v>
      </c>
      <c r="BA2333" s="130" t="s">
        <v>13313</v>
      </c>
      <c r="BB2333" s="130" t="s">
        <v>13314</v>
      </c>
      <c r="BH2333" s="124"/>
      <c r="BI2333" s="124"/>
      <c r="BP2333" s="123"/>
      <c r="BQ2333" s="123"/>
      <c r="BR2333" s="123"/>
      <c r="BX2333" s="123"/>
      <c r="BY2333" s="123"/>
      <c r="CB2333" s="129" t="s">
        <v>1884</v>
      </c>
      <c r="CC2333" s="129" t="s">
        <v>204</v>
      </c>
      <c r="CD2333" s="129" t="s">
        <v>2069</v>
      </c>
      <c r="CE2333" s="129" t="s">
        <v>2070</v>
      </c>
      <c r="CF2333" s="129" t="s">
        <v>2082</v>
      </c>
      <c r="CG2333" s="131" t="s">
        <v>18091</v>
      </c>
      <c r="CH2333" s="131" t="s">
        <v>13314</v>
      </c>
      <c r="CI2333" s="124" t="s">
        <v>21316</v>
      </c>
    </row>
    <row r="2334" spans="45:87" ht="15" hidden="1" x14ac:dyDescent="0.25">
      <c r="AS2334" s="124" t="s">
        <v>6529</v>
      </c>
      <c r="AT2334" s="129" t="s">
        <v>1884</v>
      </c>
      <c r="AU2334" s="129" t="s">
        <v>204</v>
      </c>
      <c r="AV2334" s="129" t="s">
        <v>2069</v>
      </c>
      <c r="AW2334" s="129" t="s">
        <v>2070</v>
      </c>
      <c r="AX2334" s="129" t="s">
        <v>2083</v>
      </c>
      <c r="AZ2334" s="129" t="s">
        <v>3984</v>
      </c>
      <c r="BA2334" s="130" t="s">
        <v>13315</v>
      </c>
      <c r="BB2334" s="130" t="s">
        <v>13316</v>
      </c>
      <c r="BH2334" s="124"/>
      <c r="BI2334" s="124"/>
      <c r="BP2334" s="123"/>
      <c r="BQ2334" s="123"/>
      <c r="BR2334" s="123"/>
      <c r="BX2334" s="123"/>
      <c r="BY2334" s="123"/>
      <c r="CB2334" s="129" t="s">
        <v>1884</v>
      </c>
      <c r="CC2334" s="129" t="s">
        <v>204</v>
      </c>
      <c r="CD2334" s="129" t="s">
        <v>2069</v>
      </c>
      <c r="CE2334" s="129" t="s">
        <v>2070</v>
      </c>
      <c r="CF2334" s="129" t="s">
        <v>2083</v>
      </c>
      <c r="CG2334" s="131" t="s">
        <v>18091</v>
      </c>
      <c r="CH2334" s="131" t="s">
        <v>13316</v>
      </c>
      <c r="CI2334" s="124" t="s">
        <v>21317</v>
      </c>
    </row>
    <row r="2335" spans="45:87" ht="15" hidden="1" x14ac:dyDescent="0.25">
      <c r="AS2335" s="124" t="s">
        <v>6530</v>
      </c>
      <c r="AT2335" s="129" t="s">
        <v>1884</v>
      </c>
      <c r="AU2335" s="129" t="s">
        <v>204</v>
      </c>
      <c r="AV2335" s="129" t="s">
        <v>2069</v>
      </c>
      <c r="AW2335" s="129" t="s">
        <v>2070</v>
      </c>
      <c r="AX2335" s="129" t="s">
        <v>2084</v>
      </c>
      <c r="AZ2335" s="129" t="s">
        <v>3984</v>
      </c>
      <c r="BA2335" s="130" t="s">
        <v>13317</v>
      </c>
      <c r="BB2335" s="130" t="s">
        <v>13318</v>
      </c>
      <c r="BH2335" s="124"/>
      <c r="BI2335" s="124"/>
      <c r="BP2335" s="123"/>
      <c r="BQ2335" s="123"/>
      <c r="BR2335" s="123"/>
      <c r="BX2335" s="123"/>
      <c r="BY2335" s="123"/>
      <c r="CB2335" s="129" t="s">
        <v>1884</v>
      </c>
      <c r="CC2335" s="129" t="s">
        <v>204</v>
      </c>
      <c r="CD2335" s="129" t="s">
        <v>2069</v>
      </c>
      <c r="CE2335" s="129" t="s">
        <v>2070</v>
      </c>
      <c r="CF2335" s="129" t="s">
        <v>2084</v>
      </c>
      <c r="CG2335" s="131" t="s">
        <v>18091</v>
      </c>
      <c r="CH2335" s="131" t="s">
        <v>13318</v>
      </c>
      <c r="CI2335" s="124" t="s">
        <v>21318</v>
      </c>
    </row>
    <row r="2336" spans="45:87" ht="15" hidden="1" x14ac:dyDescent="0.25">
      <c r="AS2336" s="124" t="s">
        <v>6531</v>
      </c>
      <c r="AT2336" s="129" t="s">
        <v>1884</v>
      </c>
      <c r="AU2336" s="129" t="s">
        <v>204</v>
      </c>
      <c r="AV2336" s="129" t="s">
        <v>2069</v>
      </c>
      <c r="AW2336" s="129" t="s">
        <v>2070</v>
      </c>
      <c r="AX2336" s="129" t="s">
        <v>2085</v>
      </c>
      <c r="AZ2336" s="129" t="s">
        <v>3984</v>
      </c>
      <c r="BA2336" s="130" t="s">
        <v>13319</v>
      </c>
      <c r="BB2336" s="130" t="s">
        <v>13320</v>
      </c>
      <c r="BH2336" s="124"/>
      <c r="BI2336" s="124"/>
      <c r="BP2336" s="123"/>
      <c r="BQ2336" s="123"/>
      <c r="BR2336" s="123"/>
      <c r="BX2336" s="123"/>
      <c r="BY2336" s="123"/>
      <c r="CB2336" s="129" t="s">
        <v>1884</v>
      </c>
      <c r="CC2336" s="129" t="s">
        <v>204</v>
      </c>
      <c r="CD2336" s="129" t="s">
        <v>2069</v>
      </c>
      <c r="CE2336" s="129" t="s">
        <v>2070</v>
      </c>
      <c r="CF2336" s="129" t="s">
        <v>2085</v>
      </c>
      <c r="CG2336" s="131" t="s">
        <v>18091</v>
      </c>
      <c r="CH2336" s="131" t="s">
        <v>13320</v>
      </c>
      <c r="CI2336" s="124" t="s">
        <v>21319</v>
      </c>
    </row>
    <row r="2337" spans="45:87" ht="15" hidden="1" x14ac:dyDescent="0.25">
      <c r="AS2337" s="124" t="s">
        <v>6532</v>
      </c>
      <c r="AT2337" s="129" t="s">
        <v>1884</v>
      </c>
      <c r="AU2337" s="129" t="s">
        <v>204</v>
      </c>
      <c r="AV2337" s="129" t="s">
        <v>2069</v>
      </c>
      <c r="AW2337" s="129" t="s">
        <v>2086</v>
      </c>
      <c r="AX2337" s="129" t="s">
        <v>2087</v>
      </c>
      <c r="AZ2337" s="129" t="s">
        <v>3984</v>
      </c>
      <c r="BA2337" s="130" t="s">
        <v>13321</v>
      </c>
      <c r="BB2337" s="130" t="s">
        <v>13322</v>
      </c>
      <c r="BH2337" s="124"/>
      <c r="BI2337" s="124"/>
      <c r="BP2337" s="123"/>
      <c r="BQ2337" s="123"/>
      <c r="BR2337" s="123"/>
      <c r="BX2337" s="123"/>
      <c r="BY2337" s="123"/>
      <c r="CB2337" s="129" t="s">
        <v>1884</v>
      </c>
      <c r="CC2337" s="129" t="s">
        <v>204</v>
      </c>
      <c r="CD2337" s="129" t="s">
        <v>2069</v>
      </c>
      <c r="CE2337" s="129" t="s">
        <v>2086</v>
      </c>
      <c r="CF2337" s="129" t="s">
        <v>2087</v>
      </c>
      <c r="CG2337" s="131" t="s">
        <v>18092</v>
      </c>
      <c r="CH2337" s="131" t="s">
        <v>13322</v>
      </c>
      <c r="CI2337" s="124" t="s">
        <v>21320</v>
      </c>
    </row>
    <row r="2338" spans="45:87" ht="15" hidden="1" x14ac:dyDescent="0.25">
      <c r="AS2338" s="124" t="s">
        <v>6533</v>
      </c>
      <c r="AT2338" s="129" t="s">
        <v>1884</v>
      </c>
      <c r="AU2338" s="129" t="s">
        <v>204</v>
      </c>
      <c r="AV2338" s="129" t="s">
        <v>2069</v>
      </c>
      <c r="AW2338" s="129" t="s">
        <v>2086</v>
      </c>
      <c r="AX2338" s="129" t="s">
        <v>2088</v>
      </c>
      <c r="AZ2338" s="129" t="s">
        <v>3984</v>
      </c>
      <c r="BA2338" s="130" t="s">
        <v>13323</v>
      </c>
      <c r="BB2338" s="130" t="s">
        <v>13324</v>
      </c>
      <c r="BH2338" s="124"/>
      <c r="BI2338" s="124"/>
      <c r="BP2338" s="123"/>
      <c r="BQ2338" s="123"/>
      <c r="BR2338" s="123"/>
      <c r="BX2338" s="123"/>
      <c r="BY2338" s="123"/>
      <c r="CB2338" s="129" t="s">
        <v>1884</v>
      </c>
      <c r="CC2338" s="129" t="s">
        <v>204</v>
      </c>
      <c r="CD2338" s="129" t="s">
        <v>2069</v>
      </c>
      <c r="CE2338" s="129" t="s">
        <v>2086</v>
      </c>
      <c r="CF2338" s="129" t="s">
        <v>2088</v>
      </c>
      <c r="CG2338" s="131" t="s">
        <v>18092</v>
      </c>
      <c r="CH2338" s="131" t="s">
        <v>13324</v>
      </c>
      <c r="CI2338" s="124" t="s">
        <v>21321</v>
      </c>
    </row>
    <row r="2339" spans="45:87" ht="15" hidden="1" x14ac:dyDescent="0.25">
      <c r="AS2339" s="124" t="s">
        <v>6534</v>
      </c>
      <c r="AT2339" s="129" t="s">
        <v>1884</v>
      </c>
      <c r="AU2339" s="129" t="s">
        <v>204</v>
      </c>
      <c r="AV2339" s="129" t="s">
        <v>2069</v>
      </c>
      <c r="AW2339" s="129" t="s">
        <v>2086</v>
      </c>
      <c r="AX2339" s="129" t="s">
        <v>2089</v>
      </c>
      <c r="AZ2339" s="129" t="s">
        <v>3984</v>
      </c>
      <c r="BA2339" s="130" t="s">
        <v>13325</v>
      </c>
      <c r="BB2339" s="130" t="s">
        <v>13326</v>
      </c>
      <c r="BH2339" s="124"/>
      <c r="BI2339" s="124"/>
      <c r="BP2339" s="123"/>
      <c r="BQ2339" s="123"/>
      <c r="BR2339" s="123"/>
      <c r="BX2339" s="123"/>
      <c r="BY2339" s="123"/>
      <c r="CB2339" s="129" t="s">
        <v>1884</v>
      </c>
      <c r="CC2339" s="129" t="s">
        <v>204</v>
      </c>
      <c r="CD2339" s="129" t="s">
        <v>2069</v>
      </c>
      <c r="CE2339" s="129" t="s">
        <v>2086</v>
      </c>
      <c r="CF2339" s="129" t="s">
        <v>2089</v>
      </c>
      <c r="CG2339" s="131" t="s">
        <v>18092</v>
      </c>
      <c r="CH2339" s="131" t="s">
        <v>13326</v>
      </c>
      <c r="CI2339" s="124" t="s">
        <v>21322</v>
      </c>
    </row>
    <row r="2340" spans="45:87" ht="15" hidden="1" x14ac:dyDescent="0.25">
      <c r="AS2340" s="124" t="s">
        <v>6535</v>
      </c>
      <c r="AT2340" s="129" t="s">
        <v>1884</v>
      </c>
      <c r="AU2340" s="129" t="s">
        <v>204</v>
      </c>
      <c r="AV2340" s="129" t="s">
        <v>2069</v>
      </c>
      <c r="AW2340" s="129" t="s">
        <v>2086</v>
      </c>
      <c r="AX2340" s="129" t="s">
        <v>2090</v>
      </c>
      <c r="AZ2340" s="129" t="s">
        <v>3984</v>
      </c>
      <c r="BA2340" s="130" t="s">
        <v>13327</v>
      </c>
      <c r="BB2340" s="130" t="s">
        <v>13328</v>
      </c>
      <c r="BH2340" s="124"/>
      <c r="BI2340" s="124"/>
      <c r="BP2340" s="123"/>
      <c r="BQ2340" s="123"/>
      <c r="BR2340" s="123"/>
      <c r="BX2340" s="123"/>
      <c r="BY2340" s="123"/>
      <c r="CB2340" s="129" t="s">
        <v>1884</v>
      </c>
      <c r="CC2340" s="129" t="s">
        <v>204</v>
      </c>
      <c r="CD2340" s="129" t="s">
        <v>2069</v>
      </c>
      <c r="CE2340" s="129" t="s">
        <v>2086</v>
      </c>
      <c r="CF2340" s="129" t="s">
        <v>2090</v>
      </c>
      <c r="CG2340" s="131" t="s">
        <v>18092</v>
      </c>
      <c r="CH2340" s="131" t="s">
        <v>13328</v>
      </c>
      <c r="CI2340" s="124" t="s">
        <v>21323</v>
      </c>
    </row>
    <row r="2341" spans="45:87" ht="15" hidden="1" x14ac:dyDescent="0.25">
      <c r="AS2341" s="124" t="s">
        <v>6536</v>
      </c>
      <c r="AT2341" s="129" t="s">
        <v>1884</v>
      </c>
      <c r="AU2341" s="129" t="s">
        <v>204</v>
      </c>
      <c r="AV2341" s="129" t="s">
        <v>2069</v>
      </c>
      <c r="AW2341" s="129" t="s">
        <v>2086</v>
      </c>
      <c r="AX2341" s="129" t="s">
        <v>2091</v>
      </c>
      <c r="AZ2341" s="129" t="s">
        <v>3984</v>
      </c>
      <c r="BA2341" s="130" t="s">
        <v>13329</v>
      </c>
      <c r="BB2341" s="130" t="s">
        <v>13330</v>
      </c>
      <c r="BH2341" s="124"/>
      <c r="BI2341" s="124"/>
      <c r="BP2341" s="123"/>
      <c r="BQ2341" s="123"/>
      <c r="BR2341" s="123"/>
      <c r="BX2341" s="123"/>
      <c r="BY2341" s="123"/>
      <c r="CB2341" s="129" t="s">
        <v>1884</v>
      </c>
      <c r="CC2341" s="129" t="s">
        <v>204</v>
      </c>
      <c r="CD2341" s="129" t="s">
        <v>2069</v>
      </c>
      <c r="CE2341" s="129" t="s">
        <v>2086</v>
      </c>
      <c r="CF2341" s="129" t="s">
        <v>2091</v>
      </c>
      <c r="CG2341" s="131" t="s">
        <v>18092</v>
      </c>
      <c r="CH2341" s="131" t="s">
        <v>13330</v>
      </c>
      <c r="CI2341" s="124" t="s">
        <v>21324</v>
      </c>
    </row>
    <row r="2342" spans="45:87" ht="15" hidden="1" x14ac:dyDescent="0.25">
      <c r="AS2342" s="124" t="s">
        <v>6537</v>
      </c>
      <c r="AT2342" s="129" t="s">
        <v>1884</v>
      </c>
      <c r="AU2342" s="129" t="s">
        <v>204</v>
      </c>
      <c r="AV2342" s="129" t="s">
        <v>2069</v>
      </c>
      <c r="AW2342" s="129" t="s">
        <v>2086</v>
      </c>
      <c r="AX2342" s="129" t="s">
        <v>2092</v>
      </c>
      <c r="AZ2342" s="129" t="s">
        <v>3984</v>
      </c>
      <c r="BA2342" s="130" t="s">
        <v>13331</v>
      </c>
      <c r="BB2342" s="130" t="s">
        <v>13332</v>
      </c>
      <c r="BH2342" s="124"/>
      <c r="BI2342" s="124"/>
      <c r="BP2342" s="123"/>
      <c r="BQ2342" s="123"/>
      <c r="BR2342" s="123"/>
      <c r="BX2342" s="123"/>
      <c r="BY2342" s="123"/>
      <c r="CB2342" s="129" t="s">
        <v>1884</v>
      </c>
      <c r="CC2342" s="129" t="s">
        <v>204</v>
      </c>
      <c r="CD2342" s="129" t="s">
        <v>2069</v>
      </c>
      <c r="CE2342" s="129" t="s">
        <v>2086</v>
      </c>
      <c r="CF2342" s="129" t="s">
        <v>2092</v>
      </c>
      <c r="CG2342" s="131" t="s">
        <v>18092</v>
      </c>
      <c r="CH2342" s="131" t="s">
        <v>13332</v>
      </c>
      <c r="CI2342" s="124" t="s">
        <v>21325</v>
      </c>
    </row>
    <row r="2343" spans="45:87" ht="15" hidden="1" x14ac:dyDescent="0.25">
      <c r="AS2343" s="124" t="s">
        <v>6538</v>
      </c>
      <c r="AT2343" s="129" t="s">
        <v>1884</v>
      </c>
      <c r="AU2343" s="129" t="s">
        <v>204</v>
      </c>
      <c r="AV2343" s="129" t="s">
        <v>2069</v>
      </c>
      <c r="AW2343" s="129" t="s">
        <v>2086</v>
      </c>
      <c r="AX2343" s="129" t="s">
        <v>2093</v>
      </c>
      <c r="AZ2343" s="129" t="s">
        <v>3984</v>
      </c>
      <c r="BA2343" s="130" t="s">
        <v>13333</v>
      </c>
      <c r="BB2343" s="130" t="s">
        <v>13334</v>
      </c>
      <c r="BH2343" s="124"/>
      <c r="BI2343" s="124"/>
      <c r="BP2343" s="123"/>
      <c r="BQ2343" s="123"/>
      <c r="BR2343" s="123"/>
      <c r="BX2343" s="123"/>
      <c r="BY2343" s="123"/>
      <c r="CB2343" s="129" t="s">
        <v>1884</v>
      </c>
      <c r="CC2343" s="129" t="s">
        <v>204</v>
      </c>
      <c r="CD2343" s="129" t="s">
        <v>2069</v>
      </c>
      <c r="CE2343" s="129" t="s">
        <v>2086</v>
      </c>
      <c r="CF2343" s="129" t="s">
        <v>2093</v>
      </c>
      <c r="CG2343" s="131" t="s">
        <v>18092</v>
      </c>
      <c r="CH2343" s="131" t="s">
        <v>13334</v>
      </c>
      <c r="CI2343" s="124" t="s">
        <v>21326</v>
      </c>
    </row>
    <row r="2344" spans="45:87" ht="15" hidden="1" x14ac:dyDescent="0.25">
      <c r="AS2344" s="124" t="s">
        <v>6539</v>
      </c>
      <c r="AT2344" s="129" t="s">
        <v>1884</v>
      </c>
      <c r="AU2344" s="129" t="s">
        <v>204</v>
      </c>
      <c r="AV2344" s="129" t="s">
        <v>2069</v>
      </c>
      <c r="AW2344" s="129" t="s">
        <v>2086</v>
      </c>
      <c r="AX2344" s="129" t="s">
        <v>2094</v>
      </c>
      <c r="AZ2344" s="129" t="s">
        <v>3984</v>
      </c>
      <c r="BA2344" s="130" t="s">
        <v>13335</v>
      </c>
      <c r="BB2344" s="130" t="s">
        <v>13336</v>
      </c>
      <c r="BH2344" s="124"/>
      <c r="BI2344" s="124"/>
      <c r="BP2344" s="123"/>
      <c r="BQ2344" s="123"/>
      <c r="BR2344" s="123"/>
      <c r="BX2344" s="123"/>
      <c r="BY2344" s="123"/>
      <c r="CB2344" s="129" t="s">
        <v>1884</v>
      </c>
      <c r="CC2344" s="129" t="s">
        <v>204</v>
      </c>
      <c r="CD2344" s="129" t="s">
        <v>2069</v>
      </c>
      <c r="CE2344" s="129" t="s">
        <v>2086</v>
      </c>
      <c r="CF2344" s="129" t="s">
        <v>2094</v>
      </c>
      <c r="CG2344" s="131" t="s">
        <v>18092</v>
      </c>
      <c r="CH2344" s="131" t="s">
        <v>13336</v>
      </c>
      <c r="CI2344" s="124" t="s">
        <v>21327</v>
      </c>
    </row>
    <row r="2345" spans="45:87" ht="15" hidden="1" x14ac:dyDescent="0.25">
      <c r="AS2345" s="124" t="s">
        <v>6540</v>
      </c>
      <c r="AT2345" s="129" t="s">
        <v>1884</v>
      </c>
      <c r="AU2345" s="129" t="s">
        <v>204</v>
      </c>
      <c r="AV2345" s="129" t="s">
        <v>2069</v>
      </c>
      <c r="AW2345" s="129" t="s">
        <v>2086</v>
      </c>
      <c r="AX2345" s="129" t="s">
        <v>2095</v>
      </c>
      <c r="AZ2345" s="129" t="s">
        <v>3984</v>
      </c>
      <c r="BA2345" s="130" t="s">
        <v>13337</v>
      </c>
      <c r="BB2345" s="130" t="s">
        <v>13338</v>
      </c>
      <c r="BH2345" s="124"/>
      <c r="BI2345" s="124"/>
      <c r="BP2345" s="123"/>
      <c r="BQ2345" s="123"/>
      <c r="BR2345" s="123"/>
      <c r="BX2345" s="123"/>
      <c r="BY2345" s="123"/>
      <c r="CB2345" s="129" t="s">
        <v>1884</v>
      </c>
      <c r="CC2345" s="129" t="s">
        <v>204</v>
      </c>
      <c r="CD2345" s="129" t="s">
        <v>2069</v>
      </c>
      <c r="CE2345" s="129" t="s">
        <v>2086</v>
      </c>
      <c r="CF2345" s="129" t="s">
        <v>2095</v>
      </c>
      <c r="CG2345" s="131" t="s">
        <v>18092</v>
      </c>
      <c r="CH2345" s="131" t="s">
        <v>13338</v>
      </c>
      <c r="CI2345" s="124" t="s">
        <v>21328</v>
      </c>
    </row>
    <row r="2346" spans="45:87" ht="15" hidden="1" x14ac:dyDescent="0.25">
      <c r="AS2346" s="124" t="s">
        <v>6541</v>
      </c>
      <c r="AT2346" s="129" t="s">
        <v>1884</v>
      </c>
      <c r="AU2346" s="129" t="s">
        <v>204</v>
      </c>
      <c r="AV2346" s="129" t="s">
        <v>2069</v>
      </c>
      <c r="AW2346" s="129" t="s">
        <v>2086</v>
      </c>
      <c r="AX2346" s="129" t="s">
        <v>2096</v>
      </c>
      <c r="AZ2346" s="129" t="s">
        <v>3984</v>
      </c>
      <c r="BA2346" s="130" t="s">
        <v>13339</v>
      </c>
      <c r="BB2346" s="130" t="s">
        <v>13340</v>
      </c>
      <c r="BH2346" s="124"/>
      <c r="BI2346" s="124"/>
      <c r="BP2346" s="123"/>
      <c r="BQ2346" s="123"/>
      <c r="BR2346" s="123"/>
      <c r="BX2346" s="123"/>
      <c r="BY2346" s="123"/>
      <c r="CB2346" s="129" t="s">
        <v>1884</v>
      </c>
      <c r="CC2346" s="129" t="s">
        <v>204</v>
      </c>
      <c r="CD2346" s="129" t="s">
        <v>2069</v>
      </c>
      <c r="CE2346" s="129" t="s">
        <v>2086</v>
      </c>
      <c r="CF2346" s="129" t="s">
        <v>2096</v>
      </c>
      <c r="CG2346" s="131" t="s">
        <v>18092</v>
      </c>
      <c r="CH2346" s="131" t="s">
        <v>13340</v>
      </c>
      <c r="CI2346" s="124" t="s">
        <v>21329</v>
      </c>
    </row>
    <row r="2347" spans="45:87" ht="15" hidden="1" x14ac:dyDescent="0.25">
      <c r="AS2347" s="124" t="s">
        <v>6542</v>
      </c>
      <c r="AT2347" s="129" t="s">
        <v>1884</v>
      </c>
      <c r="AU2347" s="129" t="s">
        <v>204</v>
      </c>
      <c r="AV2347" s="129" t="s">
        <v>2069</v>
      </c>
      <c r="AW2347" s="129" t="s">
        <v>2086</v>
      </c>
      <c r="AX2347" s="129" t="s">
        <v>2097</v>
      </c>
      <c r="AZ2347" s="129" t="s">
        <v>3984</v>
      </c>
      <c r="BA2347" s="130" t="s">
        <v>13341</v>
      </c>
      <c r="BB2347" s="130" t="s">
        <v>13342</v>
      </c>
      <c r="BH2347" s="124"/>
      <c r="BI2347" s="124"/>
      <c r="BP2347" s="123"/>
      <c r="BQ2347" s="123"/>
      <c r="BR2347" s="123"/>
      <c r="BX2347" s="123"/>
      <c r="BY2347" s="123"/>
      <c r="CB2347" s="129" t="s">
        <v>1884</v>
      </c>
      <c r="CC2347" s="129" t="s">
        <v>204</v>
      </c>
      <c r="CD2347" s="129" t="s">
        <v>2069</v>
      </c>
      <c r="CE2347" s="129" t="s">
        <v>2086</v>
      </c>
      <c r="CF2347" s="129" t="s">
        <v>2097</v>
      </c>
      <c r="CG2347" s="131" t="s">
        <v>18092</v>
      </c>
      <c r="CH2347" s="131" t="s">
        <v>13342</v>
      </c>
      <c r="CI2347" s="124" t="s">
        <v>21330</v>
      </c>
    </row>
    <row r="2348" spans="45:87" ht="15" hidden="1" x14ac:dyDescent="0.25">
      <c r="AS2348" s="124" t="s">
        <v>6543</v>
      </c>
      <c r="AT2348" s="129" t="s">
        <v>1884</v>
      </c>
      <c r="AU2348" s="129" t="s">
        <v>204</v>
      </c>
      <c r="AV2348" s="129" t="s">
        <v>2069</v>
      </c>
      <c r="AW2348" s="129" t="s">
        <v>2086</v>
      </c>
      <c r="AX2348" s="129" t="s">
        <v>2098</v>
      </c>
      <c r="AZ2348" s="129" t="s">
        <v>3984</v>
      </c>
      <c r="BA2348" s="130" t="s">
        <v>13343</v>
      </c>
      <c r="BB2348" s="130" t="s">
        <v>13344</v>
      </c>
      <c r="BH2348" s="124"/>
      <c r="BI2348" s="124"/>
      <c r="BP2348" s="123"/>
      <c r="BQ2348" s="123"/>
      <c r="BR2348" s="123"/>
      <c r="BX2348" s="123"/>
      <c r="BY2348" s="123"/>
      <c r="CB2348" s="129" t="s">
        <v>1884</v>
      </c>
      <c r="CC2348" s="129" t="s">
        <v>204</v>
      </c>
      <c r="CD2348" s="129" t="s">
        <v>2069</v>
      </c>
      <c r="CE2348" s="129" t="s">
        <v>2086</v>
      </c>
      <c r="CF2348" s="129" t="s">
        <v>2098</v>
      </c>
      <c r="CG2348" s="131" t="s">
        <v>18092</v>
      </c>
      <c r="CH2348" s="131" t="s">
        <v>13344</v>
      </c>
      <c r="CI2348" s="124" t="s">
        <v>21331</v>
      </c>
    </row>
    <row r="2349" spans="45:87" ht="15" hidden="1" x14ac:dyDescent="0.25">
      <c r="AS2349" s="124" t="s">
        <v>6544</v>
      </c>
      <c r="AT2349" s="129" t="s">
        <v>1884</v>
      </c>
      <c r="AU2349" s="129" t="s">
        <v>204</v>
      </c>
      <c r="AV2349" s="129" t="s">
        <v>2069</v>
      </c>
      <c r="AW2349" s="129" t="s">
        <v>2086</v>
      </c>
      <c r="AX2349" s="129" t="s">
        <v>2099</v>
      </c>
      <c r="AZ2349" s="129" t="s">
        <v>3984</v>
      </c>
      <c r="BA2349" s="130" t="s">
        <v>13345</v>
      </c>
      <c r="BB2349" s="130" t="s">
        <v>13346</v>
      </c>
      <c r="BH2349" s="124"/>
      <c r="BI2349" s="124"/>
      <c r="BP2349" s="123"/>
      <c r="BQ2349" s="123"/>
      <c r="BR2349" s="123"/>
      <c r="BX2349" s="123"/>
      <c r="BY2349" s="123"/>
      <c r="CB2349" s="129" t="s">
        <v>1884</v>
      </c>
      <c r="CC2349" s="129" t="s">
        <v>204</v>
      </c>
      <c r="CD2349" s="129" t="s">
        <v>2069</v>
      </c>
      <c r="CE2349" s="129" t="s">
        <v>2086</v>
      </c>
      <c r="CF2349" s="129" t="s">
        <v>2099</v>
      </c>
      <c r="CG2349" s="131" t="s">
        <v>18092</v>
      </c>
      <c r="CH2349" s="131" t="s">
        <v>13346</v>
      </c>
      <c r="CI2349" s="124" t="s">
        <v>21332</v>
      </c>
    </row>
    <row r="2350" spans="45:87" ht="15" hidden="1" x14ac:dyDescent="0.25">
      <c r="AS2350" s="124" t="s">
        <v>6545</v>
      </c>
      <c r="AT2350" s="129" t="s">
        <v>1884</v>
      </c>
      <c r="AU2350" s="129" t="s">
        <v>204</v>
      </c>
      <c r="AV2350" s="129" t="s">
        <v>2069</v>
      </c>
      <c r="AW2350" s="129" t="s">
        <v>2086</v>
      </c>
      <c r="AX2350" s="129" t="s">
        <v>2100</v>
      </c>
      <c r="AZ2350" s="129" t="s">
        <v>3984</v>
      </c>
      <c r="BA2350" s="130" t="s">
        <v>13347</v>
      </c>
      <c r="BB2350" s="130" t="s">
        <v>13348</v>
      </c>
      <c r="BH2350" s="124"/>
      <c r="BI2350" s="124"/>
      <c r="BP2350" s="123"/>
      <c r="BQ2350" s="123"/>
      <c r="BR2350" s="123"/>
      <c r="BX2350" s="123"/>
      <c r="BY2350" s="123"/>
      <c r="CB2350" s="129" t="s">
        <v>1884</v>
      </c>
      <c r="CC2350" s="129" t="s">
        <v>204</v>
      </c>
      <c r="CD2350" s="129" t="s">
        <v>2069</v>
      </c>
      <c r="CE2350" s="129" t="s">
        <v>2086</v>
      </c>
      <c r="CF2350" s="129" t="s">
        <v>2100</v>
      </c>
      <c r="CG2350" s="131" t="s">
        <v>18092</v>
      </c>
      <c r="CH2350" s="131" t="s">
        <v>13348</v>
      </c>
      <c r="CI2350" s="124" t="s">
        <v>21333</v>
      </c>
    </row>
    <row r="2351" spans="45:87" ht="15" hidden="1" x14ac:dyDescent="0.25">
      <c r="AS2351" s="124" t="s">
        <v>6546</v>
      </c>
      <c r="AT2351" s="129" t="s">
        <v>2101</v>
      </c>
      <c r="AU2351" s="129" t="s">
        <v>190</v>
      </c>
      <c r="AV2351" s="129"/>
      <c r="AW2351" s="129"/>
      <c r="AX2351" s="129"/>
      <c r="AZ2351" s="129" t="s">
        <v>3985</v>
      </c>
      <c r="BA2351" s="130" t="s">
        <v>13349</v>
      </c>
      <c r="BB2351" s="130" t="s">
        <v>13350</v>
      </c>
      <c r="BH2351" s="124"/>
      <c r="BI2351" s="124"/>
      <c r="BP2351" s="123"/>
      <c r="BQ2351" s="123"/>
      <c r="BR2351" s="123"/>
      <c r="BX2351" s="123"/>
      <c r="BY2351" s="123"/>
      <c r="CB2351" s="129" t="s">
        <v>2101</v>
      </c>
      <c r="CC2351" s="129" t="s">
        <v>190</v>
      </c>
      <c r="CD2351" s="129"/>
      <c r="CE2351" s="129"/>
      <c r="CF2351" s="129"/>
      <c r="CG2351" s="131" t="s">
        <v>18093</v>
      </c>
      <c r="CH2351" s="131" t="s">
        <v>13350</v>
      </c>
      <c r="CI2351" s="124" t="s">
        <v>21334</v>
      </c>
    </row>
    <row r="2352" spans="45:87" ht="15" hidden="1" x14ac:dyDescent="0.25">
      <c r="AS2352" s="124" t="s">
        <v>6547</v>
      </c>
      <c r="AT2352" s="129" t="s">
        <v>2101</v>
      </c>
      <c r="AU2352" s="129" t="s">
        <v>202</v>
      </c>
      <c r="AV2352" s="129"/>
      <c r="AW2352" s="129"/>
      <c r="AX2352" s="129"/>
      <c r="AZ2352" s="129" t="s">
        <v>3985</v>
      </c>
      <c r="BA2352" s="130" t="s">
        <v>13351</v>
      </c>
      <c r="BB2352" s="130" t="s">
        <v>13352</v>
      </c>
      <c r="BH2352" s="124"/>
      <c r="BI2352" s="124"/>
      <c r="BP2352" s="123"/>
      <c r="BQ2352" s="123"/>
      <c r="BR2352" s="123"/>
      <c r="BX2352" s="123"/>
      <c r="BY2352" s="123"/>
      <c r="CB2352" s="129" t="s">
        <v>2101</v>
      </c>
      <c r="CC2352" s="129" t="s">
        <v>202</v>
      </c>
      <c r="CD2352" s="129"/>
      <c r="CE2352" s="129"/>
      <c r="CF2352" s="129"/>
      <c r="CG2352" s="131" t="s">
        <v>18094</v>
      </c>
      <c r="CH2352" s="131" t="s">
        <v>13352</v>
      </c>
      <c r="CI2352" s="124" t="s">
        <v>21335</v>
      </c>
    </row>
    <row r="2353" spans="45:87" ht="15" hidden="1" x14ac:dyDescent="0.25">
      <c r="AS2353" s="124" t="s">
        <v>6548</v>
      </c>
      <c r="AT2353" s="129" t="s">
        <v>2101</v>
      </c>
      <c r="AU2353" s="129" t="s">
        <v>171</v>
      </c>
      <c r="AV2353" s="129" t="s">
        <v>2102</v>
      </c>
      <c r="AW2353" s="129" t="s">
        <v>2103</v>
      </c>
      <c r="AX2353" s="129" t="s">
        <v>2104</v>
      </c>
      <c r="AZ2353" s="129" t="s">
        <v>3984</v>
      </c>
      <c r="BA2353" s="130" t="s">
        <v>13353</v>
      </c>
      <c r="BB2353" s="130" t="s">
        <v>13354</v>
      </c>
      <c r="BH2353" s="124"/>
      <c r="BI2353" s="124"/>
      <c r="BP2353" s="123"/>
      <c r="BQ2353" s="123"/>
      <c r="BR2353" s="123"/>
      <c r="BX2353" s="123"/>
      <c r="BY2353" s="123"/>
      <c r="CB2353" s="129" t="s">
        <v>2101</v>
      </c>
      <c r="CC2353" s="129" t="s">
        <v>171</v>
      </c>
      <c r="CD2353" s="129" t="s">
        <v>2102</v>
      </c>
      <c r="CE2353" s="129" t="s">
        <v>2103</v>
      </c>
      <c r="CF2353" s="129" t="s">
        <v>2104</v>
      </c>
      <c r="CG2353" s="131" t="s">
        <v>18095</v>
      </c>
      <c r="CH2353" s="131" t="s">
        <v>13354</v>
      </c>
      <c r="CI2353" s="124" t="s">
        <v>21336</v>
      </c>
    </row>
    <row r="2354" spans="45:87" ht="15" hidden="1" x14ac:dyDescent="0.25">
      <c r="AS2354" s="124" t="s">
        <v>6549</v>
      </c>
      <c r="AT2354" s="129" t="s">
        <v>2101</v>
      </c>
      <c r="AU2354" s="129" t="s">
        <v>171</v>
      </c>
      <c r="AV2354" s="129" t="s">
        <v>2105</v>
      </c>
      <c r="AW2354" s="129" t="s">
        <v>2106</v>
      </c>
      <c r="AX2354" s="129" t="s">
        <v>2107</v>
      </c>
      <c r="AZ2354" s="129" t="s">
        <v>3984</v>
      </c>
      <c r="BA2354" s="130" t="s">
        <v>13355</v>
      </c>
      <c r="BB2354" s="130" t="s">
        <v>13356</v>
      </c>
      <c r="BH2354" s="124"/>
      <c r="BI2354" s="124"/>
      <c r="BP2354" s="123"/>
      <c r="BQ2354" s="123"/>
      <c r="BR2354" s="123"/>
      <c r="BX2354" s="123"/>
      <c r="BY2354" s="123"/>
      <c r="CB2354" s="129" t="s">
        <v>2101</v>
      </c>
      <c r="CC2354" s="129" t="s">
        <v>171</v>
      </c>
      <c r="CD2354" s="129" t="s">
        <v>2105</v>
      </c>
      <c r="CE2354" s="129" t="s">
        <v>2106</v>
      </c>
      <c r="CF2354" s="129" t="s">
        <v>2107</v>
      </c>
      <c r="CG2354" s="131" t="s">
        <v>18096</v>
      </c>
      <c r="CH2354" s="131" t="s">
        <v>13356</v>
      </c>
      <c r="CI2354" s="124" t="s">
        <v>21337</v>
      </c>
    </row>
    <row r="2355" spans="45:87" ht="15" hidden="1" x14ac:dyDescent="0.25">
      <c r="AS2355" s="124" t="s">
        <v>6550</v>
      </c>
      <c r="AT2355" s="129" t="s">
        <v>2101</v>
      </c>
      <c r="AU2355" s="129" t="s">
        <v>171</v>
      </c>
      <c r="AV2355" s="129" t="s">
        <v>2105</v>
      </c>
      <c r="AW2355" s="129" t="s">
        <v>2108</v>
      </c>
      <c r="AX2355" s="129" t="s">
        <v>2109</v>
      </c>
      <c r="AZ2355" s="129" t="s">
        <v>3984</v>
      </c>
      <c r="BA2355" s="130" t="s">
        <v>13357</v>
      </c>
      <c r="BB2355" s="130" t="s">
        <v>13358</v>
      </c>
      <c r="BH2355" s="124"/>
      <c r="BI2355" s="124"/>
      <c r="BP2355" s="123"/>
      <c r="BQ2355" s="123"/>
      <c r="BR2355" s="123"/>
      <c r="BX2355" s="123"/>
      <c r="BY2355" s="123"/>
      <c r="CB2355" s="129" t="s">
        <v>2101</v>
      </c>
      <c r="CC2355" s="129" t="s">
        <v>171</v>
      </c>
      <c r="CD2355" s="129" t="s">
        <v>2105</v>
      </c>
      <c r="CE2355" s="129" t="s">
        <v>2108</v>
      </c>
      <c r="CF2355" s="129" t="s">
        <v>2109</v>
      </c>
      <c r="CG2355" s="131" t="s">
        <v>18097</v>
      </c>
      <c r="CH2355" s="131" t="s">
        <v>13358</v>
      </c>
      <c r="CI2355" s="124" t="s">
        <v>21338</v>
      </c>
    </row>
    <row r="2356" spans="45:87" ht="15" hidden="1" x14ac:dyDescent="0.25">
      <c r="AS2356" s="124" t="s">
        <v>6551</v>
      </c>
      <c r="AT2356" s="129" t="s">
        <v>2101</v>
      </c>
      <c r="AU2356" s="129" t="s">
        <v>171</v>
      </c>
      <c r="AV2356" s="129" t="s">
        <v>2105</v>
      </c>
      <c r="AW2356" s="129" t="s">
        <v>2108</v>
      </c>
      <c r="AX2356" s="129" t="s">
        <v>2110</v>
      </c>
      <c r="AZ2356" s="129" t="s">
        <v>3984</v>
      </c>
      <c r="BA2356" s="130" t="s">
        <v>13359</v>
      </c>
      <c r="BB2356" s="130" t="s">
        <v>13360</v>
      </c>
      <c r="BH2356" s="124"/>
      <c r="BI2356" s="124"/>
      <c r="BP2356" s="123"/>
      <c r="BQ2356" s="123"/>
      <c r="BR2356" s="123"/>
      <c r="BX2356" s="123"/>
      <c r="BY2356" s="123"/>
      <c r="CB2356" s="129" t="s">
        <v>2101</v>
      </c>
      <c r="CC2356" s="129" t="s">
        <v>171</v>
      </c>
      <c r="CD2356" s="129" t="s">
        <v>2105</v>
      </c>
      <c r="CE2356" s="129" t="s">
        <v>2108</v>
      </c>
      <c r="CF2356" s="129" t="s">
        <v>2110</v>
      </c>
      <c r="CG2356" s="131" t="s">
        <v>18097</v>
      </c>
      <c r="CH2356" s="131" t="s">
        <v>13360</v>
      </c>
      <c r="CI2356" s="124" t="s">
        <v>21339</v>
      </c>
    </row>
    <row r="2357" spans="45:87" ht="15" hidden="1" x14ac:dyDescent="0.25">
      <c r="AS2357" s="124" t="s">
        <v>6552</v>
      </c>
      <c r="AT2357" s="129" t="s">
        <v>2101</v>
      </c>
      <c r="AU2357" s="129" t="s">
        <v>171</v>
      </c>
      <c r="AV2357" s="129" t="s">
        <v>2105</v>
      </c>
      <c r="AW2357" s="129" t="s">
        <v>2108</v>
      </c>
      <c r="AX2357" s="129" t="s">
        <v>2111</v>
      </c>
      <c r="AZ2357" s="129" t="s">
        <v>3984</v>
      </c>
      <c r="BA2357" s="130" t="s">
        <v>13361</v>
      </c>
      <c r="BB2357" s="130" t="s">
        <v>13362</v>
      </c>
      <c r="BH2357" s="124"/>
      <c r="BI2357" s="124"/>
      <c r="BP2357" s="123"/>
      <c r="BQ2357" s="123"/>
      <c r="BR2357" s="123"/>
      <c r="BX2357" s="123"/>
      <c r="BY2357" s="123"/>
      <c r="CB2357" s="129" t="s">
        <v>2101</v>
      </c>
      <c r="CC2357" s="129" t="s">
        <v>171</v>
      </c>
      <c r="CD2357" s="129" t="s">
        <v>2105</v>
      </c>
      <c r="CE2357" s="129" t="s">
        <v>2108</v>
      </c>
      <c r="CF2357" s="129" t="s">
        <v>2111</v>
      </c>
      <c r="CG2357" s="131" t="s">
        <v>18097</v>
      </c>
      <c r="CH2357" s="131" t="s">
        <v>13362</v>
      </c>
      <c r="CI2357" s="124" t="s">
        <v>21340</v>
      </c>
    </row>
    <row r="2358" spans="45:87" ht="15" hidden="1" x14ac:dyDescent="0.25">
      <c r="AS2358" s="124" t="s">
        <v>6553</v>
      </c>
      <c r="AT2358" s="129" t="s">
        <v>2101</v>
      </c>
      <c r="AU2358" s="129" t="s">
        <v>171</v>
      </c>
      <c r="AV2358" s="129" t="s">
        <v>2112</v>
      </c>
      <c r="AW2358" s="129" t="s">
        <v>2113</v>
      </c>
      <c r="AX2358" s="129" t="s">
        <v>2114</v>
      </c>
      <c r="AZ2358" s="129" t="s">
        <v>3984</v>
      </c>
      <c r="BA2358" s="130" t="s">
        <v>13363</v>
      </c>
      <c r="BB2358" s="130" t="s">
        <v>13364</v>
      </c>
      <c r="BH2358" s="124"/>
      <c r="BI2358" s="124"/>
      <c r="BP2358" s="123"/>
      <c r="BQ2358" s="123"/>
      <c r="BR2358" s="123"/>
      <c r="BX2358" s="123"/>
      <c r="BY2358" s="123"/>
      <c r="CB2358" s="129" t="s">
        <v>2101</v>
      </c>
      <c r="CC2358" s="129" t="s">
        <v>171</v>
      </c>
      <c r="CD2358" s="129" t="s">
        <v>2112</v>
      </c>
      <c r="CE2358" s="129" t="s">
        <v>2113</v>
      </c>
      <c r="CF2358" s="129" t="s">
        <v>2114</v>
      </c>
      <c r="CG2358" s="131" t="s">
        <v>18098</v>
      </c>
      <c r="CH2358" s="131" t="s">
        <v>13364</v>
      </c>
      <c r="CI2358" s="124" t="s">
        <v>21341</v>
      </c>
    </row>
    <row r="2359" spans="45:87" ht="15" hidden="1" x14ac:dyDescent="0.25">
      <c r="AS2359" s="124" t="s">
        <v>6554</v>
      </c>
      <c r="AT2359" s="129" t="s">
        <v>2101</v>
      </c>
      <c r="AU2359" s="129" t="s">
        <v>171</v>
      </c>
      <c r="AV2359" s="129" t="s">
        <v>2112</v>
      </c>
      <c r="AW2359" s="129" t="s">
        <v>2115</v>
      </c>
      <c r="AX2359" s="129" t="s">
        <v>2116</v>
      </c>
      <c r="AZ2359" s="129" t="s">
        <v>3984</v>
      </c>
      <c r="BA2359" s="130" t="s">
        <v>13365</v>
      </c>
      <c r="BB2359" s="130" t="s">
        <v>13366</v>
      </c>
      <c r="BH2359" s="124"/>
      <c r="BI2359" s="124"/>
      <c r="BP2359" s="123"/>
      <c r="BQ2359" s="123"/>
      <c r="BR2359" s="123"/>
      <c r="BX2359" s="123"/>
      <c r="BY2359" s="123"/>
      <c r="CB2359" s="129" t="s">
        <v>2101</v>
      </c>
      <c r="CC2359" s="129" t="s">
        <v>171</v>
      </c>
      <c r="CD2359" s="129" t="s">
        <v>2112</v>
      </c>
      <c r="CE2359" s="129" t="s">
        <v>2115</v>
      </c>
      <c r="CF2359" s="129" t="s">
        <v>2116</v>
      </c>
      <c r="CG2359" s="131" t="s">
        <v>18099</v>
      </c>
      <c r="CH2359" s="131" t="s">
        <v>13366</v>
      </c>
      <c r="CI2359" s="124" t="s">
        <v>21342</v>
      </c>
    </row>
    <row r="2360" spans="45:87" ht="15" hidden="1" x14ac:dyDescent="0.25">
      <c r="AS2360" s="124" t="s">
        <v>6555</v>
      </c>
      <c r="AT2360" s="129" t="s">
        <v>2101</v>
      </c>
      <c r="AU2360" s="129" t="s">
        <v>171</v>
      </c>
      <c r="AV2360" s="129" t="s">
        <v>2112</v>
      </c>
      <c r="AW2360" s="129" t="s">
        <v>2115</v>
      </c>
      <c r="AX2360" s="129" t="s">
        <v>2117</v>
      </c>
      <c r="AZ2360" s="129" t="s">
        <v>3984</v>
      </c>
      <c r="BA2360" s="130" t="s">
        <v>13367</v>
      </c>
      <c r="BB2360" s="130" t="s">
        <v>13368</v>
      </c>
      <c r="BH2360" s="124"/>
      <c r="BI2360" s="124"/>
      <c r="BP2360" s="123"/>
      <c r="BQ2360" s="123"/>
      <c r="BR2360" s="123"/>
      <c r="BX2360" s="123"/>
      <c r="BY2360" s="123"/>
      <c r="CB2360" s="129" t="s">
        <v>2101</v>
      </c>
      <c r="CC2360" s="129" t="s">
        <v>171</v>
      </c>
      <c r="CD2360" s="129" t="s">
        <v>2112</v>
      </c>
      <c r="CE2360" s="129" t="s">
        <v>2115</v>
      </c>
      <c r="CF2360" s="129" t="s">
        <v>2117</v>
      </c>
      <c r="CG2360" s="131" t="s">
        <v>18099</v>
      </c>
      <c r="CH2360" s="131" t="s">
        <v>13368</v>
      </c>
      <c r="CI2360" s="124" t="s">
        <v>21343</v>
      </c>
    </row>
    <row r="2361" spans="45:87" ht="15" hidden="1" x14ac:dyDescent="0.25">
      <c r="AS2361" s="124" t="s">
        <v>6556</v>
      </c>
      <c r="AT2361" s="129" t="s">
        <v>2101</v>
      </c>
      <c r="AU2361" s="129" t="s">
        <v>171</v>
      </c>
      <c r="AV2361" s="129" t="s">
        <v>2112</v>
      </c>
      <c r="AW2361" s="129" t="s">
        <v>2115</v>
      </c>
      <c r="AX2361" s="129" t="s">
        <v>2118</v>
      </c>
      <c r="AZ2361" s="129" t="s">
        <v>3984</v>
      </c>
      <c r="BA2361" s="130" t="s">
        <v>13369</v>
      </c>
      <c r="BB2361" s="130" t="s">
        <v>13370</v>
      </c>
      <c r="BH2361" s="124"/>
      <c r="BI2361" s="124"/>
      <c r="BP2361" s="123"/>
      <c r="BQ2361" s="123"/>
      <c r="BR2361" s="123"/>
      <c r="BX2361" s="123"/>
      <c r="BY2361" s="123"/>
      <c r="CB2361" s="129" t="s">
        <v>2101</v>
      </c>
      <c r="CC2361" s="129" t="s">
        <v>171</v>
      </c>
      <c r="CD2361" s="129" t="s">
        <v>2112</v>
      </c>
      <c r="CE2361" s="129" t="s">
        <v>2115</v>
      </c>
      <c r="CF2361" s="129" t="s">
        <v>2118</v>
      </c>
      <c r="CG2361" s="131" t="s">
        <v>18099</v>
      </c>
      <c r="CH2361" s="131" t="s">
        <v>13370</v>
      </c>
      <c r="CI2361" s="124" t="s">
        <v>21344</v>
      </c>
    </row>
    <row r="2362" spans="45:87" ht="15" hidden="1" x14ac:dyDescent="0.25">
      <c r="AS2362" s="124" t="s">
        <v>6557</v>
      </c>
      <c r="AT2362" s="129" t="s">
        <v>2101</v>
      </c>
      <c r="AU2362" s="129" t="s">
        <v>171</v>
      </c>
      <c r="AV2362" s="129" t="s">
        <v>2112</v>
      </c>
      <c r="AW2362" s="129" t="s">
        <v>2115</v>
      </c>
      <c r="AX2362" s="129" t="s">
        <v>2119</v>
      </c>
      <c r="AZ2362" s="129" t="s">
        <v>3984</v>
      </c>
      <c r="BA2362" s="130" t="s">
        <v>13371</v>
      </c>
      <c r="BB2362" s="130" t="s">
        <v>13372</v>
      </c>
      <c r="BH2362" s="124"/>
      <c r="BI2362" s="124"/>
      <c r="BP2362" s="123"/>
      <c r="BQ2362" s="123"/>
      <c r="BR2362" s="123"/>
      <c r="BX2362" s="123"/>
      <c r="BY2362" s="123"/>
      <c r="CB2362" s="129" t="s">
        <v>2101</v>
      </c>
      <c r="CC2362" s="129" t="s">
        <v>171</v>
      </c>
      <c r="CD2362" s="129" t="s">
        <v>2112</v>
      </c>
      <c r="CE2362" s="129" t="s">
        <v>2115</v>
      </c>
      <c r="CF2362" s="129" t="s">
        <v>2119</v>
      </c>
      <c r="CG2362" s="131" t="s">
        <v>18099</v>
      </c>
      <c r="CH2362" s="131" t="s">
        <v>13372</v>
      </c>
      <c r="CI2362" s="124" t="s">
        <v>21345</v>
      </c>
    </row>
    <row r="2363" spans="45:87" ht="15" hidden="1" x14ac:dyDescent="0.25">
      <c r="AS2363" s="124" t="s">
        <v>6558</v>
      </c>
      <c r="AT2363" s="129" t="s">
        <v>2101</v>
      </c>
      <c r="AU2363" s="129" t="s">
        <v>171</v>
      </c>
      <c r="AV2363" s="129" t="s">
        <v>2112</v>
      </c>
      <c r="AW2363" s="129" t="s">
        <v>2115</v>
      </c>
      <c r="AX2363" s="129" t="s">
        <v>2120</v>
      </c>
      <c r="AZ2363" s="129" t="s">
        <v>3984</v>
      </c>
      <c r="BA2363" s="130" t="s">
        <v>13373</v>
      </c>
      <c r="BB2363" s="130" t="s">
        <v>13374</v>
      </c>
      <c r="BH2363" s="124"/>
      <c r="BI2363" s="124"/>
      <c r="BP2363" s="123"/>
      <c r="BQ2363" s="123"/>
      <c r="BR2363" s="123"/>
      <c r="BX2363" s="123"/>
      <c r="BY2363" s="123"/>
      <c r="CB2363" s="129" t="s">
        <v>2101</v>
      </c>
      <c r="CC2363" s="129" t="s">
        <v>171</v>
      </c>
      <c r="CD2363" s="129" t="s">
        <v>2112</v>
      </c>
      <c r="CE2363" s="129" t="s">
        <v>2115</v>
      </c>
      <c r="CF2363" s="129" t="s">
        <v>2120</v>
      </c>
      <c r="CG2363" s="131" t="s">
        <v>18099</v>
      </c>
      <c r="CH2363" s="131" t="s">
        <v>13374</v>
      </c>
      <c r="CI2363" s="124" t="s">
        <v>21346</v>
      </c>
    </row>
    <row r="2364" spans="45:87" ht="15" hidden="1" x14ac:dyDescent="0.25">
      <c r="AS2364" s="124" t="s">
        <v>6559</v>
      </c>
      <c r="AT2364" s="129" t="s">
        <v>2101</v>
      </c>
      <c r="AU2364" s="129" t="s">
        <v>171</v>
      </c>
      <c r="AV2364" s="129" t="s">
        <v>2112</v>
      </c>
      <c r="AW2364" s="129" t="s">
        <v>2115</v>
      </c>
      <c r="AX2364" s="129" t="s">
        <v>2121</v>
      </c>
      <c r="AZ2364" s="129" t="s">
        <v>3984</v>
      </c>
      <c r="BA2364" s="130" t="s">
        <v>13375</v>
      </c>
      <c r="BB2364" s="130" t="s">
        <v>13376</v>
      </c>
      <c r="BH2364" s="124"/>
      <c r="BI2364" s="124"/>
      <c r="BP2364" s="123"/>
      <c r="BQ2364" s="123"/>
      <c r="BR2364" s="123"/>
      <c r="BX2364" s="123"/>
      <c r="BY2364" s="123"/>
      <c r="CB2364" s="129" t="s">
        <v>2101</v>
      </c>
      <c r="CC2364" s="129" t="s">
        <v>171</v>
      </c>
      <c r="CD2364" s="129" t="s">
        <v>2112</v>
      </c>
      <c r="CE2364" s="129" t="s">
        <v>2115</v>
      </c>
      <c r="CF2364" s="129" t="s">
        <v>2121</v>
      </c>
      <c r="CG2364" s="131" t="s">
        <v>18099</v>
      </c>
      <c r="CH2364" s="131" t="s">
        <v>13376</v>
      </c>
      <c r="CI2364" s="124" t="s">
        <v>21347</v>
      </c>
    </row>
    <row r="2365" spans="45:87" ht="15" hidden="1" x14ac:dyDescent="0.25">
      <c r="AS2365" s="124" t="s">
        <v>6560</v>
      </c>
      <c r="AT2365" s="129" t="s">
        <v>2101</v>
      </c>
      <c r="AU2365" s="129" t="s">
        <v>171</v>
      </c>
      <c r="AV2365" s="129" t="s">
        <v>2112</v>
      </c>
      <c r="AW2365" s="129" t="s">
        <v>2115</v>
      </c>
      <c r="AX2365" s="129" t="s">
        <v>2122</v>
      </c>
      <c r="AZ2365" s="129" t="s">
        <v>3984</v>
      </c>
      <c r="BA2365" s="130" t="s">
        <v>13377</v>
      </c>
      <c r="BB2365" s="130" t="s">
        <v>13378</v>
      </c>
      <c r="BH2365" s="124"/>
      <c r="BI2365" s="124"/>
      <c r="BP2365" s="123"/>
      <c r="BQ2365" s="123"/>
      <c r="BR2365" s="123"/>
      <c r="BX2365" s="123"/>
      <c r="BY2365" s="123"/>
      <c r="CB2365" s="129" t="s">
        <v>2101</v>
      </c>
      <c r="CC2365" s="129" t="s">
        <v>171</v>
      </c>
      <c r="CD2365" s="129" t="s">
        <v>2112</v>
      </c>
      <c r="CE2365" s="129" t="s">
        <v>2115</v>
      </c>
      <c r="CF2365" s="129" t="s">
        <v>2122</v>
      </c>
      <c r="CG2365" s="131" t="s">
        <v>18099</v>
      </c>
      <c r="CH2365" s="131" t="s">
        <v>13378</v>
      </c>
      <c r="CI2365" s="124" t="s">
        <v>21348</v>
      </c>
    </row>
    <row r="2366" spans="45:87" ht="15" hidden="1" x14ac:dyDescent="0.25">
      <c r="AS2366" s="124" t="s">
        <v>6561</v>
      </c>
      <c r="AT2366" s="129" t="s">
        <v>2101</v>
      </c>
      <c r="AU2366" s="129" t="s">
        <v>171</v>
      </c>
      <c r="AV2366" s="129" t="s">
        <v>2112</v>
      </c>
      <c r="AW2366" s="129" t="s">
        <v>2115</v>
      </c>
      <c r="AX2366" s="129" t="s">
        <v>2123</v>
      </c>
      <c r="AZ2366" s="129" t="s">
        <v>3984</v>
      </c>
      <c r="BA2366" s="130" t="s">
        <v>13379</v>
      </c>
      <c r="BB2366" s="130" t="s">
        <v>13380</v>
      </c>
      <c r="BH2366" s="124"/>
      <c r="BI2366" s="124"/>
      <c r="BP2366" s="123"/>
      <c r="BQ2366" s="123"/>
      <c r="BR2366" s="123"/>
      <c r="BX2366" s="123"/>
      <c r="BY2366" s="123"/>
      <c r="CB2366" s="129" t="s">
        <v>2101</v>
      </c>
      <c r="CC2366" s="129" t="s">
        <v>171</v>
      </c>
      <c r="CD2366" s="129" t="s">
        <v>2112</v>
      </c>
      <c r="CE2366" s="129" t="s">
        <v>2115</v>
      </c>
      <c r="CF2366" s="129" t="s">
        <v>2123</v>
      </c>
      <c r="CG2366" s="131" t="s">
        <v>18099</v>
      </c>
      <c r="CH2366" s="131" t="s">
        <v>13380</v>
      </c>
      <c r="CI2366" s="124" t="s">
        <v>21349</v>
      </c>
    </row>
    <row r="2367" spans="45:87" ht="15" hidden="1" x14ac:dyDescent="0.25">
      <c r="AS2367" s="124" t="s">
        <v>6562</v>
      </c>
      <c r="AT2367" s="129" t="s">
        <v>2101</v>
      </c>
      <c r="AU2367" s="129" t="s">
        <v>171</v>
      </c>
      <c r="AV2367" s="129" t="s">
        <v>2112</v>
      </c>
      <c r="AW2367" s="129" t="s">
        <v>2115</v>
      </c>
      <c r="AX2367" s="129" t="s">
        <v>2124</v>
      </c>
      <c r="AZ2367" s="129" t="s">
        <v>3984</v>
      </c>
      <c r="BA2367" s="130" t="s">
        <v>13381</v>
      </c>
      <c r="BB2367" s="130" t="s">
        <v>13382</v>
      </c>
      <c r="BH2367" s="124"/>
      <c r="BI2367" s="124"/>
      <c r="BP2367" s="123"/>
      <c r="BQ2367" s="123"/>
      <c r="BR2367" s="123"/>
      <c r="BX2367" s="123"/>
      <c r="BY2367" s="123"/>
      <c r="CB2367" s="129" t="s">
        <v>2101</v>
      </c>
      <c r="CC2367" s="129" t="s">
        <v>171</v>
      </c>
      <c r="CD2367" s="129" t="s">
        <v>2112</v>
      </c>
      <c r="CE2367" s="129" t="s">
        <v>2115</v>
      </c>
      <c r="CF2367" s="129" t="s">
        <v>2124</v>
      </c>
      <c r="CG2367" s="131" t="s">
        <v>18099</v>
      </c>
      <c r="CH2367" s="131" t="s">
        <v>13382</v>
      </c>
      <c r="CI2367" s="124" t="s">
        <v>21350</v>
      </c>
    </row>
    <row r="2368" spans="45:87" ht="15" hidden="1" x14ac:dyDescent="0.25">
      <c r="AS2368" s="124" t="s">
        <v>6563</v>
      </c>
      <c r="AT2368" s="129" t="s">
        <v>2101</v>
      </c>
      <c r="AU2368" s="129" t="s">
        <v>171</v>
      </c>
      <c r="AV2368" s="129" t="s">
        <v>2112</v>
      </c>
      <c r="AW2368" s="129" t="s">
        <v>2125</v>
      </c>
      <c r="AX2368" s="129" t="s">
        <v>2126</v>
      </c>
      <c r="AZ2368" s="129" t="s">
        <v>3984</v>
      </c>
      <c r="BA2368" s="130" t="s">
        <v>13383</v>
      </c>
      <c r="BB2368" s="130" t="s">
        <v>13384</v>
      </c>
      <c r="BH2368" s="124"/>
      <c r="BI2368" s="124"/>
      <c r="BP2368" s="123"/>
      <c r="BQ2368" s="123"/>
      <c r="BR2368" s="123"/>
      <c r="BX2368" s="123"/>
      <c r="BY2368" s="123"/>
      <c r="CB2368" s="129" t="s">
        <v>2101</v>
      </c>
      <c r="CC2368" s="129" t="s">
        <v>171</v>
      </c>
      <c r="CD2368" s="129" t="s">
        <v>2112</v>
      </c>
      <c r="CE2368" s="129" t="s">
        <v>2125</v>
      </c>
      <c r="CF2368" s="129" t="s">
        <v>2126</v>
      </c>
      <c r="CG2368" s="131" t="s">
        <v>18100</v>
      </c>
      <c r="CH2368" s="131" t="s">
        <v>13384</v>
      </c>
      <c r="CI2368" s="124" t="s">
        <v>21351</v>
      </c>
    </row>
    <row r="2369" spans="45:87" ht="15" hidden="1" x14ac:dyDescent="0.25">
      <c r="AS2369" s="124" t="s">
        <v>6564</v>
      </c>
      <c r="AT2369" s="129" t="s">
        <v>2101</v>
      </c>
      <c r="AU2369" s="129" t="s">
        <v>171</v>
      </c>
      <c r="AV2369" s="129" t="s">
        <v>2112</v>
      </c>
      <c r="AW2369" s="129" t="s">
        <v>2125</v>
      </c>
      <c r="AX2369" s="129" t="s">
        <v>2127</v>
      </c>
      <c r="AZ2369" s="129" t="s">
        <v>3984</v>
      </c>
      <c r="BA2369" s="130" t="s">
        <v>13385</v>
      </c>
      <c r="BB2369" s="130" t="s">
        <v>13386</v>
      </c>
      <c r="BH2369" s="124"/>
      <c r="BI2369" s="124"/>
      <c r="BP2369" s="123"/>
      <c r="BQ2369" s="123"/>
      <c r="BR2369" s="123"/>
      <c r="BX2369" s="123"/>
      <c r="BY2369" s="123"/>
      <c r="CB2369" s="129" t="s">
        <v>2101</v>
      </c>
      <c r="CC2369" s="129" t="s">
        <v>171</v>
      </c>
      <c r="CD2369" s="129" t="s">
        <v>2112</v>
      </c>
      <c r="CE2369" s="129" t="s">
        <v>2125</v>
      </c>
      <c r="CF2369" s="129" t="s">
        <v>2127</v>
      </c>
      <c r="CG2369" s="131" t="s">
        <v>18100</v>
      </c>
      <c r="CH2369" s="131" t="s">
        <v>13386</v>
      </c>
      <c r="CI2369" s="124" t="s">
        <v>21352</v>
      </c>
    </row>
    <row r="2370" spans="45:87" ht="15" hidden="1" x14ac:dyDescent="0.25">
      <c r="AS2370" s="124" t="s">
        <v>6565</v>
      </c>
      <c r="AT2370" s="129" t="s">
        <v>2101</v>
      </c>
      <c r="AU2370" s="129" t="s">
        <v>171</v>
      </c>
      <c r="AV2370" s="129" t="s">
        <v>2112</v>
      </c>
      <c r="AW2370" s="129" t="s">
        <v>2125</v>
      </c>
      <c r="AX2370" s="129" t="s">
        <v>2128</v>
      </c>
      <c r="AZ2370" s="129" t="s">
        <v>3984</v>
      </c>
      <c r="BA2370" s="130" t="s">
        <v>13387</v>
      </c>
      <c r="BB2370" s="130" t="s">
        <v>13388</v>
      </c>
      <c r="BH2370" s="124"/>
      <c r="BI2370" s="124"/>
      <c r="BP2370" s="123"/>
      <c r="BQ2370" s="123"/>
      <c r="BR2370" s="123"/>
      <c r="BX2370" s="123"/>
      <c r="BY2370" s="123"/>
      <c r="CB2370" s="129" t="s">
        <v>2101</v>
      </c>
      <c r="CC2370" s="129" t="s">
        <v>171</v>
      </c>
      <c r="CD2370" s="129" t="s">
        <v>2112</v>
      </c>
      <c r="CE2370" s="129" t="s">
        <v>2125</v>
      </c>
      <c r="CF2370" s="129" t="s">
        <v>2128</v>
      </c>
      <c r="CG2370" s="131" t="s">
        <v>18100</v>
      </c>
      <c r="CH2370" s="131" t="s">
        <v>13388</v>
      </c>
      <c r="CI2370" s="124" t="s">
        <v>21353</v>
      </c>
    </row>
    <row r="2371" spans="45:87" ht="15" hidden="1" x14ac:dyDescent="0.25">
      <c r="AS2371" s="124" t="s">
        <v>6566</v>
      </c>
      <c r="AT2371" s="129" t="s">
        <v>2101</v>
      </c>
      <c r="AU2371" s="129" t="s">
        <v>171</v>
      </c>
      <c r="AV2371" s="129" t="s">
        <v>2112</v>
      </c>
      <c r="AW2371" s="129" t="s">
        <v>2125</v>
      </c>
      <c r="AX2371" s="129" t="s">
        <v>2129</v>
      </c>
      <c r="AZ2371" s="129" t="s">
        <v>3984</v>
      </c>
      <c r="BA2371" s="130" t="s">
        <v>13389</v>
      </c>
      <c r="BB2371" s="130" t="s">
        <v>13390</v>
      </c>
      <c r="BH2371" s="124"/>
      <c r="BI2371" s="124"/>
      <c r="BP2371" s="123"/>
      <c r="BQ2371" s="123"/>
      <c r="BR2371" s="123"/>
      <c r="BX2371" s="123"/>
      <c r="BY2371" s="123"/>
      <c r="CB2371" s="129" t="s">
        <v>2101</v>
      </c>
      <c r="CC2371" s="129" t="s">
        <v>171</v>
      </c>
      <c r="CD2371" s="129" t="s">
        <v>2112</v>
      </c>
      <c r="CE2371" s="129" t="s">
        <v>2125</v>
      </c>
      <c r="CF2371" s="129" t="s">
        <v>2129</v>
      </c>
      <c r="CG2371" s="131" t="s">
        <v>18100</v>
      </c>
      <c r="CH2371" s="131" t="s">
        <v>13390</v>
      </c>
      <c r="CI2371" s="124" t="s">
        <v>21354</v>
      </c>
    </row>
    <row r="2372" spans="45:87" ht="15" hidden="1" x14ac:dyDescent="0.25">
      <c r="AS2372" s="124" t="s">
        <v>6567</v>
      </c>
      <c r="AT2372" s="129" t="s">
        <v>2101</v>
      </c>
      <c r="AU2372" s="129" t="s">
        <v>171</v>
      </c>
      <c r="AV2372" s="129" t="s">
        <v>2130</v>
      </c>
      <c r="AW2372" s="129" t="s">
        <v>2131</v>
      </c>
      <c r="AX2372" s="129" t="s">
        <v>2132</v>
      </c>
      <c r="AZ2372" s="129" t="s">
        <v>3984</v>
      </c>
      <c r="BA2372" s="130" t="s">
        <v>13391</v>
      </c>
      <c r="BB2372" s="130" t="s">
        <v>13392</v>
      </c>
      <c r="BH2372" s="124"/>
      <c r="BI2372" s="124"/>
      <c r="BP2372" s="123"/>
      <c r="BQ2372" s="123"/>
      <c r="BR2372" s="123"/>
      <c r="BX2372" s="123"/>
      <c r="BY2372" s="123"/>
      <c r="CB2372" s="129" t="s">
        <v>2101</v>
      </c>
      <c r="CC2372" s="129" t="s">
        <v>171</v>
      </c>
      <c r="CD2372" s="129" t="s">
        <v>2130</v>
      </c>
      <c r="CE2372" s="129" t="s">
        <v>2131</v>
      </c>
      <c r="CF2372" s="129" t="s">
        <v>2132</v>
      </c>
      <c r="CG2372" s="131" t="s">
        <v>18101</v>
      </c>
      <c r="CH2372" s="131" t="s">
        <v>13392</v>
      </c>
      <c r="CI2372" s="124" t="s">
        <v>21355</v>
      </c>
    </row>
    <row r="2373" spans="45:87" ht="15" hidden="1" x14ac:dyDescent="0.25">
      <c r="AS2373" s="124" t="s">
        <v>6568</v>
      </c>
      <c r="AT2373" s="129" t="s">
        <v>2101</v>
      </c>
      <c r="AU2373" s="129" t="s">
        <v>171</v>
      </c>
      <c r="AV2373" s="129" t="s">
        <v>2130</v>
      </c>
      <c r="AW2373" s="129" t="s">
        <v>2131</v>
      </c>
      <c r="AX2373" s="129" t="s">
        <v>2133</v>
      </c>
      <c r="AZ2373" s="129" t="s">
        <v>3984</v>
      </c>
      <c r="BA2373" s="130" t="s">
        <v>13393</v>
      </c>
      <c r="BB2373" s="130" t="s">
        <v>13394</v>
      </c>
      <c r="BH2373" s="124"/>
      <c r="BI2373" s="124"/>
      <c r="BP2373" s="123"/>
      <c r="BQ2373" s="123"/>
      <c r="BR2373" s="123"/>
      <c r="BX2373" s="123"/>
      <c r="BY2373" s="123"/>
      <c r="CB2373" s="129" t="s">
        <v>2101</v>
      </c>
      <c r="CC2373" s="129" t="s">
        <v>171</v>
      </c>
      <c r="CD2373" s="129" t="s">
        <v>2130</v>
      </c>
      <c r="CE2373" s="129" t="s">
        <v>2131</v>
      </c>
      <c r="CF2373" s="129" t="s">
        <v>2133</v>
      </c>
      <c r="CG2373" s="131" t="s">
        <v>18101</v>
      </c>
      <c r="CH2373" s="131" t="s">
        <v>13394</v>
      </c>
      <c r="CI2373" s="124" t="s">
        <v>21356</v>
      </c>
    </row>
    <row r="2374" spans="45:87" ht="15" hidden="1" x14ac:dyDescent="0.25">
      <c r="AS2374" s="124" t="s">
        <v>6569</v>
      </c>
      <c r="AT2374" s="129" t="s">
        <v>2101</v>
      </c>
      <c r="AU2374" s="129" t="s">
        <v>453</v>
      </c>
      <c r="AV2374" s="129" t="s">
        <v>2134</v>
      </c>
      <c r="AW2374" s="129" t="s">
        <v>2135</v>
      </c>
      <c r="AX2374" s="129" t="s">
        <v>2136</v>
      </c>
      <c r="AZ2374" s="129" t="s">
        <v>3984</v>
      </c>
      <c r="BA2374" s="130" t="s">
        <v>13395</v>
      </c>
      <c r="BB2374" s="130" t="s">
        <v>13396</v>
      </c>
      <c r="BH2374" s="124"/>
      <c r="BI2374" s="124"/>
      <c r="BP2374" s="123"/>
      <c r="BQ2374" s="123"/>
      <c r="BR2374" s="123"/>
      <c r="BX2374" s="123"/>
      <c r="BY2374" s="123"/>
      <c r="CB2374" s="129" t="s">
        <v>2101</v>
      </c>
      <c r="CC2374" s="129" t="s">
        <v>453</v>
      </c>
      <c r="CD2374" s="129" t="s">
        <v>2134</v>
      </c>
      <c r="CE2374" s="129" t="s">
        <v>2135</v>
      </c>
      <c r="CF2374" s="129" t="s">
        <v>2136</v>
      </c>
      <c r="CG2374" s="131" t="s">
        <v>18102</v>
      </c>
      <c r="CH2374" s="131" t="s">
        <v>13396</v>
      </c>
      <c r="CI2374" s="124" t="s">
        <v>21357</v>
      </c>
    </row>
    <row r="2375" spans="45:87" ht="15" hidden="1" x14ac:dyDescent="0.25">
      <c r="AS2375" s="124" t="s">
        <v>6570</v>
      </c>
      <c r="AT2375" s="129" t="s">
        <v>2101</v>
      </c>
      <c r="AU2375" s="129" t="s">
        <v>453</v>
      </c>
      <c r="AV2375" s="129" t="s">
        <v>2134</v>
      </c>
      <c r="AW2375" s="129" t="s">
        <v>2135</v>
      </c>
      <c r="AX2375" s="129" t="s">
        <v>2137</v>
      </c>
      <c r="AZ2375" s="129" t="s">
        <v>3984</v>
      </c>
      <c r="BA2375" s="130" t="s">
        <v>13397</v>
      </c>
      <c r="BB2375" s="130" t="s">
        <v>13398</v>
      </c>
      <c r="BH2375" s="124"/>
      <c r="BI2375" s="124"/>
      <c r="BP2375" s="123"/>
      <c r="BQ2375" s="123"/>
      <c r="BR2375" s="123"/>
      <c r="BX2375" s="123"/>
      <c r="BY2375" s="123"/>
      <c r="CB2375" s="129" t="s">
        <v>2101</v>
      </c>
      <c r="CC2375" s="129" t="s">
        <v>453</v>
      </c>
      <c r="CD2375" s="129" t="s">
        <v>2134</v>
      </c>
      <c r="CE2375" s="129" t="s">
        <v>2135</v>
      </c>
      <c r="CF2375" s="129" t="s">
        <v>2137</v>
      </c>
      <c r="CG2375" s="131" t="s">
        <v>18102</v>
      </c>
      <c r="CH2375" s="131" t="s">
        <v>13398</v>
      </c>
      <c r="CI2375" s="124" t="s">
        <v>21358</v>
      </c>
    </row>
    <row r="2376" spans="45:87" ht="15" hidden="1" x14ac:dyDescent="0.25">
      <c r="AS2376" s="124" t="s">
        <v>6571</v>
      </c>
      <c r="AT2376" s="129" t="s">
        <v>2101</v>
      </c>
      <c r="AU2376" s="129" t="s">
        <v>453</v>
      </c>
      <c r="AV2376" s="129" t="s">
        <v>2134</v>
      </c>
      <c r="AW2376" s="129" t="s">
        <v>2135</v>
      </c>
      <c r="AX2376" s="129" t="s">
        <v>2138</v>
      </c>
      <c r="AZ2376" s="129" t="s">
        <v>3984</v>
      </c>
      <c r="BA2376" s="130" t="s">
        <v>13399</v>
      </c>
      <c r="BB2376" s="130" t="s">
        <v>13400</v>
      </c>
      <c r="BH2376" s="124"/>
      <c r="BI2376" s="124"/>
      <c r="BP2376" s="123"/>
      <c r="BQ2376" s="123"/>
      <c r="BR2376" s="123"/>
      <c r="BX2376" s="123"/>
      <c r="BY2376" s="123"/>
      <c r="CB2376" s="129" t="s">
        <v>2101</v>
      </c>
      <c r="CC2376" s="129" t="s">
        <v>453</v>
      </c>
      <c r="CD2376" s="129" t="s">
        <v>2134</v>
      </c>
      <c r="CE2376" s="129" t="s">
        <v>2135</v>
      </c>
      <c r="CF2376" s="129" t="s">
        <v>2138</v>
      </c>
      <c r="CG2376" s="131" t="s">
        <v>18102</v>
      </c>
      <c r="CH2376" s="131" t="s">
        <v>13400</v>
      </c>
      <c r="CI2376" s="124" t="s">
        <v>21359</v>
      </c>
    </row>
    <row r="2377" spans="45:87" ht="15" hidden="1" x14ac:dyDescent="0.25">
      <c r="AS2377" s="124" t="s">
        <v>6572</v>
      </c>
      <c r="AT2377" s="129" t="s">
        <v>2101</v>
      </c>
      <c r="AU2377" s="129" t="s">
        <v>453</v>
      </c>
      <c r="AV2377" s="129" t="s">
        <v>2134</v>
      </c>
      <c r="AW2377" s="129" t="s">
        <v>2135</v>
      </c>
      <c r="AX2377" s="129" t="s">
        <v>2139</v>
      </c>
      <c r="AZ2377" s="129" t="s">
        <v>3984</v>
      </c>
      <c r="BA2377" s="130" t="s">
        <v>13401</v>
      </c>
      <c r="BB2377" s="130" t="s">
        <v>13402</v>
      </c>
      <c r="BH2377" s="124"/>
      <c r="BI2377" s="124"/>
      <c r="BP2377" s="123"/>
      <c r="BQ2377" s="123"/>
      <c r="BR2377" s="123"/>
      <c r="BX2377" s="123"/>
      <c r="BY2377" s="123"/>
      <c r="CB2377" s="129" t="s">
        <v>2101</v>
      </c>
      <c r="CC2377" s="129" t="s">
        <v>453</v>
      </c>
      <c r="CD2377" s="129" t="s">
        <v>2134</v>
      </c>
      <c r="CE2377" s="129" t="s">
        <v>2135</v>
      </c>
      <c r="CF2377" s="129" t="s">
        <v>2139</v>
      </c>
      <c r="CG2377" s="131" t="s">
        <v>18102</v>
      </c>
      <c r="CH2377" s="131" t="s">
        <v>13402</v>
      </c>
      <c r="CI2377" s="124" t="s">
        <v>21360</v>
      </c>
    </row>
    <row r="2378" spans="45:87" ht="15" hidden="1" x14ac:dyDescent="0.25">
      <c r="AS2378" s="124" t="s">
        <v>6573</v>
      </c>
      <c r="AT2378" s="129" t="s">
        <v>2101</v>
      </c>
      <c r="AU2378" s="129" t="s">
        <v>453</v>
      </c>
      <c r="AV2378" s="129" t="s">
        <v>2134</v>
      </c>
      <c r="AW2378" s="129" t="s">
        <v>2135</v>
      </c>
      <c r="AX2378" s="129" t="s">
        <v>2140</v>
      </c>
      <c r="AZ2378" s="129" t="s">
        <v>3984</v>
      </c>
      <c r="BA2378" s="130" t="s">
        <v>13403</v>
      </c>
      <c r="BB2378" s="130" t="s">
        <v>13404</v>
      </c>
      <c r="BH2378" s="124"/>
      <c r="BI2378" s="124"/>
      <c r="BP2378" s="123"/>
      <c r="BQ2378" s="123"/>
      <c r="BR2378" s="123"/>
      <c r="BX2378" s="123"/>
      <c r="BY2378" s="123"/>
      <c r="CB2378" s="129" t="s">
        <v>2101</v>
      </c>
      <c r="CC2378" s="129" t="s">
        <v>453</v>
      </c>
      <c r="CD2378" s="129" t="s">
        <v>2134</v>
      </c>
      <c r="CE2378" s="129" t="s">
        <v>2135</v>
      </c>
      <c r="CF2378" s="129" t="s">
        <v>2140</v>
      </c>
      <c r="CG2378" s="131" t="s">
        <v>18102</v>
      </c>
      <c r="CH2378" s="131" t="s">
        <v>13404</v>
      </c>
      <c r="CI2378" s="124" t="s">
        <v>21361</v>
      </c>
    </row>
    <row r="2379" spans="45:87" ht="15" hidden="1" x14ac:dyDescent="0.25">
      <c r="AS2379" s="124" t="s">
        <v>6574</v>
      </c>
      <c r="AT2379" s="129" t="s">
        <v>2101</v>
      </c>
      <c r="AU2379" s="129" t="s">
        <v>453</v>
      </c>
      <c r="AV2379" s="129" t="s">
        <v>2134</v>
      </c>
      <c r="AW2379" s="129" t="s">
        <v>2135</v>
      </c>
      <c r="AX2379" s="129" t="s">
        <v>2141</v>
      </c>
      <c r="AZ2379" s="129" t="s">
        <v>3984</v>
      </c>
      <c r="BA2379" s="130" t="s">
        <v>13405</v>
      </c>
      <c r="BB2379" s="130" t="s">
        <v>13406</v>
      </c>
      <c r="BH2379" s="124"/>
      <c r="BI2379" s="124"/>
      <c r="BP2379" s="123"/>
      <c r="BQ2379" s="123"/>
      <c r="BR2379" s="123"/>
      <c r="BX2379" s="123"/>
      <c r="BY2379" s="123"/>
      <c r="CB2379" s="129" t="s">
        <v>2101</v>
      </c>
      <c r="CC2379" s="129" t="s">
        <v>453</v>
      </c>
      <c r="CD2379" s="129" t="s">
        <v>2134</v>
      </c>
      <c r="CE2379" s="129" t="s">
        <v>2135</v>
      </c>
      <c r="CF2379" s="129" t="s">
        <v>2141</v>
      </c>
      <c r="CG2379" s="131" t="s">
        <v>18102</v>
      </c>
      <c r="CH2379" s="131" t="s">
        <v>13406</v>
      </c>
      <c r="CI2379" s="124" t="s">
        <v>21362</v>
      </c>
    </row>
    <row r="2380" spans="45:87" ht="15" hidden="1" x14ac:dyDescent="0.25">
      <c r="AS2380" s="124" t="s">
        <v>6575</v>
      </c>
      <c r="AT2380" s="129" t="s">
        <v>2101</v>
      </c>
      <c r="AU2380" s="129" t="s">
        <v>453</v>
      </c>
      <c r="AV2380" s="129" t="s">
        <v>2134</v>
      </c>
      <c r="AW2380" s="129" t="s">
        <v>2135</v>
      </c>
      <c r="AX2380" s="129" t="s">
        <v>2142</v>
      </c>
      <c r="AZ2380" s="129" t="s">
        <v>3984</v>
      </c>
      <c r="BA2380" s="130" t="s">
        <v>13407</v>
      </c>
      <c r="BB2380" s="130" t="s">
        <v>13408</v>
      </c>
      <c r="BH2380" s="124"/>
      <c r="BI2380" s="124"/>
      <c r="BP2380" s="123"/>
      <c r="BQ2380" s="123"/>
      <c r="BR2380" s="123"/>
      <c r="BX2380" s="123"/>
      <c r="BY2380" s="123"/>
      <c r="CB2380" s="129" t="s">
        <v>2101</v>
      </c>
      <c r="CC2380" s="129" t="s">
        <v>453</v>
      </c>
      <c r="CD2380" s="129" t="s">
        <v>2134</v>
      </c>
      <c r="CE2380" s="129" t="s">
        <v>2135</v>
      </c>
      <c r="CF2380" s="129" t="s">
        <v>2142</v>
      </c>
      <c r="CG2380" s="131" t="s">
        <v>18102</v>
      </c>
      <c r="CH2380" s="131" t="s">
        <v>13408</v>
      </c>
      <c r="CI2380" s="124" t="s">
        <v>21363</v>
      </c>
    </row>
    <row r="2381" spans="45:87" ht="15" hidden="1" x14ac:dyDescent="0.25">
      <c r="AS2381" s="124" t="s">
        <v>6576</v>
      </c>
      <c r="AT2381" s="129" t="s">
        <v>2101</v>
      </c>
      <c r="AU2381" s="129" t="s">
        <v>453</v>
      </c>
      <c r="AV2381" s="129" t="s">
        <v>2134</v>
      </c>
      <c r="AW2381" s="129" t="s">
        <v>2135</v>
      </c>
      <c r="AX2381" s="129" t="s">
        <v>2143</v>
      </c>
      <c r="AZ2381" s="129" t="s">
        <v>3984</v>
      </c>
      <c r="BA2381" s="130" t="s">
        <v>13409</v>
      </c>
      <c r="BB2381" s="130" t="s">
        <v>13410</v>
      </c>
      <c r="BH2381" s="124"/>
      <c r="BI2381" s="124"/>
      <c r="BP2381" s="123"/>
      <c r="BQ2381" s="123"/>
      <c r="BR2381" s="123"/>
      <c r="BX2381" s="123"/>
      <c r="BY2381" s="123"/>
      <c r="CB2381" s="129" t="s">
        <v>2101</v>
      </c>
      <c r="CC2381" s="129" t="s">
        <v>453</v>
      </c>
      <c r="CD2381" s="129" t="s">
        <v>2134</v>
      </c>
      <c r="CE2381" s="129" t="s">
        <v>2135</v>
      </c>
      <c r="CF2381" s="129" t="s">
        <v>2143</v>
      </c>
      <c r="CG2381" s="131" t="s">
        <v>18102</v>
      </c>
      <c r="CH2381" s="131" t="s">
        <v>13410</v>
      </c>
      <c r="CI2381" s="124" t="s">
        <v>21364</v>
      </c>
    </row>
    <row r="2382" spans="45:87" ht="15" hidden="1" x14ac:dyDescent="0.25">
      <c r="AS2382" s="124" t="s">
        <v>6577</v>
      </c>
      <c r="AT2382" s="129" t="s">
        <v>2101</v>
      </c>
      <c r="AU2382" s="129" t="s">
        <v>453</v>
      </c>
      <c r="AV2382" s="129" t="s">
        <v>2134</v>
      </c>
      <c r="AW2382" s="129" t="s">
        <v>2135</v>
      </c>
      <c r="AX2382" s="129" t="s">
        <v>2144</v>
      </c>
      <c r="AZ2382" s="129" t="s">
        <v>3984</v>
      </c>
      <c r="BA2382" s="130" t="s">
        <v>13411</v>
      </c>
      <c r="BB2382" s="130" t="s">
        <v>13412</v>
      </c>
      <c r="BH2382" s="124"/>
      <c r="BI2382" s="124"/>
      <c r="BP2382" s="123"/>
      <c r="BQ2382" s="123"/>
      <c r="BR2382" s="123"/>
      <c r="BX2382" s="123"/>
      <c r="BY2382" s="123"/>
      <c r="CB2382" s="129" t="s">
        <v>2101</v>
      </c>
      <c r="CC2382" s="129" t="s">
        <v>453</v>
      </c>
      <c r="CD2382" s="129" t="s">
        <v>2134</v>
      </c>
      <c r="CE2382" s="129" t="s">
        <v>2135</v>
      </c>
      <c r="CF2382" s="129" t="s">
        <v>2144</v>
      </c>
      <c r="CG2382" s="131" t="s">
        <v>18102</v>
      </c>
      <c r="CH2382" s="131" t="s">
        <v>13412</v>
      </c>
      <c r="CI2382" s="124" t="s">
        <v>21365</v>
      </c>
    </row>
    <row r="2383" spans="45:87" ht="15" hidden="1" x14ac:dyDescent="0.25">
      <c r="AS2383" s="124" t="s">
        <v>6578</v>
      </c>
      <c r="AT2383" s="129" t="s">
        <v>2101</v>
      </c>
      <c r="AU2383" s="129" t="s">
        <v>453</v>
      </c>
      <c r="AV2383" s="129" t="s">
        <v>2134</v>
      </c>
      <c r="AW2383" s="129" t="s">
        <v>2135</v>
      </c>
      <c r="AX2383" s="129" t="s">
        <v>2145</v>
      </c>
      <c r="AZ2383" s="129" t="s">
        <v>3984</v>
      </c>
      <c r="BA2383" s="130" t="s">
        <v>13413</v>
      </c>
      <c r="BB2383" s="130" t="s">
        <v>13414</v>
      </c>
      <c r="BH2383" s="124"/>
      <c r="BI2383" s="124"/>
      <c r="BP2383" s="123"/>
      <c r="BQ2383" s="123"/>
      <c r="BR2383" s="123"/>
      <c r="BX2383" s="123"/>
      <c r="BY2383" s="123"/>
      <c r="CB2383" s="129" t="s">
        <v>2101</v>
      </c>
      <c r="CC2383" s="129" t="s">
        <v>453</v>
      </c>
      <c r="CD2383" s="129" t="s">
        <v>2134</v>
      </c>
      <c r="CE2383" s="129" t="s">
        <v>2135</v>
      </c>
      <c r="CF2383" s="129" t="s">
        <v>2145</v>
      </c>
      <c r="CG2383" s="131" t="s">
        <v>18102</v>
      </c>
      <c r="CH2383" s="131" t="s">
        <v>13414</v>
      </c>
      <c r="CI2383" s="124" t="s">
        <v>21366</v>
      </c>
    </row>
    <row r="2384" spans="45:87" ht="15" hidden="1" x14ac:dyDescent="0.25">
      <c r="AS2384" s="124" t="s">
        <v>6579</v>
      </c>
      <c r="AT2384" s="129" t="s">
        <v>2101</v>
      </c>
      <c r="AU2384" s="129" t="s">
        <v>453</v>
      </c>
      <c r="AV2384" s="129" t="s">
        <v>2134</v>
      </c>
      <c r="AW2384" s="129" t="s">
        <v>2135</v>
      </c>
      <c r="AX2384" s="129" t="s">
        <v>2146</v>
      </c>
      <c r="AZ2384" s="129" t="s">
        <v>3984</v>
      </c>
      <c r="BA2384" s="130" t="s">
        <v>13415</v>
      </c>
      <c r="BB2384" s="130" t="s">
        <v>13416</v>
      </c>
      <c r="BH2384" s="124"/>
      <c r="BI2384" s="124"/>
      <c r="BP2384" s="123"/>
      <c r="BQ2384" s="123"/>
      <c r="BR2384" s="123"/>
      <c r="BX2384" s="123"/>
      <c r="BY2384" s="123"/>
      <c r="CB2384" s="129" t="s">
        <v>2101</v>
      </c>
      <c r="CC2384" s="129" t="s">
        <v>453</v>
      </c>
      <c r="CD2384" s="129" t="s">
        <v>2134</v>
      </c>
      <c r="CE2384" s="129" t="s">
        <v>2135</v>
      </c>
      <c r="CF2384" s="129" t="s">
        <v>2146</v>
      </c>
      <c r="CG2384" s="131" t="s">
        <v>18102</v>
      </c>
      <c r="CH2384" s="131" t="s">
        <v>13416</v>
      </c>
      <c r="CI2384" s="124" t="s">
        <v>21367</v>
      </c>
    </row>
    <row r="2385" spans="45:87" ht="15" hidden="1" x14ac:dyDescent="0.25">
      <c r="AS2385" s="124" t="s">
        <v>6580</v>
      </c>
      <c r="AT2385" s="129" t="s">
        <v>2101</v>
      </c>
      <c r="AU2385" s="129" t="s">
        <v>453</v>
      </c>
      <c r="AV2385" s="129" t="s">
        <v>2134</v>
      </c>
      <c r="AW2385" s="129" t="s">
        <v>2135</v>
      </c>
      <c r="AX2385" s="129" t="s">
        <v>2147</v>
      </c>
      <c r="AZ2385" s="129" t="s">
        <v>3984</v>
      </c>
      <c r="BA2385" s="130" t="s">
        <v>13417</v>
      </c>
      <c r="BB2385" s="130" t="s">
        <v>13418</v>
      </c>
      <c r="BH2385" s="124"/>
      <c r="BI2385" s="124"/>
      <c r="BP2385" s="123"/>
      <c r="BQ2385" s="123"/>
      <c r="BR2385" s="123"/>
      <c r="BX2385" s="123"/>
      <c r="BY2385" s="123"/>
      <c r="CB2385" s="129" t="s">
        <v>2101</v>
      </c>
      <c r="CC2385" s="129" t="s">
        <v>453</v>
      </c>
      <c r="CD2385" s="129" t="s">
        <v>2134</v>
      </c>
      <c r="CE2385" s="129" t="s">
        <v>2135</v>
      </c>
      <c r="CF2385" s="129" t="s">
        <v>2147</v>
      </c>
      <c r="CG2385" s="131" t="s">
        <v>18102</v>
      </c>
      <c r="CH2385" s="131" t="s">
        <v>13418</v>
      </c>
      <c r="CI2385" s="124" t="s">
        <v>21368</v>
      </c>
    </row>
    <row r="2386" spans="45:87" ht="15" hidden="1" x14ac:dyDescent="0.25">
      <c r="AS2386" s="124" t="s">
        <v>6581</v>
      </c>
      <c r="AT2386" s="129" t="s">
        <v>2101</v>
      </c>
      <c r="AU2386" s="129" t="s">
        <v>453</v>
      </c>
      <c r="AV2386" s="129" t="s">
        <v>2134</v>
      </c>
      <c r="AW2386" s="129" t="s">
        <v>2135</v>
      </c>
      <c r="AX2386" s="129" t="s">
        <v>2148</v>
      </c>
      <c r="AZ2386" s="129" t="s">
        <v>3984</v>
      </c>
      <c r="BA2386" s="130" t="s">
        <v>13419</v>
      </c>
      <c r="BB2386" s="130" t="s">
        <v>13420</v>
      </c>
      <c r="BH2386" s="124"/>
      <c r="BI2386" s="124"/>
      <c r="BP2386" s="123"/>
      <c r="BQ2386" s="123"/>
      <c r="BR2386" s="123"/>
      <c r="BX2386" s="123"/>
      <c r="BY2386" s="123"/>
      <c r="CB2386" s="129" t="s">
        <v>2101</v>
      </c>
      <c r="CC2386" s="129" t="s">
        <v>453</v>
      </c>
      <c r="CD2386" s="129" t="s">
        <v>2134</v>
      </c>
      <c r="CE2386" s="129" t="s">
        <v>2135</v>
      </c>
      <c r="CF2386" s="129" t="s">
        <v>2148</v>
      </c>
      <c r="CG2386" s="131" t="s">
        <v>18102</v>
      </c>
      <c r="CH2386" s="131" t="s">
        <v>13420</v>
      </c>
      <c r="CI2386" s="124" t="s">
        <v>21369</v>
      </c>
    </row>
    <row r="2387" spans="45:87" ht="15" hidden="1" x14ac:dyDescent="0.25">
      <c r="AS2387" s="124" t="s">
        <v>6582</v>
      </c>
      <c r="AT2387" s="129" t="s">
        <v>2101</v>
      </c>
      <c r="AU2387" s="129" t="s">
        <v>453</v>
      </c>
      <c r="AV2387" s="129" t="s">
        <v>2134</v>
      </c>
      <c r="AW2387" s="129" t="s">
        <v>2135</v>
      </c>
      <c r="AX2387" s="129" t="s">
        <v>2149</v>
      </c>
      <c r="AZ2387" s="129" t="s">
        <v>3984</v>
      </c>
      <c r="BA2387" s="130" t="s">
        <v>13421</v>
      </c>
      <c r="BB2387" s="130" t="s">
        <v>13422</v>
      </c>
      <c r="BH2387" s="124"/>
      <c r="BI2387" s="124"/>
      <c r="BP2387" s="123"/>
      <c r="BQ2387" s="123"/>
      <c r="BR2387" s="123"/>
      <c r="BX2387" s="123"/>
      <c r="BY2387" s="123"/>
      <c r="CB2387" s="129" t="s">
        <v>2101</v>
      </c>
      <c r="CC2387" s="129" t="s">
        <v>453</v>
      </c>
      <c r="CD2387" s="129" t="s">
        <v>2134</v>
      </c>
      <c r="CE2387" s="129" t="s">
        <v>2135</v>
      </c>
      <c r="CF2387" s="129" t="s">
        <v>2149</v>
      </c>
      <c r="CG2387" s="131" t="s">
        <v>18102</v>
      </c>
      <c r="CH2387" s="131" t="s">
        <v>13422</v>
      </c>
      <c r="CI2387" s="124" t="s">
        <v>21370</v>
      </c>
    </row>
    <row r="2388" spans="45:87" ht="15" hidden="1" x14ac:dyDescent="0.25">
      <c r="AS2388" s="124" t="s">
        <v>6583</v>
      </c>
      <c r="AT2388" s="129" t="s">
        <v>2101</v>
      </c>
      <c r="AU2388" s="129" t="s">
        <v>453</v>
      </c>
      <c r="AV2388" s="129" t="s">
        <v>2134</v>
      </c>
      <c r="AW2388" s="129" t="s">
        <v>2135</v>
      </c>
      <c r="AX2388" s="129" t="s">
        <v>2150</v>
      </c>
      <c r="AZ2388" s="129" t="s">
        <v>3984</v>
      </c>
      <c r="BA2388" s="130" t="s">
        <v>13423</v>
      </c>
      <c r="BB2388" s="130" t="s">
        <v>13424</v>
      </c>
      <c r="BH2388" s="124"/>
      <c r="BI2388" s="124"/>
      <c r="BP2388" s="123"/>
      <c r="BQ2388" s="123"/>
      <c r="BR2388" s="123"/>
      <c r="BX2388" s="123"/>
      <c r="BY2388" s="123"/>
      <c r="CB2388" s="129" t="s">
        <v>2101</v>
      </c>
      <c r="CC2388" s="129" t="s">
        <v>453</v>
      </c>
      <c r="CD2388" s="129" t="s">
        <v>2134</v>
      </c>
      <c r="CE2388" s="129" t="s">
        <v>2135</v>
      </c>
      <c r="CF2388" s="129" t="s">
        <v>2150</v>
      </c>
      <c r="CG2388" s="131" t="s">
        <v>18102</v>
      </c>
      <c r="CH2388" s="131" t="s">
        <v>13424</v>
      </c>
      <c r="CI2388" s="124" t="s">
        <v>21371</v>
      </c>
    </row>
    <row r="2389" spans="45:87" ht="15" hidden="1" x14ac:dyDescent="0.25">
      <c r="AS2389" s="124" t="s">
        <v>6584</v>
      </c>
      <c r="AT2389" s="129" t="s">
        <v>2101</v>
      </c>
      <c r="AU2389" s="129" t="s">
        <v>453</v>
      </c>
      <c r="AV2389" s="129" t="s">
        <v>2134</v>
      </c>
      <c r="AW2389" s="129" t="s">
        <v>2135</v>
      </c>
      <c r="AX2389" s="129" t="s">
        <v>2151</v>
      </c>
      <c r="AZ2389" s="129" t="s">
        <v>3984</v>
      </c>
      <c r="BA2389" s="130" t="s">
        <v>13425</v>
      </c>
      <c r="BB2389" s="130" t="s">
        <v>13426</v>
      </c>
      <c r="BH2389" s="124"/>
      <c r="BI2389" s="124"/>
      <c r="BP2389" s="123"/>
      <c r="BQ2389" s="123"/>
      <c r="BR2389" s="123"/>
      <c r="BX2389" s="123"/>
      <c r="BY2389" s="123"/>
      <c r="CB2389" s="129" t="s">
        <v>2101</v>
      </c>
      <c r="CC2389" s="129" t="s">
        <v>453</v>
      </c>
      <c r="CD2389" s="129" t="s">
        <v>2134</v>
      </c>
      <c r="CE2389" s="129" t="s">
        <v>2135</v>
      </c>
      <c r="CF2389" s="129" t="s">
        <v>2151</v>
      </c>
      <c r="CG2389" s="131" t="s">
        <v>18102</v>
      </c>
      <c r="CH2389" s="131" t="s">
        <v>13426</v>
      </c>
      <c r="CI2389" s="124" t="s">
        <v>21372</v>
      </c>
    </row>
    <row r="2390" spans="45:87" ht="15" hidden="1" x14ac:dyDescent="0.25">
      <c r="AS2390" s="124" t="s">
        <v>6585</v>
      </c>
      <c r="AT2390" s="129" t="s">
        <v>2101</v>
      </c>
      <c r="AU2390" s="129" t="s">
        <v>453</v>
      </c>
      <c r="AV2390" s="129" t="s">
        <v>2134</v>
      </c>
      <c r="AW2390" s="129" t="s">
        <v>2135</v>
      </c>
      <c r="AX2390" s="129" t="s">
        <v>2152</v>
      </c>
      <c r="AZ2390" s="129" t="s">
        <v>3984</v>
      </c>
      <c r="BA2390" s="130" t="s">
        <v>13427</v>
      </c>
      <c r="BB2390" s="130" t="s">
        <v>13428</v>
      </c>
      <c r="BH2390" s="124"/>
      <c r="BI2390" s="124"/>
      <c r="BP2390" s="123"/>
      <c r="BQ2390" s="123"/>
      <c r="BR2390" s="123"/>
      <c r="BX2390" s="123"/>
      <c r="BY2390" s="123"/>
      <c r="CB2390" s="129" t="s">
        <v>2101</v>
      </c>
      <c r="CC2390" s="129" t="s">
        <v>453</v>
      </c>
      <c r="CD2390" s="129" t="s">
        <v>2134</v>
      </c>
      <c r="CE2390" s="129" t="s">
        <v>2135</v>
      </c>
      <c r="CF2390" s="129" t="s">
        <v>2152</v>
      </c>
      <c r="CG2390" s="131" t="s">
        <v>18102</v>
      </c>
      <c r="CH2390" s="131" t="s">
        <v>13428</v>
      </c>
      <c r="CI2390" s="124" t="s">
        <v>21373</v>
      </c>
    </row>
    <row r="2391" spans="45:87" ht="15" hidden="1" x14ac:dyDescent="0.25">
      <c r="AS2391" s="124" t="s">
        <v>6586</v>
      </c>
      <c r="AT2391" s="129" t="s">
        <v>2101</v>
      </c>
      <c r="AU2391" s="129" t="s">
        <v>453</v>
      </c>
      <c r="AV2391" s="129" t="s">
        <v>2134</v>
      </c>
      <c r="AW2391" s="129" t="s">
        <v>2135</v>
      </c>
      <c r="AX2391" s="129" t="s">
        <v>2153</v>
      </c>
      <c r="AZ2391" s="129" t="s">
        <v>3984</v>
      </c>
      <c r="BA2391" s="130" t="s">
        <v>13429</v>
      </c>
      <c r="BB2391" s="130" t="s">
        <v>13430</v>
      </c>
      <c r="BH2391" s="124"/>
      <c r="BI2391" s="124"/>
      <c r="BP2391" s="123"/>
      <c r="BQ2391" s="123"/>
      <c r="BR2391" s="123"/>
      <c r="BX2391" s="123"/>
      <c r="BY2391" s="123"/>
      <c r="CB2391" s="129" t="s">
        <v>2101</v>
      </c>
      <c r="CC2391" s="129" t="s">
        <v>453</v>
      </c>
      <c r="CD2391" s="129" t="s">
        <v>2134</v>
      </c>
      <c r="CE2391" s="129" t="s">
        <v>2135</v>
      </c>
      <c r="CF2391" s="129" t="s">
        <v>2153</v>
      </c>
      <c r="CG2391" s="131" t="s">
        <v>18102</v>
      </c>
      <c r="CH2391" s="131" t="s">
        <v>13430</v>
      </c>
      <c r="CI2391" s="124" t="s">
        <v>21374</v>
      </c>
    </row>
    <row r="2392" spans="45:87" ht="15" hidden="1" x14ac:dyDescent="0.25">
      <c r="AS2392" s="124" t="s">
        <v>6587</v>
      </c>
      <c r="AT2392" s="129" t="s">
        <v>2101</v>
      </c>
      <c r="AU2392" s="129" t="s">
        <v>453</v>
      </c>
      <c r="AV2392" s="129" t="s">
        <v>2134</v>
      </c>
      <c r="AW2392" s="129" t="s">
        <v>2135</v>
      </c>
      <c r="AX2392" s="129" t="s">
        <v>2154</v>
      </c>
      <c r="AZ2392" s="129" t="s">
        <v>3984</v>
      </c>
      <c r="BA2392" s="130" t="s">
        <v>13431</v>
      </c>
      <c r="BB2392" s="130" t="s">
        <v>13432</v>
      </c>
      <c r="BH2392" s="124"/>
      <c r="BI2392" s="124"/>
      <c r="BP2392" s="123"/>
      <c r="BQ2392" s="123"/>
      <c r="BR2392" s="123"/>
      <c r="BX2392" s="123"/>
      <c r="BY2392" s="123"/>
      <c r="CB2392" s="129" t="s">
        <v>2101</v>
      </c>
      <c r="CC2392" s="129" t="s">
        <v>453</v>
      </c>
      <c r="CD2392" s="129" t="s">
        <v>2134</v>
      </c>
      <c r="CE2392" s="129" t="s">
        <v>2135</v>
      </c>
      <c r="CF2392" s="129" t="s">
        <v>2154</v>
      </c>
      <c r="CG2392" s="131" t="s">
        <v>18102</v>
      </c>
      <c r="CH2392" s="131" t="s">
        <v>13432</v>
      </c>
      <c r="CI2392" s="124" t="s">
        <v>21375</v>
      </c>
    </row>
    <row r="2393" spans="45:87" ht="15" hidden="1" x14ac:dyDescent="0.25">
      <c r="AS2393" s="124" t="s">
        <v>6588</v>
      </c>
      <c r="AT2393" s="129" t="s">
        <v>2101</v>
      </c>
      <c r="AU2393" s="129" t="s">
        <v>453</v>
      </c>
      <c r="AV2393" s="129" t="s">
        <v>2134</v>
      </c>
      <c r="AW2393" s="129" t="s">
        <v>2135</v>
      </c>
      <c r="AX2393" s="129" t="s">
        <v>2155</v>
      </c>
      <c r="AZ2393" s="129" t="s">
        <v>3984</v>
      </c>
      <c r="BA2393" s="130" t="s">
        <v>13433</v>
      </c>
      <c r="BB2393" s="130" t="s">
        <v>13434</v>
      </c>
      <c r="BH2393" s="124"/>
      <c r="BI2393" s="124"/>
      <c r="BP2393" s="123"/>
      <c r="BQ2393" s="123"/>
      <c r="BR2393" s="123"/>
      <c r="BX2393" s="123"/>
      <c r="BY2393" s="123"/>
      <c r="CB2393" s="129" t="s">
        <v>2101</v>
      </c>
      <c r="CC2393" s="129" t="s">
        <v>453</v>
      </c>
      <c r="CD2393" s="129" t="s">
        <v>2134</v>
      </c>
      <c r="CE2393" s="129" t="s">
        <v>2135</v>
      </c>
      <c r="CF2393" s="129" t="s">
        <v>2155</v>
      </c>
      <c r="CG2393" s="131" t="s">
        <v>18102</v>
      </c>
      <c r="CH2393" s="131" t="s">
        <v>13434</v>
      </c>
      <c r="CI2393" s="124" t="s">
        <v>21376</v>
      </c>
    </row>
    <row r="2394" spans="45:87" ht="15" hidden="1" x14ac:dyDescent="0.25">
      <c r="AS2394" s="124" t="s">
        <v>6589</v>
      </c>
      <c r="AT2394" s="129" t="s">
        <v>2101</v>
      </c>
      <c r="AU2394" s="129" t="s">
        <v>453</v>
      </c>
      <c r="AV2394" s="129" t="s">
        <v>2134</v>
      </c>
      <c r="AW2394" s="129" t="s">
        <v>2135</v>
      </c>
      <c r="AX2394" s="129" t="s">
        <v>2156</v>
      </c>
      <c r="AZ2394" s="129" t="s">
        <v>3984</v>
      </c>
      <c r="BA2394" s="130" t="s">
        <v>13435</v>
      </c>
      <c r="BB2394" s="130" t="s">
        <v>13436</v>
      </c>
      <c r="BH2394" s="124"/>
      <c r="BI2394" s="124"/>
      <c r="BP2394" s="123"/>
      <c r="BQ2394" s="123"/>
      <c r="BR2394" s="123"/>
      <c r="BX2394" s="123"/>
      <c r="BY2394" s="123"/>
      <c r="CB2394" s="129" t="s">
        <v>2101</v>
      </c>
      <c r="CC2394" s="129" t="s">
        <v>453</v>
      </c>
      <c r="CD2394" s="129" t="s">
        <v>2134</v>
      </c>
      <c r="CE2394" s="129" t="s">
        <v>2135</v>
      </c>
      <c r="CF2394" s="129" t="s">
        <v>2156</v>
      </c>
      <c r="CG2394" s="131" t="s">
        <v>18102</v>
      </c>
      <c r="CH2394" s="131" t="s">
        <v>13436</v>
      </c>
      <c r="CI2394" s="124" t="s">
        <v>21377</v>
      </c>
    </row>
    <row r="2395" spans="45:87" ht="15" hidden="1" x14ac:dyDescent="0.25">
      <c r="AS2395" s="124" t="s">
        <v>6590</v>
      </c>
      <c r="AT2395" s="129" t="s">
        <v>2101</v>
      </c>
      <c r="AU2395" s="129" t="s">
        <v>453</v>
      </c>
      <c r="AV2395" s="129" t="s">
        <v>2134</v>
      </c>
      <c r="AW2395" s="129" t="s">
        <v>2157</v>
      </c>
      <c r="AX2395" s="129" t="s">
        <v>2158</v>
      </c>
      <c r="AZ2395" s="129" t="s">
        <v>3984</v>
      </c>
      <c r="BA2395" s="130" t="s">
        <v>13437</v>
      </c>
      <c r="BB2395" s="130" t="s">
        <v>13438</v>
      </c>
      <c r="BH2395" s="124"/>
      <c r="BI2395" s="124"/>
      <c r="BP2395" s="123"/>
      <c r="BQ2395" s="123"/>
      <c r="BR2395" s="123"/>
      <c r="BX2395" s="123"/>
      <c r="BY2395" s="123"/>
      <c r="CB2395" s="129" t="s">
        <v>2101</v>
      </c>
      <c r="CC2395" s="129" t="s">
        <v>453</v>
      </c>
      <c r="CD2395" s="129" t="s">
        <v>2134</v>
      </c>
      <c r="CE2395" s="129" t="s">
        <v>2157</v>
      </c>
      <c r="CF2395" s="129" t="s">
        <v>2158</v>
      </c>
      <c r="CG2395" s="131" t="s">
        <v>18103</v>
      </c>
      <c r="CH2395" s="131" t="s">
        <v>13438</v>
      </c>
      <c r="CI2395" s="124" t="s">
        <v>21378</v>
      </c>
    </row>
    <row r="2396" spans="45:87" ht="15" hidden="1" x14ac:dyDescent="0.25">
      <c r="AS2396" s="124" t="s">
        <v>6591</v>
      </c>
      <c r="AT2396" s="129" t="s">
        <v>2101</v>
      </c>
      <c r="AU2396" s="129" t="s">
        <v>453</v>
      </c>
      <c r="AV2396" s="129" t="s">
        <v>2134</v>
      </c>
      <c r="AW2396" s="129" t="s">
        <v>2157</v>
      </c>
      <c r="AX2396" s="129" t="s">
        <v>2159</v>
      </c>
      <c r="AZ2396" s="129" t="s">
        <v>3984</v>
      </c>
      <c r="BA2396" s="130" t="s">
        <v>13439</v>
      </c>
      <c r="BB2396" s="130" t="s">
        <v>13440</v>
      </c>
      <c r="BH2396" s="124"/>
      <c r="BI2396" s="124"/>
      <c r="BP2396" s="123"/>
      <c r="BQ2396" s="123"/>
      <c r="BR2396" s="123"/>
      <c r="BX2396" s="123"/>
      <c r="BY2396" s="123"/>
      <c r="CB2396" s="129" t="s">
        <v>2101</v>
      </c>
      <c r="CC2396" s="129" t="s">
        <v>453</v>
      </c>
      <c r="CD2396" s="129" t="s">
        <v>2134</v>
      </c>
      <c r="CE2396" s="129" t="s">
        <v>2157</v>
      </c>
      <c r="CF2396" s="129" t="s">
        <v>2159</v>
      </c>
      <c r="CG2396" s="131" t="s">
        <v>18103</v>
      </c>
      <c r="CH2396" s="131" t="s">
        <v>13440</v>
      </c>
      <c r="CI2396" s="124" t="s">
        <v>21379</v>
      </c>
    </row>
    <row r="2397" spans="45:87" ht="15" hidden="1" x14ac:dyDescent="0.25">
      <c r="AS2397" s="124" t="s">
        <v>6592</v>
      </c>
      <c r="AT2397" s="129" t="s">
        <v>2101</v>
      </c>
      <c r="AU2397" s="129" t="s">
        <v>453</v>
      </c>
      <c r="AV2397" s="129" t="s">
        <v>2134</v>
      </c>
      <c r="AW2397" s="129" t="s">
        <v>2157</v>
      </c>
      <c r="AX2397" s="129" t="s">
        <v>2160</v>
      </c>
      <c r="AZ2397" s="129" t="s">
        <v>3984</v>
      </c>
      <c r="BA2397" s="130" t="s">
        <v>13441</v>
      </c>
      <c r="BB2397" s="130" t="s">
        <v>13442</v>
      </c>
      <c r="BH2397" s="124"/>
      <c r="BI2397" s="124"/>
      <c r="BP2397" s="123"/>
      <c r="BQ2397" s="123"/>
      <c r="BR2397" s="123"/>
      <c r="BX2397" s="123"/>
      <c r="BY2397" s="123"/>
      <c r="CB2397" s="129" t="s">
        <v>2101</v>
      </c>
      <c r="CC2397" s="129" t="s">
        <v>453</v>
      </c>
      <c r="CD2397" s="129" t="s">
        <v>2134</v>
      </c>
      <c r="CE2397" s="129" t="s">
        <v>2157</v>
      </c>
      <c r="CF2397" s="129" t="s">
        <v>2160</v>
      </c>
      <c r="CG2397" s="131" t="s">
        <v>18103</v>
      </c>
      <c r="CH2397" s="131" t="s">
        <v>13442</v>
      </c>
      <c r="CI2397" s="124" t="s">
        <v>21380</v>
      </c>
    </row>
    <row r="2398" spans="45:87" ht="15" hidden="1" x14ac:dyDescent="0.25">
      <c r="AS2398" s="124" t="s">
        <v>6593</v>
      </c>
      <c r="AT2398" s="129" t="s">
        <v>2101</v>
      </c>
      <c r="AU2398" s="129" t="s">
        <v>453</v>
      </c>
      <c r="AV2398" s="129" t="s">
        <v>2134</v>
      </c>
      <c r="AW2398" s="129" t="s">
        <v>2157</v>
      </c>
      <c r="AX2398" s="129" t="s">
        <v>2161</v>
      </c>
      <c r="AZ2398" s="129" t="s">
        <v>3984</v>
      </c>
      <c r="BA2398" s="130" t="s">
        <v>13443</v>
      </c>
      <c r="BB2398" s="130" t="s">
        <v>13444</v>
      </c>
      <c r="BH2398" s="124"/>
      <c r="BI2398" s="124"/>
      <c r="BP2398" s="123"/>
      <c r="BQ2398" s="123"/>
      <c r="BR2398" s="123"/>
      <c r="BX2398" s="123"/>
      <c r="BY2398" s="123"/>
      <c r="CB2398" s="129" t="s">
        <v>2101</v>
      </c>
      <c r="CC2398" s="129" t="s">
        <v>453</v>
      </c>
      <c r="CD2398" s="129" t="s">
        <v>2134</v>
      </c>
      <c r="CE2398" s="129" t="s">
        <v>2157</v>
      </c>
      <c r="CF2398" s="129" t="s">
        <v>2161</v>
      </c>
      <c r="CG2398" s="131" t="s">
        <v>18103</v>
      </c>
      <c r="CH2398" s="131" t="s">
        <v>13444</v>
      </c>
      <c r="CI2398" s="124" t="s">
        <v>21381</v>
      </c>
    </row>
    <row r="2399" spans="45:87" ht="15" hidden="1" x14ac:dyDescent="0.25">
      <c r="AS2399" s="124" t="s">
        <v>6594</v>
      </c>
      <c r="AT2399" s="129" t="s">
        <v>2101</v>
      </c>
      <c r="AU2399" s="129" t="s">
        <v>453</v>
      </c>
      <c r="AV2399" s="129" t="s">
        <v>2134</v>
      </c>
      <c r="AW2399" s="129" t="s">
        <v>2157</v>
      </c>
      <c r="AX2399" s="129" t="s">
        <v>2162</v>
      </c>
      <c r="AZ2399" s="129" t="s">
        <v>3984</v>
      </c>
      <c r="BA2399" s="130" t="s">
        <v>13445</v>
      </c>
      <c r="BB2399" s="130" t="s">
        <v>13446</v>
      </c>
      <c r="BH2399" s="124"/>
      <c r="BI2399" s="124"/>
      <c r="BP2399" s="123"/>
      <c r="BQ2399" s="123"/>
      <c r="BR2399" s="123"/>
      <c r="BX2399" s="123"/>
      <c r="BY2399" s="123"/>
      <c r="CB2399" s="129" t="s">
        <v>2101</v>
      </c>
      <c r="CC2399" s="129" t="s">
        <v>453</v>
      </c>
      <c r="CD2399" s="129" t="s">
        <v>2134</v>
      </c>
      <c r="CE2399" s="129" t="s">
        <v>2157</v>
      </c>
      <c r="CF2399" s="129" t="s">
        <v>2162</v>
      </c>
      <c r="CG2399" s="131" t="s">
        <v>18103</v>
      </c>
      <c r="CH2399" s="131" t="s">
        <v>13446</v>
      </c>
      <c r="CI2399" s="124" t="s">
        <v>21382</v>
      </c>
    </row>
    <row r="2400" spans="45:87" ht="15" hidden="1" x14ac:dyDescent="0.25">
      <c r="AS2400" s="124" t="s">
        <v>6595</v>
      </c>
      <c r="AT2400" s="129" t="s">
        <v>2101</v>
      </c>
      <c r="AU2400" s="129" t="s">
        <v>453</v>
      </c>
      <c r="AV2400" s="129" t="s">
        <v>2134</v>
      </c>
      <c r="AW2400" s="129" t="s">
        <v>2157</v>
      </c>
      <c r="AX2400" s="129" t="s">
        <v>2163</v>
      </c>
      <c r="AZ2400" s="129" t="s">
        <v>3984</v>
      </c>
      <c r="BA2400" s="130" t="s">
        <v>13447</v>
      </c>
      <c r="BB2400" s="130" t="s">
        <v>13448</v>
      </c>
      <c r="BH2400" s="124"/>
      <c r="BI2400" s="124"/>
      <c r="BP2400" s="123"/>
      <c r="BQ2400" s="123"/>
      <c r="BR2400" s="123"/>
      <c r="BX2400" s="123"/>
      <c r="BY2400" s="123"/>
      <c r="CB2400" s="129" t="s">
        <v>2101</v>
      </c>
      <c r="CC2400" s="129" t="s">
        <v>453</v>
      </c>
      <c r="CD2400" s="129" t="s">
        <v>2134</v>
      </c>
      <c r="CE2400" s="129" t="s">
        <v>2157</v>
      </c>
      <c r="CF2400" s="129" t="s">
        <v>2163</v>
      </c>
      <c r="CG2400" s="131" t="s">
        <v>18103</v>
      </c>
      <c r="CH2400" s="131" t="s">
        <v>13448</v>
      </c>
      <c r="CI2400" s="124" t="s">
        <v>21383</v>
      </c>
    </row>
    <row r="2401" spans="45:87" ht="15" hidden="1" x14ac:dyDescent="0.25">
      <c r="AS2401" s="124" t="s">
        <v>6596</v>
      </c>
      <c r="AT2401" s="129" t="s">
        <v>2101</v>
      </c>
      <c r="AU2401" s="129" t="s">
        <v>453</v>
      </c>
      <c r="AV2401" s="129" t="s">
        <v>2134</v>
      </c>
      <c r="AW2401" s="129" t="s">
        <v>2157</v>
      </c>
      <c r="AX2401" s="129" t="s">
        <v>2164</v>
      </c>
      <c r="AZ2401" s="129" t="s">
        <v>3984</v>
      </c>
      <c r="BA2401" s="130" t="s">
        <v>13449</v>
      </c>
      <c r="BB2401" s="130" t="s">
        <v>13450</v>
      </c>
      <c r="BH2401" s="124"/>
      <c r="BI2401" s="124"/>
      <c r="BP2401" s="123"/>
      <c r="BQ2401" s="123"/>
      <c r="BR2401" s="123"/>
      <c r="BX2401" s="123"/>
      <c r="BY2401" s="123"/>
      <c r="CB2401" s="129" t="s">
        <v>2101</v>
      </c>
      <c r="CC2401" s="129" t="s">
        <v>453</v>
      </c>
      <c r="CD2401" s="129" t="s">
        <v>2134</v>
      </c>
      <c r="CE2401" s="129" t="s">
        <v>2157</v>
      </c>
      <c r="CF2401" s="129" t="s">
        <v>2164</v>
      </c>
      <c r="CG2401" s="131" t="s">
        <v>18103</v>
      </c>
      <c r="CH2401" s="131" t="s">
        <v>13450</v>
      </c>
      <c r="CI2401" s="124" t="s">
        <v>21384</v>
      </c>
    </row>
    <row r="2402" spans="45:87" ht="15" hidden="1" x14ac:dyDescent="0.25">
      <c r="AS2402" s="124" t="s">
        <v>6597</v>
      </c>
      <c r="AT2402" s="129" t="s">
        <v>2101</v>
      </c>
      <c r="AU2402" s="129" t="s">
        <v>453</v>
      </c>
      <c r="AV2402" s="129" t="s">
        <v>2134</v>
      </c>
      <c r="AW2402" s="129" t="s">
        <v>2157</v>
      </c>
      <c r="AX2402" s="129" t="s">
        <v>2165</v>
      </c>
      <c r="AZ2402" s="129" t="s">
        <v>3984</v>
      </c>
      <c r="BA2402" s="130" t="s">
        <v>13451</v>
      </c>
      <c r="BB2402" s="130" t="s">
        <v>13452</v>
      </c>
      <c r="BH2402" s="124"/>
      <c r="BI2402" s="124"/>
      <c r="BP2402" s="123"/>
      <c r="BQ2402" s="123"/>
      <c r="BR2402" s="123"/>
      <c r="BX2402" s="123"/>
      <c r="BY2402" s="123"/>
      <c r="CB2402" s="129" t="s">
        <v>2101</v>
      </c>
      <c r="CC2402" s="129" t="s">
        <v>453</v>
      </c>
      <c r="CD2402" s="129" t="s">
        <v>2134</v>
      </c>
      <c r="CE2402" s="129" t="s">
        <v>2157</v>
      </c>
      <c r="CF2402" s="129" t="s">
        <v>2165</v>
      </c>
      <c r="CG2402" s="131" t="s">
        <v>18103</v>
      </c>
      <c r="CH2402" s="131" t="s">
        <v>13452</v>
      </c>
      <c r="CI2402" s="124" t="s">
        <v>21385</v>
      </c>
    </row>
    <row r="2403" spans="45:87" ht="15" hidden="1" x14ac:dyDescent="0.25">
      <c r="AS2403" s="124" t="s">
        <v>6598</v>
      </c>
      <c r="AT2403" s="129" t="s">
        <v>2101</v>
      </c>
      <c r="AU2403" s="129" t="s">
        <v>453</v>
      </c>
      <c r="AV2403" s="129" t="s">
        <v>2134</v>
      </c>
      <c r="AW2403" s="129" t="s">
        <v>2157</v>
      </c>
      <c r="AX2403" s="129" t="s">
        <v>2166</v>
      </c>
      <c r="AZ2403" s="129" t="s">
        <v>3984</v>
      </c>
      <c r="BA2403" s="130" t="s">
        <v>13453</v>
      </c>
      <c r="BB2403" s="130" t="s">
        <v>13454</v>
      </c>
      <c r="BH2403" s="124"/>
      <c r="BI2403" s="124"/>
      <c r="BP2403" s="123"/>
      <c r="BQ2403" s="123"/>
      <c r="BR2403" s="123"/>
      <c r="BX2403" s="123"/>
      <c r="BY2403" s="123"/>
      <c r="CB2403" s="129" t="s">
        <v>2101</v>
      </c>
      <c r="CC2403" s="129" t="s">
        <v>453</v>
      </c>
      <c r="CD2403" s="129" t="s">
        <v>2134</v>
      </c>
      <c r="CE2403" s="129" t="s">
        <v>2157</v>
      </c>
      <c r="CF2403" s="129" t="s">
        <v>2166</v>
      </c>
      <c r="CG2403" s="131" t="s">
        <v>18103</v>
      </c>
      <c r="CH2403" s="131" t="s">
        <v>13454</v>
      </c>
      <c r="CI2403" s="124" t="s">
        <v>21386</v>
      </c>
    </row>
    <row r="2404" spans="45:87" ht="15" hidden="1" x14ac:dyDescent="0.25">
      <c r="AS2404" s="124" t="s">
        <v>6599</v>
      </c>
      <c r="AT2404" s="129" t="s">
        <v>2101</v>
      </c>
      <c r="AU2404" s="129" t="s">
        <v>453</v>
      </c>
      <c r="AV2404" s="129" t="s">
        <v>2134</v>
      </c>
      <c r="AW2404" s="129" t="s">
        <v>2157</v>
      </c>
      <c r="AX2404" s="129" t="s">
        <v>2167</v>
      </c>
      <c r="AZ2404" s="129" t="s">
        <v>3984</v>
      </c>
      <c r="BA2404" s="130" t="s">
        <v>13455</v>
      </c>
      <c r="BB2404" s="130" t="s">
        <v>13456</v>
      </c>
      <c r="BH2404" s="124"/>
      <c r="BI2404" s="124"/>
      <c r="BP2404" s="123"/>
      <c r="BQ2404" s="123"/>
      <c r="BR2404" s="123"/>
      <c r="BX2404" s="123"/>
      <c r="BY2404" s="123"/>
      <c r="CB2404" s="129" t="s">
        <v>2101</v>
      </c>
      <c r="CC2404" s="129" t="s">
        <v>453</v>
      </c>
      <c r="CD2404" s="129" t="s">
        <v>2134</v>
      </c>
      <c r="CE2404" s="129" t="s">
        <v>2157</v>
      </c>
      <c r="CF2404" s="129" t="s">
        <v>2167</v>
      </c>
      <c r="CG2404" s="131" t="s">
        <v>18103</v>
      </c>
      <c r="CH2404" s="131" t="s">
        <v>13456</v>
      </c>
      <c r="CI2404" s="124" t="s">
        <v>21387</v>
      </c>
    </row>
    <row r="2405" spans="45:87" ht="15" hidden="1" x14ac:dyDescent="0.25">
      <c r="AS2405" s="124" t="s">
        <v>6600</v>
      </c>
      <c r="AT2405" s="129" t="s">
        <v>2101</v>
      </c>
      <c r="AU2405" s="129" t="s">
        <v>453</v>
      </c>
      <c r="AV2405" s="129" t="s">
        <v>2134</v>
      </c>
      <c r="AW2405" s="129" t="s">
        <v>2157</v>
      </c>
      <c r="AX2405" s="129" t="s">
        <v>2168</v>
      </c>
      <c r="AZ2405" s="129" t="s">
        <v>3984</v>
      </c>
      <c r="BA2405" s="130" t="s">
        <v>13457</v>
      </c>
      <c r="BB2405" s="130" t="s">
        <v>13458</v>
      </c>
      <c r="BH2405" s="124"/>
      <c r="BI2405" s="124"/>
      <c r="BP2405" s="123"/>
      <c r="BQ2405" s="123"/>
      <c r="BR2405" s="123"/>
      <c r="BX2405" s="123"/>
      <c r="BY2405" s="123"/>
      <c r="CB2405" s="129" t="s">
        <v>2101</v>
      </c>
      <c r="CC2405" s="129" t="s">
        <v>453</v>
      </c>
      <c r="CD2405" s="129" t="s">
        <v>2134</v>
      </c>
      <c r="CE2405" s="129" t="s">
        <v>2157</v>
      </c>
      <c r="CF2405" s="129" t="s">
        <v>2168</v>
      </c>
      <c r="CG2405" s="131" t="s">
        <v>18103</v>
      </c>
      <c r="CH2405" s="131" t="s">
        <v>13458</v>
      </c>
      <c r="CI2405" s="124" t="s">
        <v>21388</v>
      </c>
    </row>
    <row r="2406" spans="45:87" ht="15" hidden="1" x14ac:dyDescent="0.25">
      <c r="AS2406" s="124" t="s">
        <v>6601</v>
      </c>
      <c r="AT2406" s="129" t="s">
        <v>2101</v>
      </c>
      <c r="AU2406" s="129" t="s">
        <v>453</v>
      </c>
      <c r="AV2406" s="129" t="s">
        <v>2134</v>
      </c>
      <c r="AW2406" s="129" t="s">
        <v>2157</v>
      </c>
      <c r="AX2406" s="129" t="s">
        <v>2169</v>
      </c>
      <c r="AZ2406" s="129" t="s">
        <v>3984</v>
      </c>
      <c r="BA2406" s="130" t="s">
        <v>13459</v>
      </c>
      <c r="BB2406" s="130" t="s">
        <v>13460</v>
      </c>
      <c r="BH2406" s="124"/>
      <c r="BI2406" s="124"/>
      <c r="BP2406" s="123"/>
      <c r="BQ2406" s="123"/>
      <c r="BR2406" s="123"/>
      <c r="BX2406" s="123"/>
      <c r="BY2406" s="123"/>
      <c r="CB2406" s="129" t="s">
        <v>2101</v>
      </c>
      <c r="CC2406" s="129" t="s">
        <v>453</v>
      </c>
      <c r="CD2406" s="129" t="s">
        <v>2134</v>
      </c>
      <c r="CE2406" s="129" t="s">
        <v>2157</v>
      </c>
      <c r="CF2406" s="129" t="s">
        <v>2169</v>
      </c>
      <c r="CG2406" s="131" t="s">
        <v>18103</v>
      </c>
      <c r="CH2406" s="131" t="s">
        <v>13460</v>
      </c>
      <c r="CI2406" s="124" t="s">
        <v>21389</v>
      </c>
    </row>
    <row r="2407" spans="45:87" ht="15" hidden="1" x14ac:dyDescent="0.25">
      <c r="AS2407" s="124" t="s">
        <v>6602</v>
      </c>
      <c r="AT2407" s="129" t="s">
        <v>2101</v>
      </c>
      <c r="AU2407" s="129" t="s">
        <v>453</v>
      </c>
      <c r="AV2407" s="129" t="s">
        <v>2134</v>
      </c>
      <c r="AW2407" s="129" t="s">
        <v>2157</v>
      </c>
      <c r="AX2407" s="129" t="s">
        <v>2170</v>
      </c>
      <c r="AZ2407" s="129" t="s">
        <v>3984</v>
      </c>
      <c r="BA2407" s="130" t="s">
        <v>13461</v>
      </c>
      <c r="BB2407" s="130" t="s">
        <v>13462</v>
      </c>
      <c r="BH2407" s="124"/>
      <c r="BI2407" s="124"/>
      <c r="BP2407" s="123"/>
      <c r="BQ2407" s="123"/>
      <c r="BR2407" s="123"/>
      <c r="BX2407" s="123"/>
      <c r="BY2407" s="123"/>
      <c r="CB2407" s="129" t="s">
        <v>2101</v>
      </c>
      <c r="CC2407" s="129" t="s">
        <v>453</v>
      </c>
      <c r="CD2407" s="129" t="s">
        <v>2134</v>
      </c>
      <c r="CE2407" s="129" t="s">
        <v>2157</v>
      </c>
      <c r="CF2407" s="129" t="s">
        <v>2170</v>
      </c>
      <c r="CG2407" s="131" t="s">
        <v>18103</v>
      </c>
      <c r="CH2407" s="131" t="s">
        <v>13462</v>
      </c>
      <c r="CI2407" s="124" t="s">
        <v>21390</v>
      </c>
    </row>
    <row r="2408" spans="45:87" ht="15" hidden="1" x14ac:dyDescent="0.25">
      <c r="AS2408" s="124" t="s">
        <v>6603</v>
      </c>
      <c r="AT2408" s="129" t="s">
        <v>2101</v>
      </c>
      <c r="AU2408" s="129" t="s">
        <v>453</v>
      </c>
      <c r="AV2408" s="129" t="s">
        <v>2134</v>
      </c>
      <c r="AW2408" s="129" t="s">
        <v>2157</v>
      </c>
      <c r="AX2408" s="129" t="s">
        <v>2171</v>
      </c>
      <c r="AZ2408" s="129" t="s">
        <v>3984</v>
      </c>
      <c r="BA2408" s="130" t="s">
        <v>13463</v>
      </c>
      <c r="BB2408" s="130" t="s">
        <v>13464</v>
      </c>
      <c r="BH2408" s="124"/>
      <c r="BI2408" s="124"/>
      <c r="BP2408" s="123"/>
      <c r="BQ2408" s="123"/>
      <c r="BR2408" s="123"/>
      <c r="BX2408" s="123"/>
      <c r="BY2408" s="123"/>
      <c r="CB2408" s="129" t="s">
        <v>2101</v>
      </c>
      <c r="CC2408" s="129" t="s">
        <v>453</v>
      </c>
      <c r="CD2408" s="129" t="s">
        <v>2134</v>
      </c>
      <c r="CE2408" s="129" t="s">
        <v>2157</v>
      </c>
      <c r="CF2408" s="129" t="s">
        <v>2171</v>
      </c>
      <c r="CG2408" s="131" t="s">
        <v>18103</v>
      </c>
      <c r="CH2408" s="131" t="s">
        <v>13464</v>
      </c>
      <c r="CI2408" s="124" t="s">
        <v>21391</v>
      </c>
    </row>
    <row r="2409" spans="45:87" ht="15" hidden="1" x14ac:dyDescent="0.25">
      <c r="AS2409" s="124" t="s">
        <v>6604</v>
      </c>
      <c r="AT2409" s="129" t="s">
        <v>2101</v>
      </c>
      <c r="AU2409" s="129" t="s">
        <v>453</v>
      </c>
      <c r="AV2409" s="129" t="s">
        <v>2134</v>
      </c>
      <c r="AW2409" s="129" t="s">
        <v>2157</v>
      </c>
      <c r="AX2409" s="129" t="s">
        <v>2172</v>
      </c>
      <c r="AZ2409" s="129" t="s">
        <v>3984</v>
      </c>
      <c r="BA2409" s="130" t="s">
        <v>13465</v>
      </c>
      <c r="BB2409" s="130" t="s">
        <v>13466</v>
      </c>
      <c r="BH2409" s="124"/>
      <c r="BI2409" s="124"/>
      <c r="BP2409" s="123"/>
      <c r="BQ2409" s="123"/>
      <c r="BR2409" s="123"/>
      <c r="BX2409" s="123"/>
      <c r="BY2409" s="123"/>
      <c r="CB2409" s="129" t="s">
        <v>2101</v>
      </c>
      <c r="CC2409" s="129" t="s">
        <v>453</v>
      </c>
      <c r="CD2409" s="129" t="s">
        <v>2134</v>
      </c>
      <c r="CE2409" s="129" t="s">
        <v>2157</v>
      </c>
      <c r="CF2409" s="129" t="s">
        <v>2172</v>
      </c>
      <c r="CG2409" s="131" t="s">
        <v>18103</v>
      </c>
      <c r="CH2409" s="131" t="s">
        <v>13466</v>
      </c>
      <c r="CI2409" s="124" t="s">
        <v>21392</v>
      </c>
    </row>
    <row r="2410" spans="45:87" ht="15" hidden="1" x14ac:dyDescent="0.25">
      <c r="AS2410" s="124" t="s">
        <v>6605</v>
      </c>
      <c r="AT2410" s="129" t="s">
        <v>2101</v>
      </c>
      <c r="AU2410" s="129" t="s">
        <v>453</v>
      </c>
      <c r="AV2410" s="129" t="s">
        <v>2134</v>
      </c>
      <c r="AW2410" s="129" t="s">
        <v>2157</v>
      </c>
      <c r="AX2410" s="129" t="s">
        <v>2173</v>
      </c>
      <c r="AZ2410" s="129" t="s">
        <v>3984</v>
      </c>
      <c r="BA2410" s="130" t="s">
        <v>13467</v>
      </c>
      <c r="BB2410" s="130" t="s">
        <v>13468</v>
      </c>
      <c r="BH2410" s="124"/>
      <c r="BI2410" s="124"/>
      <c r="BP2410" s="123"/>
      <c r="BQ2410" s="123"/>
      <c r="BR2410" s="123"/>
      <c r="BX2410" s="123"/>
      <c r="BY2410" s="123"/>
      <c r="CB2410" s="129" t="s">
        <v>2101</v>
      </c>
      <c r="CC2410" s="129" t="s">
        <v>453</v>
      </c>
      <c r="CD2410" s="129" t="s">
        <v>2134</v>
      </c>
      <c r="CE2410" s="129" t="s">
        <v>2157</v>
      </c>
      <c r="CF2410" s="129" t="s">
        <v>2173</v>
      </c>
      <c r="CG2410" s="131" t="s">
        <v>18103</v>
      </c>
      <c r="CH2410" s="131" t="s">
        <v>13468</v>
      </c>
      <c r="CI2410" s="124" t="s">
        <v>21393</v>
      </c>
    </row>
    <row r="2411" spans="45:87" ht="15" hidden="1" x14ac:dyDescent="0.25">
      <c r="AS2411" s="124" t="s">
        <v>6606</v>
      </c>
      <c r="AT2411" s="129" t="s">
        <v>2101</v>
      </c>
      <c r="AU2411" s="129" t="s">
        <v>453</v>
      </c>
      <c r="AV2411" s="129" t="s">
        <v>2134</v>
      </c>
      <c r="AW2411" s="129" t="s">
        <v>2157</v>
      </c>
      <c r="AX2411" s="129" t="s">
        <v>2174</v>
      </c>
      <c r="AZ2411" s="129" t="s">
        <v>3984</v>
      </c>
      <c r="BA2411" s="130" t="s">
        <v>13469</v>
      </c>
      <c r="BB2411" s="130" t="s">
        <v>13470</v>
      </c>
      <c r="BH2411" s="124"/>
      <c r="BI2411" s="124"/>
      <c r="BP2411" s="123"/>
      <c r="BQ2411" s="123"/>
      <c r="BR2411" s="123"/>
      <c r="BX2411" s="123"/>
      <c r="BY2411" s="123"/>
      <c r="CB2411" s="129" t="s">
        <v>2101</v>
      </c>
      <c r="CC2411" s="129" t="s">
        <v>453</v>
      </c>
      <c r="CD2411" s="129" t="s">
        <v>2134</v>
      </c>
      <c r="CE2411" s="129" t="s">
        <v>2157</v>
      </c>
      <c r="CF2411" s="129" t="s">
        <v>2174</v>
      </c>
      <c r="CG2411" s="131" t="s">
        <v>18103</v>
      </c>
      <c r="CH2411" s="131" t="s">
        <v>13470</v>
      </c>
      <c r="CI2411" s="124" t="s">
        <v>21394</v>
      </c>
    </row>
    <row r="2412" spans="45:87" ht="15" hidden="1" x14ac:dyDescent="0.25">
      <c r="AS2412" s="124" t="s">
        <v>6607</v>
      </c>
      <c r="AT2412" s="129" t="s">
        <v>2101</v>
      </c>
      <c r="AU2412" s="129" t="s">
        <v>453</v>
      </c>
      <c r="AV2412" s="129" t="s">
        <v>2134</v>
      </c>
      <c r="AW2412" s="129" t="s">
        <v>2157</v>
      </c>
      <c r="AX2412" s="129" t="s">
        <v>2175</v>
      </c>
      <c r="AZ2412" s="129" t="s">
        <v>3984</v>
      </c>
      <c r="BA2412" s="130" t="s">
        <v>13471</v>
      </c>
      <c r="BB2412" s="130" t="s">
        <v>13472</v>
      </c>
      <c r="BH2412" s="124"/>
      <c r="BI2412" s="124"/>
      <c r="BP2412" s="123"/>
      <c r="BQ2412" s="123"/>
      <c r="BR2412" s="123"/>
      <c r="BX2412" s="123"/>
      <c r="BY2412" s="123"/>
      <c r="CB2412" s="129" t="s">
        <v>2101</v>
      </c>
      <c r="CC2412" s="129" t="s">
        <v>453</v>
      </c>
      <c r="CD2412" s="129" t="s">
        <v>2134</v>
      </c>
      <c r="CE2412" s="129" t="s">
        <v>2157</v>
      </c>
      <c r="CF2412" s="129" t="s">
        <v>2175</v>
      </c>
      <c r="CG2412" s="131" t="s">
        <v>18103</v>
      </c>
      <c r="CH2412" s="131" t="s">
        <v>13472</v>
      </c>
      <c r="CI2412" s="124" t="s">
        <v>21395</v>
      </c>
    </row>
    <row r="2413" spans="45:87" ht="15" hidden="1" x14ac:dyDescent="0.25">
      <c r="AS2413" s="124" t="s">
        <v>6608</v>
      </c>
      <c r="AT2413" s="129" t="s">
        <v>2101</v>
      </c>
      <c r="AU2413" s="129" t="s">
        <v>453</v>
      </c>
      <c r="AV2413" s="129" t="s">
        <v>2134</v>
      </c>
      <c r="AW2413" s="129" t="s">
        <v>2157</v>
      </c>
      <c r="AX2413" s="129" t="s">
        <v>2176</v>
      </c>
      <c r="AZ2413" s="129" t="s">
        <v>3984</v>
      </c>
      <c r="BA2413" s="130" t="s">
        <v>13473</v>
      </c>
      <c r="BB2413" s="130" t="s">
        <v>13474</v>
      </c>
      <c r="BH2413" s="124"/>
      <c r="BI2413" s="124"/>
      <c r="BP2413" s="123"/>
      <c r="BQ2413" s="123"/>
      <c r="BR2413" s="123"/>
      <c r="BX2413" s="123"/>
      <c r="BY2413" s="123"/>
      <c r="CB2413" s="129" t="s">
        <v>2101</v>
      </c>
      <c r="CC2413" s="129" t="s">
        <v>453</v>
      </c>
      <c r="CD2413" s="129" t="s">
        <v>2134</v>
      </c>
      <c r="CE2413" s="129" t="s">
        <v>2157</v>
      </c>
      <c r="CF2413" s="129" t="s">
        <v>2176</v>
      </c>
      <c r="CG2413" s="131" t="s">
        <v>18103</v>
      </c>
      <c r="CH2413" s="131" t="s">
        <v>13474</v>
      </c>
      <c r="CI2413" s="124" t="s">
        <v>21396</v>
      </c>
    </row>
    <row r="2414" spans="45:87" ht="15" hidden="1" x14ac:dyDescent="0.25">
      <c r="AS2414" s="124" t="s">
        <v>6609</v>
      </c>
      <c r="AT2414" s="129" t="s">
        <v>2101</v>
      </c>
      <c r="AU2414" s="129" t="s">
        <v>453</v>
      </c>
      <c r="AV2414" s="129" t="s">
        <v>2134</v>
      </c>
      <c r="AW2414" s="129" t="s">
        <v>2177</v>
      </c>
      <c r="AX2414" s="129" t="s">
        <v>2178</v>
      </c>
      <c r="AZ2414" s="129" t="s">
        <v>3984</v>
      </c>
      <c r="BA2414" s="130" t="s">
        <v>13475</v>
      </c>
      <c r="BB2414" s="130" t="s">
        <v>13476</v>
      </c>
      <c r="BH2414" s="124"/>
      <c r="BI2414" s="124"/>
      <c r="BP2414" s="123"/>
      <c r="BQ2414" s="123"/>
      <c r="BR2414" s="123"/>
      <c r="BX2414" s="123"/>
      <c r="BY2414" s="123"/>
      <c r="CB2414" s="129" t="s">
        <v>2101</v>
      </c>
      <c r="CC2414" s="129" t="s">
        <v>453</v>
      </c>
      <c r="CD2414" s="129" t="s">
        <v>2134</v>
      </c>
      <c r="CE2414" s="129" t="s">
        <v>2177</v>
      </c>
      <c r="CF2414" s="129" t="s">
        <v>2178</v>
      </c>
      <c r="CG2414" s="131" t="s">
        <v>18104</v>
      </c>
      <c r="CH2414" s="131" t="s">
        <v>13476</v>
      </c>
      <c r="CI2414" s="124" t="s">
        <v>21397</v>
      </c>
    </row>
    <row r="2415" spans="45:87" ht="15" hidden="1" x14ac:dyDescent="0.25">
      <c r="AS2415" s="124" t="s">
        <v>6610</v>
      </c>
      <c r="AT2415" s="129" t="s">
        <v>2101</v>
      </c>
      <c r="AU2415" s="129" t="s">
        <v>453</v>
      </c>
      <c r="AV2415" s="129" t="s">
        <v>2134</v>
      </c>
      <c r="AW2415" s="129" t="s">
        <v>2177</v>
      </c>
      <c r="AX2415" s="129" t="s">
        <v>2179</v>
      </c>
      <c r="AZ2415" s="129" t="s">
        <v>3984</v>
      </c>
      <c r="BA2415" s="130" t="s">
        <v>13477</v>
      </c>
      <c r="BB2415" s="130" t="s">
        <v>13478</v>
      </c>
      <c r="BH2415" s="124"/>
      <c r="BI2415" s="124"/>
      <c r="BP2415" s="123"/>
      <c r="BQ2415" s="123"/>
      <c r="BR2415" s="123"/>
      <c r="BX2415" s="123"/>
      <c r="BY2415" s="123"/>
      <c r="CB2415" s="129" t="s">
        <v>2101</v>
      </c>
      <c r="CC2415" s="129" t="s">
        <v>453</v>
      </c>
      <c r="CD2415" s="129" t="s">
        <v>2134</v>
      </c>
      <c r="CE2415" s="129" t="s">
        <v>2177</v>
      </c>
      <c r="CF2415" s="129" t="s">
        <v>2179</v>
      </c>
      <c r="CG2415" s="131" t="s">
        <v>18104</v>
      </c>
      <c r="CH2415" s="131" t="s">
        <v>13478</v>
      </c>
      <c r="CI2415" s="124" t="s">
        <v>21398</v>
      </c>
    </row>
    <row r="2416" spans="45:87" ht="15" hidden="1" x14ac:dyDescent="0.25">
      <c r="AS2416" s="124" t="s">
        <v>6611</v>
      </c>
      <c r="AT2416" s="129" t="s">
        <v>2101</v>
      </c>
      <c r="AU2416" s="129" t="s">
        <v>453</v>
      </c>
      <c r="AV2416" s="129" t="s">
        <v>2134</v>
      </c>
      <c r="AW2416" s="129" t="s">
        <v>2177</v>
      </c>
      <c r="AX2416" s="129" t="s">
        <v>2180</v>
      </c>
      <c r="AZ2416" s="129" t="s">
        <v>3984</v>
      </c>
      <c r="BA2416" s="130" t="s">
        <v>13479</v>
      </c>
      <c r="BB2416" s="130" t="s">
        <v>13480</v>
      </c>
      <c r="BH2416" s="124"/>
      <c r="BI2416" s="124"/>
      <c r="BP2416" s="123"/>
      <c r="BQ2416" s="123"/>
      <c r="BR2416" s="123"/>
      <c r="BX2416" s="123"/>
      <c r="BY2416" s="123"/>
      <c r="CB2416" s="129" t="s">
        <v>2101</v>
      </c>
      <c r="CC2416" s="129" t="s">
        <v>453</v>
      </c>
      <c r="CD2416" s="129" t="s">
        <v>2134</v>
      </c>
      <c r="CE2416" s="129" t="s">
        <v>2177</v>
      </c>
      <c r="CF2416" s="129" t="s">
        <v>2180</v>
      </c>
      <c r="CG2416" s="131" t="s">
        <v>18104</v>
      </c>
      <c r="CH2416" s="131" t="s">
        <v>13480</v>
      </c>
      <c r="CI2416" s="124" t="s">
        <v>21399</v>
      </c>
    </row>
    <row r="2417" spans="45:87" ht="15" hidden="1" x14ac:dyDescent="0.25">
      <c r="AS2417" s="124" t="s">
        <v>6612</v>
      </c>
      <c r="AT2417" s="129" t="s">
        <v>2101</v>
      </c>
      <c r="AU2417" s="129" t="s">
        <v>453</v>
      </c>
      <c r="AV2417" s="129" t="s">
        <v>2134</v>
      </c>
      <c r="AW2417" s="129" t="s">
        <v>2177</v>
      </c>
      <c r="AX2417" s="129" t="s">
        <v>2181</v>
      </c>
      <c r="AZ2417" s="129" t="s">
        <v>3984</v>
      </c>
      <c r="BA2417" s="130" t="s">
        <v>13481</v>
      </c>
      <c r="BB2417" s="130" t="s">
        <v>13482</v>
      </c>
      <c r="BH2417" s="124"/>
      <c r="BI2417" s="124"/>
      <c r="BP2417" s="123"/>
      <c r="BQ2417" s="123"/>
      <c r="BR2417" s="123"/>
      <c r="BX2417" s="123"/>
      <c r="BY2417" s="123"/>
      <c r="CB2417" s="129" t="s">
        <v>2101</v>
      </c>
      <c r="CC2417" s="129" t="s">
        <v>453</v>
      </c>
      <c r="CD2417" s="129" t="s">
        <v>2134</v>
      </c>
      <c r="CE2417" s="129" t="s">
        <v>2177</v>
      </c>
      <c r="CF2417" s="129" t="s">
        <v>2181</v>
      </c>
      <c r="CG2417" s="131" t="s">
        <v>18104</v>
      </c>
      <c r="CH2417" s="131" t="s">
        <v>13482</v>
      </c>
      <c r="CI2417" s="124" t="s">
        <v>21400</v>
      </c>
    </row>
    <row r="2418" spans="45:87" ht="15" hidden="1" x14ac:dyDescent="0.25">
      <c r="AS2418" s="124" t="s">
        <v>6613</v>
      </c>
      <c r="AT2418" s="129" t="s">
        <v>2101</v>
      </c>
      <c r="AU2418" s="129" t="s">
        <v>453</v>
      </c>
      <c r="AV2418" s="129" t="s">
        <v>2134</v>
      </c>
      <c r="AW2418" s="129" t="s">
        <v>2177</v>
      </c>
      <c r="AX2418" s="129" t="s">
        <v>2182</v>
      </c>
      <c r="AZ2418" s="129" t="s">
        <v>3984</v>
      </c>
      <c r="BA2418" s="130" t="s">
        <v>13483</v>
      </c>
      <c r="BB2418" s="130" t="s">
        <v>13484</v>
      </c>
      <c r="BH2418" s="124"/>
      <c r="BI2418" s="124"/>
      <c r="BP2418" s="123"/>
      <c r="BQ2418" s="123"/>
      <c r="BR2418" s="123"/>
      <c r="BX2418" s="123"/>
      <c r="BY2418" s="123"/>
      <c r="CB2418" s="129" t="s">
        <v>2101</v>
      </c>
      <c r="CC2418" s="129" t="s">
        <v>453</v>
      </c>
      <c r="CD2418" s="129" t="s">
        <v>2134</v>
      </c>
      <c r="CE2418" s="129" t="s">
        <v>2177</v>
      </c>
      <c r="CF2418" s="129" t="s">
        <v>2182</v>
      </c>
      <c r="CG2418" s="131" t="s">
        <v>18104</v>
      </c>
      <c r="CH2418" s="131" t="s">
        <v>13484</v>
      </c>
      <c r="CI2418" s="124" t="s">
        <v>21401</v>
      </c>
    </row>
    <row r="2419" spans="45:87" ht="15" hidden="1" x14ac:dyDescent="0.25">
      <c r="AS2419" s="124" t="s">
        <v>6614</v>
      </c>
      <c r="AT2419" s="129" t="s">
        <v>2101</v>
      </c>
      <c r="AU2419" s="129" t="s">
        <v>453</v>
      </c>
      <c r="AV2419" s="129" t="s">
        <v>2134</v>
      </c>
      <c r="AW2419" s="129" t="s">
        <v>2177</v>
      </c>
      <c r="AX2419" s="129" t="s">
        <v>2183</v>
      </c>
      <c r="AZ2419" s="129" t="s">
        <v>3984</v>
      </c>
      <c r="BA2419" s="130" t="s">
        <v>13485</v>
      </c>
      <c r="BB2419" s="130" t="s">
        <v>13486</v>
      </c>
      <c r="BH2419" s="124"/>
      <c r="BI2419" s="124"/>
      <c r="BP2419" s="123"/>
      <c r="BQ2419" s="123"/>
      <c r="BR2419" s="123"/>
      <c r="BX2419" s="123"/>
      <c r="BY2419" s="123"/>
      <c r="CB2419" s="129" t="s">
        <v>2101</v>
      </c>
      <c r="CC2419" s="129" t="s">
        <v>453</v>
      </c>
      <c r="CD2419" s="129" t="s">
        <v>2134</v>
      </c>
      <c r="CE2419" s="129" t="s">
        <v>2177</v>
      </c>
      <c r="CF2419" s="129" t="s">
        <v>2183</v>
      </c>
      <c r="CG2419" s="131" t="s">
        <v>18104</v>
      </c>
      <c r="CH2419" s="131" t="s">
        <v>13486</v>
      </c>
      <c r="CI2419" s="124" t="s">
        <v>21402</v>
      </c>
    </row>
    <row r="2420" spans="45:87" ht="15" hidden="1" x14ac:dyDescent="0.25">
      <c r="AS2420" s="124" t="s">
        <v>6615</v>
      </c>
      <c r="AT2420" s="129" t="s">
        <v>2101</v>
      </c>
      <c r="AU2420" s="129" t="s">
        <v>453</v>
      </c>
      <c r="AV2420" s="129" t="s">
        <v>2134</v>
      </c>
      <c r="AW2420" s="129" t="s">
        <v>2177</v>
      </c>
      <c r="AX2420" s="129" t="s">
        <v>2184</v>
      </c>
      <c r="AZ2420" s="129" t="s">
        <v>3984</v>
      </c>
      <c r="BA2420" s="130" t="s">
        <v>13487</v>
      </c>
      <c r="BB2420" s="130" t="s">
        <v>13488</v>
      </c>
      <c r="BH2420" s="124"/>
      <c r="BI2420" s="124"/>
      <c r="BP2420" s="123"/>
      <c r="BQ2420" s="123"/>
      <c r="BR2420" s="123"/>
      <c r="BX2420" s="123"/>
      <c r="BY2420" s="123"/>
      <c r="CB2420" s="129" t="s">
        <v>2101</v>
      </c>
      <c r="CC2420" s="129" t="s">
        <v>453</v>
      </c>
      <c r="CD2420" s="129" t="s">
        <v>2134</v>
      </c>
      <c r="CE2420" s="129" t="s">
        <v>2177</v>
      </c>
      <c r="CF2420" s="129" t="s">
        <v>2184</v>
      </c>
      <c r="CG2420" s="131" t="s">
        <v>18104</v>
      </c>
      <c r="CH2420" s="131" t="s">
        <v>13488</v>
      </c>
      <c r="CI2420" s="124" t="s">
        <v>21403</v>
      </c>
    </row>
    <row r="2421" spans="45:87" ht="15" hidden="1" x14ac:dyDescent="0.25">
      <c r="AS2421" s="124" t="s">
        <v>6616</v>
      </c>
      <c r="AT2421" s="129" t="s">
        <v>2101</v>
      </c>
      <c r="AU2421" s="129" t="s">
        <v>453</v>
      </c>
      <c r="AV2421" s="129" t="s">
        <v>2134</v>
      </c>
      <c r="AW2421" s="129" t="s">
        <v>2177</v>
      </c>
      <c r="AX2421" s="129" t="s">
        <v>2185</v>
      </c>
      <c r="AZ2421" s="129" t="s">
        <v>3984</v>
      </c>
      <c r="BA2421" s="130" t="s">
        <v>13489</v>
      </c>
      <c r="BB2421" s="130" t="s">
        <v>13490</v>
      </c>
      <c r="BH2421" s="124"/>
      <c r="BI2421" s="124"/>
      <c r="BP2421" s="123"/>
      <c r="BQ2421" s="123"/>
      <c r="BR2421" s="123"/>
      <c r="BX2421" s="123"/>
      <c r="BY2421" s="123"/>
      <c r="CB2421" s="129" t="s">
        <v>2101</v>
      </c>
      <c r="CC2421" s="129" t="s">
        <v>453</v>
      </c>
      <c r="CD2421" s="129" t="s">
        <v>2134</v>
      </c>
      <c r="CE2421" s="129" t="s">
        <v>2177</v>
      </c>
      <c r="CF2421" s="129" t="s">
        <v>2185</v>
      </c>
      <c r="CG2421" s="131" t="s">
        <v>18104</v>
      </c>
      <c r="CH2421" s="131" t="s">
        <v>13490</v>
      </c>
      <c r="CI2421" s="124" t="s">
        <v>21404</v>
      </c>
    </row>
    <row r="2422" spans="45:87" ht="15" hidden="1" x14ac:dyDescent="0.25">
      <c r="AS2422" s="124" t="s">
        <v>6617</v>
      </c>
      <c r="AT2422" s="129" t="s">
        <v>2101</v>
      </c>
      <c r="AU2422" s="129" t="s">
        <v>453</v>
      </c>
      <c r="AV2422" s="129" t="s">
        <v>2134</v>
      </c>
      <c r="AW2422" s="129" t="s">
        <v>2177</v>
      </c>
      <c r="AX2422" s="129" t="s">
        <v>2186</v>
      </c>
      <c r="AZ2422" s="129" t="s">
        <v>3984</v>
      </c>
      <c r="BA2422" s="130" t="s">
        <v>13491</v>
      </c>
      <c r="BB2422" s="130" t="s">
        <v>13492</v>
      </c>
      <c r="BH2422" s="124"/>
      <c r="BI2422" s="124"/>
      <c r="BP2422" s="123"/>
      <c r="BQ2422" s="123"/>
      <c r="BR2422" s="123"/>
      <c r="BX2422" s="123"/>
      <c r="BY2422" s="123"/>
      <c r="CB2422" s="129" t="s">
        <v>2101</v>
      </c>
      <c r="CC2422" s="129" t="s">
        <v>453</v>
      </c>
      <c r="CD2422" s="129" t="s">
        <v>2134</v>
      </c>
      <c r="CE2422" s="129" t="s">
        <v>2177</v>
      </c>
      <c r="CF2422" s="129" t="s">
        <v>2186</v>
      </c>
      <c r="CG2422" s="131" t="s">
        <v>18104</v>
      </c>
      <c r="CH2422" s="131" t="s">
        <v>13492</v>
      </c>
      <c r="CI2422" s="124" t="s">
        <v>21405</v>
      </c>
    </row>
    <row r="2423" spans="45:87" ht="15" hidden="1" x14ac:dyDescent="0.25">
      <c r="AS2423" s="124" t="s">
        <v>6618</v>
      </c>
      <c r="AT2423" s="129" t="s">
        <v>2101</v>
      </c>
      <c r="AU2423" s="129" t="s">
        <v>453</v>
      </c>
      <c r="AV2423" s="129" t="s">
        <v>2134</v>
      </c>
      <c r="AW2423" s="129" t="s">
        <v>2177</v>
      </c>
      <c r="AX2423" s="129" t="s">
        <v>2187</v>
      </c>
      <c r="AZ2423" s="129" t="s">
        <v>3984</v>
      </c>
      <c r="BA2423" s="130" t="s">
        <v>13493</v>
      </c>
      <c r="BB2423" s="130" t="s">
        <v>13494</v>
      </c>
      <c r="BH2423" s="124"/>
      <c r="BI2423" s="124"/>
      <c r="BP2423" s="123"/>
      <c r="BQ2423" s="123"/>
      <c r="BR2423" s="123"/>
      <c r="BX2423" s="123"/>
      <c r="BY2423" s="123"/>
      <c r="CB2423" s="129" t="s">
        <v>2101</v>
      </c>
      <c r="CC2423" s="129" t="s">
        <v>453</v>
      </c>
      <c r="CD2423" s="129" t="s">
        <v>2134</v>
      </c>
      <c r="CE2423" s="129" t="s">
        <v>2177</v>
      </c>
      <c r="CF2423" s="129" t="s">
        <v>2187</v>
      </c>
      <c r="CG2423" s="131" t="s">
        <v>18104</v>
      </c>
      <c r="CH2423" s="131" t="s">
        <v>13494</v>
      </c>
      <c r="CI2423" s="124" t="s">
        <v>21406</v>
      </c>
    </row>
    <row r="2424" spans="45:87" ht="15" hidden="1" x14ac:dyDescent="0.25">
      <c r="AS2424" s="124" t="s">
        <v>6619</v>
      </c>
      <c r="AT2424" s="129" t="s">
        <v>2101</v>
      </c>
      <c r="AU2424" s="129" t="s">
        <v>453</v>
      </c>
      <c r="AV2424" s="129" t="s">
        <v>2134</v>
      </c>
      <c r="AW2424" s="129" t="s">
        <v>2177</v>
      </c>
      <c r="AX2424" s="129" t="s">
        <v>2188</v>
      </c>
      <c r="AZ2424" s="129" t="s">
        <v>3984</v>
      </c>
      <c r="BA2424" s="130" t="s">
        <v>13495</v>
      </c>
      <c r="BB2424" s="130" t="s">
        <v>13496</v>
      </c>
      <c r="BH2424" s="124"/>
      <c r="BI2424" s="124"/>
      <c r="BP2424" s="123"/>
      <c r="BQ2424" s="123"/>
      <c r="BR2424" s="123"/>
      <c r="BX2424" s="123"/>
      <c r="BY2424" s="123"/>
      <c r="CB2424" s="129" t="s">
        <v>2101</v>
      </c>
      <c r="CC2424" s="129" t="s">
        <v>453</v>
      </c>
      <c r="CD2424" s="129" t="s">
        <v>2134</v>
      </c>
      <c r="CE2424" s="129" t="s">
        <v>2177</v>
      </c>
      <c r="CF2424" s="129" t="s">
        <v>2188</v>
      </c>
      <c r="CG2424" s="131" t="s">
        <v>18104</v>
      </c>
      <c r="CH2424" s="131" t="s">
        <v>13496</v>
      </c>
      <c r="CI2424" s="124" t="s">
        <v>21407</v>
      </c>
    </row>
    <row r="2425" spans="45:87" ht="15" hidden="1" x14ac:dyDescent="0.25">
      <c r="AS2425" s="124" t="s">
        <v>6620</v>
      </c>
      <c r="AT2425" s="129" t="s">
        <v>2101</v>
      </c>
      <c r="AU2425" s="129" t="s">
        <v>453</v>
      </c>
      <c r="AV2425" s="129" t="s">
        <v>2134</v>
      </c>
      <c r="AW2425" s="129" t="s">
        <v>2177</v>
      </c>
      <c r="AX2425" s="129" t="s">
        <v>2189</v>
      </c>
      <c r="AZ2425" s="129" t="s">
        <v>3984</v>
      </c>
      <c r="BA2425" s="130" t="s">
        <v>13497</v>
      </c>
      <c r="BB2425" s="130" t="s">
        <v>13498</v>
      </c>
      <c r="BH2425" s="124"/>
      <c r="BI2425" s="124"/>
      <c r="BP2425" s="123"/>
      <c r="BQ2425" s="123"/>
      <c r="BR2425" s="123"/>
      <c r="BX2425" s="123"/>
      <c r="BY2425" s="123"/>
      <c r="CB2425" s="129" t="s">
        <v>2101</v>
      </c>
      <c r="CC2425" s="129" t="s">
        <v>453</v>
      </c>
      <c r="CD2425" s="129" t="s">
        <v>2134</v>
      </c>
      <c r="CE2425" s="129" t="s">
        <v>2177</v>
      </c>
      <c r="CF2425" s="129" t="s">
        <v>2189</v>
      </c>
      <c r="CG2425" s="131" t="s">
        <v>18104</v>
      </c>
      <c r="CH2425" s="131" t="s">
        <v>13498</v>
      </c>
      <c r="CI2425" s="124" t="s">
        <v>21408</v>
      </c>
    </row>
    <row r="2426" spans="45:87" ht="15" hidden="1" x14ac:dyDescent="0.25">
      <c r="AS2426" s="124" t="s">
        <v>6621</v>
      </c>
      <c r="AT2426" s="129" t="s">
        <v>2101</v>
      </c>
      <c r="AU2426" s="129" t="s">
        <v>453</v>
      </c>
      <c r="AV2426" s="129" t="s">
        <v>2134</v>
      </c>
      <c r="AW2426" s="129" t="s">
        <v>2177</v>
      </c>
      <c r="AX2426" s="129" t="s">
        <v>2190</v>
      </c>
      <c r="AZ2426" s="129" t="s">
        <v>3984</v>
      </c>
      <c r="BA2426" s="130" t="s">
        <v>13499</v>
      </c>
      <c r="BB2426" s="130" t="s">
        <v>13500</v>
      </c>
      <c r="BH2426" s="124"/>
      <c r="BI2426" s="124"/>
      <c r="BP2426" s="123"/>
      <c r="BQ2426" s="123"/>
      <c r="BR2426" s="123"/>
      <c r="BX2426" s="123"/>
      <c r="BY2426" s="123"/>
      <c r="CB2426" s="129" t="s">
        <v>2101</v>
      </c>
      <c r="CC2426" s="129" t="s">
        <v>453</v>
      </c>
      <c r="CD2426" s="129" t="s">
        <v>2134</v>
      </c>
      <c r="CE2426" s="129" t="s">
        <v>2177</v>
      </c>
      <c r="CF2426" s="129" t="s">
        <v>2190</v>
      </c>
      <c r="CG2426" s="131" t="s">
        <v>18104</v>
      </c>
      <c r="CH2426" s="131" t="s">
        <v>13500</v>
      </c>
      <c r="CI2426" s="124" t="s">
        <v>21409</v>
      </c>
    </row>
    <row r="2427" spans="45:87" ht="15" hidden="1" x14ac:dyDescent="0.25">
      <c r="AS2427" s="124" t="s">
        <v>6622</v>
      </c>
      <c r="AT2427" s="129" t="s">
        <v>2101</v>
      </c>
      <c r="AU2427" s="129" t="s">
        <v>453</v>
      </c>
      <c r="AV2427" s="129" t="s">
        <v>2134</v>
      </c>
      <c r="AW2427" s="129" t="s">
        <v>2177</v>
      </c>
      <c r="AX2427" s="129" t="s">
        <v>2191</v>
      </c>
      <c r="AZ2427" s="129" t="s">
        <v>3984</v>
      </c>
      <c r="BA2427" s="130" t="s">
        <v>13501</v>
      </c>
      <c r="BB2427" s="130" t="s">
        <v>13502</v>
      </c>
      <c r="BH2427" s="124"/>
      <c r="BI2427" s="124"/>
      <c r="BP2427" s="123"/>
      <c r="BQ2427" s="123"/>
      <c r="BR2427" s="123"/>
      <c r="BX2427" s="123"/>
      <c r="BY2427" s="123"/>
      <c r="CB2427" s="129" t="s">
        <v>2101</v>
      </c>
      <c r="CC2427" s="129" t="s">
        <v>453</v>
      </c>
      <c r="CD2427" s="129" t="s">
        <v>2134</v>
      </c>
      <c r="CE2427" s="129" t="s">
        <v>2177</v>
      </c>
      <c r="CF2427" s="129" t="s">
        <v>2191</v>
      </c>
      <c r="CG2427" s="131" t="s">
        <v>18104</v>
      </c>
      <c r="CH2427" s="131" t="s">
        <v>13502</v>
      </c>
      <c r="CI2427" s="124" t="s">
        <v>21410</v>
      </c>
    </row>
    <row r="2428" spans="45:87" ht="15" hidden="1" x14ac:dyDescent="0.25">
      <c r="AS2428" s="124" t="s">
        <v>6623</v>
      </c>
      <c r="AT2428" s="129" t="s">
        <v>2101</v>
      </c>
      <c r="AU2428" s="129" t="s">
        <v>453</v>
      </c>
      <c r="AV2428" s="129" t="s">
        <v>2134</v>
      </c>
      <c r="AW2428" s="129" t="s">
        <v>2177</v>
      </c>
      <c r="AX2428" s="129" t="s">
        <v>2192</v>
      </c>
      <c r="AZ2428" s="129" t="s">
        <v>3984</v>
      </c>
      <c r="BA2428" s="130" t="s">
        <v>13503</v>
      </c>
      <c r="BB2428" s="130" t="s">
        <v>13504</v>
      </c>
      <c r="BH2428" s="124"/>
      <c r="BI2428" s="124"/>
      <c r="BP2428" s="123"/>
      <c r="BQ2428" s="123"/>
      <c r="BR2428" s="123"/>
      <c r="BX2428" s="123"/>
      <c r="BY2428" s="123"/>
      <c r="CB2428" s="129" t="s">
        <v>2101</v>
      </c>
      <c r="CC2428" s="129" t="s">
        <v>453</v>
      </c>
      <c r="CD2428" s="129" t="s">
        <v>2134</v>
      </c>
      <c r="CE2428" s="129" t="s">
        <v>2177</v>
      </c>
      <c r="CF2428" s="129" t="s">
        <v>2192</v>
      </c>
      <c r="CG2428" s="131" t="s">
        <v>18104</v>
      </c>
      <c r="CH2428" s="131" t="s">
        <v>13504</v>
      </c>
      <c r="CI2428" s="124" t="s">
        <v>21411</v>
      </c>
    </row>
    <row r="2429" spans="45:87" ht="15" hidden="1" x14ac:dyDescent="0.25">
      <c r="AS2429" s="124" t="s">
        <v>6624</v>
      </c>
      <c r="AT2429" s="129" t="s">
        <v>2101</v>
      </c>
      <c r="AU2429" s="129" t="s">
        <v>453</v>
      </c>
      <c r="AV2429" s="129" t="s">
        <v>2134</v>
      </c>
      <c r="AW2429" s="129" t="s">
        <v>2177</v>
      </c>
      <c r="AX2429" s="129" t="s">
        <v>2193</v>
      </c>
      <c r="AZ2429" s="129" t="s">
        <v>3984</v>
      </c>
      <c r="BA2429" s="130" t="s">
        <v>13505</v>
      </c>
      <c r="BB2429" s="130" t="s">
        <v>13506</v>
      </c>
      <c r="BH2429" s="124"/>
      <c r="BI2429" s="124"/>
      <c r="BP2429" s="123"/>
      <c r="BQ2429" s="123"/>
      <c r="BR2429" s="123"/>
      <c r="BX2429" s="123"/>
      <c r="BY2429" s="123"/>
      <c r="CB2429" s="129" t="s">
        <v>2101</v>
      </c>
      <c r="CC2429" s="129" t="s">
        <v>453</v>
      </c>
      <c r="CD2429" s="129" t="s">
        <v>2134</v>
      </c>
      <c r="CE2429" s="129" t="s">
        <v>2177</v>
      </c>
      <c r="CF2429" s="129" t="s">
        <v>2193</v>
      </c>
      <c r="CG2429" s="131" t="s">
        <v>18104</v>
      </c>
      <c r="CH2429" s="131" t="s">
        <v>13506</v>
      </c>
      <c r="CI2429" s="124" t="s">
        <v>21412</v>
      </c>
    </row>
    <row r="2430" spans="45:87" ht="15" hidden="1" x14ac:dyDescent="0.25">
      <c r="AS2430" s="124" t="s">
        <v>6625</v>
      </c>
      <c r="AT2430" s="129" t="s">
        <v>2101</v>
      </c>
      <c r="AU2430" s="129" t="s">
        <v>453</v>
      </c>
      <c r="AV2430" s="129" t="s">
        <v>2134</v>
      </c>
      <c r="AW2430" s="129" t="s">
        <v>2177</v>
      </c>
      <c r="AX2430" s="129" t="s">
        <v>2194</v>
      </c>
      <c r="AZ2430" s="129" t="s">
        <v>3984</v>
      </c>
      <c r="BA2430" s="130" t="s">
        <v>13507</v>
      </c>
      <c r="BB2430" s="130" t="s">
        <v>13508</v>
      </c>
      <c r="BH2430" s="124"/>
      <c r="BI2430" s="124"/>
      <c r="BP2430" s="123"/>
      <c r="BQ2430" s="123"/>
      <c r="BR2430" s="123"/>
      <c r="BX2430" s="123"/>
      <c r="BY2430" s="123"/>
      <c r="CB2430" s="129" t="s">
        <v>2101</v>
      </c>
      <c r="CC2430" s="129" t="s">
        <v>453</v>
      </c>
      <c r="CD2430" s="129" t="s">
        <v>2134</v>
      </c>
      <c r="CE2430" s="129" t="s">
        <v>2177</v>
      </c>
      <c r="CF2430" s="129" t="s">
        <v>2194</v>
      </c>
      <c r="CG2430" s="131" t="s">
        <v>18104</v>
      </c>
      <c r="CH2430" s="131" t="s">
        <v>13508</v>
      </c>
      <c r="CI2430" s="124" t="s">
        <v>21413</v>
      </c>
    </row>
    <row r="2431" spans="45:87" ht="15" hidden="1" x14ac:dyDescent="0.25">
      <c r="AS2431" s="124" t="s">
        <v>6626</v>
      </c>
      <c r="AT2431" s="129" t="s">
        <v>2101</v>
      </c>
      <c r="AU2431" s="129" t="s">
        <v>453</v>
      </c>
      <c r="AV2431" s="129" t="s">
        <v>2134</v>
      </c>
      <c r="AW2431" s="129" t="s">
        <v>2177</v>
      </c>
      <c r="AX2431" s="129" t="s">
        <v>2195</v>
      </c>
      <c r="AZ2431" s="129" t="s">
        <v>3984</v>
      </c>
      <c r="BA2431" s="130" t="s">
        <v>13509</v>
      </c>
      <c r="BB2431" s="130" t="s">
        <v>13510</v>
      </c>
      <c r="BH2431" s="124"/>
      <c r="BI2431" s="124"/>
      <c r="BP2431" s="123"/>
      <c r="BQ2431" s="123"/>
      <c r="BR2431" s="123"/>
      <c r="BX2431" s="123"/>
      <c r="BY2431" s="123"/>
      <c r="CB2431" s="129" t="s">
        <v>2101</v>
      </c>
      <c r="CC2431" s="129" t="s">
        <v>453</v>
      </c>
      <c r="CD2431" s="129" t="s">
        <v>2134</v>
      </c>
      <c r="CE2431" s="129" t="s">
        <v>2177</v>
      </c>
      <c r="CF2431" s="129" t="s">
        <v>2195</v>
      </c>
      <c r="CG2431" s="131" t="s">
        <v>18104</v>
      </c>
      <c r="CH2431" s="131" t="s">
        <v>13510</v>
      </c>
      <c r="CI2431" s="124" t="s">
        <v>21414</v>
      </c>
    </row>
    <row r="2432" spans="45:87" ht="15" hidden="1" x14ac:dyDescent="0.25">
      <c r="AS2432" s="124" t="s">
        <v>6627</v>
      </c>
      <c r="AT2432" s="129" t="s">
        <v>2101</v>
      </c>
      <c r="AU2432" s="129" t="s">
        <v>453</v>
      </c>
      <c r="AV2432" s="129" t="s">
        <v>2134</v>
      </c>
      <c r="AW2432" s="129" t="s">
        <v>2177</v>
      </c>
      <c r="AX2432" s="129" t="s">
        <v>2196</v>
      </c>
      <c r="AZ2432" s="129" t="s">
        <v>3984</v>
      </c>
      <c r="BA2432" s="130" t="s">
        <v>13511</v>
      </c>
      <c r="BB2432" s="130" t="s">
        <v>13512</v>
      </c>
      <c r="BH2432" s="124"/>
      <c r="BI2432" s="124"/>
      <c r="BP2432" s="123"/>
      <c r="BQ2432" s="123"/>
      <c r="BR2432" s="123"/>
      <c r="BX2432" s="123"/>
      <c r="BY2432" s="123"/>
      <c r="CB2432" s="129" t="s">
        <v>2101</v>
      </c>
      <c r="CC2432" s="129" t="s">
        <v>453</v>
      </c>
      <c r="CD2432" s="129" t="s">
        <v>2134</v>
      </c>
      <c r="CE2432" s="129" t="s">
        <v>2177</v>
      </c>
      <c r="CF2432" s="129" t="s">
        <v>2196</v>
      </c>
      <c r="CG2432" s="131" t="s">
        <v>18104</v>
      </c>
      <c r="CH2432" s="131" t="s">
        <v>13512</v>
      </c>
      <c r="CI2432" s="124" t="s">
        <v>21415</v>
      </c>
    </row>
    <row r="2433" spans="45:87" ht="15" hidden="1" x14ac:dyDescent="0.25">
      <c r="AS2433" s="124" t="s">
        <v>6628</v>
      </c>
      <c r="AT2433" s="129" t="s">
        <v>2101</v>
      </c>
      <c r="AU2433" s="129" t="s">
        <v>453</v>
      </c>
      <c r="AV2433" s="129" t="s">
        <v>2134</v>
      </c>
      <c r="AW2433" s="129" t="s">
        <v>2177</v>
      </c>
      <c r="AX2433" s="129" t="s">
        <v>2197</v>
      </c>
      <c r="AZ2433" s="129" t="s">
        <v>3984</v>
      </c>
      <c r="BA2433" s="130" t="s">
        <v>13513</v>
      </c>
      <c r="BB2433" s="130" t="s">
        <v>13514</v>
      </c>
      <c r="BH2433" s="124"/>
      <c r="BI2433" s="124"/>
      <c r="BP2433" s="123"/>
      <c r="BQ2433" s="123"/>
      <c r="BR2433" s="123"/>
      <c r="BX2433" s="123"/>
      <c r="BY2433" s="123"/>
      <c r="CB2433" s="129" t="s">
        <v>2101</v>
      </c>
      <c r="CC2433" s="129" t="s">
        <v>453</v>
      </c>
      <c r="CD2433" s="129" t="s">
        <v>2134</v>
      </c>
      <c r="CE2433" s="129" t="s">
        <v>2177</v>
      </c>
      <c r="CF2433" s="129" t="s">
        <v>2197</v>
      </c>
      <c r="CG2433" s="131" t="s">
        <v>18104</v>
      </c>
      <c r="CH2433" s="131" t="s">
        <v>13514</v>
      </c>
      <c r="CI2433" s="124" t="s">
        <v>21416</v>
      </c>
    </row>
    <row r="2434" spans="45:87" ht="15" hidden="1" x14ac:dyDescent="0.25">
      <c r="AS2434" s="124" t="s">
        <v>6629</v>
      </c>
      <c r="AT2434" s="129" t="s">
        <v>2101</v>
      </c>
      <c r="AU2434" s="129" t="s">
        <v>453</v>
      </c>
      <c r="AV2434" s="129" t="s">
        <v>2198</v>
      </c>
      <c r="AW2434" s="129" t="s">
        <v>2199</v>
      </c>
      <c r="AX2434" s="129" t="s">
        <v>2200</v>
      </c>
      <c r="AZ2434" s="129" t="s">
        <v>3984</v>
      </c>
      <c r="BA2434" s="130" t="s">
        <v>13515</v>
      </c>
      <c r="BB2434" s="130" t="s">
        <v>13516</v>
      </c>
      <c r="BH2434" s="124"/>
      <c r="BI2434" s="124"/>
      <c r="BP2434" s="123"/>
      <c r="BQ2434" s="123"/>
      <c r="BR2434" s="123"/>
      <c r="BX2434" s="123"/>
      <c r="BY2434" s="123"/>
      <c r="CB2434" s="129" t="s">
        <v>2101</v>
      </c>
      <c r="CC2434" s="129" t="s">
        <v>453</v>
      </c>
      <c r="CD2434" s="129" t="s">
        <v>2198</v>
      </c>
      <c r="CE2434" s="129" t="s">
        <v>2199</v>
      </c>
      <c r="CF2434" s="129" t="s">
        <v>2200</v>
      </c>
      <c r="CG2434" s="131" t="s">
        <v>18105</v>
      </c>
      <c r="CH2434" s="131" t="s">
        <v>13516</v>
      </c>
      <c r="CI2434" s="124" t="s">
        <v>21417</v>
      </c>
    </row>
    <row r="2435" spans="45:87" ht="15" hidden="1" x14ac:dyDescent="0.25">
      <c r="AS2435" s="124" t="s">
        <v>6630</v>
      </c>
      <c r="AT2435" s="129" t="s">
        <v>2101</v>
      </c>
      <c r="AU2435" s="129" t="s">
        <v>453</v>
      </c>
      <c r="AV2435" s="129" t="s">
        <v>2198</v>
      </c>
      <c r="AW2435" s="129" t="s">
        <v>2199</v>
      </c>
      <c r="AX2435" s="129" t="s">
        <v>2201</v>
      </c>
      <c r="AZ2435" s="129" t="s">
        <v>3984</v>
      </c>
      <c r="BA2435" s="130" t="s">
        <v>13517</v>
      </c>
      <c r="BB2435" s="130" t="s">
        <v>13518</v>
      </c>
      <c r="BH2435" s="124"/>
      <c r="BI2435" s="124"/>
      <c r="BP2435" s="123"/>
      <c r="BQ2435" s="123"/>
      <c r="BR2435" s="123"/>
      <c r="BX2435" s="123"/>
      <c r="BY2435" s="123"/>
      <c r="CB2435" s="129" t="s">
        <v>2101</v>
      </c>
      <c r="CC2435" s="129" t="s">
        <v>453</v>
      </c>
      <c r="CD2435" s="129" t="s">
        <v>2198</v>
      </c>
      <c r="CE2435" s="129" t="s">
        <v>2199</v>
      </c>
      <c r="CF2435" s="129" t="s">
        <v>2201</v>
      </c>
      <c r="CG2435" s="131" t="s">
        <v>18105</v>
      </c>
      <c r="CH2435" s="131" t="s">
        <v>13518</v>
      </c>
      <c r="CI2435" s="124" t="s">
        <v>21418</v>
      </c>
    </row>
    <row r="2436" spans="45:87" ht="15" hidden="1" x14ac:dyDescent="0.25">
      <c r="AS2436" s="124" t="s">
        <v>6631</v>
      </c>
      <c r="AT2436" s="129" t="s">
        <v>2101</v>
      </c>
      <c r="AU2436" s="129" t="s">
        <v>453</v>
      </c>
      <c r="AV2436" s="129" t="s">
        <v>2198</v>
      </c>
      <c r="AW2436" s="129" t="s">
        <v>2199</v>
      </c>
      <c r="AX2436" s="129" t="s">
        <v>2202</v>
      </c>
      <c r="AZ2436" s="129" t="s">
        <v>3984</v>
      </c>
      <c r="BA2436" s="130" t="s">
        <v>13519</v>
      </c>
      <c r="BB2436" s="130" t="s">
        <v>13520</v>
      </c>
      <c r="BH2436" s="124"/>
      <c r="BI2436" s="124"/>
      <c r="BP2436" s="123"/>
      <c r="BQ2436" s="123"/>
      <c r="BR2436" s="123"/>
      <c r="BX2436" s="123"/>
      <c r="BY2436" s="123"/>
      <c r="CB2436" s="129" t="s">
        <v>2101</v>
      </c>
      <c r="CC2436" s="129" t="s">
        <v>453</v>
      </c>
      <c r="CD2436" s="129" t="s">
        <v>2198</v>
      </c>
      <c r="CE2436" s="129" t="s">
        <v>2199</v>
      </c>
      <c r="CF2436" s="129" t="s">
        <v>2202</v>
      </c>
      <c r="CG2436" s="131" t="s">
        <v>18105</v>
      </c>
      <c r="CH2436" s="131" t="s">
        <v>13520</v>
      </c>
      <c r="CI2436" s="124" t="s">
        <v>21419</v>
      </c>
    </row>
    <row r="2437" spans="45:87" ht="15" hidden="1" x14ac:dyDescent="0.25">
      <c r="AS2437" s="124" t="s">
        <v>6632</v>
      </c>
      <c r="AT2437" s="129" t="s">
        <v>2101</v>
      </c>
      <c r="AU2437" s="129" t="s">
        <v>453</v>
      </c>
      <c r="AV2437" s="129" t="s">
        <v>2198</v>
      </c>
      <c r="AW2437" s="129" t="s">
        <v>2199</v>
      </c>
      <c r="AX2437" s="129" t="s">
        <v>2203</v>
      </c>
      <c r="AZ2437" s="129" t="s">
        <v>3984</v>
      </c>
      <c r="BA2437" s="130" t="s">
        <v>13521</v>
      </c>
      <c r="BB2437" s="130" t="s">
        <v>13522</v>
      </c>
      <c r="BH2437" s="124"/>
      <c r="BI2437" s="124"/>
      <c r="BP2437" s="123"/>
      <c r="BQ2437" s="123"/>
      <c r="BR2437" s="123"/>
      <c r="BX2437" s="123"/>
      <c r="BY2437" s="123"/>
      <c r="CB2437" s="129" t="s">
        <v>2101</v>
      </c>
      <c r="CC2437" s="129" t="s">
        <v>453</v>
      </c>
      <c r="CD2437" s="129" t="s">
        <v>2198</v>
      </c>
      <c r="CE2437" s="129" t="s">
        <v>2199</v>
      </c>
      <c r="CF2437" s="129" t="s">
        <v>2203</v>
      </c>
      <c r="CG2437" s="131" t="s">
        <v>18105</v>
      </c>
      <c r="CH2437" s="131" t="s">
        <v>13522</v>
      </c>
      <c r="CI2437" s="124" t="s">
        <v>21420</v>
      </c>
    </row>
    <row r="2438" spans="45:87" ht="15" hidden="1" x14ac:dyDescent="0.25">
      <c r="AS2438" s="124" t="s">
        <v>6633</v>
      </c>
      <c r="AT2438" s="129" t="s">
        <v>2101</v>
      </c>
      <c r="AU2438" s="129" t="s">
        <v>453</v>
      </c>
      <c r="AV2438" s="129" t="s">
        <v>2198</v>
      </c>
      <c r="AW2438" s="129" t="s">
        <v>2199</v>
      </c>
      <c r="AX2438" s="129" t="s">
        <v>2204</v>
      </c>
      <c r="AZ2438" s="129" t="s">
        <v>3984</v>
      </c>
      <c r="BA2438" s="130" t="s">
        <v>13523</v>
      </c>
      <c r="BB2438" s="130" t="s">
        <v>13524</v>
      </c>
      <c r="BH2438" s="124"/>
      <c r="BI2438" s="124"/>
      <c r="BP2438" s="123"/>
      <c r="BQ2438" s="123"/>
      <c r="BR2438" s="123"/>
      <c r="BX2438" s="123"/>
      <c r="BY2438" s="123"/>
      <c r="CB2438" s="129" t="s">
        <v>2101</v>
      </c>
      <c r="CC2438" s="129" t="s">
        <v>453</v>
      </c>
      <c r="CD2438" s="129" t="s">
        <v>2198</v>
      </c>
      <c r="CE2438" s="129" t="s">
        <v>2199</v>
      </c>
      <c r="CF2438" s="129" t="s">
        <v>2204</v>
      </c>
      <c r="CG2438" s="131" t="s">
        <v>18105</v>
      </c>
      <c r="CH2438" s="131" t="s">
        <v>13524</v>
      </c>
      <c r="CI2438" s="124" t="s">
        <v>21421</v>
      </c>
    </row>
    <row r="2439" spans="45:87" ht="15" hidden="1" x14ac:dyDescent="0.25">
      <c r="AS2439" s="124" t="s">
        <v>6634</v>
      </c>
      <c r="AT2439" s="129" t="s">
        <v>2101</v>
      </c>
      <c r="AU2439" s="129" t="s">
        <v>453</v>
      </c>
      <c r="AV2439" s="129" t="s">
        <v>2198</v>
      </c>
      <c r="AW2439" s="129" t="s">
        <v>2199</v>
      </c>
      <c r="AX2439" s="129" t="s">
        <v>2205</v>
      </c>
      <c r="AZ2439" s="129" t="s">
        <v>3984</v>
      </c>
      <c r="BA2439" s="130" t="s">
        <v>13525</v>
      </c>
      <c r="BB2439" s="130" t="s">
        <v>13526</v>
      </c>
      <c r="BH2439" s="124"/>
      <c r="BI2439" s="124"/>
      <c r="BP2439" s="123"/>
      <c r="BQ2439" s="123"/>
      <c r="BR2439" s="123"/>
      <c r="BX2439" s="123"/>
      <c r="BY2439" s="123"/>
      <c r="CB2439" s="129" t="s">
        <v>2101</v>
      </c>
      <c r="CC2439" s="129" t="s">
        <v>453</v>
      </c>
      <c r="CD2439" s="129" t="s">
        <v>2198</v>
      </c>
      <c r="CE2439" s="129" t="s">
        <v>2199</v>
      </c>
      <c r="CF2439" s="129" t="s">
        <v>2205</v>
      </c>
      <c r="CG2439" s="131" t="s">
        <v>18105</v>
      </c>
      <c r="CH2439" s="131" t="s">
        <v>13526</v>
      </c>
      <c r="CI2439" s="124" t="s">
        <v>21422</v>
      </c>
    </row>
    <row r="2440" spans="45:87" ht="15" hidden="1" x14ac:dyDescent="0.25">
      <c r="AS2440" s="124" t="s">
        <v>6635</v>
      </c>
      <c r="AT2440" s="129" t="s">
        <v>2101</v>
      </c>
      <c r="AU2440" s="129" t="s">
        <v>453</v>
      </c>
      <c r="AV2440" s="129" t="s">
        <v>2198</v>
      </c>
      <c r="AW2440" s="129" t="s">
        <v>2199</v>
      </c>
      <c r="AX2440" s="129" t="s">
        <v>2206</v>
      </c>
      <c r="AZ2440" s="129" t="s">
        <v>3984</v>
      </c>
      <c r="BA2440" s="130" t="s">
        <v>13527</v>
      </c>
      <c r="BB2440" s="130" t="s">
        <v>13528</v>
      </c>
      <c r="BH2440" s="124"/>
      <c r="BI2440" s="124"/>
      <c r="BP2440" s="123"/>
      <c r="BQ2440" s="123"/>
      <c r="BR2440" s="123"/>
      <c r="BX2440" s="123"/>
      <c r="BY2440" s="123"/>
      <c r="CB2440" s="129" t="s">
        <v>2101</v>
      </c>
      <c r="CC2440" s="129" t="s">
        <v>453</v>
      </c>
      <c r="CD2440" s="129" t="s">
        <v>2198</v>
      </c>
      <c r="CE2440" s="129" t="s">
        <v>2199</v>
      </c>
      <c r="CF2440" s="129" t="s">
        <v>2206</v>
      </c>
      <c r="CG2440" s="131" t="s">
        <v>18105</v>
      </c>
      <c r="CH2440" s="131" t="s">
        <v>13528</v>
      </c>
      <c r="CI2440" s="124" t="s">
        <v>21423</v>
      </c>
    </row>
    <row r="2441" spans="45:87" ht="15" hidden="1" x14ac:dyDescent="0.25">
      <c r="AS2441" s="124" t="s">
        <v>6636</v>
      </c>
      <c r="AT2441" s="129" t="s">
        <v>2101</v>
      </c>
      <c r="AU2441" s="129" t="s">
        <v>453</v>
      </c>
      <c r="AV2441" s="129" t="s">
        <v>2198</v>
      </c>
      <c r="AW2441" s="129" t="s">
        <v>2199</v>
      </c>
      <c r="AX2441" s="129" t="s">
        <v>2207</v>
      </c>
      <c r="AZ2441" s="129" t="s">
        <v>3984</v>
      </c>
      <c r="BA2441" s="130" t="s">
        <v>13529</v>
      </c>
      <c r="BB2441" s="130" t="s">
        <v>13530</v>
      </c>
      <c r="BH2441" s="124"/>
      <c r="BI2441" s="124"/>
      <c r="BP2441" s="123"/>
      <c r="BQ2441" s="123"/>
      <c r="BR2441" s="123"/>
      <c r="BX2441" s="123"/>
      <c r="BY2441" s="123"/>
      <c r="CB2441" s="129" t="s">
        <v>2101</v>
      </c>
      <c r="CC2441" s="129" t="s">
        <v>453</v>
      </c>
      <c r="CD2441" s="129" t="s">
        <v>2198</v>
      </c>
      <c r="CE2441" s="129" t="s">
        <v>2199</v>
      </c>
      <c r="CF2441" s="129" t="s">
        <v>2207</v>
      </c>
      <c r="CG2441" s="131" t="s">
        <v>18105</v>
      </c>
      <c r="CH2441" s="131" t="s">
        <v>13530</v>
      </c>
      <c r="CI2441" s="124" t="s">
        <v>21424</v>
      </c>
    </row>
    <row r="2442" spans="45:87" ht="15" hidden="1" x14ac:dyDescent="0.25">
      <c r="AS2442" s="124" t="s">
        <v>6637</v>
      </c>
      <c r="AT2442" s="129" t="s">
        <v>2101</v>
      </c>
      <c r="AU2442" s="129" t="s">
        <v>453</v>
      </c>
      <c r="AV2442" s="129" t="s">
        <v>2198</v>
      </c>
      <c r="AW2442" s="129" t="s">
        <v>2199</v>
      </c>
      <c r="AX2442" s="129" t="s">
        <v>2208</v>
      </c>
      <c r="AZ2442" s="129" t="s">
        <v>3984</v>
      </c>
      <c r="BA2442" s="130" t="s">
        <v>13531</v>
      </c>
      <c r="BB2442" s="130" t="s">
        <v>13532</v>
      </c>
      <c r="BH2442" s="124"/>
      <c r="BI2442" s="124"/>
      <c r="BP2442" s="123"/>
      <c r="BQ2442" s="123"/>
      <c r="BR2442" s="123"/>
      <c r="BX2442" s="123"/>
      <c r="BY2442" s="123"/>
      <c r="CB2442" s="129" t="s">
        <v>2101</v>
      </c>
      <c r="CC2442" s="129" t="s">
        <v>453</v>
      </c>
      <c r="CD2442" s="129" t="s">
        <v>2198</v>
      </c>
      <c r="CE2442" s="129" t="s">
        <v>2199</v>
      </c>
      <c r="CF2442" s="129" t="s">
        <v>2208</v>
      </c>
      <c r="CG2442" s="131" t="s">
        <v>18105</v>
      </c>
      <c r="CH2442" s="131" t="s">
        <v>13532</v>
      </c>
      <c r="CI2442" s="124" t="s">
        <v>21425</v>
      </c>
    </row>
    <row r="2443" spans="45:87" ht="15" hidden="1" x14ac:dyDescent="0.25">
      <c r="AS2443" s="124" t="s">
        <v>6638</v>
      </c>
      <c r="AT2443" s="129" t="s">
        <v>2101</v>
      </c>
      <c r="AU2443" s="129" t="s">
        <v>453</v>
      </c>
      <c r="AV2443" s="129" t="s">
        <v>2198</v>
      </c>
      <c r="AW2443" s="129" t="s">
        <v>2199</v>
      </c>
      <c r="AX2443" s="129" t="s">
        <v>2209</v>
      </c>
      <c r="AZ2443" s="129" t="s">
        <v>3984</v>
      </c>
      <c r="BA2443" s="130" t="s">
        <v>13533</v>
      </c>
      <c r="BB2443" s="130" t="s">
        <v>13534</v>
      </c>
      <c r="BH2443" s="124"/>
      <c r="BI2443" s="124"/>
      <c r="BP2443" s="123"/>
      <c r="BQ2443" s="123"/>
      <c r="BR2443" s="123"/>
      <c r="BX2443" s="123"/>
      <c r="BY2443" s="123"/>
      <c r="CB2443" s="129" t="s">
        <v>2101</v>
      </c>
      <c r="CC2443" s="129" t="s">
        <v>453</v>
      </c>
      <c r="CD2443" s="129" t="s">
        <v>2198</v>
      </c>
      <c r="CE2443" s="129" t="s">
        <v>2199</v>
      </c>
      <c r="CF2443" s="129" t="s">
        <v>2209</v>
      </c>
      <c r="CG2443" s="131" t="s">
        <v>18105</v>
      </c>
      <c r="CH2443" s="131" t="s">
        <v>13534</v>
      </c>
      <c r="CI2443" s="124" t="s">
        <v>21426</v>
      </c>
    </row>
    <row r="2444" spans="45:87" ht="15" hidden="1" x14ac:dyDescent="0.25">
      <c r="AS2444" s="124" t="s">
        <v>6639</v>
      </c>
      <c r="AT2444" s="129" t="s">
        <v>2101</v>
      </c>
      <c r="AU2444" s="129" t="s">
        <v>453</v>
      </c>
      <c r="AV2444" s="129" t="s">
        <v>2198</v>
      </c>
      <c r="AW2444" s="129" t="s">
        <v>2199</v>
      </c>
      <c r="AX2444" s="129" t="s">
        <v>2210</v>
      </c>
      <c r="AZ2444" s="129" t="s">
        <v>3984</v>
      </c>
      <c r="BA2444" s="130" t="s">
        <v>13535</v>
      </c>
      <c r="BB2444" s="130" t="s">
        <v>13536</v>
      </c>
      <c r="BH2444" s="124"/>
      <c r="BI2444" s="124"/>
      <c r="BP2444" s="123"/>
      <c r="BQ2444" s="123"/>
      <c r="BR2444" s="123"/>
      <c r="BX2444" s="123"/>
      <c r="BY2444" s="123"/>
      <c r="CB2444" s="129" t="s">
        <v>2101</v>
      </c>
      <c r="CC2444" s="129" t="s">
        <v>453</v>
      </c>
      <c r="CD2444" s="129" t="s">
        <v>2198</v>
      </c>
      <c r="CE2444" s="129" t="s">
        <v>2199</v>
      </c>
      <c r="CF2444" s="129" t="s">
        <v>2210</v>
      </c>
      <c r="CG2444" s="131" t="s">
        <v>18105</v>
      </c>
      <c r="CH2444" s="131" t="s">
        <v>13536</v>
      </c>
      <c r="CI2444" s="124" t="s">
        <v>21427</v>
      </c>
    </row>
    <row r="2445" spans="45:87" ht="15" hidden="1" x14ac:dyDescent="0.25">
      <c r="AS2445" s="124" t="s">
        <v>6640</v>
      </c>
      <c r="AT2445" s="129" t="s">
        <v>2101</v>
      </c>
      <c r="AU2445" s="129" t="s">
        <v>453</v>
      </c>
      <c r="AV2445" s="129" t="s">
        <v>2198</v>
      </c>
      <c r="AW2445" s="129" t="s">
        <v>2199</v>
      </c>
      <c r="AX2445" s="129" t="s">
        <v>2211</v>
      </c>
      <c r="AZ2445" s="129" t="s">
        <v>3984</v>
      </c>
      <c r="BA2445" s="130" t="s">
        <v>13537</v>
      </c>
      <c r="BB2445" s="130" t="s">
        <v>13538</v>
      </c>
      <c r="BH2445" s="124"/>
      <c r="BI2445" s="124"/>
      <c r="BP2445" s="123"/>
      <c r="BQ2445" s="123"/>
      <c r="BR2445" s="123"/>
      <c r="BX2445" s="123"/>
      <c r="BY2445" s="123"/>
      <c r="CB2445" s="129" t="s">
        <v>2101</v>
      </c>
      <c r="CC2445" s="129" t="s">
        <v>453</v>
      </c>
      <c r="CD2445" s="129" t="s">
        <v>2198</v>
      </c>
      <c r="CE2445" s="129" t="s">
        <v>2199</v>
      </c>
      <c r="CF2445" s="129" t="s">
        <v>2211</v>
      </c>
      <c r="CG2445" s="131" t="s">
        <v>18105</v>
      </c>
      <c r="CH2445" s="131" t="s">
        <v>13538</v>
      </c>
      <c r="CI2445" s="124" t="s">
        <v>21428</v>
      </c>
    </row>
    <row r="2446" spans="45:87" ht="15" hidden="1" x14ac:dyDescent="0.25">
      <c r="AS2446" s="124" t="s">
        <v>6641</v>
      </c>
      <c r="AT2446" s="129" t="s">
        <v>2101</v>
      </c>
      <c r="AU2446" s="129" t="s">
        <v>453</v>
      </c>
      <c r="AV2446" s="129" t="s">
        <v>2198</v>
      </c>
      <c r="AW2446" s="129" t="s">
        <v>2199</v>
      </c>
      <c r="AX2446" s="129" t="s">
        <v>2212</v>
      </c>
      <c r="AZ2446" s="129" t="s">
        <v>3984</v>
      </c>
      <c r="BA2446" s="130" t="s">
        <v>13539</v>
      </c>
      <c r="BB2446" s="130" t="s">
        <v>13540</v>
      </c>
      <c r="BH2446" s="124"/>
      <c r="BI2446" s="124"/>
      <c r="BP2446" s="123"/>
      <c r="BQ2446" s="123"/>
      <c r="BR2446" s="123"/>
      <c r="BX2446" s="123"/>
      <c r="BY2446" s="123"/>
      <c r="CB2446" s="129" t="s">
        <v>2101</v>
      </c>
      <c r="CC2446" s="129" t="s">
        <v>453</v>
      </c>
      <c r="CD2446" s="129" t="s">
        <v>2198</v>
      </c>
      <c r="CE2446" s="129" t="s">
        <v>2199</v>
      </c>
      <c r="CF2446" s="129" t="s">
        <v>2212</v>
      </c>
      <c r="CG2446" s="131" t="s">
        <v>18105</v>
      </c>
      <c r="CH2446" s="131" t="s">
        <v>13540</v>
      </c>
      <c r="CI2446" s="124" t="s">
        <v>21429</v>
      </c>
    </row>
    <row r="2447" spans="45:87" ht="15" hidden="1" x14ac:dyDescent="0.25">
      <c r="AS2447" s="124" t="s">
        <v>6642</v>
      </c>
      <c r="AT2447" s="129" t="s">
        <v>2101</v>
      </c>
      <c r="AU2447" s="129" t="s">
        <v>453</v>
      </c>
      <c r="AV2447" s="129" t="s">
        <v>2198</v>
      </c>
      <c r="AW2447" s="129" t="s">
        <v>2199</v>
      </c>
      <c r="AX2447" s="129" t="s">
        <v>2213</v>
      </c>
      <c r="AZ2447" s="129" t="s">
        <v>3984</v>
      </c>
      <c r="BA2447" s="130" t="s">
        <v>13541</v>
      </c>
      <c r="BB2447" s="130" t="s">
        <v>13542</v>
      </c>
      <c r="BH2447" s="124"/>
      <c r="BI2447" s="124"/>
      <c r="BP2447" s="123"/>
      <c r="BQ2447" s="123"/>
      <c r="BR2447" s="123"/>
      <c r="BX2447" s="123"/>
      <c r="BY2447" s="123"/>
      <c r="CB2447" s="129" t="s">
        <v>2101</v>
      </c>
      <c r="CC2447" s="129" t="s">
        <v>453</v>
      </c>
      <c r="CD2447" s="129" t="s">
        <v>2198</v>
      </c>
      <c r="CE2447" s="129" t="s">
        <v>2199</v>
      </c>
      <c r="CF2447" s="129" t="s">
        <v>2213</v>
      </c>
      <c r="CG2447" s="131" t="s">
        <v>18105</v>
      </c>
      <c r="CH2447" s="131" t="s">
        <v>13542</v>
      </c>
      <c r="CI2447" s="124" t="s">
        <v>21430</v>
      </c>
    </row>
    <row r="2448" spans="45:87" ht="15" hidden="1" x14ac:dyDescent="0.25">
      <c r="AS2448" s="124" t="s">
        <v>6643</v>
      </c>
      <c r="AT2448" s="129" t="s">
        <v>2101</v>
      </c>
      <c r="AU2448" s="129" t="s">
        <v>453</v>
      </c>
      <c r="AV2448" s="129" t="s">
        <v>2198</v>
      </c>
      <c r="AW2448" s="129" t="s">
        <v>2199</v>
      </c>
      <c r="AX2448" s="129" t="s">
        <v>2214</v>
      </c>
      <c r="AZ2448" s="129" t="s">
        <v>3984</v>
      </c>
      <c r="BA2448" s="130" t="s">
        <v>13543</v>
      </c>
      <c r="BB2448" s="130" t="s">
        <v>13544</v>
      </c>
      <c r="BH2448" s="124"/>
      <c r="BI2448" s="124"/>
      <c r="BP2448" s="123"/>
      <c r="BQ2448" s="123"/>
      <c r="BR2448" s="123"/>
      <c r="BX2448" s="123"/>
      <c r="BY2448" s="123"/>
      <c r="CB2448" s="129" t="s">
        <v>2101</v>
      </c>
      <c r="CC2448" s="129" t="s">
        <v>453</v>
      </c>
      <c r="CD2448" s="129" t="s">
        <v>2198</v>
      </c>
      <c r="CE2448" s="129" t="s">
        <v>2199</v>
      </c>
      <c r="CF2448" s="129" t="s">
        <v>2214</v>
      </c>
      <c r="CG2448" s="131" t="s">
        <v>18105</v>
      </c>
      <c r="CH2448" s="131" t="s">
        <v>13544</v>
      </c>
      <c r="CI2448" s="124" t="s">
        <v>21431</v>
      </c>
    </row>
    <row r="2449" spans="45:87" ht="15" hidden="1" x14ac:dyDescent="0.25">
      <c r="AS2449" s="124" t="s">
        <v>6644</v>
      </c>
      <c r="AT2449" s="129" t="s">
        <v>2101</v>
      </c>
      <c r="AU2449" s="129" t="s">
        <v>453</v>
      </c>
      <c r="AV2449" s="129" t="s">
        <v>2198</v>
      </c>
      <c r="AW2449" s="129" t="s">
        <v>2199</v>
      </c>
      <c r="AX2449" s="129" t="s">
        <v>2215</v>
      </c>
      <c r="AZ2449" s="129" t="s">
        <v>3984</v>
      </c>
      <c r="BA2449" s="130" t="s">
        <v>13545</v>
      </c>
      <c r="BB2449" s="130" t="s">
        <v>13546</v>
      </c>
      <c r="BH2449" s="124"/>
      <c r="BI2449" s="124"/>
      <c r="BP2449" s="123"/>
      <c r="BQ2449" s="123"/>
      <c r="BR2449" s="123"/>
      <c r="BX2449" s="123"/>
      <c r="BY2449" s="123"/>
      <c r="CB2449" s="129" t="s">
        <v>2101</v>
      </c>
      <c r="CC2449" s="129" t="s">
        <v>453</v>
      </c>
      <c r="CD2449" s="129" t="s">
        <v>2198</v>
      </c>
      <c r="CE2449" s="129" t="s">
        <v>2199</v>
      </c>
      <c r="CF2449" s="129" t="s">
        <v>2215</v>
      </c>
      <c r="CG2449" s="131" t="s">
        <v>18105</v>
      </c>
      <c r="CH2449" s="131" t="s">
        <v>13546</v>
      </c>
      <c r="CI2449" s="124" t="s">
        <v>21432</v>
      </c>
    </row>
    <row r="2450" spans="45:87" ht="15" hidden="1" x14ac:dyDescent="0.25">
      <c r="AS2450" s="124" t="s">
        <v>6645</v>
      </c>
      <c r="AT2450" s="129" t="s">
        <v>2101</v>
      </c>
      <c r="AU2450" s="129" t="s">
        <v>453</v>
      </c>
      <c r="AV2450" s="129" t="s">
        <v>2198</v>
      </c>
      <c r="AW2450" s="129" t="s">
        <v>2199</v>
      </c>
      <c r="AX2450" s="129" t="s">
        <v>2216</v>
      </c>
      <c r="AZ2450" s="129" t="s">
        <v>3984</v>
      </c>
      <c r="BA2450" s="130" t="s">
        <v>13547</v>
      </c>
      <c r="BB2450" s="130" t="s">
        <v>13548</v>
      </c>
      <c r="BH2450" s="124"/>
      <c r="BI2450" s="124"/>
      <c r="BP2450" s="123"/>
      <c r="BQ2450" s="123"/>
      <c r="BR2450" s="123"/>
      <c r="BX2450" s="123"/>
      <c r="BY2450" s="123"/>
      <c r="CB2450" s="129" t="s">
        <v>2101</v>
      </c>
      <c r="CC2450" s="129" t="s">
        <v>453</v>
      </c>
      <c r="CD2450" s="129" t="s">
        <v>2198</v>
      </c>
      <c r="CE2450" s="129" t="s">
        <v>2199</v>
      </c>
      <c r="CF2450" s="129" t="s">
        <v>2216</v>
      </c>
      <c r="CG2450" s="131" t="s">
        <v>18105</v>
      </c>
      <c r="CH2450" s="131" t="s">
        <v>13548</v>
      </c>
      <c r="CI2450" s="124" t="s">
        <v>21433</v>
      </c>
    </row>
    <row r="2451" spans="45:87" ht="15" hidden="1" x14ac:dyDescent="0.25">
      <c r="AS2451" s="124" t="s">
        <v>6646</v>
      </c>
      <c r="AT2451" s="129" t="s">
        <v>2101</v>
      </c>
      <c r="AU2451" s="129" t="s">
        <v>453</v>
      </c>
      <c r="AV2451" s="129" t="s">
        <v>2198</v>
      </c>
      <c r="AW2451" s="129" t="s">
        <v>2199</v>
      </c>
      <c r="AX2451" s="129" t="s">
        <v>2217</v>
      </c>
      <c r="AZ2451" s="129" t="s">
        <v>3984</v>
      </c>
      <c r="BA2451" s="130" t="s">
        <v>13549</v>
      </c>
      <c r="BB2451" s="130" t="s">
        <v>13550</v>
      </c>
      <c r="BH2451" s="124"/>
      <c r="BI2451" s="124"/>
      <c r="BP2451" s="123"/>
      <c r="BQ2451" s="123"/>
      <c r="BR2451" s="123"/>
      <c r="BX2451" s="123"/>
      <c r="BY2451" s="123"/>
      <c r="CB2451" s="129" t="s">
        <v>2101</v>
      </c>
      <c r="CC2451" s="129" t="s">
        <v>453</v>
      </c>
      <c r="CD2451" s="129" t="s">
        <v>2198</v>
      </c>
      <c r="CE2451" s="129" t="s">
        <v>2199</v>
      </c>
      <c r="CF2451" s="129" t="s">
        <v>2217</v>
      </c>
      <c r="CG2451" s="131" t="s">
        <v>18105</v>
      </c>
      <c r="CH2451" s="131" t="s">
        <v>13550</v>
      </c>
      <c r="CI2451" s="124" t="s">
        <v>21434</v>
      </c>
    </row>
    <row r="2452" spans="45:87" ht="15" hidden="1" x14ac:dyDescent="0.25">
      <c r="AS2452" s="124" t="s">
        <v>6647</v>
      </c>
      <c r="AT2452" s="129" t="s">
        <v>2101</v>
      </c>
      <c r="AU2452" s="129" t="s">
        <v>453</v>
      </c>
      <c r="AV2452" s="129" t="s">
        <v>2198</v>
      </c>
      <c r="AW2452" s="129" t="s">
        <v>2199</v>
      </c>
      <c r="AX2452" s="129" t="s">
        <v>2218</v>
      </c>
      <c r="AZ2452" s="129" t="s">
        <v>3984</v>
      </c>
      <c r="BA2452" s="130" t="s">
        <v>13551</v>
      </c>
      <c r="BB2452" s="130" t="s">
        <v>13552</v>
      </c>
      <c r="BH2452" s="124"/>
      <c r="BI2452" s="124"/>
      <c r="BP2452" s="123"/>
      <c r="BQ2452" s="123"/>
      <c r="BR2452" s="123"/>
      <c r="BX2452" s="123"/>
      <c r="BY2452" s="123"/>
      <c r="CB2452" s="129" t="s">
        <v>2101</v>
      </c>
      <c r="CC2452" s="129" t="s">
        <v>453</v>
      </c>
      <c r="CD2452" s="129" t="s">
        <v>2198</v>
      </c>
      <c r="CE2452" s="129" t="s">
        <v>2199</v>
      </c>
      <c r="CF2452" s="129" t="s">
        <v>2218</v>
      </c>
      <c r="CG2452" s="131" t="s">
        <v>18105</v>
      </c>
      <c r="CH2452" s="131" t="s">
        <v>13552</v>
      </c>
      <c r="CI2452" s="124" t="s">
        <v>21435</v>
      </c>
    </row>
    <row r="2453" spans="45:87" ht="15" hidden="1" x14ac:dyDescent="0.25">
      <c r="AS2453" s="124" t="s">
        <v>6648</v>
      </c>
      <c r="AT2453" s="129" t="s">
        <v>2101</v>
      </c>
      <c r="AU2453" s="129" t="s">
        <v>453</v>
      </c>
      <c r="AV2453" s="129" t="s">
        <v>2198</v>
      </c>
      <c r="AW2453" s="129" t="s">
        <v>2199</v>
      </c>
      <c r="AX2453" s="129" t="s">
        <v>2219</v>
      </c>
      <c r="AZ2453" s="129" t="s">
        <v>3984</v>
      </c>
      <c r="BA2453" s="130" t="s">
        <v>13553</v>
      </c>
      <c r="BB2453" s="130" t="s">
        <v>13554</v>
      </c>
      <c r="BH2453" s="124"/>
      <c r="BI2453" s="124"/>
      <c r="BP2453" s="123"/>
      <c r="BQ2453" s="123"/>
      <c r="BR2453" s="123"/>
      <c r="BX2453" s="123"/>
      <c r="BY2453" s="123"/>
      <c r="CB2453" s="129" t="s">
        <v>2101</v>
      </c>
      <c r="CC2453" s="129" t="s">
        <v>453</v>
      </c>
      <c r="CD2453" s="129" t="s">
        <v>2198</v>
      </c>
      <c r="CE2453" s="129" t="s">
        <v>2199</v>
      </c>
      <c r="CF2453" s="129" t="s">
        <v>2219</v>
      </c>
      <c r="CG2453" s="131" t="s">
        <v>18105</v>
      </c>
      <c r="CH2453" s="131" t="s">
        <v>13554</v>
      </c>
      <c r="CI2453" s="124" t="s">
        <v>21436</v>
      </c>
    </row>
    <row r="2454" spans="45:87" ht="15" hidden="1" x14ac:dyDescent="0.25">
      <c r="AS2454" s="124" t="s">
        <v>6649</v>
      </c>
      <c r="AT2454" s="129" t="s">
        <v>2101</v>
      </c>
      <c r="AU2454" s="129" t="s">
        <v>453</v>
      </c>
      <c r="AV2454" s="129" t="s">
        <v>2198</v>
      </c>
      <c r="AW2454" s="129" t="s">
        <v>2199</v>
      </c>
      <c r="AX2454" s="129" t="s">
        <v>2220</v>
      </c>
      <c r="AZ2454" s="129" t="s">
        <v>3984</v>
      </c>
      <c r="BA2454" s="130" t="s">
        <v>13555</v>
      </c>
      <c r="BB2454" s="130" t="s">
        <v>13556</v>
      </c>
      <c r="BH2454" s="124"/>
      <c r="BI2454" s="124"/>
      <c r="BP2454" s="123"/>
      <c r="BQ2454" s="123"/>
      <c r="BR2454" s="123"/>
      <c r="BX2454" s="123"/>
      <c r="BY2454" s="123"/>
      <c r="CB2454" s="129" t="s">
        <v>2101</v>
      </c>
      <c r="CC2454" s="129" t="s">
        <v>453</v>
      </c>
      <c r="CD2454" s="129" t="s">
        <v>2198</v>
      </c>
      <c r="CE2454" s="129" t="s">
        <v>2199</v>
      </c>
      <c r="CF2454" s="129" t="s">
        <v>2220</v>
      </c>
      <c r="CG2454" s="131" t="s">
        <v>18105</v>
      </c>
      <c r="CH2454" s="131" t="s">
        <v>13556</v>
      </c>
      <c r="CI2454" s="124" t="s">
        <v>21437</v>
      </c>
    </row>
    <row r="2455" spans="45:87" ht="15" hidden="1" x14ac:dyDescent="0.25">
      <c r="AS2455" s="124" t="s">
        <v>6650</v>
      </c>
      <c r="AT2455" s="129" t="s">
        <v>2101</v>
      </c>
      <c r="AU2455" s="129" t="s">
        <v>453</v>
      </c>
      <c r="AV2455" s="129" t="s">
        <v>2198</v>
      </c>
      <c r="AW2455" s="129" t="s">
        <v>2199</v>
      </c>
      <c r="AX2455" s="129" t="s">
        <v>2221</v>
      </c>
      <c r="AZ2455" s="129" t="s">
        <v>3984</v>
      </c>
      <c r="BA2455" s="130" t="s">
        <v>13557</v>
      </c>
      <c r="BB2455" s="130" t="s">
        <v>13558</v>
      </c>
      <c r="BH2455" s="124"/>
      <c r="BI2455" s="124"/>
      <c r="BP2455" s="123"/>
      <c r="BQ2455" s="123"/>
      <c r="BR2455" s="123"/>
      <c r="BX2455" s="123"/>
      <c r="BY2455" s="123"/>
      <c r="CB2455" s="129" t="s">
        <v>2101</v>
      </c>
      <c r="CC2455" s="129" t="s">
        <v>453</v>
      </c>
      <c r="CD2455" s="129" t="s">
        <v>2198</v>
      </c>
      <c r="CE2455" s="129" t="s">
        <v>2199</v>
      </c>
      <c r="CF2455" s="129" t="s">
        <v>2221</v>
      </c>
      <c r="CG2455" s="131" t="s">
        <v>18105</v>
      </c>
      <c r="CH2455" s="131" t="s">
        <v>13558</v>
      </c>
      <c r="CI2455" s="124" t="s">
        <v>21438</v>
      </c>
    </row>
    <row r="2456" spans="45:87" ht="15" hidden="1" x14ac:dyDescent="0.25">
      <c r="AS2456" s="124" t="s">
        <v>6651</v>
      </c>
      <c r="AT2456" s="129" t="s">
        <v>2101</v>
      </c>
      <c r="AU2456" s="129" t="s">
        <v>453</v>
      </c>
      <c r="AV2456" s="129" t="s">
        <v>2198</v>
      </c>
      <c r="AW2456" s="129" t="s">
        <v>2222</v>
      </c>
      <c r="AX2456" s="129" t="s">
        <v>2223</v>
      </c>
      <c r="AZ2456" s="129" t="s">
        <v>3984</v>
      </c>
      <c r="BA2456" s="130" t="s">
        <v>13559</v>
      </c>
      <c r="BB2456" s="130" t="s">
        <v>13560</v>
      </c>
      <c r="BH2456" s="124"/>
      <c r="BI2456" s="124"/>
      <c r="BP2456" s="123"/>
      <c r="BQ2456" s="123"/>
      <c r="BR2456" s="123"/>
      <c r="BX2456" s="123"/>
      <c r="BY2456" s="123"/>
      <c r="CB2456" s="129" t="s">
        <v>2101</v>
      </c>
      <c r="CC2456" s="129" t="s">
        <v>453</v>
      </c>
      <c r="CD2456" s="129" t="s">
        <v>2198</v>
      </c>
      <c r="CE2456" s="129" t="s">
        <v>2222</v>
      </c>
      <c r="CF2456" s="129" t="s">
        <v>2223</v>
      </c>
      <c r="CG2456" s="131" t="s">
        <v>18106</v>
      </c>
      <c r="CH2456" s="131" t="s">
        <v>13560</v>
      </c>
      <c r="CI2456" s="124" t="s">
        <v>21439</v>
      </c>
    </row>
    <row r="2457" spans="45:87" ht="15" hidden="1" x14ac:dyDescent="0.25">
      <c r="AS2457" s="124" t="s">
        <v>6652</v>
      </c>
      <c r="AT2457" s="129" t="s">
        <v>2101</v>
      </c>
      <c r="AU2457" s="129" t="s">
        <v>453</v>
      </c>
      <c r="AV2457" s="129" t="s">
        <v>2198</v>
      </c>
      <c r="AW2457" s="129" t="s">
        <v>2222</v>
      </c>
      <c r="AX2457" s="129" t="s">
        <v>2224</v>
      </c>
      <c r="AZ2457" s="129" t="s">
        <v>3984</v>
      </c>
      <c r="BA2457" s="130" t="s">
        <v>13561</v>
      </c>
      <c r="BB2457" s="130" t="s">
        <v>13562</v>
      </c>
      <c r="BH2457" s="124"/>
      <c r="BI2457" s="124"/>
      <c r="BP2457" s="123"/>
      <c r="BQ2457" s="123"/>
      <c r="BR2457" s="123"/>
      <c r="BX2457" s="123"/>
      <c r="BY2457" s="123"/>
      <c r="CB2457" s="129" t="s">
        <v>2101</v>
      </c>
      <c r="CC2457" s="129" t="s">
        <v>453</v>
      </c>
      <c r="CD2457" s="129" t="s">
        <v>2198</v>
      </c>
      <c r="CE2457" s="129" t="s">
        <v>2222</v>
      </c>
      <c r="CF2457" s="129" t="s">
        <v>2224</v>
      </c>
      <c r="CG2457" s="131" t="s">
        <v>18106</v>
      </c>
      <c r="CH2457" s="131" t="s">
        <v>13562</v>
      </c>
      <c r="CI2457" s="124" t="s">
        <v>21440</v>
      </c>
    </row>
    <row r="2458" spans="45:87" ht="15" hidden="1" x14ac:dyDescent="0.25">
      <c r="AS2458" s="124" t="s">
        <v>6653</v>
      </c>
      <c r="AT2458" s="129" t="s">
        <v>2101</v>
      </c>
      <c r="AU2458" s="129" t="s">
        <v>453</v>
      </c>
      <c r="AV2458" s="129" t="s">
        <v>2198</v>
      </c>
      <c r="AW2458" s="129" t="s">
        <v>2222</v>
      </c>
      <c r="AX2458" s="129" t="s">
        <v>2225</v>
      </c>
      <c r="AZ2458" s="129" t="s">
        <v>3984</v>
      </c>
      <c r="BA2458" s="130" t="s">
        <v>13563</v>
      </c>
      <c r="BB2458" s="130" t="s">
        <v>13564</v>
      </c>
      <c r="BH2458" s="124"/>
      <c r="BI2458" s="124"/>
      <c r="BP2458" s="123"/>
      <c r="BQ2458" s="123"/>
      <c r="BR2458" s="123"/>
      <c r="BX2458" s="123"/>
      <c r="BY2458" s="123"/>
      <c r="CB2458" s="129" t="s">
        <v>2101</v>
      </c>
      <c r="CC2458" s="129" t="s">
        <v>453</v>
      </c>
      <c r="CD2458" s="129" t="s">
        <v>2198</v>
      </c>
      <c r="CE2458" s="129" t="s">
        <v>2222</v>
      </c>
      <c r="CF2458" s="129" t="s">
        <v>2225</v>
      </c>
      <c r="CG2458" s="131" t="s">
        <v>18106</v>
      </c>
      <c r="CH2458" s="131" t="s">
        <v>13564</v>
      </c>
      <c r="CI2458" s="124" t="s">
        <v>21441</v>
      </c>
    </row>
    <row r="2459" spans="45:87" ht="15" hidden="1" x14ac:dyDescent="0.25">
      <c r="AS2459" s="124" t="s">
        <v>6654</v>
      </c>
      <c r="AT2459" s="129" t="s">
        <v>2101</v>
      </c>
      <c r="AU2459" s="129" t="s">
        <v>453</v>
      </c>
      <c r="AV2459" s="129" t="s">
        <v>2198</v>
      </c>
      <c r="AW2459" s="129" t="s">
        <v>2222</v>
      </c>
      <c r="AX2459" s="129" t="s">
        <v>2226</v>
      </c>
      <c r="AZ2459" s="129" t="s">
        <v>3984</v>
      </c>
      <c r="BA2459" s="130" t="s">
        <v>13565</v>
      </c>
      <c r="BB2459" s="130" t="s">
        <v>13566</v>
      </c>
      <c r="BH2459" s="124"/>
      <c r="BI2459" s="124"/>
      <c r="BP2459" s="123"/>
      <c r="BQ2459" s="123"/>
      <c r="BR2459" s="123"/>
      <c r="BX2459" s="123"/>
      <c r="BY2459" s="123"/>
      <c r="CB2459" s="129" t="s">
        <v>2101</v>
      </c>
      <c r="CC2459" s="129" t="s">
        <v>453</v>
      </c>
      <c r="CD2459" s="129" t="s">
        <v>2198</v>
      </c>
      <c r="CE2459" s="129" t="s">
        <v>2222</v>
      </c>
      <c r="CF2459" s="129" t="s">
        <v>2226</v>
      </c>
      <c r="CG2459" s="131" t="s">
        <v>18106</v>
      </c>
      <c r="CH2459" s="131" t="s">
        <v>13566</v>
      </c>
      <c r="CI2459" s="124" t="s">
        <v>21442</v>
      </c>
    </row>
    <row r="2460" spans="45:87" ht="15" hidden="1" x14ac:dyDescent="0.25">
      <c r="AS2460" s="124" t="s">
        <v>6655</v>
      </c>
      <c r="AT2460" s="129" t="s">
        <v>2101</v>
      </c>
      <c r="AU2460" s="129" t="s">
        <v>453</v>
      </c>
      <c r="AV2460" s="129" t="s">
        <v>2198</v>
      </c>
      <c r="AW2460" s="129" t="s">
        <v>2222</v>
      </c>
      <c r="AX2460" s="129" t="s">
        <v>2227</v>
      </c>
      <c r="AZ2460" s="129" t="s">
        <v>3984</v>
      </c>
      <c r="BA2460" s="130" t="s">
        <v>13567</v>
      </c>
      <c r="BB2460" s="130" t="s">
        <v>13568</v>
      </c>
      <c r="BH2460" s="124"/>
      <c r="BI2460" s="124"/>
      <c r="BP2460" s="123"/>
      <c r="BQ2460" s="123"/>
      <c r="BR2460" s="123"/>
      <c r="BX2460" s="123"/>
      <c r="BY2460" s="123"/>
      <c r="CB2460" s="129" t="s">
        <v>2101</v>
      </c>
      <c r="CC2460" s="129" t="s">
        <v>453</v>
      </c>
      <c r="CD2460" s="129" t="s">
        <v>2198</v>
      </c>
      <c r="CE2460" s="129" t="s">
        <v>2222</v>
      </c>
      <c r="CF2460" s="129" t="s">
        <v>2227</v>
      </c>
      <c r="CG2460" s="131" t="s">
        <v>18106</v>
      </c>
      <c r="CH2460" s="131" t="s">
        <v>13568</v>
      </c>
      <c r="CI2460" s="124" t="s">
        <v>21443</v>
      </c>
    </row>
    <row r="2461" spans="45:87" ht="15" hidden="1" x14ac:dyDescent="0.25">
      <c r="AS2461" s="124" t="s">
        <v>6656</v>
      </c>
      <c r="AT2461" s="129" t="s">
        <v>2101</v>
      </c>
      <c r="AU2461" s="129" t="s">
        <v>453</v>
      </c>
      <c r="AV2461" s="129" t="s">
        <v>2198</v>
      </c>
      <c r="AW2461" s="129" t="s">
        <v>2222</v>
      </c>
      <c r="AX2461" s="129" t="s">
        <v>2228</v>
      </c>
      <c r="AZ2461" s="129" t="s">
        <v>3984</v>
      </c>
      <c r="BA2461" s="130" t="s">
        <v>13569</v>
      </c>
      <c r="BB2461" s="130" t="s">
        <v>13570</v>
      </c>
      <c r="BH2461" s="124"/>
      <c r="BI2461" s="124"/>
      <c r="BP2461" s="123"/>
      <c r="BQ2461" s="123"/>
      <c r="BR2461" s="123"/>
      <c r="BX2461" s="123"/>
      <c r="BY2461" s="123"/>
      <c r="CB2461" s="129" t="s">
        <v>2101</v>
      </c>
      <c r="CC2461" s="129" t="s">
        <v>453</v>
      </c>
      <c r="CD2461" s="129" t="s">
        <v>2198</v>
      </c>
      <c r="CE2461" s="129" t="s">
        <v>2222</v>
      </c>
      <c r="CF2461" s="129" t="s">
        <v>2228</v>
      </c>
      <c r="CG2461" s="131" t="s">
        <v>18106</v>
      </c>
      <c r="CH2461" s="131" t="s">
        <v>13570</v>
      </c>
      <c r="CI2461" s="124" t="s">
        <v>21444</v>
      </c>
    </row>
    <row r="2462" spans="45:87" ht="15" hidden="1" x14ac:dyDescent="0.25">
      <c r="AS2462" s="124" t="s">
        <v>6657</v>
      </c>
      <c r="AT2462" s="129" t="s">
        <v>2101</v>
      </c>
      <c r="AU2462" s="129" t="s">
        <v>453</v>
      </c>
      <c r="AV2462" s="129" t="s">
        <v>2198</v>
      </c>
      <c r="AW2462" s="129" t="s">
        <v>2222</v>
      </c>
      <c r="AX2462" s="129" t="s">
        <v>2229</v>
      </c>
      <c r="AZ2462" s="129" t="s">
        <v>3984</v>
      </c>
      <c r="BA2462" s="130" t="s">
        <v>13571</v>
      </c>
      <c r="BB2462" s="130" t="s">
        <v>13572</v>
      </c>
      <c r="BH2462" s="124"/>
      <c r="BI2462" s="124"/>
      <c r="BP2462" s="123"/>
      <c r="BQ2462" s="123"/>
      <c r="BR2462" s="123"/>
      <c r="BX2462" s="123"/>
      <c r="BY2462" s="123"/>
      <c r="CB2462" s="129" t="s">
        <v>2101</v>
      </c>
      <c r="CC2462" s="129" t="s">
        <v>453</v>
      </c>
      <c r="CD2462" s="129" t="s">
        <v>2198</v>
      </c>
      <c r="CE2462" s="129" t="s">
        <v>2222</v>
      </c>
      <c r="CF2462" s="129" t="s">
        <v>2229</v>
      </c>
      <c r="CG2462" s="131" t="s">
        <v>18106</v>
      </c>
      <c r="CH2462" s="131" t="s">
        <v>13572</v>
      </c>
      <c r="CI2462" s="124" t="s">
        <v>21445</v>
      </c>
    </row>
    <row r="2463" spans="45:87" ht="15" hidden="1" x14ac:dyDescent="0.25">
      <c r="AS2463" s="124" t="s">
        <v>6658</v>
      </c>
      <c r="AT2463" s="129" t="s">
        <v>2101</v>
      </c>
      <c r="AU2463" s="129" t="s">
        <v>453</v>
      </c>
      <c r="AV2463" s="129" t="s">
        <v>2198</v>
      </c>
      <c r="AW2463" s="129" t="s">
        <v>2222</v>
      </c>
      <c r="AX2463" s="129" t="s">
        <v>2230</v>
      </c>
      <c r="AZ2463" s="129" t="s">
        <v>3984</v>
      </c>
      <c r="BA2463" s="130" t="s">
        <v>13573</v>
      </c>
      <c r="BB2463" s="130" t="s">
        <v>13574</v>
      </c>
      <c r="BH2463" s="124"/>
      <c r="BI2463" s="124"/>
      <c r="BP2463" s="123"/>
      <c r="BQ2463" s="123"/>
      <c r="BR2463" s="123"/>
      <c r="BX2463" s="123"/>
      <c r="BY2463" s="123"/>
      <c r="CB2463" s="129" t="s">
        <v>2101</v>
      </c>
      <c r="CC2463" s="129" t="s">
        <v>453</v>
      </c>
      <c r="CD2463" s="129" t="s">
        <v>2198</v>
      </c>
      <c r="CE2463" s="129" t="s">
        <v>2222</v>
      </c>
      <c r="CF2463" s="129" t="s">
        <v>2230</v>
      </c>
      <c r="CG2463" s="131" t="s">
        <v>18106</v>
      </c>
      <c r="CH2463" s="131" t="s">
        <v>13574</v>
      </c>
      <c r="CI2463" s="124" t="s">
        <v>21446</v>
      </c>
    </row>
    <row r="2464" spans="45:87" ht="15" hidden="1" x14ac:dyDescent="0.25">
      <c r="AS2464" s="124" t="s">
        <v>6659</v>
      </c>
      <c r="AT2464" s="129" t="s">
        <v>2101</v>
      </c>
      <c r="AU2464" s="129" t="s">
        <v>453</v>
      </c>
      <c r="AV2464" s="129" t="s">
        <v>2198</v>
      </c>
      <c r="AW2464" s="129" t="s">
        <v>2222</v>
      </c>
      <c r="AX2464" s="129" t="s">
        <v>2231</v>
      </c>
      <c r="AZ2464" s="129" t="s">
        <v>3984</v>
      </c>
      <c r="BA2464" s="130" t="s">
        <v>13575</v>
      </c>
      <c r="BB2464" s="130" t="s">
        <v>13576</v>
      </c>
      <c r="BH2464" s="124"/>
      <c r="BI2464" s="124"/>
      <c r="BP2464" s="123"/>
      <c r="BQ2464" s="123"/>
      <c r="BR2464" s="123"/>
      <c r="BX2464" s="123"/>
      <c r="BY2464" s="123"/>
      <c r="CB2464" s="129" t="s">
        <v>2101</v>
      </c>
      <c r="CC2464" s="129" t="s">
        <v>453</v>
      </c>
      <c r="CD2464" s="129" t="s">
        <v>2198</v>
      </c>
      <c r="CE2464" s="129" t="s">
        <v>2222</v>
      </c>
      <c r="CF2464" s="129" t="s">
        <v>2231</v>
      </c>
      <c r="CG2464" s="131" t="s">
        <v>18106</v>
      </c>
      <c r="CH2464" s="131" t="s">
        <v>13576</v>
      </c>
      <c r="CI2464" s="124" t="s">
        <v>21447</v>
      </c>
    </row>
    <row r="2465" spans="45:87" ht="15" hidden="1" x14ac:dyDescent="0.25">
      <c r="AS2465" s="124" t="s">
        <v>6660</v>
      </c>
      <c r="AT2465" s="129" t="s">
        <v>2101</v>
      </c>
      <c r="AU2465" s="129" t="s">
        <v>453</v>
      </c>
      <c r="AV2465" s="129" t="s">
        <v>2198</v>
      </c>
      <c r="AW2465" s="129" t="s">
        <v>2222</v>
      </c>
      <c r="AX2465" s="129" t="s">
        <v>2232</v>
      </c>
      <c r="AZ2465" s="129" t="s">
        <v>3984</v>
      </c>
      <c r="BA2465" s="130" t="s">
        <v>13577</v>
      </c>
      <c r="BB2465" s="130" t="s">
        <v>13578</v>
      </c>
      <c r="BH2465" s="124"/>
      <c r="BI2465" s="124"/>
      <c r="BP2465" s="123"/>
      <c r="BQ2465" s="123"/>
      <c r="BR2465" s="123"/>
      <c r="BX2465" s="123"/>
      <c r="BY2465" s="123"/>
      <c r="CB2465" s="129" t="s">
        <v>2101</v>
      </c>
      <c r="CC2465" s="129" t="s">
        <v>453</v>
      </c>
      <c r="CD2465" s="129" t="s">
        <v>2198</v>
      </c>
      <c r="CE2465" s="129" t="s">
        <v>2222</v>
      </c>
      <c r="CF2465" s="129" t="s">
        <v>2232</v>
      </c>
      <c r="CG2465" s="131" t="s">
        <v>18106</v>
      </c>
      <c r="CH2465" s="131" t="s">
        <v>13578</v>
      </c>
      <c r="CI2465" s="124" t="s">
        <v>21448</v>
      </c>
    </row>
    <row r="2466" spans="45:87" ht="15" hidden="1" x14ac:dyDescent="0.25">
      <c r="AS2466" s="124" t="s">
        <v>6661</v>
      </c>
      <c r="AT2466" s="129" t="s">
        <v>2101</v>
      </c>
      <c r="AU2466" s="129" t="s">
        <v>453</v>
      </c>
      <c r="AV2466" s="129" t="s">
        <v>2198</v>
      </c>
      <c r="AW2466" s="129" t="s">
        <v>2222</v>
      </c>
      <c r="AX2466" s="129" t="s">
        <v>2233</v>
      </c>
      <c r="AZ2466" s="129" t="s">
        <v>3984</v>
      </c>
      <c r="BA2466" s="130" t="s">
        <v>13579</v>
      </c>
      <c r="BB2466" s="130" t="s">
        <v>13580</v>
      </c>
      <c r="BH2466" s="124"/>
      <c r="BI2466" s="124"/>
      <c r="BP2466" s="123"/>
      <c r="BQ2466" s="123"/>
      <c r="BR2466" s="123"/>
      <c r="BX2466" s="123"/>
      <c r="BY2466" s="123"/>
      <c r="CB2466" s="129" t="s">
        <v>2101</v>
      </c>
      <c r="CC2466" s="129" t="s">
        <v>453</v>
      </c>
      <c r="CD2466" s="129" t="s">
        <v>2198</v>
      </c>
      <c r="CE2466" s="129" t="s">
        <v>2222</v>
      </c>
      <c r="CF2466" s="129" t="s">
        <v>2233</v>
      </c>
      <c r="CG2466" s="131" t="s">
        <v>18106</v>
      </c>
      <c r="CH2466" s="131" t="s">
        <v>13580</v>
      </c>
      <c r="CI2466" s="124" t="s">
        <v>21449</v>
      </c>
    </row>
    <row r="2467" spans="45:87" ht="15" hidden="1" x14ac:dyDescent="0.25">
      <c r="AS2467" s="124" t="s">
        <v>6662</v>
      </c>
      <c r="AT2467" s="129" t="s">
        <v>2101</v>
      </c>
      <c r="AU2467" s="129" t="s">
        <v>453</v>
      </c>
      <c r="AV2467" s="129" t="s">
        <v>2198</v>
      </c>
      <c r="AW2467" s="129" t="s">
        <v>2222</v>
      </c>
      <c r="AX2467" s="129" t="s">
        <v>2234</v>
      </c>
      <c r="AZ2467" s="129" t="s">
        <v>3984</v>
      </c>
      <c r="BA2467" s="130" t="s">
        <v>13581</v>
      </c>
      <c r="BB2467" s="130" t="s">
        <v>13582</v>
      </c>
      <c r="BH2467" s="124"/>
      <c r="BI2467" s="124"/>
      <c r="BP2467" s="123"/>
      <c r="BQ2467" s="123"/>
      <c r="BR2467" s="123"/>
      <c r="BX2467" s="123"/>
      <c r="BY2467" s="123"/>
      <c r="CB2467" s="129" t="s">
        <v>2101</v>
      </c>
      <c r="CC2467" s="129" t="s">
        <v>453</v>
      </c>
      <c r="CD2467" s="129" t="s">
        <v>2198</v>
      </c>
      <c r="CE2467" s="129" t="s">
        <v>2222</v>
      </c>
      <c r="CF2467" s="129" t="s">
        <v>2234</v>
      </c>
      <c r="CG2467" s="131" t="s">
        <v>18106</v>
      </c>
      <c r="CH2467" s="131" t="s">
        <v>13582</v>
      </c>
      <c r="CI2467" s="124" t="s">
        <v>21450</v>
      </c>
    </row>
    <row r="2468" spans="45:87" ht="15" hidden="1" x14ac:dyDescent="0.25">
      <c r="AS2468" s="124" t="s">
        <v>6663</v>
      </c>
      <c r="AT2468" s="129" t="s">
        <v>2101</v>
      </c>
      <c r="AU2468" s="129" t="s">
        <v>453</v>
      </c>
      <c r="AV2468" s="129" t="s">
        <v>2198</v>
      </c>
      <c r="AW2468" s="129" t="s">
        <v>2222</v>
      </c>
      <c r="AX2468" s="129" t="s">
        <v>2235</v>
      </c>
      <c r="AZ2468" s="129" t="s">
        <v>3984</v>
      </c>
      <c r="BA2468" s="130" t="s">
        <v>13583</v>
      </c>
      <c r="BB2468" s="130" t="s">
        <v>13584</v>
      </c>
      <c r="BH2468" s="124"/>
      <c r="BI2468" s="124"/>
      <c r="BP2468" s="123"/>
      <c r="BQ2468" s="123"/>
      <c r="BR2468" s="123"/>
      <c r="BX2468" s="123"/>
      <c r="BY2468" s="123"/>
      <c r="CB2468" s="129" t="s">
        <v>2101</v>
      </c>
      <c r="CC2468" s="129" t="s">
        <v>453</v>
      </c>
      <c r="CD2468" s="129" t="s">
        <v>2198</v>
      </c>
      <c r="CE2468" s="129" t="s">
        <v>2222</v>
      </c>
      <c r="CF2468" s="129" t="s">
        <v>2235</v>
      </c>
      <c r="CG2468" s="131" t="s">
        <v>18106</v>
      </c>
      <c r="CH2468" s="131" t="s">
        <v>13584</v>
      </c>
      <c r="CI2468" s="124" t="s">
        <v>21451</v>
      </c>
    </row>
    <row r="2469" spans="45:87" ht="15" hidden="1" x14ac:dyDescent="0.25">
      <c r="AS2469" s="124" t="s">
        <v>6664</v>
      </c>
      <c r="AT2469" s="129" t="s">
        <v>2101</v>
      </c>
      <c r="AU2469" s="129" t="s">
        <v>453</v>
      </c>
      <c r="AV2469" s="129" t="s">
        <v>2198</v>
      </c>
      <c r="AW2469" s="129" t="s">
        <v>2222</v>
      </c>
      <c r="AX2469" s="129" t="s">
        <v>2236</v>
      </c>
      <c r="AZ2469" s="129" t="s">
        <v>3984</v>
      </c>
      <c r="BA2469" s="130" t="s">
        <v>13585</v>
      </c>
      <c r="BB2469" s="130" t="s">
        <v>13586</v>
      </c>
      <c r="BH2469" s="124"/>
      <c r="BI2469" s="124"/>
      <c r="BP2469" s="123"/>
      <c r="BQ2469" s="123"/>
      <c r="BR2469" s="123"/>
      <c r="BX2469" s="123"/>
      <c r="BY2469" s="123"/>
      <c r="CB2469" s="129" t="s">
        <v>2101</v>
      </c>
      <c r="CC2469" s="129" t="s">
        <v>453</v>
      </c>
      <c r="CD2469" s="129" t="s">
        <v>2198</v>
      </c>
      <c r="CE2469" s="129" t="s">
        <v>2222</v>
      </c>
      <c r="CF2469" s="129" t="s">
        <v>2236</v>
      </c>
      <c r="CG2469" s="131" t="s">
        <v>18106</v>
      </c>
      <c r="CH2469" s="131" t="s">
        <v>13586</v>
      </c>
      <c r="CI2469" s="124" t="s">
        <v>21452</v>
      </c>
    </row>
    <row r="2470" spans="45:87" ht="15" hidden="1" x14ac:dyDescent="0.25">
      <c r="AS2470" s="124" t="s">
        <v>6665</v>
      </c>
      <c r="AT2470" s="129" t="s">
        <v>2101</v>
      </c>
      <c r="AU2470" s="129" t="s">
        <v>453</v>
      </c>
      <c r="AV2470" s="129" t="s">
        <v>2198</v>
      </c>
      <c r="AW2470" s="129" t="s">
        <v>2222</v>
      </c>
      <c r="AX2470" s="129" t="s">
        <v>2237</v>
      </c>
      <c r="AZ2470" s="129" t="s">
        <v>3984</v>
      </c>
      <c r="BA2470" s="130" t="s">
        <v>13587</v>
      </c>
      <c r="BB2470" s="130" t="s">
        <v>13588</v>
      </c>
      <c r="BH2470" s="124"/>
      <c r="BI2470" s="124"/>
      <c r="BP2470" s="123"/>
      <c r="BQ2470" s="123"/>
      <c r="BR2470" s="123"/>
      <c r="BX2470" s="123"/>
      <c r="BY2470" s="123"/>
      <c r="CB2470" s="129" t="s">
        <v>2101</v>
      </c>
      <c r="CC2470" s="129" t="s">
        <v>453</v>
      </c>
      <c r="CD2470" s="129" t="s">
        <v>2198</v>
      </c>
      <c r="CE2470" s="129" t="s">
        <v>2222</v>
      </c>
      <c r="CF2470" s="129" t="s">
        <v>2237</v>
      </c>
      <c r="CG2470" s="131" t="s">
        <v>18106</v>
      </c>
      <c r="CH2470" s="131" t="s">
        <v>13588</v>
      </c>
      <c r="CI2470" s="124" t="s">
        <v>21453</v>
      </c>
    </row>
    <row r="2471" spans="45:87" ht="15" hidden="1" x14ac:dyDescent="0.25">
      <c r="AS2471" s="124" t="s">
        <v>6666</v>
      </c>
      <c r="AT2471" s="129" t="s">
        <v>2101</v>
      </c>
      <c r="AU2471" s="129" t="s">
        <v>453</v>
      </c>
      <c r="AV2471" s="129" t="s">
        <v>2198</v>
      </c>
      <c r="AW2471" s="129" t="s">
        <v>2222</v>
      </c>
      <c r="AX2471" s="129" t="s">
        <v>2238</v>
      </c>
      <c r="AZ2471" s="129" t="s">
        <v>3984</v>
      </c>
      <c r="BA2471" s="130" t="s">
        <v>13589</v>
      </c>
      <c r="BB2471" s="130" t="s">
        <v>13590</v>
      </c>
      <c r="BH2471" s="124"/>
      <c r="BI2471" s="124"/>
      <c r="BP2471" s="123"/>
      <c r="BQ2471" s="123"/>
      <c r="BR2471" s="123"/>
      <c r="BX2471" s="123"/>
      <c r="BY2471" s="123"/>
      <c r="CB2471" s="129" t="s">
        <v>2101</v>
      </c>
      <c r="CC2471" s="129" t="s">
        <v>453</v>
      </c>
      <c r="CD2471" s="129" t="s">
        <v>2198</v>
      </c>
      <c r="CE2471" s="129" t="s">
        <v>2222</v>
      </c>
      <c r="CF2471" s="129" t="s">
        <v>2238</v>
      </c>
      <c r="CG2471" s="131" t="s">
        <v>18106</v>
      </c>
      <c r="CH2471" s="131" t="s">
        <v>13590</v>
      </c>
      <c r="CI2471" s="124" t="s">
        <v>21454</v>
      </c>
    </row>
    <row r="2472" spans="45:87" ht="15" hidden="1" x14ac:dyDescent="0.25">
      <c r="AS2472" s="124" t="s">
        <v>6667</v>
      </c>
      <c r="AT2472" s="129" t="s">
        <v>2101</v>
      </c>
      <c r="AU2472" s="129" t="s">
        <v>453</v>
      </c>
      <c r="AV2472" s="129" t="s">
        <v>2198</v>
      </c>
      <c r="AW2472" s="129" t="s">
        <v>2222</v>
      </c>
      <c r="AX2472" s="129" t="s">
        <v>2239</v>
      </c>
      <c r="AZ2472" s="129" t="s">
        <v>3984</v>
      </c>
      <c r="BA2472" s="130" t="s">
        <v>13591</v>
      </c>
      <c r="BB2472" s="130" t="s">
        <v>13592</v>
      </c>
      <c r="BH2472" s="124"/>
      <c r="BI2472" s="124"/>
      <c r="BP2472" s="123"/>
      <c r="BQ2472" s="123"/>
      <c r="BR2472" s="123"/>
      <c r="BX2472" s="123"/>
      <c r="BY2472" s="123"/>
      <c r="CB2472" s="129" t="s">
        <v>2101</v>
      </c>
      <c r="CC2472" s="129" t="s">
        <v>453</v>
      </c>
      <c r="CD2472" s="129" t="s">
        <v>2198</v>
      </c>
      <c r="CE2472" s="129" t="s">
        <v>2222</v>
      </c>
      <c r="CF2472" s="129" t="s">
        <v>2239</v>
      </c>
      <c r="CG2472" s="131" t="s">
        <v>18106</v>
      </c>
      <c r="CH2472" s="131" t="s">
        <v>13592</v>
      </c>
      <c r="CI2472" s="124" t="s">
        <v>21455</v>
      </c>
    </row>
    <row r="2473" spans="45:87" ht="15" hidden="1" x14ac:dyDescent="0.25">
      <c r="AS2473" s="124" t="s">
        <v>6668</v>
      </c>
      <c r="AT2473" s="129" t="s">
        <v>2101</v>
      </c>
      <c r="AU2473" s="129" t="s">
        <v>453</v>
      </c>
      <c r="AV2473" s="129" t="s">
        <v>2198</v>
      </c>
      <c r="AW2473" s="129" t="s">
        <v>2222</v>
      </c>
      <c r="AX2473" s="129" t="s">
        <v>2240</v>
      </c>
      <c r="AZ2473" s="129" t="s">
        <v>3984</v>
      </c>
      <c r="BA2473" s="130" t="s">
        <v>13593</v>
      </c>
      <c r="BB2473" s="130" t="s">
        <v>13594</v>
      </c>
      <c r="BH2473" s="124"/>
      <c r="BI2473" s="124"/>
      <c r="BP2473" s="123"/>
      <c r="BQ2473" s="123"/>
      <c r="BR2473" s="123"/>
      <c r="BX2473" s="123"/>
      <c r="BY2473" s="123"/>
      <c r="CB2473" s="129" t="s">
        <v>2101</v>
      </c>
      <c r="CC2473" s="129" t="s">
        <v>453</v>
      </c>
      <c r="CD2473" s="129" t="s">
        <v>2198</v>
      </c>
      <c r="CE2473" s="129" t="s">
        <v>2222</v>
      </c>
      <c r="CF2473" s="129" t="s">
        <v>2240</v>
      </c>
      <c r="CG2473" s="131" t="s">
        <v>18106</v>
      </c>
      <c r="CH2473" s="131" t="s">
        <v>13594</v>
      </c>
      <c r="CI2473" s="124" t="s">
        <v>21456</v>
      </c>
    </row>
    <row r="2474" spans="45:87" ht="15" hidden="1" x14ac:dyDescent="0.25">
      <c r="AS2474" s="124" t="s">
        <v>6669</v>
      </c>
      <c r="AT2474" s="129" t="s">
        <v>2101</v>
      </c>
      <c r="AU2474" s="129" t="s">
        <v>453</v>
      </c>
      <c r="AV2474" s="129" t="s">
        <v>2198</v>
      </c>
      <c r="AW2474" s="129" t="s">
        <v>2241</v>
      </c>
      <c r="AX2474" s="129" t="s">
        <v>2242</v>
      </c>
      <c r="AZ2474" s="129" t="s">
        <v>3984</v>
      </c>
      <c r="BA2474" s="130" t="s">
        <v>13595</v>
      </c>
      <c r="BB2474" s="130" t="s">
        <v>13596</v>
      </c>
      <c r="BH2474" s="124"/>
      <c r="BI2474" s="124"/>
      <c r="BP2474" s="123"/>
      <c r="BQ2474" s="123"/>
      <c r="BR2474" s="123"/>
      <c r="BX2474" s="123"/>
      <c r="BY2474" s="123"/>
      <c r="CB2474" s="129" t="s">
        <v>2101</v>
      </c>
      <c r="CC2474" s="129" t="s">
        <v>453</v>
      </c>
      <c r="CD2474" s="129" t="s">
        <v>2198</v>
      </c>
      <c r="CE2474" s="129" t="s">
        <v>2241</v>
      </c>
      <c r="CF2474" s="129" t="s">
        <v>2242</v>
      </c>
      <c r="CG2474" s="131" t="s">
        <v>18107</v>
      </c>
      <c r="CH2474" s="131" t="s">
        <v>13596</v>
      </c>
      <c r="CI2474" s="124" t="s">
        <v>21457</v>
      </c>
    </row>
    <row r="2475" spans="45:87" ht="15" hidden="1" x14ac:dyDescent="0.25">
      <c r="AS2475" s="124" t="s">
        <v>6670</v>
      </c>
      <c r="AT2475" s="129" t="s">
        <v>2101</v>
      </c>
      <c r="AU2475" s="129" t="s">
        <v>453</v>
      </c>
      <c r="AV2475" s="129" t="s">
        <v>2198</v>
      </c>
      <c r="AW2475" s="129" t="s">
        <v>2241</v>
      </c>
      <c r="AX2475" s="129" t="s">
        <v>2243</v>
      </c>
      <c r="AZ2475" s="129" t="s">
        <v>3984</v>
      </c>
      <c r="BA2475" s="130" t="s">
        <v>13597</v>
      </c>
      <c r="BB2475" s="130" t="s">
        <v>13598</v>
      </c>
      <c r="BH2475" s="124"/>
      <c r="BI2475" s="124"/>
      <c r="BP2475" s="123"/>
      <c r="BQ2475" s="123"/>
      <c r="BR2475" s="123"/>
      <c r="BX2475" s="123"/>
      <c r="BY2475" s="123"/>
      <c r="CB2475" s="129" t="s">
        <v>2101</v>
      </c>
      <c r="CC2475" s="129" t="s">
        <v>453</v>
      </c>
      <c r="CD2475" s="129" t="s">
        <v>2198</v>
      </c>
      <c r="CE2475" s="129" t="s">
        <v>2241</v>
      </c>
      <c r="CF2475" s="129" t="s">
        <v>2243</v>
      </c>
      <c r="CG2475" s="131" t="s">
        <v>18107</v>
      </c>
      <c r="CH2475" s="131" t="s">
        <v>13598</v>
      </c>
      <c r="CI2475" s="124" t="s">
        <v>21458</v>
      </c>
    </row>
    <row r="2476" spans="45:87" ht="15" hidden="1" x14ac:dyDescent="0.25">
      <c r="AS2476" s="124" t="s">
        <v>6671</v>
      </c>
      <c r="AT2476" s="129" t="s">
        <v>2101</v>
      </c>
      <c r="AU2476" s="129" t="s">
        <v>453</v>
      </c>
      <c r="AV2476" s="129" t="s">
        <v>2198</v>
      </c>
      <c r="AW2476" s="129" t="s">
        <v>2241</v>
      </c>
      <c r="AX2476" s="129" t="s">
        <v>2244</v>
      </c>
      <c r="AZ2476" s="129" t="s">
        <v>3984</v>
      </c>
      <c r="BA2476" s="130" t="s">
        <v>13599</v>
      </c>
      <c r="BB2476" s="130" t="s">
        <v>13600</v>
      </c>
      <c r="BH2476" s="124"/>
      <c r="BI2476" s="124"/>
      <c r="BP2476" s="123"/>
      <c r="BQ2476" s="123"/>
      <c r="BR2476" s="123"/>
      <c r="BX2476" s="123"/>
      <c r="BY2476" s="123"/>
      <c r="CB2476" s="129" t="s">
        <v>2101</v>
      </c>
      <c r="CC2476" s="129" t="s">
        <v>453</v>
      </c>
      <c r="CD2476" s="129" t="s">
        <v>2198</v>
      </c>
      <c r="CE2476" s="129" t="s">
        <v>2241</v>
      </c>
      <c r="CF2476" s="129" t="s">
        <v>2244</v>
      </c>
      <c r="CG2476" s="131" t="s">
        <v>18107</v>
      </c>
      <c r="CH2476" s="131" t="s">
        <v>13600</v>
      </c>
      <c r="CI2476" s="124" t="s">
        <v>21459</v>
      </c>
    </row>
    <row r="2477" spans="45:87" ht="15" hidden="1" x14ac:dyDescent="0.25">
      <c r="AS2477" s="124" t="s">
        <v>6672</v>
      </c>
      <c r="AT2477" s="129" t="s">
        <v>2101</v>
      </c>
      <c r="AU2477" s="129" t="s">
        <v>453</v>
      </c>
      <c r="AV2477" s="129" t="s">
        <v>2198</v>
      </c>
      <c r="AW2477" s="129" t="s">
        <v>2241</v>
      </c>
      <c r="AX2477" s="129" t="s">
        <v>2245</v>
      </c>
      <c r="AZ2477" s="129" t="s">
        <v>3984</v>
      </c>
      <c r="BA2477" s="130" t="s">
        <v>13601</v>
      </c>
      <c r="BB2477" s="130" t="s">
        <v>13602</v>
      </c>
      <c r="BH2477" s="124"/>
      <c r="BI2477" s="124"/>
      <c r="BP2477" s="123"/>
      <c r="BQ2477" s="123"/>
      <c r="BR2477" s="123"/>
      <c r="BX2477" s="123"/>
      <c r="BY2477" s="123"/>
      <c r="CB2477" s="129" t="s">
        <v>2101</v>
      </c>
      <c r="CC2477" s="129" t="s">
        <v>453</v>
      </c>
      <c r="CD2477" s="129" t="s">
        <v>2198</v>
      </c>
      <c r="CE2477" s="129" t="s">
        <v>2241</v>
      </c>
      <c r="CF2477" s="129" t="s">
        <v>2245</v>
      </c>
      <c r="CG2477" s="131" t="s">
        <v>18107</v>
      </c>
      <c r="CH2477" s="131" t="s">
        <v>13602</v>
      </c>
      <c r="CI2477" s="124" t="s">
        <v>21460</v>
      </c>
    </row>
    <row r="2478" spans="45:87" ht="15" hidden="1" x14ac:dyDescent="0.25">
      <c r="AS2478" s="124" t="s">
        <v>6673</v>
      </c>
      <c r="AT2478" s="129" t="s">
        <v>2101</v>
      </c>
      <c r="AU2478" s="129" t="s">
        <v>453</v>
      </c>
      <c r="AV2478" s="129" t="s">
        <v>2198</v>
      </c>
      <c r="AW2478" s="129" t="s">
        <v>2241</v>
      </c>
      <c r="AX2478" s="129" t="s">
        <v>2246</v>
      </c>
      <c r="AZ2478" s="129" t="s">
        <v>3984</v>
      </c>
      <c r="BA2478" s="130" t="s">
        <v>13603</v>
      </c>
      <c r="BB2478" s="130" t="s">
        <v>13604</v>
      </c>
      <c r="BH2478" s="124"/>
      <c r="BI2478" s="124"/>
      <c r="BP2478" s="123"/>
      <c r="BQ2478" s="123"/>
      <c r="BR2478" s="123"/>
      <c r="BX2478" s="123"/>
      <c r="BY2478" s="123"/>
      <c r="CB2478" s="129" t="s">
        <v>2101</v>
      </c>
      <c r="CC2478" s="129" t="s">
        <v>453</v>
      </c>
      <c r="CD2478" s="129" t="s">
        <v>2198</v>
      </c>
      <c r="CE2478" s="129" t="s">
        <v>2241</v>
      </c>
      <c r="CF2478" s="129" t="s">
        <v>2246</v>
      </c>
      <c r="CG2478" s="131" t="s">
        <v>18107</v>
      </c>
      <c r="CH2478" s="131" t="s">
        <v>13604</v>
      </c>
      <c r="CI2478" s="124" t="s">
        <v>21461</v>
      </c>
    </row>
    <row r="2479" spans="45:87" ht="15" hidden="1" x14ac:dyDescent="0.25">
      <c r="AS2479" s="124" t="s">
        <v>6674</v>
      </c>
      <c r="AT2479" s="129" t="s">
        <v>2101</v>
      </c>
      <c r="AU2479" s="129" t="s">
        <v>453</v>
      </c>
      <c r="AV2479" s="129" t="s">
        <v>2198</v>
      </c>
      <c r="AW2479" s="129" t="s">
        <v>2241</v>
      </c>
      <c r="AX2479" s="129" t="s">
        <v>2247</v>
      </c>
      <c r="AZ2479" s="129" t="s">
        <v>3984</v>
      </c>
      <c r="BA2479" s="130" t="s">
        <v>13605</v>
      </c>
      <c r="BB2479" s="130" t="s">
        <v>13606</v>
      </c>
      <c r="BH2479" s="124"/>
      <c r="BI2479" s="124"/>
      <c r="BP2479" s="123"/>
      <c r="BQ2479" s="123"/>
      <c r="BR2479" s="123"/>
      <c r="BX2479" s="123"/>
      <c r="BY2479" s="123"/>
      <c r="CB2479" s="129" t="s">
        <v>2101</v>
      </c>
      <c r="CC2479" s="129" t="s">
        <v>453</v>
      </c>
      <c r="CD2479" s="129" t="s">
        <v>2198</v>
      </c>
      <c r="CE2479" s="129" t="s">
        <v>2241</v>
      </c>
      <c r="CF2479" s="129" t="s">
        <v>2247</v>
      </c>
      <c r="CG2479" s="131" t="s">
        <v>18107</v>
      </c>
      <c r="CH2479" s="131" t="s">
        <v>13606</v>
      </c>
      <c r="CI2479" s="124" t="s">
        <v>21462</v>
      </c>
    </row>
    <row r="2480" spans="45:87" ht="15" hidden="1" x14ac:dyDescent="0.25">
      <c r="AS2480" s="124" t="s">
        <v>6675</v>
      </c>
      <c r="AT2480" s="129" t="s">
        <v>2101</v>
      </c>
      <c r="AU2480" s="129" t="s">
        <v>453</v>
      </c>
      <c r="AV2480" s="129" t="s">
        <v>2198</v>
      </c>
      <c r="AW2480" s="129" t="s">
        <v>2241</v>
      </c>
      <c r="AX2480" s="129" t="s">
        <v>2248</v>
      </c>
      <c r="AZ2480" s="129" t="s">
        <v>3984</v>
      </c>
      <c r="BA2480" s="130" t="s">
        <v>13607</v>
      </c>
      <c r="BB2480" s="130" t="s">
        <v>13608</v>
      </c>
      <c r="BH2480" s="124"/>
      <c r="BI2480" s="124"/>
      <c r="BP2480" s="123"/>
      <c r="BQ2480" s="123"/>
      <c r="BR2480" s="123"/>
      <c r="BX2480" s="123"/>
      <c r="BY2480" s="123"/>
      <c r="CB2480" s="129" t="s">
        <v>2101</v>
      </c>
      <c r="CC2480" s="129" t="s">
        <v>453</v>
      </c>
      <c r="CD2480" s="129" t="s">
        <v>2198</v>
      </c>
      <c r="CE2480" s="129" t="s">
        <v>2241</v>
      </c>
      <c r="CF2480" s="129" t="s">
        <v>2248</v>
      </c>
      <c r="CG2480" s="131" t="s">
        <v>18107</v>
      </c>
      <c r="CH2480" s="131" t="s">
        <v>13608</v>
      </c>
      <c r="CI2480" s="124" t="s">
        <v>21463</v>
      </c>
    </row>
    <row r="2481" spans="45:87" ht="15" hidden="1" x14ac:dyDescent="0.25">
      <c r="AS2481" s="124" t="s">
        <v>6676</v>
      </c>
      <c r="AT2481" s="129" t="s">
        <v>2101</v>
      </c>
      <c r="AU2481" s="129" t="s">
        <v>453</v>
      </c>
      <c r="AV2481" s="129" t="s">
        <v>2198</v>
      </c>
      <c r="AW2481" s="129" t="s">
        <v>2241</v>
      </c>
      <c r="AX2481" s="129" t="s">
        <v>2249</v>
      </c>
      <c r="AZ2481" s="129" t="s">
        <v>3984</v>
      </c>
      <c r="BA2481" s="130" t="s">
        <v>13609</v>
      </c>
      <c r="BB2481" s="130" t="s">
        <v>13610</v>
      </c>
      <c r="BH2481" s="124"/>
      <c r="BI2481" s="124"/>
      <c r="BP2481" s="123"/>
      <c r="BQ2481" s="123"/>
      <c r="BR2481" s="123"/>
      <c r="BX2481" s="123"/>
      <c r="BY2481" s="123"/>
      <c r="CB2481" s="129" t="s">
        <v>2101</v>
      </c>
      <c r="CC2481" s="129" t="s">
        <v>453</v>
      </c>
      <c r="CD2481" s="129" t="s">
        <v>2198</v>
      </c>
      <c r="CE2481" s="129" t="s">
        <v>2241</v>
      </c>
      <c r="CF2481" s="129" t="s">
        <v>2249</v>
      </c>
      <c r="CG2481" s="131" t="s">
        <v>18107</v>
      </c>
      <c r="CH2481" s="131" t="s">
        <v>13610</v>
      </c>
      <c r="CI2481" s="124" t="s">
        <v>21464</v>
      </c>
    </row>
    <row r="2482" spans="45:87" ht="15" hidden="1" x14ac:dyDescent="0.25">
      <c r="AS2482" s="124" t="s">
        <v>6677</v>
      </c>
      <c r="AT2482" s="129" t="s">
        <v>2101</v>
      </c>
      <c r="AU2482" s="129" t="s">
        <v>453</v>
      </c>
      <c r="AV2482" s="129" t="s">
        <v>2198</v>
      </c>
      <c r="AW2482" s="129" t="s">
        <v>2241</v>
      </c>
      <c r="AX2482" s="129" t="s">
        <v>2250</v>
      </c>
      <c r="AZ2482" s="129" t="s">
        <v>3984</v>
      </c>
      <c r="BA2482" s="130" t="s">
        <v>13611</v>
      </c>
      <c r="BB2482" s="130" t="s">
        <v>13612</v>
      </c>
      <c r="BH2482" s="124"/>
      <c r="BI2482" s="124"/>
      <c r="BP2482" s="123"/>
      <c r="BQ2482" s="123"/>
      <c r="BR2482" s="123"/>
      <c r="BX2482" s="123"/>
      <c r="BY2482" s="123"/>
      <c r="CB2482" s="129" t="s">
        <v>2101</v>
      </c>
      <c r="CC2482" s="129" t="s">
        <v>453</v>
      </c>
      <c r="CD2482" s="129" t="s">
        <v>2198</v>
      </c>
      <c r="CE2482" s="129" t="s">
        <v>2241</v>
      </c>
      <c r="CF2482" s="129" t="s">
        <v>2250</v>
      </c>
      <c r="CG2482" s="131" t="s">
        <v>18107</v>
      </c>
      <c r="CH2482" s="131" t="s">
        <v>13612</v>
      </c>
      <c r="CI2482" s="124" t="s">
        <v>21465</v>
      </c>
    </row>
    <row r="2483" spans="45:87" ht="15" hidden="1" x14ac:dyDescent="0.25">
      <c r="AS2483" s="124" t="s">
        <v>6678</v>
      </c>
      <c r="AT2483" s="129" t="s">
        <v>2101</v>
      </c>
      <c r="AU2483" s="129" t="s">
        <v>453</v>
      </c>
      <c r="AV2483" s="129" t="s">
        <v>2198</v>
      </c>
      <c r="AW2483" s="129" t="s">
        <v>2241</v>
      </c>
      <c r="AX2483" s="129" t="s">
        <v>2251</v>
      </c>
      <c r="AZ2483" s="129" t="s">
        <v>3984</v>
      </c>
      <c r="BA2483" s="130" t="s">
        <v>13613</v>
      </c>
      <c r="BB2483" s="130" t="s">
        <v>13614</v>
      </c>
      <c r="BH2483" s="124"/>
      <c r="BI2483" s="124"/>
      <c r="BP2483" s="123"/>
      <c r="BQ2483" s="123"/>
      <c r="BR2483" s="123"/>
      <c r="BX2483" s="123"/>
      <c r="BY2483" s="123"/>
      <c r="CB2483" s="129" t="s">
        <v>2101</v>
      </c>
      <c r="CC2483" s="129" t="s">
        <v>453</v>
      </c>
      <c r="CD2483" s="129" t="s">
        <v>2198</v>
      </c>
      <c r="CE2483" s="129" t="s">
        <v>2241</v>
      </c>
      <c r="CF2483" s="129" t="s">
        <v>2251</v>
      </c>
      <c r="CG2483" s="131" t="s">
        <v>18107</v>
      </c>
      <c r="CH2483" s="131" t="s">
        <v>13614</v>
      </c>
      <c r="CI2483" s="124" t="s">
        <v>21466</v>
      </c>
    </row>
    <row r="2484" spans="45:87" ht="15" hidden="1" x14ac:dyDescent="0.25">
      <c r="AS2484" s="124" t="s">
        <v>6679</v>
      </c>
      <c r="AT2484" s="129" t="s">
        <v>2101</v>
      </c>
      <c r="AU2484" s="129" t="s">
        <v>453</v>
      </c>
      <c r="AV2484" s="129" t="s">
        <v>2198</v>
      </c>
      <c r="AW2484" s="129" t="s">
        <v>2241</v>
      </c>
      <c r="AX2484" s="129" t="s">
        <v>2252</v>
      </c>
      <c r="AZ2484" s="129" t="s">
        <v>3984</v>
      </c>
      <c r="BA2484" s="130" t="s">
        <v>13615</v>
      </c>
      <c r="BB2484" s="130" t="s">
        <v>13616</v>
      </c>
      <c r="BH2484" s="124"/>
      <c r="BI2484" s="124"/>
      <c r="BP2484" s="123"/>
      <c r="BQ2484" s="123"/>
      <c r="BR2484" s="123"/>
      <c r="BX2484" s="123"/>
      <c r="BY2484" s="123"/>
      <c r="CB2484" s="129" t="s">
        <v>2101</v>
      </c>
      <c r="CC2484" s="129" t="s">
        <v>453</v>
      </c>
      <c r="CD2484" s="129" t="s">
        <v>2198</v>
      </c>
      <c r="CE2484" s="129" t="s">
        <v>2241</v>
      </c>
      <c r="CF2484" s="129" t="s">
        <v>2252</v>
      </c>
      <c r="CG2484" s="131" t="s">
        <v>18107</v>
      </c>
      <c r="CH2484" s="131" t="s">
        <v>13616</v>
      </c>
      <c r="CI2484" s="124" t="s">
        <v>21467</v>
      </c>
    </row>
    <row r="2485" spans="45:87" ht="15" hidden="1" x14ac:dyDescent="0.25">
      <c r="AS2485" s="124" t="s">
        <v>6680</v>
      </c>
      <c r="AT2485" s="129" t="s">
        <v>2101</v>
      </c>
      <c r="AU2485" s="129" t="s">
        <v>453</v>
      </c>
      <c r="AV2485" s="129" t="s">
        <v>2198</v>
      </c>
      <c r="AW2485" s="129" t="s">
        <v>2241</v>
      </c>
      <c r="AX2485" s="129" t="s">
        <v>2253</v>
      </c>
      <c r="AZ2485" s="129" t="s">
        <v>3984</v>
      </c>
      <c r="BA2485" s="130" t="s">
        <v>13617</v>
      </c>
      <c r="BB2485" s="130" t="s">
        <v>13618</v>
      </c>
      <c r="BH2485" s="124"/>
      <c r="BI2485" s="124"/>
      <c r="BP2485" s="123"/>
      <c r="BQ2485" s="123"/>
      <c r="BR2485" s="123"/>
      <c r="BX2485" s="123"/>
      <c r="BY2485" s="123"/>
      <c r="CB2485" s="129" t="s">
        <v>2101</v>
      </c>
      <c r="CC2485" s="129" t="s">
        <v>453</v>
      </c>
      <c r="CD2485" s="129" t="s">
        <v>2198</v>
      </c>
      <c r="CE2485" s="129" t="s">
        <v>2241</v>
      </c>
      <c r="CF2485" s="129" t="s">
        <v>2253</v>
      </c>
      <c r="CG2485" s="131" t="s">
        <v>18107</v>
      </c>
      <c r="CH2485" s="131" t="s">
        <v>13618</v>
      </c>
      <c r="CI2485" s="124" t="s">
        <v>21468</v>
      </c>
    </row>
    <row r="2486" spans="45:87" ht="15" hidden="1" x14ac:dyDescent="0.25">
      <c r="AS2486" s="124" t="s">
        <v>6681</v>
      </c>
      <c r="AT2486" s="129" t="s">
        <v>2101</v>
      </c>
      <c r="AU2486" s="129" t="s">
        <v>453</v>
      </c>
      <c r="AV2486" s="129" t="s">
        <v>2198</v>
      </c>
      <c r="AW2486" s="129" t="s">
        <v>2241</v>
      </c>
      <c r="AX2486" s="129" t="s">
        <v>2254</v>
      </c>
      <c r="AZ2486" s="129" t="s">
        <v>3984</v>
      </c>
      <c r="BA2486" s="130" t="s">
        <v>13619</v>
      </c>
      <c r="BB2486" s="130" t="s">
        <v>13620</v>
      </c>
      <c r="BH2486" s="124"/>
      <c r="BI2486" s="124"/>
      <c r="BP2486" s="123"/>
      <c r="BQ2486" s="123"/>
      <c r="BR2486" s="123"/>
      <c r="BX2486" s="123"/>
      <c r="BY2486" s="123"/>
      <c r="CB2486" s="129" t="s">
        <v>2101</v>
      </c>
      <c r="CC2486" s="129" t="s">
        <v>453</v>
      </c>
      <c r="CD2486" s="129" t="s">
        <v>2198</v>
      </c>
      <c r="CE2486" s="129" t="s">
        <v>2241</v>
      </c>
      <c r="CF2486" s="129" t="s">
        <v>2254</v>
      </c>
      <c r="CG2486" s="131" t="s">
        <v>18107</v>
      </c>
      <c r="CH2486" s="131" t="s">
        <v>13620</v>
      </c>
      <c r="CI2486" s="124" t="s">
        <v>21469</v>
      </c>
    </row>
    <row r="2487" spans="45:87" ht="15" hidden="1" x14ac:dyDescent="0.25">
      <c r="AS2487" s="124" t="s">
        <v>6682</v>
      </c>
      <c r="AT2487" s="129" t="s">
        <v>2101</v>
      </c>
      <c r="AU2487" s="129" t="s">
        <v>453</v>
      </c>
      <c r="AV2487" s="129" t="s">
        <v>2198</v>
      </c>
      <c r="AW2487" s="129" t="s">
        <v>2241</v>
      </c>
      <c r="AX2487" s="129" t="s">
        <v>2255</v>
      </c>
      <c r="AZ2487" s="129" t="s">
        <v>3984</v>
      </c>
      <c r="BA2487" s="130" t="s">
        <v>13621</v>
      </c>
      <c r="BB2487" s="130" t="s">
        <v>13622</v>
      </c>
      <c r="BH2487" s="124"/>
      <c r="BI2487" s="124"/>
      <c r="BP2487" s="123"/>
      <c r="BQ2487" s="123"/>
      <c r="BR2487" s="123"/>
      <c r="BX2487" s="123"/>
      <c r="BY2487" s="123"/>
      <c r="CB2487" s="129" t="s">
        <v>2101</v>
      </c>
      <c r="CC2487" s="129" t="s">
        <v>453</v>
      </c>
      <c r="CD2487" s="129" t="s">
        <v>2198</v>
      </c>
      <c r="CE2487" s="129" t="s">
        <v>2241</v>
      </c>
      <c r="CF2487" s="129" t="s">
        <v>2255</v>
      </c>
      <c r="CG2487" s="131" t="s">
        <v>18107</v>
      </c>
      <c r="CH2487" s="131" t="s">
        <v>13622</v>
      </c>
      <c r="CI2487" s="124" t="s">
        <v>21470</v>
      </c>
    </row>
    <row r="2488" spans="45:87" ht="15" hidden="1" x14ac:dyDescent="0.25">
      <c r="AS2488" s="124" t="s">
        <v>6683</v>
      </c>
      <c r="AT2488" s="129" t="s">
        <v>2101</v>
      </c>
      <c r="AU2488" s="129" t="s">
        <v>453</v>
      </c>
      <c r="AV2488" s="129" t="s">
        <v>2198</v>
      </c>
      <c r="AW2488" s="129" t="s">
        <v>2241</v>
      </c>
      <c r="AX2488" s="129" t="s">
        <v>2256</v>
      </c>
      <c r="AZ2488" s="129" t="s">
        <v>3984</v>
      </c>
      <c r="BA2488" s="130" t="s">
        <v>13623</v>
      </c>
      <c r="BB2488" s="130" t="s">
        <v>13624</v>
      </c>
      <c r="BH2488" s="124"/>
      <c r="BI2488" s="124"/>
      <c r="BP2488" s="123"/>
      <c r="BQ2488" s="123"/>
      <c r="BR2488" s="123"/>
      <c r="BX2488" s="123"/>
      <c r="BY2488" s="123"/>
      <c r="CB2488" s="129" t="s">
        <v>2101</v>
      </c>
      <c r="CC2488" s="129" t="s">
        <v>453</v>
      </c>
      <c r="CD2488" s="129" t="s">
        <v>2198</v>
      </c>
      <c r="CE2488" s="129" t="s">
        <v>2241</v>
      </c>
      <c r="CF2488" s="129" t="s">
        <v>2256</v>
      </c>
      <c r="CG2488" s="131" t="s">
        <v>18107</v>
      </c>
      <c r="CH2488" s="131" t="s">
        <v>13624</v>
      </c>
      <c r="CI2488" s="124" t="s">
        <v>21471</v>
      </c>
    </row>
    <row r="2489" spans="45:87" ht="15" hidden="1" x14ac:dyDescent="0.25">
      <c r="AS2489" s="124" t="s">
        <v>6684</v>
      </c>
      <c r="AT2489" s="129" t="s">
        <v>2101</v>
      </c>
      <c r="AU2489" s="129" t="s">
        <v>453</v>
      </c>
      <c r="AV2489" s="129" t="s">
        <v>2198</v>
      </c>
      <c r="AW2489" s="129" t="s">
        <v>2241</v>
      </c>
      <c r="AX2489" s="129" t="s">
        <v>2257</v>
      </c>
      <c r="AZ2489" s="129" t="s">
        <v>3984</v>
      </c>
      <c r="BA2489" s="130" t="s">
        <v>13625</v>
      </c>
      <c r="BB2489" s="130" t="s">
        <v>13626</v>
      </c>
      <c r="BH2489" s="124"/>
      <c r="BI2489" s="124"/>
      <c r="BP2489" s="123"/>
      <c r="BQ2489" s="123"/>
      <c r="BR2489" s="123"/>
      <c r="BX2489" s="123"/>
      <c r="BY2489" s="123"/>
      <c r="CB2489" s="129" t="s">
        <v>2101</v>
      </c>
      <c r="CC2489" s="129" t="s">
        <v>453</v>
      </c>
      <c r="CD2489" s="129" t="s">
        <v>2198</v>
      </c>
      <c r="CE2489" s="129" t="s">
        <v>2241</v>
      </c>
      <c r="CF2489" s="129" t="s">
        <v>2257</v>
      </c>
      <c r="CG2489" s="131" t="s">
        <v>18107</v>
      </c>
      <c r="CH2489" s="131" t="s">
        <v>13626</v>
      </c>
      <c r="CI2489" s="124" t="s">
        <v>21472</v>
      </c>
    </row>
    <row r="2490" spans="45:87" ht="15" hidden="1" x14ac:dyDescent="0.25">
      <c r="AS2490" s="124" t="s">
        <v>6685</v>
      </c>
      <c r="AT2490" s="129" t="s">
        <v>2101</v>
      </c>
      <c r="AU2490" s="129" t="s">
        <v>453</v>
      </c>
      <c r="AV2490" s="129" t="s">
        <v>2198</v>
      </c>
      <c r="AW2490" s="129" t="s">
        <v>2241</v>
      </c>
      <c r="AX2490" s="129" t="s">
        <v>2258</v>
      </c>
      <c r="AZ2490" s="129" t="s">
        <v>3984</v>
      </c>
      <c r="BA2490" s="130" t="s">
        <v>13627</v>
      </c>
      <c r="BB2490" s="130" t="s">
        <v>13628</v>
      </c>
      <c r="BH2490" s="124"/>
      <c r="BI2490" s="124"/>
      <c r="BP2490" s="123"/>
      <c r="BQ2490" s="123"/>
      <c r="BR2490" s="123"/>
      <c r="BX2490" s="123"/>
      <c r="BY2490" s="123"/>
      <c r="CB2490" s="129" t="s">
        <v>2101</v>
      </c>
      <c r="CC2490" s="129" t="s">
        <v>453</v>
      </c>
      <c r="CD2490" s="129" t="s">
        <v>2198</v>
      </c>
      <c r="CE2490" s="129" t="s">
        <v>2241</v>
      </c>
      <c r="CF2490" s="129" t="s">
        <v>2258</v>
      </c>
      <c r="CG2490" s="131" t="s">
        <v>18107</v>
      </c>
      <c r="CH2490" s="131" t="s">
        <v>13628</v>
      </c>
      <c r="CI2490" s="124" t="s">
        <v>21473</v>
      </c>
    </row>
    <row r="2491" spans="45:87" ht="15" hidden="1" x14ac:dyDescent="0.25">
      <c r="AS2491" s="124" t="s">
        <v>6686</v>
      </c>
      <c r="AT2491" s="129" t="s">
        <v>2101</v>
      </c>
      <c r="AU2491" s="129" t="s">
        <v>453</v>
      </c>
      <c r="AV2491" s="129" t="s">
        <v>2102</v>
      </c>
      <c r="AW2491" s="129" t="s">
        <v>2259</v>
      </c>
      <c r="AX2491" s="129" t="s">
        <v>2260</v>
      </c>
      <c r="AZ2491" s="129" t="s">
        <v>3984</v>
      </c>
      <c r="BA2491" s="130" t="s">
        <v>13629</v>
      </c>
      <c r="BB2491" s="130" t="s">
        <v>13630</v>
      </c>
      <c r="BH2491" s="124"/>
      <c r="BI2491" s="124"/>
      <c r="BP2491" s="123"/>
      <c r="BQ2491" s="123"/>
      <c r="BR2491" s="123"/>
      <c r="BX2491" s="123"/>
      <c r="BY2491" s="123"/>
      <c r="CB2491" s="129" t="s">
        <v>2101</v>
      </c>
      <c r="CC2491" s="129" t="s">
        <v>453</v>
      </c>
      <c r="CD2491" s="129" t="s">
        <v>2102</v>
      </c>
      <c r="CE2491" s="129" t="s">
        <v>2259</v>
      </c>
      <c r="CF2491" s="129" t="s">
        <v>2260</v>
      </c>
      <c r="CG2491" s="131" t="s">
        <v>18108</v>
      </c>
      <c r="CH2491" s="131" t="s">
        <v>13630</v>
      </c>
      <c r="CI2491" s="124" t="s">
        <v>21474</v>
      </c>
    </row>
    <row r="2492" spans="45:87" ht="15" hidden="1" x14ac:dyDescent="0.25">
      <c r="AS2492" s="124" t="s">
        <v>6687</v>
      </c>
      <c r="AT2492" s="129" t="s">
        <v>2101</v>
      </c>
      <c r="AU2492" s="129" t="s">
        <v>453</v>
      </c>
      <c r="AV2492" s="129" t="s">
        <v>2102</v>
      </c>
      <c r="AW2492" s="129" t="s">
        <v>2259</v>
      </c>
      <c r="AX2492" s="129" t="s">
        <v>2261</v>
      </c>
      <c r="AZ2492" s="129" t="s">
        <v>3984</v>
      </c>
      <c r="BA2492" s="130" t="s">
        <v>13631</v>
      </c>
      <c r="BB2492" s="130" t="s">
        <v>13632</v>
      </c>
      <c r="BH2492" s="124"/>
      <c r="BI2492" s="124"/>
      <c r="BP2492" s="123"/>
      <c r="BQ2492" s="123"/>
      <c r="BR2492" s="123"/>
      <c r="BX2492" s="123"/>
      <c r="BY2492" s="123"/>
      <c r="CB2492" s="129" t="s">
        <v>2101</v>
      </c>
      <c r="CC2492" s="129" t="s">
        <v>453</v>
      </c>
      <c r="CD2492" s="129" t="s">
        <v>2102</v>
      </c>
      <c r="CE2492" s="129" t="s">
        <v>2259</v>
      </c>
      <c r="CF2492" s="129" t="s">
        <v>2261</v>
      </c>
      <c r="CG2492" s="131" t="s">
        <v>18108</v>
      </c>
      <c r="CH2492" s="131" t="s">
        <v>13632</v>
      </c>
      <c r="CI2492" s="124" t="s">
        <v>21475</v>
      </c>
    </row>
    <row r="2493" spans="45:87" ht="15" hidden="1" x14ac:dyDescent="0.25">
      <c r="AS2493" s="124" t="s">
        <v>6688</v>
      </c>
      <c r="AT2493" s="129" t="s">
        <v>2101</v>
      </c>
      <c r="AU2493" s="129" t="s">
        <v>453</v>
      </c>
      <c r="AV2493" s="129" t="s">
        <v>2102</v>
      </c>
      <c r="AW2493" s="129" t="s">
        <v>2103</v>
      </c>
      <c r="AX2493" s="129" t="s">
        <v>2262</v>
      </c>
      <c r="AZ2493" s="129" t="s">
        <v>3984</v>
      </c>
      <c r="BA2493" s="130" t="s">
        <v>13633</v>
      </c>
      <c r="BB2493" s="130" t="s">
        <v>13634</v>
      </c>
      <c r="BH2493" s="124"/>
      <c r="BI2493" s="124"/>
      <c r="BP2493" s="123"/>
      <c r="BQ2493" s="123"/>
      <c r="BR2493" s="123"/>
      <c r="BX2493" s="123"/>
      <c r="BY2493" s="123"/>
      <c r="CB2493" s="129" t="s">
        <v>2101</v>
      </c>
      <c r="CC2493" s="129" t="s">
        <v>453</v>
      </c>
      <c r="CD2493" s="129" t="s">
        <v>2102</v>
      </c>
      <c r="CE2493" s="129" t="s">
        <v>2103</v>
      </c>
      <c r="CF2493" s="129" t="s">
        <v>2262</v>
      </c>
      <c r="CG2493" s="131" t="s">
        <v>18109</v>
      </c>
      <c r="CH2493" s="131" t="s">
        <v>13634</v>
      </c>
      <c r="CI2493" s="124" t="s">
        <v>21476</v>
      </c>
    </row>
    <row r="2494" spans="45:87" ht="15" hidden="1" x14ac:dyDescent="0.25">
      <c r="AS2494" s="124" t="s">
        <v>6689</v>
      </c>
      <c r="AT2494" s="129" t="s">
        <v>2101</v>
      </c>
      <c r="AU2494" s="129" t="s">
        <v>453</v>
      </c>
      <c r="AV2494" s="129" t="s">
        <v>2102</v>
      </c>
      <c r="AW2494" s="129" t="s">
        <v>2103</v>
      </c>
      <c r="AX2494" s="129" t="s">
        <v>2263</v>
      </c>
      <c r="AZ2494" s="129" t="s">
        <v>3984</v>
      </c>
      <c r="BA2494" s="130" t="s">
        <v>13635</v>
      </c>
      <c r="BB2494" s="130" t="s">
        <v>13636</v>
      </c>
      <c r="BH2494" s="124"/>
      <c r="BI2494" s="124"/>
      <c r="BP2494" s="123"/>
      <c r="BQ2494" s="123"/>
      <c r="BR2494" s="123"/>
      <c r="BX2494" s="123"/>
      <c r="BY2494" s="123"/>
      <c r="CB2494" s="129" t="s">
        <v>2101</v>
      </c>
      <c r="CC2494" s="129" t="s">
        <v>453</v>
      </c>
      <c r="CD2494" s="129" t="s">
        <v>2102</v>
      </c>
      <c r="CE2494" s="129" t="s">
        <v>2103</v>
      </c>
      <c r="CF2494" s="129" t="s">
        <v>2263</v>
      </c>
      <c r="CG2494" s="131" t="s">
        <v>18109</v>
      </c>
      <c r="CH2494" s="131" t="s">
        <v>13636</v>
      </c>
      <c r="CI2494" s="124" t="s">
        <v>21477</v>
      </c>
    </row>
    <row r="2495" spans="45:87" ht="15" hidden="1" x14ac:dyDescent="0.25">
      <c r="AS2495" s="124" t="s">
        <v>6690</v>
      </c>
      <c r="AT2495" s="129" t="s">
        <v>2101</v>
      </c>
      <c r="AU2495" s="129" t="s">
        <v>453</v>
      </c>
      <c r="AV2495" s="129" t="s">
        <v>2102</v>
      </c>
      <c r="AW2495" s="129" t="s">
        <v>2103</v>
      </c>
      <c r="AX2495" s="129" t="s">
        <v>2104</v>
      </c>
      <c r="AZ2495" s="129" t="s">
        <v>3984</v>
      </c>
      <c r="BA2495" s="130" t="s">
        <v>13637</v>
      </c>
      <c r="BB2495" s="130" t="s">
        <v>13638</v>
      </c>
      <c r="BH2495" s="124"/>
      <c r="BI2495" s="124"/>
      <c r="BP2495" s="123"/>
      <c r="BQ2495" s="123"/>
      <c r="BR2495" s="123"/>
      <c r="BX2495" s="123"/>
      <c r="BY2495" s="123"/>
      <c r="CB2495" s="129" t="s">
        <v>2101</v>
      </c>
      <c r="CC2495" s="129" t="s">
        <v>453</v>
      </c>
      <c r="CD2495" s="129" t="s">
        <v>2102</v>
      </c>
      <c r="CE2495" s="129" t="s">
        <v>2103</v>
      </c>
      <c r="CF2495" s="129" t="s">
        <v>2104</v>
      </c>
      <c r="CG2495" s="131" t="s">
        <v>18109</v>
      </c>
      <c r="CH2495" s="131" t="s">
        <v>13638</v>
      </c>
      <c r="CI2495" s="124" t="s">
        <v>21478</v>
      </c>
    </row>
    <row r="2496" spans="45:87" ht="15" hidden="1" x14ac:dyDescent="0.25">
      <c r="AS2496" s="124" t="s">
        <v>6691</v>
      </c>
      <c r="AT2496" s="129" t="s">
        <v>2101</v>
      </c>
      <c r="AU2496" s="129" t="s">
        <v>453</v>
      </c>
      <c r="AV2496" s="129" t="s">
        <v>2102</v>
      </c>
      <c r="AW2496" s="129" t="s">
        <v>2103</v>
      </c>
      <c r="AX2496" s="129" t="s">
        <v>2264</v>
      </c>
      <c r="AZ2496" s="129" t="s">
        <v>3984</v>
      </c>
      <c r="BA2496" s="130" t="s">
        <v>13639</v>
      </c>
      <c r="BB2496" s="130" t="s">
        <v>13640</v>
      </c>
      <c r="BH2496" s="124"/>
      <c r="BI2496" s="124"/>
      <c r="BP2496" s="123"/>
      <c r="BQ2496" s="123"/>
      <c r="BR2496" s="123"/>
      <c r="BX2496" s="123"/>
      <c r="BY2496" s="123"/>
      <c r="CB2496" s="129" t="s">
        <v>2101</v>
      </c>
      <c r="CC2496" s="129" t="s">
        <v>453</v>
      </c>
      <c r="CD2496" s="129" t="s">
        <v>2102</v>
      </c>
      <c r="CE2496" s="129" t="s">
        <v>2103</v>
      </c>
      <c r="CF2496" s="129" t="s">
        <v>2264</v>
      </c>
      <c r="CG2496" s="131" t="s">
        <v>18109</v>
      </c>
      <c r="CH2496" s="131" t="s">
        <v>13640</v>
      </c>
      <c r="CI2496" s="124" t="s">
        <v>21479</v>
      </c>
    </row>
    <row r="2497" spans="45:87" ht="15" hidden="1" x14ac:dyDescent="0.25">
      <c r="AS2497" s="124" t="s">
        <v>6692</v>
      </c>
      <c r="AT2497" s="129" t="s">
        <v>2101</v>
      </c>
      <c r="AU2497" s="129" t="s">
        <v>453</v>
      </c>
      <c r="AV2497" s="129" t="s">
        <v>2102</v>
      </c>
      <c r="AW2497" s="129" t="s">
        <v>2103</v>
      </c>
      <c r="AX2497" s="129" t="s">
        <v>2265</v>
      </c>
      <c r="AZ2497" s="129" t="s">
        <v>3984</v>
      </c>
      <c r="BA2497" s="130" t="s">
        <v>13641</v>
      </c>
      <c r="BB2497" s="130" t="s">
        <v>13642</v>
      </c>
      <c r="BH2497" s="124"/>
      <c r="BI2497" s="124"/>
      <c r="BP2497" s="123"/>
      <c r="BQ2497" s="123"/>
      <c r="BR2497" s="123"/>
      <c r="BX2497" s="123"/>
      <c r="BY2497" s="123"/>
      <c r="CB2497" s="129" t="s">
        <v>2101</v>
      </c>
      <c r="CC2497" s="129" t="s">
        <v>453</v>
      </c>
      <c r="CD2497" s="129" t="s">
        <v>2102</v>
      </c>
      <c r="CE2497" s="129" t="s">
        <v>2103</v>
      </c>
      <c r="CF2497" s="129" t="s">
        <v>2265</v>
      </c>
      <c r="CG2497" s="131" t="s">
        <v>18109</v>
      </c>
      <c r="CH2497" s="131" t="s">
        <v>13642</v>
      </c>
      <c r="CI2497" s="124" t="s">
        <v>21480</v>
      </c>
    </row>
    <row r="2498" spans="45:87" ht="15" hidden="1" x14ac:dyDescent="0.25">
      <c r="AS2498" s="124" t="s">
        <v>6693</v>
      </c>
      <c r="AT2498" s="129" t="s">
        <v>2101</v>
      </c>
      <c r="AU2498" s="129" t="s">
        <v>453</v>
      </c>
      <c r="AV2498" s="129" t="s">
        <v>2102</v>
      </c>
      <c r="AW2498" s="129" t="s">
        <v>2103</v>
      </c>
      <c r="AX2498" s="129" t="s">
        <v>2266</v>
      </c>
      <c r="AZ2498" s="129" t="s">
        <v>3984</v>
      </c>
      <c r="BA2498" s="130" t="s">
        <v>13643</v>
      </c>
      <c r="BB2498" s="130" t="s">
        <v>13644</v>
      </c>
      <c r="BH2498" s="124"/>
      <c r="BI2498" s="124"/>
      <c r="BP2498" s="123"/>
      <c r="BQ2498" s="123"/>
      <c r="BR2498" s="123"/>
      <c r="BX2498" s="123"/>
      <c r="BY2498" s="123"/>
      <c r="CB2498" s="129" t="s">
        <v>2101</v>
      </c>
      <c r="CC2498" s="129" t="s">
        <v>453</v>
      </c>
      <c r="CD2498" s="129" t="s">
        <v>2102</v>
      </c>
      <c r="CE2498" s="129" t="s">
        <v>2103</v>
      </c>
      <c r="CF2498" s="129" t="s">
        <v>2266</v>
      </c>
      <c r="CG2498" s="131" t="s">
        <v>18109</v>
      </c>
      <c r="CH2498" s="131" t="s">
        <v>13644</v>
      </c>
      <c r="CI2498" s="124" t="s">
        <v>21481</v>
      </c>
    </row>
    <row r="2499" spans="45:87" ht="15" hidden="1" x14ac:dyDescent="0.25">
      <c r="AS2499" s="124" t="s">
        <v>6694</v>
      </c>
      <c r="AT2499" s="129" t="s">
        <v>2101</v>
      </c>
      <c r="AU2499" s="129" t="s">
        <v>453</v>
      </c>
      <c r="AV2499" s="129" t="s">
        <v>2102</v>
      </c>
      <c r="AW2499" s="129" t="s">
        <v>2103</v>
      </c>
      <c r="AX2499" s="129" t="s">
        <v>2267</v>
      </c>
      <c r="AZ2499" s="129" t="s">
        <v>3984</v>
      </c>
      <c r="BA2499" s="130" t="s">
        <v>13645</v>
      </c>
      <c r="BB2499" s="130" t="s">
        <v>13646</v>
      </c>
      <c r="BH2499" s="124"/>
      <c r="BI2499" s="124"/>
      <c r="BP2499" s="123"/>
      <c r="BQ2499" s="123"/>
      <c r="BR2499" s="123"/>
      <c r="BX2499" s="123"/>
      <c r="BY2499" s="123"/>
      <c r="CB2499" s="129" t="s">
        <v>2101</v>
      </c>
      <c r="CC2499" s="129" t="s">
        <v>453</v>
      </c>
      <c r="CD2499" s="129" t="s">
        <v>2102</v>
      </c>
      <c r="CE2499" s="129" t="s">
        <v>2103</v>
      </c>
      <c r="CF2499" s="129" t="s">
        <v>2267</v>
      </c>
      <c r="CG2499" s="131" t="s">
        <v>18109</v>
      </c>
      <c r="CH2499" s="131" t="s">
        <v>13646</v>
      </c>
      <c r="CI2499" s="124" t="s">
        <v>21482</v>
      </c>
    </row>
    <row r="2500" spans="45:87" ht="15" hidden="1" x14ac:dyDescent="0.25">
      <c r="AS2500" s="124" t="s">
        <v>6695</v>
      </c>
      <c r="AT2500" s="129" t="s">
        <v>2101</v>
      </c>
      <c r="AU2500" s="129" t="s">
        <v>453</v>
      </c>
      <c r="AV2500" s="129" t="s">
        <v>2102</v>
      </c>
      <c r="AW2500" s="129" t="s">
        <v>2103</v>
      </c>
      <c r="AX2500" s="129" t="s">
        <v>2268</v>
      </c>
      <c r="AZ2500" s="129" t="s">
        <v>3984</v>
      </c>
      <c r="BA2500" s="130" t="s">
        <v>13647</v>
      </c>
      <c r="BB2500" s="130" t="s">
        <v>13648</v>
      </c>
      <c r="BH2500" s="124"/>
      <c r="BI2500" s="124"/>
      <c r="BP2500" s="123"/>
      <c r="BQ2500" s="123"/>
      <c r="BR2500" s="123"/>
      <c r="BX2500" s="123"/>
      <c r="BY2500" s="123"/>
      <c r="CB2500" s="129" t="s">
        <v>2101</v>
      </c>
      <c r="CC2500" s="129" t="s">
        <v>453</v>
      </c>
      <c r="CD2500" s="129" t="s">
        <v>2102</v>
      </c>
      <c r="CE2500" s="129" t="s">
        <v>2103</v>
      </c>
      <c r="CF2500" s="129" t="s">
        <v>2268</v>
      </c>
      <c r="CG2500" s="131" t="s">
        <v>18109</v>
      </c>
      <c r="CH2500" s="131" t="s">
        <v>13648</v>
      </c>
      <c r="CI2500" s="124" t="s">
        <v>21483</v>
      </c>
    </row>
    <row r="2501" spans="45:87" ht="15" hidden="1" x14ac:dyDescent="0.25">
      <c r="AS2501" s="124" t="s">
        <v>6696</v>
      </c>
      <c r="AT2501" s="129" t="s">
        <v>2101</v>
      </c>
      <c r="AU2501" s="129" t="s">
        <v>453</v>
      </c>
      <c r="AV2501" s="129" t="s">
        <v>2105</v>
      </c>
      <c r="AW2501" s="129" t="s">
        <v>2106</v>
      </c>
      <c r="AX2501" s="129" t="s">
        <v>2269</v>
      </c>
      <c r="AZ2501" s="129" t="s">
        <v>3984</v>
      </c>
      <c r="BA2501" s="130" t="s">
        <v>13649</v>
      </c>
      <c r="BB2501" s="130" t="s">
        <v>13650</v>
      </c>
      <c r="BH2501" s="124"/>
      <c r="BI2501" s="124"/>
      <c r="BP2501" s="123"/>
      <c r="BQ2501" s="123"/>
      <c r="BR2501" s="123"/>
      <c r="BX2501" s="123"/>
      <c r="BY2501" s="123"/>
      <c r="CB2501" s="129" t="s">
        <v>2101</v>
      </c>
      <c r="CC2501" s="129" t="s">
        <v>453</v>
      </c>
      <c r="CD2501" s="129" t="s">
        <v>2105</v>
      </c>
      <c r="CE2501" s="129" t="s">
        <v>2106</v>
      </c>
      <c r="CF2501" s="129" t="s">
        <v>2269</v>
      </c>
      <c r="CG2501" s="131" t="s">
        <v>18110</v>
      </c>
      <c r="CH2501" s="131" t="s">
        <v>13650</v>
      </c>
      <c r="CI2501" s="124" t="s">
        <v>21484</v>
      </c>
    </row>
    <row r="2502" spans="45:87" ht="15" hidden="1" x14ac:dyDescent="0.25">
      <c r="AS2502" s="124" t="s">
        <v>6697</v>
      </c>
      <c r="AT2502" s="129" t="s">
        <v>2101</v>
      </c>
      <c r="AU2502" s="129" t="s">
        <v>453</v>
      </c>
      <c r="AV2502" s="129" t="s">
        <v>2105</v>
      </c>
      <c r="AW2502" s="129" t="s">
        <v>2106</v>
      </c>
      <c r="AX2502" s="129" t="s">
        <v>2270</v>
      </c>
      <c r="AZ2502" s="129" t="s">
        <v>3984</v>
      </c>
      <c r="BA2502" s="130" t="s">
        <v>13651</v>
      </c>
      <c r="BB2502" s="130" t="s">
        <v>13652</v>
      </c>
      <c r="BH2502" s="124"/>
      <c r="BI2502" s="124"/>
      <c r="BP2502" s="123"/>
      <c r="BQ2502" s="123"/>
      <c r="BR2502" s="123"/>
      <c r="BX2502" s="123"/>
      <c r="BY2502" s="123"/>
      <c r="CB2502" s="129" t="s">
        <v>2101</v>
      </c>
      <c r="CC2502" s="129" t="s">
        <v>453</v>
      </c>
      <c r="CD2502" s="129" t="s">
        <v>2105</v>
      </c>
      <c r="CE2502" s="129" t="s">
        <v>2106</v>
      </c>
      <c r="CF2502" s="129" t="s">
        <v>2270</v>
      </c>
      <c r="CG2502" s="131" t="s">
        <v>18110</v>
      </c>
      <c r="CH2502" s="131" t="s">
        <v>13652</v>
      </c>
      <c r="CI2502" s="124" t="s">
        <v>21485</v>
      </c>
    </row>
    <row r="2503" spans="45:87" ht="15" hidden="1" x14ac:dyDescent="0.25">
      <c r="AS2503" s="124" t="s">
        <v>6698</v>
      </c>
      <c r="AT2503" s="129" t="s">
        <v>2101</v>
      </c>
      <c r="AU2503" s="129" t="s">
        <v>453</v>
      </c>
      <c r="AV2503" s="129" t="s">
        <v>2105</v>
      </c>
      <c r="AW2503" s="129" t="s">
        <v>2106</v>
      </c>
      <c r="AX2503" s="129" t="s">
        <v>2271</v>
      </c>
      <c r="AZ2503" s="129" t="s">
        <v>3984</v>
      </c>
      <c r="BA2503" s="130" t="s">
        <v>13653</v>
      </c>
      <c r="BB2503" s="130" t="s">
        <v>13654</v>
      </c>
      <c r="BH2503" s="124"/>
      <c r="BI2503" s="124"/>
      <c r="BP2503" s="123"/>
      <c r="BQ2503" s="123"/>
      <c r="BR2503" s="123"/>
      <c r="BX2503" s="123"/>
      <c r="BY2503" s="123"/>
      <c r="CB2503" s="129" t="s">
        <v>2101</v>
      </c>
      <c r="CC2503" s="129" t="s">
        <v>453</v>
      </c>
      <c r="CD2503" s="129" t="s">
        <v>2105</v>
      </c>
      <c r="CE2503" s="129" t="s">
        <v>2106</v>
      </c>
      <c r="CF2503" s="129" t="s">
        <v>2271</v>
      </c>
      <c r="CG2503" s="131" t="s">
        <v>18110</v>
      </c>
      <c r="CH2503" s="131" t="s">
        <v>13654</v>
      </c>
      <c r="CI2503" s="124" t="s">
        <v>21486</v>
      </c>
    </row>
    <row r="2504" spans="45:87" ht="15" hidden="1" x14ac:dyDescent="0.25">
      <c r="AS2504" s="124" t="s">
        <v>6699</v>
      </c>
      <c r="AT2504" s="129" t="s">
        <v>2101</v>
      </c>
      <c r="AU2504" s="129" t="s">
        <v>453</v>
      </c>
      <c r="AV2504" s="129" t="s">
        <v>2105</v>
      </c>
      <c r="AW2504" s="129" t="s">
        <v>2106</v>
      </c>
      <c r="AX2504" s="129" t="s">
        <v>2272</v>
      </c>
      <c r="AZ2504" s="129" t="s">
        <v>3984</v>
      </c>
      <c r="BA2504" s="130" t="s">
        <v>13655</v>
      </c>
      <c r="BB2504" s="130" t="s">
        <v>13656</v>
      </c>
      <c r="BH2504" s="124"/>
      <c r="BI2504" s="124"/>
      <c r="BP2504" s="123"/>
      <c r="BQ2504" s="123"/>
      <c r="BR2504" s="123"/>
      <c r="BX2504" s="123"/>
      <c r="BY2504" s="123"/>
      <c r="CB2504" s="129" t="s">
        <v>2101</v>
      </c>
      <c r="CC2504" s="129" t="s">
        <v>453</v>
      </c>
      <c r="CD2504" s="129" t="s">
        <v>2105</v>
      </c>
      <c r="CE2504" s="129" t="s">
        <v>2106</v>
      </c>
      <c r="CF2504" s="129" t="s">
        <v>2272</v>
      </c>
      <c r="CG2504" s="131" t="s">
        <v>18110</v>
      </c>
      <c r="CH2504" s="131" t="s">
        <v>13656</v>
      </c>
      <c r="CI2504" s="124" t="s">
        <v>21487</v>
      </c>
    </row>
    <row r="2505" spans="45:87" ht="15" hidden="1" x14ac:dyDescent="0.25">
      <c r="AS2505" s="124" t="s">
        <v>6700</v>
      </c>
      <c r="AT2505" s="129" t="s">
        <v>2101</v>
      </c>
      <c r="AU2505" s="129" t="s">
        <v>453</v>
      </c>
      <c r="AV2505" s="129" t="s">
        <v>2105</v>
      </c>
      <c r="AW2505" s="129" t="s">
        <v>2106</v>
      </c>
      <c r="AX2505" s="129" t="s">
        <v>2273</v>
      </c>
      <c r="AZ2505" s="129" t="s">
        <v>3984</v>
      </c>
      <c r="BA2505" s="130" t="s">
        <v>13657</v>
      </c>
      <c r="BB2505" s="130" t="s">
        <v>13658</v>
      </c>
      <c r="BH2505" s="124"/>
      <c r="BI2505" s="124"/>
      <c r="BP2505" s="123"/>
      <c r="BQ2505" s="123"/>
      <c r="BR2505" s="123"/>
      <c r="BX2505" s="123"/>
      <c r="BY2505" s="123"/>
      <c r="CB2505" s="129" t="s">
        <v>2101</v>
      </c>
      <c r="CC2505" s="129" t="s">
        <v>453</v>
      </c>
      <c r="CD2505" s="129" t="s">
        <v>2105</v>
      </c>
      <c r="CE2505" s="129" t="s">
        <v>2106</v>
      </c>
      <c r="CF2505" s="129" t="s">
        <v>2273</v>
      </c>
      <c r="CG2505" s="131" t="s">
        <v>18110</v>
      </c>
      <c r="CH2505" s="131" t="s">
        <v>13658</v>
      </c>
      <c r="CI2505" s="124" t="s">
        <v>21488</v>
      </c>
    </row>
    <row r="2506" spans="45:87" ht="15" hidden="1" x14ac:dyDescent="0.25">
      <c r="AS2506" s="124" t="s">
        <v>6701</v>
      </c>
      <c r="AT2506" s="129" t="s">
        <v>2101</v>
      </c>
      <c r="AU2506" s="129" t="s">
        <v>453</v>
      </c>
      <c r="AV2506" s="129" t="s">
        <v>2105</v>
      </c>
      <c r="AW2506" s="129" t="s">
        <v>2106</v>
      </c>
      <c r="AX2506" s="129" t="s">
        <v>2274</v>
      </c>
      <c r="AZ2506" s="129" t="s">
        <v>3984</v>
      </c>
      <c r="BA2506" s="130" t="s">
        <v>13659</v>
      </c>
      <c r="BB2506" s="130" t="s">
        <v>13660</v>
      </c>
      <c r="BH2506" s="124"/>
      <c r="BI2506" s="124"/>
      <c r="BP2506" s="123"/>
      <c r="BQ2506" s="123"/>
      <c r="BR2506" s="123"/>
      <c r="BX2506" s="123"/>
      <c r="BY2506" s="123"/>
      <c r="CB2506" s="129" t="s">
        <v>2101</v>
      </c>
      <c r="CC2506" s="129" t="s">
        <v>453</v>
      </c>
      <c r="CD2506" s="129" t="s">
        <v>2105</v>
      </c>
      <c r="CE2506" s="129" t="s">
        <v>2106</v>
      </c>
      <c r="CF2506" s="129" t="s">
        <v>2274</v>
      </c>
      <c r="CG2506" s="131" t="s">
        <v>18110</v>
      </c>
      <c r="CH2506" s="131" t="s">
        <v>13660</v>
      </c>
      <c r="CI2506" s="124" t="s">
        <v>21489</v>
      </c>
    </row>
    <row r="2507" spans="45:87" ht="15" hidden="1" x14ac:dyDescent="0.25">
      <c r="AS2507" s="124" t="s">
        <v>6702</v>
      </c>
      <c r="AT2507" s="129" t="s">
        <v>2101</v>
      </c>
      <c r="AU2507" s="129" t="s">
        <v>453</v>
      </c>
      <c r="AV2507" s="129" t="s">
        <v>2105</v>
      </c>
      <c r="AW2507" s="129" t="s">
        <v>2106</v>
      </c>
      <c r="AX2507" s="129" t="s">
        <v>2275</v>
      </c>
      <c r="AZ2507" s="129" t="s">
        <v>3984</v>
      </c>
      <c r="BA2507" s="130" t="s">
        <v>13661</v>
      </c>
      <c r="BB2507" s="130" t="s">
        <v>13662</v>
      </c>
      <c r="BH2507" s="124"/>
      <c r="BI2507" s="124"/>
      <c r="BP2507" s="123"/>
      <c r="BQ2507" s="123"/>
      <c r="BR2507" s="123"/>
      <c r="BX2507" s="123"/>
      <c r="BY2507" s="123"/>
      <c r="CB2507" s="129" t="s">
        <v>2101</v>
      </c>
      <c r="CC2507" s="129" t="s">
        <v>453</v>
      </c>
      <c r="CD2507" s="129" t="s">
        <v>2105</v>
      </c>
      <c r="CE2507" s="129" t="s">
        <v>2106</v>
      </c>
      <c r="CF2507" s="129" t="s">
        <v>2275</v>
      </c>
      <c r="CG2507" s="131" t="s">
        <v>18110</v>
      </c>
      <c r="CH2507" s="131" t="s">
        <v>13662</v>
      </c>
      <c r="CI2507" s="124" t="s">
        <v>21490</v>
      </c>
    </row>
    <row r="2508" spans="45:87" ht="15" hidden="1" x14ac:dyDescent="0.25">
      <c r="AS2508" s="124" t="s">
        <v>6703</v>
      </c>
      <c r="AT2508" s="129" t="s">
        <v>2101</v>
      </c>
      <c r="AU2508" s="129" t="s">
        <v>453</v>
      </c>
      <c r="AV2508" s="129" t="s">
        <v>2105</v>
      </c>
      <c r="AW2508" s="129" t="s">
        <v>2106</v>
      </c>
      <c r="AX2508" s="129" t="s">
        <v>2276</v>
      </c>
      <c r="AZ2508" s="129" t="s">
        <v>3984</v>
      </c>
      <c r="BA2508" s="130" t="s">
        <v>13663</v>
      </c>
      <c r="BB2508" s="130" t="s">
        <v>13664</v>
      </c>
      <c r="BH2508" s="124"/>
      <c r="BI2508" s="124"/>
      <c r="BP2508" s="123"/>
      <c r="BQ2508" s="123"/>
      <c r="BR2508" s="123"/>
      <c r="BX2508" s="123"/>
      <c r="BY2508" s="123"/>
      <c r="CB2508" s="129" t="s">
        <v>2101</v>
      </c>
      <c r="CC2508" s="129" t="s">
        <v>453</v>
      </c>
      <c r="CD2508" s="129" t="s">
        <v>2105</v>
      </c>
      <c r="CE2508" s="129" t="s">
        <v>2106</v>
      </c>
      <c r="CF2508" s="129" t="s">
        <v>2276</v>
      </c>
      <c r="CG2508" s="131" t="s">
        <v>18110</v>
      </c>
      <c r="CH2508" s="131" t="s">
        <v>13664</v>
      </c>
      <c r="CI2508" s="124" t="s">
        <v>21491</v>
      </c>
    </row>
    <row r="2509" spans="45:87" ht="15" hidden="1" x14ac:dyDescent="0.25">
      <c r="AS2509" s="124" t="s">
        <v>6704</v>
      </c>
      <c r="AT2509" s="129" t="s">
        <v>2101</v>
      </c>
      <c r="AU2509" s="129" t="s">
        <v>453</v>
      </c>
      <c r="AV2509" s="129" t="s">
        <v>2105</v>
      </c>
      <c r="AW2509" s="129" t="s">
        <v>2106</v>
      </c>
      <c r="AX2509" s="129" t="s">
        <v>2277</v>
      </c>
      <c r="AZ2509" s="129" t="s">
        <v>3984</v>
      </c>
      <c r="BA2509" s="130" t="s">
        <v>13665</v>
      </c>
      <c r="BB2509" s="130" t="s">
        <v>13666</v>
      </c>
      <c r="BH2509" s="124"/>
      <c r="BI2509" s="124"/>
      <c r="BP2509" s="123"/>
      <c r="BQ2509" s="123"/>
      <c r="BR2509" s="123"/>
      <c r="BX2509" s="123"/>
      <c r="BY2509" s="123"/>
      <c r="CB2509" s="129" t="s">
        <v>2101</v>
      </c>
      <c r="CC2509" s="129" t="s">
        <v>453</v>
      </c>
      <c r="CD2509" s="129" t="s">
        <v>2105</v>
      </c>
      <c r="CE2509" s="129" t="s">
        <v>2106</v>
      </c>
      <c r="CF2509" s="129" t="s">
        <v>2277</v>
      </c>
      <c r="CG2509" s="131" t="s">
        <v>18110</v>
      </c>
      <c r="CH2509" s="131" t="s">
        <v>13666</v>
      </c>
      <c r="CI2509" s="124" t="s">
        <v>21492</v>
      </c>
    </row>
    <row r="2510" spans="45:87" ht="15" hidden="1" x14ac:dyDescent="0.25">
      <c r="AS2510" s="124" t="s">
        <v>6705</v>
      </c>
      <c r="AT2510" s="129" t="s">
        <v>2101</v>
      </c>
      <c r="AU2510" s="129" t="s">
        <v>453</v>
      </c>
      <c r="AV2510" s="129" t="s">
        <v>2105</v>
      </c>
      <c r="AW2510" s="129" t="s">
        <v>2106</v>
      </c>
      <c r="AX2510" s="129" t="s">
        <v>2278</v>
      </c>
      <c r="AZ2510" s="129" t="s">
        <v>3984</v>
      </c>
      <c r="BA2510" s="130" t="s">
        <v>13667</v>
      </c>
      <c r="BB2510" s="130" t="s">
        <v>13668</v>
      </c>
      <c r="BH2510" s="124"/>
      <c r="BI2510" s="124"/>
      <c r="BP2510" s="123"/>
      <c r="BQ2510" s="123"/>
      <c r="BR2510" s="123"/>
      <c r="BX2510" s="123"/>
      <c r="BY2510" s="123"/>
      <c r="CB2510" s="129" t="s">
        <v>2101</v>
      </c>
      <c r="CC2510" s="129" t="s">
        <v>453</v>
      </c>
      <c r="CD2510" s="129" t="s">
        <v>2105</v>
      </c>
      <c r="CE2510" s="129" t="s">
        <v>2106</v>
      </c>
      <c r="CF2510" s="129" t="s">
        <v>2278</v>
      </c>
      <c r="CG2510" s="131" t="s">
        <v>18110</v>
      </c>
      <c r="CH2510" s="131" t="s">
        <v>13668</v>
      </c>
      <c r="CI2510" s="124" t="s">
        <v>21493</v>
      </c>
    </row>
    <row r="2511" spans="45:87" ht="15" hidden="1" x14ac:dyDescent="0.25">
      <c r="AS2511" s="124" t="s">
        <v>6706</v>
      </c>
      <c r="AT2511" s="129" t="s">
        <v>2101</v>
      </c>
      <c r="AU2511" s="129" t="s">
        <v>453</v>
      </c>
      <c r="AV2511" s="129" t="s">
        <v>2105</v>
      </c>
      <c r="AW2511" s="129" t="s">
        <v>2106</v>
      </c>
      <c r="AX2511" s="129" t="s">
        <v>2279</v>
      </c>
      <c r="AZ2511" s="129" t="s">
        <v>3984</v>
      </c>
      <c r="BA2511" s="130" t="s">
        <v>13669</v>
      </c>
      <c r="BB2511" s="130" t="s">
        <v>13670</v>
      </c>
      <c r="BH2511" s="124"/>
      <c r="BI2511" s="124"/>
      <c r="BP2511" s="123"/>
      <c r="BQ2511" s="123"/>
      <c r="BR2511" s="123"/>
      <c r="BX2511" s="123"/>
      <c r="BY2511" s="123"/>
      <c r="CB2511" s="129" t="s">
        <v>2101</v>
      </c>
      <c r="CC2511" s="129" t="s">
        <v>453</v>
      </c>
      <c r="CD2511" s="129" t="s">
        <v>2105</v>
      </c>
      <c r="CE2511" s="129" t="s">
        <v>2106</v>
      </c>
      <c r="CF2511" s="129" t="s">
        <v>2279</v>
      </c>
      <c r="CG2511" s="131" t="s">
        <v>18110</v>
      </c>
      <c r="CH2511" s="131" t="s">
        <v>13670</v>
      </c>
      <c r="CI2511" s="124" t="s">
        <v>21494</v>
      </c>
    </row>
    <row r="2512" spans="45:87" ht="15" hidden="1" x14ac:dyDescent="0.25">
      <c r="AS2512" s="124" t="s">
        <v>6707</v>
      </c>
      <c r="AT2512" s="129" t="s">
        <v>2101</v>
      </c>
      <c r="AU2512" s="129" t="s">
        <v>453</v>
      </c>
      <c r="AV2512" s="129" t="s">
        <v>2105</v>
      </c>
      <c r="AW2512" s="129" t="s">
        <v>2106</v>
      </c>
      <c r="AX2512" s="129" t="s">
        <v>2280</v>
      </c>
      <c r="AZ2512" s="129" t="s">
        <v>3984</v>
      </c>
      <c r="BA2512" s="130" t="s">
        <v>13671</v>
      </c>
      <c r="BB2512" s="130" t="s">
        <v>13672</v>
      </c>
      <c r="BH2512" s="124"/>
      <c r="BI2512" s="124"/>
      <c r="BP2512" s="123"/>
      <c r="BQ2512" s="123"/>
      <c r="BR2512" s="123"/>
      <c r="BX2512" s="123"/>
      <c r="BY2512" s="123"/>
      <c r="CB2512" s="129" t="s">
        <v>2101</v>
      </c>
      <c r="CC2512" s="129" t="s">
        <v>453</v>
      </c>
      <c r="CD2512" s="129" t="s">
        <v>2105</v>
      </c>
      <c r="CE2512" s="129" t="s">
        <v>2106</v>
      </c>
      <c r="CF2512" s="129" t="s">
        <v>2280</v>
      </c>
      <c r="CG2512" s="131" t="s">
        <v>18110</v>
      </c>
      <c r="CH2512" s="131" t="s">
        <v>13672</v>
      </c>
      <c r="CI2512" s="124" t="s">
        <v>21495</v>
      </c>
    </row>
    <row r="2513" spans="45:87" ht="15" hidden="1" x14ac:dyDescent="0.25">
      <c r="AS2513" s="124" t="s">
        <v>6708</v>
      </c>
      <c r="AT2513" s="129" t="s">
        <v>2101</v>
      </c>
      <c r="AU2513" s="129" t="s">
        <v>453</v>
      </c>
      <c r="AV2513" s="129" t="s">
        <v>2105</v>
      </c>
      <c r="AW2513" s="129" t="s">
        <v>2106</v>
      </c>
      <c r="AX2513" s="129" t="s">
        <v>2107</v>
      </c>
      <c r="AZ2513" s="129" t="s">
        <v>3984</v>
      </c>
      <c r="BA2513" s="130" t="s">
        <v>13673</v>
      </c>
      <c r="BB2513" s="130" t="s">
        <v>13674</v>
      </c>
      <c r="BH2513" s="124"/>
      <c r="BI2513" s="124"/>
      <c r="BP2513" s="123"/>
      <c r="BQ2513" s="123"/>
      <c r="BR2513" s="123"/>
      <c r="BX2513" s="123"/>
      <c r="BY2513" s="123"/>
      <c r="CB2513" s="129" t="s">
        <v>2101</v>
      </c>
      <c r="CC2513" s="129" t="s">
        <v>453</v>
      </c>
      <c r="CD2513" s="129" t="s">
        <v>2105</v>
      </c>
      <c r="CE2513" s="129" t="s">
        <v>2106</v>
      </c>
      <c r="CF2513" s="129" t="s">
        <v>2107</v>
      </c>
      <c r="CG2513" s="131" t="s">
        <v>18110</v>
      </c>
      <c r="CH2513" s="131" t="s">
        <v>13674</v>
      </c>
      <c r="CI2513" s="124" t="s">
        <v>21496</v>
      </c>
    </row>
    <row r="2514" spans="45:87" ht="15" hidden="1" x14ac:dyDescent="0.25">
      <c r="AS2514" s="124" t="s">
        <v>6709</v>
      </c>
      <c r="AT2514" s="129" t="s">
        <v>2101</v>
      </c>
      <c r="AU2514" s="129" t="s">
        <v>453</v>
      </c>
      <c r="AV2514" s="129" t="s">
        <v>2105</v>
      </c>
      <c r="AW2514" s="129" t="s">
        <v>2106</v>
      </c>
      <c r="AX2514" s="129" t="s">
        <v>2281</v>
      </c>
      <c r="AZ2514" s="129" t="s">
        <v>3984</v>
      </c>
      <c r="BA2514" s="130" t="s">
        <v>13675</v>
      </c>
      <c r="BB2514" s="130" t="s">
        <v>13676</v>
      </c>
      <c r="BH2514" s="124"/>
      <c r="BI2514" s="124"/>
      <c r="BP2514" s="123"/>
      <c r="BQ2514" s="123"/>
      <c r="BR2514" s="123"/>
      <c r="BX2514" s="123"/>
      <c r="BY2514" s="123"/>
      <c r="CB2514" s="129" t="s">
        <v>2101</v>
      </c>
      <c r="CC2514" s="129" t="s">
        <v>453</v>
      </c>
      <c r="CD2514" s="129" t="s">
        <v>2105</v>
      </c>
      <c r="CE2514" s="129" t="s">
        <v>2106</v>
      </c>
      <c r="CF2514" s="129" t="s">
        <v>2281</v>
      </c>
      <c r="CG2514" s="131" t="s">
        <v>18110</v>
      </c>
      <c r="CH2514" s="131" t="s">
        <v>13676</v>
      </c>
      <c r="CI2514" s="124" t="s">
        <v>21497</v>
      </c>
    </row>
    <row r="2515" spans="45:87" ht="15" hidden="1" x14ac:dyDescent="0.25">
      <c r="AS2515" s="124" t="s">
        <v>6710</v>
      </c>
      <c r="AT2515" s="129" t="s">
        <v>2101</v>
      </c>
      <c r="AU2515" s="129" t="s">
        <v>453</v>
      </c>
      <c r="AV2515" s="129" t="s">
        <v>2105</v>
      </c>
      <c r="AW2515" s="129" t="s">
        <v>2108</v>
      </c>
      <c r="AX2515" s="129" t="s">
        <v>2282</v>
      </c>
      <c r="AZ2515" s="129" t="s">
        <v>3984</v>
      </c>
      <c r="BA2515" s="130" t="s">
        <v>13677</v>
      </c>
      <c r="BB2515" s="130" t="s">
        <v>13678</v>
      </c>
      <c r="BH2515" s="124"/>
      <c r="BI2515" s="124"/>
      <c r="BP2515" s="123"/>
      <c r="BQ2515" s="123"/>
      <c r="BR2515" s="123"/>
      <c r="BX2515" s="123"/>
      <c r="BY2515" s="123"/>
      <c r="CB2515" s="129" t="s">
        <v>2101</v>
      </c>
      <c r="CC2515" s="129" t="s">
        <v>453</v>
      </c>
      <c r="CD2515" s="129" t="s">
        <v>2105</v>
      </c>
      <c r="CE2515" s="129" t="s">
        <v>2108</v>
      </c>
      <c r="CF2515" s="129" t="s">
        <v>2282</v>
      </c>
      <c r="CG2515" s="131" t="s">
        <v>18111</v>
      </c>
      <c r="CH2515" s="131" t="s">
        <v>13678</v>
      </c>
      <c r="CI2515" s="124" t="s">
        <v>21498</v>
      </c>
    </row>
    <row r="2516" spans="45:87" ht="15" hidden="1" x14ac:dyDescent="0.25">
      <c r="AS2516" s="124" t="s">
        <v>6711</v>
      </c>
      <c r="AT2516" s="129" t="s">
        <v>2101</v>
      </c>
      <c r="AU2516" s="129" t="s">
        <v>453</v>
      </c>
      <c r="AV2516" s="129" t="s">
        <v>2105</v>
      </c>
      <c r="AW2516" s="129" t="s">
        <v>2108</v>
      </c>
      <c r="AX2516" s="129" t="s">
        <v>2283</v>
      </c>
      <c r="AZ2516" s="129" t="s">
        <v>3984</v>
      </c>
      <c r="BA2516" s="130" t="s">
        <v>13679</v>
      </c>
      <c r="BB2516" s="130" t="s">
        <v>13680</v>
      </c>
      <c r="BH2516" s="124"/>
      <c r="BI2516" s="124"/>
      <c r="BP2516" s="123"/>
      <c r="BQ2516" s="123"/>
      <c r="BR2516" s="123"/>
      <c r="BX2516" s="123"/>
      <c r="BY2516" s="123"/>
      <c r="CB2516" s="129" t="s">
        <v>2101</v>
      </c>
      <c r="CC2516" s="129" t="s">
        <v>453</v>
      </c>
      <c r="CD2516" s="129" t="s">
        <v>2105</v>
      </c>
      <c r="CE2516" s="129" t="s">
        <v>2108</v>
      </c>
      <c r="CF2516" s="129" t="s">
        <v>2283</v>
      </c>
      <c r="CG2516" s="131" t="s">
        <v>18111</v>
      </c>
      <c r="CH2516" s="131" t="s">
        <v>13680</v>
      </c>
      <c r="CI2516" s="124" t="s">
        <v>21499</v>
      </c>
    </row>
    <row r="2517" spans="45:87" ht="15" hidden="1" x14ac:dyDescent="0.25">
      <c r="AS2517" s="124" t="s">
        <v>6712</v>
      </c>
      <c r="AT2517" s="129" t="s">
        <v>2101</v>
      </c>
      <c r="AU2517" s="129" t="s">
        <v>453</v>
      </c>
      <c r="AV2517" s="129" t="s">
        <v>2105</v>
      </c>
      <c r="AW2517" s="129" t="s">
        <v>2108</v>
      </c>
      <c r="AX2517" s="129" t="s">
        <v>2284</v>
      </c>
      <c r="AZ2517" s="129" t="s">
        <v>3984</v>
      </c>
      <c r="BA2517" s="130" t="s">
        <v>13681</v>
      </c>
      <c r="BB2517" s="130" t="s">
        <v>13682</v>
      </c>
      <c r="BH2517" s="124"/>
      <c r="BI2517" s="124"/>
      <c r="BP2517" s="123"/>
      <c r="BQ2517" s="123"/>
      <c r="BR2517" s="123"/>
      <c r="BX2517" s="123"/>
      <c r="BY2517" s="123"/>
      <c r="CB2517" s="129" t="s">
        <v>2101</v>
      </c>
      <c r="CC2517" s="129" t="s">
        <v>453</v>
      </c>
      <c r="CD2517" s="129" t="s">
        <v>2105</v>
      </c>
      <c r="CE2517" s="129" t="s">
        <v>2108</v>
      </c>
      <c r="CF2517" s="129" t="s">
        <v>2284</v>
      </c>
      <c r="CG2517" s="131" t="s">
        <v>18111</v>
      </c>
      <c r="CH2517" s="131" t="s">
        <v>13682</v>
      </c>
      <c r="CI2517" s="124" t="s">
        <v>21500</v>
      </c>
    </row>
    <row r="2518" spans="45:87" ht="15" hidden="1" x14ac:dyDescent="0.25">
      <c r="AS2518" s="124" t="s">
        <v>6713</v>
      </c>
      <c r="AT2518" s="129" t="s">
        <v>2101</v>
      </c>
      <c r="AU2518" s="129" t="s">
        <v>453</v>
      </c>
      <c r="AV2518" s="129" t="s">
        <v>2105</v>
      </c>
      <c r="AW2518" s="129" t="s">
        <v>2108</v>
      </c>
      <c r="AX2518" s="129" t="s">
        <v>2285</v>
      </c>
      <c r="AZ2518" s="129" t="s">
        <v>3984</v>
      </c>
      <c r="BA2518" s="130" t="s">
        <v>13683</v>
      </c>
      <c r="BB2518" s="130" t="s">
        <v>13684</v>
      </c>
      <c r="BH2518" s="124"/>
      <c r="BI2518" s="124"/>
      <c r="BP2518" s="123"/>
      <c r="BQ2518" s="123"/>
      <c r="BR2518" s="123"/>
      <c r="BX2518" s="123"/>
      <c r="BY2518" s="123"/>
      <c r="CB2518" s="129" t="s">
        <v>2101</v>
      </c>
      <c r="CC2518" s="129" t="s">
        <v>453</v>
      </c>
      <c r="CD2518" s="129" t="s">
        <v>2105</v>
      </c>
      <c r="CE2518" s="129" t="s">
        <v>2108</v>
      </c>
      <c r="CF2518" s="129" t="s">
        <v>2285</v>
      </c>
      <c r="CG2518" s="131" t="s">
        <v>18111</v>
      </c>
      <c r="CH2518" s="131" t="s">
        <v>13684</v>
      </c>
      <c r="CI2518" s="124" t="s">
        <v>21501</v>
      </c>
    </row>
    <row r="2519" spans="45:87" ht="15" hidden="1" x14ac:dyDescent="0.25">
      <c r="AS2519" s="124" t="s">
        <v>6714</v>
      </c>
      <c r="AT2519" s="129" t="s">
        <v>2101</v>
      </c>
      <c r="AU2519" s="129" t="s">
        <v>453</v>
      </c>
      <c r="AV2519" s="129" t="s">
        <v>2105</v>
      </c>
      <c r="AW2519" s="129" t="s">
        <v>2108</v>
      </c>
      <c r="AX2519" s="129" t="s">
        <v>2109</v>
      </c>
      <c r="AZ2519" s="129" t="s">
        <v>3984</v>
      </c>
      <c r="BA2519" s="130" t="s">
        <v>13685</v>
      </c>
      <c r="BB2519" s="130" t="s">
        <v>13686</v>
      </c>
      <c r="BH2519" s="124"/>
      <c r="BI2519" s="124"/>
      <c r="BP2519" s="123"/>
      <c r="BQ2519" s="123"/>
      <c r="BR2519" s="123"/>
      <c r="BX2519" s="123"/>
      <c r="BY2519" s="123"/>
      <c r="CB2519" s="129" t="s">
        <v>2101</v>
      </c>
      <c r="CC2519" s="129" t="s">
        <v>453</v>
      </c>
      <c r="CD2519" s="129" t="s">
        <v>2105</v>
      </c>
      <c r="CE2519" s="129" t="s">
        <v>2108</v>
      </c>
      <c r="CF2519" s="129" t="s">
        <v>2109</v>
      </c>
      <c r="CG2519" s="131" t="s">
        <v>18111</v>
      </c>
      <c r="CH2519" s="131" t="s">
        <v>13686</v>
      </c>
      <c r="CI2519" s="124" t="s">
        <v>21502</v>
      </c>
    </row>
    <row r="2520" spans="45:87" ht="15" hidden="1" x14ac:dyDescent="0.25">
      <c r="AS2520" s="124" t="s">
        <v>6715</v>
      </c>
      <c r="AT2520" s="129" t="s">
        <v>2101</v>
      </c>
      <c r="AU2520" s="129" t="s">
        <v>453</v>
      </c>
      <c r="AV2520" s="129" t="s">
        <v>2105</v>
      </c>
      <c r="AW2520" s="129" t="s">
        <v>2108</v>
      </c>
      <c r="AX2520" s="129" t="s">
        <v>2110</v>
      </c>
      <c r="AZ2520" s="129" t="s">
        <v>3984</v>
      </c>
      <c r="BA2520" s="130" t="s">
        <v>13687</v>
      </c>
      <c r="BB2520" s="130" t="s">
        <v>13688</v>
      </c>
      <c r="BH2520" s="124"/>
      <c r="BI2520" s="124"/>
      <c r="BP2520" s="123"/>
      <c r="BQ2520" s="123"/>
      <c r="BR2520" s="123"/>
      <c r="BX2520" s="123"/>
      <c r="BY2520" s="123"/>
      <c r="CB2520" s="129" t="s">
        <v>2101</v>
      </c>
      <c r="CC2520" s="129" t="s">
        <v>453</v>
      </c>
      <c r="CD2520" s="129" t="s">
        <v>2105</v>
      </c>
      <c r="CE2520" s="129" t="s">
        <v>2108</v>
      </c>
      <c r="CF2520" s="129" t="s">
        <v>2110</v>
      </c>
      <c r="CG2520" s="131" t="s">
        <v>18111</v>
      </c>
      <c r="CH2520" s="131" t="s">
        <v>13688</v>
      </c>
      <c r="CI2520" s="124" t="s">
        <v>21503</v>
      </c>
    </row>
    <row r="2521" spans="45:87" ht="15" hidden="1" x14ac:dyDescent="0.25">
      <c r="AS2521" s="124" t="s">
        <v>6716</v>
      </c>
      <c r="AT2521" s="129" t="s">
        <v>2101</v>
      </c>
      <c r="AU2521" s="129" t="s">
        <v>453</v>
      </c>
      <c r="AV2521" s="129" t="s">
        <v>2105</v>
      </c>
      <c r="AW2521" s="129" t="s">
        <v>2108</v>
      </c>
      <c r="AX2521" s="129" t="s">
        <v>2111</v>
      </c>
      <c r="AZ2521" s="129" t="s">
        <v>3984</v>
      </c>
      <c r="BA2521" s="130" t="s">
        <v>13689</v>
      </c>
      <c r="BB2521" s="130" t="s">
        <v>13690</v>
      </c>
      <c r="BH2521" s="124"/>
      <c r="BI2521" s="124"/>
      <c r="BP2521" s="123"/>
      <c r="BQ2521" s="123"/>
      <c r="BR2521" s="123"/>
      <c r="BX2521" s="123"/>
      <c r="BY2521" s="123"/>
      <c r="CB2521" s="129" t="s">
        <v>2101</v>
      </c>
      <c r="CC2521" s="129" t="s">
        <v>453</v>
      </c>
      <c r="CD2521" s="129" t="s">
        <v>2105</v>
      </c>
      <c r="CE2521" s="129" t="s">
        <v>2108</v>
      </c>
      <c r="CF2521" s="129" t="s">
        <v>2111</v>
      </c>
      <c r="CG2521" s="131" t="s">
        <v>18111</v>
      </c>
      <c r="CH2521" s="131" t="s">
        <v>13690</v>
      </c>
      <c r="CI2521" s="124" t="s">
        <v>21504</v>
      </c>
    </row>
    <row r="2522" spans="45:87" ht="15" hidden="1" x14ac:dyDescent="0.25">
      <c r="AS2522" s="124" t="s">
        <v>6717</v>
      </c>
      <c r="AT2522" s="129" t="s">
        <v>2101</v>
      </c>
      <c r="AU2522" s="129" t="s">
        <v>453</v>
      </c>
      <c r="AV2522" s="129" t="s">
        <v>2105</v>
      </c>
      <c r="AW2522" s="129" t="s">
        <v>2108</v>
      </c>
      <c r="AX2522" s="129" t="s">
        <v>2286</v>
      </c>
      <c r="AZ2522" s="129" t="s">
        <v>3984</v>
      </c>
      <c r="BA2522" s="130" t="s">
        <v>13691</v>
      </c>
      <c r="BB2522" s="130" t="s">
        <v>13692</v>
      </c>
      <c r="BH2522" s="124"/>
      <c r="BI2522" s="124"/>
      <c r="BP2522" s="123"/>
      <c r="BQ2522" s="123"/>
      <c r="BR2522" s="123"/>
      <c r="BX2522" s="123"/>
      <c r="BY2522" s="123"/>
      <c r="CB2522" s="129" t="s">
        <v>2101</v>
      </c>
      <c r="CC2522" s="129" t="s">
        <v>453</v>
      </c>
      <c r="CD2522" s="129" t="s">
        <v>2105</v>
      </c>
      <c r="CE2522" s="129" t="s">
        <v>2108</v>
      </c>
      <c r="CF2522" s="129" t="s">
        <v>2286</v>
      </c>
      <c r="CG2522" s="131" t="s">
        <v>18111</v>
      </c>
      <c r="CH2522" s="131" t="s">
        <v>13692</v>
      </c>
      <c r="CI2522" s="124" t="s">
        <v>21505</v>
      </c>
    </row>
    <row r="2523" spans="45:87" ht="15" hidden="1" x14ac:dyDescent="0.25">
      <c r="AS2523" s="124" t="s">
        <v>6718</v>
      </c>
      <c r="AT2523" s="129" t="s">
        <v>2101</v>
      </c>
      <c r="AU2523" s="129" t="s">
        <v>453</v>
      </c>
      <c r="AV2523" s="129" t="s">
        <v>2112</v>
      </c>
      <c r="AW2523" s="129" t="s">
        <v>2113</v>
      </c>
      <c r="AX2523" s="129" t="s">
        <v>2287</v>
      </c>
      <c r="AZ2523" s="129" t="s">
        <v>3984</v>
      </c>
      <c r="BA2523" s="130" t="s">
        <v>13693</v>
      </c>
      <c r="BB2523" s="130" t="s">
        <v>13694</v>
      </c>
      <c r="BH2523" s="124"/>
      <c r="BI2523" s="124"/>
      <c r="BP2523" s="123"/>
      <c r="BQ2523" s="123"/>
      <c r="BR2523" s="123"/>
      <c r="BX2523" s="123"/>
      <c r="BY2523" s="123"/>
      <c r="CB2523" s="129" t="s">
        <v>2101</v>
      </c>
      <c r="CC2523" s="129" t="s">
        <v>453</v>
      </c>
      <c r="CD2523" s="129" t="s">
        <v>2112</v>
      </c>
      <c r="CE2523" s="129" t="s">
        <v>2113</v>
      </c>
      <c r="CF2523" s="129" t="s">
        <v>2287</v>
      </c>
      <c r="CG2523" s="131" t="s">
        <v>18112</v>
      </c>
      <c r="CH2523" s="131" t="s">
        <v>13694</v>
      </c>
      <c r="CI2523" s="124" t="s">
        <v>21506</v>
      </c>
    </row>
    <row r="2524" spans="45:87" ht="15" hidden="1" x14ac:dyDescent="0.25">
      <c r="AS2524" s="124" t="s">
        <v>6719</v>
      </c>
      <c r="AT2524" s="129" t="s">
        <v>2101</v>
      </c>
      <c r="AU2524" s="129" t="s">
        <v>453</v>
      </c>
      <c r="AV2524" s="129" t="s">
        <v>2112</v>
      </c>
      <c r="AW2524" s="129" t="s">
        <v>2113</v>
      </c>
      <c r="AX2524" s="129" t="s">
        <v>2288</v>
      </c>
      <c r="AZ2524" s="129" t="s">
        <v>3984</v>
      </c>
      <c r="BA2524" s="130" t="s">
        <v>13695</v>
      </c>
      <c r="BB2524" s="130" t="s">
        <v>13696</v>
      </c>
      <c r="BH2524" s="124"/>
      <c r="BI2524" s="124"/>
      <c r="BP2524" s="123"/>
      <c r="BQ2524" s="123"/>
      <c r="BR2524" s="123"/>
      <c r="BX2524" s="123"/>
      <c r="BY2524" s="123"/>
      <c r="CB2524" s="129" t="s">
        <v>2101</v>
      </c>
      <c r="CC2524" s="129" t="s">
        <v>453</v>
      </c>
      <c r="CD2524" s="129" t="s">
        <v>2112</v>
      </c>
      <c r="CE2524" s="129" t="s">
        <v>2113</v>
      </c>
      <c r="CF2524" s="129" t="s">
        <v>2288</v>
      </c>
      <c r="CG2524" s="131" t="s">
        <v>18112</v>
      </c>
      <c r="CH2524" s="131" t="s">
        <v>13696</v>
      </c>
      <c r="CI2524" s="124" t="s">
        <v>21507</v>
      </c>
    </row>
    <row r="2525" spans="45:87" ht="15" hidden="1" x14ac:dyDescent="0.25">
      <c r="AS2525" s="124" t="s">
        <v>6720</v>
      </c>
      <c r="AT2525" s="129" t="s">
        <v>2101</v>
      </c>
      <c r="AU2525" s="129" t="s">
        <v>453</v>
      </c>
      <c r="AV2525" s="129" t="s">
        <v>2112</v>
      </c>
      <c r="AW2525" s="129" t="s">
        <v>2113</v>
      </c>
      <c r="AX2525" s="129" t="s">
        <v>2289</v>
      </c>
      <c r="AZ2525" s="129" t="s">
        <v>3984</v>
      </c>
      <c r="BA2525" s="130" t="s">
        <v>13697</v>
      </c>
      <c r="BB2525" s="130" t="s">
        <v>13698</v>
      </c>
      <c r="BH2525" s="124"/>
      <c r="BI2525" s="124"/>
      <c r="BP2525" s="123"/>
      <c r="BQ2525" s="123"/>
      <c r="BR2525" s="123"/>
      <c r="BX2525" s="123"/>
      <c r="BY2525" s="123"/>
      <c r="CB2525" s="129" t="s">
        <v>2101</v>
      </c>
      <c r="CC2525" s="129" t="s">
        <v>453</v>
      </c>
      <c r="CD2525" s="129" t="s">
        <v>2112</v>
      </c>
      <c r="CE2525" s="129" t="s">
        <v>2113</v>
      </c>
      <c r="CF2525" s="129" t="s">
        <v>2289</v>
      </c>
      <c r="CG2525" s="131" t="s">
        <v>18112</v>
      </c>
      <c r="CH2525" s="131" t="s">
        <v>13698</v>
      </c>
      <c r="CI2525" s="124" t="s">
        <v>21508</v>
      </c>
    </row>
    <row r="2526" spans="45:87" ht="15" hidden="1" x14ac:dyDescent="0.25">
      <c r="AS2526" s="124" t="s">
        <v>6721</v>
      </c>
      <c r="AT2526" s="129" t="s">
        <v>2101</v>
      </c>
      <c r="AU2526" s="129" t="s">
        <v>453</v>
      </c>
      <c r="AV2526" s="129" t="s">
        <v>2112</v>
      </c>
      <c r="AW2526" s="129" t="s">
        <v>2113</v>
      </c>
      <c r="AX2526" s="129" t="s">
        <v>2290</v>
      </c>
      <c r="AZ2526" s="129" t="s">
        <v>3984</v>
      </c>
      <c r="BA2526" s="130" t="s">
        <v>13699</v>
      </c>
      <c r="BB2526" s="130" t="s">
        <v>13700</v>
      </c>
      <c r="BH2526" s="124"/>
      <c r="BI2526" s="124"/>
      <c r="BP2526" s="123"/>
      <c r="BQ2526" s="123"/>
      <c r="BR2526" s="123"/>
      <c r="BX2526" s="123"/>
      <c r="BY2526" s="123"/>
      <c r="CB2526" s="129" t="s">
        <v>2101</v>
      </c>
      <c r="CC2526" s="129" t="s">
        <v>453</v>
      </c>
      <c r="CD2526" s="129" t="s">
        <v>2112</v>
      </c>
      <c r="CE2526" s="129" t="s">
        <v>2113</v>
      </c>
      <c r="CF2526" s="129" t="s">
        <v>2290</v>
      </c>
      <c r="CG2526" s="131" t="s">
        <v>18112</v>
      </c>
      <c r="CH2526" s="131" t="s">
        <v>13700</v>
      </c>
      <c r="CI2526" s="124" t="s">
        <v>21509</v>
      </c>
    </row>
    <row r="2527" spans="45:87" ht="15" hidden="1" x14ac:dyDescent="0.25">
      <c r="AS2527" s="124" t="s">
        <v>6722</v>
      </c>
      <c r="AT2527" s="129" t="s">
        <v>2101</v>
      </c>
      <c r="AU2527" s="129" t="s">
        <v>453</v>
      </c>
      <c r="AV2527" s="129" t="s">
        <v>2112</v>
      </c>
      <c r="AW2527" s="129" t="s">
        <v>2113</v>
      </c>
      <c r="AX2527" s="129" t="s">
        <v>2291</v>
      </c>
      <c r="AZ2527" s="129" t="s">
        <v>3984</v>
      </c>
      <c r="BA2527" s="130" t="s">
        <v>13701</v>
      </c>
      <c r="BB2527" s="130" t="s">
        <v>13702</v>
      </c>
      <c r="BH2527" s="124"/>
      <c r="BI2527" s="124"/>
      <c r="BP2527" s="123"/>
      <c r="BQ2527" s="123"/>
      <c r="BR2527" s="123"/>
      <c r="BX2527" s="123"/>
      <c r="BY2527" s="123"/>
      <c r="CB2527" s="129" t="s">
        <v>2101</v>
      </c>
      <c r="CC2527" s="129" t="s">
        <v>453</v>
      </c>
      <c r="CD2527" s="129" t="s">
        <v>2112</v>
      </c>
      <c r="CE2527" s="129" t="s">
        <v>2113</v>
      </c>
      <c r="CF2527" s="129" t="s">
        <v>2291</v>
      </c>
      <c r="CG2527" s="131" t="s">
        <v>18112</v>
      </c>
      <c r="CH2527" s="131" t="s">
        <v>13702</v>
      </c>
      <c r="CI2527" s="124" t="s">
        <v>21510</v>
      </c>
    </row>
    <row r="2528" spans="45:87" ht="15" hidden="1" x14ac:dyDescent="0.25">
      <c r="AS2528" s="124" t="s">
        <v>6723</v>
      </c>
      <c r="AT2528" s="129" t="s">
        <v>2101</v>
      </c>
      <c r="AU2528" s="129" t="s">
        <v>453</v>
      </c>
      <c r="AV2528" s="129" t="s">
        <v>2112</v>
      </c>
      <c r="AW2528" s="129" t="s">
        <v>2113</v>
      </c>
      <c r="AX2528" s="129" t="s">
        <v>2114</v>
      </c>
      <c r="AZ2528" s="129" t="s">
        <v>3984</v>
      </c>
      <c r="BA2528" s="130" t="s">
        <v>13703</v>
      </c>
      <c r="BB2528" s="130" t="s">
        <v>13704</v>
      </c>
      <c r="BH2528" s="124"/>
      <c r="BI2528" s="124"/>
      <c r="BP2528" s="123"/>
      <c r="BQ2528" s="123"/>
      <c r="BR2528" s="123"/>
      <c r="BX2528" s="123"/>
      <c r="BY2528" s="123"/>
      <c r="CB2528" s="129" t="s">
        <v>2101</v>
      </c>
      <c r="CC2528" s="129" t="s">
        <v>453</v>
      </c>
      <c r="CD2528" s="129" t="s">
        <v>2112</v>
      </c>
      <c r="CE2528" s="129" t="s">
        <v>2113</v>
      </c>
      <c r="CF2528" s="129" t="s">
        <v>2114</v>
      </c>
      <c r="CG2528" s="131" t="s">
        <v>18112</v>
      </c>
      <c r="CH2528" s="131" t="s">
        <v>13704</v>
      </c>
      <c r="CI2528" s="124" t="s">
        <v>21511</v>
      </c>
    </row>
    <row r="2529" spans="45:87" ht="15" hidden="1" x14ac:dyDescent="0.25">
      <c r="AS2529" s="124" t="s">
        <v>6724</v>
      </c>
      <c r="AT2529" s="129" t="s">
        <v>2101</v>
      </c>
      <c r="AU2529" s="129" t="s">
        <v>453</v>
      </c>
      <c r="AV2529" s="129" t="s">
        <v>2112</v>
      </c>
      <c r="AW2529" s="129" t="s">
        <v>2113</v>
      </c>
      <c r="AX2529" s="129" t="s">
        <v>2292</v>
      </c>
      <c r="AZ2529" s="129" t="s">
        <v>3984</v>
      </c>
      <c r="BA2529" s="130" t="s">
        <v>13705</v>
      </c>
      <c r="BB2529" s="130" t="s">
        <v>13706</v>
      </c>
      <c r="BH2529" s="124"/>
      <c r="BI2529" s="124"/>
      <c r="BP2529" s="123"/>
      <c r="BQ2529" s="123"/>
      <c r="BR2529" s="123"/>
      <c r="BX2529" s="123"/>
      <c r="BY2529" s="123"/>
      <c r="CB2529" s="129" t="s">
        <v>2101</v>
      </c>
      <c r="CC2529" s="129" t="s">
        <v>453</v>
      </c>
      <c r="CD2529" s="129" t="s">
        <v>2112</v>
      </c>
      <c r="CE2529" s="129" t="s">
        <v>2113</v>
      </c>
      <c r="CF2529" s="129" t="s">
        <v>2292</v>
      </c>
      <c r="CG2529" s="131" t="s">
        <v>18112</v>
      </c>
      <c r="CH2529" s="131" t="s">
        <v>13706</v>
      </c>
      <c r="CI2529" s="124" t="s">
        <v>21512</v>
      </c>
    </row>
    <row r="2530" spans="45:87" ht="15" hidden="1" x14ac:dyDescent="0.25">
      <c r="AS2530" s="124" t="s">
        <v>6725</v>
      </c>
      <c r="AT2530" s="129" t="s">
        <v>2101</v>
      </c>
      <c r="AU2530" s="129" t="s">
        <v>453</v>
      </c>
      <c r="AV2530" s="129" t="s">
        <v>2112</v>
      </c>
      <c r="AW2530" s="129" t="s">
        <v>2113</v>
      </c>
      <c r="AX2530" s="129" t="s">
        <v>2293</v>
      </c>
      <c r="AZ2530" s="129" t="s">
        <v>3984</v>
      </c>
      <c r="BA2530" s="130" t="s">
        <v>13707</v>
      </c>
      <c r="BB2530" s="130" t="s">
        <v>13708</v>
      </c>
      <c r="BH2530" s="124"/>
      <c r="BI2530" s="124"/>
      <c r="BP2530" s="123"/>
      <c r="BQ2530" s="123"/>
      <c r="BR2530" s="123"/>
      <c r="BX2530" s="123"/>
      <c r="BY2530" s="123"/>
      <c r="CB2530" s="129" t="s">
        <v>2101</v>
      </c>
      <c r="CC2530" s="129" t="s">
        <v>453</v>
      </c>
      <c r="CD2530" s="129" t="s">
        <v>2112</v>
      </c>
      <c r="CE2530" s="129" t="s">
        <v>2113</v>
      </c>
      <c r="CF2530" s="129" t="s">
        <v>2293</v>
      </c>
      <c r="CG2530" s="131" t="s">
        <v>18112</v>
      </c>
      <c r="CH2530" s="131" t="s">
        <v>13708</v>
      </c>
      <c r="CI2530" s="124" t="s">
        <v>21513</v>
      </c>
    </row>
    <row r="2531" spans="45:87" ht="15" hidden="1" x14ac:dyDescent="0.25">
      <c r="AS2531" s="124" t="s">
        <v>6726</v>
      </c>
      <c r="AT2531" s="129" t="s">
        <v>2101</v>
      </c>
      <c r="AU2531" s="129" t="s">
        <v>453</v>
      </c>
      <c r="AV2531" s="129" t="s">
        <v>2112</v>
      </c>
      <c r="AW2531" s="129" t="s">
        <v>2113</v>
      </c>
      <c r="AX2531" s="129" t="s">
        <v>2294</v>
      </c>
      <c r="AZ2531" s="129" t="s">
        <v>3984</v>
      </c>
      <c r="BA2531" s="130" t="s">
        <v>13709</v>
      </c>
      <c r="BB2531" s="130" t="s">
        <v>13710</v>
      </c>
      <c r="BH2531" s="124"/>
      <c r="BI2531" s="124"/>
      <c r="BP2531" s="123"/>
      <c r="BQ2531" s="123"/>
      <c r="BR2531" s="123"/>
      <c r="BX2531" s="123"/>
      <c r="BY2531" s="123"/>
      <c r="CB2531" s="129" t="s">
        <v>2101</v>
      </c>
      <c r="CC2531" s="129" t="s">
        <v>453</v>
      </c>
      <c r="CD2531" s="129" t="s">
        <v>2112</v>
      </c>
      <c r="CE2531" s="129" t="s">
        <v>2113</v>
      </c>
      <c r="CF2531" s="129" t="s">
        <v>2294</v>
      </c>
      <c r="CG2531" s="131" t="s">
        <v>18112</v>
      </c>
      <c r="CH2531" s="131" t="s">
        <v>13710</v>
      </c>
      <c r="CI2531" s="124" t="s">
        <v>21514</v>
      </c>
    </row>
    <row r="2532" spans="45:87" ht="15" hidden="1" x14ac:dyDescent="0.25">
      <c r="AS2532" s="124" t="s">
        <v>6727</v>
      </c>
      <c r="AT2532" s="129" t="s">
        <v>2101</v>
      </c>
      <c r="AU2532" s="129" t="s">
        <v>453</v>
      </c>
      <c r="AV2532" s="129" t="s">
        <v>2112</v>
      </c>
      <c r="AW2532" s="129" t="s">
        <v>2113</v>
      </c>
      <c r="AX2532" s="129" t="s">
        <v>2295</v>
      </c>
      <c r="AZ2532" s="129" t="s">
        <v>3984</v>
      </c>
      <c r="BA2532" s="130" t="s">
        <v>13711</v>
      </c>
      <c r="BB2532" s="130" t="s">
        <v>13712</v>
      </c>
      <c r="BH2532" s="124"/>
      <c r="BI2532" s="124"/>
      <c r="BP2532" s="123"/>
      <c r="BQ2532" s="123"/>
      <c r="BR2532" s="123"/>
      <c r="BX2532" s="123"/>
      <c r="BY2532" s="123"/>
      <c r="CB2532" s="129" t="s">
        <v>2101</v>
      </c>
      <c r="CC2532" s="129" t="s">
        <v>453</v>
      </c>
      <c r="CD2532" s="129" t="s">
        <v>2112</v>
      </c>
      <c r="CE2532" s="129" t="s">
        <v>2113</v>
      </c>
      <c r="CF2532" s="129" t="s">
        <v>2295</v>
      </c>
      <c r="CG2532" s="131" t="s">
        <v>18112</v>
      </c>
      <c r="CH2532" s="131" t="s">
        <v>13712</v>
      </c>
      <c r="CI2532" s="124" t="s">
        <v>21515</v>
      </c>
    </row>
    <row r="2533" spans="45:87" ht="15" hidden="1" x14ac:dyDescent="0.25">
      <c r="AS2533" s="124" t="s">
        <v>6728</v>
      </c>
      <c r="AT2533" s="129" t="s">
        <v>2101</v>
      </c>
      <c r="AU2533" s="129" t="s">
        <v>453</v>
      </c>
      <c r="AV2533" s="129" t="s">
        <v>2112</v>
      </c>
      <c r="AW2533" s="129" t="s">
        <v>2113</v>
      </c>
      <c r="AX2533" s="129" t="s">
        <v>2296</v>
      </c>
      <c r="AZ2533" s="129" t="s">
        <v>3984</v>
      </c>
      <c r="BA2533" s="130" t="s">
        <v>13713</v>
      </c>
      <c r="BB2533" s="130" t="s">
        <v>13714</v>
      </c>
      <c r="BH2533" s="124"/>
      <c r="BI2533" s="124"/>
      <c r="BP2533" s="123"/>
      <c r="BQ2533" s="123"/>
      <c r="BR2533" s="123"/>
      <c r="BX2533" s="123"/>
      <c r="BY2533" s="123"/>
      <c r="CB2533" s="129" t="s">
        <v>2101</v>
      </c>
      <c r="CC2533" s="129" t="s">
        <v>453</v>
      </c>
      <c r="CD2533" s="129" t="s">
        <v>2112</v>
      </c>
      <c r="CE2533" s="129" t="s">
        <v>2113</v>
      </c>
      <c r="CF2533" s="129" t="s">
        <v>2296</v>
      </c>
      <c r="CG2533" s="131" t="s">
        <v>18112</v>
      </c>
      <c r="CH2533" s="131" t="s">
        <v>13714</v>
      </c>
      <c r="CI2533" s="124" t="s">
        <v>21516</v>
      </c>
    </row>
    <row r="2534" spans="45:87" ht="15" hidden="1" x14ac:dyDescent="0.25">
      <c r="AS2534" s="124" t="s">
        <v>6729</v>
      </c>
      <c r="AT2534" s="129" t="s">
        <v>2101</v>
      </c>
      <c r="AU2534" s="129" t="s">
        <v>453</v>
      </c>
      <c r="AV2534" s="129" t="s">
        <v>2112</v>
      </c>
      <c r="AW2534" s="129" t="s">
        <v>2115</v>
      </c>
      <c r="AX2534" s="129" t="s">
        <v>2116</v>
      </c>
      <c r="AZ2534" s="129" t="s">
        <v>3984</v>
      </c>
      <c r="BA2534" s="130" t="s">
        <v>13715</v>
      </c>
      <c r="BB2534" s="130" t="s">
        <v>13716</v>
      </c>
      <c r="BH2534" s="124"/>
      <c r="BI2534" s="124"/>
      <c r="BP2534" s="123"/>
      <c r="BQ2534" s="123"/>
      <c r="BR2534" s="123"/>
      <c r="BX2534" s="123"/>
      <c r="BY2534" s="123"/>
      <c r="CB2534" s="129" t="s">
        <v>2101</v>
      </c>
      <c r="CC2534" s="129" t="s">
        <v>453</v>
      </c>
      <c r="CD2534" s="129" t="s">
        <v>2112</v>
      </c>
      <c r="CE2534" s="129" t="s">
        <v>2115</v>
      </c>
      <c r="CF2534" s="129" t="s">
        <v>2116</v>
      </c>
      <c r="CG2534" s="131" t="s">
        <v>18113</v>
      </c>
      <c r="CH2534" s="131" t="s">
        <v>13716</v>
      </c>
      <c r="CI2534" s="124" t="s">
        <v>21517</v>
      </c>
    </row>
    <row r="2535" spans="45:87" ht="15" hidden="1" x14ac:dyDescent="0.25">
      <c r="AS2535" s="124" t="s">
        <v>6730</v>
      </c>
      <c r="AT2535" s="129" t="s">
        <v>2101</v>
      </c>
      <c r="AU2535" s="129" t="s">
        <v>453</v>
      </c>
      <c r="AV2535" s="129" t="s">
        <v>2112</v>
      </c>
      <c r="AW2535" s="129" t="s">
        <v>2115</v>
      </c>
      <c r="AX2535" s="129" t="s">
        <v>2117</v>
      </c>
      <c r="AZ2535" s="129" t="s">
        <v>3984</v>
      </c>
      <c r="BA2535" s="130" t="s">
        <v>13717</v>
      </c>
      <c r="BB2535" s="130" t="s">
        <v>13718</v>
      </c>
      <c r="BH2535" s="124"/>
      <c r="BI2535" s="124"/>
      <c r="BP2535" s="123"/>
      <c r="BQ2535" s="123"/>
      <c r="BR2535" s="123"/>
      <c r="BX2535" s="123"/>
      <c r="BY2535" s="123"/>
      <c r="CB2535" s="129" t="s">
        <v>2101</v>
      </c>
      <c r="CC2535" s="129" t="s">
        <v>453</v>
      </c>
      <c r="CD2535" s="129" t="s">
        <v>2112</v>
      </c>
      <c r="CE2535" s="129" t="s">
        <v>2115</v>
      </c>
      <c r="CF2535" s="129" t="s">
        <v>2117</v>
      </c>
      <c r="CG2535" s="131" t="s">
        <v>18113</v>
      </c>
      <c r="CH2535" s="131" t="s">
        <v>13718</v>
      </c>
      <c r="CI2535" s="124" t="s">
        <v>21518</v>
      </c>
    </row>
    <row r="2536" spans="45:87" ht="15" hidden="1" x14ac:dyDescent="0.25">
      <c r="AS2536" s="124" t="s">
        <v>6731</v>
      </c>
      <c r="AT2536" s="129" t="s">
        <v>2101</v>
      </c>
      <c r="AU2536" s="129" t="s">
        <v>453</v>
      </c>
      <c r="AV2536" s="129" t="s">
        <v>2112</v>
      </c>
      <c r="AW2536" s="129" t="s">
        <v>2115</v>
      </c>
      <c r="AX2536" s="129" t="s">
        <v>2297</v>
      </c>
      <c r="AZ2536" s="129" t="s">
        <v>3984</v>
      </c>
      <c r="BA2536" s="130" t="s">
        <v>13719</v>
      </c>
      <c r="BB2536" s="130" t="s">
        <v>13720</v>
      </c>
      <c r="BH2536" s="124"/>
      <c r="BI2536" s="124"/>
      <c r="BP2536" s="123"/>
      <c r="BQ2536" s="123"/>
      <c r="BR2536" s="123"/>
      <c r="BX2536" s="123"/>
      <c r="BY2536" s="123"/>
      <c r="CB2536" s="129" t="s">
        <v>2101</v>
      </c>
      <c r="CC2536" s="129" t="s">
        <v>453</v>
      </c>
      <c r="CD2536" s="129" t="s">
        <v>2112</v>
      </c>
      <c r="CE2536" s="129" t="s">
        <v>2115</v>
      </c>
      <c r="CF2536" s="129" t="s">
        <v>2297</v>
      </c>
      <c r="CG2536" s="131" t="s">
        <v>18113</v>
      </c>
      <c r="CH2536" s="131" t="s">
        <v>13720</v>
      </c>
      <c r="CI2536" s="124" t="s">
        <v>21519</v>
      </c>
    </row>
    <row r="2537" spans="45:87" ht="15" hidden="1" x14ac:dyDescent="0.25">
      <c r="AS2537" s="124" t="s">
        <v>6732</v>
      </c>
      <c r="AT2537" s="129" t="s">
        <v>2101</v>
      </c>
      <c r="AU2537" s="129" t="s">
        <v>453</v>
      </c>
      <c r="AV2537" s="129" t="s">
        <v>2112</v>
      </c>
      <c r="AW2537" s="129" t="s">
        <v>2115</v>
      </c>
      <c r="AX2537" s="129" t="s">
        <v>2298</v>
      </c>
      <c r="AZ2537" s="129" t="s">
        <v>3984</v>
      </c>
      <c r="BA2537" s="130" t="s">
        <v>13721</v>
      </c>
      <c r="BB2537" s="130" t="s">
        <v>13722</v>
      </c>
      <c r="BH2537" s="124"/>
      <c r="BI2537" s="124"/>
      <c r="BP2537" s="123"/>
      <c r="BQ2537" s="123"/>
      <c r="BR2537" s="123"/>
      <c r="BX2537" s="123"/>
      <c r="BY2537" s="123"/>
      <c r="CB2537" s="129" t="s">
        <v>2101</v>
      </c>
      <c r="CC2537" s="129" t="s">
        <v>453</v>
      </c>
      <c r="CD2537" s="129" t="s">
        <v>2112</v>
      </c>
      <c r="CE2537" s="129" t="s">
        <v>2115</v>
      </c>
      <c r="CF2537" s="129" t="s">
        <v>2298</v>
      </c>
      <c r="CG2537" s="131" t="s">
        <v>18113</v>
      </c>
      <c r="CH2537" s="131" t="s">
        <v>13722</v>
      </c>
      <c r="CI2537" s="124" t="s">
        <v>21520</v>
      </c>
    </row>
    <row r="2538" spans="45:87" ht="15" hidden="1" x14ac:dyDescent="0.25">
      <c r="AS2538" s="124" t="s">
        <v>6733</v>
      </c>
      <c r="AT2538" s="129" t="s">
        <v>2101</v>
      </c>
      <c r="AU2538" s="129" t="s">
        <v>453</v>
      </c>
      <c r="AV2538" s="129" t="s">
        <v>2112</v>
      </c>
      <c r="AW2538" s="129" t="s">
        <v>2115</v>
      </c>
      <c r="AX2538" s="129" t="s">
        <v>2299</v>
      </c>
      <c r="AZ2538" s="129" t="s">
        <v>3984</v>
      </c>
      <c r="BA2538" s="130" t="s">
        <v>13723</v>
      </c>
      <c r="BB2538" s="130" t="s">
        <v>13724</v>
      </c>
      <c r="BH2538" s="124"/>
      <c r="BI2538" s="124"/>
      <c r="BP2538" s="123"/>
      <c r="BQ2538" s="123"/>
      <c r="BR2538" s="123"/>
      <c r="BX2538" s="123"/>
      <c r="BY2538" s="123"/>
      <c r="CB2538" s="129" t="s">
        <v>2101</v>
      </c>
      <c r="CC2538" s="129" t="s">
        <v>453</v>
      </c>
      <c r="CD2538" s="129" t="s">
        <v>2112</v>
      </c>
      <c r="CE2538" s="129" t="s">
        <v>2115</v>
      </c>
      <c r="CF2538" s="129" t="s">
        <v>2299</v>
      </c>
      <c r="CG2538" s="131" t="s">
        <v>18113</v>
      </c>
      <c r="CH2538" s="131" t="s">
        <v>13724</v>
      </c>
      <c r="CI2538" s="124" t="s">
        <v>21521</v>
      </c>
    </row>
    <row r="2539" spans="45:87" ht="15" hidden="1" x14ac:dyDescent="0.25">
      <c r="AS2539" s="124" t="s">
        <v>6734</v>
      </c>
      <c r="AT2539" s="129" t="s">
        <v>2101</v>
      </c>
      <c r="AU2539" s="129" t="s">
        <v>453</v>
      </c>
      <c r="AV2539" s="129" t="s">
        <v>2112</v>
      </c>
      <c r="AW2539" s="129" t="s">
        <v>2115</v>
      </c>
      <c r="AX2539" s="129" t="s">
        <v>2300</v>
      </c>
      <c r="AZ2539" s="129" t="s">
        <v>3984</v>
      </c>
      <c r="BA2539" s="130" t="s">
        <v>13725</v>
      </c>
      <c r="BB2539" s="130" t="s">
        <v>13726</v>
      </c>
      <c r="BH2539" s="124"/>
      <c r="BI2539" s="124"/>
      <c r="BP2539" s="123"/>
      <c r="BQ2539" s="123"/>
      <c r="BR2539" s="123"/>
      <c r="BX2539" s="123"/>
      <c r="BY2539" s="123"/>
      <c r="CB2539" s="129" t="s">
        <v>2101</v>
      </c>
      <c r="CC2539" s="129" t="s">
        <v>453</v>
      </c>
      <c r="CD2539" s="129" t="s">
        <v>2112</v>
      </c>
      <c r="CE2539" s="129" t="s">
        <v>2115</v>
      </c>
      <c r="CF2539" s="129" t="s">
        <v>2300</v>
      </c>
      <c r="CG2539" s="131" t="s">
        <v>18113</v>
      </c>
      <c r="CH2539" s="131" t="s">
        <v>13726</v>
      </c>
      <c r="CI2539" s="124" t="s">
        <v>21522</v>
      </c>
    </row>
    <row r="2540" spans="45:87" ht="15" hidden="1" x14ac:dyDescent="0.25">
      <c r="AS2540" s="124" t="s">
        <v>6735</v>
      </c>
      <c r="AT2540" s="129" t="s">
        <v>2101</v>
      </c>
      <c r="AU2540" s="129" t="s">
        <v>453</v>
      </c>
      <c r="AV2540" s="129" t="s">
        <v>2112</v>
      </c>
      <c r="AW2540" s="129" t="s">
        <v>2115</v>
      </c>
      <c r="AX2540" s="129" t="s">
        <v>2118</v>
      </c>
      <c r="AZ2540" s="129" t="s">
        <v>3984</v>
      </c>
      <c r="BA2540" s="130" t="s">
        <v>13727</v>
      </c>
      <c r="BB2540" s="130" t="s">
        <v>13728</v>
      </c>
      <c r="BH2540" s="124"/>
      <c r="BI2540" s="124"/>
      <c r="BP2540" s="123"/>
      <c r="BQ2540" s="123"/>
      <c r="BR2540" s="123"/>
      <c r="BX2540" s="123"/>
      <c r="BY2540" s="123"/>
      <c r="CB2540" s="129" t="s">
        <v>2101</v>
      </c>
      <c r="CC2540" s="129" t="s">
        <v>453</v>
      </c>
      <c r="CD2540" s="129" t="s">
        <v>2112</v>
      </c>
      <c r="CE2540" s="129" t="s">
        <v>2115</v>
      </c>
      <c r="CF2540" s="129" t="s">
        <v>2118</v>
      </c>
      <c r="CG2540" s="131" t="s">
        <v>18113</v>
      </c>
      <c r="CH2540" s="131" t="s">
        <v>13728</v>
      </c>
      <c r="CI2540" s="124" t="s">
        <v>21523</v>
      </c>
    </row>
    <row r="2541" spans="45:87" ht="15" hidden="1" x14ac:dyDescent="0.25">
      <c r="AS2541" s="124" t="s">
        <v>6736</v>
      </c>
      <c r="AT2541" s="129" t="s">
        <v>2101</v>
      </c>
      <c r="AU2541" s="129" t="s">
        <v>453</v>
      </c>
      <c r="AV2541" s="129" t="s">
        <v>2112</v>
      </c>
      <c r="AW2541" s="129" t="s">
        <v>2115</v>
      </c>
      <c r="AX2541" s="129" t="s">
        <v>2119</v>
      </c>
      <c r="AZ2541" s="129" t="s">
        <v>3984</v>
      </c>
      <c r="BA2541" s="130" t="s">
        <v>13729</v>
      </c>
      <c r="BB2541" s="130" t="s">
        <v>13730</v>
      </c>
      <c r="BH2541" s="124"/>
      <c r="BI2541" s="124"/>
      <c r="BP2541" s="123"/>
      <c r="BQ2541" s="123"/>
      <c r="BR2541" s="123"/>
      <c r="BX2541" s="123"/>
      <c r="BY2541" s="123"/>
      <c r="CB2541" s="129" t="s">
        <v>2101</v>
      </c>
      <c r="CC2541" s="129" t="s">
        <v>453</v>
      </c>
      <c r="CD2541" s="129" t="s">
        <v>2112</v>
      </c>
      <c r="CE2541" s="129" t="s">
        <v>2115</v>
      </c>
      <c r="CF2541" s="129" t="s">
        <v>2119</v>
      </c>
      <c r="CG2541" s="131" t="s">
        <v>18113</v>
      </c>
      <c r="CH2541" s="131" t="s">
        <v>13730</v>
      </c>
      <c r="CI2541" s="124" t="s">
        <v>21524</v>
      </c>
    </row>
    <row r="2542" spans="45:87" ht="15" hidden="1" x14ac:dyDescent="0.25">
      <c r="AS2542" s="124" t="s">
        <v>6737</v>
      </c>
      <c r="AT2542" s="129" t="s">
        <v>2101</v>
      </c>
      <c r="AU2542" s="129" t="s">
        <v>453</v>
      </c>
      <c r="AV2542" s="129" t="s">
        <v>2112</v>
      </c>
      <c r="AW2542" s="129" t="s">
        <v>2115</v>
      </c>
      <c r="AX2542" s="129" t="s">
        <v>2301</v>
      </c>
      <c r="AZ2542" s="129" t="s">
        <v>3984</v>
      </c>
      <c r="BA2542" s="130" t="s">
        <v>13731</v>
      </c>
      <c r="BB2542" s="130" t="s">
        <v>13732</v>
      </c>
      <c r="BH2542" s="124"/>
      <c r="BI2542" s="124"/>
      <c r="BP2542" s="123"/>
      <c r="BQ2542" s="123"/>
      <c r="BR2542" s="123"/>
      <c r="BX2542" s="123"/>
      <c r="BY2542" s="123"/>
      <c r="CB2542" s="129" t="s">
        <v>2101</v>
      </c>
      <c r="CC2542" s="129" t="s">
        <v>453</v>
      </c>
      <c r="CD2542" s="129" t="s">
        <v>2112</v>
      </c>
      <c r="CE2542" s="129" t="s">
        <v>2115</v>
      </c>
      <c r="CF2542" s="129" t="s">
        <v>2301</v>
      </c>
      <c r="CG2542" s="131" t="s">
        <v>18113</v>
      </c>
      <c r="CH2542" s="131" t="s">
        <v>13732</v>
      </c>
      <c r="CI2542" s="124" t="s">
        <v>21525</v>
      </c>
    </row>
    <row r="2543" spans="45:87" ht="15" hidden="1" x14ac:dyDescent="0.25">
      <c r="AS2543" s="124" t="s">
        <v>6738</v>
      </c>
      <c r="AT2543" s="129" t="s">
        <v>2101</v>
      </c>
      <c r="AU2543" s="129" t="s">
        <v>453</v>
      </c>
      <c r="AV2543" s="129" t="s">
        <v>2112</v>
      </c>
      <c r="AW2543" s="129" t="s">
        <v>2115</v>
      </c>
      <c r="AX2543" s="129" t="s">
        <v>2302</v>
      </c>
      <c r="AZ2543" s="129" t="s">
        <v>3984</v>
      </c>
      <c r="BA2543" s="130" t="s">
        <v>13733</v>
      </c>
      <c r="BB2543" s="130" t="s">
        <v>13734</v>
      </c>
      <c r="BH2543" s="124"/>
      <c r="BI2543" s="124"/>
      <c r="BP2543" s="123"/>
      <c r="BQ2543" s="123"/>
      <c r="BR2543" s="123"/>
      <c r="BX2543" s="123"/>
      <c r="BY2543" s="123"/>
      <c r="CB2543" s="129" t="s">
        <v>2101</v>
      </c>
      <c r="CC2543" s="129" t="s">
        <v>453</v>
      </c>
      <c r="CD2543" s="129" t="s">
        <v>2112</v>
      </c>
      <c r="CE2543" s="129" t="s">
        <v>2115</v>
      </c>
      <c r="CF2543" s="129" t="s">
        <v>2302</v>
      </c>
      <c r="CG2543" s="131" t="s">
        <v>18113</v>
      </c>
      <c r="CH2543" s="131" t="s">
        <v>13734</v>
      </c>
      <c r="CI2543" s="124" t="s">
        <v>21526</v>
      </c>
    </row>
    <row r="2544" spans="45:87" ht="15" hidden="1" x14ac:dyDescent="0.25">
      <c r="AS2544" s="124" t="s">
        <v>6739</v>
      </c>
      <c r="AT2544" s="129" t="s">
        <v>2101</v>
      </c>
      <c r="AU2544" s="129" t="s">
        <v>453</v>
      </c>
      <c r="AV2544" s="129" t="s">
        <v>2112</v>
      </c>
      <c r="AW2544" s="129" t="s">
        <v>2115</v>
      </c>
      <c r="AX2544" s="129" t="s">
        <v>2121</v>
      </c>
      <c r="AZ2544" s="129" t="s">
        <v>3984</v>
      </c>
      <c r="BA2544" s="130" t="s">
        <v>13735</v>
      </c>
      <c r="BB2544" s="130" t="s">
        <v>13736</v>
      </c>
      <c r="BH2544" s="124"/>
      <c r="BI2544" s="124"/>
      <c r="BP2544" s="123"/>
      <c r="BQ2544" s="123"/>
      <c r="BR2544" s="123"/>
      <c r="BX2544" s="123"/>
      <c r="BY2544" s="123"/>
      <c r="CB2544" s="129" t="s">
        <v>2101</v>
      </c>
      <c r="CC2544" s="129" t="s">
        <v>453</v>
      </c>
      <c r="CD2544" s="129" t="s">
        <v>2112</v>
      </c>
      <c r="CE2544" s="129" t="s">
        <v>2115</v>
      </c>
      <c r="CF2544" s="129" t="s">
        <v>2121</v>
      </c>
      <c r="CG2544" s="131" t="s">
        <v>18113</v>
      </c>
      <c r="CH2544" s="131" t="s">
        <v>13736</v>
      </c>
      <c r="CI2544" s="124" t="s">
        <v>21527</v>
      </c>
    </row>
    <row r="2545" spans="45:87" ht="15" hidden="1" x14ac:dyDescent="0.25">
      <c r="AS2545" s="124" t="s">
        <v>6740</v>
      </c>
      <c r="AT2545" s="129" t="s">
        <v>2101</v>
      </c>
      <c r="AU2545" s="129" t="s">
        <v>453</v>
      </c>
      <c r="AV2545" s="129" t="s">
        <v>2112</v>
      </c>
      <c r="AW2545" s="129" t="s">
        <v>2115</v>
      </c>
      <c r="AX2545" s="129" t="s">
        <v>2303</v>
      </c>
      <c r="AZ2545" s="129" t="s">
        <v>3984</v>
      </c>
      <c r="BA2545" s="130" t="s">
        <v>13737</v>
      </c>
      <c r="BB2545" s="130" t="s">
        <v>13738</v>
      </c>
      <c r="BH2545" s="124"/>
      <c r="BI2545" s="124"/>
      <c r="BP2545" s="123"/>
      <c r="BQ2545" s="123"/>
      <c r="BR2545" s="123"/>
      <c r="BX2545" s="123"/>
      <c r="BY2545" s="123"/>
      <c r="CB2545" s="129" t="s">
        <v>2101</v>
      </c>
      <c r="CC2545" s="129" t="s">
        <v>453</v>
      </c>
      <c r="CD2545" s="129" t="s">
        <v>2112</v>
      </c>
      <c r="CE2545" s="129" t="s">
        <v>2115</v>
      </c>
      <c r="CF2545" s="129" t="s">
        <v>2303</v>
      </c>
      <c r="CG2545" s="131" t="s">
        <v>18113</v>
      </c>
      <c r="CH2545" s="131" t="s">
        <v>13738</v>
      </c>
      <c r="CI2545" s="124" t="s">
        <v>21528</v>
      </c>
    </row>
    <row r="2546" spans="45:87" ht="15" hidden="1" x14ac:dyDescent="0.25">
      <c r="AS2546" s="124" t="s">
        <v>6741</v>
      </c>
      <c r="AT2546" s="129" t="s">
        <v>2101</v>
      </c>
      <c r="AU2546" s="129" t="s">
        <v>453</v>
      </c>
      <c r="AV2546" s="129" t="s">
        <v>2112</v>
      </c>
      <c r="AW2546" s="129" t="s">
        <v>2125</v>
      </c>
      <c r="AX2546" s="129" t="s">
        <v>2304</v>
      </c>
      <c r="AZ2546" s="129" t="s">
        <v>3984</v>
      </c>
      <c r="BA2546" s="130" t="s">
        <v>13739</v>
      </c>
      <c r="BB2546" s="130" t="s">
        <v>13740</v>
      </c>
      <c r="BH2546" s="124"/>
      <c r="BI2546" s="124"/>
      <c r="BP2546" s="123"/>
      <c r="BQ2546" s="123"/>
      <c r="BR2546" s="123"/>
      <c r="BX2546" s="123"/>
      <c r="BY2546" s="123"/>
      <c r="CB2546" s="129" t="s">
        <v>2101</v>
      </c>
      <c r="CC2546" s="129" t="s">
        <v>453</v>
      </c>
      <c r="CD2546" s="129" t="s">
        <v>2112</v>
      </c>
      <c r="CE2546" s="129" t="s">
        <v>2125</v>
      </c>
      <c r="CF2546" s="129" t="s">
        <v>2304</v>
      </c>
      <c r="CG2546" s="131" t="s">
        <v>18114</v>
      </c>
      <c r="CH2546" s="131" t="s">
        <v>13740</v>
      </c>
      <c r="CI2546" s="124" t="s">
        <v>21529</v>
      </c>
    </row>
    <row r="2547" spans="45:87" ht="15" hidden="1" x14ac:dyDescent="0.25">
      <c r="AS2547" s="124" t="s">
        <v>6742</v>
      </c>
      <c r="AT2547" s="129" t="s">
        <v>2101</v>
      </c>
      <c r="AU2547" s="129" t="s">
        <v>453</v>
      </c>
      <c r="AV2547" s="129" t="s">
        <v>2112</v>
      </c>
      <c r="AW2547" s="129" t="s">
        <v>2125</v>
      </c>
      <c r="AX2547" s="129" t="s">
        <v>2305</v>
      </c>
      <c r="AZ2547" s="129" t="s">
        <v>3984</v>
      </c>
      <c r="BA2547" s="130" t="s">
        <v>13741</v>
      </c>
      <c r="BB2547" s="130" t="s">
        <v>13742</v>
      </c>
      <c r="BH2547" s="124"/>
      <c r="BI2547" s="124"/>
      <c r="BP2547" s="123"/>
      <c r="BQ2547" s="123"/>
      <c r="BR2547" s="123"/>
      <c r="BX2547" s="123"/>
      <c r="BY2547" s="123"/>
      <c r="CB2547" s="129" t="s">
        <v>2101</v>
      </c>
      <c r="CC2547" s="129" t="s">
        <v>453</v>
      </c>
      <c r="CD2547" s="129" t="s">
        <v>2112</v>
      </c>
      <c r="CE2547" s="129" t="s">
        <v>2125</v>
      </c>
      <c r="CF2547" s="129" t="s">
        <v>2305</v>
      </c>
      <c r="CG2547" s="131" t="s">
        <v>18114</v>
      </c>
      <c r="CH2547" s="131" t="s">
        <v>13742</v>
      </c>
      <c r="CI2547" s="124" t="s">
        <v>21530</v>
      </c>
    </row>
    <row r="2548" spans="45:87" ht="15" hidden="1" x14ac:dyDescent="0.25">
      <c r="AS2548" s="124" t="s">
        <v>6743</v>
      </c>
      <c r="AT2548" s="129" t="s">
        <v>2101</v>
      </c>
      <c r="AU2548" s="129" t="s">
        <v>453</v>
      </c>
      <c r="AV2548" s="129" t="s">
        <v>2112</v>
      </c>
      <c r="AW2548" s="129" t="s">
        <v>2125</v>
      </c>
      <c r="AX2548" s="129" t="s">
        <v>2306</v>
      </c>
      <c r="AZ2548" s="129" t="s">
        <v>3984</v>
      </c>
      <c r="BA2548" s="130" t="s">
        <v>13743</v>
      </c>
      <c r="BB2548" s="130" t="s">
        <v>13744</v>
      </c>
      <c r="BH2548" s="124"/>
      <c r="BI2548" s="124"/>
      <c r="BP2548" s="123"/>
      <c r="BQ2548" s="123"/>
      <c r="BR2548" s="123"/>
      <c r="BX2548" s="123"/>
      <c r="BY2548" s="123"/>
      <c r="CB2548" s="129" t="s">
        <v>2101</v>
      </c>
      <c r="CC2548" s="129" t="s">
        <v>453</v>
      </c>
      <c r="CD2548" s="129" t="s">
        <v>2112</v>
      </c>
      <c r="CE2548" s="129" t="s">
        <v>2125</v>
      </c>
      <c r="CF2548" s="129" t="s">
        <v>2306</v>
      </c>
      <c r="CG2548" s="131" t="s">
        <v>18114</v>
      </c>
      <c r="CH2548" s="131" t="s">
        <v>13744</v>
      </c>
      <c r="CI2548" s="124" t="s">
        <v>21531</v>
      </c>
    </row>
    <row r="2549" spans="45:87" ht="15" hidden="1" x14ac:dyDescent="0.25">
      <c r="AS2549" s="124" t="s">
        <v>6744</v>
      </c>
      <c r="AT2549" s="129" t="s">
        <v>2101</v>
      </c>
      <c r="AU2549" s="129" t="s">
        <v>453</v>
      </c>
      <c r="AV2549" s="129" t="s">
        <v>2112</v>
      </c>
      <c r="AW2549" s="129" t="s">
        <v>2125</v>
      </c>
      <c r="AX2549" s="129" t="s">
        <v>2307</v>
      </c>
      <c r="AZ2549" s="129" t="s">
        <v>3984</v>
      </c>
      <c r="BA2549" s="130" t="s">
        <v>13745</v>
      </c>
      <c r="BB2549" s="130" t="s">
        <v>13746</v>
      </c>
      <c r="BH2549" s="124"/>
      <c r="BI2549" s="124"/>
      <c r="BP2549" s="123"/>
      <c r="BQ2549" s="123"/>
      <c r="BR2549" s="123"/>
      <c r="BX2549" s="123"/>
      <c r="BY2549" s="123"/>
      <c r="CB2549" s="129" t="s">
        <v>2101</v>
      </c>
      <c r="CC2549" s="129" t="s">
        <v>453</v>
      </c>
      <c r="CD2549" s="129" t="s">
        <v>2112</v>
      </c>
      <c r="CE2549" s="129" t="s">
        <v>2125</v>
      </c>
      <c r="CF2549" s="129" t="s">
        <v>2307</v>
      </c>
      <c r="CG2549" s="131" t="s">
        <v>18114</v>
      </c>
      <c r="CH2549" s="131" t="s">
        <v>13746</v>
      </c>
      <c r="CI2549" s="124" t="s">
        <v>21532</v>
      </c>
    </row>
    <row r="2550" spans="45:87" ht="15" hidden="1" x14ac:dyDescent="0.25">
      <c r="AS2550" s="124" t="s">
        <v>6745</v>
      </c>
      <c r="AT2550" s="129" t="s">
        <v>2101</v>
      </c>
      <c r="AU2550" s="129" t="s">
        <v>453</v>
      </c>
      <c r="AV2550" s="129" t="s">
        <v>2112</v>
      </c>
      <c r="AW2550" s="129" t="s">
        <v>2125</v>
      </c>
      <c r="AX2550" s="129" t="s">
        <v>2308</v>
      </c>
      <c r="AZ2550" s="129" t="s">
        <v>3984</v>
      </c>
      <c r="BA2550" s="130" t="s">
        <v>13747</v>
      </c>
      <c r="BB2550" s="130" t="s">
        <v>13748</v>
      </c>
      <c r="BH2550" s="124"/>
      <c r="BI2550" s="124"/>
      <c r="BP2550" s="123"/>
      <c r="BQ2550" s="123"/>
      <c r="BR2550" s="123"/>
      <c r="BX2550" s="123"/>
      <c r="BY2550" s="123"/>
      <c r="CB2550" s="129" t="s">
        <v>2101</v>
      </c>
      <c r="CC2550" s="129" t="s">
        <v>453</v>
      </c>
      <c r="CD2550" s="129" t="s">
        <v>2112</v>
      </c>
      <c r="CE2550" s="129" t="s">
        <v>2125</v>
      </c>
      <c r="CF2550" s="129" t="s">
        <v>2308</v>
      </c>
      <c r="CG2550" s="131" t="s">
        <v>18114</v>
      </c>
      <c r="CH2550" s="131" t="s">
        <v>13748</v>
      </c>
      <c r="CI2550" s="124" t="s">
        <v>21533</v>
      </c>
    </row>
    <row r="2551" spans="45:87" ht="15" hidden="1" x14ac:dyDescent="0.25">
      <c r="AS2551" s="124" t="s">
        <v>6746</v>
      </c>
      <c r="AT2551" s="129" t="s">
        <v>2101</v>
      </c>
      <c r="AU2551" s="129" t="s">
        <v>453</v>
      </c>
      <c r="AV2551" s="129" t="s">
        <v>2112</v>
      </c>
      <c r="AW2551" s="129" t="s">
        <v>2125</v>
      </c>
      <c r="AX2551" s="129" t="s">
        <v>2309</v>
      </c>
      <c r="AZ2551" s="129" t="s">
        <v>3984</v>
      </c>
      <c r="BA2551" s="130" t="s">
        <v>13749</v>
      </c>
      <c r="BB2551" s="130" t="s">
        <v>13750</v>
      </c>
      <c r="BH2551" s="124"/>
      <c r="BI2551" s="124"/>
      <c r="BP2551" s="123"/>
      <c r="BQ2551" s="123"/>
      <c r="BR2551" s="123"/>
      <c r="BX2551" s="123"/>
      <c r="BY2551" s="123"/>
      <c r="CB2551" s="129" t="s">
        <v>2101</v>
      </c>
      <c r="CC2551" s="129" t="s">
        <v>453</v>
      </c>
      <c r="CD2551" s="129" t="s">
        <v>2112</v>
      </c>
      <c r="CE2551" s="129" t="s">
        <v>2125</v>
      </c>
      <c r="CF2551" s="129" t="s">
        <v>2309</v>
      </c>
      <c r="CG2551" s="131" t="s">
        <v>18114</v>
      </c>
      <c r="CH2551" s="131" t="s">
        <v>13750</v>
      </c>
      <c r="CI2551" s="124" t="s">
        <v>21534</v>
      </c>
    </row>
    <row r="2552" spans="45:87" ht="15" hidden="1" x14ac:dyDescent="0.25">
      <c r="AS2552" s="124" t="s">
        <v>6747</v>
      </c>
      <c r="AT2552" s="129" t="s">
        <v>2101</v>
      </c>
      <c r="AU2552" s="129" t="s">
        <v>453</v>
      </c>
      <c r="AV2552" s="129" t="s">
        <v>2112</v>
      </c>
      <c r="AW2552" s="129" t="s">
        <v>2125</v>
      </c>
      <c r="AX2552" s="129" t="s">
        <v>2310</v>
      </c>
      <c r="AZ2552" s="129" t="s">
        <v>3984</v>
      </c>
      <c r="BA2552" s="130" t="s">
        <v>13751</v>
      </c>
      <c r="BB2552" s="130" t="s">
        <v>13752</v>
      </c>
      <c r="BH2552" s="124"/>
      <c r="BI2552" s="124"/>
      <c r="BP2552" s="123"/>
      <c r="BQ2552" s="123"/>
      <c r="BR2552" s="123"/>
      <c r="BX2552" s="123"/>
      <c r="BY2552" s="123"/>
      <c r="CB2552" s="129" t="s">
        <v>2101</v>
      </c>
      <c r="CC2552" s="129" t="s">
        <v>453</v>
      </c>
      <c r="CD2552" s="129" t="s">
        <v>2112</v>
      </c>
      <c r="CE2552" s="129" t="s">
        <v>2125</v>
      </c>
      <c r="CF2552" s="129" t="s">
        <v>2310</v>
      </c>
      <c r="CG2552" s="131" t="s">
        <v>18114</v>
      </c>
      <c r="CH2552" s="131" t="s">
        <v>13752</v>
      </c>
      <c r="CI2552" s="124" t="s">
        <v>21535</v>
      </c>
    </row>
    <row r="2553" spans="45:87" ht="15" hidden="1" x14ac:dyDescent="0.25">
      <c r="AS2553" s="124" t="s">
        <v>6748</v>
      </c>
      <c r="AT2553" s="129" t="s">
        <v>2101</v>
      </c>
      <c r="AU2553" s="129" t="s">
        <v>453</v>
      </c>
      <c r="AV2553" s="129" t="s">
        <v>2112</v>
      </c>
      <c r="AW2553" s="129" t="s">
        <v>2125</v>
      </c>
      <c r="AX2553" s="129" t="s">
        <v>2311</v>
      </c>
      <c r="AZ2553" s="129" t="s">
        <v>3984</v>
      </c>
      <c r="BA2553" s="130" t="s">
        <v>13753</v>
      </c>
      <c r="BB2553" s="130" t="s">
        <v>13754</v>
      </c>
      <c r="BH2553" s="124"/>
      <c r="BI2553" s="124"/>
      <c r="BP2553" s="123"/>
      <c r="BQ2553" s="123"/>
      <c r="BR2553" s="123"/>
      <c r="BX2553" s="123"/>
      <c r="BY2553" s="123"/>
      <c r="CB2553" s="129" t="s">
        <v>2101</v>
      </c>
      <c r="CC2553" s="129" t="s">
        <v>453</v>
      </c>
      <c r="CD2553" s="129" t="s">
        <v>2112</v>
      </c>
      <c r="CE2553" s="129" t="s">
        <v>2125</v>
      </c>
      <c r="CF2553" s="129" t="s">
        <v>2311</v>
      </c>
      <c r="CG2553" s="131" t="s">
        <v>18114</v>
      </c>
      <c r="CH2553" s="131" t="s">
        <v>13754</v>
      </c>
      <c r="CI2553" s="124" t="s">
        <v>21536</v>
      </c>
    </row>
    <row r="2554" spans="45:87" ht="15" hidden="1" x14ac:dyDescent="0.25">
      <c r="AS2554" s="124" t="s">
        <v>6749</v>
      </c>
      <c r="AT2554" s="129" t="s">
        <v>2101</v>
      </c>
      <c r="AU2554" s="129" t="s">
        <v>453</v>
      </c>
      <c r="AV2554" s="129" t="s">
        <v>2112</v>
      </c>
      <c r="AW2554" s="129" t="s">
        <v>2125</v>
      </c>
      <c r="AX2554" s="129" t="s">
        <v>2312</v>
      </c>
      <c r="AZ2554" s="129" t="s">
        <v>3984</v>
      </c>
      <c r="BA2554" s="130" t="s">
        <v>13755</v>
      </c>
      <c r="BB2554" s="130" t="s">
        <v>13756</v>
      </c>
      <c r="BH2554" s="124"/>
      <c r="BI2554" s="124"/>
      <c r="BP2554" s="123"/>
      <c r="BQ2554" s="123"/>
      <c r="BR2554" s="123"/>
      <c r="BX2554" s="123"/>
      <c r="BY2554" s="123"/>
      <c r="CB2554" s="129" t="s">
        <v>2101</v>
      </c>
      <c r="CC2554" s="129" t="s">
        <v>453</v>
      </c>
      <c r="CD2554" s="129" t="s">
        <v>2112</v>
      </c>
      <c r="CE2554" s="129" t="s">
        <v>2125</v>
      </c>
      <c r="CF2554" s="129" t="s">
        <v>2312</v>
      </c>
      <c r="CG2554" s="131" t="s">
        <v>18114</v>
      </c>
      <c r="CH2554" s="131" t="s">
        <v>13756</v>
      </c>
      <c r="CI2554" s="124" t="s">
        <v>21537</v>
      </c>
    </row>
    <row r="2555" spans="45:87" ht="15" hidden="1" x14ac:dyDescent="0.25">
      <c r="AS2555" s="124" t="s">
        <v>6750</v>
      </c>
      <c r="AT2555" s="129" t="s">
        <v>2101</v>
      </c>
      <c r="AU2555" s="129" t="s">
        <v>453</v>
      </c>
      <c r="AV2555" s="129" t="s">
        <v>2112</v>
      </c>
      <c r="AW2555" s="129" t="s">
        <v>2125</v>
      </c>
      <c r="AX2555" s="129" t="s">
        <v>2126</v>
      </c>
      <c r="AZ2555" s="129" t="s">
        <v>3984</v>
      </c>
      <c r="BA2555" s="130" t="s">
        <v>13757</v>
      </c>
      <c r="BB2555" s="130" t="s">
        <v>13758</v>
      </c>
      <c r="BH2555" s="124"/>
      <c r="BI2555" s="124"/>
      <c r="BP2555" s="123"/>
      <c r="BQ2555" s="123"/>
      <c r="BR2555" s="123"/>
      <c r="BX2555" s="123"/>
      <c r="BY2555" s="123"/>
      <c r="CB2555" s="129" t="s">
        <v>2101</v>
      </c>
      <c r="CC2555" s="129" t="s">
        <v>453</v>
      </c>
      <c r="CD2555" s="129" t="s">
        <v>2112</v>
      </c>
      <c r="CE2555" s="129" t="s">
        <v>2125</v>
      </c>
      <c r="CF2555" s="129" t="s">
        <v>2126</v>
      </c>
      <c r="CG2555" s="131" t="s">
        <v>18114</v>
      </c>
      <c r="CH2555" s="131" t="s">
        <v>13758</v>
      </c>
      <c r="CI2555" s="124" t="s">
        <v>21538</v>
      </c>
    </row>
    <row r="2556" spans="45:87" ht="15" hidden="1" x14ac:dyDescent="0.25">
      <c r="AS2556" s="124" t="s">
        <v>6751</v>
      </c>
      <c r="AT2556" s="129" t="s">
        <v>2101</v>
      </c>
      <c r="AU2556" s="129" t="s">
        <v>453</v>
      </c>
      <c r="AV2556" s="129" t="s">
        <v>2112</v>
      </c>
      <c r="AW2556" s="129" t="s">
        <v>2125</v>
      </c>
      <c r="AX2556" s="129" t="s">
        <v>2313</v>
      </c>
      <c r="AZ2556" s="129" t="s">
        <v>3984</v>
      </c>
      <c r="BA2556" s="130" t="s">
        <v>13759</v>
      </c>
      <c r="BB2556" s="130" t="s">
        <v>13760</v>
      </c>
      <c r="BH2556" s="124"/>
      <c r="BI2556" s="124"/>
      <c r="BP2556" s="123"/>
      <c r="BQ2556" s="123"/>
      <c r="BR2556" s="123"/>
      <c r="BX2556" s="123"/>
      <c r="BY2556" s="123"/>
      <c r="CB2556" s="129" t="s">
        <v>2101</v>
      </c>
      <c r="CC2556" s="129" t="s">
        <v>453</v>
      </c>
      <c r="CD2556" s="129" t="s">
        <v>2112</v>
      </c>
      <c r="CE2556" s="129" t="s">
        <v>2125</v>
      </c>
      <c r="CF2556" s="129" t="s">
        <v>2313</v>
      </c>
      <c r="CG2556" s="131" t="s">
        <v>18114</v>
      </c>
      <c r="CH2556" s="131" t="s">
        <v>13760</v>
      </c>
      <c r="CI2556" s="124" t="s">
        <v>21539</v>
      </c>
    </row>
    <row r="2557" spans="45:87" ht="15" hidden="1" x14ac:dyDescent="0.25">
      <c r="AS2557" s="124" t="s">
        <v>6752</v>
      </c>
      <c r="AT2557" s="129" t="s">
        <v>2101</v>
      </c>
      <c r="AU2557" s="129" t="s">
        <v>453</v>
      </c>
      <c r="AV2557" s="129" t="s">
        <v>2112</v>
      </c>
      <c r="AW2557" s="129" t="s">
        <v>2125</v>
      </c>
      <c r="AX2557" s="129" t="s">
        <v>2314</v>
      </c>
      <c r="AZ2557" s="129" t="s">
        <v>3984</v>
      </c>
      <c r="BA2557" s="130" t="s">
        <v>13761</v>
      </c>
      <c r="BB2557" s="130" t="s">
        <v>13762</v>
      </c>
      <c r="BH2557" s="124"/>
      <c r="BI2557" s="124"/>
      <c r="BP2557" s="123"/>
      <c r="BQ2557" s="123"/>
      <c r="BR2557" s="123"/>
      <c r="BX2557" s="123"/>
      <c r="BY2557" s="123"/>
      <c r="CB2557" s="129" t="s">
        <v>2101</v>
      </c>
      <c r="CC2557" s="129" t="s">
        <v>453</v>
      </c>
      <c r="CD2557" s="129" t="s">
        <v>2112</v>
      </c>
      <c r="CE2557" s="129" t="s">
        <v>2125</v>
      </c>
      <c r="CF2557" s="129" t="s">
        <v>2314</v>
      </c>
      <c r="CG2557" s="131" t="s">
        <v>18114</v>
      </c>
      <c r="CH2557" s="131" t="s">
        <v>13762</v>
      </c>
      <c r="CI2557" s="124" t="s">
        <v>21540</v>
      </c>
    </row>
    <row r="2558" spans="45:87" ht="15" hidden="1" x14ac:dyDescent="0.25">
      <c r="AS2558" s="124" t="s">
        <v>6753</v>
      </c>
      <c r="AT2558" s="129" t="s">
        <v>2101</v>
      </c>
      <c r="AU2558" s="129" t="s">
        <v>453</v>
      </c>
      <c r="AV2558" s="129" t="s">
        <v>2112</v>
      </c>
      <c r="AW2558" s="129" t="s">
        <v>2125</v>
      </c>
      <c r="AX2558" s="129" t="s">
        <v>2315</v>
      </c>
      <c r="AZ2558" s="129" t="s">
        <v>3984</v>
      </c>
      <c r="BA2558" s="130" t="s">
        <v>13763</v>
      </c>
      <c r="BB2558" s="130" t="s">
        <v>13764</v>
      </c>
      <c r="BH2558" s="124"/>
      <c r="BI2558" s="124"/>
      <c r="BP2558" s="123"/>
      <c r="BQ2558" s="123"/>
      <c r="BR2558" s="123"/>
      <c r="BX2558" s="123"/>
      <c r="BY2558" s="123"/>
      <c r="CB2558" s="129" t="s">
        <v>2101</v>
      </c>
      <c r="CC2558" s="129" t="s">
        <v>453</v>
      </c>
      <c r="CD2558" s="129" t="s">
        <v>2112</v>
      </c>
      <c r="CE2558" s="129" t="s">
        <v>2125</v>
      </c>
      <c r="CF2558" s="129" t="s">
        <v>2315</v>
      </c>
      <c r="CG2558" s="131" t="s">
        <v>18114</v>
      </c>
      <c r="CH2558" s="131" t="s">
        <v>13764</v>
      </c>
      <c r="CI2558" s="124" t="s">
        <v>21541</v>
      </c>
    </row>
    <row r="2559" spans="45:87" ht="15" hidden="1" x14ac:dyDescent="0.25">
      <c r="AS2559" s="124" t="s">
        <v>6754</v>
      </c>
      <c r="AT2559" s="129" t="s">
        <v>2101</v>
      </c>
      <c r="AU2559" s="129" t="s">
        <v>453</v>
      </c>
      <c r="AV2559" s="129" t="s">
        <v>2112</v>
      </c>
      <c r="AW2559" s="129" t="s">
        <v>2125</v>
      </c>
      <c r="AX2559" s="129" t="s">
        <v>2316</v>
      </c>
      <c r="AZ2559" s="129" t="s">
        <v>3984</v>
      </c>
      <c r="BA2559" s="130" t="s">
        <v>13765</v>
      </c>
      <c r="BB2559" s="130" t="s">
        <v>13766</v>
      </c>
      <c r="BH2559" s="124"/>
      <c r="BI2559" s="124"/>
      <c r="BP2559" s="123"/>
      <c r="BQ2559" s="123"/>
      <c r="BR2559" s="123"/>
      <c r="BX2559" s="123"/>
      <c r="BY2559" s="123"/>
      <c r="CB2559" s="129" t="s">
        <v>2101</v>
      </c>
      <c r="CC2559" s="129" t="s">
        <v>453</v>
      </c>
      <c r="CD2559" s="129" t="s">
        <v>2112</v>
      </c>
      <c r="CE2559" s="129" t="s">
        <v>2125</v>
      </c>
      <c r="CF2559" s="129" t="s">
        <v>2316</v>
      </c>
      <c r="CG2559" s="131" t="s">
        <v>18114</v>
      </c>
      <c r="CH2559" s="131" t="s">
        <v>13766</v>
      </c>
      <c r="CI2559" s="124" t="s">
        <v>21542</v>
      </c>
    </row>
    <row r="2560" spans="45:87" ht="15" hidden="1" x14ac:dyDescent="0.25">
      <c r="AS2560" s="124" t="s">
        <v>6755</v>
      </c>
      <c r="AT2560" s="129" t="s">
        <v>2101</v>
      </c>
      <c r="AU2560" s="129" t="s">
        <v>453</v>
      </c>
      <c r="AV2560" s="129" t="s">
        <v>2112</v>
      </c>
      <c r="AW2560" s="129" t="s">
        <v>2125</v>
      </c>
      <c r="AX2560" s="129" t="s">
        <v>2317</v>
      </c>
      <c r="AZ2560" s="129" t="s">
        <v>3984</v>
      </c>
      <c r="BA2560" s="130" t="s">
        <v>13767</v>
      </c>
      <c r="BB2560" s="130" t="s">
        <v>13768</v>
      </c>
      <c r="BH2560" s="124"/>
      <c r="BI2560" s="124"/>
      <c r="BP2560" s="123"/>
      <c r="BQ2560" s="123"/>
      <c r="BR2560" s="123"/>
      <c r="BX2560" s="123"/>
      <c r="BY2560" s="123"/>
      <c r="CB2560" s="129" t="s">
        <v>2101</v>
      </c>
      <c r="CC2560" s="129" t="s">
        <v>453</v>
      </c>
      <c r="CD2560" s="129" t="s">
        <v>2112</v>
      </c>
      <c r="CE2560" s="129" t="s">
        <v>2125</v>
      </c>
      <c r="CF2560" s="129" t="s">
        <v>2317</v>
      </c>
      <c r="CG2560" s="131" t="s">
        <v>18114</v>
      </c>
      <c r="CH2560" s="131" t="s">
        <v>13768</v>
      </c>
      <c r="CI2560" s="124" t="s">
        <v>21543</v>
      </c>
    </row>
    <row r="2561" spans="45:87" ht="15" hidden="1" x14ac:dyDescent="0.25">
      <c r="AS2561" s="124" t="s">
        <v>6756</v>
      </c>
      <c r="AT2561" s="129" t="s">
        <v>2101</v>
      </c>
      <c r="AU2561" s="129" t="s">
        <v>453</v>
      </c>
      <c r="AV2561" s="129" t="s">
        <v>2112</v>
      </c>
      <c r="AW2561" s="129" t="s">
        <v>2125</v>
      </c>
      <c r="AX2561" s="129" t="s">
        <v>2127</v>
      </c>
      <c r="AZ2561" s="129" t="s">
        <v>3984</v>
      </c>
      <c r="BA2561" s="130" t="s">
        <v>13769</v>
      </c>
      <c r="BB2561" s="130" t="s">
        <v>13770</v>
      </c>
      <c r="BH2561" s="124"/>
      <c r="BI2561" s="124"/>
      <c r="BP2561" s="123"/>
      <c r="BQ2561" s="123"/>
      <c r="BR2561" s="123"/>
      <c r="BX2561" s="123"/>
      <c r="BY2561" s="123"/>
      <c r="CB2561" s="129" t="s">
        <v>2101</v>
      </c>
      <c r="CC2561" s="129" t="s">
        <v>453</v>
      </c>
      <c r="CD2561" s="129" t="s">
        <v>2112</v>
      </c>
      <c r="CE2561" s="129" t="s">
        <v>2125</v>
      </c>
      <c r="CF2561" s="129" t="s">
        <v>2127</v>
      </c>
      <c r="CG2561" s="131" t="s">
        <v>18114</v>
      </c>
      <c r="CH2561" s="131" t="s">
        <v>13770</v>
      </c>
      <c r="CI2561" s="124" t="s">
        <v>21544</v>
      </c>
    </row>
    <row r="2562" spans="45:87" ht="15" hidden="1" x14ac:dyDescent="0.25">
      <c r="AS2562" s="124" t="s">
        <v>6757</v>
      </c>
      <c r="AT2562" s="129" t="s">
        <v>2101</v>
      </c>
      <c r="AU2562" s="129" t="s">
        <v>453</v>
      </c>
      <c r="AV2562" s="129" t="s">
        <v>2112</v>
      </c>
      <c r="AW2562" s="129" t="s">
        <v>2125</v>
      </c>
      <c r="AX2562" s="129" t="s">
        <v>2318</v>
      </c>
      <c r="AZ2562" s="129" t="s">
        <v>3984</v>
      </c>
      <c r="BA2562" s="130" t="s">
        <v>13771</v>
      </c>
      <c r="BB2562" s="130" t="s">
        <v>13772</v>
      </c>
      <c r="BH2562" s="124"/>
      <c r="BI2562" s="124"/>
      <c r="BP2562" s="123"/>
      <c r="BQ2562" s="123"/>
      <c r="BR2562" s="123"/>
      <c r="BX2562" s="123"/>
      <c r="BY2562" s="123"/>
      <c r="CB2562" s="129" t="s">
        <v>2101</v>
      </c>
      <c r="CC2562" s="129" t="s">
        <v>453</v>
      </c>
      <c r="CD2562" s="129" t="s">
        <v>2112</v>
      </c>
      <c r="CE2562" s="129" t="s">
        <v>2125</v>
      </c>
      <c r="CF2562" s="129" t="s">
        <v>2318</v>
      </c>
      <c r="CG2562" s="131" t="s">
        <v>18114</v>
      </c>
      <c r="CH2562" s="131" t="s">
        <v>13772</v>
      </c>
      <c r="CI2562" s="124" t="s">
        <v>21545</v>
      </c>
    </row>
    <row r="2563" spans="45:87" ht="15" hidden="1" x14ac:dyDescent="0.25">
      <c r="AS2563" s="124" t="s">
        <v>6758</v>
      </c>
      <c r="AT2563" s="129" t="s">
        <v>2101</v>
      </c>
      <c r="AU2563" s="129" t="s">
        <v>453</v>
      </c>
      <c r="AV2563" s="129" t="s">
        <v>2112</v>
      </c>
      <c r="AW2563" s="129" t="s">
        <v>2125</v>
      </c>
      <c r="AX2563" s="129" t="s">
        <v>2128</v>
      </c>
      <c r="AZ2563" s="129" t="s">
        <v>3984</v>
      </c>
      <c r="BA2563" s="130" t="s">
        <v>13773</v>
      </c>
      <c r="BB2563" s="130" t="s">
        <v>13774</v>
      </c>
      <c r="BH2563" s="124"/>
      <c r="BI2563" s="124"/>
      <c r="BP2563" s="123"/>
      <c r="BQ2563" s="123"/>
      <c r="BR2563" s="123"/>
      <c r="BX2563" s="123"/>
      <c r="BY2563" s="123"/>
      <c r="CB2563" s="129" t="s">
        <v>2101</v>
      </c>
      <c r="CC2563" s="129" t="s">
        <v>453</v>
      </c>
      <c r="CD2563" s="129" t="s">
        <v>2112</v>
      </c>
      <c r="CE2563" s="129" t="s">
        <v>2125</v>
      </c>
      <c r="CF2563" s="129" t="s">
        <v>2128</v>
      </c>
      <c r="CG2563" s="131" t="s">
        <v>18114</v>
      </c>
      <c r="CH2563" s="131" t="s">
        <v>13774</v>
      </c>
      <c r="CI2563" s="124" t="s">
        <v>21546</v>
      </c>
    </row>
    <row r="2564" spans="45:87" ht="15" hidden="1" x14ac:dyDescent="0.25">
      <c r="AS2564" s="124" t="s">
        <v>6759</v>
      </c>
      <c r="AT2564" s="129" t="s">
        <v>2101</v>
      </c>
      <c r="AU2564" s="129" t="s">
        <v>453</v>
      </c>
      <c r="AV2564" s="129" t="s">
        <v>2112</v>
      </c>
      <c r="AW2564" s="129" t="s">
        <v>2125</v>
      </c>
      <c r="AX2564" s="129" t="s">
        <v>2129</v>
      </c>
      <c r="AZ2564" s="129" t="s">
        <v>3984</v>
      </c>
      <c r="BA2564" s="130" t="s">
        <v>13775</v>
      </c>
      <c r="BB2564" s="130" t="s">
        <v>13776</v>
      </c>
      <c r="BH2564" s="124"/>
      <c r="BI2564" s="124"/>
      <c r="BP2564" s="123"/>
      <c r="BQ2564" s="123"/>
      <c r="BR2564" s="123"/>
      <c r="BX2564" s="123"/>
      <c r="BY2564" s="123"/>
      <c r="CB2564" s="129" t="s">
        <v>2101</v>
      </c>
      <c r="CC2564" s="129" t="s">
        <v>453</v>
      </c>
      <c r="CD2564" s="129" t="s">
        <v>2112</v>
      </c>
      <c r="CE2564" s="129" t="s">
        <v>2125</v>
      </c>
      <c r="CF2564" s="129" t="s">
        <v>2129</v>
      </c>
      <c r="CG2564" s="131" t="s">
        <v>18114</v>
      </c>
      <c r="CH2564" s="131" t="s">
        <v>13776</v>
      </c>
      <c r="CI2564" s="124" t="s">
        <v>21547</v>
      </c>
    </row>
    <row r="2565" spans="45:87" ht="15" hidden="1" x14ac:dyDescent="0.25">
      <c r="AS2565" s="124" t="s">
        <v>6760</v>
      </c>
      <c r="AT2565" s="129" t="s">
        <v>2101</v>
      </c>
      <c r="AU2565" s="129" t="s">
        <v>453</v>
      </c>
      <c r="AV2565" s="129" t="s">
        <v>2112</v>
      </c>
      <c r="AW2565" s="129" t="s">
        <v>2125</v>
      </c>
      <c r="AX2565" s="129" t="s">
        <v>2319</v>
      </c>
      <c r="AZ2565" s="129" t="s">
        <v>3984</v>
      </c>
      <c r="BA2565" s="130" t="s">
        <v>13777</v>
      </c>
      <c r="BB2565" s="130" t="s">
        <v>13778</v>
      </c>
      <c r="BH2565" s="124"/>
      <c r="BI2565" s="124"/>
      <c r="BP2565" s="123"/>
      <c r="BQ2565" s="123"/>
      <c r="BR2565" s="123"/>
      <c r="BX2565" s="123"/>
      <c r="BY2565" s="123"/>
      <c r="CB2565" s="129" t="s">
        <v>2101</v>
      </c>
      <c r="CC2565" s="129" t="s">
        <v>453</v>
      </c>
      <c r="CD2565" s="129" t="s">
        <v>2112</v>
      </c>
      <c r="CE2565" s="129" t="s">
        <v>2125</v>
      </c>
      <c r="CF2565" s="129" t="s">
        <v>2319</v>
      </c>
      <c r="CG2565" s="131" t="s">
        <v>18114</v>
      </c>
      <c r="CH2565" s="131" t="s">
        <v>13778</v>
      </c>
      <c r="CI2565" s="124" t="s">
        <v>21548</v>
      </c>
    </row>
    <row r="2566" spans="45:87" ht="15" hidden="1" x14ac:dyDescent="0.25">
      <c r="AS2566" s="124" t="s">
        <v>6761</v>
      </c>
      <c r="AT2566" s="129" t="s">
        <v>2101</v>
      </c>
      <c r="AU2566" s="129" t="s">
        <v>453</v>
      </c>
      <c r="AV2566" s="129" t="s">
        <v>2320</v>
      </c>
      <c r="AW2566" s="129" t="s">
        <v>2321</v>
      </c>
      <c r="AX2566" s="129" t="s">
        <v>2322</v>
      </c>
      <c r="AZ2566" s="129" t="s">
        <v>3984</v>
      </c>
      <c r="BA2566" s="130" t="s">
        <v>13779</v>
      </c>
      <c r="BB2566" s="130" t="s">
        <v>13780</v>
      </c>
      <c r="BH2566" s="124"/>
      <c r="BI2566" s="124"/>
      <c r="BP2566" s="123"/>
      <c r="BQ2566" s="123"/>
      <c r="BR2566" s="123"/>
      <c r="BX2566" s="123"/>
      <c r="BY2566" s="123"/>
      <c r="CB2566" s="129" t="s">
        <v>2101</v>
      </c>
      <c r="CC2566" s="129" t="s">
        <v>453</v>
      </c>
      <c r="CD2566" s="129" t="s">
        <v>2320</v>
      </c>
      <c r="CE2566" s="129" t="s">
        <v>2321</v>
      </c>
      <c r="CF2566" s="129" t="s">
        <v>2322</v>
      </c>
      <c r="CG2566" s="131" t="s">
        <v>18115</v>
      </c>
      <c r="CH2566" s="131" t="s">
        <v>13780</v>
      </c>
      <c r="CI2566" s="124" t="s">
        <v>21549</v>
      </c>
    </row>
    <row r="2567" spans="45:87" ht="15" hidden="1" x14ac:dyDescent="0.25">
      <c r="AS2567" s="124" t="s">
        <v>6762</v>
      </c>
      <c r="AT2567" s="129" t="s">
        <v>2101</v>
      </c>
      <c r="AU2567" s="129" t="s">
        <v>453</v>
      </c>
      <c r="AV2567" s="129" t="s">
        <v>2320</v>
      </c>
      <c r="AW2567" s="129" t="s">
        <v>2321</v>
      </c>
      <c r="AX2567" s="129" t="s">
        <v>2323</v>
      </c>
      <c r="AZ2567" s="129" t="s">
        <v>3984</v>
      </c>
      <c r="BA2567" s="130" t="s">
        <v>13781</v>
      </c>
      <c r="BB2567" s="130" t="s">
        <v>13782</v>
      </c>
      <c r="BH2567" s="124"/>
      <c r="BI2567" s="124"/>
      <c r="BP2567" s="123"/>
      <c r="BQ2567" s="123"/>
      <c r="BR2567" s="123"/>
      <c r="BX2567" s="123"/>
      <c r="BY2567" s="123"/>
      <c r="CB2567" s="129" t="s">
        <v>2101</v>
      </c>
      <c r="CC2567" s="129" t="s">
        <v>453</v>
      </c>
      <c r="CD2567" s="129" t="s">
        <v>2320</v>
      </c>
      <c r="CE2567" s="129" t="s">
        <v>2321</v>
      </c>
      <c r="CF2567" s="129" t="s">
        <v>2323</v>
      </c>
      <c r="CG2567" s="131" t="s">
        <v>18115</v>
      </c>
      <c r="CH2567" s="131" t="s">
        <v>13782</v>
      </c>
      <c r="CI2567" s="124" t="s">
        <v>21550</v>
      </c>
    </row>
    <row r="2568" spans="45:87" ht="15" hidden="1" x14ac:dyDescent="0.25">
      <c r="AS2568" s="124" t="s">
        <v>6763</v>
      </c>
      <c r="AT2568" s="129" t="s">
        <v>2101</v>
      </c>
      <c r="AU2568" s="129" t="s">
        <v>453</v>
      </c>
      <c r="AV2568" s="129" t="s">
        <v>2320</v>
      </c>
      <c r="AW2568" s="129" t="s">
        <v>2321</v>
      </c>
      <c r="AX2568" s="129" t="s">
        <v>2324</v>
      </c>
      <c r="AZ2568" s="129" t="s">
        <v>3984</v>
      </c>
      <c r="BA2568" s="130" t="s">
        <v>13783</v>
      </c>
      <c r="BB2568" s="130" t="s">
        <v>13784</v>
      </c>
      <c r="BH2568" s="124"/>
      <c r="BI2568" s="124"/>
      <c r="BP2568" s="123"/>
      <c r="BQ2568" s="123"/>
      <c r="BR2568" s="123"/>
      <c r="BX2568" s="123"/>
      <c r="BY2568" s="123"/>
      <c r="CB2568" s="129" t="s">
        <v>2101</v>
      </c>
      <c r="CC2568" s="129" t="s">
        <v>453</v>
      </c>
      <c r="CD2568" s="129" t="s">
        <v>2320</v>
      </c>
      <c r="CE2568" s="129" t="s">
        <v>2321</v>
      </c>
      <c r="CF2568" s="129" t="s">
        <v>2324</v>
      </c>
      <c r="CG2568" s="131" t="s">
        <v>18115</v>
      </c>
      <c r="CH2568" s="131" t="s">
        <v>13784</v>
      </c>
      <c r="CI2568" s="124" t="s">
        <v>21551</v>
      </c>
    </row>
    <row r="2569" spans="45:87" ht="15" hidden="1" x14ac:dyDescent="0.25">
      <c r="AS2569" s="124" t="s">
        <v>6764</v>
      </c>
      <c r="AT2569" s="129" t="s">
        <v>2101</v>
      </c>
      <c r="AU2569" s="129" t="s">
        <v>453</v>
      </c>
      <c r="AV2569" s="129" t="s">
        <v>2320</v>
      </c>
      <c r="AW2569" s="129" t="s">
        <v>2321</v>
      </c>
      <c r="AX2569" s="129" t="s">
        <v>2325</v>
      </c>
      <c r="AZ2569" s="129" t="s">
        <v>3984</v>
      </c>
      <c r="BA2569" s="130" t="s">
        <v>13785</v>
      </c>
      <c r="BB2569" s="130" t="s">
        <v>13786</v>
      </c>
      <c r="BH2569" s="124"/>
      <c r="BI2569" s="124"/>
      <c r="BP2569" s="123"/>
      <c r="BQ2569" s="123"/>
      <c r="BR2569" s="123"/>
      <c r="BX2569" s="123"/>
      <c r="BY2569" s="123"/>
      <c r="CB2569" s="129" t="s">
        <v>2101</v>
      </c>
      <c r="CC2569" s="129" t="s">
        <v>453</v>
      </c>
      <c r="CD2569" s="129" t="s">
        <v>2320</v>
      </c>
      <c r="CE2569" s="129" t="s">
        <v>2321</v>
      </c>
      <c r="CF2569" s="129" t="s">
        <v>2325</v>
      </c>
      <c r="CG2569" s="131" t="s">
        <v>18115</v>
      </c>
      <c r="CH2569" s="131" t="s">
        <v>13786</v>
      </c>
      <c r="CI2569" s="124" t="s">
        <v>21552</v>
      </c>
    </row>
    <row r="2570" spans="45:87" ht="15" hidden="1" x14ac:dyDescent="0.25">
      <c r="AS2570" s="124" t="s">
        <v>6765</v>
      </c>
      <c r="AT2570" s="129" t="s">
        <v>2101</v>
      </c>
      <c r="AU2570" s="129" t="s">
        <v>453</v>
      </c>
      <c r="AV2570" s="129" t="s">
        <v>2320</v>
      </c>
      <c r="AW2570" s="129" t="s">
        <v>2321</v>
      </c>
      <c r="AX2570" s="129" t="s">
        <v>2326</v>
      </c>
      <c r="AZ2570" s="129" t="s">
        <v>3984</v>
      </c>
      <c r="BA2570" s="130" t="s">
        <v>13787</v>
      </c>
      <c r="BB2570" s="130" t="s">
        <v>13788</v>
      </c>
      <c r="BH2570" s="124"/>
      <c r="BI2570" s="124"/>
      <c r="BP2570" s="123"/>
      <c r="BQ2570" s="123"/>
      <c r="BR2570" s="123"/>
      <c r="BX2570" s="123"/>
      <c r="BY2570" s="123"/>
      <c r="CB2570" s="129" t="s">
        <v>2101</v>
      </c>
      <c r="CC2570" s="129" t="s">
        <v>453</v>
      </c>
      <c r="CD2570" s="129" t="s">
        <v>2320</v>
      </c>
      <c r="CE2570" s="129" t="s">
        <v>2321</v>
      </c>
      <c r="CF2570" s="129" t="s">
        <v>2326</v>
      </c>
      <c r="CG2570" s="131" t="s">
        <v>18115</v>
      </c>
      <c r="CH2570" s="131" t="s">
        <v>13788</v>
      </c>
      <c r="CI2570" s="124" t="s">
        <v>21553</v>
      </c>
    </row>
    <row r="2571" spans="45:87" ht="15" hidden="1" x14ac:dyDescent="0.25">
      <c r="AS2571" s="124" t="s">
        <v>6766</v>
      </c>
      <c r="AT2571" s="129" t="s">
        <v>2101</v>
      </c>
      <c r="AU2571" s="129" t="s">
        <v>453</v>
      </c>
      <c r="AV2571" s="129" t="s">
        <v>2320</v>
      </c>
      <c r="AW2571" s="129" t="s">
        <v>2321</v>
      </c>
      <c r="AX2571" s="129" t="s">
        <v>2327</v>
      </c>
      <c r="AZ2571" s="129" t="s">
        <v>3984</v>
      </c>
      <c r="BA2571" s="130" t="s">
        <v>13789</v>
      </c>
      <c r="BB2571" s="130" t="s">
        <v>13790</v>
      </c>
      <c r="BH2571" s="124"/>
      <c r="BI2571" s="124"/>
      <c r="BP2571" s="123"/>
      <c r="BQ2571" s="123"/>
      <c r="BR2571" s="123"/>
      <c r="BX2571" s="123"/>
      <c r="BY2571" s="123"/>
      <c r="CB2571" s="129" t="s">
        <v>2101</v>
      </c>
      <c r="CC2571" s="129" t="s">
        <v>453</v>
      </c>
      <c r="CD2571" s="129" t="s">
        <v>2320</v>
      </c>
      <c r="CE2571" s="129" t="s">
        <v>2321</v>
      </c>
      <c r="CF2571" s="129" t="s">
        <v>2327</v>
      </c>
      <c r="CG2571" s="131" t="s">
        <v>18115</v>
      </c>
      <c r="CH2571" s="131" t="s">
        <v>13790</v>
      </c>
      <c r="CI2571" s="124" t="s">
        <v>21554</v>
      </c>
    </row>
    <row r="2572" spans="45:87" ht="15" hidden="1" x14ac:dyDescent="0.25">
      <c r="AS2572" s="124" t="s">
        <v>6767</v>
      </c>
      <c r="AT2572" s="129" t="s">
        <v>2101</v>
      </c>
      <c r="AU2572" s="129" t="s">
        <v>453</v>
      </c>
      <c r="AV2572" s="129" t="s">
        <v>2320</v>
      </c>
      <c r="AW2572" s="129" t="s">
        <v>2321</v>
      </c>
      <c r="AX2572" s="129" t="s">
        <v>2328</v>
      </c>
      <c r="AZ2572" s="129" t="s">
        <v>3984</v>
      </c>
      <c r="BA2572" s="130" t="s">
        <v>13791</v>
      </c>
      <c r="BB2572" s="130" t="s">
        <v>13792</v>
      </c>
      <c r="BH2572" s="124"/>
      <c r="BI2572" s="124"/>
      <c r="BP2572" s="123"/>
      <c r="BQ2572" s="123"/>
      <c r="BR2572" s="123"/>
      <c r="BX2572" s="123"/>
      <c r="BY2572" s="123"/>
      <c r="CB2572" s="129" t="s">
        <v>2101</v>
      </c>
      <c r="CC2572" s="129" t="s">
        <v>453</v>
      </c>
      <c r="CD2572" s="129" t="s">
        <v>2320</v>
      </c>
      <c r="CE2572" s="129" t="s">
        <v>2321</v>
      </c>
      <c r="CF2572" s="129" t="s">
        <v>2328</v>
      </c>
      <c r="CG2572" s="131" t="s">
        <v>18115</v>
      </c>
      <c r="CH2572" s="131" t="s">
        <v>13792</v>
      </c>
      <c r="CI2572" s="124" t="s">
        <v>21555</v>
      </c>
    </row>
    <row r="2573" spans="45:87" ht="15" hidden="1" x14ac:dyDescent="0.25">
      <c r="AS2573" s="124" t="s">
        <v>6768</v>
      </c>
      <c r="AT2573" s="129" t="s">
        <v>2101</v>
      </c>
      <c r="AU2573" s="129" t="s">
        <v>453</v>
      </c>
      <c r="AV2573" s="129" t="s">
        <v>2320</v>
      </c>
      <c r="AW2573" s="129" t="s">
        <v>2321</v>
      </c>
      <c r="AX2573" s="129" t="s">
        <v>2329</v>
      </c>
      <c r="AZ2573" s="129" t="s">
        <v>3984</v>
      </c>
      <c r="BA2573" s="130" t="s">
        <v>13793</v>
      </c>
      <c r="BB2573" s="130" t="s">
        <v>13794</v>
      </c>
      <c r="BH2573" s="124"/>
      <c r="BI2573" s="124"/>
      <c r="BP2573" s="123"/>
      <c r="BQ2573" s="123"/>
      <c r="BR2573" s="123"/>
      <c r="BX2573" s="123"/>
      <c r="BY2573" s="123"/>
      <c r="CB2573" s="129" t="s">
        <v>2101</v>
      </c>
      <c r="CC2573" s="129" t="s">
        <v>453</v>
      </c>
      <c r="CD2573" s="129" t="s">
        <v>2320</v>
      </c>
      <c r="CE2573" s="129" t="s">
        <v>2321</v>
      </c>
      <c r="CF2573" s="129" t="s">
        <v>2329</v>
      </c>
      <c r="CG2573" s="131" t="s">
        <v>18115</v>
      </c>
      <c r="CH2573" s="131" t="s">
        <v>13794</v>
      </c>
      <c r="CI2573" s="124" t="s">
        <v>21556</v>
      </c>
    </row>
    <row r="2574" spans="45:87" ht="15" hidden="1" x14ac:dyDescent="0.25">
      <c r="AS2574" s="124" t="s">
        <v>6769</v>
      </c>
      <c r="AT2574" s="129" t="s">
        <v>2101</v>
      </c>
      <c r="AU2574" s="129" t="s">
        <v>453</v>
      </c>
      <c r="AV2574" s="129" t="s">
        <v>2320</v>
      </c>
      <c r="AW2574" s="129" t="s">
        <v>2321</v>
      </c>
      <c r="AX2574" s="129" t="s">
        <v>2330</v>
      </c>
      <c r="AZ2574" s="129" t="s">
        <v>3984</v>
      </c>
      <c r="BA2574" s="130" t="s">
        <v>13795</v>
      </c>
      <c r="BB2574" s="130" t="s">
        <v>13796</v>
      </c>
      <c r="BH2574" s="124"/>
      <c r="BI2574" s="124"/>
      <c r="BP2574" s="123"/>
      <c r="BQ2574" s="123"/>
      <c r="BR2574" s="123"/>
      <c r="BX2574" s="123"/>
      <c r="BY2574" s="123"/>
      <c r="CB2574" s="129" t="s">
        <v>2101</v>
      </c>
      <c r="CC2574" s="129" t="s">
        <v>453</v>
      </c>
      <c r="CD2574" s="129" t="s">
        <v>2320</v>
      </c>
      <c r="CE2574" s="129" t="s">
        <v>2321</v>
      </c>
      <c r="CF2574" s="129" t="s">
        <v>2330</v>
      </c>
      <c r="CG2574" s="131" t="s">
        <v>18115</v>
      </c>
      <c r="CH2574" s="131" t="s">
        <v>13796</v>
      </c>
      <c r="CI2574" s="124" t="s">
        <v>21557</v>
      </c>
    </row>
    <row r="2575" spans="45:87" ht="15" hidden="1" x14ac:dyDescent="0.25">
      <c r="AS2575" s="124" t="s">
        <v>6770</v>
      </c>
      <c r="AT2575" s="129" t="s">
        <v>2101</v>
      </c>
      <c r="AU2575" s="129" t="s">
        <v>453</v>
      </c>
      <c r="AV2575" s="129" t="s">
        <v>2320</v>
      </c>
      <c r="AW2575" s="129" t="s">
        <v>2321</v>
      </c>
      <c r="AX2575" s="129" t="s">
        <v>2331</v>
      </c>
      <c r="AZ2575" s="129" t="s">
        <v>3984</v>
      </c>
      <c r="BA2575" s="130" t="s">
        <v>13797</v>
      </c>
      <c r="BB2575" s="130" t="s">
        <v>13798</v>
      </c>
      <c r="BH2575" s="124"/>
      <c r="BI2575" s="124"/>
      <c r="BP2575" s="123"/>
      <c r="BQ2575" s="123"/>
      <c r="BR2575" s="123"/>
      <c r="BX2575" s="123"/>
      <c r="BY2575" s="123"/>
      <c r="CB2575" s="129" t="s">
        <v>2101</v>
      </c>
      <c r="CC2575" s="129" t="s">
        <v>453</v>
      </c>
      <c r="CD2575" s="129" t="s">
        <v>2320</v>
      </c>
      <c r="CE2575" s="129" t="s">
        <v>2321</v>
      </c>
      <c r="CF2575" s="129" t="s">
        <v>2331</v>
      </c>
      <c r="CG2575" s="131" t="s">
        <v>18115</v>
      </c>
      <c r="CH2575" s="131" t="s">
        <v>13798</v>
      </c>
      <c r="CI2575" s="124" t="s">
        <v>21558</v>
      </c>
    </row>
    <row r="2576" spans="45:87" ht="15" hidden="1" x14ac:dyDescent="0.25">
      <c r="AS2576" s="124" t="s">
        <v>6771</v>
      </c>
      <c r="AT2576" s="129" t="s">
        <v>2101</v>
      </c>
      <c r="AU2576" s="129" t="s">
        <v>453</v>
      </c>
      <c r="AV2576" s="129" t="s">
        <v>2320</v>
      </c>
      <c r="AW2576" s="129" t="s">
        <v>2321</v>
      </c>
      <c r="AX2576" s="129" t="s">
        <v>2332</v>
      </c>
      <c r="AZ2576" s="129" t="s">
        <v>3984</v>
      </c>
      <c r="BA2576" s="130" t="s">
        <v>13799</v>
      </c>
      <c r="BB2576" s="130" t="s">
        <v>13800</v>
      </c>
      <c r="BH2576" s="124"/>
      <c r="BI2576" s="124"/>
      <c r="BP2576" s="123"/>
      <c r="BQ2576" s="123"/>
      <c r="BR2576" s="123"/>
      <c r="BX2576" s="123"/>
      <c r="BY2576" s="123"/>
      <c r="CB2576" s="129" t="s">
        <v>2101</v>
      </c>
      <c r="CC2576" s="129" t="s">
        <v>453</v>
      </c>
      <c r="CD2576" s="129" t="s">
        <v>2320</v>
      </c>
      <c r="CE2576" s="129" t="s">
        <v>2321</v>
      </c>
      <c r="CF2576" s="129" t="s">
        <v>2332</v>
      </c>
      <c r="CG2576" s="131" t="s">
        <v>18115</v>
      </c>
      <c r="CH2576" s="131" t="s">
        <v>13800</v>
      </c>
      <c r="CI2576" s="124" t="s">
        <v>21559</v>
      </c>
    </row>
    <row r="2577" spans="45:87" ht="15" hidden="1" x14ac:dyDescent="0.25">
      <c r="AS2577" s="124" t="s">
        <v>6772</v>
      </c>
      <c r="AT2577" s="129" t="s">
        <v>2101</v>
      </c>
      <c r="AU2577" s="129" t="s">
        <v>453</v>
      </c>
      <c r="AV2577" s="129" t="s">
        <v>2320</v>
      </c>
      <c r="AW2577" s="129" t="s">
        <v>2321</v>
      </c>
      <c r="AX2577" s="129" t="s">
        <v>2333</v>
      </c>
      <c r="AZ2577" s="129" t="s">
        <v>3984</v>
      </c>
      <c r="BA2577" s="130" t="s">
        <v>13801</v>
      </c>
      <c r="BB2577" s="130" t="s">
        <v>13802</v>
      </c>
      <c r="BH2577" s="124"/>
      <c r="BI2577" s="124"/>
      <c r="BP2577" s="123"/>
      <c r="BQ2577" s="123"/>
      <c r="BR2577" s="123"/>
      <c r="BX2577" s="123"/>
      <c r="BY2577" s="123"/>
      <c r="CB2577" s="129" t="s">
        <v>2101</v>
      </c>
      <c r="CC2577" s="129" t="s">
        <v>453</v>
      </c>
      <c r="CD2577" s="129" t="s">
        <v>2320</v>
      </c>
      <c r="CE2577" s="129" t="s">
        <v>2321</v>
      </c>
      <c r="CF2577" s="129" t="s">
        <v>2333</v>
      </c>
      <c r="CG2577" s="131" t="s">
        <v>18115</v>
      </c>
      <c r="CH2577" s="131" t="s">
        <v>13802</v>
      </c>
      <c r="CI2577" s="124" t="s">
        <v>21560</v>
      </c>
    </row>
    <row r="2578" spans="45:87" ht="15" hidden="1" x14ac:dyDescent="0.25">
      <c r="AS2578" s="124" t="s">
        <v>6773</v>
      </c>
      <c r="AT2578" s="129" t="s">
        <v>2101</v>
      </c>
      <c r="AU2578" s="129" t="s">
        <v>453</v>
      </c>
      <c r="AV2578" s="129" t="s">
        <v>2320</v>
      </c>
      <c r="AW2578" s="129" t="s">
        <v>2321</v>
      </c>
      <c r="AX2578" s="129" t="s">
        <v>2334</v>
      </c>
      <c r="AZ2578" s="129" t="s">
        <v>3984</v>
      </c>
      <c r="BA2578" s="130" t="s">
        <v>13803</v>
      </c>
      <c r="BB2578" s="130" t="s">
        <v>13804</v>
      </c>
      <c r="BH2578" s="124"/>
      <c r="BI2578" s="124"/>
      <c r="BP2578" s="123"/>
      <c r="BQ2578" s="123"/>
      <c r="BR2578" s="123"/>
      <c r="BX2578" s="123"/>
      <c r="BY2578" s="123"/>
      <c r="CB2578" s="129" t="s">
        <v>2101</v>
      </c>
      <c r="CC2578" s="129" t="s">
        <v>453</v>
      </c>
      <c r="CD2578" s="129" t="s">
        <v>2320</v>
      </c>
      <c r="CE2578" s="129" t="s">
        <v>2321</v>
      </c>
      <c r="CF2578" s="129" t="s">
        <v>2334</v>
      </c>
      <c r="CG2578" s="131" t="s">
        <v>18115</v>
      </c>
      <c r="CH2578" s="131" t="s">
        <v>13804</v>
      </c>
      <c r="CI2578" s="124" t="s">
        <v>21561</v>
      </c>
    </row>
    <row r="2579" spans="45:87" ht="15" hidden="1" x14ac:dyDescent="0.25">
      <c r="AS2579" s="124" t="s">
        <v>6774</v>
      </c>
      <c r="AT2579" s="129" t="s">
        <v>2101</v>
      </c>
      <c r="AU2579" s="129" t="s">
        <v>453</v>
      </c>
      <c r="AV2579" s="129" t="s">
        <v>2320</v>
      </c>
      <c r="AW2579" s="129" t="s">
        <v>2321</v>
      </c>
      <c r="AX2579" s="129" t="s">
        <v>2335</v>
      </c>
      <c r="AZ2579" s="129" t="s">
        <v>3984</v>
      </c>
      <c r="BA2579" s="130" t="s">
        <v>13805</v>
      </c>
      <c r="BB2579" s="130" t="s">
        <v>13806</v>
      </c>
      <c r="BH2579" s="124"/>
      <c r="BI2579" s="124"/>
      <c r="BP2579" s="123"/>
      <c r="BQ2579" s="123"/>
      <c r="BR2579" s="123"/>
      <c r="BX2579" s="123"/>
      <c r="BY2579" s="123"/>
      <c r="CB2579" s="129" t="s">
        <v>2101</v>
      </c>
      <c r="CC2579" s="129" t="s">
        <v>453</v>
      </c>
      <c r="CD2579" s="129" t="s">
        <v>2320</v>
      </c>
      <c r="CE2579" s="129" t="s">
        <v>2321</v>
      </c>
      <c r="CF2579" s="129" t="s">
        <v>2335</v>
      </c>
      <c r="CG2579" s="131" t="s">
        <v>18115</v>
      </c>
      <c r="CH2579" s="131" t="s">
        <v>13806</v>
      </c>
      <c r="CI2579" s="124" t="s">
        <v>21562</v>
      </c>
    </row>
    <row r="2580" spans="45:87" ht="15" hidden="1" x14ac:dyDescent="0.25">
      <c r="AS2580" s="124" t="s">
        <v>6775</v>
      </c>
      <c r="AT2580" s="129" t="s">
        <v>2101</v>
      </c>
      <c r="AU2580" s="129" t="s">
        <v>453</v>
      </c>
      <c r="AV2580" s="129" t="s">
        <v>2320</v>
      </c>
      <c r="AW2580" s="129" t="s">
        <v>2321</v>
      </c>
      <c r="AX2580" s="129" t="s">
        <v>2336</v>
      </c>
      <c r="AZ2580" s="129" t="s">
        <v>3984</v>
      </c>
      <c r="BA2580" s="130" t="s">
        <v>13807</v>
      </c>
      <c r="BB2580" s="130" t="s">
        <v>13808</v>
      </c>
      <c r="BH2580" s="124"/>
      <c r="BI2580" s="124"/>
      <c r="BP2580" s="123"/>
      <c r="BQ2580" s="123"/>
      <c r="BR2580" s="123"/>
      <c r="BX2580" s="123"/>
      <c r="BY2580" s="123"/>
      <c r="CB2580" s="129" t="s">
        <v>2101</v>
      </c>
      <c r="CC2580" s="129" t="s">
        <v>453</v>
      </c>
      <c r="CD2580" s="129" t="s">
        <v>2320</v>
      </c>
      <c r="CE2580" s="129" t="s">
        <v>2321</v>
      </c>
      <c r="CF2580" s="129" t="s">
        <v>2336</v>
      </c>
      <c r="CG2580" s="131" t="s">
        <v>18115</v>
      </c>
      <c r="CH2580" s="131" t="s">
        <v>13808</v>
      </c>
      <c r="CI2580" s="124" t="s">
        <v>21563</v>
      </c>
    </row>
    <row r="2581" spans="45:87" ht="15" hidden="1" x14ac:dyDescent="0.25">
      <c r="AS2581" s="124" t="s">
        <v>6776</v>
      </c>
      <c r="AT2581" s="129" t="s">
        <v>2101</v>
      </c>
      <c r="AU2581" s="129" t="s">
        <v>453</v>
      </c>
      <c r="AV2581" s="129" t="s">
        <v>2320</v>
      </c>
      <c r="AW2581" s="129" t="s">
        <v>2321</v>
      </c>
      <c r="AX2581" s="129" t="s">
        <v>2337</v>
      </c>
      <c r="AZ2581" s="129" t="s">
        <v>3984</v>
      </c>
      <c r="BA2581" s="130" t="s">
        <v>13809</v>
      </c>
      <c r="BB2581" s="130" t="s">
        <v>13810</v>
      </c>
      <c r="BH2581" s="124"/>
      <c r="BI2581" s="124"/>
      <c r="BP2581" s="123"/>
      <c r="BQ2581" s="123"/>
      <c r="BR2581" s="123"/>
      <c r="BX2581" s="123"/>
      <c r="BY2581" s="123"/>
      <c r="CB2581" s="129" t="s">
        <v>2101</v>
      </c>
      <c r="CC2581" s="129" t="s">
        <v>453</v>
      </c>
      <c r="CD2581" s="129" t="s">
        <v>2320</v>
      </c>
      <c r="CE2581" s="129" t="s">
        <v>2321</v>
      </c>
      <c r="CF2581" s="129" t="s">
        <v>2337</v>
      </c>
      <c r="CG2581" s="131" t="s">
        <v>18115</v>
      </c>
      <c r="CH2581" s="131" t="s">
        <v>13810</v>
      </c>
      <c r="CI2581" s="124" t="s">
        <v>21564</v>
      </c>
    </row>
    <row r="2582" spans="45:87" ht="15" hidden="1" x14ac:dyDescent="0.25">
      <c r="AS2582" s="124" t="s">
        <v>6777</v>
      </c>
      <c r="AT2582" s="129" t="s">
        <v>2101</v>
      </c>
      <c r="AU2582" s="129" t="s">
        <v>453</v>
      </c>
      <c r="AV2582" s="129" t="s">
        <v>2320</v>
      </c>
      <c r="AW2582" s="129" t="s">
        <v>2338</v>
      </c>
      <c r="AX2582" s="129" t="s">
        <v>2339</v>
      </c>
      <c r="AZ2582" s="129" t="s">
        <v>3984</v>
      </c>
      <c r="BA2582" s="130" t="s">
        <v>13811</v>
      </c>
      <c r="BB2582" s="130" t="s">
        <v>13812</v>
      </c>
      <c r="BH2582" s="124"/>
      <c r="BI2582" s="124"/>
      <c r="BP2582" s="123"/>
      <c r="BQ2582" s="123"/>
      <c r="BR2582" s="123"/>
      <c r="BX2582" s="123"/>
      <c r="BY2582" s="123"/>
      <c r="CB2582" s="129" t="s">
        <v>2101</v>
      </c>
      <c r="CC2582" s="129" t="s">
        <v>453</v>
      </c>
      <c r="CD2582" s="129" t="s">
        <v>2320</v>
      </c>
      <c r="CE2582" s="129" t="s">
        <v>2338</v>
      </c>
      <c r="CF2582" s="129" t="s">
        <v>2339</v>
      </c>
      <c r="CG2582" s="131" t="s">
        <v>18116</v>
      </c>
      <c r="CH2582" s="131" t="s">
        <v>13812</v>
      </c>
      <c r="CI2582" s="124" t="s">
        <v>21565</v>
      </c>
    </row>
    <row r="2583" spans="45:87" ht="15" hidden="1" x14ac:dyDescent="0.25">
      <c r="AS2583" s="124" t="s">
        <v>6778</v>
      </c>
      <c r="AT2583" s="129" t="s">
        <v>2101</v>
      </c>
      <c r="AU2583" s="129" t="s">
        <v>453</v>
      </c>
      <c r="AV2583" s="129" t="s">
        <v>2320</v>
      </c>
      <c r="AW2583" s="129" t="s">
        <v>2338</v>
      </c>
      <c r="AX2583" s="129" t="s">
        <v>2340</v>
      </c>
      <c r="AZ2583" s="129" t="s">
        <v>3984</v>
      </c>
      <c r="BA2583" s="130" t="s">
        <v>13813</v>
      </c>
      <c r="BB2583" s="130" t="s">
        <v>13814</v>
      </c>
      <c r="BH2583" s="124"/>
      <c r="BI2583" s="124"/>
      <c r="BP2583" s="123"/>
      <c r="BQ2583" s="123"/>
      <c r="BR2583" s="123"/>
      <c r="BX2583" s="123"/>
      <c r="BY2583" s="123"/>
      <c r="CB2583" s="129" t="s">
        <v>2101</v>
      </c>
      <c r="CC2583" s="129" t="s">
        <v>453</v>
      </c>
      <c r="CD2583" s="129" t="s">
        <v>2320</v>
      </c>
      <c r="CE2583" s="129" t="s">
        <v>2338</v>
      </c>
      <c r="CF2583" s="129" t="s">
        <v>2340</v>
      </c>
      <c r="CG2583" s="131" t="s">
        <v>18116</v>
      </c>
      <c r="CH2583" s="131" t="s">
        <v>13814</v>
      </c>
      <c r="CI2583" s="124" t="s">
        <v>21566</v>
      </c>
    </row>
    <row r="2584" spans="45:87" ht="15" hidden="1" x14ac:dyDescent="0.25">
      <c r="AS2584" s="124" t="s">
        <v>6779</v>
      </c>
      <c r="AT2584" s="129" t="s">
        <v>2101</v>
      </c>
      <c r="AU2584" s="129" t="s">
        <v>453</v>
      </c>
      <c r="AV2584" s="129" t="s">
        <v>2320</v>
      </c>
      <c r="AW2584" s="129" t="s">
        <v>2338</v>
      </c>
      <c r="AX2584" s="129" t="s">
        <v>2341</v>
      </c>
      <c r="AZ2584" s="129" t="s">
        <v>3984</v>
      </c>
      <c r="BA2584" s="130" t="s">
        <v>13815</v>
      </c>
      <c r="BB2584" s="130" t="s">
        <v>13816</v>
      </c>
      <c r="BH2584" s="124"/>
      <c r="BI2584" s="124"/>
      <c r="BP2584" s="123"/>
      <c r="BQ2584" s="123"/>
      <c r="BR2584" s="123"/>
      <c r="BX2584" s="123"/>
      <c r="BY2584" s="123"/>
      <c r="CB2584" s="129" t="s">
        <v>2101</v>
      </c>
      <c r="CC2584" s="129" t="s">
        <v>453</v>
      </c>
      <c r="CD2584" s="129" t="s">
        <v>2320</v>
      </c>
      <c r="CE2584" s="129" t="s">
        <v>2338</v>
      </c>
      <c r="CF2584" s="129" t="s">
        <v>2341</v>
      </c>
      <c r="CG2584" s="131" t="s">
        <v>18116</v>
      </c>
      <c r="CH2584" s="131" t="s">
        <v>13816</v>
      </c>
      <c r="CI2584" s="124" t="s">
        <v>21567</v>
      </c>
    </row>
    <row r="2585" spans="45:87" ht="15" hidden="1" x14ac:dyDescent="0.25">
      <c r="AS2585" s="124" t="s">
        <v>6780</v>
      </c>
      <c r="AT2585" s="129" t="s">
        <v>2101</v>
      </c>
      <c r="AU2585" s="129" t="s">
        <v>453</v>
      </c>
      <c r="AV2585" s="129" t="s">
        <v>2320</v>
      </c>
      <c r="AW2585" s="129" t="s">
        <v>2338</v>
      </c>
      <c r="AX2585" s="129" t="s">
        <v>2342</v>
      </c>
      <c r="AZ2585" s="129" t="s">
        <v>3984</v>
      </c>
      <c r="BA2585" s="130" t="s">
        <v>13817</v>
      </c>
      <c r="BB2585" s="130" t="s">
        <v>13818</v>
      </c>
      <c r="BH2585" s="124"/>
      <c r="BI2585" s="124"/>
      <c r="BP2585" s="123"/>
      <c r="BQ2585" s="123"/>
      <c r="BR2585" s="123"/>
      <c r="BX2585" s="123"/>
      <c r="BY2585" s="123"/>
      <c r="CB2585" s="129" t="s">
        <v>2101</v>
      </c>
      <c r="CC2585" s="129" t="s">
        <v>453</v>
      </c>
      <c r="CD2585" s="129" t="s">
        <v>2320</v>
      </c>
      <c r="CE2585" s="129" t="s">
        <v>2338</v>
      </c>
      <c r="CF2585" s="129" t="s">
        <v>2342</v>
      </c>
      <c r="CG2585" s="131" t="s">
        <v>18116</v>
      </c>
      <c r="CH2585" s="131" t="s">
        <v>13818</v>
      </c>
      <c r="CI2585" s="124" t="s">
        <v>21568</v>
      </c>
    </row>
    <row r="2586" spans="45:87" ht="15" hidden="1" x14ac:dyDescent="0.25">
      <c r="AS2586" s="124" t="s">
        <v>6781</v>
      </c>
      <c r="AT2586" s="129" t="s">
        <v>2101</v>
      </c>
      <c r="AU2586" s="129" t="s">
        <v>453</v>
      </c>
      <c r="AV2586" s="129" t="s">
        <v>2320</v>
      </c>
      <c r="AW2586" s="129" t="s">
        <v>2338</v>
      </c>
      <c r="AX2586" s="129" t="s">
        <v>2343</v>
      </c>
      <c r="AZ2586" s="129" t="s">
        <v>3984</v>
      </c>
      <c r="BA2586" s="130" t="s">
        <v>13819</v>
      </c>
      <c r="BB2586" s="130" t="s">
        <v>13820</v>
      </c>
      <c r="BH2586" s="124"/>
      <c r="BI2586" s="124"/>
      <c r="BP2586" s="123"/>
      <c r="BQ2586" s="123"/>
      <c r="BR2586" s="123"/>
      <c r="BX2586" s="123"/>
      <c r="BY2586" s="123"/>
      <c r="CB2586" s="129" t="s">
        <v>2101</v>
      </c>
      <c r="CC2586" s="129" t="s">
        <v>453</v>
      </c>
      <c r="CD2586" s="129" t="s">
        <v>2320</v>
      </c>
      <c r="CE2586" s="129" t="s">
        <v>2338</v>
      </c>
      <c r="CF2586" s="129" t="s">
        <v>2343</v>
      </c>
      <c r="CG2586" s="131" t="s">
        <v>18116</v>
      </c>
      <c r="CH2586" s="131" t="s">
        <v>13820</v>
      </c>
      <c r="CI2586" s="124" t="s">
        <v>21569</v>
      </c>
    </row>
    <row r="2587" spans="45:87" ht="15" hidden="1" x14ac:dyDescent="0.25">
      <c r="AS2587" s="124" t="s">
        <v>6782</v>
      </c>
      <c r="AT2587" s="129" t="s">
        <v>2101</v>
      </c>
      <c r="AU2587" s="129" t="s">
        <v>453</v>
      </c>
      <c r="AV2587" s="129" t="s">
        <v>2320</v>
      </c>
      <c r="AW2587" s="129" t="s">
        <v>2338</v>
      </c>
      <c r="AX2587" s="129" t="s">
        <v>2344</v>
      </c>
      <c r="AZ2587" s="129" t="s">
        <v>3984</v>
      </c>
      <c r="BA2587" s="130" t="s">
        <v>13821</v>
      </c>
      <c r="BB2587" s="130" t="s">
        <v>13822</v>
      </c>
      <c r="BH2587" s="124"/>
      <c r="BI2587" s="124"/>
      <c r="BP2587" s="123"/>
      <c r="BQ2587" s="123"/>
      <c r="BR2587" s="123"/>
      <c r="BX2587" s="123"/>
      <c r="BY2587" s="123"/>
      <c r="CB2587" s="129" t="s">
        <v>2101</v>
      </c>
      <c r="CC2587" s="129" t="s">
        <v>453</v>
      </c>
      <c r="CD2587" s="129" t="s">
        <v>2320</v>
      </c>
      <c r="CE2587" s="129" t="s">
        <v>2338</v>
      </c>
      <c r="CF2587" s="129" t="s">
        <v>2344</v>
      </c>
      <c r="CG2587" s="131" t="s">
        <v>18116</v>
      </c>
      <c r="CH2587" s="131" t="s">
        <v>13822</v>
      </c>
      <c r="CI2587" s="124" t="s">
        <v>21570</v>
      </c>
    </row>
    <row r="2588" spans="45:87" ht="15" hidden="1" x14ac:dyDescent="0.25">
      <c r="AS2588" s="124" t="s">
        <v>6783</v>
      </c>
      <c r="AT2588" s="129" t="s">
        <v>2101</v>
      </c>
      <c r="AU2588" s="129" t="s">
        <v>453</v>
      </c>
      <c r="AV2588" s="129" t="s">
        <v>2320</v>
      </c>
      <c r="AW2588" s="129" t="s">
        <v>2338</v>
      </c>
      <c r="AX2588" s="129" t="s">
        <v>2345</v>
      </c>
      <c r="AZ2588" s="129" t="s">
        <v>3984</v>
      </c>
      <c r="BA2588" s="130" t="s">
        <v>13823</v>
      </c>
      <c r="BB2588" s="130" t="s">
        <v>13824</v>
      </c>
      <c r="BH2588" s="124"/>
      <c r="BI2588" s="124"/>
      <c r="BP2588" s="123"/>
      <c r="BQ2588" s="123"/>
      <c r="BR2588" s="123"/>
      <c r="BX2588" s="123"/>
      <c r="BY2588" s="123"/>
      <c r="CB2588" s="129" t="s">
        <v>2101</v>
      </c>
      <c r="CC2588" s="129" t="s">
        <v>453</v>
      </c>
      <c r="CD2588" s="129" t="s">
        <v>2320</v>
      </c>
      <c r="CE2588" s="129" t="s">
        <v>2338</v>
      </c>
      <c r="CF2588" s="129" t="s">
        <v>2345</v>
      </c>
      <c r="CG2588" s="131" t="s">
        <v>18116</v>
      </c>
      <c r="CH2588" s="131" t="s">
        <v>13824</v>
      </c>
      <c r="CI2588" s="124" t="s">
        <v>21571</v>
      </c>
    </row>
    <row r="2589" spans="45:87" ht="15" hidden="1" x14ac:dyDescent="0.25">
      <c r="AS2589" s="124" t="s">
        <v>6784</v>
      </c>
      <c r="AT2589" s="129" t="s">
        <v>2101</v>
      </c>
      <c r="AU2589" s="129" t="s">
        <v>453</v>
      </c>
      <c r="AV2589" s="129" t="s">
        <v>2320</v>
      </c>
      <c r="AW2589" s="129" t="s">
        <v>2338</v>
      </c>
      <c r="AX2589" s="129" t="s">
        <v>2346</v>
      </c>
      <c r="AZ2589" s="129" t="s">
        <v>3984</v>
      </c>
      <c r="BA2589" s="130" t="s">
        <v>13825</v>
      </c>
      <c r="BB2589" s="130" t="s">
        <v>13826</v>
      </c>
      <c r="BH2589" s="124"/>
      <c r="BI2589" s="124"/>
      <c r="BP2589" s="123"/>
      <c r="BQ2589" s="123"/>
      <c r="BR2589" s="123"/>
      <c r="BX2589" s="123"/>
      <c r="BY2589" s="123"/>
      <c r="CB2589" s="129" t="s">
        <v>2101</v>
      </c>
      <c r="CC2589" s="129" t="s">
        <v>453</v>
      </c>
      <c r="CD2589" s="129" t="s">
        <v>2320</v>
      </c>
      <c r="CE2589" s="129" t="s">
        <v>2338</v>
      </c>
      <c r="CF2589" s="129" t="s">
        <v>2346</v>
      </c>
      <c r="CG2589" s="131" t="s">
        <v>18116</v>
      </c>
      <c r="CH2589" s="131" t="s">
        <v>13826</v>
      </c>
      <c r="CI2589" s="124" t="s">
        <v>21572</v>
      </c>
    </row>
    <row r="2590" spans="45:87" ht="15" hidden="1" x14ac:dyDescent="0.25">
      <c r="AS2590" s="124" t="s">
        <v>6785</v>
      </c>
      <c r="AT2590" s="129" t="s">
        <v>2101</v>
      </c>
      <c r="AU2590" s="129" t="s">
        <v>453</v>
      </c>
      <c r="AV2590" s="129" t="s">
        <v>2320</v>
      </c>
      <c r="AW2590" s="129" t="s">
        <v>2338</v>
      </c>
      <c r="AX2590" s="129" t="s">
        <v>2347</v>
      </c>
      <c r="AZ2590" s="129" t="s">
        <v>3984</v>
      </c>
      <c r="BA2590" s="130" t="s">
        <v>13827</v>
      </c>
      <c r="BB2590" s="130" t="s">
        <v>13828</v>
      </c>
      <c r="BH2590" s="124"/>
      <c r="BI2590" s="124"/>
      <c r="BP2590" s="123"/>
      <c r="BQ2590" s="123"/>
      <c r="BR2590" s="123"/>
      <c r="BX2590" s="123"/>
      <c r="BY2590" s="123"/>
      <c r="CB2590" s="129" t="s">
        <v>2101</v>
      </c>
      <c r="CC2590" s="129" t="s">
        <v>453</v>
      </c>
      <c r="CD2590" s="129" t="s">
        <v>2320</v>
      </c>
      <c r="CE2590" s="129" t="s">
        <v>2338</v>
      </c>
      <c r="CF2590" s="129" t="s">
        <v>2347</v>
      </c>
      <c r="CG2590" s="131" t="s">
        <v>18116</v>
      </c>
      <c r="CH2590" s="131" t="s">
        <v>13828</v>
      </c>
      <c r="CI2590" s="124" t="s">
        <v>21573</v>
      </c>
    </row>
    <row r="2591" spans="45:87" ht="15" hidden="1" x14ac:dyDescent="0.25">
      <c r="AS2591" s="124" t="s">
        <v>6786</v>
      </c>
      <c r="AT2591" s="129" t="s">
        <v>2101</v>
      </c>
      <c r="AU2591" s="129" t="s">
        <v>453</v>
      </c>
      <c r="AV2591" s="129" t="s">
        <v>2320</v>
      </c>
      <c r="AW2591" s="129" t="s">
        <v>2338</v>
      </c>
      <c r="AX2591" s="129" t="s">
        <v>2348</v>
      </c>
      <c r="AZ2591" s="129" t="s">
        <v>3984</v>
      </c>
      <c r="BA2591" s="130" t="s">
        <v>13829</v>
      </c>
      <c r="BB2591" s="130" t="s">
        <v>13830</v>
      </c>
      <c r="BH2591" s="124"/>
      <c r="BI2591" s="124"/>
      <c r="BP2591" s="123"/>
      <c r="BQ2591" s="123"/>
      <c r="BR2591" s="123"/>
      <c r="BX2591" s="123"/>
      <c r="BY2591" s="123"/>
      <c r="CB2591" s="129" t="s">
        <v>2101</v>
      </c>
      <c r="CC2591" s="129" t="s">
        <v>453</v>
      </c>
      <c r="CD2591" s="129" t="s">
        <v>2320</v>
      </c>
      <c r="CE2591" s="129" t="s">
        <v>2338</v>
      </c>
      <c r="CF2591" s="129" t="s">
        <v>2348</v>
      </c>
      <c r="CG2591" s="131" t="s">
        <v>18116</v>
      </c>
      <c r="CH2591" s="131" t="s">
        <v>13830</v>
      </c>
      <c r="CI2591" s="124" t="s">
        <v>21574</v>
      </c>
    </row>
    <row r="2592" spans="45:87" ht="15" hidden="1" x14ac:dyDescent="0.25">
      <c r="AS2592" s="124" t="s">
        <v>6787</v>
      </c>
      <c r="AT2592" s="129" t="s">
        <v>2101</v>
      </c>
      <c r="AU2592" s="129" t="s">
        <v>453</v>
      </c>
      <c r="AV2592" s="129" t="s">
        <v>2320</v>
      </c>
      <c r="AW2592" s="129" t="s">
        <v>2338</v>
      </c>
      <c r="AX2592" s="129" t="s">
        <v>2349</v>
      </c>
      <c r="AZ2592" s="129" t="s">
        <v>3984</v>
      </c>
      <c r="BA2592" s="130" t="s">
        <v>13831</v>
      </c>
      <c r="BB2592" s="130" t="s">
        <v>13832</v>
      </c>
      <c r="BH2592" s="124"/>
      <c r="BI2592" s="124"/>
      <c r="BP2592" s="123"/>
      <c r="BQ2592" s="123"/>
      <c r="BR2592" s="123"/>
      <c r="BX2592" s="123"/>
      <c r="BY2592" s="123"/>
      <c r="CB2592" s="129" t="s">
        <v>2101</v>
      </c>
      <c r="CC2592" s="129" t="s">
        <v>453</v>
      </c>
      <c r="CD2592" s="129" t="s">
        <v>2320</v>
      </c>
      <c r="CE2592" s="129" t="s">
        <v>2338</v>
      </c>
      <c r="CF2592" s="129" t="s">
        <v>2349</v>
      </c>
      <c r="CG2592" s="131" t="s">
        <v>18116</v>
      </c>
      <c r="CH2592" s="131" t="s">
        <v>13832</v>
      </c>
      <c r="CI2592" s="124" t="s">
        <v>21575</v>
      </c>
    </row>
    <row r="2593" spans="45:87" ht="15" hidden="1" x14ac:dyDescent="0.25">
      <c r="AS2593" s="124" t="s">
        <v>6788</v>
      </c>
      <c r="AT2593" s="129" t="s">
        <v>2101</v>
      </c>
      <c r="AU2593" s="129" t="s">
        <v>453</v>
      </c>
      <c r="AV2593" s="129" t="s">
        <v>2320</v>
      </c>
      <c r="AW2593" s="129" t="s">
        <v>2338</v>
      </c>
      <c r="AX2593" s="129" t="s">
        <v>2350</v>
      </c>
      <c r="AZ2593" s="129" t="s">
        <v>3984</v>
      </c>
      <c r="BA2593" s="130" t="s">
        <v>13833</v>
      </c>
      <c r="BB2593" s="130" t="s">
        <v>13834</v>
      </c>
      <c r="BH2593" s="124"/>
      <c r="BI2593" s="124"/>
      <c r="BP2593" s="123"/>
      <c r="BQ2593" s="123"/>
      <c r="BR2593" s="123"/>
      <c r="BX2593" s="123"/>
      <c r="BY2593" s="123"/>
      <c r="CB2593" s="129" t="s">
        <v>2101</v>
      </c>
      <c r="CC2593" s="129" t="s">
        <v>453</v>
      </c>
      <c r="CD2593" s="129" t="s">
        <v>2320</v>
      </c>
      <c r="CE2593" s="129" t="s">
        <v>2338</v>
      </c>
      <c r="CF2593" s="129" t="s">
        <v>2350</v>
      </c>
      <c r="CG2593" s="131" t="s">
        <v>18116</v>
      </c>
      <c r="CH2593" s="131" t="s">
        <v>13834</v>
      </c>
      <c r="CI2593" s="124" t="s">
        <v>21576</v>
      </c>
    </row>
    <row r="2594" spans="45:87" ht="15" hidden="1" x14ac:dyDescent="0.25">
      <c r="AS2594" s="124" t="s">
        <v>6789</v>
      </c>
      <c r="AT2594" s="129" t="s">
        <v>2101</v>
      </c>
      <c r="AU2594" s="129" t="s">
        <v>453</v>
      </c>
      <c r="AV2594" s="129" t="s">
        <v>2320</v>
      </c>
      <c r="AW2594" s="129" t="s">
        <v>2338</v>
      </c>
      <c r="AX2594" s="129" t="s">
        <v>2351</v>
      </c>
      <c r="AZ2594" s="129" t="s">
        <v>3984</v>
      </c>
      <c r="BA2594" s="130" t="s">
        <v>13835</v>
      </c>
      <c r="BB2594" s="130" t="s">
        <v>13836</v>
      </c>
      <c r="BH2594" s="124"/>
      <c r="BI2594" s="124"/>
      <c r="BP2594" s="123"/>
      <c r="BQ2594" s="123"/>
      <c r="BR2594" s="123"/>
      <c r="BX2594" s="123"/>
      <c r="BY2594" s="123"/>
      <c r="CB2594" s="129" t="s">
        <v>2101</v>
      </c>
      <c r="CC2594" s="129" t="s">
        <v>453</v>
      </c>
      <c r="CD2594" s="129" t="s">
        <v>2320</v>
      </c>
      <c r="CE2594" s="129" t="s">
        <v>2338</v>
      </c>
      <c r="CF2594" s="129" t="s">
        <v>2351</v>
      </c>
      <c r="CG2594" s="131" t="s">
        <v>18116</v>
      </c>
      <c r="CH2594" s="131" t="s">
        <v>13836</v>
      </c>
      <c r="CI2594" s="124" t="s">
        <v>21577</v>
      </c>
    </row>
    <row r="2595" spans="45:87" ht="15" hidden="1" x14ac:dyDescent="0.25">
      <c r="AS2595" s="124" t="s">
        <v>6790</v>
      </c>
      <c r="AT2595" s="129" t="s">
        <v>2101</v>
      </c>
      <c r="AU2595" s="129" t="s">
        <v>453</v>
      </c>
      <c r="AV2595" s="129" t="s">
        <v>2320</v>
      </c>
      <c r="AW2595" s="129" t="s">
        <v>2338</v>
      </c>
      <c r="AX2595" s="129" t="s">
        <v>2352</v>
      </c>
      <c r="AZ2595" s="129" t="s">
        <v>3984</v>
      </c>
      <c r="BA2595" s="130" t="s">
        <v>13837</v>
      </c>
      <c r="BB2595" s="130" t="s">
        <v>13838</v>
      </c>
      <c r="BH2595" s="124"/>
      <c r="BI2595" s="124"/>
      <c r="BP2595" s="123"/>
      <c r="BQ2595" s="123"/>
      <c r="BR2595" s="123"/>
      <c r="BX2595" s="123"/>
      <c r="BY2595" s="123"/>
      <c r="CB2595" s="129" t="s">
        <v>2101</v>
      </c>
      <c r="CC2595" s="129" t="s">
        <v>453</v>
      </c>
      <c r="CD2595" s="129" t="s">
        <v>2320</v>
      </c>
      <c r="CE2595" s="129" t="s">
        <v>2338</v>
      </c>
      <c r="CF2595" s="129" t="s">
        <v>2352</v>
      </c>
      <c r="CG2595" s="131" t="s">
        <v>18116</v>
      </c>
      <c r="CH2595" s="131" t="s">
        <v>13838</v>
      </c>
      <c r="CI2595" s="124" t="s">
        <v>21578</v>
      </c>
    </row>
    <row r="2596" spans="45:87" ht="15" hidden="1" x14ac:dyDescent="0.25">
      <c r="AS2596" s="124" t="s">
        <v>6791</v>
      </c>
      <c r="AT2596" s="129" t="s">
        <v>2101</v>
      </c>
      <c r="AU2596" s="129" t="s">
        <v>453</v>
      </c>
      <c r="AV2596" s="129" t="s">
        <v>2320</v>
      </c>
      <c r="AW2596" s="129" t="s">
        <v>2338</v>
      </c>
      <c r="AX2596" s="129" t="s">
        <v>2353</v>
      </c>
      <c r="AZ2596" s="129" t="s">
        <v>3984</v>
      </c>
      <c r="BA2596" s="130" t="s">
        <v>13839</v>
      </c>
      <c r="BB2596" s="130" t="s">
        <v>13840</v>
      </c>
      <c r="BH2596" s="124"/>
      <c r="BI2596" s="124"/>
      <c r="BP2596" s="123"/>
      <c r="BQ2596" s="123"/>
      <c r="BR2596" s="123"/>
      <c r="BX2596" s="123"/>
      <c r="BY2596" s="123"/>
      <c r="CB2596" s="129" t="s">
        <v>2101</v>
      </c>
      <c r="CC2596" s="129" t="s">
        <v>453</v>
      </c>
      <c r="CD2596" s="129" t="s">
        <v>2320</v>
      </c>
      <c r="CE2596" s="129" t="s">
        <v>2338</v>
      </c>
      <c r="CF2596" s="129" t="s">
        <v>2353</v>
      </c>
      <c r="CG2596" s="131" t="s">
        <v>18116</v>
      </c>
      <c r="CH2596" s="131" t="s">
        <v>13840</v>
      </c>
      <c r="CI2596" s="124" t="s">
        <v>21579</v>
      </c>
    </row>
    <row r="2597" spans="45:87" ht="15" hidden="1" x14ac:dyDescent="0.25">
      <c r="AS2597" s="124" t="s">
        <v>6792</v>
      </c>
      <c r="AT2597" s="129" t="s">
        <v>2101</v>
      </c>
      <c r="AU2597" s="129" t="s">
        <v>453</v>
      </c>
      <c r="AV2597" s="129" t="s">
        <v>2320</v>
      </c>
      <c r="AW2597" s="129" t="s">
        <v>2338</v>
      </c>
      <c r="AX2597" s="129" t="s">
        <v>2354</v>
      </c>
      <c r="AZ2597" s="129" t="s">
        <v>3984</v>
      </c>
      <c r="BA2597" s="130" t="s">
        <v>13841</v>
      </c>
      <c r="BB2597" s="130" t="s">
        <v>13842</v>
      </c>
      <c r="BH2597" s="124"/>
      <c r="BI2597" s="124"/>
      <c r="BP2597" s="123"/>
      <c r="BQ2597" s="123"/>
      <c r="BR2597" s="123"/>
      <c r="BX2597" s="123"/>
      <c r="BY2597" s="123"/>
      <c r="CB2597" s="129" t="s">
        <v>2101</v>
      </c>
      <c r="CC2597" s="129" t="s">
        <v>453</v>
      </c>
      <c r="CD2597" s="129" t="s">
        <v>2320</v>
      </c>
      <c r="CE2597" s="129" t="s">
        <v>2338</v>
      </c>
      <c r="CF2597" s="129" t="s">
        <v>2354</v>
      </c>
      <c r="CG2597" s="131" t="s">
        <v>18116</v>
      </c>
      <c r="CH2597" s="131" t="s">
        <v>13842</v>
      </c>
      <c r="CI2597" s="124" t="s">
        <v>21580</v>
      </c>
    </row>
    <row r="2598" spans="45:87" ht="15" hidden="1" x14ac:dyDescent="0.25">
      <c r="AS2598" s="124" t="s">
        <v>6793</v>
      </c>
      <c r="AT2598" s="129" t="s">
        <v>2101</v>
      </c>
      <c r="AU2598" s="129" t="s">
        <v>453</v>
      </c>
      <c r="AV2598" s="129" t="s">
        <v>2320</v>
      </c>
      <c r="AW2598" s="129" t="s">
        <v>2355</v>
      </c>
      <c r="AX2598" s="129" t="s">
        <v>2356</v>
      </c>
      <c r="AZ2598" s="129" t="s">
        <v>3984</v>
      </c>
      <c r="BA2598" s="130" t="s">
        <v>13843</v>
      </c>
      <c r="BB2598" s="130" t="s">
        <v>13844</v>
      </c>
      <c r="BH2598" s="124"/>
      <c r="BI2598" s="124"/>
      <c r="BP2598" s="123"/>
      <c r="BQ2598" s="123"/>
      <c r="BR2598" s="123"/>
      <c r="BX2598" s="123"/>
      <c r="BY2598" s="123"/>
      <c r="CB2598" s="129" t="s">
        <v>2101</v>
      </c>
      <c r="CC2598" s="129" t="s">
        <v>453</v>
      </c>
      <c r="CD2598" s="129" t="s">
        <v>2320</v>
      </c>
      <c r="CE2598" s="129" t="s">
        <v>2355</v>
      </c>
      <c r="CF2598" s="129" t="s">
        <v>2356</v>
      </c>
      <c r="CG2598" s="131" t="s">
        <v>18117</v>
      </c>
      <c r="CH2598" s="131" t="s">
        <v>13844</v>
      </c>
      <c r="CI2598" s="124" t="s">
        <v>21581</v>
      </c>
    </row>
    <row r="2599" spans="45:87" ht="15" hidden="1" x14ac:dyDescent="0.25">
      <c r="AS2599" s="124" t="s">
        <v>6794</v>
      </c>
      <c r="AT2599" s="129" t="s">
        <v>2101</v>
      </c>
      <c r="AU2599" s="129" t="s">
        <v>453</v>
      </c>
      <c r="AV2599" s="129" t="s">
        <v>2320</v>
      </c>
      <c r="AW2599" s="129" t="s">
        <v>2355</v>
      </c>
      <c r="AX2599" s="129" t="s">
        <v>2357</v>
      </c>
      <c r="AZ2599" s="129" t="s">
        <v>3984</v>
      </c>
      <c r="BA2599" s="130" t="s">
        <v>13845</v>
      </c>
      <c r="BB2599" s="130" t="s">
        <v>13846</v>
      </c>
      <c r="BH2599" s="124"/>
      <c r="BI2599" s="124"/>
      <c r="BP2599" s="123"/>
      <c r="BQ2599" s="123"/>
      <c r="BR2599" s="123"/>
      <c r="BX2599" s="123"/>
      <c r="BY2599" s="123"/>
      <c r="CB2599" s="129" t="s">
        <v>2101</v>
      </c>
      <c r="CC2599" s="129" t="s">
        <v>453</v>
      </c>
      <c r="CD2599" s="129" t="s">
        <v>2320</v>
      </c>
      <c r="CE2599" s="129" t="s">
        <v>2355</v>
      </c>
      <c r="CF2599" s="129" t="s">
        <v>2357</v>
      </c>
      <c r="CG2599" s="131" t="s">
        <v>18117</v>
      </c>
      <c r="CH2599" s="131" t="s">
        <v>13846</v>
      </c>
      <c r="CI2599" s="124" t="s">
        <v>21582</v>
      </c>
    </row>
    <row r="2600" spans="45:87" ht="15" hidden="1" x14ac:dyDescent="0.25">
      <c r="AS2600" s="124" t="s">
        <v>6795</v>
      </c>
      <c r="AT2600" s="129" t="s">
        <v>2101</v>
      </c>
      <c r="AU2600" s="129" t="s">
        <v>453</v>
      </c>
      <c r="AV2600" s="129" t="s">
        <v>2320</v>
      </c>
      <c r="AW2600" s="129" t="s">
        <v>2355</v>
      </c>
      <c r="AX2600" s="129" t="s">
        <v>2358</v>
      </c>
      <c r="AZ2600" s="129" t="s">
        <v>3984</v>
      </c>
      <c r="BA2600" s="130" t="s">
        <v>13847</v>
      </c>
      <c r="BB2600" s="130" t="s">
        <v>13848</v>
      </c>
      <c r="BH2600" s="124"/>
      <c r="BI2600" s="124"/>
      <c r="BP2600" s="123"/>
      <c r="BQ2600" s="123"/>
      <c r="BR2600" s="123"/>
      <c r="BX2600" s="123"/>
      <c r="BY2600" s="123"/>
      <c r="CB2600" s="129" t="s">
        <v>2101</v>
      </c>
      <c r="CC2600" s="129" t="s">
        <v>453</v>
      </c>
      <c r="CD2600" s="129" t="s">
        <v>2320</v>
      </c>
      <c r="CE2600" s="129" t="s">
        <v>2355</v>
      </c>
      <c r="CF2600" s="129" t="s">
        <v>2358</v>
      </c>
      <c r="CG2600" s="131" t="s">
        <v>18117</v>
      </c>
      <c r="CH2600" s="131" t="s">
        <v>13848</v>
      </c>
      <c r="CI2600" s="124" t="s">
        <v>21583</v>
      </c>
    </row>
    <row r="2601" spans="45:87" ht="15" hidden="1" x14ac:dyDescent="0.25">
      <c r="AS2601" s="124" t="s">
        <v>6796</v>
      </c>
      <c r="AT2601" s="129" t="s">
        <v>2101</v>
      </c>
      <c r="AU2601" s="129" t="s">
        <v>453</v>
      </c>
      <c r="AV2601" s="129" t="s">
        <v>2320</v>
      </c>
      <c r="AW2601" s="129" t="s">
        <v>2355</v>
      </c>
      <c r="AX2601" s="129" t="s">
        <v>2359</v>
      </c>
      <c r="AZ2601" s="129" t="s">
        <v>3984</v>
      </c>
      <c r="BA2601" s="130" t="s">
        <v>13849</v>
      </c>
      <c r="BB2601" s="130" t="s">
        <v>13850</v>
      </c>
      <c r="BH2601" s="124"/>
      <c r="BI2601" s="124"/>
      <c r="BP2601" s="123"/>
      <c r="BQ2601" s="123"/>
      <c r="BR2601" s="123"/>
      <c r="BX2601" s="123"/>
      <c r="BY2601" s="123"/>
      <c r="CB2601" s="129" t="s">
        <v>2101</v>
      </c>
      <c r="CC2601" s="129" t="s">
        <v>453</v>
      </c>
      <c r="CD2601" s="129" t="s">
        <v>2320</v>
      </c>
      <c r="CE2601" s="129" t="s">
        <v>2355</v>
      </c>
      <c r="CF2601" s="129" t="s">
        <v>2359</v>
      </c>
      <c r="CG2601" s="131" t="s">
        <v>18117</v>
      </c>
      <c r="CH2601" s="131" t="s">
        <v>13850</v>
      </c>
      <c r="CI2601" s="124" t="s">
        <v>21584</v>
      </c>
    </row>
    <row r="2602" spans="45:87" ht="15" hidden="1" x14ac:dyDescent="0.25">
      <c r="AS2602" s="124" t="s">
        <v>6797</v>
      </c>
      <c r="AT2602" s="129" t="s">
        <v>2101</v>
      </c>
      <c r="AU2602" s="129" t="s">
        <v>453</v>
      </c>
      <c r="AV2602" s="129" t="s">
        <v>2320</v>
      </c>
      <c r="AW2602" s="129" t="s">
        <v>2355</v>
      </c>
      <c r="AX2602" s="129" t="s">
        <v>2360</v>
      </c>
      <c r="AZ2602" s="129" t="s">
        <v>3984</v>
      </c>
      <c r="BA2602" s="130" t="s">
        <v>13851</v>
      </c>
      <c r="BB2602" s="130" t="s">
        <v>13852</v>
      </c>
      <c r="BH2602" s="124"/>
      <c r="BI2602" s="124"/>
      <c r="BP2602" s="123"/>
      <c r="BQ2602" s="123"/>
      <c r="BR2602" s="123"/>
      <c r="BX2602" s="123"/>
      <c r="BY2602" s="123"/>
      <c r="CB2602" s="129" t="s">
        <v>2101</v>
      </c>
      <c r="CC2602" s="129" t="s">
        <v>453</v>
      </c>
      <c r="CD2602" s="129" t="s">
        <v>2320</v>
      </c>
      <c r="CE2602" s="129" t="s">
        <v>2355</v>
      </c>
      <c r="CF2602" s="129" t="s">
        <v>2360</v>
      </c>
      <c r="CG2602" s="131" t="s">
        <v>18117</v>
      </c>
      <c r="CH2602" s="131" t="s">
        <v>13852</v>
      </c>
      <c r="CI2602" s="124" t="s">
        <v>21585</v>
      </c>
    </row>
    <row r="2603" spans="45:87" ht="15" hidden="1" x14ac:dyDescent="0.25">
      <c r="AS2603" s="124" t="s">
        <v>6798</v>
      </c>
      <c r="AT2603" s="129" t="s">
        <v>2101</v>
      </c>
      <c r="AU2603" s="129" t="s">
        <v>453</v>
      </c>
      <c r="AV2603" s="129" t="s">
        <v>2320</v>
      </c>
      <c r="AW2603" s="129" t="s">
        <v>2355</v>
      </c>
      <c r="AX2603" s="129" t="s">
        <v>2361</v>
      </c>
      <c r="AZ2603" s="129" t="s">
        <v>3984</v>
      </c>
      <c r="BA2603" s="130" t="s">
        <v>13853</v>
      </c>
      <c r="BB2603" s="130" t="s">
        <v>13854</v>
      </c>
      <c r="BH2603" s="124"/>
      <c r="BI2603" s="124"/>
      <c r="BP2603" s="123"/>
      <c r="BQ2603" s="123"/>
      <c r="BR2603" s="123"/>
      <c r="BX2603" s="123"/>
      <c r="BY2603" s="123"/>
      <c r="CB2603" s="129" t="s">
        <v>2101</v>
      </c>
      <c r="CC2603" s="129" t="s">
        <v>453</v>
      </c>
      <c r="CD2603" s="129" t="s">
        <v>2320</v>
      </c>
      <c r="CE2603" s="129" t="s">
        <v>2355</v>
      </c>
      <c r="CF2603" s="129" t="s">
        <v>2361</v>
      </c>
      <c r="CG2603" s="131" t="s">
        <v>18117</v>
      </c>
      <c r="CH2603" s="131" t="s">
        <v>13854</v>
      </c>
      <c r="CI2603" s="124" t="s">
        <v>21586</v>
      </c>
    </row>
    <row r="2604" spans="45:87" ht="15" hidden="1" x14ac:dyDescent="0.25">
      <c r="AS2604" s="124" t="s">
        <v>6799</v>
      </c>
      <c r="AT2604" s="129" t="s">
        <v>2101</v>
      </c>
      <c r="AU2604" s="129" t="s">
        <v>453</v>
      </c>
      <c r="AV2604" s="129" t="s">
        <v>2320</v>
      </c>
      <c r="AW2604" s="129" t="s">
        <v>2355</v>
      </c>
      <c r="AX2604" s="129" t="s">
        <v>2362</v>
      </c>
      <c r="AZ2604" s="129" t="s">
        <v>3984</v>
      </c>
      <c r="BA2604" s="130" t="s">
        <v>13855</v>
      </c>
      <c r="BB2604" s="130" t="s">
        <v>13856</v>
      </c>
      <c r="BH2604" s="124"/>
      <c r="BI2604" s="124"/>
      <c r="BP2604" s="123"/>
      <c r="BQ2604" s="123"/>
      <c r="BR2604" s="123"/>
      <c r="BX2604" s="123"/>
      <c r="BY2604" s="123"/>
      <c r="CB2604" s="129" t="s">
        <v>2101</v>
      </c>
      <c r="CC2604" s="129" t="s">
        <v>453</v>
      </c>
      <c r="CD2604" s="129" t="s">
        <v>2320</v>
      </c>
      <c r="CE2604" s="129" t="s">
        <v>2355</v>
      </c>
      <c r="CF2604" s="129" t="s">
        <v>2362</v>
      </c>
      <c r="CG2604" s="131" t="s">
        <v>18117</v>
      </c>
      <c r="CH2604" s="131" t="s">
        <v>13856</v>
      </c>
      <c r="CI2604" s="124" t="s">
        <v>21587</v>
      </c>
    </row>
    <row r="2605" spans="45:87" ht="15" hidden="1" x14ac:dyDescent="0.25">
      <c r="AS2605" s="124" t="s">
        <v>6800</v>
      </c>
      <c r="AT2605" s="129" t="s">
        <v>2101</v>
      </c>
      <c r="AU2605" s="129" t="s">
        <v>453</v>
      </c>
      <c r="AV2605" s="129" t="s">
        <v>2320</v>
      </c>
      <c r="AW2605" s="129" t="s">
        <v>2355</v>
      </c>
      <c r="AX2605" s="129" t="s">
        <v>2363</v>
      </c>
      <c r="AZ2605" s="129" t="s">
        <v>3984</v>
      </c>
      <c r="BA2605" s="130" t="s">
        <v>13857</v>
      </c>
      <c r="BB2605" s="130" t="s">
        <v>13858</v>
      </c>
      <c r="BH2605" s="124"/>
      <c r="BI2605" s="124"/>
      <c r="BP2605" s="123"/>
      <c r="BQ2605" s="123"/>
      <c r="BR2605" s="123"/>
      <c r="BX2605" s="123"/>
      <c r="BY2605" s="123"/>
      <c r="CB2605" s="129" t="s">
        <v>2101</v>
      </c>
      <c r="CC2605" s="129" t="s">
        <v>453</v>
      </c>
      <c r="CD2605" s="129" t="s">
        <v>2320</v>
      </c>
      <c r="CE2605" s="129" t="s">
        <v>2355</v>
      </c>
      <c r="CF2605" s="129" t="s">
        <v>2363</v>
      </c>
      <c r="CG2605" s="131" t="s">
        <v>18117</v>
      </c>
      <c r="CH2605" s="131" t="s">
        <v>13858</v>
      </c>
      <c r="CI2605" s="124" t="s">
        <v>21588</v>
      </c>
    </row>
    <row r="2606" spans="45:87" ht="15" hidden="1" x14ac:dyDescent="0.25">
      <c r="AS2606" s="124" t="s">
        <v>6801</v>
      </c>
      <c r="AT2606" s="129" t="s">
        <v>2101</v>
      </c>
      <c r="AU2606" s="129" t="s">
        <v>453</v>
      </c>
      <c r="AV2606" s="129" t="s">
        <v>2320</v>
      </c>
      <c r="AW2606" s="129" t="s">
        <v>2355</v>
      </c>
      <c r="AX2606" s="129" t="s">
        <v>2364</v>
      </c>
      <c r="AZ2606" s="129" t="s">
        <v>3984</v>
      </c>
      <c r="BA2606" s="130" t="s">
        <v>13859</v>
      </c>
      <c r="BB2606" s="130" t="s">
        <v>13860</v>
      </c>
      <c r="BH2606" s="124"/>
      <c r="BI2606" s="124"/>
      <c r="BP2606" s="123"/>
      <c r="BQ2606" s="123"/>
      <c r="BR2606" s="123"/>
      <c r="BX2606" s="123"/>
      <c r="BY2606" s="123"/>
      <c r="CB2606" s="129" t="s">
        <v>2101</v>
      </c>
      <c r="CC2606" s="129" t="s">
        <v>453</v>
      </c>
      <c r="CD2606" s="129" t="s">
        <v>2320</v>
      </c>
      <c r="CE2606" s="129" t="s">
        <v>2355</v>
      </c>
      <c r="CF2606" s="129" t="s">
        <v>2364</v>
      </c>
      <c r="CG2606" s="131" t="s">
        <v>18117</v>
      </c>
      <c r="CH2606" s="131" t="s">
        <v>13860</v>
      </c>
      <c r="CI2606" s="124" t="s">
        <v>21589</v>
      </c>
    </row>
    <row r="2607" spans="45:87" ht="15" hidden="1" x14ac:dyDescent="0.25">
      <c r="AS2607" s="124" t="s">
        <v>6802</v>
      </c>
      <c r="AT2607" s="129" t="s">
        <v>2101</v>
      </c>
      <c r="AU2607" s="129" t="s">
        <v>453</v>
      </c>
      <c r="AV2607" s="129" t="s">
        <v>2320</v>
      </c>
      <c r="AW2607" s="129" t="s">
        <v>2355</v>
      </c>
      <c r="AX2607" s="129" t="s">
        <v>2365</v>
      </c>
      <c r="AZ2607" s="129" t="s">
        <v>3984</v>
      </c>
      <c r="BA2607" s="130" t="s">
        <v>13861</v>
      </c>
      <c r="BB2607" s="130" t="s">
        <v>13862</v>
      </c>
      <c r="BH2607" s="124"/>
      <c r="BI2607" s="124"/>
      <c r="BP2607" s="123"/>
      <c r="BQ2607" s="123"/>
      <c r="BR2607" s="123"/>
      <c r="BX2607" s="123"/>
      <c r="BY2607" s="123"/>
      <c r="CB2607" s="129" t="s">
        <v>2101</v>
      </c>
      <c r="CC2607" s="129" t="s">
        <v>453</v>
      </c>
      <c r="CD2607" s="129" t="s">
        <v>2320</v>
      </c>
      <c r="CE2607" s="129" t="s">
        <v>2355</v>
      </c>
      <c r="CF2607" s="129" t="s">
        <v>2365</v>
      </c>
      <c r="CG2607" s="131" t="s">
        <v>18117</v>
      </c>
      <c r="CH2607" s="131" t="s">
        <v>13862</v>
      </c>
      <c r="CI2607" s="124" t="s">
        <v>21590</v>
      </c>
    </row>
    <row r="2608" spans="45:87" ht="15" hidden="1" x14ac:dyDescent="0.25">
      <c r="AS2608" s="124" t="s">
        <v>6803</v>
      </c>
      <c r="AT2608" s="129" t="s">
        <v>2101</v>
      </c>
      <c r="AU2608" s="129" t="s">
        <v>453</v>
      </c>
      <c r="AV2608" s="129" t="s">
        <v>2130</v>
      </c>
      <c r="AW2608" s="129" t="s">
        <v>2366</v>
      </c>
      <c r="AX2608" s="129" t="s">
        <v>2367</v>
      </c>
      <c r="AZ2608" s="129" t="s">
        <v>3984</v>
      </c>
      <c r="BA2608" s="130" t="s">
        <v>13863</v>
      </c>
      <c r="BB2608" s="130" t="s">
        <v>13864</v>
      </c>
      <c r="BH2608" s="124"/>
      <c r="BI2608" s="124"/>
      <c r="BP2608" s="123"/>
      <c r="BQ2608" s="123"/>
      <c r="BR2608" s="123"/>
      <c r="BX2608" s="123"/>
      <c r="BY2608" s="123"/>
      <c r="CB2608" s="129" t="s">
        <v>2101</v>
      </c>
      <c r="CC2608" s="129" t="s">
        <v>453</v>
      </c>
      <c r="CD2608" s="129" t="s">
        <v>2130</v>
      </c>
      <c r="CE2608" s="129" t="s">
        <v>2366</v>
      </c>
      <c r="CF2608" s="129" t="s">
        <v>2367</v>
      </c>
      <c r="CG2608" s="131" t="s">
        <v>18118</v>
      </c>
      <c r="CH2608" s="131" t="s">
        <v>13864</v>
      </c>
      <c r="CI2608" s="124" t="s">
        <v>21591</v>
      </c>
    </row>
    <row r="2609" spans="45:87" ht="15" hidden="1" x14ac:dyDescent="0.25">
      <c r="AS2609" s="124" t="s">
        <v>6804</v>
      </c>
      <c r="AT2609" s="129" t="s">
        <v>2101</v>
      </c>
      <c r="AU2609" s="129" t="s">
        <v>453</v>
      </c>
      <c r="AV2609" s="129" t="s">
        <v>2130</v>
      </c>
      <c r="AW2609" s="129" t="s">
        <v>2366</v>
      </c>
      <c r="AX2609" s="129" t="s">
        <v>2368</v>
      </c>
      <c r="AZ2609" s="129" t="s">
        <v>3984</v>
      </c>
      <c r="BA2609" s="130" t="s">
        <v>13865</v>
      </c>
      <c r="BB2609" s="130" t="s">
        <v>13866</v>
      </c>
      <c r="BH2609" s="124"/>
      <c r="BI2609" s="124"/>
      <c r="BP2609" s="123"/>
      <c r="BQ2609" s="123"/>
      <c r="BR2609" s="123"/>
      <c r="BX2609" s="123"/>
      <c r="BY2609" s="123"/>
      <c r="CB2609" s="129" t="s">
        <v>2101</v>
      </c>
      <c r="CC2609" s="129" t="s">
        <v>453</v>
      </c>
      <c r="CD2609" s="129" t="s">
        <v>2130</v>
      </c>
      <c r="CE2609" s="129" t="s">
        <v>2366</v>
      </c>
      <c r="CF2609" s="129" t="s">
        <v>2368</v>
      </c>
      <c r="CG2609" s="131" t="s">
        <v>18118</v>
      </c>
      <c r="CH2609" s="131" t="s">
        <v>13866</v>
      </c>
      <c r="CI2609" s="124" t="s">
        <v>21592</v>
      </c>
    </row>
    <row r="2610" spans="45:87" ht="15" hidden="1" x14ac:dyDescent="0.25">
      <c r="AS2610" s="124" t="s">
        <v>6805</v>
      </c>
      <c r="AT2610" s="129" t="s">
        <v>2101</v>
      </c>
      <c r="AU2610" s="129" t="s">
        <v>453</v>
      </c>
      <c r="AV2610" s="129" t="s">
        <v>2130</v>
      </c>
      <c r="AW2610" s="129" t="s">
        <v>2369</v>
      </c>
      <c r="AX2610" s="129" t="s">
        <v>2370</v>
      </c>
      <c r="AZ2610" s="129" t="s">
        <v>3984</v>
      </c>
      <c r="BA2610" s="130" t="s">
        <v>13867</v>
      </c>
      <c r="BB2610" s="130" t="s">
        <v>13868</v>
      </c>
      <c r="BH2610" s="124"/>
      <c r="BI2610" s="124"/>
      <c r="BP2610" s="123"/>
      <c r="BQ2610" s="123"/>
      <c r="BR2610" s="123"/>
      <c r="BX2610" s="123"/>
      <c r="BY2610" s="123"/>
      <c r="CB2610" s="129" t="s">
        <v>2101</v>
      </c>
      <c r="CC2610" s="129" t="s">
        <v>453</v>
      </c>
      <c r="CD2610" s="129" t="s">
        <v>2130</v>
      </c>
      <c r="CE2610" s="129" t="s">
        <v>2369</v>
      </c>
      <c r="CF2610" s="129" t="s">
        <v>2370</v>
      </c>
      <c r="CG2610" s="131" t="s">
        <v>18119</v>
      </c>
      <c r="CH2610" s="131" t="s">
        <v>13868</v>
      </c>
      <c r="CI2610" s="124" t="s">
        <v>21593</v>
      </c>
    </row>
    <row r="2611" spans="45:87" ht="15" hidden="1" x14ac:dyDescent="0.25">
      <c r="AS2611" s="124" t="s">
        <v>6806</v>
      </c>
      <c r="AT2611" s="129" t="s">
        <v>2101</v>
      </c>
      <c r="AU2611" s="129" t="s">
        <v>453</v>
      </c>
      <c r="AV2611" s="129" t="s">
        <v>2130</v>
      </c>
      <c r="AW2611" s="129" t="s">
        <v>2369</v>
      </c>
      <c r="AX2611" s="129" t="s">
        <v>2371</v>
      </c>
      <c r="AZ2611" s="129" t="s">
        <v>3984</v>
      </c>
      <c r="BA2611" s="130" t="s">
        <v>13869</v>
      </c>
      <c r="BB2611" s="130" t="s">
        <v>13870</v>
      </c>
      <c r="BH2611" s="124"/>
      <c r="BI2611" s="124"/>
      <c r="BP2611" s="123"/>
      <c r="BQ2611" s="123"/>
      <c r="BR2611" s="123"/>
      <c r="BX2611" s="123"/>
      <c r="BY2611" s="123"/>
      <c r="CB2611" s="129" t="s">
        <v>2101</v>
      </c>
      <c r="CC2611" s="129" t="s">
        <v>453</v>
      </c>
      <c r="CD2611" s="129" t="s">
        <v>2130</v>
      </c>
      <c r="CE2611" s="129" t="s">
        <v>2369</v>
      </c>
      <c r="CF2611" s="129" t="s">
        <v>2371</v>
      </c>
      <c r="CG2611" s="131" t="s">
        <v>18119</v>
      </c>
      <c r="CH2611" s="131" t="s">
        <v>13870</v>
      </c>
      <c r="CI2611" s="124" t="s">
        <v>21594</v>
      </c>
    </row>
    <row r="2612" spans="45:87" ht="15" hidden="1" x14ac:dyDescent="0.25">
      <c r="AS2612" s="124" t="s">
        <v>6807</v>
      </c>
      <c r="AT2612" s="129" t="s">
        <v>2101</v>
      </c>
      <c r="AU2612" s="129" t="s">
        <v>453</v>
      </c>
      <c r="AV2612" s="129" t="s">
        <v>2130</v>
      </c>
      <c r="AW2612" s="129" t="s">
        <v>2369</v>
      </c>
      <c r="AX2612" s="129" t="s">
        <v>2372</v>
      </c>
      <c r="AZ2612" s="129" t="s">
        <v>3984</v>
      </c>
      <c r="BA2612" s="130" t="s">
        <v>13871</v>
      </c>
      <c r="BB2612" s="130" t="s">
        <v>13872</v>
      </c>
      <c r="BH2612" s="124"/>
      <c r="BI2612" s="124"/>
      <c r="BP2612" s="123"/>
      <c r="BQ2612" s="123"/>
      <c r="BR2612" s="123"/>
      <c r="BX2612" s="123"/>
      <c r="BY2612" s="123"/>
      <c r="CB2612" s="129" t="s">
        <v>2101</v>
      </c>
      <c r="CC2612" s="129" t="s">
        <v>453</v>
      </c>
      <c r="CD2612" s="129" t="s">
        <v>2130</v>
      </c>
      <c r="CE2612" s="129" t="s">
        <v>2369</v>
      </c>
      <c r="CF2612" s="129" t="s">
        <v>2372</v>
      </c>
      <c r="CG2612" s="131" t="s">
        <v>18119</v>
      </c>
      <c r="CH2612" s="131" t="s">
        <v>13872</v>
      </c>
      <c r="CI2612" s="124" t="s">
        <v>21595</v>
      </c>
    </row>
    <row r="2613" spans="45:87" ht="15" hidden="1" x14ac:dyDescent="0.25">
      <c r="AS2613" s="124" t="s">
        <v>6808</v>
      </c>
      <c r="AT2613" s="129" t="s">
        <v>2101</v>
      </c>
      <c r="AU2613" s="129" t="s">
        <v>453</v>
      </c>
      <c r="AV2613" s="129" t="s">
        <v>2130</v>
      </c>
      <c r="AW2613" s="129" t="s">
        <v>2369</v>
      </c>
      <c r="AX2613" s="129" t="s">
        <v>2373</v>
      </c>
      <c r="AZ2613" s="129" t="s">
        <v>3984</v>
      </c>
      <c r="BA2613" s="130" t="s">
        <v>13873</v>
      </c>
      <c r="BB2613" s="130" t="s">
        <v>13874</v>
      </c>
      <c r="BH2613" s="124"/>
      <c r="BI2613" s="124"/>
      <c r="BP2613" s="123"/>
      <c r="BQ2613" s="123"/>
      <c r="BR2613" s="123"/>
      <c r="BX2613" s="123"/>
      <c r="BY2613" s="123"/>
      <c r="CB2613" s="129" t="s">
        <v>2101</v>
      </c>
      <c r="CC2613" s="129" t="s">
        <v>453</v>
      </c>
      <c r="CD2613" s="129" t="s">
        <v>2130</v>
      </c>
      <c r="CE2613" s="129" t="s">
        <v>2369</v>
      </c>
      <c r="CF2613" s="129" t="s">
        <v>2373</v>
      </c>
      <c r="CG2613" s="131" t="s">
        <v>18119</v>
      </c>
      <c r="CH2613" s="131" t="s">
        <v>13874</v>
      </c>
      <c r="CI2613" s="124" t="s">
        <v>21596</v>
      </c>
    </row>
    <row r="2614" spans="45:87" ht="15" hidden="1" x14ac:dyDescent="0.25">
      <c r="AS2614" s="124" t="s">
        <v>6809</v>
      </c>
      <c r="AT2614" s="129" t="s">
        <v>2101</v>
      </c>
      <c r="AU2614" s="129" t="s">
        <v>453</v>
      </c>
      <c r="AV2614" s="129" t="s">
        <v>2130</v>
      </c>
      <c r="AW2614" s="129" t="s">
        <v>2369</v>
      </c>
      <c r="AX2614" s="129" t="s">
        <v>2374</v>
      </c>
      <c r="AZ2614" s="129" t="s">
        <v>3984</v>
      </c>
      <c r="BA2614" s="130" t="s">
        <v>13875</v>
      </c>
      <c r="BB2614" s="130" t="s">
        <v>13876</v>
      </c>
      <c r="BH2614" s="124"/>
      <c r="BI2614" s="124"/>
      <c r="BP2614" s="123"/>
      <c r="BQ2614" s="123"/>
      <c r="BR2614" s="123"/>
      <c r="BX2614" s="123"/>
      <c r="BY2614" s="123"/>
      <c r="CB2614" s="129" t="s">
        <v>2101</v>
      </c>
      <c r="CC2614" s="129" t="s">
        <v>453</v>
      </c>
      <c r="CD2614" s="129" t="s">
        <v>2130</v>
      </c>
      <c r="CE2614" s="129" t="s">
        <v>2369</v>
      </c>
      <c r="CF2614" s="129" t="s">
        <v>2374</v>
      </c>
      <c r="CG2614" s="131" t="s">
        <v>18119</v>
      </c>
      <c r="CH2614" s="131" t="s">
        <v>13876</v>
      </c>
      <c r="CI2614" s="124" t="s">
        <v>21597</v>
      </c>
    </row>
    <row r="2615" spans="45:87" ht="15" hidden="1" x14ac:dyDescent="0.25">
      <c r="AS2615" s="124" t="s">
        <v>6810</v>
      </c>
      <c r="AT2615" s="129" t="s">
        <v>2101</v>
      </c>
      <c r="AU2615" s="129" t="s">
        <v>453</v>
      </c>
      <c r="AV2615" s="129" t="s">
        <v>2130</v>
      </c>
      <c r="AW2615" s="129" t="s">
        <v>2369</v>
      </c>
      <c r="AX2615" s="129" t="s">
        <v>2375</v>
      </c>
      <c r="AZ2615" s="129" t="s">
        <v>3984</v>
      </c>
      <c r="BA2615" s="130" t="s">
        <v>13877</v>
      </c>
      <c r="BB2615" s="130" t="s">
        <v>13878</v>
      </c>
      <c r="BH2615" s="124"/>
      <c r="BI2615" s="124"/>
      <c r="BP2615" s="123"/>
      <c r="BQ2615" s="123"/>
      <c r="BR2615" s="123"/>
      <c r="BX2615" s="123"/>
      <c r="BY2615" s="123"/>
      <c r="CB2615" s="129" t="s">
        <v>2101</v>
      </c>
      <c r="CC2615" s="129" t="s">
        <v>453</v>
      </c>
      <c r="CD2615" s="129" t="s">
        <v>2130</v>
      </c>
      <c r="CE2615" s="129" t="s">
        <v>2369</v>
      </c>
      <c r="CF2615" s="129" t="s">
        <v>2375</v>
      </c>
      <c r="CG2615" s="131" t="s">
        <v>18119</v>
      </c>
      <c r="CH2615" s="131" t="s">
        <v>13878</v>
      </c>
      <c r="CI2615" s="124" t="s">
        <v>21598</v>
      </c>
    </row>
    <row r="2616" spans="45:87" ht="15" hidden="1" x14ac:dyDescent="0.25">
      <c r="AS2616" s="124" t="s">
        <v>6811</v>
      </c>
      <c r="AT2616" s="129" t="s">
        <v>2101</v>
      </c>
      <c r="AU2616" s="129" t="s">
        <v>453</v>
      </c>
      <c r="AV2616" s="129" t="s">
        <v>2130</v>
      </c>
      <c r="AW2616" s="129" t="s">
        <v>2369</v>
      </c>
      <c r="AX2616" s="129" t="s">
        <v>2376</v>
      </c>
      <c r="AZ2616" s="129" t="s">
        <v>3984</v>
      </c>
      <c r="BA2616" s="130" t="s">
        <v>13879</v>
      </c>
      <c r="BB2616" s="130" t="s">
        <v>13880</v>
      </c>
      <c r="BH2616" s="124"/>
      <c r="BI2616" s="124"/>
      <c r="BP2616" s="123"/>
      <c r="BQ2616" s="123"/>
      <c r="BR2616" s="123"/>
      <c r="BX2616" s="123"/>
      <c r="BY2616" s="123"/>
      <c r="CB2616" s="129" t="s">
        <v>2101</v>
      </c>
      <c r="CC2616" s="129" t="s">
        <v>453</v>
      </c>
      <c r="CD2616" s="129" t="s">
        <v>2130</v>
      </c>
      <c r="CE2616" s="129" t="s">
        <v>2369</v>
      </c>
      <c r="CF2616" s="129" t="s">
        <v>2376</v>
      </c>
      <c r="CG2616" s="131" t="s">
        <v>18119</v>
      </c>
      <c r="CH2616" s="131" t="s">
        <v>13880</v>
      </c>
      <c r="CI2616" s="124" t="s">
        <v>21599</v>
      </c>
    </row>
    <row r="2617" spans="45:87" ht="15" hidden="1" x14ac:dyDescent="0.25">
      <c r="AS2617" s="124" t="s">
        <v>6812</v>
      </c>
      <c r="AT2617" s="129" t="s">
        <v>2101</v>
      </c>
      <c r="AU2617" s="129" t="s">
        <v>453</v>
      </c>
      <c r="AV2617" s="129" t="s">
        <v>2130</v>
      </c>
      <c r="AW2617" s="129" t="s">
        <v>2369</v>
      </c>
      <c r="AX2617" s="129" t="s">
        <v>2377</v>
      </c>
      <c r="AZ2617" s="129" t="s">
        <v>3984</v>
      </c>
      <c r="BA2617" s="130" t="s">
        <v>13881</v>
      </c>
      <c r="BB2617" s="130" t="s">
        <v>13882</v>
      </c>
      <c r="BH2617" s="124"/>
      <c r="BI2617" s="124"/>
      <c r="BP2617" s="123"/>
      <c r="BQ2617" s="123"/>
      <c r="BR2617" s="123"/>
      <c r="BX2617" s="123"/>
      <c r="BY2617" s="123"/>
      <c r="CB2617" s="129" t="s">
        <v>2101</v>
      </c>
      <c r="CC2617" s="129" t="s">
        <v>453</v>
      </c>
      <c r="CD2617" s="129" t="s">
        <v>2130</v>
      </c>
      <c r="CE2617" s="129" t="s">
        <v>2369</v>
      </c>
      <c r="CF2617" s="129" t="s">
        <v>2377</v>
      </c>
      <c r="CG2617" s="131" t="s">
        <v>18119</v>
      </c>
      <c r="CH2617" s="131" t="s">
        <v>13882</v>
      </c>
      <c r="CI2617" s="124" t="s">
        <v>21600</v>
      </c>
    </row>
    <row r="2618" spans="45:87" ht="15" hidden="1" x14ac:dyDescent="0.25">
      <c r="AS2618" s="124" t="s">
        <v>6813</v>
      </c>
      <c r="AT2618" s="129" t="s">
        <v>2101</v>
      </c>
      <c r="AU2618" s="129" t="s">
        <v>453</v>
      </c>
      <c r="AV2618" s="129" t="s">
        <v>2130</v>
      </c>
      <c r="AW2618" s="129" t="s">
        <v>2369</v>
      </c>
      <c r="AX2618" s="129" t="s">
        <v>2378</v>
      </c>
      <c r="AZ2618" s="129" t="s">
        <v>3984</v>
      </c>
      <c r="BA2618" s="130" t="s">
        <v>13883</v>
      </c>
      <c r="BB2618" s="130" t="s">
        <v>13884</v>
      </c>
      <c r="BH2618" s="124"/>
      <c r="BI2618" s="124"/>
      <c r="BP2618" s="123"/>
      <c r="BQ2618" s="123"/>
      <c r="BR2618" s="123"/>
      <c r="BX2618" s="123"/>
      <c r="BY2618" s="123"/>
      <c r="CB2618" s="129" t="s">
        <v>2101</v>
      </c>
      <c r="CC2618" s="129" t="s">
        <v>453</v>
      </c>
      <c r="CD2618" s="129" t="s">
        <v>2130</v>
      </c>
      <c r="CE2618" s="129" t="s">
        <v>2369</v>
      </c>
      <c r="CF2618" s="129" t="s">
        <v>2378</v>
      </c>
      <c r="CG2618" s="131" t="s">
        <v>18119</v>
      </c>
      <c r="CH2618" s="131" t="s">
        <v>13884</v>
      </c>
      <c r="CI2618" s="124" t="s">
        <v>21601</v>
      </c>
    </row>
    <row r="2619" spans="45:87" ht="15" hidden="1" x14ac:dyDescent="0.25">
      <c r="AS2619" s="124" t="s">
        <v>6814</v>
      </c>
      <c r="AT2619" s="129" t="s">
        <v>2101</v>
      </c>
      <c r="AU2619" s="129" t="s">
        <v>453</v>
      </c>
      <c r="AV2619" s="129" t="s">
        <v>2130</v>
      </c>
      <c r="AW2619" s="129" t="s">
        <v>2369</v>
      </c>
      <c r="AX2619" s="129" t="s">
        <v>2379</v>
      </c>
      <c r="AZ2619" s="129" t="s">
        <v>3984</v>
      </c>
      <c r="BA2619" s="130" t="s">
        <v>13885</v>
      </c>
      <c r="BB2619" s="130" t="s">
        <v>13886</v>
      </c>
      <c r="BH2619" s="124"/>
      <c r="BI2619" s="124"/>
      <c r="BP2619" s="123"/>
      <c r="BQ2619" s="123"/>
      <c r="BR2619" s="123"/>
      <c r="BX2619" s="123"/>
      <c r="BY2619" s="123"/>
      <c r="CB2619" s="129" t="s">
        <v>2101</v>
      </c>
      <c r="CC2619" s="129" t="s">
        <v>453</v>
      </c>
      <c r="CD2619" s="129" t="s">
        <v>2130</v>
      </c>
      <c r="CE2619" s="129" t="s">
        <v>2369</v>
      </c>
      <c r="CF2619" s="129" t="s">
        <v>2379</v>
      </c>
      <c r="CG2619" s="131" t="s">
        <v>18119</v>
      </c>
      <c r="CH2619" s="131" t="s">
        <v>13886</v>
      </c>
      <c r="CI2619" s="124" t="s">
        <v>21602</v>
      </c>
    </row>
    <row r="2620" spans="45:87" ht="15" hidden="1" x14ac:dyDescent="0.25">
      <c r="AS2620" s="124" t="s">
        <v>6815</v>
      </c>
      <c r="AT2620" s="129" t="s">
        <v>2101</v>
      </c>
      <c r="AU2620" s="129" t="s">
        <v>453</v>
      </c>
      <c r="AV2620" s="129" t="s">
        <v>2130</v>
      </c>
      <c r="AW2620" s="129" t="s">
        <v>2369</v>
      </c>
      <c r="AX2620" s="129" t="s">
        <v>2380</v>
      </c>
      <c r="AZ2620" s="129" t="s">
        <v>3984</v>
      </c>
      <c r="BA2620" s="130" t="s">
        <v>13887</v>
      </c>
      <c r="BB2620" s="130" t="s">
        <v>13888</v>
      </c>
      <c r="BH2620" s="124"/>
      <c r="BI2620" s="124"/>
      <c r="BP2620" s="123"/>
      <c r="BQ2620" s="123"/>
      <c r="BR2620" s="123"/>
      <c r="BX2620" s="123"/>
      <c r="BY2620" s="123"/>
      <c r="CB2620" s="129" t="s">
        <v>2101</v>
      </c>
      <c r="CC2620" s="129" t="s">
        <v>453</v>
      </c>
      <c r="CD2620" s="129" t="s">
        <v>2130</v>
      </c>
      <c r="CE2620" s="129" t="s">
        <v>2369</v>
      </c>
      <c r="CF2620" s="129" t="s">
        <v>2380</v>
      </c>
      <c r="CG2620" s="131" t="s">
        <v>18119</v>
      </c>
      <c r="CH2620" s="131" t="s">
        <v>13888</v>
      </c>
      <c r="CI2620" s="124" t="s">
        <v>21603</v>
      </c>
    </row>
    <row r="2621" spans="45:87" ht="15" hidden="1" x14ac:dyDescent="0.25">
      <c r="AS2621" s="124" t="s">
        <v>6816</v>
      </c>
      <c r="AT2621" s="129" t="s">
        <v>2101</v>
      </c>
      <c r="AU2621" s="129" t="s">
        <v>453</v>
      </c>
      <c r="AV2621" s="129" t="s">
        <v>2130</v>
      </c>
      <c r="AW2621" s="129" t="s">
        <v>2369</v>
      </c>
      <c r="AX2621" s="129" t="s">
        <v>2381</v>
      </c>
      <c r="AZ2621" s="129" t="s">
        <v>3984</v>
      </c>
      <c r="BA2621" s="130" t="s">
        <v>13889</v>
      </c>
      <c r="BB2621" s="130" t="s">
        <v>13890</v>
      </c>
      <c r="BH2621" s="124"/>
      <c r="BI2621" s="124"/>
      <c r="BP2621" s="123"/>
      <c r="BQ2621" s="123"/>
      <c r="BR2621" s="123"/>
      <c r="BX2621" s="123"/>
      <c r="BY2621" s="123"/>
      <c r="CB2621" s="129" t="s">
        <v>2101</v>
      </c>
      <c r="CC2621" s="129" t="s">
        <v>453</v>
      </c>
      <c r="CD2621" s="129" t="s">
        <v>2130</v>
      </c>
      <c r="CE2621" s="129" t="s">
        <v>2369</v>
      </c>
      <c r="CF2621" s="129" t="s">
        <v>2381</v>
      </c>
      <c r="CG2621" s="131" t="s">
        <v>18119</v>
      </c>
      <c r="CH2621" s="131" t="s">
        <v>13890</v>
      </c>
      <c r="CI2621" s="124" t="s">
        <v>21604</v>
      </c>
    </row>
    <row r="2622" spans="45:87" ht="15" hidden="1" x14ac:dyDescent="0.25">
      <c r="AS2622" s="124" t="s">
        <v>6817</v>
      </c>
      <c r="AT2622" s="129" t="s">
        <v>2101</v>
      </c>
      <c r="AU2622" s="129" t="s">
        <v>453</v>
      </c>
      <c r="AV2622" s="129" t="s">
        <v>2130</v>
      </c>
      <c r="AW2622" s="129" t="s">
        <v>2369</v>
      </c>
      <c r="AX2622" s="129" t="s">
        <v>2382</v>
      </c>
      <c r="AZ2622" s="129" t="s">
        <v>3984</v>
      </c>
      <c r="BA2622" s="130" t="s">
        <v>13891</v>
      </c>
      <c r="BB2622" s="130" t="s">
        <v>13892</v>
      </c>
      <c r="BH2622" s="124"/>
      <c r="BI2622" s="124"/>
      <c r="BP2622" s="123"/>
      <c r="BQ2622" s="123"/>
      <c r="BR2622" s="123"/>
      <c r="BX2622" s="123"/>
      <c r="BY2622" s="123"/>
      <c r="CB2622" s="129" t="s">
        <v>2101</v>
      </c>
      <c r="CC2622" s="129" t="s">
        <v>453</v>
      </c>
      <c r="CD2622" s="129" t="s">
        <v>2130</v>
      </c>
      <c r="CE2622" s="129" t="s">
        <v>2369</v>
      </c>
      <c r="CF2622" s="129" t="s">
        <v>2382</v>
      </c>
      <c r="CG2622" s="131" t="s">
        <v>18119</v>
      </c>
      <c r="CH2622" s="131" t="s">
        <v>13892</v>
      </c>
      <c r="CI2622" s="124" t="s">
        <v>21605</v>
      </c>
    </row>
    <row r="2623" spans="45:87" ht="15" hidden="1" x14ac:dyDescent="0.25">
      <c r="AS2623" s="124" t="s">
        <v>6818</v>
      </c>
      <c r="AT2623" s="129" t="s">
        <v>2101</v>
      </c>
      <c r="AU2623" s="129" t="s">
        <v>453</v>
      </c>
      <c r="AV2623" s="129" t="s">
        <v>2130</v>
      </c>
      <c r="AW2623" s="129" t="s">
        <v>2369</v>
      </c>
      <c r="AX2623" s="129" t="s">
        <v>2383</v>
      </c>
      <c r="AZ2623" s="129" t="s">
        <v>3984</v>
      </c>
      <c r="BA2623" s="130" t="s">
        <v>13893</v>
      </c>
      <c r="BB2623" s="130" t="s">
        <v>13894</v>
      </c>
      <c r="BH2623" s="124"/>
      <c r="BI2623" s="124"/>
      <c r="BP2623" s="123"/>
      <c r="BQ2623" s="123"/>
      <c r="BR2623" s="123"/>
      <c r="BX2623" s="123"/>
      <c r="BY2623" s="123"/>
      <c r="CB2623" s="129" t="s">
        <v>2101</v>
      </c>
      <c r="CC2623" s="129" t="s">
        <v>453</v>
      </c>
      <c r="CD2623" s="129" t="s">
        <v>2130</v>
      </c>
      <c r="CE2623" s="129" t="s">
        <v>2369</v>
      </c>
      <c r="CF2623" s="129" t="s">
        <v>2383</v>
      </c>
      <c r="CG2623" s="131" t="s">
        <v>18119</v>
      </c>
      <c r="CH2623" s="131" t="s">
        <v>13894</v>
      </c>
      <c r="CI2623" s="124" t="s">
        <v>21606</v>
      </c>
    </row>
    <row r="2624" spans="45:87" ht="15" hidden="1" x14ac:dyDescent="0.25">
      <c r="AS2624" s="124" t="s">
        <v>6819</v>
      </c>
      <c r="AT2624" s="129" t="s">
        <v>2101</v>
      </c>
      <c r="AU2624" s="129" t="s">
        <v>453</v>
      </c>
      <c r="AV2624" s="129" t="s">
        <v>2130</v>
      </c>
      <c r="AW2624" s="129" t="s">
        <v>2369</v>
      </c>
      <c r="AX2624" s="129" t="s">
        <v>2384</v>
      </c>
      <c r="AZ2624" s="129" t="s">
        <v>3984</v>
      </c>
      <c r="BA2624" s="130" t="s">
        <v>13895</v>
      </c>
      <c r="BB2624" s="130" t="s">
        <v>13896</v>
      </c>
      <c r="BH2624" s="124"/>
      <c r="BI2624" s="124"/>
      <c r="BP2624" s="123"/>
      <c r="BQ2624" s="123"/>
      <c r="BR2624" s="123"/>
      <c r="BX2624" s="123"/>
      <c r="BY2624" s="123"/>
      <c r="CB2624" s="129" t="s">
        <v>2101</v>
      </c>
      <c r="CC2624" s="129" t="s">
        <v>453</v>
      </c>
      <c r="CD2624" s="129" t="s">
        <v>2130</v>
      </c>
      <c r="CE2624" s="129" t="s">
        <v>2369</v>
      </c>
      <c r="CF2624" s="129" t="s">
        <v>2384</v>
      </c>
      <c r="CG2624" s="131" t="s">
        <v>18119</v>
      </c>
      <c r="CH2624" s="131" t="s">
        <v>13896</v>
      </c>
      <c r="CI2624" s="124" t="s">
        <v>21607</v>
      </c>
    </row>
    <row r="2625" spans="45:87" ht="15" hidden="1" x14ac:dyDescent="0.25">
      <c r="AS2625" s="124" t="s">
        <v>6820</v>
      </c>
      <c r="AT2625" s="129" t="s">
        <v>2101</v>
      </c>
      <c r="AU2625" s="129" t="s">
        <v>453</v>
      </c>
      <c r="AV2625" s="129" t="s">
        <v>2130</v>
      </c>
      <c r="AW2625" s="129" t="s">
        <v>2369</v>
      </c>
      <c r="AX2625" s="129" t="s">
        <v>2385</v>
      </c>
      <c r="AZ2625" s="129" t="s">
        <v>3984</v>
      </c>
      <c r="BA2625" s="130" t="s">
        <v>13897</v>
      </c>
      <c r="BB2625" s="130" t="s">
        <v>13898</v>
      </c>
      <c r="BH2625" s="124"/>
      <c r="BI2625" s="124"/>
      <c r="BP2625" s="123"/>
      <c r="BQ2625" s="123"/>
      <c r="BR2625" s="123"/>
      <c r="BX2625" s="123"/>
      <c r="BY2625" s="123"/>
      <c r="CB2625" s="129" t="s">
        <v>2101</v>
      </c>
      <c r="CC2625" s="129" t="s">
        <v>453</v>
      </c>
      <c r="CD2625" s="129" t="s">
        <v>2130</v>
      </c>
      <c r="CE2625" s="129" t="s">
        <v>2369</v>
      </c>
      <c r="CF2625" s="129" t="s">
        <v>2385</v>
      </c>
      <c r="CG2625" s="131" t="s">
        <v>18119</v>
      </c>
      <c r="CH2625" s="131" t="s">
        <v>13898</v>
      </c>
      <c r="CI2625" s="124" t="s">
        <v>21608</v>
      </c>
    </row>
    <row r="2626" spans="45:87" ht="15" hidden="1" x14ac:dyDescent="0.25">
      <c r="AS2626" s="124" t="s">
        <v>6821</v>
      </c>
      <c r="AT2626" s="129" t="s">
        <v>2101</v>
      </c>
      <c r="AU2626" s="129" t="s">
        <v>453</v>
      </c>
      <c r="AV2626" s="129" t="s">
        <v>2130</v>
      </c>
      <c r="AW2626" s="129" t="s">
        <v>2369</v>
      </c>
      <c r="AX2626" s="129" t="s">
        <v>2386</v>
      </c>
      <c r="AZ2626" s="129" t="s">
        <v>3984</v>
      </c>
      <c r="BA2626" s="130" t="s">
        <v>13899</v>
      </c>
      <c r="BB2626" s="130" t="s">
        <v>13900</v>
      </c>
      <c r="BH2626" s="124"/>
      <c r="BI2626" s="124"/>
      <c r="BP2626" s="123"/>
      <c r="BQ2626" s="123"/>
      <c r="BR2626" s="123"/>
      <c r="BX2626" s="123"/>
      <c r="BY2626" s="123"/>
      <c r="CB2626" s="129" t="s">
        <v>2101</v>
      </c>
      <c r="CC2626" s="129" t="s">
        <v>453</v>
      </c>
      <c r="CD2626" s="129" t="s">
        <v>2130</v>
      </c>
      <c r="CE2626" s="129" t="s">
        <v>2369</v>
      </c>
      <c r="CF2626" s="129" t="s">
        <v>2386</v>
      </c>
      <c r="CG2626" s="131" t="s">
        <v>18119</v>
      </c>
      <c r="CH2626" s="131" t="s">
        <v>13900</v>
      </c>
      <c r="CI2626" s="124" t="s">
        <v>21609</v>
      </c>
    </row>
    <row r="2627" spans="45:87" ht="15" hidden="1" x14ac:dyDescent="0.25">
      <c r="AS2627" s="124" t="s">
        <v>6822</v>
      </c>
      <c r="AT2627" s="129" t="s">
        <v>2101</v>
      </c>
      <c r="AU2627" s="129" t="s">
        <v>453</v>
      </c>
      <c r="AV2627" s="129" t="s">
        <v>2130</v>
      </c>
      <c r="AW2627" s="129" t="s">
        <v>2387</v>
      </c>
      <c r="AX2627" s="129" t="s">
        <v>2388</v>
      </c>
      <c r="AZ2627" s="129" t="s">
        <v>3984</v>
      </c>
      <c r="BA2627" s="130" t="s">
        <v>13901</v>
      </c>
      <c r="BB2627" s="130" t="s">
        <v>13902</v>
      </c>
      <c r="BH2627" s="124"/>
      <c r="BI2627" s="124"/>
      <c r="BP2627" s="123"/>
      <c r="BQ2627" s="123"/>
      <c r="BR2627" s="123"/>
      <c r="BX2627" s="123"/>
      <c r="BY2627" s="123"/>
      <c r="CB2627" s="129" t="s">
        <v>2101</v>
      </c>
      <c r="CC2627" s="129" t="s">
        <v>453</v>
      </c>
      <c r="CD2627" s="129" t="s">
        <v>2130</v>
      </c>
      <c r="CE2627" s="129" t="s">
        <v>2387</v>
      </c>
      <c r="CF2627" s="129" t="s">
        <v>2388</v>
      </c>
      <c r="CG2627" s="131" t="s">
        <v>18120</v>
      </c>
      <c r="CH2627" s="131" t="s">
        <v>13902</v>
      </c>
      <c r="CI2627" s="124" t="s">
        <v>21610</v>
      </c>
    </row>
    <row r="2628" spans="45:87" ht="15" hidden="1" x14ac:dyDescent="0.25">
      <c r="AS2628" s="124" t="s">
        <v>6823</v>
      </c>
      <c r="AT2628" s="129" t="s">
        <v>2101</v>
      </c>
      <c r="AU2628" s="129" t="s">
        <v>453</v>
      </c>
      <c r="AV2628" s="129" t="s">
        <v>2130</v>
      </c>
      <c r="AW2628" s="129" t="s">
        <v>2387</v>
      </c>
      <c r="AX2628" s="129" t="s">
        <v>2389</v>
      </c>
      <c r="AZ2628" s="129" t="s">
        <v>3984</v>
      </c>
      <c r="BA2628" s="130" t="s">
        <v>13903</v>
      </c>
      <c r="BB2628" s="130" t="s">
        <v>13904</v>
      </c>
      <c r="BH2628" s="124"/>
      <c r="BI2628" s="124"/>
      <c r="BP2628" s="123"/>
      <c r="BQ2628" s="123"/>
      <c r="BR2628" s="123"/>
      <c r="BX2628" s="123"/>
      <c r="BY2628" s="123"/>
      <c r="CB2628" s="129" t="s">
        <v>2101</v>
      </c>
      <c r="CC2628" s="129" t="s">
        <v>453</v>
      </c>
      <c r="CD2628" s="129" t="s">
        <v>2130</v>
      </c>
      <c r="CE2628" s="129" t="s">
        <v>2387</v>
      </c>
      <c r="CF2628" s="129" t="s">
        <v>2389</v>
      </c>
      <c r="CG2628" s="131" t="s">
        <v>18120</v>
      </c>
      <c r="CH2628" s="131" t="s">
        <v>13904</v>
      </c>
      <c r="CI2628" s="124" t="s">
        <v>21611</v>
      </c>
    </row>
    <row r="2629" spans="45:87" ht="15" hidden="1" x14ac:dyDescent="0.25">
      <c r="AS2629" s="124" t="s">
        <v>6824</v>
      </c>
      <c r="AT2629" s="129" t="s">
        <v>2101</v>
      </c>
      <c r="AU2629" s="129" t="s">
        <v>453</v>
      </c>
      <c r="AV2629" s="129" t="s">
        <v>2130</v>
      </c>
      <c r="AW2629" s="129" t="s">
        <v>2387</v>
      </c>
      <c r="AX2629" s="129" t="s">
        <v>2390</v>
      </c>
      <c r="AZ2629" s="129" t="s">
        <v>3984</v>
      </c>
      <c r="BA2629" s="130" t="s">
        <v>13905</v>
      </c>
      <c r="BB2629" s="130" t="s">
        <v>13906</v>
      </c>
      <c r="BH2629" s="124"/>
      <c r="BI2629" s="124"/>
      <c r="BP2629" s="123"/>
      <c r="BQ2629" s="123"/>
      <c r="BR2629" s="123"/>
      <c r="BX2629" s="123"/>
      <c r="BY2629" s="123"/>
      <c r="CB2629" s="129" t="s">
        <v>2101</v>
      </c>
      <c r="CC2629" s="129" t="s">
        <v>453</v>
      </c>
      <c r="CD2629" s="129" t="s">
        <v>2130</v>
      </c>
      <c r="CE2629" s="129" t="s">
        <v>2387</v>
      </c>
      <c r="CF2629" s="129" t="s">
        <v>2390</v>
      </c>
      <c r="CG2629" s="131" t="s">
        <v>18120</v>
      </c>
      <c r="CH2629" s="131" t="s">
        <v>13906</v>
      </c>
      <c r="CI2629" s="124" t="s">
        <v>21612</v>
      </c>
    </row>
    <row r="2630" spans="45:87" ht="15" hidden="1" x14ac:dyDescent="0.25">
      <c r="AS2630" s="124" t="s">
        <v>6825</v>
      </c>
      <c r="AT2630" s="129" t="s">
        <v>2101</v>
      </c>
      <c r="AU2630" s="129" t="s">
        <v>453</v>
      </c>
      <c r="AV2630" s="129" t="s">
        <v>2130</v>
      </c>
      <c r="AW2630" s="129" t="s">
        <v>2387</v>
      </c>
      <c r="AX2630" s="129" t="s">
        <v>2391</v>
      </c>
      <c r="AZ2630" s="129" t="s">
        <v>3984</v>
      </c>
      <c r="BA2630" s="130" t="s">
        <v>13907</v>
      </c>
      <c r="BB2630" s="130" t="s">
        <v>13908</v>
      </c>
      <c r="BH2630" s="124"/>
      <c r="BI2630" s="124"/>
      <c r="BP2630" s="123"/>
      <c r="BQ2630" s="123"/>
      <c r="BR2630" s="123"/>
      <c r="BX2630" s="123"/>
      <c r="BY2630" s="123"/>
      <c r="CB2630" s="129" t="s">
        <v>2101</v>
      </c>
      <c r="CC2630" s="129" t="s">
        <v>453</v>
      </c>
      <c r="CD2630" s="129" t="s">
        <v>2130</v>
      </c>
      <c r="CE2630" s="129" t="s">
        <v>2387</v>
      </c>
      <c r="CF2630" s="129" t="s">
        <v>2391</v>
      </c>
      <c r="CG2630" s="131" t="s">
        <v>18120</v>
      </c>
      <c r="CH2630" s="131" t="s">
        <v>13908</v>
      </c>
      <c r="CI2630" s="124" t="s">
        <v>21613</v>
      </c>
    </row>
    <row r="2631" spans="45:87" ht="15" hidden="1" x14ac:dyDescent="0.25">
      <c r="AS2631" s="124" t="s">
        <v>6826</v>
      </c>
      <c r="AT2631" s="129" t="s">
        <v>2101</v>
      </c>
      <c r="AU2631" s="129" t="s">
        <v>453</v>
      </c>
      <c r="AV2631" s="129" t="s">
        <v>2130</v>
      </c>
      <c r="AW2631" s="129" t="s">
        <v>2387</v>
      </c>
      <c r="AX2631" s="129" t="s">
        <v>2392</v>
      </c>
      <c r="AZ2631" s="129" t="s">
        <v>3984</v>
      </c>
      <c r="BA2631" s="130" t="s">
        <v>13909</v>
      </c>
      <c r="BB2631" s="130" t="s">
        <v>13910</v>
      </c>
      <c r="BH2631" s="124"/>
      <c r="BI2631" s="124"/>
      <c r="BP2631" s="123"/>
      <c r="BQ2631" s="123"/>
      <c r="BR2631" s="123"/>
      <c r="BX2631" s="123"/>
      <c r="BY2631" s="123"/>
      <c r="CB2631" s="129" t="s">
        <v>2101</v>
      </c>
      <c r="CC2631" s="129" t="s">
        <v>453</v>
      </c>
      <c r="CD2631" s="129" t="s">
        <v>2130</v>
      </c>
      <c r="CE2631" s="129" t="s">
        <v>2387</v>
      </c>
      <c r="CF2631" s="129" t="s">
        <v>2392</v>
      </c>
      <c r="CG2631" s="131" t="s">
        <v>18120</v>
      </c>
      <c r="CH2631" s="131" t="s">
        <v>13910</v>
      </c>
      <c r="CI2631" s="124" t="s">
        <v>21614</v>
      </c>
    </row>
    <row r="2632" spans="45:87" ht="15" hidden="1" x14ac:dyDescent="0.25">
      <c r="AS2632" s="124" t="s">
        <v>6827</v>
      </c>
      <c r="AT2632" s="129" t="s">
        <v>2101</v>
      </c>
      <c r="AU2632" s="129" t="s">
        <v>453</v>
      </c>
      <c r="AV2632" s="129" t="s">
        <v>2130</v>
      </c>
      <c r="AW2632" s="129" t="s">
        <v>2387</v>
      </c>
      <c r="AX2632" s="129" t="s">
        <v>2393</v>
      </c>
      <c r="AZ2632" s="129" t="s">
        <v>3984</v>
      </c>
      <c r="BA2632" s="130" t="s">
        <v>13911</v>
      </c>
      <c r="BB2632" s="130" t="s">
        <v>13912</v>
      </c>
      <c r="BH2632" s="124"/>
      <c r="BI2632" s="124"/>
      <c r="BP2632" s="123"/>
      <c r="BQ2632" s="123"/>
      <c r="BR2632" s="123"/>
      <c r="BX2632" s="123"/>
      <c r="BY2632" s="123"/>
      <c r="CB2632" s="129" t="s">
        <v>2101</v>
      </c>
      <c r="CC2632" s="129" t="s">
        <v>453</v>
      </c>
      <c r="CD2632" s="129" t="s">
        <v>2130</v>
      </c>
      <c r="CE2632" s="129" t="s">
        <v>2387</v>
      </c>
      <c r="CF2632" s="129" t="s">
        <v>2393</v>
      </c>
      <c r="CG2632" s="131" t="s">
        <v>18120</v>
      </c>
      <c r="CH2632" s="131" t="s">
        <v>13912</v>
      </c>
      <c r="CI2632" s="124" t="s">
        <v>21615</v>
      </c>
    </row>
    <row r="2633" spans="45:87" ht="15" hidden="1" x14ac:dyDescent="0.25">
      <c r="AS2633" s="124" t="s">
        <v>6828</v>
      </c>
      <c r="AT2633" s="129" t="s">
        <v>2101</v>
      </c>
      <c r="AU2633" s="129" t="s">
        <v>453</v>
      </c>
      <c r="AV2633" s="129" t="s">
        <v>2130</v>
      </c>
      <c r="AW2633" s="129" t="s">
        <v>2387</v>
      </c>
      <c r="AX2633" s="129" t="s">
        <v>2394</v>
      </c>
      <c r="AZ2633" s="129" t="s">
        <v>3984</v>
      </c>
      <c r="BA2633" s="130" t="s">
        <v>13913</v>
      </c>
      <c r="BB2633" s="130" t="s">
        <v>13914</v>
      </c>
      <c r="BH2633" s="124"/>
      <c r="BI2633" s="124"/>
      <c r="BP2633" s="123"/>
      <c r="BQ2633" s="123"/>
      <c r="BR2633" s="123"/>
      <c r="BX2633" s="123"/>
      <c r="BY2633" s="123"/>
      <c r="CB2633" s="129" t="s">
        <v>2101</v>
      </c>
      <c r="CC2633" s="129" t="s">
        <v>453</v>
      </c>
      <c r="CD2633" s="129" t="s">
        <v>2130</v>
      </c>
      <c r="CE2633" s="129" t="s">
        <v>2387</v>
      </c>
      <c r="CF2633" s="129" t="s">
        <v>2394</v>
      </c>
      <c r="CG2633" s="131" t="s">
        <v>18120</v>
      </c>
      <c r="CH2633" s="131" t="s">
        <v>13914</v>
      </c>
      <c r="CI2633" s="124" t="s">
        <v>21616</v>
      </c>
    </row>
    <row r="2634" spans="45:87" ht="15" hidden="1" x14ac:dyDescent="0.25">
      <c r="AS2634" s="124" t="s">
        <v>6829</v>
      </c>
      <c r="AT2634" s="129" t="s">
        <v>2101</v>
      </c>
      <c r="AU2634" s="129" t="s">
        <v>453</v>
      </c>
      <c r="AV2634" s="129" t="s">
        <v>2395</v>
      </c>
      <c r="AW2634" s="129" t="s">
        <v>2396</v>
      </c>
      <c r="AX2634" s="129" t="s">
        <v>2397</v>
      </c>
      <c r="AZ2634" s="129" t="s">
        <v>3984</v>
      </c>
      <c r="BA2634" s="130" t="s">
        <v>13915</v>
      </c>
      <c r="BB2634" s="130" t="s">
        <v>13916</v>
      </c>
      <c r="BH2634" s="124"/>
      <c r="BI2634" s="124"/>
      <c r="BP2634" s="123"/>
      <c r="BQ2634" s="123"/>
      <c r="BR2634" s="123"/>
      <c r="BX2634" s="123"/>
      <c r="BY2634" s="123"/>
      <c r="CB2634" s="129" t="s">
        <v>2101</v>
      </c>
      <c r="CC2634" s="129" t="s">
        <v>453</v>
      </c>
      <c r="CD2634" s="129" t="s">
        <v>2395</v>
      </c>
      <c r="CE2634" s="129" t="s">
        <v>2396</v>
      </c>
      <c r="CF2634" s="129" t="s">
        <v>2397</v>
      </c>
      <c r="CG2634" s="131" t="s">
        <v>18121</v>
      </c>
      <c r="CH2634" s="131" t="s">
        <v>13916</v>
      </c>
      <c r="CI2634" s="124" t="s">
        <v>21617</v>
      </c>
    </row>
    <row r="2635" spans="45:87" ht="15" hidden="1" x14ac:dyDescent="0.25">
      <c r="AS2635" s="124" t="s">
        <v>6830</v>
      </c>
      <c r="AT2635" s="129" t="s">
        <v>2101</v>
      </c>
      <c r="AU2635" s="129" t="s">
        <v>453</v>
      </c>
      <c r="AV2635" s="129" t="s">
        <v>2395</v>
      </c>
      <c r="AW2635" s="129" t="s">
        <v>2396</v>
      </c>
      <c r="AX2635" s="129" t="s">
        <v>2398</v>
      </c>
      <c r="AZ2635" s="129" t="s">
        <v>3984</v>
      </c>
      <c r="BA2635" s="130" t="s">
        <v>13917</v>
      </c>
      <c r="BB2635" s="130" t="s">
        <v>13918</v>
      </c>
      <c r="BH2635" s="124"/>
      <c r="BI2635" s="124"/>
      <c r="BP2635" s="123"/>
      <c r="BQ2635" s="123"/>
      <c r="BR2635" s="123"/>
      <c r="BX2635" s="123"/>
      <c r="BY2635" s="123"/>
      <c r="CB2635" s="129" t="s">
        <v>2101</v>
      </c>
      <c r="CC2635" s="129" t="s">
        <v>453</v>
      </c>
      <c r="CD2635" s="129" t="s">
        <v>2395</v>
      </c>
      <c r="CE2635" s="129" t="s">
        <v>2396</v>
      </c>
      <c r="CF2635" s="129" t="s">
        <v>2398</v>
      </c>
      <c r="CG2635" s="131" t="s">
        <v>18121</v>
      </c>
      <c r="CH2635" s="131" t="s">
        <v>13918</v>
      </c>
      <c r="CI2635" s="124" t="s">
        <v>21618</v>
      </c>
    </row>
    <row r="2636" spans="45:87" ht="15" hidden="1" x14ac:dyDescent="0.25">
      <c r="AS2636" s="124" t="s">
        <v>6831</v>
      </c>
      <c r="AT2636" s="129" t="s">
        <v>2101</v>
      </c>
      <c r="AU2636" s="129" t="s">
        <v>453</v>
      </c>
      <c r="AV2636" s="129" t="s">
        <v>2395</v>
      </c>
      <c r="AW2636" s="129" t="s">
        <v>2396</v>
      </c>
      <c r="AX2636" s="129" t="s">
        <v>2399</v>
      </c>
      <c r="AZ2636" s="129" t="s">
        <v>3984</v>
      </c>
      <c r="BA2636" s="130" t="s">
        <v>13919</v>
      </c>
      <c r="BB2636" s="130" t="s">
        <v>13920</v>
      </c>
      <c r="BH2636" s="124"/>
      <c r="BI2636" s="124"/>
      <c r="BP2636" s="123"/>
      <c r="BQ2636" s="123"/>
      <c r="BR2636" s="123"/>
      <c r="BX2636" s="123"/>
      <c r="BY2636" s="123"/>
      <c r="CB2636" s="129" t="s">
        <v>2101</v>
      </c>
      <c r="CC2636" s="129" t="s">
        <v>453</v>
      </c>
      <c r="CD2636" s="129" t="s">
        <v>2395</v>
      </c>
      <c r="CE2636" s="129" t="s">
        <v>2396</v>
      </c>
      <c r="CF2636" s="129" t="s">
        <v>2399</v>
      </c>
      <c r="CG2636" s="131" t="s">
        <v>18121</v>
      </c>
      <c r="CH2636" s="131" t="s">
        <v>13920</v>
      </c>
      <c r="CI2636" s="124" t="s">
        <v>21619</v>
      </c>
    </row>
    <row r="2637" spans="45:87" ht="15" hidden="1" x14ac:dyDescent="0.25">
      <c r="AS2637" s="124" t="s">
        <v>6832</v>
      </c>
      <c r="AT2637" s="129" t="s">
        <v>2101</v>
      </c>
      <c r="AU2637" s="129" t="s">
        <v>453</v>
      </c>
      <c r="AV2637" s="129" t="s">
        <v>2395</v>
      </c>
      <c r="AW2637" s="129" t="s">
        <v>2396</v>
      </c>
      <c r="AX2637" s="129" t="s">
        <v>2400</v>
      </c>
      <c r="AZ2637" s="129" t="s">
        <v>3984</v>
      </c>
      <c r="BA2637" s="130" t="s">
        <v>13921</v>
      </c>
      <c r="BB2637" s="130" t="s">
        <v>13922</v>
      </c>
      <c r="BH2637" s="124"/>
      <c r="BI2637" s="124"/>
      <c r="BP2637" s="123"/>
      <c r="BQ2637" s="123"/>
      <c r="BR2637" s="123"/>
      <c r="BX2637" s="123"/>
      <c r="BY2637" s="123"/>
      <c r="CB2637" s="129" t="s">
        <v>2101</v>
      </c>
      <c r="CC2637" s="129" t="s">
        <v>453</v>
      </c>
      <c r="CD2637" s="129" t="s">
        <v>2395</v>
      </c>
      <c r="CE2637" s="129" t="s">
        <v>2396</v>
      </c>
      <c r="CF2637" s="129" t="s">
        <v>2400</v>
      </c>
      <c r="CG2637" s="131" t="s">
        <v>18121</v>
      </c>
      <c r="CH2637" s="131" t="s">
        <v>13922</v>
      </c>
      <c r="CI2637" s="124" t="s">
        <v>21620</v>
      </c>
    </row>
    <row r="2638" spans="45:87" ht="15" hidden="1" x14ac:dyDescent="0.25">
      <c r="AS2638" s="124" t="s">
        <v>6833</v>
      </c>
      <c r="AT2638" s="129" t="s">
        <v>2101</v>
      </c>
      <c r="AU2638" s="129" t="s">
        <v>453</v>
      </c>
      <c r="AV2638" s="129" t="s">
        <v>2395</v>
      </c>
      <c r="AW2638" s="129" t="s">
        <v>2396</v>
      </c>
      <c r="AX2638" s="129" t="s">
        <v>2401</v>
      </c>
      <c r="AZ2638" s="129" t="s">
        <v>3984</v>
      </c>
      <c r="BA2638" s="130" t="s">
        <v>13923</v>
      </c>
      <c r="BB2638" s="130" t="s">
        <v>13924</v>
      </c>
      <c r="BH2638" s="124"/>
      <c r="BI2638" s="124"/>
      <c r="BP2638" s="123"/>
      <c r="BQ2638" s="123"/>
      <c r="BR2638" s="123"/>
      <c r="BX2638" s="123"/>
      <c r="BY2638" s="123"/>
      <c r="CB2638" s="129" t="s">
        <v>2101</v>
      </c>
      <c r="CC2638" s="129" t="s">
        <v>453</v>
      </c>
      <c r="CD2638" s="129" t="s">
        <v>2395</v>
      </c>
      <c r="CE2638" s="129" t="s">
        <v>2396</v>
      </c>
      <c r="CF2638" s="129" t="s">
        <v>2401</v>
      </c>
      <c r="CG2638" s="131" t="s">
        <v>18121</v>
      </c>
      <c r="CH2638" s="131" t="s">
        <v>13924</v>
      </c>
      <c r="CI2638" s="124" t="s">
        <v>21621</v>
      </c>
    </row>
    <row r="2639" spans="45:87" ht="15" hidden="1" x14ac:dyDescent="0.25">
      <c r="AS2639" s="124" t="s">
        <v>6834</v>
      </c>
      <c r="AT2639" s="129" t="s">
        <v>2101</v>
      </c>
      <c r="AU2639" s="129" t="s">
        <v>453</v>
      </c>
      <c r="AV2639" s="129" t="s">
        <v>2395</v>
      </c>
      <c r="AW2639" s="129" t="s">
        <v>2396</v>
      </c>
      <c r="AX2639" s="129" t="s">
        <v>2402</v>
      </c>
      <c r="AZ2639" s="129" t="s">
        <v>3984</v>
      </c>
      <c r="BA2639" s="130" t="s">
        <v>13925</v>
      </c>
      <c r="BB2639" s="130" t="s">
        <v>13926</v>
      </c>
      <c r="BH2639" s="124"/>
      <c r="BI2639" s="124"/>
      <c r="BP2639" s="123"/>
      <c r="BQ2639" s="123"/>
      <c r="BR2639" s="123"/>
      <c r="BX2639" s="123"/>
      <c r="BY2639" s="123"/>
      <c r="CB2639" s="129" t="s">
        <v>2101</v>
      </c>
      <c r="CC2639" s="129" t="s">
        <v>453</v>
      </c>
      <c r="CD2639" s="129" t="s">
        <v>2395</v>
      </c>
      <c r="CE2639" s="129" t="s">
        <v>2396</v>
      </c>
      <c r="CF2639" s="129" t="s">
        <v>2402</v>
      </c>
      <c r="CG2639" s="131" t="s">
        <v>18121</v>
      </c>
      <c r="CH2639" s="131" t="s">
        <v>13926</v>
      </c>
      <c r="CI2639" s="124" t="s">
        <v>21622</v>
      </c>
    </row>
    <row r="2640" spans="45:87" ht="15" hidden="1" x14ac:dyDescent="0.25">
      <c r="AS2640" s="124" t="s">
        <v>6835</v>
      </c>
      <c r="AT2640" s="129" t="s">
        <v>2101</v>
      </c>
      <c r="AU2640" s="129" t="s">
        <v>453</v>
      </c>
      <c r="AV2640" s="129" t="s">
        <v>2395</v>
      </c>
      <c r="AW2640" s="129" t="s">
        <v>2396</v>
      </c>
      <c r="AX2640" s="129" t="s">
        <v>2403</v>
      </c>
      <c r="AZ2640" s="129" t="s">
        <v>3984</v>
      </c>
      <c r="BA2640" s="130" t="s">
        <v>13927</v>
      </c>
      <c r="BB2640" s="130" t="s">
        <v>13928</v>
      </c>
      <c r="BH2640" s="124"/>
      <c r="BI2640" s="124"/>
      <c r="BP2640" s="123"/>
      <c r="BQ2640" s="123"/>
      <c r="BR2640" s="123"/>
      <c r="BX2640" s="123"/>
      <c r="BY2640" s="123"/>
      <c r="CB2640" s="129" t="s">
        <v>2101</v>
      </c>
      <c r="CC2640" s="129" t="s">
        <v>453</v>
      </c>
      <c r="CD2640" s="129" t="s">
        <v>2395</v>
      </c>
      <c r="CE2640" s="129" t="s">
        <v>2396</v>
      </c>
      <c r="CF2640" s="129" t="s">
        <v>2403</v>
      </c>
      <c r="CG2640" s="131" t="s">
        <v>18121</v>
      </c>
      <c r="CH2640" s="131" t="s">
        <v>13928</v>
      </c>
      <c r="CI2640" s="124" t="s">
        <v>21623</v>
      </c>
    </row>
    <row r="2641" spans="45:87" ht="15" hidden="1" x14ac:dyDescent="0.25">
      <c r="AS2641" s="124" t="s">
        <v>6836</v>
      </c>
      <c r="AT2641" s="129" t="s">
        <v>2101</v>
      </c>
      <c r="AU2641" s="129" t="s">
        <v>453</v>
      </c>
      <c r="AV2641" s="129" t="s">
        <v>2395</v>
      </c>
      <c r="AW2641" s="129" t="s">
        <v>2396</v>
      </c>
      <c r="AX2641" s="129" t="s">
        <v>2404</v>
      </c>
      <c r="AZ2641" s="129" t="s">
        <v>3984</v>
      </c>
      <c r="BA2641" s="130" t="s">
        <v>13929</v>
      </c>
      <c r="BB2641" s="130" t="s">
        <v>13930</v>
      </c>
      <c r="BH2641" s="124"/>
      <c r="BI2641" s="124"/>
      <c r="BP2641" s="123"/>
      <c r="BQ2641" s="123"/>
      <c r="BR2641" s="123"/>
      <c r="BX2641" s="123"/>
      <c r="BY2641" s="123"/>
      <c r="CB2641" s="129" t="s">
        <v>2101</v>
      </c>
      <c r="CC2641" s="129" t="s">
        <v>453</v>
      </c>
      <c r="CD2641" s="129" t="s">
        <v>2395</v>
      </c>
      <c r="CE2641" s="129" t="s">
        <v>2396</v>
      </c>
      <c r="CF2641" s="129" t="s">
        <v>2404</v>
      </c>
      <c r="CG2641" s="131" t="s">
        <v>18121</v>
      </c>
      <c r="CH2641" s="131" t="s">
        <v>13930</v>
      </c>
      <c r="CI2641" s="124" t="s">
        <v>21624</v>
      </c>
    </row>
    <row r="2642" spans="45:87" ht="15" hidden="1" x14ac:dyDescent="0.25">
      <c r="AS2642" s="124" t="s">
        <v>6837</v>
      </c>
      <c r="AT2642" s="129" t="s">
        <v>2101</v>
      </c>
      <c r="AU2642" s="129" t="s">
        <v>453</v>
      </c>
      <c r="AV2642" s="129" t="s">
        <v>2395</v>
      </c>
      <c r="AW2642" s="129" t="s">
        <v>2396</v>
      </c>
      <c r="AX2642" s="129" t="s">
        <v>2405</v>
      </c>
      <c r="AZ2642" s="129" t="s">
        <v>3984</v>
      </c>
      <c r="BA2642" s="130" t="s">
        <v>13931</v>
      </c>
      <c r="BB2642" s="130" t="s">
        <v>13932</v>
      </c>
      <c r="BH2642" s="124"/>
      <c r="BI2642" s="124"/>
      <c r="BP2642" s="123"/>
      <c r="BQ2642" s="123"/>
      <c r="BR2642" s="123"/>
      <c r="BX2642" s="123"/>
      <c r="BY2642" s="123"/>
      <c r="CB2642" s="129" t="s">
        <v>2101</v>
      </c>
      <c r="CC2642" s="129" t="s">
        <v>453</v>
      </c>
      <c r="CD2642" s="129" t="s">
        <v>2395</v>
      </c>
      <c r="CE2642" s="129" t="s">
        <v>2396</v>
      </c>
      <c r="CF2642" s="129" t="s">
        <v>2405</v>
      </c>
      <c r="CG2642" s="131" t="s">
        <v>18121</v>
      </c>
      <c r="CH2642" s="131" t="s">
        <v>13932</v>
      </c>
      <c r="CI2642" s="124" t="s">
        <v>21625</v>
      </c>
    </row>
    <row r="2643" spans="45:87" ht="15" hidden="1" x14ac:dyDescent="0.25">
      <c r="AS2643" s="124" t="s">
        <v>6838</v>
      </c>
      <c r="AT2643" s="129" t="s">
        <v>2101</v>
      </c>
      <c r="AU2643" s="129" t="s">
        <v>453</v>
      </c>
      <c r="AV2643" s="129" t="s">
        <v>2395</v>
      </c>
      <c r="AW2643" s="129" t="s">
        <v>2396</v>
      </c>
      <c r="AX2643" s="129" t="s">
        <v>2406</v>
      </c>
      <c r="AZ2643" s="129" t="s">
        <v>3984</v>
      </c>
      <c r="BA2643" s="130" t="s">
        <v>13933</v>
      </c>
      <c r="BB2643" s="130" t="s">
        <v>13934</v>
      </c>
      <c r="BH2643" s="124"/>
      <c r="BI2643" s="124"/>
      <c r="BP2643" s="123"/>
      <c r="BQ2643" s="123"/>
      <c r="BR2643" s="123"/>
      <c r="BX2643" s="123"/>
      <c r="BY2643" s="123"/>
      <c r="CB2643" s="129" t="s">
        <v>2101</v>
      </c>
      <c r="CC2643" s="129" t="s">
        <v>453</v>
      </c>
      <c r="CD2643" s="129" t="s">
        <v>2395</v>
      </c>
      <c r="CE2643" s="129" t="s">
        <v>2396</v>
      </c>
      <c r="CF2643" s="129" t="s">
        <v>2406</v>
      </c>
      <c r="CG2643" s="131" t="s">
        <v>18121</v>
      </c>
      <c r="CH2643" s="131" t="s">
        <v>13934</v>
      </c>
      <c r="CI2643" s="124" t="s">
        <v>21626</v>
      </c>
    </row>
    <row r="2644" spans="45:87" ht="15" hidden="1" x14ac:dyDescent="0.25">
      <c r="AS2644" s="124" t="s">
        <v>6839</v>
      </c>
      <c r="AT2644" s="129" t="s">
        <v>2101</v>
      </c>
      <c r="AU2644" s="129" t="s">
        <v>453</v>
      </c>
      <c r="AV2644" s="129" t="s">
        <v>2395</v>
      </c>
      <c r="AW2644" s="129" t="s">
        <v>2396</v>
      </c>
      <c r="AX2644" s="129" t="s">
        <v>2407</v>
      </c>
      <c r="AZ2644" s="129" t="s">
        <v>3984</v>
      </c>
      <c r="BA2644" s="130" t="s">
        <v>13935</v>
      </c>
      <c r="BB2644" s="130" t="s">
        <v>13936</v>
      </c>
      <c r="BH2644" s="124"/>
      <c r="BI2644" s="124"/>
      <c r="BP2644" s="123"/>
      <c r="BQ2644" s="123"/>
      <c r="BR2644" s="123"/>
      <c r="BX2644" s="123"/>
      <c r="BY2644" s="123"/>
      <c r="CB2644" s="129" t="s">
        <v>2101</v>
      </c>
      <c r="CC2644" s="129" t="s">
        <v>453</v>
      </c>
      <c r="CD2644" s="129" t="s">
        <v>2395</v>
      </c>
      <c r="CE2644" s="129" t="s">
        <v>2396</v>
      </c>
      <c r="CF2644" s="129" t="s">
        <v>2407</v>
      </c>
      <c r="CG2644" s="131" t="s">
        <v>18121</v>
      </c>
      <c r="CH2644" s="131" t="s">
        <v>13936</v>
      </c>
      <c r="CI2644" s="124" t="s">
        <v>21627</v>
      </c>
    </row>
    <row r="2645" spans="45:87" ht="15" hidden="1" x14ac:dyDescent="0.25">
      <c r="AS2645" s="124" t="s">
        <v>6840</v>
      </c>
      <c r="AT2645" s="129" t="s">
        <v>2101</v>
      </c>
      <c r="AU2645" s="129" t="s">
        <v>453</v>
      </c>
      <c r="AV2645" s="129" t="s">
        <v>2395</v>
      </c>
      <c r="AW2645" s="129" t="s">
        <v>2396</v>
      </c>
      <c r="AX2645" s="129" t="s">
        <v>2408</v>
      </c>
      <c r="AZ2645" s="129" t="s">
        <v>3984</v>
      </c>
      <c r="BA2645" s="130" t="s">
        <v>13937</v>
      </c>
      <c r="BB2645" s="130" t="s">
        <v>13938</v>
      </c>
      <c r="BH2645" s="124"/>
      <c r="BI2645" s="124"/>
      <c r="BP2645" s="123"/>
      <c r="BQ2645" s="123"/>
      <c r="BR2645" s="123"/>
      <c r="BX2645" s="123"/>
      <c r="BY2645" s="123"/>
      <c r="CB2645" s="129" t="s">
        <v>2101</v>
      </c>
      <c r="CC2645" s="129" t="s">
        <v>453</v>
      </c>
      <c r="CD2645" s="129" t="s">
        <v>2395</v>
      </c>
      <c r="CE2645" s="129" t="s">
        <v>2396</v>
      </c>
      <c r="CF2645" s="129" t="s">
        <v>2408</v>
      </c>
      <c r="CG2645" s="131" t="s">
        <v>18121</v>
      </c>
      <c r="CH2645" s="131" t="s">
        <v>13938</v>
      </c>
      <c r="CI2645" s="124" t="s">
        <v>21628</v>
      </c>
    </row>
    <row r="2646" spans="45:87" ht="15" hidden="1" x14ac:dyDescent="0.25">
      <c r="AS2646" s="124" t="s">
        <v>6841</v>
      </c>
      <c r="AT2646" s="129" t="s">
        <v>2101</v>
      </c>
      <c r="AU2646" s="129" t="s">
        <v>453</v>
      </c>
      <c r="AV2646" s="129" t="s">
        <v>2395</v>
      </c>
      <c r="AW2646" s="129" t="s">
        <v>2396</v>
      </c>
      <c r="AX2646" s="129" t="s">
        <v>2409</v>
      </c>
      <c r="AZ2646" s="129" t="s">
        <v>3984</v>
      </c>
      <c r="BA2646" s="130" t="s">
        <v>13939</v>
      </c>
      <c r="BB2646" s="130" t="s">
        <v>13940</v>
      </c>
      <c r="BH2646" s="124"/>
      <c r="BI2646" s="124"/>
      <c r="BP2646" s="123"/>
      <c r="BQ2646" s="123"/>
      <c r="BR2646" s="123"/>
      <c r="BX2646" s="123"/>
      <c r="BY2646" s="123"/>
      <c r="CB2646" s="129" t="s">
        <v>2101</v>
      </c>
      <c r="CC2646" s="129" t="s">
        <v>453</v>
      </c>
      <c r="CD2646" s="129" t="s">
        <v>2395</v>
      </c>
      <c r="CE2646" s="129" t="s">
        <v>2396</v>
      </c>
      <c r="CF2646" s="129" t="s">
        <v>2409</v>
      </c>
      <c r="CG2646" s="131" t="s">
        <v>18121</v>
      </c>
      <c r="CH2646" s="131" t="s">
        <v>13940</v>
      </c>
      <c r="CI2646" s="124" t="s">
        <v>21629</v>
      </c>
    </row>
    <row r="2647" spans="45:87" ht="15" hidden="1" x14ac:dyDescent="0.25">
      <c r="AS2647" s="124" t="s">
        <v>6842</v>
      </c>
      <c r="AT2647" s="129" t="s">
        <v>2101</v>
      </c>
      <c r="AU2647" s="129" t="s">
        <v>453</v>
      </c>
      <c r="AV2647" s="129" t="s">
        <v>2395</v>
      </c>
      <c r="AW2647" s="129" t="s">
        <v>2396</v>
      </c>
      <c r="AX2647" s="129" t="s">
        <v>2410</v>
      </c>
      <c r="AZ2647" s="129" t="s">
        <v>3984</v>
      </c>
      <c r="BA2647" s="130" t="s">
        <v>13941</v>
      </c>
      <c r="BB2647" s="130" t="s">
        <v>13942</v>
      </c>
      <c r="BH2647" s="124"/>
      <c r="BI2647" s="124"/>
      <c r="BP2647" s="123"/>
      <c r="BQ2647" s="123"/>
      <c r="BR2647" s="123"/>
      <c r="BX2647" s="123"/>
      <c r="BY2647" s="123"/>
      <c r="CB2647" s="129" t="s">
        <v>2101</v>
      </c>
      <c r="CC2647" s="129" t="s">
        <v>453</v>
      </c>
      <c r="CD2647" s="129" t="s">
        <v>2395</v>
      </c>
      <c r="CE2647" s="129" t="s">
        <v>2396</v>
      </c>
      <c r="CF2647" s="129" t="s">
        <v>2410</v>
      </c>
      <c r="CG2647" s="131" t="s">
        <v>18121</v>
      </c>
      <c r="CH2647" s="131" t="s">
        <v>13942</v>
      </c>
      <c r="CI2647" s="124" t="s">
        <v>21630</v>
      </c>
    </row>
    <row r="2648" spans="45:87" ht="15" hidden="1" x14ac:dyDescent="0.25">
      <c r="AS2648" s="124" t="s">
        <v>6843</v>
      </c>
      <c r="AT2648" s="129" t="s">
        <v>2101</v>
      </c>
      <c r="AU2648" s="129" t="s">
        <v>453</v>
      </c>
      <c r="AV2648" s="129" t="s">
        <v>2395</v>
      </c>
      <c r="AW2648" s="129" t="s">
        <v>2396</v>
      </c>
      <c r="AX2648" s="129" t="s">
        <v>2411</v>
      </c>
      <c r="AZ2648" s="129" t="s">
        <v>3984</v>
      </c>
      <c r="BA2648" s="130" t="s">
        <v>13943</v>
      </c>
      <c r="BB2648" s="130" t="s">
        <v>13944</v>
      </c>
      <c r="BH2648" s="124"/>
      <c r="BI2648" s="124"/>
      <c r="BP2648" s="123"/>
      <c r="BQ2648" s="123"/>
      <c r="BR2648" s="123"/>
      <c r="BX2648" s="123"/>
      <c r="BY2648" s="123"/>
      <c r="CB2648" s="129" t="s">
        <v>2101</v>
      </c>
      <c r="CC2648" s="129" t="s">
        <v>453</v>
      </c>
      <c r="CD2648" s="129" t="s">
        <v>2395</v>
      </c>
      <c r="CE2648" s="129" t="s">
        <v>2396</v>
      </c>
      <c r="CF2648" s="129" t="s">
        <v>2411</v>
      </c>
      <c r="CG2648" s="131" t="s">
        <v>18121</v>
      </c>
      <c r="CH2648" s="131" t="s">
        <v>13944</v>
      </c>
      <c r="CI2648" s="124" t="s">
        <v>21631</v>
      </c>
    </row>
    <row r="2649" spans="45:87" ht="15" hidden="1" x14ac:dyDescent="0.25">
      <c r="AS2649" s="124" t="s">
        <v>6844</v>
      </c>
      <c r="AT2649" s="129" t="s">
        <v>2101</v>
      </c>
      <c r="AU2649" s="129" t="s">
        <v>453</v>
      </c>
      <c r="AV2649" s="129" t="s">
        <v>2395</v>
      </c>
      <c r="AW2649" s="129" t="s">
        <v>2396</v>
      </c>
      <c r="AX2649" s="129" t="s">
        <v>2412</v>
      </c>
      <c r="AZ2649" s="129" t="s">
        <v>3984</v>
      </c>
      <c r="BA2649" s="130" t="s">
        <v>13945</v>
      </c>
      <c r="BB2649" s="130" t="s">
        <v>13946</v>
      </c>
      <c r="BH2649" s="124"/>
      <c r="BI2649" s="124"/>
      <c r="BP2649" s="123"/>
      <c r="BQ2649" s="123"/>
      <c r="BR2649" s="123"/>
      <c r="BX2649" s="123"/>
      <c r="BY2649" s="123"/>
      <c r="CB2649" s="129" t="s">
        <v>2101</v>
      </c>
      <c r="CC2649" s="129" t="s">
        <v>453</v>
      </c>
      <c r="CD2649" s="129" t="s">
        <v>2395</v>
      </c>
      <c r="CE2649" s="129" t="s">
        <v>2396</v>
      </c>
      <c r="CF2649" s="129" t="s">
        <v>2412</v>
      </c>
      <c r="CG2649" s="131" t="s">
        <v>18121</v>
      </c>
      <c r="CH2649" s="131" t="s">
        <v>13946</v>
      </c>
      <c r="CI2649" s="124" t="s">
        <v>21632</v>
      </c>
    </row>
    <row r="2650" spans="45:87" ht="15" hidden="1" x14ac:dyDescent="0.25">
      <c r="AS2650" s="124" t="s">
        <v>6845</v>
      </c>
      <c r="AT2650" s="129" t="s">
        <v>2101</v>
      </c>
      <c r="AU2650" s="129" t="s">
        <v>453</v>
      </c>
      <c r="AV2650" s="129" t="s">
        <v>2395</v>
      </c>
      <c r="AW2650" s="129" t="s">
        <v>2396</v>
      </c>
      <c r="AX2650" s="129" t="s">
        <v>2413</v>
      </c>
      <c r="AZ2650" s="129" t="s">
        <v>3984</v>
      </c>
      <c r="BA2650" s="130" t="s">
        <v>13947</v>
      </c>
      <c r="BB2650" s="130" t="s">
        <v>13948</v>
      </c>
      <c r="BH2650" s="124"/>
      <c r="BI2650" s="124"/>
      <c r="BP2650" s="123"/>
      <c r="BQ2650" s="123"/>
      <c r="BR2650" s="123"/>
      <c r="BX2650" s="123"/>
      <c r="BY2650" s="123"/>
      <c r="CB2650" s="129" t="s">
        <v>2101</v>
      </c>
      <c r="CC2650" s="129" t="s">
        <v>453</v>
      </c>
      <c r="CD2650" s="129" t="s">
        <v>2395</v>
      </c>
      <c r="CE2650" s="129" t="s">
        <v>2396</v>
      </c>
      <c r="CF2650" s="129" t="s">
        <v>2413</v>
      </c>
      <c r="CG2650" s="131" t="s">
        <v>18121</v>
      </c>
      <c r="CH2650" s="131" t="s">
        <v>13948</v>
      </c>
      <c r="CI2650" s="124" t="s">
        <v>21633</v>
      </c>
    </row>
    <row r="2651" spans="45:87" ht="15" hidden="1" x14ac:dyDescent="0.25">
      <c r="AS2651" s="124" t="s">
        <v>6846</v>
      </c>
      <c r="AT2651" s="129" t="s">
        <v>2101</v>
      </c>
      <c r="AU2651" s="129" t="s">
        <v>453</v>
      </c>
      <c r="AV2651" s="129" t="s">
        <v>2395</v>
      </c>
      <c r="AW2651" s="129" t="s">
        <v>2396</v>
      </c>
      <c r="AX2651" s="129" t="s">
        <v>2414</v>
      </c>
      <c r="AZ2651" s="129" t="s">
        <v>3984</v>
      </c>
      <c r="BA2651" s="130" t="s">
        <v>13949</v>
      </c>
      <c r="BB2651" s="130" t="s">
        <v>13950</v>
      </c>
      <c r="BH2651" s="124"/>
      <c r="BI2651" s="124"/>
      <c r="BP2651" s="123"/>
      <c r="BQ2651" s="123"/>
      <c r="BR2651" s="123"/>
      <c r="BX2651" s="123"/>
      <c r="BY2651" s="123"/>
      <c r="CB2651" s="129" t="s">
        <v>2101</v>
      </c>
      <c r="CC2651" s="129" t="s">
        <v>453</v>
      </c>
      <c r="CD2651" s="129" t="s">
        <v>2395</v>
      </c>
      <c r="CE2651" s="129" t="s">
        <v>2396</v>
      </c>
      <c r="CF2651" s="129" t="s">
        <v>2414</v>
      </c>
      <c r="CG2651" s="131" t="s">
        <v>18121</v>
      </c>
      <c r="CH2651" s="131" t="s">
        <v>13950</v>
      </c>
      <c r="CI2651" s="124" t="s">
        <v>21634</v>
      </c>
    </row>
    <row r="2652" spans="45:87" ht="15" hidden="1" x14ac:dyDescent="0.25">
      <c r="AS2652" s="124" t="s">
        <v>6847</v>
      </c>
      <c r="AT2652" s="129" t="s">
        <v>2101</v>
      </c>
      <c r="AU2652" s="129" t="s">
        <v>453</v>
      </c>
      <c r="AV2652" s="129" t="s">
        <v>2395</v>
      </c>
      <c r="AW2652" s="129" t="s">
        <v>2415</v>
      </c>
      <c r="AX2652" s="129" t="s">
        <v>2416</v>
      </c>
      <c r="AZ2652" s="129" t="s">
        <v>3984</v>
      </c>
      <c r="BA2652" s="130" t="s">
        <v>13951</v>
      </c>
      <c r="BB2652" s="130" t="s">
        <v>13952</v>
      </c>
      <c r="BH2652" s="124"/>
      <c r="BI2652" s="124"/>
      <c r="BP2652" s="123"/>
      <c r="BQ2652" s="123"/>
      <c r="BR2652" s="123"/>
      <c r="BX2652" s="123"/>
      <c r="BY2652" s="123"/>
      <c r="CB2652" s="129" t="s">
        <v>2101</v>
      </c>
      <c r="CC2652" s="129" t="s">
        <v>453</v>
      </c>
      <c r="CD2652" s="129" t="s">
        <v>2395</v>
      </c>
      <c r="CE2652" s="129" t="s">
        <v>2415</v>
      </c>
      <c r="CF2652" s="129" t="s">
        <v>2416</v>
      </c>
      <c r="CG2652" s="131" t="s">
        <v>18122</v>
      </c>
      <c r="CH2652" s="131" t="s">
        <v>13952</v>
      </c>
      <c r="CI2652" s="124" t="s">
        <v>21635</v>
      </c>
    </row>
    <row r="2653" spans="45:87" ht="15" hidden="1" x14ac:dyDescent="0.25">
      <c r="AS2653" s="124" t="s">
        <v>6848</v>
      </c>
      <c r="AT2653" s="129" t="s">
        <v>2101</v>
      </c>
      <c r="AU2653" s="129" t="s">
        <v>453</v>
      </c>
      <c r="AV2653" s="129" t="s">
        <v>2395</v>
      </c>
      <c r="AW2653" s="129" t="s">
        <v>2415</v>
      </c>
      <c r="AX2653" s="129" t="s">
        <v>2417</v>
      </c>
      <c r="AZ2653" s="129" t="s">
        <v>3984</v>
      </c>
      <c r="BA2653" s="130" t="s">
        <v>13953</v>
      </c>
      <c r="BB2653" s="130" t="s">
        <v>13954</v>
      </c>
      <c r="BH2653" s="124"/>
      <c r="BI2653" s="124"/>
      <c r="BP2653" s="123"/>
      <c r="BQ2653" s="123"/>
      <c r="BR2653" s="123"/>
      <c r="BX2653" s="123"/>
      <c r="BY2653" s="123"/>
      <c r="CB2653" s="129" t="s">
        <v>2101</v>
      </c>
      <c r="CC2653" s="129" t="s">
        <v>453</v>
      </c>
      <c r="CD2653" s="129" t="s">
        <v>2395</v>
      </c>
      <c r="CE2653" s="129" t="s">
        <v>2415</v>
      </c>
      <c r="CF2653" s="129" t="s">
        <v>2417</v>
      </c>
      <c r="CG2653" s="131" t="s">
        <v>18122</v>
      </c>
      <c r="CH2653" s="131" t="s">
        <v>13954</v>
      </c>
      <c r="CI2653" s="124" t="s">
        <v>21636</v>
      </c>
    </row>
    <row r="2654" spans="45:87" ht="15" hidden="1" x14ac:dyDescent="0.25">
      <c r="AS2654" s="124" t="s">
        <v>6849</v>
      </c>
      <c r="AT2654" s="129" t="s">
        <v>2101</v>
      </c>
      <c r="AU2654" s="129" t="s">
        <v>453</v>
      </c>
      <c r="AV2654" s="129" t="s">
        <v>2395</v>
      </c>
      <c r="AW2654" s="129" t="s">
        <v>2415</v>
      </c>
      <c r="AX2654" s="129" t="s">
        <v>2418</v>
      </c>
      <c r="AZ2654" s="129" t="s">
        <v>3984</v>
      </c>
      <c r="BA2654" s="130" t="s">
        <v>13955</v>
      </c>
      <c r="BB2654" s="130" t="s">
        <v>13956</v>
      </c>
      <c r="BH2654" s="124"/>
      <c r="BI2654" s="124"/>
      <c r="BP2654" s="123"/>
      <c r="BQ2654" s="123"/>
      <c r="BR2654" s="123"/>
      <c r="BX2654" s="123"/>
      <c r="BY2654" s="123"/>
      <c r="CB2654" s="129" t="s">
        <v>2101</v>
      </c>
      <c r="CC2654" s="129" t="s">
        <v>453</v>
      </c>
      <c r="CD2654" s="129" t="s">
        <v>2395</v>
      </c>
      <c r="CE2654" s="129" t="s">
        <v>2415</v>
      </c>
      <c r="CF2654" s="129" t="s">
        <v>2418</v>
      </c>
      <c r="CG2654" s="131" t="s">
        <v>18122</v>
      </c>
      <c r="CH2654" s="131" t="s">
        <v>13956</v>
      </c>
      <c r="CI2654" s="124" t="s">
        <v>21637</v>
      </c>
    </row>
    <row r="2655" spans="45:87" ht="15" hidden="1" x14ac:dyDescent="0.25">
      <c r="AS2655" s="124" t="s">
        <v>6850</v>
      </c>
      <c r="AT2655" s="129" t="s">
        <v>2101</v>
      </c>
      <c r="AU2655" s="129" t="s">
        <v>453</v>
      </c>
      <c r="AV2655" s="129" t="s">
        <v>2395</v>
      </c>
      <c r="AW2655" s="129" t="s">
        <v>2415</v>
      </c>
      <c r="AX2655" s="129" t="s">
        <v>2419</v>
      </c>
      <c r="AZ2655" s="129" t="s">
        <v>3984</v>
      </c>
      <c r="BA2655" s="130" t="s">
        <v>13957</v>
      </c>
      <c r="BB2655" s="130" t="s">
        <v>13958</v>
      </c>
      <c r="BH2655" s="124"/>
      <c r="BI2655" s="124"/>
      <c r="BP2655" s="123"/>
      <c r="BQ2655" s="123"/>
      <c r="BR2655" s="123"/>
      <c r="BX2655" s="123"/>
      <c r="BY2655" s="123"/>
      <c r="CB2655" s="129" t="s">
        <v>2101</v>
      </c>
      <c r="CC2655" s="129" t="s">
        <v>453</v>
      </c>
      <c r="CD2655" s="129" t="s">
        <v>2395</v>
      </c>
      <c r="CE2655" s="129" t="s">
        <v>2415</v>
      </c>
      <c r="CF2655" s="129" t="s">
        <v>2419</v>
      </c>
      <c r="CG2655" s="131" t="s">
        <v>18122</v>
      </c>
      <c r="CH2655" s="131" t="s">
        <v>13958</v>
      </c>
      <c r="CI2655" s="124" t="s">
        <v>21638</v>
      </c>
    </row>
    <row r="2656" spans="45:87" ht="15" hidden="1" x14ac:dyDescent="0.25">
      <c r="AS2656" s="124" t="s">
        <v>6851</v>
      </c>
      <c r="AT2656" s="129" t="s">
        <v>2101</v>
      </c>
      <c r="AU2656" s="129" t="s">
        <v>453</v>
      </c>
      <c r="AV2656" s="129" t="s">
        <v>2395</v>
      </c>
      <c r="AW2656" s="129" t="s">
        <v>2415</v>
      </c>
      <c r="AX2656" s="129" t="s">
        <v>2420</v>
      </c>
      <c r="AZ2656" s="129" t="s">
        <v>3984</v>
      </c>
      <c r="BA2656" s="130" t="s">
        <v>13959</v>
      </c>
      <c r="BB2656" s="130" t="s">
        <v>13960</v>
      </c>
      <c r="BH2656" s="124"/>
      <c r="BI2656" s="124"/>
      <c r="BP2656" s="123"/>
      <c r="BQ2656" s="123"/>
      <c r="BR2656" s="123"/>
      <c r="BX2656" s="123"/>
      <c r="BY2656" s="123"/>
      <c r="CB2656" s="129" t="s">
        <v>2101</v>
      </c>
      <c r="CC2656" s="129" t="s">
        <v>453</v>
      </c>
      <c r="CD2656" s="129" t="s">
        <v>2395</v>
      </c>
      <c r="CE2656" s="129" t="s">
        <v>2415</v>
      </c>
      <c r="CF2656" s="129" t="s">
        <v>2420</v>
      </c>
      <c r="CG2656" s="131" t="s">
        <v>18122</v>
      </c>
      <c r="CH2656" s="131" t="s">
        <v>13960</v>
      </c>
      <c r="CI2656" s="124" t="s">
        <v>21639</v>
      </c>
    </row>
    <row r="2657" spans="45:87" ht="15" hidden="1" x14ac:dyDescent="0.25">
      <c r="AS2657" s="124" t="s">
        <v>6852</v>
      </c>
      <c r="AT2657" s="129" t="s">
        <v>2101</v>
      </c>
      <c r="AU2657" s="129" t="s">
        <v>453</v>
      </c>
      <c r="AV2657" s="129" t="s">
        <v>2395</v>
      </c>
      <c r="AW2657" s="129" t="s">
        <v>2415</v>
      </c>
      <c r="AX2657" s="129" t="s">
        <v>2421</v>
      </c>
      <c r="AZ2657" s="129" t="s">
        <v>3984</v>
      </c>
      <c r="BA2657" s="130" t="s">
        <v>13961</v>
      </c>
      <c r="BB2657" s="130" t="s">
        <v>13962</v>
      </c>
      <c r="BH2657" s="124"/>
      <c r="BI2657" s="124"/>
      <c r="BP2657" s="123"/>
      <c r="BQ2657" s="123"/>
      <c r="BR2657" s="123"/>
      <c r="BX2657" s="123"/>
      <c r="BY2657" s="123"/>
      <c r="CB2657" s="129" t="s">
        <v>2101</v>
      </c>
      <c r="CC2657" s="129" t="s">
        <v>453</v>
      </c>
      <c r="CD2657" s="129" t="s">
        <v>2395</v>
      </c>
      <c r="CE2657" s="129" t="s">
        <v>2415</v>
      </c>
      <c r="CF2657" s="129" t="s">
        <v>2421</v>
      </c>
      <c r="CG2657" s="131" t="s">
        <v>18122</v>
      </c>
      <c r="CH2657" s="131" t="s">
        <v>13962</v>
      </c>
      <c r="CI2657" s="124" t="s">
        <v>21640</v>
      </c>
    </row>
    <row r="2658" spans="45:87" ht="15" hidden="1" x14ac:dyDescent="0.25">
      <c r="AS2658" s="124" t="s">
        <v>6853</v>
      </c>
      <c r="AT2658" s="129" t="s">
        <v>2101</v>
      </c>
      <c r="AU2658" s="129" t="s">
        <v>453</v>
      </c>
      <c r="AV2658" s="129" t="s">
        <v>2395</v>
      </c>
      <c r="AW2658" s="129" t="s">
        <v>2415</v>
      </c>
      <c r="AX2658" s="129" t="s">
        <v>2422</v>
      </c>
      <c r="AZ2658" s="129" t="s">
        <v>3984</v>
      </c>
      <c r="BA2658" s="130" t="s">
        <v>13963</v>
      </c>
      <c r="BB2658" s="130" t="s">
        <v>13964</v>
      </c>
      <c r="BH2658" s="124"/>
      <c r="BI2658" s="124"/>
      <c r="BP2658" s="123"/>
      <c r="BQ2658" s="123"/>
      <c r="BR2658" s="123"/>
      <c r="BX2658" s="123"/>
      <c r="BY2658" s="123"/>
      <c r="CB2658" s="129" t="s">
        <v>2101</v>
      </c>
      <c r="CC2658" s="129" t="s">
        <v>453</v>
      </c>
      <c r="CD2658" s="129" t="s">
        <v>2395</v>
      </c>
      <c r="CE2658" s="129" t="s">
        <v>2415</v>
      </c>
      <c r="CF2658" s="129" t="s">
        <v>2422</v>
      </c>
      <c r="CG2658" s="131" t="s">
        <v>18122</v>
      </c>
      <c r="CH2658" s="131" t="s">
        <v>13964</v>
      </c>
      <c r="CI2658" s="124" t="s">
        <v>21641</v>
      </c>
    </row>
    <row r="2659" spans="45:87" ht="15" hidden="1" x14ac:dyDescent="0.25">
      <c r="AS2659" s="124" t="s">
        <v>6854</v>
      </c>
      <c r="AT2659" s="129" t="s">
        <v>2101</v>
      </c>
      <c r="AU2659" s="129" t="s">
        <v>453</v>
      </c>
      <c r="AV2659" s="129" t="s">
        <v>2395</v>
      </c>
      <c r="AW2659" s="129" t="s">
        <v>2415</v>
      </c>
      <c r="AX2659" s="129" t="s">
        <v>2423</v>
      </c>
      <c r="AZ2659" s="129" t="s">
        <v>3984</v>
      </c>
      <c r="BA2659" s="130" t="s">
        <v>13965</v>
      </c>
      <c r="BB2659" s="130" t="s">
        <v>13966</v>
      </c>
      <c r="BH2659" s="124"/>
      <c r="BI2659" s="124"/>
      <c r="BP2659" s="123"/>
      <c r="BQ2659" s="123"/>
      <c r="BR2659" s="123"/>
      <c r="BX2659" s="123"/>
      <c r="BY2659" s="123"/>
      <c r="CB2659" s="129" t="s">
        <v>2101</v>
      </c>
      <c r="CC2659" s="129" t="s">
        <v>453</v>
      </c>
      <c r="CD2659" s="129" t="s">
        <v>2395</v>
      </c>
      <c r="CE2659" s="129" t="s">
        <v>2415</v>
      </c>
      <c r="CF2659" s="129" t="s">
        <v>2423</v>
      </c>
      <c r="CG2659" s="131" t="s">
        <v>18122</v>
      </c>
      <c r="CH2659" s="131" t="s">
        <v>13966</v>
      </c>
      <c r="CI2659" s="124" t="s">
        <v>21642</v>
      </c>
    </row>
    <row r="2660" spans="45:87" ht="15" hidden="1" x14ac:dyDescent="0.25">
      <c r="AS2660" s="124" t="s">
        <v>6855</v>
      </c>
      <c r="AT2660" s="129" t="s">
        <v>2101</v>
      </c>
      <c r="AU2660" s="129" t="s">
        <v>453</v>
      </c>
      <c r="AV2660" s="129" t="s">
        <v>2395</v>
      </c>
      <c r="AW2660" s="129" t="s">
        <v>2415</v>
      </c>
      <c r="AX2660" s="129" t="s">
        <v>2424</v>
      </c>
      <c r="AZ2660" s="129" t="s">
        <v>3984</v>
      </c>
      <c r="BA2660" s="130" t="s">
        <v>13967</v>
      </c>
      <c r="BB2660" s="130" t="s">
        <v>13968</v>
      </c>
      <c r="BH2660" s="124"/>
      <c r="BI2660" s="124"/>
      <c r="BP2660" s="123"/>
      <c r="BQ2660" s="123"/>
      <c r="BR2660" s="123"/>
      <c r="BX2660" s="123"/>
      <c r="BY2660" s="123"/>
      <c r="CB2660" s="129" t="s">
        <v>2101</v>
      </c>
      <c r="CC2660" s="129" t="s">
        <v>453</v>
      </c>
      <c r="CD2660" s="129" t="s">
        <v>2395</v>
      </c>
      <c r="CE2660" s="129" t="s">
        <v>2415</v>
      </c>
      <c r="CF2660" s="129" t="s">
        <v>2424</v>
      </c>
      <c r="CG2660" s="131" t="s">
        <v>18122</v>
      </c>
      <c r="CH2660" s="131" t="s">
        <v>13968</v>
      </c>
      <c r="CI2660" s="124" t="s">
        <v>21643</v>
      </c>
    </row>
    <row r="2661" spans="45:87" ht="15" hidden="1" x14ac:dyDescent="0.25">
      <c r="AS2661" s="124" t="s">
        <v>6856</v>
      </c>
      <c r="AT2661" s="129" t="s">
        <v>2101</v>
      </c>
      <c r="AU2661" s="129" t="s">
        <v>453</v>
      </c>
      <c r="AV2661" s="129" t="s">
        <v>2395</v>
      </c>
      <c r="AW2661" s="129" t="s">
        <v>2415</v>
      </c>
      <c r="AX2661" s="129" t="s">
        <v>2425</v>
      </c>
      <c r="AZ2661" s="129" t="s">
        <v>3984</v>
      </c>
      <c r="BA2661" s="130" t="s">
        <v>13969</v>
      </c>
      <c r="BB2661" s="130" t="s">
        <v>13970</v>
      </c>
      <c r="BH2661" s="124"/>
      <c r="BI2661" s="124"/>
      <c r="BP2661" s="123"/>
      <c r="BQ2661" s="123"/>
      <c r="BR2661" s="123"/>
      <c r="BX2661" s="123"/>
      <c r="BY2661" s="123"/>
      <c r="CB2661" s="129" t="s">
        <v>2101</v>
      </c>
      <c r="CC2661" s="129" t="s">
        <v>453</v>
      </c>
      <c r="CD2661" s="129" t="s">
        <v>2395</v>
      </c>
      <c r="CE2661" s="129" t="s">
        <v>2415</v>
      </c>
      <c r="CF2661" s="129" t="s">
        <v>2425</v>
      </c>
      <c r="CG2661" s="131" t="s">
        <v>18122</v>
      </c>
      <c r="CH2661" s="131" t="s">
        <v>13970</v>
      </c>
      <c r="CI2661" s="124" t="s">
        <v>21644</v>
      </c>
    </row>
    <row r="2662" spans="45:87" ht="15" hidden="1" x14ac:dyDescent="0.25">
      <c r="AS2662" s="124" t="s">
        <v>6857</v>
      </c>
      <c r="AT2662" s="129" t="s">
        <v>2101</v>
      </c>
      <c r="AU2662" s="129" t="s">
        <v>453</v>
      </c>
      <c r="AV2662" s="129" t="s">
        <v>2395</v>
      </c>
      <c r="AW2662" s="129" t="s">
        <v>2415</v>
      </c>
      <c r="AX2662" s="129" t="s">
        <v>2426</v>
      </c>
      <c r="AZ2662" s="129" t="s">
        <v>3984</v>
      </c>
      <c r="BA2662" s="130" t="s">
        <v>13971</v>
      </c>
      <c r="BB2662" s="130" t="s">
        <v>13972</v>
      </c>
      <c r="BH2662" s="124"/>
      <c r="BI2662" s="124"/>
      <c r="BP2662" s="123"/>
      <c r="BQ2662" s="123"/>
      <c r="BR2662" s="123"/>
      <c r="BX2662" s="123"/>
      <c r="BY2662" s="123"/>
      <c r="CB2662" s="129" t="s">
        <v>2101</v>
      </c>
      <c r="CC2662" s="129" t="s">
        <v>453</v>
      </c>
      <c r="CD2662" s="129" t="s">
        <v>2395</v>
      </c>
      <c r="CE2662" s="129" t="s">
        <v>2415</v>
      </c>
      <c r="CF2662" s="129" t="s">
        <v>2426</v>
      </c>
      <c r="CG2662" s="131" t="s">
        <v>18122</v>
      </c>
      <c r="CH2662" s="131" t="s">
        <v>13972</v>
      </c>
      <c r="CI2662" s="124" t="s">
        <v>21645</v>
      </c>
    </row>
    <row r="2663" spans="45:87" ht="15" hidden="1" x14ac:dyDescent="0.25">
      <c r="AS2663" s="124" t="s">
        <v>6858</v>
      </c>
      <c r="AT2663" s="129" t="s">
        <v>2101</v>
      </c>
      <c r="AU2663" s="129" t="s">
        <v>453</v>
      </c>
      <c r="AV2663" s="129" t="s">
        <v>2395</v>
      </c>
      <c r="AW2663" s="129" t="s">
        <v>2415</v>
      </c>
      <c r="AX2663" s="129" t="s">
        <v>2427</v>
      </c>
      <c r="AZ2663" s="129" t="s">
        <v>3984</v>
      </c>
      <c r="BA2663" s="130" t="s">
        <v>13973</v>
      </c>
      <c r="BB2663" s="130" t="s">
        <v>13974</v>
      </c>
      <c r="BH2663" s="124"/>
      <c r="BI2663" s="124"/>
      <c r="BP2663" s="123"/>
      <c r="BQ2663" s="123"/>
      <c r="BR2663" s="123"/>
      <c r="BX2663" s="123"/>
      <c r="BY2663" s="123"/>
      <c r="CB2663" s="129" t="s">
        <v>2101</v>
      </c>
      <c r="CC2663" s="129" t="s">
        <v>453</v>
      </c>
      <c r="CD2663" s="129" t="s">
        <v>2395</v>
      </c>
      <c r="CE2663" s="129" t="s">
        <v>2415</v>
      </c>
      <c r="CF2663" s="129" t="s">
        <v>2427</v>
      </c>
      <c r="CG2663" s="131" t="s">
        <v>18122</v>
      </c>
      <c r="CH2663" s="131" t="s">
        <v>13974</v>
      </c>
      <c r="CI2663" s="124" t="s">
        <v>21646</v>
      </c>
    </row>
    <row r="2664" spans="45:87" ht="15" hidden="1" x14ac:dyDescent="0.25">
      <c r="AS2664" s="124" t="s">
        <v>6859</v>
      </c>
      <c r="AT2664" s="129" t="s">
        <v>2101</v>
      </c>
      <c r="AU2664" s="129" t="s">
        <v>453</v>
      </c>
      <c r="AV2664" s="129" t="s">
        <v>2395</v>
      </c>
      <c r="AW2664" s="129" t="s">
        <v>2415</v>
      </c>
      <c r="AX2664" s="129" t="s">
        <v>2428</v>
      </c>
      <c r="AZ2664" s="129" t="s">
        <v>3984</v>
      </c>
      <c r="BA2664" s="130" t="s">
        <v>13975</v>
      </c>
      <c r="BB2664" s="130" t="s">
        <v>13976</v>
      </c>
      <c r="BH2664" s="124"/>
      <c r="BI2664" s="124"/>
      <c r="BP2664" s="123"/>
      <c r="BQ2664" s="123"/>
      <c r="BR2664" s="123"/>
      <c r="BX2664" s="123"/>
      <c r="BY2664" s="123"/>
      <c r="CB2664" s="129" t="s">
        <v>2101</v>
      </c>
      <c r="CC2664" s="129" t="s">
        <v>453</v>
      </c>
      <c r="CD2664" s="129" t="s">
        <v>2395</v>
      </c>
      <c r="CE2664" s="129" t="s">
        <v>2415</v>
      </c>
      <c r="CF2664" s="129" t="s">
        <v>2428</v>
      </c>
      <c r="CG2664" s="131" t="s">
        <v>18122</v>
      </c>
      <c r="CH2664" s="131" t="s">
        <v>13976</v>
      </c>
      <c r="CI2664" s="124" t="s">
        <v>21647</v>
      </c>
    </row>
    <row r="2665" spans="45:87" ht="15" hidden="1" x14ac:dyDescent="0.25">
      <c r="AS2665" s="124" t="s">
        <v>6860</v>
      </c>
      <c r="AT2665" s="129" t="s">
        <v>2101</v>
      </c>
      <c r="AU2665" s="129" t="s">
        <v>453</v>
      </c>
      <c r="AV2665" s="129" t="s">
        <v>2395</v>
      </c>
      <c r="AW2665" s="129" t="s">
        <v>2415</v>
      </c>
      <c r="AX2665" s="129" t="s">
        <v>2429</v>
      </c>
      <c r="AZ2665" s="129" t="s">
        <v>3984</v>
      </c>
      <c r="BA2665" s="130" t="s">
        <v>13977</v>
      </c>
      <c r="BB2665" s="130" t="s">
        <v>13978</v>
      </c>
      <c r="BH2665" s="124"/>
      <c r="BI2665" s="124"/>
      <c r="BP2665" s="123"/>
      <c r="BQ2665" s="123"/>
      <c r="BR2665" s="123"/>
      <c r="BX2665" s="123"/>
      <c r="BY2665" s="123"/>
      <c r="CB2665" s="129" t="s">
        <v>2101</v>
      </c>
      <c r="CC2665" s="129" t="s">
        <v>453</v>
      </c>
      <c r="CD2665" s="129" t="s">
        <v>2395</v>
      </c>
      <c r="CE2665" s="129" t="s">
        <v>2415</v>
      </c>
      <c r="CF2665" s="129" t="s">
        <v>2429</v>
      </c>
      <c r="CG2665" s="131" t="s">
        <v>18122</v>
      </c>
      <c r="CH2665" s="131" t="s">
        <v>13978</v>
      </c>
      <c r="CI2665" s="124" t="s">
        <v>21648</v>
      </c>
    </row>
    <row r="2666" spans="45:87" ht="15" hidden="1" x14ac:dyDescent="0.25">
      <c r="AS2666" s="124" t="s">
        <v>6861</v>
      </c>
      <c r="AT2666" s="129" t="s">
        <v>2101</v>
      </c>
      <c r="AU2666" s="129" t="s">
        <v>453</v>
      </c>
      <c r="AV2666" s="129" t="s">
        <v>2395</v>
      </c>
      <c r="AW2666" s="129" t="s">
        <v>2415</v>
      </c>
      <c r="AX2666" s="129" t="s">
        <v>2430</v>
      </c>
      <c r="AZ2666" s="129" t="s">
        <v>3984</v>
      </c>
      <c r="BA2666" s="130" t="s">
        <v>13979</v>
      </c>
      <c r="BB2666" s="130" t="s">
        <v>13980</v>
      </c>
      <c r="BH2666" s="124"/>
      <c r="BI2666" s="124"/>
      <c r="BP2666" s="123"/>
      <c r="BQ2666" s="123"/>
      <c r="BR2666" s="123"/>
      <c r="BX2666" s="123"/>
      <c r="BY2666" s="123"/>
      <c r="CB2666" s="129" t="s">
        <v>2101</v>
      </c>
      <c r="CC2666" s="129" t="s">
        <v>453</v>
      </c>
      <c r="CD2666" s="129" t="s">
        <v>2395</v>
      </c>
      <c r="CE2666" s="129" t="s">
        <v>2415</v>
      </c>
      <c r="CF2666" s="129" t="s">
        <v>2430</v>
      </c>
      <c r="CG2666" s="131" t="s">
        <v>18122</v>
      </c>
      <c r="CH2666" s="131" t="s">
        <v>13980</v>
      </c>
      <c r="CI2666" s="124" t="s">
        <v>21649</v>
      </c>
    </row>
    <row r="2667" spans="45:87" ht="15" hidden="1" x14ac:dyDescent="0.25">
      <c r="AS2667" s="124" t="s">
        <v>6862</v>
      </c>
      <c r="AT2667" s="129" t="s">
        <v>2101</v>
      </c>
      <c r="AU2667" s="129" t="s">
        <v>453</v>
      </c>
      <c r="AV2667" s="129" t="s">
        <v>2395</v>
      </c>
      <c r="AW2667" s="129" t="s">
        <v>2415</v>
      </c>
      <c r="AX2667" s="129" t="s">
        <v>2431</v>
      </c>
      <c r="AZ2667" s="129" t="s">
        <v>3984</v>
      </c>
      <c r="BA2667" s="130" t="s">
        <v>13981</v>
      </c>
      <c r="BB2667" s="130" t="s">
        <v>13982</v>
      </c>
      <c r="BH2667" s="124"/>
      <c r="BI2667" s="124"/>
      <c r="BP2667" s="123"/>
      <c r="BQ2667" s="123"/>
      <c r="BR2667" s="123"/>
      <c r="BX2667" s="123"/>
      <c r="BY2667" s="123"/>
      <c r="CB2667" s="129" t="s">
        <v>2101</v>
      </c>
      <c r="CC2667" s="129" t="s">
        <v>453</v>
      </c>
      <c r="CD2667" s="129" t="s">
        <v>2395</v>
      </c>
      <c r="CE2667" s="129" t="s">
        <v>2415</v>
      </c>
      <c r="CF2667" s="129" t="s">
        <v>2431</v>
      </c>
      <c r="CG2667" s="131" t="s">
        <v>18122</v>
      </c>
      <c r="CH2667" s="131" t="s">
        <v>13982</v>
      </c>
      <c r="CI2667" s="124" t="s">
        <v>21650</v>
      </c>
    </row>
    <row r="2668" spans="45:87" ht="15" hidden="1" x14ac:dyDescent="0.25">
      <c r="AS2668" s="124" t="s">
        <v>6863</v>
      </c>
      <c r="AT2668" s="129" t="s">
        <v>2101</v>
      </c>
      <c r="AU2668" s="129" t="s">
        <v>453</v>
      </c>
      <c r="AV2668" s="129" t="s">
        <v>2395</v>
      </c>
      <c r="AW2668" s="129" t="s">
        <v>2415</v>
      </c>
      <c r="AX2668" s="129" t="s">
        <v>2432</v>
      </c>
      <c r="AZ2668" s="129" t="s">
        <v>3984</v>
      </c>
      <c r="BA2668" s="130" t="s">
        <v>13983</v>
      </c>
      <c r="BB2668" s="130" t="s">
        <v>13984</v>
      </c>
      <c r="BH2668" s="124"/>
      <c r="BI2668" s="124"/>
      <c r="BP2668" s="123"/>
      <c r="BQ2668" s="123"/>
      <c r="BR2668" s="123"/>
      <c r="BX2668" s="123"/>
      <c r="BY2668" s="123"/>
      <c r="CB2668" s="129" t="s">
        <v>2101</v>
      </c>
      <c r="CC2668" s="129" t="s">
        <v>453</v>
      </c>
      <c r="CD2668" s="129" t="s">
        <v>2395</v>
      </c>
      <c r="CE2668" s="129" t="s">
        <v>2415</v>
      </c>
      <c r="CF2668" s="129" t="s">
        <v>2432</v>
      </c>
      <c r="CG2668" s="131" t="s">
        <v>18122</v>
      </c>
      <c r="CH2668" s="131" t="s">
        <v>13984</v>
      </c>
      <c r="CI2668" s="124" t="s">
        <v>21651</v>
      </c>
    </row>
    <row r="2669" spans="45:87" ht="15" hidden="1" x14ac:dyDescent="0.25">
      <c r="AS2669" s="124" t="s">
        <v>6864</v>
      </c>
      <c r="AT2669" s="129" t="s">
        <v>2101</v>
      </c>
      <c r="AU2669" s="129" t="s">
        <v>453</v>
      </c>
      <c r="AV2669" s="129" t="s">
        <v>2395</v>
      </c>
      <c r="AW2669" s="129" t="s">
        <v>2415</v>
      </c>
      <c r="AX2669" s="129" t="s">
        <v>2433</v>
      </c>
      <c r="AZ2669" s="129" t="s">
        <v>3984</v>
      </c>
      <c r="BA2669" s="130" t="s">
        <v>13985</v>
      </c>
      <c r="BB2669" s="130" t="s">
        <v>13986</v>
      </c>
      <c r="BH2669" s="124"/>
      <c r="BI2669" s="124"/>
      <c r="BP2669" s="123"/>
      <c r="BQ2669" s="123"/>
      <c r="BR2669" s="123"/>
      <c r="BX2669" s="123"/>
      <c r="BY2669" s="123"/>
      <c r="CB2669" s="129" t="s">
        <v>2101</v>
      </c>
      <c r="CC2669" s="129" t="s">
        <v>453</v>
      </c>
      <c r="CD2669" s="129" t="s">
        <v>2395</v>
      </c>
      <c r="CE2669" s="129" t="s">
        <v>2415</v>
      </c>
      <c r="CF2669" s="129" t="s">
        <v>2433</v>
      </c>
      <c r="CG2669" s="131" t="s">
        <v>18122</v>
      </c>
      <c r="CH2669" s="131" t="s">
        <v>13986</v>
      </c>
      <c r="CI2669" s="124" t="s">
        <v>21652</v>
      </c>
    </row>
    <row r="2670" spans="45:87" ht="15" hidden="1" x14ac:dyDescent="0.25">
      <c r="AS2670" s="124" t="s">
        <v>6865</v>
      </c>
      <c r="AT2670" s="129" t="s">
        <v>2101</v>
      </c>
      <c r="AU2670" s="129" t="s">
        <v>453</v>
      </c>
      <c r="AV2670" s="129" t="s">
        <v>2395</v>
      </c>
      <c r="AW2670" s="129" t="s">
        <v>2415</v>
      </c>
      <c r="AX2670" s="129" t="s">
        <v>2434</v>
      </c>
      <c r="AZ2670" s="129" t="s">
        <v>3984</v>
      </c>
      <c r="BA2670" s="130" t="s">
        <v>13987</v>
      </c>
      <c r="BB2670" s="130" t="s">
        <v>13988</v>
      </c>
      <c r="BH2670" s="124"/>
      <c r="BI2670" s="124"/>
      <c r="BP2670" s="123"/>
      <c r="BQ2670" s="123"/>
      <c r="BR2670" s="123"/>
      <c r="BX2670" s="123"/>
      <c r="BY2670" s="123"/>
      <c r="CB2670" s="129" t="s">
        <v>2101</v>
      </c>
      <c r="CC2670" s="129" t="s">
        <v>453</v>
      </c>
      <c r="CD2670" s="129" t="s">
        <v>2395</v>
      </c>
      <c r="CE2670" s="129" t="s">
        <v>2415</v>
      </c>
      <c r="CF2670" s="129" t="s">
        <v>2434</v>
      </c>
      <c r="CG2670" s="131" t="s">
        <v>18122</v>
      </c>
      <c r="CH2670" s="131" t="s">
        <v>13988</v>
      </c>
      <c r="CI2670" s="124" t="s">
        <v>21653</v>
      </c>
    </row>
    <row r="2671" spans="45:87" ht="15" hidden="1" x14ac:dyDescent="0.25">
      <c r="AS2671" s="124" t="s">
        <v>6866</v>
      </c>
      <c r="AT2671" s="129" t="s">
        <v>2101</v>
      </c>
      <c r="AU2671" s="129" t="s">
        <v>453</v>
      </c>
      <c r="AV2671" s="129" t="s">
        <v>2395</v>
      </c>
      <c r="AW2671" s="129" t="s">
        <v>2415</v>
      </c>
      <c r="AX2671" s="129" t="s">
        <v>2435</v>
      </c>
      <c r="AZ2671" s="129" t="s">
        <v>3984</v>
      </c>
      <c r="BA2671" s="130" t="s">
        <v>13989</v>
      </c>
      <c r="BB2671" s="130" t="s">
        <v>13990</v>
      </c>
      <c r="BH2671" s="124"/>
      <c r="BI2671" s="124"/>
      <c r="BP2671" s="123"/>
      <c r="BQ2671" s="123"/>
      <c r="BR2671" s="123"/>
      <c r="BX2671" s="123"/>
      <c r="BY2671" s="123"/>
      <c r="CB2671" s="129" t="s">
        <v>2101</v>
      </c>
      <c r="CC2671" s="129" t="s">
        <v>453</v>
      </c>
      <c r="CD2671" s="129" t="s">
        <v>2395</v>
      </c>
      <c r="CE2671" s="129" t="s">
        <v>2415</v>
      </c>
      <c r="CF2671" s="129" t="s">
        <v>2435</v>
      </c>
      <c r="CG2671" s="131" t="s">
        <v>18122</v>
      </c>
      <c r="CH2671" s="131" t="s">
        <v>13990</v>
      </c>
      <c r="CI2671" s="124" t="s">
        <v>21654</v>
      </c>
    </row>
    <row r="2672" spans="45:87" ht="15" hidden="1" x14ac:dyDescent="0.25">
      <c r="AS2672" s="124" t="s">
        <v>6867</v>
      </c>
      <c r="AT2672" s="129" t="s">
        <v>2101</v>
      </c>
      <c r="AU2672" s="129" t="s">
        <v>453</v>
      </c>
      <c r="AV2672" s="129" t="s">
        <v>2395</v>
      </c>
      <c r="AW2672" s="129" t="s">
        <v>2415</v>
      </c>
      <c r="AX2672" s="129" t="s">
        <v>2436</v>
      </c>
      <c r="AZ2672" s="129" t="s">
        <v>3984</v>
      </c>
      <c r="BA2672" s="130" t="s">
        <v>13991</v>
      </c>
      <c r="BB2672" s="130" t="s">
        <v>13992</v>
      </c>
      <c r="BH2672" s="124"/>
      <c r="BI2672" s="124"/>
      <c r="BP2672" s="123"/>
      <c r="BQ2672" s="123"/>
      <c r="BR2672" s="123"/>
      <c r="BX2672" s="123"/>
      <c r="BY2672" s="123"/>
      <c r="CB2672" s="129" t="s">
        <v>2101</v>
      </c>
      <c r="CC2672" s="129" t="s">
        <v>453</v>
      </c>
      <c r="CD2672" s="129" t="s">
        <v>2395</v>
      </c>
      <c r="CE2672" s="129" t="s">
        <v>2415</v>
      </c>
      <c r="CF2672" s="129" t="s">
        <v>2436</v>
      </c>
      <c r="CG2672" s="131" t="s">
        <v>18122</v>
      </c>
      <c r="CH2672" s="131" t="s">
        <v>13992</v>
      </c>
      <c r="CI2672" s="124" t="s">
        <v>21655</v>
      </c>
    </row>
    <row r="2673" spans="45:87" ht="15" hidden="1" x14ac:dyDescent="0.25">
      <c r="AS2673" s="124" t="s">
        <v>6868</v>
      </c>
      <c r="AT2673" s="129" t="s">
        <v>2101</v>
      </c>
      <c r="AU2673" s="129" t="s">
        <v>453</v>
      </c>
      <c r="AV2673" s="129" t="s">
        <v>2395</v>
      </c>
      <c r="AW2673" s="129" t="s">
        <v>2415</v>
      </c>
      <c r="AX2673" s="129" t="s">
        <v>2437</v>
      </c>
      <c r="AZ2673" s="129" t="s">
        <v>3984</v>
      </c>
      <c r="BA2673" s="130" t="s">
        <v>13993</v>
      </c>
      <c r="BB2673" s="130" t="s">
        <v>13994</v>
      </c>
      <c r="BH2673" s="124"/>
      <c r="BI2673" s="124"/>
      <c r="BP2673" s="123"/>
      <c r="BQ2673" s="123"/>
      <c r="BR2673" s="123"/>
      <c r="BX2673" s="123"/>
      <c r="BY2673" s="123"/>
      <c r="CB2673" s="129" t="s">
        <v>2101</v>
      </c>
      <c r="CC2673" s="129" t="s">
        <v>453</v>
      </c>
      <c r="CD2673" s="129" t="s">
        <v>2395</v>
      </c>
      <c r="CE2673" s="129" t="s">
        <v>2415</v>
      </c>
      <c r="CF2673" s="129" t="s">
        <v>2437</v>
      </c>
      <c r="CG2673" s="131" t="s">
        <v>18122</v>
      </c>
      <c r="CH2673" s="131" t="s">
        <v>13994</v>
      </c>
      <c r="CI2673" s="124" t="s">
        <v>21656</v>
      </c>
    </row>
    <row r="2674" spans="45:87" ht="15" hidden="1" x14ac:dyDescent="0.25">
      <c r="AS2674" s="124" t="s">
        <v>6869</v>
      </c>
      <c r="AT2674" s="129" t="s">
        <v>2101</v>
      </c>
      <c r="AU2674" s="129" t="s">
        <v>453</v>
      </c>
      <c r="AV2674" s="129" t="s">
        <v>2395</v>
      </c>
      <c r="AW2674" s="129" t="s">
        <v>2415</v>
      </c>
      <c r="AX2674" s="129" t="s">
        <v>2438</v>
      </c>
      <c r="AZ2674" s="129" t="s">
        <v>3984</v>
      </c>
      <c r="BA2674" s="130" t="s">
        <v>13995</v>
      </c>
      <c r="BB2674" s="130" t="s">
        <v>13996</v>
      </c>
      <c r="BH2674" s="124"/>
      <c r="BI2674" s="124"/>
      <c r="BP2674" s="123"/>
      <c r="BQ2674" s="123"/>
      <c r="BR2674" s="123"/>
      <c r="BX2674" s="123"/>
      <c r="BY2674" s="123"/>
      <c r="CB2674" s="129" t="s">
        <v>2101</v>
      </c>
      <c r="CC2674" s="129" t="s">
        <v>453</v>
      </c>
      <c r="CD2674" s="129" t="s">
        <v>2395</v>
      </c>
      <c r="CE2674" s="129" t="s">
        <v>2415</v>
      </c>
      <c r="CF2674" s="129" t="s">
        <v>2438</v>
      </c>
      <c r="CG2674" s="131" t="s">
        <v>18122</v>
      </c>
      <c r="CH2674" s="131" t="s">
        <v>13996</v>
      </c>
      <c r="CI2674" s="124" t="s">
        <v>21657</v>
      </c>
    </row>
    <row r="2675" spans="45:87" ht="15" hidden="1" x14ac:dyDescent="0.25">
      <c r="AS2675" s="124" t="s">
        <v>6870</v>
      </c>
      <c r="AT2675" s="129" t="s">
        <v>2101</v>
      </c>
      <c r="AU2675" s="129" t="s">
        <v>453</v>
      </c>
      <c r="AV2675" s="129" t="s">
        <v>2395</v>
      </c>
      <c r="AW2675" s="129" t="s">
        <v>2439</v>
      </c>
      <c r="AX2675" s="129" t="s">
        <v>2440</v>
      </c>
      <c r="AZ2675" s="129" t="s">
        <v>3984</v>
      </c>
      <c r="BA2675" s="130" t="s">
        <v>13997</v>
      </c>
      <c r="BB2675" s="130" t="s">
        <v>13998</v>
      </c>
      <c r="BH2675" s="124"/>
      <c r="BI2675" s="124"/>
      <c r="BP2675" s="123"/>
      <c r="BQ2675" s="123"/>
      <c r="BR2675" s="123"/>
      <c r="BX2675" s="123"/>
      <c r="BY2675" s="123"/>
      <c r="CB2675" s="129" t="s">
        <v>2101</v>
      </c>
      <c r="CC2675" s="129" t="s">
        <v>453</v>
      </c>
      <c r="CD2675" s="129" t="s">
        <v>2395</v>
      </c>
      <c r="CE2675" s="129" t="s">
        <v>2439</v>
      </c>
      <c r="CF2675" s="129" t="s">
        <v>2440</v>
      </c>
      <c r="CG2675" s="131" t="s">
        <v>18123</v>
      </c>
      <c r="CH2675" s="131" t="s">
        <v>13998</v>
      </c>
      <c r="CI2675" s="124" t="s">
        <v>21658</v>
      </c>
    </row>
    <row r="2676" spans="45:87" ht="15" hidden="1" x14ac:dyDescent="0.25">
      <c r="AS2676" s="124" t="s">
        <v>6871</v>
      </c>
      <c r="AT2676" s="129" t="s">
        <v>2101</v>
      </c>
      <c r="AU2676" s="129" t="s">
        <v>453</v>
      </c>
      <c r="AV2676" s="129" t="s">
        <v>2395</v>
      </c>
      <c r="AW2676" s="129" t="s">
        <v>2439</v>
      </c>
      <c r="AX2676" s="129" t="s">
        <v>2441</v>
      </c>
      <c r="AZ2676" s="129" t="s">
        <v>3984</v>
      </c>
      <c r="BA2676" s="130" t="s">
        <v>13999</v>
      </c>
      <c r="BB2676" s="130" t="s">
        <v>14000</v>
      </c>
      <c r="BH2676" s="124"/>
      <c r="BI2676" s="124"/>
      <c r="BP2676" s="123"/>
      <c r="BQ2676" s="123"/>
      <c r="BR2676" s="123"/>
      <c r="BX2676" s="123"/>
      <c r="BY2676" s="123"/>
      <c r="CB2676" s="129" t="s">
        <v>2101</v>
      </c>
      <c r="CC2676" s="129" t="s">
        <v>453</v>
      </c>
      <c r="CD2676" s="129" t="s">
        <v>2395</v>
      </c>
      <c r="CE2676" s="129" t="s">
        <v>2439</v>
      </c>
      <c r="CF2676" s="129" t="s">
        <v>2441</v>
      </c>
      <c r="CG2676" s="131" t="s">
        <v>18123</v>
      </c>
      <c r="CH2676" s="131" t="s">
        <v>14000</v>
      </c>
      <c r="CI2676" s="124" t="s">
        <v>21659</v>
      </c>
    </row>
    <row r="2677" spans="45:87" ht="15" hidden="1" x14ac:dyDescent="0.25">
      <c r="AS2677" s="124" t="s">
        <v>6872</v>
      </c>
      <c r="AT2677" s="129" t="s">
        <v>2101</v>
      </c>
      <c r="AU2677" s="129" t="s">
        <v>453</v>
      </c>
      <c r="AV2677" s="129" t="s">
        <v>2395</v>
      </c>
      <c r="AW2677" s="129" t="s">
        <v>2439</v>
      </c>
      <c r="AX2677" s="129" t="s">
        <v>2442</v>
      </c>
      <c r="AZ2677" s="129" t="s">
        <v>3984</v>
      </c>
      <c r="BA2677" s="130" t="s">
        <v>14001</v>
      </c>
      <c r="BB2677" s="130" t="s">
        <v>14002</v>
      </c>
      <c r="BH2677" s="124"/>
      <c r="BI2677" s="124"/>
      <c r="BP2677" s="123"/>
      <c r="BQ2677" s="123"/>
      <c r="BR2677" s="123"/>
      <c r="BX2677" s="123"/>
      <c r="BY2677" s="123"/>
      <c r="CB2677" s="129" t="s">
        <v>2101</v>
      </c>
      <c r="CC2677" s="129" t="s">
        <v>453</v>
      </c>
      <c r="CD2677" s="129" t="s">
        <v>2395</v>
      </c>
      <c r="CE2677" s="129" t="s">
        <v>2439</v>
      </c>
      <c r="CF2677" s="129" t="s">
        <v>2442</v>
      </c>
      <c r="CG2677" s="131" t="s">
        <v>18123</v>
      </c>
      <c r="CH2677" s="131" t="s">
        <v>14002</v>
      </c>
      <c r="CI2677" s="124" t="s">
        <v>21660</v>
      </c>
    </row>
    <row r="2678" spans="45:87" ht="15" hidden="1" x14ac:dyDescent="0.25">
      <c r="AS2678" s="124" t="s">
        <v>6873</v>
      </c>
      <c r="AT2678" s="129" t="s">
        <v>2101</v>
      </c>
      <c r="AU2678" s="129" t="s">
        <v>453</v>
      </c>
      <c r="AV2678" s="129" t="s">
        <v>2395</v>
      </c>
      <c r="AW2678" s="129" t="s">
        <v>2439</v>
      </c>
      <c r="AX2678" s="129" t="s">
        <v>2443</v>
      </c>
      <c r="AZ2678" s="129" t="s">
        <v>3984</v>
      </c>
      <c r="BA2678" s="130" t="s">
        <v>14003</v>
      </c>
      <c r="BB2678" s="130" t="s">
        <v>14004</v>
      </c>
      <c r="BH2678" s="124"/>
      <c r="BI2678" s="124"/>
      <c r="BP2678" s="123"/>
      <c r="BQ2678" s="123"/>
      <c r="BR2678" s="123"/>
      <c r="BX2678" s="123"/>
      <c r="BY2678" s="123"/>
      <c r="CB2678" s="129" t="s">
        <v>2101</v>
      </c>
      <c r="CC2678" s="129" t="s">
        <v>453</v>
      </c>
      <c r="CD2678" s="129" t="s">
        <v>2395</v>
      </c>
      <c r="CE2678" s="129" t="s">
        <v>2439</v>
      </c>
      <c r="CF2678" s="129" t="s">
        <v>2443</v>
      </c>
      <c r="CG2678" s="131" t="s">
        <v>18123</v>
      </c>
      <c r="CH2678" s="131" t="s">
        <v>14004</v>
      </c>
      <c r="CI2678" s="124" t="s">
        <v>21661</v>
      </c>
    </row>
    <row r="2679" spans="45:87" ht="15" hidden="1" x14ac:dyDescent="0.25">
      <c r="AS2679" s="124" t="s">
        <v>6874</v>
      </c>
      <c r="AT2679" s="129" t="s">
        <v>2101</v>
      </c>
      <c r="AU2679" s="129" t="s">
        <v>453</v>
      </c>
      <c r="AV2679" s="129" t="s">
        <v>2395</v>
      </c>
      <c r="AW2679" s="129" t="s">
        <v>2439</v>
      </c>
      <c r="AX2679" s="129" t="s">
        <v>2444</v>
      </c>
      <c r="AZ2679" s="129" t="s">
        <v>3984</v>
      </c>
      <c r="BA2679" s="130" t="s">
        <v>14005</v>
      </c>
      <c r="BB2679" s="130" t="s">
        <v>14006</v>
      </c>
      <c r="BH2679" s="124"/>
      <c r="BI2679" s="124"/>
      <c r="BP2679" s="123"/>
      <c r="BQ2679" s="123"/>
      <c r="BR2679" s="123"/>
      <c r="BX2679" s="123"/>
      <c r="BY2679" s="123"/>
      <c r="CB2679" s="129" t="s">
        <v>2101</v>
      </c>
      <c r="CC2679" s="129" t="s">
        <v>453</v>
      </c>
      <c r="CD2679" s="129" t="s">
        <v>2395</v>
      </c>
      <c r="CE2679" s="129" t="s">
        <v>2439</v>
      </c>
      <c r="CF2679" s="129" t="s">
        <v>2444</v>
      </c>
      <c r="CG2679" s="131" t="s">
        <v>18123</v>
      </c>
      <c r="CH2679" s="131" t="s">
        <v>14006</v>
      </c>
      <c r="CI2679" s="124" t="s">
        <v>21662</v>
      </c>
    </row>
    <row r="2680" spans="45:87" ht="15" hidden="1" x14ac:dyDescent="0.25">
      <c r="AS2680" s="124" t="s">
        <v>6875</v>
      </c>
      <c r="AT2680" s="129" t="s">
        <v>2101</v>
      </c>
      <c r="AU2680" s="129" t="s">
        <v>453</v>
      </c>
      <c r="AV2680" s="129" t="s">
        <v>2395</v>
      </c>
      <c r="AW2680" s="129" t="s">
        <v>2439</v>
      </c>
      <c r="AX2680" s="129" t="s">
        <v>2445</v>
      </c>
      <c r="AZ2680" s="129" t="s">
        <v>3984</v>
      </c>
      <c r="BA2680" s="130" t="s">
        <v>14007</v>
      </c>
      <c r="BB2680" s="130" t="s">
        <v>14008</v>
      </c>
      <c r="BH2680" s="124"/>
      <c r="BI2680" s="124"/>
      <c r="BP2680" s="123"/>
      <c r="BQ2680" s="123"/>
      <c r="BR2680" s="123"/>
      <c r="BX2680" s="123"/>
      <c r="BY2680" s="123"/>
      <c r="CB2680" s="129" t="s">
        <v>2101</v>
      </c>
      <c r="CC2680" s="129" t="s">
        <v>453</v>
      </c>
      <c r="CD2680" s="129" t="s">
        <v>2395</v>
      </c>
      <c r="CE2680" s="129" t="s">
        <v>2439</v>
      </c>
      <c r="CF2680" s="129" t="s">
        <v>2445</v>
      </c>
      <c r="CG2680" s="131" t="s">
        <v>18123</v>
      </c>
      <c r="CH2680" s="131" t="s">
        <v>14008</v>
      </c>
      <c r="CI2680" s="124" t="s">
        <v>21663</v>
      </c>
    </row>
    <row r="2681" spans="45:87" ht="15" hidden="1" x14ac:dyDescent="0.25">
      <c r="AS2681" s="124" t="s">
        <v>6876</v>
      </c>
      <c r="AT2681" s="129" t="s">
        <v>2101</v>
      </c>
      <c r="AU2681" s="129" t="s">
        <v>453</v>
      </c>
      <c r="AV2681" s="129" t="s">
        <v>2395</v>
      </c>
      <c r="AW2681" s="129" t="s">
        <v>2439</v>
      </c>
      <c r="AX2681" s="129" t="s">
        <v>2446</v>
      </c>
      <c r="AZ2681" s="129" t="s">
        <v>3984</v>
      </c>
      <c r="BA2681" s="130" t="s">
        <v>14009</v>
      </c>
      <c r="BB2681" s="130" t="s">
        <v>14010</v>
      </c>
      <c r="BH2681" s="124"/>
      <c r="BI2681" s="124"/>
      <c r="BP2681" s="123"/>
      <c r="BQ2681" s="123"/>
      <c r="BR2681" s="123"/>
      <c r="BX2681" s="123"/>
      <c r="BY2681" s="123"/>
      <c r="CB2681" s="129" t="s">
        <v>2101</v>
      </c>
      <c r="CC2681" s="129" t="s">
        <v>453</v>
      </c>
      <c r="CD2681" s="129" t="s">
        <v>2395</v>
      </c>
      <c r="CE2681" s="129" t="s">
        <v>2439</v>
      </c>
      <c r="CF2681" s="129" t="s">
        <v>2446</v>
      </c>
      <c r="CG2681" s="131" t="s">
        <v>18123</v>
      </c>
      <c r="CH2681" s="131" t="s">
        <v>14010</v>
      </c>
      <c r="CI2681" s="124" t="s">
        <v>21664</v>
      </c>
    </row>
    <row r="2682" spans="45:87" ht="15" hidden="1" x14ac:dyDescent="0.25">
      <c r="AS2682" s="124" t="s">
        <v>6877</v>
      </c>
      <c r="AT2682" s="129" t="s">
        <v>2101</v>
      </c>
      <c r="AU2682" s="129" t="s">
        <v>453</v>
      </c>
      <c r="AV2682" s="129" t="s">
        <v>2395</v>
      </c>
      <c r="AW2682" s="129" t="s">
        <v>2439</v>
      </c>
      <c r="AX2682" s="129" t="s">
        <v>2447</v>
      </c>
      <c r="AZ2682" s="129" t="s">
        <v>3984</v>
      </c>
      <c r="BA2682" s="130" t="s">
        <v>14011</v>
      </c>
      <c r="BB2682" s="130" t="s">
        <v>14012</v>
      </c>
      <c r="BH2682" s="124"/>
      <c r="BI2682" s="124"/>
      <c r="BP2682" s="123"/>
      <c r="BQ2682" s="123"/>
      <c r="BR2682" s="123"/>
      <c r="BX2682" s="123"/>
      <c r="BY2682" s="123"/>
      <c r="CB2682" s="129" t="s">
        <v>2101</v>
      </c>
      <c r="CC2682" s="129" t="s">
        <v>453</v>
      </c>
      <c r="CD2682" s="129" t="s">
        <v>2395</v>
      </c>
      <c r="CE2682" s="129" t="s">
        <v>2439</v>
      </c>
      <c r="CF2682" s="129" t="s">
        <v>2447</v>
      </c>
      <c r="CG2682" s="131" t="s">
        <v>18123</v>
      </c>
      <c r="CH2682" s="131" t="s">
        <v>14012</v>
      </c>
      <c r="CI2682" s="124" t="s">
        <v>21665</v>
      </c>
    </row>
    <row r="2683" spans="45:87" ht="15" hidden="1" x14ac:dyDescent="0.25">
      <c r="AS2683" s="124" t="s">
        <v>6878</v>
      </c>
      <c r="AT2683" s="129" t="s">
        <v>2101</v>
      </c>
      <c r="AU2683" s="129" t="s">
        <v>453</v>
      </c>
      <c r="AV2683" s="129" t="s">
        <v>2395</v>
      </c>
      <c r="AW2683" s="129" t="s">
        <v>2439</v>
      </c>
      <c r="AX2683" s="129" t="s">
        <v>2448</v>
      </c>
      <c r="AZ2683" s="129" t="s">
        <v>3984</v>
      </c>
      <c r="BA2683" s="130" t="s">
        <v>14013</v>
      </c>
      <c r="BB2683" s="130" t="s">
        <v>14014</v>
      </c>
      <c r="BH2683" s="124"/>
      <c r="BI2683" s="124"/>
      <c r="BP2683" s="123"/>
      <c r="BQ2683" s="123"/>
      <c r="BR2683" s="123"/>
      <c r="BX2683" s="123"/>
      <c r="BY2683" s="123"/>
      <c r="CB2683" s="129" t="s">
        <v>2101</v>
      </c>
      <c r="CC2683" s="129" t="s">
        <v>453</v>
      </c>
      <c r="CD2683" s="129" t="s">
        <v>2395</v>
      </c>
      <c r="CE2683" s="129" t="s">
        <v>2439</v>
      </c>
      <c r="CF2683" s="129" t="s">
        <v>2448</v>
      </c>
      <c r="CG2683" s="131" t="s">
        <v>18123</v>
      </c>
      <c r="CH2683" s="131" t="s">
        <v>14014</v>
      </c>
      <c r="CI2683" s="124" t="s">
        <v>21666</v>
      </c>
    </row>
    <row r="2684" spans="45:87" ht="15" hidden="1" x14ac:dyDescent="0.25">
      <c r="AS2684" s="124" t="s">
        <v>6879</v>
      </c>
      <c r="AT2684" s="129" t="s">
        <v>2101</v>
      </c>
      <c r="AU2684" s="129" t="s">
        <v>453</v>
      </c>
      <c r="AV2684" s="129" t="s">
        <v>2395</v>
      </c>
      <c r="AW2684" s="129" t="s">
        <v>2439</v>
      </c>
      <c r="AX2684" s="129" t="s">
        <v>2449</v>
      </c>
      <c r="AZ2684" s="129" t="s">
        <v>3984</v>
      </c>
      <c r="BA2684" s="130" t="s">
        <v>14015</v>
      </c>
      <c r="BB2684" s="130" t="s">
        <v>14016</v>
      </c>
      <c r="BH2684" s="124"/>
      <c r="BI2684" s="124"/>
      <c r="BP2684" s="123"/>
      <c r="BQ2684" s="123"/>
      <c r="BR2684" s="123"/>
      <c r="BX2684" s="123"/>
      <c r="BY2684" s="123"/>
      <c r="CB2684" s="129" t="s">
        <v>2101</v>
      </c>
      <c r="CC2684" s="129" t="s">
        <v>453</v>
      </c>
      <c r="CD2684" s="129" t="s">
        <v>2395</v>
      </c>
      <c r="CE2684" s="129" t="s">
        <v>2439</v>
      </c>
      <c r="CF2684" s="129" t="s">
        <v>2449</v>
      </c>
      <c r="CG2684" s="131" t="s">
        <v>18123</v>
      </c>
      <c r="CH2684" s="131" t="s">
        <v>14016</v>
      </c>
      <c r="CI2684" s="124" t="s">
        <v>21667</v>
      </c>
    </row>
    <row r="2685" spans="45:87" ht="15" hidden="1" x14ac:dyDescent="0.25">
      <c r="AS2685" s="124" t="s">
        <v>6880</v>
      </c>
      <c r="AT2685" s="129" t="s">
        <v>2101</v>
      </c>
      <c r="AU2685" s="129" t="s">
        <v>453</v>
      </c>
      <c r="AV2685" s="129" t="s">
        <v>2395</v>
      </c>
      <c r="AW2685" s="129" t="s">
        <v>2439</v>
      </c>
      <c r="AX2685" s="129" t="s">
        <v>2450</v>
      </c>
      <c r="AZ2685" s="129" t="s">
        <v>3984</v>
      </c>
      <c r="BA2685" s="130" t="s">
        <v>14017</v>
      </c>
      <c r="BB2685" s="130" t="s">
        <v>14018</v>
      </c>
      <c r="BH2685" s="124"/>
      <c r="BI2685" s="124"/>
      <c r="BP2685" s="123"/>
      <c r="BQ2685" s="123"/>
      <c r="BR2685" s="123"/>
      <c r="BX2685" s="123"/>
      <c r="BY2685" s="123"/>
      <c r="CB2685" s="129" t="s">
        <v>2101</v>
      </c>
      <c r="CC2685" s="129" t="s">
        <v>453</v>
      </c>
      <c r="CD2685" s="129" t="s">
        <v>2395</v>
      </c>
      <c r="CE2685" s="129" t="s">
        <v>2439</v>
      </c>
      <c r="CF2685" s="129" t="s">
        <v>2450</v>
      </c>
      <c r="CG2685" s="131" t="s">
        <v>18123</v>
      </c>
      <c r="CH2685" s="131" t="s">
        <v>14018</v>
      </c>
      <c r="CI2685" s="124" t="s">
        <v>21668</v>
      </c>
    </row>
    <row r="2686" spans="45:87" ht="15" hidden="1" x14ac:dyDescent="0.25">
      <c r="AS2686" s="124" t="s">
        <v>6881</v>
      </c>
      <c r="AT2686" s="129" t="s">
        <v>2101</v>
      </c>
      <c r="AU2686" s="129" t="s">
        <v>453</v>
      </c>
      <c r="AV2686" s="129" t="s">
        <v>2395</v>
      </c>
      <c r="AW2686" s="129" t="s">
        <v>2439</v>
      </c>
      <c r="AX2686" s="129" t="s">
        <v>2451</v>
      </c>
      <c r="AZ2686" s="129" t="s">
        <v>3984</v>
      </c>
      <c r="BA2686" s="130" t="s">
        <v>14019</v>
      </c>
      <c r="BB2686" s="130" t="s">
        <v>14020</v>
      </c>
      <c r="BH2686" s="124"/>
      <c r="BI2686" s="124"/>
      <c r="BP2686" s="123"/>
      <c r="BQ2686" s="123"/>
      <c r="BR2686" s="123"/>
      <c r="BX2686" s="123"/>
      <c r="BY2686" s="123"/>
      <c r="CB2686" s="129" t="s">
        <v>2101</v>
      </c>
      <c r="CC2686" s="129" t="s">
        <v>453</v>
      </c>
      <c r="CD2686" s="129" t="s">
        <v>2395</v>
      </c>
      <c r="CE2686" s="129" t="s">
        <v>2439</v>
      </c>
      <c r="CF2686" s="129" t="s">
        <v>2451</v>
      </c>
      <c r="CG2686" s="131" t="s">
        <v>18123</v>
      </c>
      <c r="CH2686" s="131" t="s">
        <v>14020</v>
      </c>
      <c r="CI2686" s="124" t="s">
        <v>21669</v>
      </c>
    </row>
    <row r="2687" spans="45:87" ht="15" hidden="1" x14ac:dyDescent="0.25">
      <c r="AS2687" s="124" t="s">
        <v>6882</v>
      </c>
      <c r="AT2687" s="129" t="s">
        <v>2101</v>
      </c>
      <c r="AU2687" s="129" t="s">
        <v>453</v>
      </c>
      <c r="AV2687" s="129" t="s">
        <v>2395</v>
      </c>
      <c r="AW2687" s="129" t="s">
        <v>2439</v>
      </c>
      <c r="AX2687" s="129" t="s">
        <v>2452</v>
      </c>
      <c r="AZ2687" s="129" t="s">
        <v>3984</v>
      </c>
      <c r="BA2687" s="130" t="s">
        <v>14021</v>
      </c>
      <c r="BB2687" s="130" t="s">
        <v>14022</v>
      </c>
      <c r="BH2687" s="124"/>
      <c r="BI2687" s="124"/>
      <c r="BP2687" s="123"/>
      <c r="BQ2687" s="123"/>
      <c r="BR2687" s="123"/>
      <c r="BX2687" s="123"/>
      <c r="BY2687" s="123"/>
      <c r="CB2687" s="129" t="s">
        <v>2101</v>
      </c>
      <c r="CC2687" s="129" t="s">
        <v>453</v>
      </c>
      <c r="CD2687" s="129" t="s">
        <v>2395</v>
      </c>
      <c r="CE2687" s="129" t="s">
        <v>2439</v>
      </c>
      <c r="CF2687" s="129" t="s">
        <v>2452</v>
      </c>
      <c r="CG2687" s="131" t="s">
        <v>18123</v>
      </c>
      <c r="CH2687" s="131" t="s">
        <v>14022</v>
      </c>
      <c r="CI2687" s="124" t="s">
        <v>21670</v>
      </c>
    </row>
    <row r="2688" spans="45:87" ht="15" hidden="1" x14ac:dyDescent="0.25">
      <c r="AS2688" s="124" t="s">
        <v>6883</v>
      </c>
      <c r="AT2688" s="129" t="s">
        <v>2101</v>
      </c>
      <c r="AU2688" s="129" t="s">
        <v>453</v>
      </c>
      <c r="AV2688" s="129" t="s">
        <v>2395</v>
      </c>
      <c r="AW2688" s="129" t="s">
        <v>2439</v>
      </c>
      <c r="AX2688" s="129" t="s">
        <v>2453</v>
      </c>
      <c r="AZ2688" s="129" t="s">
        <v>3984</v>
      </c>
      <c r="BA2688" s="130" t="s">
        <v>14023</v>
      </c>
      <c r="BB2688" s="130" t="s">
        <v>14024</v>
      </c>
      <c r="BH2688" s="124"/>
      <c r="BI2688" s="124"/>
      <c r="BP2688" s="123"/>
      <c r="BQ2688" s="123"/>
      <c r="BR2688" s="123"/>
      <c r="BX2688" s="123"/>
      <c r="BY2688" s="123"/>
      <c r="CB2688" s="129" t="s">
        <v>2101</v>
      </c>
      <c r="CC2688" s="129" t="s">
        <v>453</v>
      </c>
      <c r="CD2688" s="129" t="s">
        <v>2395</v>
      </c>
      <c r="CE2688" s="129" t="s">
        <v>2439</v>
      </c>
      <c r="CF2688" s="129" t="s">
        <v>2453</v>
      </c>
      <c r="CG2688" s="131" t="s">
        <v>18123</v>
      </c>
      <c r="CH2688" s="131" t="s">
        <v>14024</v>
      </c>
      <c r="CI2688" s="124" t="s">
        <v>21671</v>
      </c>
    </row>
    <row r="2689" spans="45:87" ht="15" hidden="1" x14ac:dyDescent="0.25">
      <c r="AS2689" s="124" t="s">
        <v>6884</v>
      </c>
      <c r="AT2689" s="129" t="s">
        <v>2101</v>
      </c>
      <c r="AU2689" s="129" t="s">
        <v>453</v>
      </c>
      <c r="AV2689" s="129" t="s">
        <v>2395</v>
      </c>
      <c r="AW2689" s="129" t="s">
        <v>2439</v>
      </c>
      <c r="AX2689" s="129" t="s">
        <v>2454</v>
      </c>
      <c r="AZ2689" s="129" t="s">
        <v>3984</v>
      </c>
      <c r="BA2689" s="130" t="s">
        <v>14025</v>
      </c>
      <c r="BB2689" s="130" t="s">
        <v>14026</v>
      </c>
      <c r="BH2689" s="124"/>
      <c r="BI2689" s="124"/>
      <c r="BP2689" s="123"/>
      <c r="BQ2689" s="123"/>
      <c r="BR2689" s="123"/>
      <c r="BX2689" s="123"/>
      <c r="BY2689" s="123"/>
      <c r="CB2689" s="129" t="s">
        <v>2101</v>
      </c>
      <c r="CC2689" s="129" t="s">
        <v>453</v>
      </c>
      <c r="CD2689" s="129" t="s">
        <v>2395</v>
      </c>
      <c r="CE2689" s="129" t="s">
        <v>2439</v>
      </c>
      <c r="CF2689" s="129" t="s">
        <v>2454</v>
      </c>
      <c r="CG2689" s="131" t="s">
        <v>18123</v>
      </c>
      <c r="CH2689" s="131" t="s">
        <v>14026</v>
      </c>
      <c r="CI2689" s="124" t="s">
        <v>21672</v>
      </c>
    </row>
    <row r="2690" spans="45:87" ht="15" hidden="1" x14ac:dyDescent="0.25">
      <c r="AS2690" s="124" t="s">
        <v>6885</v>
      </c>
      <c r="AT2690" s="129" t="s">
        <v>2101</v>
      </c>
      <c r="AU2690" s="129" t="s">
        <v>453</v>
      </c>
      <c r="AV2690" s="129" t="s">
        <v>2395</v>
      </c>
      <c r="AW2690" s="129" t="s">
        <v>2439</v>
      </c>
      <c r="AX2690" s="129" t="s">
        <v>2455</v>
      </c>
      <c r="AZ2690" s="129" t="s">
        <v>3984</v>
      </c>
      <c r="BA2690" s="130" t="s">
        <v>14027</v>
      </c>
      <c r="BB2690" s="130" t="s">
        <v>14028</v>
      </c>
      <c r="BH2690" s="124"/>
      <c r="BI2690" s="124"/>
      <c r="BP2690" s="123"/>
      <c r="BQ2690" s="123"/>
      <c r="BR2690" s="123"/>
      <c r="BX2690" s="123"/>
      <c r="BY2690" s="123"/>
      <c r="CB2690" s="129" t="s">
        <v>2101</v>
      </c>
      <c r="CC2690" s="129" t="s">
        <v>453</v>
      </c>
      <c r="CD2690" s="129" t="s">
        <v>2395</v>
      </c>
      <c r="CE2690" s="129" t="s">
        <v>2439</v>
      </c>
      <c r="CF2690" s="129" t="s">
        <v>2455</v>
      </c>
      <c r="CG2690" s="131" t="s">
        <v>18123</v>
      </c>
      <c r="CH2690" s="131" t="s">
        <v>14028</v>
      </c>
      <c r="CI2690" s="124" t="s">
        <v>21673</v>
      </c>
    </row>
    <row r="2691" spans="45:87" ht="15" hidden="1" x14ac:dyDescent="0.25">
      <c r="AS2691" s="124" t="s">
        <v>6886</v>
      </c>
      <c r="AT2691" s="129" t="s">
        <v>2101</v>
      </c>
      <c r="AU2691" s="129" t="s">
        <v>412</v>
      </c>
      <c r="AV2691" s="129" t="s">
        <v>2112</v>
      </c>
      <c r="AW2691" s="129" t="s">
        <v>2115</v>
      </c>
      <c r="AX2691" s="129" t="s">
        <v>2456</v>
      </c>
      <c r="AZ2691" s="129" t="s">
        <v>3984</v>
      </c>
      <c r="BA2691" s="130" t="s">
        <v>14029</v>
      </c>
      <c r="BB2691" s="130" t="s">
        <v>14030</v>
      </c>
      <c r="BH2691" s="124"/>
      <c r="BI2691" s="124"/>
      <c r="BP2691" s="123"/>
      <c r="BQ2691" s="123"/>
      <c r="BR2691" s="123"/>
      <c r="BX2691" s="123"/>
      <c r="BY2691" s="123"/>
      <c r="CB2691" s="129" t="s">
        <v>2101</v>
      </c>
      <c r="CC2691" s="129" t="s">
        <v>412</v>
      </c>
      <c r="CD2691" s="129" t="s">
        <v>2112</v>
      </c>
      <c r="CE2691" s="129" t="s">
        <v>2115</v>
      </c>
      <c r="CF2691" s="129" t="s">
        <v>2456</v>
      </c>
      <c r="CG2691" s="131" t="s">
        <v>18124</v>
      </c>
      <c r="CH2691" s="131" t="s">
        <v>14030</v>
      </c>
      <c r="CI2691" s="124" t="s">
        <v>21674</v>
      </c>
    </row>
    <row r="2692" spans="45:87" ht="15" hidden="1" x14ac:dyDescent="0.25">
      <c r="AS2692" s="124" t="s">
        <v>6887</v>
      </c>
      <c r="AT2692" s="129" t="s">
        <v>2101</v>
      </c>
      <c r="AU2692" s="129" t="s">
        <v>412</v>
      </c>
      <c r="AV2692" s="129" t="s">
        <v>2112</v>
      </c>
      <c r="AW2692" s="129" t="s">
        <v>2115</v>
      </c>
      <c r="AX2692" s="129" t="s">
        <v>2122</v>
      </c>
      <c r="AZ2692" s="129" t="s">
        <v>3984</v>
      </c>
      <c r="BA2692" s="130" t="s">
        <v>14031</v>
      </c>
      <c r="BB2692" s="130" t="s">
        <v>14032</v>
      </c>
      <c r="BH2692" s="124"/>
      <c r="BI2692" s="124"/>
      <c r="BP2692" s="123"/>
      <c r="BQ2692" s="123"/>
      <c r="BR2692" s="123"/>
      <c r="BX2692" s="123"/>
      <c r="BY2692" s="123"/>
      <c r="CB2692" s="129" t="s">
        <v>2101</v>
      </c>
      <c r="CC2692" s="129" t="s">
        <v>412</v>
      </c>
      <c r="CD2692" s="129" t="s">
        <v>2112</v>
      </c>
      <c r="CE2692" s="129" t="s">
        <v>2115</v>
      </c>
      <c r="CF2692" s="129" t="s">
        <v>2122</v>
      </c>
      <c r="CG2692" s="131" t="s">
        <v>18124</v>
      </c>
      <c r="CH2692" s="131" t="s">
        <v>14032</v>
      </c>
      <c r="CI2692" s="124" t="s">
        <v>21675</v>
      </c>
    </row>
    <row r="2693" spans="45:87" ht="15" hidden="1" x14ac:dyDescent="0.25">
      <c r="AS2693" s="124" t="s">
        <v>6888</v>
      </c>
      <c r="AT2693" s="129" t="s">
        <v>2101</v>
      </c>
      <c r="AU2693" s="129" t="s">
        <v>412</v>
      </c>
      <c r="AV2693" s="129" t="s">
        <v>2112</v>
      </c>
      <c r="AW2693" s="129" t="s">
        <v>2115</v>
      </c>
      <c r="AX2693" s="129" t="s">
        <v>2123</v>
      </c>
      <c r="AZ2693" s="129" t="s">
        <v>3984</v>
      </c>
      <c r="BA2693" s="130" t="s">
        <v>14033</v>
      </c>
      <c r="BB2693" s="130" t="s">
        <v>14034</v>
      </c>
      <c r="BH2693" s="124"/>
      <c r="BI2693" s="124"/>
      <c r="BP2693" s="123"/>
      <c r="BQ2693" s="123"/>
      <c r="BR2693" s="123"/>
      <c r="BX2693" s="123"/>
      <c r="BY2693" s="123"/>
      <c r="CB2693" s="129" t="s">
        <v>2101</v>
      </c>
      <c r="CC2693" s="129" t="s">
        <v>412</v>
      </c>
      <c r="CD2693" s="129" t="s">
        <v>2112</v>
      </c>
      <c r="CE2693" s="129" t="s">
        <v>2115</v>
      </c>
      <c r="CF2693" s="129" t="s">
        <v>2123</v>
      </c>
      <c r="CG2693" s="131" t="s">
        <v>18124</v>
      </c>
      <c r="CH2693" s="131" t="s">
        <v>14034</v>
      </c>
      <c r="CI2693" s="124" t="s">
        <v>21676</v>
      </c>
    </row>
    <row r="2694" spans="45:87" ht="15" hidden="1" x14ac:dyDescent="0.25">
      <c r="AS2694" s="124" t="s">
        <v>6889</v>
      </c>
      <c r="AT2694" s="129" t="s">
        <v>2101</v>
      </c>
      <c r="AU2694" s="129" t="s">
        <v>412</v>
      </c>
      <c r="AV2694" s="129" t="s">
        <v>2112</v>
      </c>
      <c r="AW2694" s="129" t="s">
        <v>2115</v>
      </c>
      <c r="AX2694" s="129" t="s">
        <v>2457</v>
      </c>
      <c r="AZ2694" s="129" t="s">
        <v>3984</v>
      </c>
      <c r="BA2694" s="130" t="s">
        <v>14035</v>
      </c>
      <c r="BB2694" s="130" t="s">
        <v>14036</v>
      </c>
      <c r="BH2694" s="124"/>
      <c r="BI2694" s="124"/>
      <c r="BP2694" s="123"/>
      <c r="BQ2694" s="123"/>
      <c r="BR2694" s="123"/>
      <c r="BX2694" s="123"/>
      <c r="BY2694" s="123"/>
      <c r="CB2694" s="129" t="s">
        <v>2101</v>
      </c>
      <c r="CC2694" s="129" t="s">
        <v>412</v>
      </c>
      <c r="CD2694" s="129" t="s">
        <v>2112</v>
      </c>
      <c r="CE2694" s="129" t="s">
        <v>2115</v>
      </c>
      <c r="CF2694" s="129" t="s">
        <v>2457</v>
      </c>
      <c r="CG2694" s="131" t="s">
        <v>18124</v>
      </c>
      <c r="CH2694" s="131" t="s">
        <v>14036</v>
      </c>
      <c r="CI2694" s="124" t="s">
        <v>21677</v>
      </c>
    </row>
    <row r="2695" spans="45:87" ht="15" hidden="1" x14ac:dyDescent="0.25">
      <c r="AS2695" s="124" t="s">
        <v>6890</v>
      </c>
      <c r="AT2695" s="129" t="s">
        <v>2101</v>
      </c>
      <c r="AU2695" s="129" t="s">
        <v>412</v>
      </c>
      <c r="AV2695" s="129" t="s">
        <v>2112</v>
      </c>
      <c r="AW2695" s="129" t="s">
        <v>2115</v>
      </c>
      <c r="AX2695" s="129" t="s">
        <v>2458</v>
      </c>
      <c r="AZ2695" s="129" t="s">
        <v>3984</v>
      </c>
      <c r="BA2695" s="130" t="s">
        <v>14037</v>
      </c>
      <c r="BB2695" s="130" t="s">
        <v>14038</v>
      </c>
      <c r="BH2695" s="124"/>
      <c r="BI2695" s="124"/>
      <c r="BP2695" s="123"/>
      <c r="BQ2695" s="123"/>
      <c r="BR2695" s="123"/>
      <c r="BX2695" s="123"/>
      <c r="BY2695" s="123"/>
      <c r="CB2695" s="129" t="s">
        <v>2101</v>
      </c>
      <c r="CC2695" s="129" t="s">
        <v>412</v>
      </c>
      <c r="CD2695" s="129" t="s">
        <v>2112</v>
      </c>
      <c r="CE2695" s="129" t="s">
        <v>2115</v>
      </c>
      <c r="CF2695" s="129" t="s">
        <v>2458</v>
      </c>
      <c r="CG2695" s="131" t="s">
        <v>18124</v>
      </c>
      <c r="CH2695" s="131" t="s">
        <v>14038</v>
      </c>
      <c r="CI2695" s="124" t="s">
        <v>21678</v>
      </c>
    </row>
    <row r="2696" spans="45:87" ht="15" hidden="1" x14ac:dyDescent="0.25">
      <c r="AS2696" s="124" t="s">
        <v>6891</v>
      </c>
      <c r="AT2696" s="129" t="s">
        <v>2101</v>
      </c>
      <c r="AU2696" s="129" t="s">
        <v>412</v>
      </c>
      <c r="AV2696" s="129" t="s">
        <v>2112</v>
      </c>
      <c r="AW2696" s="129" t="s">
        <v>2115</v>
      </c>
      <c r="AX2696" s="129" t="s">
        <v>2459</v>
      </c>
      <c r="AZ2696" s="129" t="s">
        <v>3984</v>
      </c>
      <c r="BA2696" s="130" t="s">
        <v>14039</v>
      </c>
      <c r="BB2696" s="130" t="s">
        <v>14040</v>
      </c>
      <c r="BH2696" s="124"/>
      <c r="BI2696" s="124"/>
      <c r="BP2696" s="123"/>
      <c r="BQ2696" s="123"/>
      <c r="BR2696" s="123"/>
      <c r="BX2696" s="123"/>
      <c r="BY2696" s="123"/>
      <c r="CB2696" s="129" t="s">
        <v>2101</v>
      </c>
      <c r="CC2696" s="129" t="s">
        <v>412</v>
      </c>
      <c r="CD2696" s="129" t="s">
        <v>2112</v>
      </c>
      <c r="CE2696" s="129" t="s">
        <v>2115</v>
      </c>
      <c r="CF2696" s="129" t="s">
        <v>2459</v>
      </c>
      <c r="CG2696" s="131" t="s">
        <v>18124</v>
      </c>
      <c r="CH2696" s="131" t="s">
        <v>14040</v>
      </c>
      <c r="CI2696" s="124" t="s">
        <v>21679</v>
      </c>
    </row>
    <row r="2697" spans="45:87" ht="15" hidden="1" x14ac:dyDescent="0.25">
      <c r="AS2697" s="124" t="s">
        <v>6892</v>
      </c>
      <c r="AT2697" s="129" t="s">
        <v>2101</v>
      </c>
      <c r="AU2697" s="129" t="s">
        <v>412</v>
      </c>
      <c r="AV2697" s="129" t="s">
        <v>2112</v>
      </c>
      <c r="AW2697" s="129" t="s">
        <v>2115</v>
      </c>
      <c r="AX2697" s="129" t="s">
        <v>2460</v>
      </c>
      <c r="AZ2697" s="129" t="s">
        <v>3984</v>
      </c>
      <c r="BA2697" s="130" t="s">
        <v>14041</v>
      </c>
      <c r="BB2697" s="130" t="s">
        <v>14042</v>
      </c>
      <c r="BH2697" s="124"/>
      <c r="BI2697" s="124"/>
      <c r="BP2697" s="123"/>
      <c r="BQ2697" s="123"/>
      <c r="BR2697" s="123"/>
      <c r="BX2697" s="123"/>
      <c r="BY2697" s="123"/>
      <c r="CB2697" s="129" t="s">
        <v>2101</v>
      </c>
      <c r="CC2697" s="129" t="s">
        <v>412</v>
      </c>
      <c r="CD2697" s="129" t="s">
        <v>2112</v>
      </c>
      <c r="CE2697" s="129" t="s">
        <v>2115</v>
      </c>
      <c r="CF2697" s="129" t="s">
        <v>2460</v>
      </c>
      <c r="CG2697" s="131" t="s">
        <v>18124</v>
      </c>
      <c r="CH2697" s="131" t="s">
        <v>14042</v>
      </c>
      <c r="CI2697" s="124" t="s">
        <v>21680</v>
      </c>
    </row>
    <row r="2698" spans="45:87" ht="15" hidden="1" x14ac:dyDescent="0.25">
      <c r="AS2698" s="124" t="s">
        <v>6893</v>
      </c>
      <c r="AT2698" s="129" t="s">
        <v>2101</v>
      </c>
      <c r="AU2698" s="129" t="s">
        <v>412</v>
      </c>
      <c r="AV2698" s="129" t="s">
        <v>2112</v>
      </c>
      <c r="AW2698" s="129" t="s">
        <v>2115</v>
      </c>
      <c r="AX2698" s="129" t="s">
        <v>2124</v>
      </c>
      <c r="AZ2698" s="129" t="s">
        <v>3984</v>
      </c>
      <c r="BA2698" s="130" t="s">
        <v>14043</v>
      </c>
      <c r="BB2698" s="130" t="s">
        <v>14044</v>
      </c>
      <c r="BH2698" s="124"/>
      <c r="BI2698" s="124"/>
      <c r="BP2698" s="123"/>
      <c r="BQ2698" s="123"/>
      <c r="BR2698" s="123"/>
      <c r="BX2698" s="123"/>
      <c r="BY2698" s="123"/>
      <c r="CB2698" s="129" t="s">
        <v>2101</v>
      </c>
      <c r="CC2698" s="129" t="s">
        <v>412</v>
      </c>
      <c r="CD2698" s="129" t="s">
        <v>2112</v>
      </c>
      <c r="CE2698" s="129" t="s">
        <v>2115</v>
      </c>
      <c r="CF2698" s="129" t="s">
        <v>2124</v>
      </c>
      <c r="CG2698" s="131" t="s">
        <v>18124</v>
      </c>
      <c r="CH2698" s="131" t="s">
        <v>14044</v>
      </c>
      <c r="CI2698" s="124" t="s">
        <v>21681</v>
      </c>
    </row>
    <row r="2699" spans="45:87" ht="15" hidden="1" x14ac:dyDescent="0.25">
      <c r="AS2699" s="124" t="s">
        <v>6894</v>
      </c>
      <c r="AT2699" s="129" t="s">
        <v>2101</v>
      </c>
      <c r="AU2699" s="129" t="s">
        <v>412</v>
      </c>
      <c r="AV2699" s="129" t="s">
        <v>2130</v>
      </c>
      <c r="AW2699" s="129" t="s">
        <v>2366</v>
      </c>
      <c r="AX2699" s="129" t="s">
        <v>2461</v>
      </c>
      <c r="AZ2699" s="129" t="s">
        <v>3984</v>
      </c>
      <c r="BA2699" s="130" t="s">
        <v>14045</v>
      </c>
      <c r="BB2699" s="130" t="s">
        <v>14046</v>
      </c>
      <c r="BH2699" s="124"/>
      <c r="BI2699" s="124"/>
      <c r="BP2699" s="123"/>
      <c r="BQ2699" s="123"/>
      <c r="BR2699" s="123"/>
      <c r="BX2699" s="123"/>
      <c r="BY2699" s="123"/>
      <c r="CB2699" s="129" t="s">
        <v>2101</v>
      </c>
      <c r="CC2699" s="129" t="s">
        <v>412</v>
      </c>
      <c r="CD2699" s="129" t="s">
        <v>2130</v>
      </c>
      <c r="CE2699" s="129" t="s">
        <v>2366</v>
      </c>
      <c r="CF2699" s="129" t="s">
        <v>2461</v>
      </c>
      <c r="CG2699" s="131" t="s">
        <v>18125</v>
      </c>
      <c r="CH2699" s="131" t="s">
        <v>14046</v>
      </c>
      <c r="CI2699" s="124" t="s">
        <v>21682</v>
      </c>
    </row>
    <row r="2700" spans="45:87" ht="15" hidden="1" x14ac:dyDescent="0.25">
      <c r="AS2700" s="124" t="s">
        <v>6895</v>
      </c>
      <c r="AT2700" s="129" t="s">
        <v>2101</v>
      </c>
      <c r="AU2700" s="129" t="s">
        <v>181</v>
      </c>
      <c r="AV2700" s="129" t="s">
        <v>2134</v>
      </c>
      <c r="AW2700" s="129" t="s">
        <v>2135</v>
      </c>
      <c r="AX2700" s="129" t="s">
        <v>2139</v>
      </c>
      <c r="AZ2700" s="129" t="s">
        <v>3984</v>
      </c>
      <c r="BA2700" s="130" t="s">
        <v>14047</v>
      </c>
      <c r="BB2700" s="130" t="s">
        <v>14048</v>
      </c>
      <c r="BH2700" s="124"/>
      <c r="BI2700" s="124"/>
      <c r="BP2700" s="123"/>
      <c r="BQ2700" s="123"/>
      <c r="BR2700" s="123"/>
      <c r="BX2700" s="123"/>
      <c r="BY2700" s="123"/>
      <c r="CB2700" s="129" t="s">
        <v>2101</v>
      </c>
      <c r="CC2700" s="129" t="s">
        <v>181</v>
      </c>
      <c r="CD2700" s="129" t="s">
        <v>2134</v>
      </c>
      <c r="CE2700" s="129" t="s">
        <v>2135</v>
      </c>
      <c r="CF2700" s="129" t="s">
        <v>2139</v>
      </c>
      <c r="CG2700" s="131" t="s">
        <v>18126</v>
      </c>
      <c r="CH2700" s="131" t="s">
        <v>14048</v>
      </c>
      <c r="CI2700" s="124" t="s">
        <v>21683</v>
      </c>
    </row>
    <row r="2701" spans="45:87" ht="15" hidden="1" x14ac:dyDescent="0.25">
      <c r="AS2701" s="124" t="s">
        <v>6896</v>
      </c>
      <c r="AT2701" s="129" t="s">
        <v>2101</v>
      </c>
      <c r="AU2701" s="129" t="s">
        <v>181</v>
      </c>
      <c r="AV2701" s="129" t="s">
        <v>2134</v>
      </c>
      <c r="AW2701" s="129" t="s">
        <v>2135</v>
      </c>
      <c r="AX2701" s="129" t="s">
        <v>2141</v>
      </c>
      <c r="AZ2701" s="129" t="s">
        <v>3984</v>
      </c>
      <c r="BA2701" s="130" t="s">
        <v>14049</v>
      </c>
      <c r="BB2701" s="130" t="s">
        <v>14050</v>
      </c>
      <c r="BH2701" s="124"/>
      <c r="BI2701" s="124"/>
      <c r="BP2701" s="123"/>
      <c r="BQ2701" s="123"/>
      <c r="BR2701" s="123"/>
      <c r="BX2701" s="123"/>
      <c r="BY2701" s="123"/>
      <c r="CB2701" s="129" t="s">
        <v>2101</v>
      </c>
      <c r="CC2701" s="129" t="s">
        <v>181</v>
      </c>
      <c r="CD2701" s="129" t="s">
        <v>2134</v>
      </c>
      <c r="CE2701" s="129" t="s">
        <v>2135</v>
      </c>
      <c r="CF2701" s="129" t="s">
        <v>2141</v>
      </c>
      <c r="CG2701" s="131" t="s">
        <v>18126</v>
      </c>
      <c r="CH2701" s="131" t="s">
        <v>14050</v>
      </c>
      <c r="CI2701" s="124" t="s">
        <v>21684</v>
      </c>
    </row>
    <row r="2702" spans="45:87" ht="15" hidden="1" x14ac:dyDescent="0.25">
      <c r="AS2702" s="124" t="s">
        <v>6897</v>
      </c>
      <c r="AT2702" s="129" t="s">
        <v>2101</v>
      </c>
      <c r="AU2702" s="129" t="s">
        <v>181</v>
      </c>
      <c r="AV2702" s="129" t="s">
        <v>2134</v>
      </c>
      <c r="AW2702" s="129" t="s">
        <v>2135</v>
      </c>
      <c r="AX2702" s="129" t="s">
        <v>2142</v>
      </c>
      <c r="AZ2702" s="129" t="s">
        <v>3984</v>
      </c>
      <c r="BA2702" s="130" t="s">
        <v>14051</v>
      </c>
      <c r="BB2702" s="130" t="s">
        <v>14052</v>
      </c>
      <c r="BH2702" s="124"/>
      <c r="BI2702" s="124"/>
      <c r="BP2702" s="123"/>
      <c r="BQ2702" s="123"/>
      <c r="BR2702" s="123"/>
      <c r="BX2702" s="123"/>
      <c r="BY2702" s="123"/>
      <c r="CB2702" s="129" t="s">
        <v>2101</v>
      </c>
      <c r="CC2702" s="129" t="s">
        <v>181</v>
      </c>
      <c r="CD2702" s="129" t="s">
        <v>2134</v>
      </c>
      <c r="CE2702" s="129" t="s">
        <v>2135</v>
      </c>
      <c r="CF2702" s="129" t="s">
        <v>2142</v>
      </c>
      <c r="CG2702" s="131" t="s">
        <v>18126</v>
      </c>
      <c r="CH2702" s="131" t="s">
        <v>14052</v>
      </c>
      <c r="CI2702" s="124" t="s">
        <v>21685</v>
      </c>
    </row>
    <row r="2703" spans="45:87" ht="15" hidden="1" x14ac:dyDescent="0.25">
      <c r="AS2703" s="124" t="s">
        <v>6898</v>
      </c>
      <c r="AT2703" s="129" t="s">
        <v>2101</v>
      </c>
      <c r="AU2703" s="129" t="s">
        <v>181</v>
      </c>
      <c r="AV2703" s="129" t="s">
        <v>2134</v>
      </c>
      <c r="AW2703" s="129" t="s">
        <v>2177</v>
      </c>
      <c r="AX2703" s="129" t="s">
        <v>2183</v>
      </c>
      <c r="AZ2703" s="129" t="s">
        <v>3984</v>
      </c>
      <c r="BA2703" s="130" t="s">
        <v>14053</v>
      </c>
      <c r="BB2703" s="130" t="s">
        <v>14054</v>
      </c>
      <c r="BH2703" s="124"/>
      <c r="BI2703" s="124"/>
      <c r="BP2703" s="123"/>
      <c r="BQ2703" s="123"/>
      <c r="BR2703" s="123"/>
      <c r="BX2703" s="123"/>
      <c r="BY2703" s="123"/>
      <c r="CB2703" s="129" t="s">
        <v>2101</v>
      </c>
      <c r="CC2703" s="129" t="s">
        <v>181</v>
      </c>
      <c r="CD2703" s="129" t="s">
        <v>2134</v>
      </c>
      <c r="CE2703" s="129" t="s">
        <v>2177</v>
      </c>
      <c r="CF2703" s="129" t="s">
        <v>2183</v>
      </c>
      <c r="CG2703" s="131" t="s">
        <v>18127</v>
      </c>
      <c r="CH2703" s="131" t="s">
        <v>14054</v>
      </c>
      <c r="CI2703" s="124" t="s">
        <v>21686</v>
      </c>
    </row>
    <row r="2704" spans="45:87" ht="15" hidden="1" x14ac:dyDescent="0.25">
      <c r="AS2704" s="124" t="s">
        <v>6899</v>
      </c>
      <c r="AT2704" s="129" t="s">
        <v>2101</v>
      </c>
      <c r="AU2704" s="129" t="s">
        <v>181</v>
      </c>
      <c r="AV2704" s="129" t="s">
        <v>2134</v>
      </c>
      <c r="AW2704" s="129" t="s">
        <v>2177</v>
      </c>
      <c r="AX2704" s="129" t="s">
        <v>2188</v>
      </c>
      <c r="AZ2704" s="129" t="s">
        <v>3984</v>
      </c>
      <c r="BA2704" s="130" t="s">
        <v>14055</v>
      </c>
      <c r="BB2704" s="130" t="s">
        <v>14056</v>
      </c>
      <c r="BH2704" s="124"/>
      <c r="BI2704" s="124"/>
      <c r="BP2704" s="123"/>
      <c r="BQ2704" s="123"/>
      <c r="BR2704" s="123"/>
      <c r="BX2704" s="123"/>
      <c r="BY2704" s="123"/>
      <c r="CB2704" s="129" t="s">
        <v>2101</v>
      </c>
      <c r="CC2704" s="129" t="s">
        <v>181</v>
      </c>
      <c r="CD2704" s="129" t="s">
        <v>2134</v>
      </c>
      <c r="CE2704" s="129" t="s">
        <v>2177</v>
      </c>
      <c r="CF2704" s="129" t="s">
        <v>2188</v>
      </c>
      <c r="CG2704" s="131" t="s">
        <v>18127</v>
      </c>
      <c r="CH2704" s="131" t="s">
        <v>14056</v>
      </c>
      <c r="CI2704" s="124" t="s">
        <v>21687</v>
      </c>
    </row>
    <row r="2705" spans="45:87" ht="15" hidden="1" x14ac:dyDescent="0.25">
      <c r="AS2705" s="124" t="s">
        <v>6900</v>
      </c>
      <c r="AT2705" s="129" t="s">
        <v>2101</v>
      </c>
      <c r="AU2705" s="129" t="s">
        <v>181</v>
      </c>
      <c r="AV2705" s="129" t="s">
        <v>2134</v>
      </c>
      <c r="AW2705" s="129" t="s">
        <v>2177</v>
      </c>
      <c r="AX2705" s="129" t="s">
        <v>2189</v>
      </c>
      <c r="AZ2705" s="129" t="s">
        <v>3984</v>
      </c>
      <c r="BA2705" s="130" t="s">
        <v>14057</v>
      </c>
      <c r="BB2705" s="130" t="s">
        <v>14058</v>
      </c>
      <c r="BH2705" s="124"/>
      <c r="BI2705" s="124"/>
      <c r="BP2705" s="123"/>
      <c r="BQ2705" s="123"/>
      <c r="BR2705" s="123"/>
      <c r="BX2705" s="123"/>
      <c r="BY2705" s="123"/>
      <c r="CB2705" s="129" t="s">
        <v>2101</v>
      </c>
      <c r="CC2705" s="129" t="s">
        <v>181</v>
      </c>
      <c r="CD2705" s="129" t="s">
        <v>2134</v>
      </c>
      <c r="CE2705" s="129" t="s">
        <v>2177</v>
      </c>
      <c r="CF2705" s="129" t="s">
        <v>2189</v>
      </c>
      <c r="CG2705" s="131" t="s">
        <v>18127</v>
      </c>
      <c r="CH2705" s="131" t="s">
        <v>14058</v>
      </c>
      <c r="CI2705" s="124" t="s">
        <v>21688</v>
      </c>
    </row>
    <row r="2706" spans="45:87" ht="15" hidden="1" x14ac:dyDescent="0.25">
      <c r="AS2706" s="124" t="s">
        <v>6901</v>
      </c>
      <c r="AT2706" s="129" t="s">
        <v>2101</v>
      </c>
      <c r="AU2706" s="129" t="s">
        <v>181</v>
      </c>
      <c r="AV2706" s="129" t="s">
        <v>2134</v>
      </c>
      <c r="AW2706" s="129" t="s">
        <v>2177</v>
      </c>
      <c r="AX2706" s="129" t="s">
        <v>2191</v>
      </c>
      <c r="AZ2706" s="129" t="s">
        <v>3984</v>
      </c>
      <c r="BA2706" s="130" t="s">
        <v>14059</v>
      </c>
      <c r="BB2706" s="130" t="s">
        <v>14060</v>
      </c>
      <c r="BH2706" s="124"/>
      <c r="BI2706" s="124"/>
      <c r="BP2706" s="123"/>
      <c r="BQ2706" s="123"/>
      <c r="BR2706" s="123"/>
      <c r="BX2706" s="123"/>
      <c r="BY2706" s="123"/>
      <c r="CB2706" s="129" t="s">
        <v>2101</v>
      </c>
      <c r="CC2706" s="129" t="s">
        <v>181</v>
      </c>
      <c r="CD2706" s="129" t="s">
        <v>2134</v>
      </c>
      <c r="CE2706" s="129" t="s">
        <v>2177</v>
      </c>
      <c r="CF2706" s="129" t="s">
        <v>2191</v>
      </c>
      <c r="CG2706" s="131" t="s">
        <v>18127</v>
      </c>
      <c r="CH2706" s="131" t="s">
        <v>14060</v>
      </c>
      <c r="CI2706" s="124" t="s">
        <v>21689</v>
      </c>
    </row>
    <row r="2707" spans="45:87" ht="15" hidden="1" x14ac:dyDescent="0.25">
      <c r="AS2707" s="124" t="s">
        <v>6902</v>
      </c>
      <c r="AT2707" s="129" t="s">
        <v>2101</v>
      </c>
      <c r="AU2707" s="129" t="s">
        <v>181</v>
      </c>
      <c r="AV2707" s="129" t="s">
        <v>2134</v>
      </c>
      <c r="AW2707" s="129" t="s">
        <v>2177</v>
      </c>
      <c r="AX2707" s="129" t="s">
        <v>2194</v>
      </c>
      <c r="AZ2707" s="129" t="s">
        <v>3984</v>
      </c>
      <c r="BA2707" s="130" t="s">
        <v>14061</v>
      </c>
      <c r="BB2707" s="130" t="s">
        <v>14062</v>
      </c>
      <c r="BH2707" s="124"/>
      <c r="BI2707" s="124"/>
      <c r="BP2707" s="123"/>
      <c r="BQ2707" s="123"/>
      <c r="BR2707" s="123"/>
      <c r="BX2707" s="123"/>
      <c r="BY2707" s="123"/>
      <c r="CB2707" s="129" t="s">
        <v>2101</v>
      </c>
      <c r="CC2707" s="129" t="s">
        <v>181</v>
      </c>
      <c r="CD2707" s="129" t="s">
        <v>2134</v>
      </c>
      <c r="CE2707" s="129" t="s">
        <v>2177</v>
      </c>
      <c r="CF2707" s="129" t="s">
        <v>2194</v>
      </c>
      <c r="CG2707" s="131" t="s">
        <v>18127</v>
      </c>
      <c r="CH2707" s="131" t="s">
        <v>14062</v>
      </c>
      <c r="CI2707" s="124" t="s">
        <v>21690</v>
      </c>
    </row>
    <row r="2708" spans="45:87" ht="15" hidden="1" x14ac:dyDescent="0.25">
      <c r="AS2708" s="124" t="s">
        <v>6903</v>
      </c>
      <c r="AT2708" s="129" t="s">
        <v>2101</v>
      </c>
      <c r="AU2708" s="129" t="s">
        <v>181</v>
      </c>
      <c r="AV2708" s="129" t="s">
        <v>2134</v>
      </c>
      <c r="AW2708" s="129" t="s">
        <v>2177</v>
      </c>
      <c r="AX2708" s="129" t="s">
        <v>2195</v>
      </c>
      <c r="AZ2708" s="129" t="s">
        <v>3984</v>
      </c>
      <c r="BA2708" s="130" t="s">
        <v>14063</v>
      </c>
      <c r="BB2708" s="130" t="s">
        <v>14064</v>
      </c>
      <c r="BH2708" s="124"/>
      <c r="BI2708" s="124"/>
      <c r="BP2708" s="123"/>
      <c r="BQ2708" s="123"/>
      <c r="BR2708" s="123"/>
      <c r="BX2708" s="123"/>
      <c r="BY2708" s="123"/>
      <c r="CB2708" s="129" t="s">
        <v>2101</v>
      </c>
      <c r="CC2708" s="129" t="s">
        <v>181</v>
      </c>
      <c r="CD2708" s="129" t="s">
        <v>2134</v>
      </c>
      <c r="CE2708" s="129" t="s">
        <v>2177</v>
      </c>
      <c r="CF2708" s="129" t="s">
        <v>2195</v>
      </c>
      <c r="CG2708" s="131" t="s">
        <v>18127</v>
      </c>
      <c r="CH2708" s="131" t="s">
        <v>14064</v>
      </c>
      <c r="CI2708" s="124" t="s">
        <v>21691</v>
      </c>
    </row>
    <row r="2709" spans="45:87" ht="15" hidden="1" x14ac:dyDescent="0.25">
      <c r="AS2709" s="124" t="s">
        <v>6904</v>
      </c>
      <c r="AT2709" s="129" t="s">
        <v>2101</v>
      </c>
      <c r="AU2709" s="129" t="s">
        <v>181</v>
      </c>
      <c r="AV2709" s="129" t="s">
        <v>2198</v>
      </c>
      <c r="AW2709" s="129" t="s">
        <v>2199</v>
      </c>
      <c r="AX2709" s="129" t="s">
        <v>2214</v>
      </c>
      <c r="AZ2709" s="129" t="s">
        <v>3984</v>
      </c>
      <c r="BA2709" s="130" t="s">
        <v>14065</v>
      </c>
      <c r="BB2709" s="130" t="s">
        <v>14066</v>
      </c>
      <c r="BH2709" s="124"/>
      <c r="BI2709" s="124"/>
      <c r="BP2709" s="123"/>
      <c r="BQ2709" s="123"/>
      <c r="BR2709" s="123"/>
      <c r="BX2709" s="123"/>
      <c r="BY2709" s="123"/>
      <c r="CB2709" s="129" t="s">
        <v>2101</v>
      </c>
      <c r="CC2709" s="129" t="s">
        <v>181</v>
      </c>
      <c r="CD2709" s="129" t="s">
        <v>2198</v>
      </c>
      <c r="CE2709" s="129" t="s">
        <v>2199</v>
      </c>
      <c r="CF2709" s="129" t="s">
        <v>2214</v>
      </c>
      <c r="CG2709" s="131" t="s">
        <v>18128</v>
      </c>
      <c r="CH2709" s="131" t="s">
        <v>14066</v>
      </c>
      <c r="CI2709" s="124" t="s">
        <v>21692</v>
      </c>
    </row>
    <row r="2710" spans="45:87" ht="15" hidden="1" x14ac:dyDescent="0.25">
      <c r="AS2710" s="124" t="s">
        <v>6905</v>
      </c>
      <c r="AT2710" s="129" t="s">
        <v>2101</v>
      </c>
      <c r="AU2710" s="129" t="s">
        <v>181</v>
      </c>
      <c r="AV2710" s="129" t="s">
        <v>2198</v>
      </c>
      <c r="AW2710" s="129" t="s">
        <v>2199</v>
      </c>
      <c r="AX2710" s="129" t="s">
        <v>2215</v>
      </c>
      <c r="AZ2710" s="129" t="s">
        <v>3984</v>
      </c>
      <c r="BA2710" s="130" t="s">
        <v>14067</v>
      </c>
      <c r="BB2710" s="130" t="s">
        <v>14068</v>
      </c>
      <c r="BH2710" s="124"/>
      <c r="BI2710" s="124"/>
      <c r="BP2710" s="123"/>
      <c r="BQ2710" s="123"/>
      <c r="BR2710" s="123"/>
      <c r="BX2710" s="123"/>
      <c r="BY2710" s="123"/>
      <c r="CB2710" s="129" t="s">
        <v>2101</v>
      </c>
      <c r="CC2710" s="129" t="s">
        <v>181</v>
      </c>
      <c r="CD2710" s="129" t="s">
        <v>2198</v>
      </c>
      <c r="CE2710" s="129" t="s">
        <v>2199</v>
      </c>
      <c r="CF2710" s="129" t="s">
        <v>2215</v>
      </c>
      <c r="CG2710" s="131" t="s">
        <v>18128</v>
      </c>
      <c r="CH2710" s="131" t="s">
        <v>14068</v>
      </c>
      <c r="CI2710" s="124" t="s">
        <v>21693</v>
      </c>
    </row>
    <row r="2711" spans="45:87" ht="15" hidden="1" x14ac:dyDescent="0.25">
      <c r="AS2711" s="124" t="s">
        <v>6906</v>
      </c>
      <c r="AT2711" s="129" t="s">
        <v>2101</v>
      </c>
      <c r="AU2711" s="129" t="s">
        <v>181</v>
      </c>
      <c r="AV2711" s="129" t="s">
        <v>2198</v>
      </c>
      <c r="AW2711" s="129" t="s">
        <v>2199</v>
      </c>
      <c r="AX2711" s="129" t="s">
        <v>2221</v>
      </c>
      <c r="AZ2711" s="129" t="s">
        <v>3984</v>
      </c>
      <c r="BA2711" s="130" t="s">
        <v>14069</v>
      </c>
      <c r="BB2711" s="130" t="s">
        <v>14070</v>
      </c>
      <c r="BH2711" s="124"/>
      <c r="BI2711" s="124"/>
      <c r="BP2711" s="123"/>
      <c r="BQ2711" s="123"/>
      <c r="BR2711" s="123"/>
      <c r="BX2711" s="123"/>
      <c r="BY2711" s="123"/>
      <c r="CB2711" s="129" t="s">
        <v>2101</v>
      </c>
      <c r="CC2711" s="129" t="s">
        <v>181</v>
      </c>
      <c r="CD2711" s="129" t="s">
        <v>2198</v>
      </c>
      <c r="CE2711" s="129" t="s">
        <v>2199</v>
      </c>
      <c r="CF2711" s="129" t="s">
        <v>2221</v>
      </c>
      <c r="CG2711" s="131" t="s">
        <v>18128</v>
      </c>
      <c r="CH2711" s="131" t="s">
        <v>14070</v>
      </c>
      <c r="CI2711" s="124" t="s">
        <v>21694</v>
      </c>
    </row>
    <row r="2712" spans="45:87" ht="15" hidden="1" x14ac:dyDescent="0.25">
      <c r="AS2712" s="124" t="s">
        <v>6907</v>
      </c>
      <c r="AT2712" s="129" t="s">
        <v>2101</v>
      </c>
      <c r="AU2712" s="129" t="s">
        <v>181</v>
      </c>
      <c r="AV2712" s="129" t="s">
        <v>2198</v>
      </c>
      <c r="AW2712" s="129" t="s">
        <v>2241</v>
      </c>
      <c r="AX2712" s="129" t="s">
        <v>2242</v>
      </c>
      <c r="AZ2712" s="129" t="s">
        <v>3984</v>
      </c>
      <c r="BA2712" s="130" t="s">
        <v>14071</v>
      </c>
      <c r="BB2712" s="130" t="s">
        <v>14072</v>
      </c>
      <c r="BH2712" s="124"/>
      <c r="BI2712" s="124"/>
      <c r="BP2712" s="123"/>
      <c r="BQ2712" s="123"/>
      <c r="BR2712" s="123"/>
      <c r="BX2712" s="123"/>
      <c r="BY2712" s="123"/>
      <c r="CB2712" s="129" t="s">
        <v>2101</v>
      </c>
      <c r="CC2712" s="129" t="s">
        <v>181</v>
      </c>
      <c r="CD2712" s="129" t="s">
        <v>2198</v>
      </c>
      <c r="CE2712" s="129" t="s">
        <v>2241</v>
      </c>
      <c r="CF2712" s="129" t="s">
        <v>2242</v>
      </c>
      <c r="CG2712" s="131" t="s">
        <v>18129</v>
      </c>
      <c r="CH2712" s="131" t="s">
        <v>14072</v>
      </c>
      <c r="CI2712" s="124" t="s">
        <v>21695</v>
      </c>
    </row>
    <row r="2713" spans="45:87" ht="15" hidden="1" x14ac:dyDescent="0.25">
      <c r="AS2713" s="124" t="s">
        <v>6908</v>
      </c>
      <c r="AT2713" s="129" t="s">
        <v>2101</v>
      </c>
      <c r="AU2713" s="129" t="s">
        <v>181</v>
      </c>
      <c r="AV2713" s="129" t="s">
        <v>2198</v>
      </c>
      <c r="AW2713" s="129" t="s">
        <v>2241</v>
      </c>
      <c r="AX2713" s="129" t="s">
        <v>2251</v>
      </c>
      <c r="AZ2713" s="129" t="s">
        <v>3984</v>
      </c>
      <c r="BA2713" s="130" t="s">
        <v>14073</v>
      </c>
      <c r="BB2713" s="130" t="s">
        <v>14074</v>
      </c>
      <c r="BH2713" s="124"/>
      <c r="BI2713" s="124"/>
      <c r="BP2713" s="123"/>
      <c r="BQ2713" s="123"/>
      <c r="BR2713" s="123"/>
      <c r="BX2713" s="123"/>
      <c r="BY2713" s="123"/>
      <c r="CB2713" s="129" t="s">
        <v>2101</v>
      </c>
      <c r="CC2713" s="129" t="s">
        <v>181</v>
      </c>
      <c r="CD2713" s="129" t="s">
        <v>2198</v>
      </c>
      <c r="CE2713" s="129" t="s">
        <v>2241</v>
      </c>
      <c r="CF2713" s="129" t="s">
        <v>2251</v>
      </c>
      <c r="CG2713" s="131" t="s">
        <v>18129</v>
      </c>
      <c r="CH2713" s="131" t="s">
        <v>14074</v>
      </c>
      <c r="CI2713" s="124" t="s">
        <v>21696</v>
      </c>
    </row>
    <row r="2714" spans="45:87" ht="15" hidden="1" x14ac:dyDescent="0.25">
      <c r="AS2714" s="124" t="s">
        <v>6909</v>
      </c>
      <c r="AT2714" s="129" t="s">
        <v>2101</v>
      </c>
      <c r="AU2714" s="129" t="s">
        <v>181</v>
      </c>
      <c r="AV2714" s="129" t="s">
        <v>2105</v>
      </c>
      <c r="AW2714" s="129" t="s">
        <v>2106</v>
      </c>
      <c r="AX2714" s="129" t="s">
        <v>2269</v>
      </c>
      <c r="AZ2714" s="129" t="s">
        <v>3984</v>
      </c>
      <c r="BA2714" s="130" t="s">
        <v>14075</v>
      </c>
      <c r="BB2714" s="130" t="s">
        <v>14076</v>
      </c>
      <c r="BH2714" s="124"/>
      <c r="BI2714" s="124"/>
      <c r="BP2714" s="123"/>
      <c r="BQ2714" s="123"/>
      <c r="BR2714" s="123"/>
      <c r="BX2714" s="123"/>
      <c r="BY2714" s="123"/>
      <c r="CB2714" s="129" t="s">
        <v>2101</v>
      </c>
      <c r="CC2714" s="129" t="s">
        <v>181</v>
      </c>
      <c r="CD2714" s="129" t="s">
        <v>2105</v>
      </c>
      <c r="CE2714" s="129" t="s">
        <v>2106</v>
      </c>
      <c r="CF2714" s="129" t="s">
        <v>2269</v>
      </c>
      <c r="CG2714" s="131" t="s">
        <v>18130</v>
      </c>
      <c r="CH2714" s="131" t="s">
        <v>14076</v>
      </c>
      <c r="CI2714" s="124" t="s">
        <v>21697</v>
      </c>
    </row>
    <row r="2715" spans="45:87" ht="15" hidden="1" x14ac:dyDescent="0.25">
      <c r="AS2715" s="124" t="s">
        <v>6910</v>
      </c>
      <c r="AT2715" s="129" t="s">
        <v>2101</v>
      </c>
      <c r="AU2715" s="129" t="s">
        <v>181</v>
      </c>
      <c r="AV2715" s="129" t="s">
        <v>2105</v>
      </c>
      <c r="AW2715" s="129" t="s">
        <v>2106</v>
      </c>
      <c r="AX2715" s="129" t="s">
        <v>2270</v>
      </c>
      <c r="AZ2715" s="129" t="s">
        <v>3984</v>
      </c>
      <c r="BA2715" s="130" t="s">
        <v>14077</v>
      </c>
      <c r="BB2715" s="130" t="s">
        <v>14078</v>
      </c>
      <c r="BH2715" s="124"/>
      <c r="BI2715" s="124"/>
      <c r="BP2715" s="123"/>
      <c r="BQ2715" s="123"/>
      <c r="BR2715" s="123"/>
      <c r="BX2715" s="123"/>
      <c r="BY2715" s="123"/>
      <c r="CB2715" s="129" t="s">
        <v>2101</v>
      </c>
      <c r="CC2715" s="129" t="s">
        <v>181</v>
      </c>
      <c r="CD2715" s="129" t="s">
        <v>2105</v>
      </c>
      <c r="CE2715" s="129" t="s">
        <v>2106</v>
      </c>
      <c r="CF2715" s="129" t="s">
        <v>2270</v>
      </c>
      <c r="CG2715" s="131" t="s">
        <v>18130</v>
      </c>
      <c r="CH2715" s="131" t="s">
        <v>14078</v>
      </c>
      <c r="CI2715" s="124" t="s">
        <v>21698</v>
      </c>
    </row>
    <row r="2716" spans="45:87" ht="15" hidden="1" x14ac:dyDescent="0.25">
      <c r="AS2716" s="124" t="s">
        <v>6911</v>
      </c>
      <c r="AT2716" s="129" t="s">
        <v>2101</v>
      </c>
      <c r="AU2716" s="129" t="s">
        <v>181</v>
      </c>
      <c r="AV2716" s="129" t="s">
        <v>2105</v>
      </c>
      <c r="AW2716" s="129" t="s">
        <v>2108</v>
      </c>
      <c r="AX2716" s="129" t="s">
        <v>2111</v>
      </c>
      <c r="AZ2716" s="129" t="s">
        <v>3984</v>
      </c>
      <c r="BA2716" s="130" t="s">
        <v>14079</v>
      </c>
      <c r="BB2716" s="130" t="s">
        <v>14080</v>
      </c>
      <c r="BH2716" s="124"/>
      <c r="BI2716" s="124"/>
      <c r="BP2716" s="123"/>
      <c r="BQ2716" s="123"/>
      <c r="BR2716" s="123"/>
      <c r="BX2716" s="123"/>
      <c r="BY2716" s="123"/>
      <c r="CB2716" s="129" t="s">
        <v>2101</v>
      </c>
      <c r="CC2716" s="129" t="s">
        <v>181</v>
      </c>
      <c r="CD2716" s="129" t="s">
        <v>2105</v>
      </c>
      <c r="CE2716" s="129" t="s">
        <v>2108</v>
      </c>
      <c r="CF2716" s="129" t="s">
        <v>2111</v>
      </c>
      <c r="CG2716" s="131" t="s">
        <v>18131</v>
      </c>
      <c r="CH2716" s="131" t="s">
        <v>14080</v>
      </c>
      <c r="CI2716" s="124" t="s">
        <v>21699</v>
      </c>
    </row>
    <row r="2717" spans="45:87" ht="15" hidden="1" x14ac:dyDescent="0.25">
      <c r="AS2717" s="124" t="s">
        <v>6912</v>
      </c>
      <c r="AT2717" s="129" t="s">
        <v>2101</v>
      </c>
      <c r="AU2717" s="129" t="s">
        <v>181</v>
      </c>
      <c r="AV2717" s="129" t="s">
        <v>2320</v>
      </c>
      <c r="AW2717" s="129" t="s">
        <v>2321</v>
      </c>
      <c r="AX2717" s="129" t="s">
        <v>2322</v>
      </c>
      <c r="AZ2717" s="129" t="s">
        <v>3984</v>
      </c>
      <c r="BA2717" s="130" t="s">
        <v>14081</v>
      </c>
      <c r="BB2717" s="130" t="s">
        <v>14082</v>
      </c>
      <c r="BH2717" s="124"/>
      <c r="BI2717" s="124"/>
      <c r="BP2717" s="123"/>
      <c r="BQ2717" s="123"/>
      <c r="BR2717" s="123"/>
      <c r="BX2717" s="123"/>
      <c r="BY2717" s="123"/>
      <c r="CB2717" s="129" t="s">
        <v>2101</v>
      </c>
      <c r="CC2717" s="129" t="s">
        <v>181</v>
      </c>
      <c r="CD2717" s="129" t="s">
        <v>2320</v>
      </c>
      <c r="CE2717" s="129" t="s">
        <v>2321</v>
      </c>
      <c r="CF2717" s="129" t="s">
        <v>2322</v>
      </c>
      <c r="CG2717" s="131" t="s">
        <v>18132</v>
      </c>
      <c r="CH2717" s="131" t="s">
        <v>14082</v>
      </c>
      <c r="CI2717" s="124" t="s">
        <v>21700</v>
      </c>
    </row>
    <row r="2718" spans="45:87" ht="15" hidden="1" x14ac:dyDescent="0.25">
      <c r="AS2718" s="124" t="s">
        <v>6913</v>
      </c>
      <c r="AT2718" s="129" t="s">
        <v>2101</v>
      </c>
      <c r="AU2718" s="129" t="s">
        <v>181</v>
      </c>
      <c r="AV2718" s="129" t="s">
        <v>2320</v>
      </c>
      <c r="AW2718" s="129" t="s">
        <v>2321</v>
      </c>
      <c r="AX2718" s="129" t="s">
        <v>2327</v>
      </c>
      <c r="AZ2718" s="129" t="s">
        <v>3984</v>
      </c>
      <c r="BA2718" s="130" t="s">
        <v>14083</v>
      </c>
      <c r="BB2718" s="130" t="s">
        <v>14084</v>
      </c>
      <c r="BH2718" s="124"/>
      <c r="BI2718" s="124"/>
      <c r="BP2718" s="123"/>
      <c r="BQ2718" s="123"/>
      <c r="BR2718" s="123"/>
      <c r="BX2718" s="123"/>
      <c r="BY2718" s="123"/>
      <c r="CB2718" s="129" t="s">
        <v>2101</v>
      </c>
      <c r="CC2718" s="129" t="s">
        <v>181</v>
      </c>
      <c r="CD2718" s="129" t="s">
        <v>2320</v>
      </c>
      <c r="CE2718" s="129" t="s">
        <v>2321</v>
      </c>
      <c r="CF2718" s="129" t="s">
        <v>2327</v>
      </c>
      <c r="CG2718" s="131" t="s">
        <v>18132</v>
      </c>
      <c r="CH2718" s="131" t="s">
        <v>14084</v>
      </c>
      <c r="CI2718" s="124" t="s">
        <v>21701</v>
      </c>
    </row>
    <row r="2719" spans="45:87" ht="15" hidden="1" x14ac:dyDescent="0.25">
      <c r="AS2719" s="124" t="s">
        <v>6914</v>
      </c>
      <c r="AT2719" s="129" t="s">
        <v>2101</v>
      </c>
      <c r="AU2719" s="129" t="s">
        <v>181</v>
      </c>
      <c r="AV2719" s="129" t="s">
        <v>2320</v>
      </c>
      <c r="AW2719" s="129" t="s">
        <v>2321</v>
      </c>
      <c r="AX2719" s="129" t="s">
        <v>2335</v>
      </c>
      <c r="AZ2719" s="129" t="s">
        <v>3984</v>
      </c>
      <c r="BA2719" s="130" t="s">
        <v>14085</v>
      </c>
      <c r="BB2719" s="130" t="s">
        <v>14086</v>
      </c>
      <c r="BH2719" s="124"/>
      <c r="BI2719" s="124"/>
      <c r="BP2719" s="123"/>
      <c r="BQ2719" s="123"/>
      <c r="BR2719" s="123"/>
      <c r="BX2719" s="123"/>
      <c r="BY2719" s="123"/>
      <c r="CB2719" s="129" t="s">
        <v>2101</v>
      </c>
      <c r="CC2719" s="129" t="s">
        <v>181</v>
      </c>
      <c r="CD2719" s="129" t="s">
        <v>2320</v>
      </c>
      <c r="CE2719" s="129" t="s">
        <v>2321</v>
      </c>
      <c r="CF2719" s="129" t="s">
        <v>2335</v>
      </c>
      <c r="CG2719" s="131" t="s">
        <v>18132</v>
      </c>
      <c r="CH2719" s="131" t="s">
        <v>14086</v>
      </c>
      <c r="CI2719" s="124" t="s">
        <v>21702</v>
      </c>
    </row>
    <row r="2720" spans="45:87" ht="15" hidden="1" x14ac:dyDescent="0.25">
      <c r="AS2720" s="124" t="s">
        <v>6915</v>
      </c>
      <c r="AT2720" s="129" t="s">
        <v>2101</v>
      </c>
      <c r="AU2720" s="129" t="s">
        <v>181</v>
      </c>
      <c r="AV2720" s="129" t="s">
        <v>2320</v>
      </c>
      <c r="AW2720" s="129" t="s">
        <v>2338</v>
      </c>
      <c r="AX2720" s="129" t="s">
        <v>2339</v>
      </c>
      <c r="AZ2720" s="129" t="s">
        <v>3984</v>
      </c>
      <c r="BA2720" s="130" t="s">
        <v>14087</v>
      </c>
      <c r="BB2720" s="130" t="s">
        <v>14088</v>
      </c>
      <c r="BH2720" s="124"/>
      <c r="BI2720" s="124"/>
      <c r="BP2720" s="123"/>
      <c r="BQ2720" s="123"/>
      <c r="BR2720" s="123"/>
      <c r="BX2720" s="123"/>
      <c r="BY2720" s="123"/>
      <c r="CB2720" s="129" t="s">
        <v>2101</v>
      </c>
      <c r="CC2720" s="129" t="s">
        <v>181</v>
      </c>
      <c r="CD2720" s="129" t="s">
        <v>2320</v>
      </c>
      <c r="CE2720" s="129" t="s">
        <v>2338</v>
      </c>
      <c r="CF2720" s="129" t="s">
        <v>2339</v>
      </c>
      <c r="CG2720" s="131" t="s">
        <v>18133</v>
      </c>
      <c r="CH2720" s="131" t="s">
        <v>14088</v>
      </c>
      <c r="CI2720" s="124" t="s">
        <v>21703</v>
      </c>
    </row>
    <row r="2721" spans="45:87" ht="15" hidden="1" x14ac:dyDescent="0.25">
      <c r="AS2721" s="124" t="s">
        <v>6916</v>
      </c>
      <c r="AT2721" s="129" t="s">
        <v>2101</v>
      </c>
      <c r="AU2721" s="129" t="s">
        <v>181</v>
      </c>
      <c r="AV2721" s="129" t="s">
        <v>2320</v>
      </c>
      <c r="AW2721" s="129" t="s">
        <v>2338</v>
      </c>
      <c r="AX2721" s="129" t="s">
        <v>2346</v>
      </c>
      <c r="AZ2721" s="129" t="s">
        <v>3984</v>
      </c>
      <c r="BA2721" s="130" t="s">
        <v>14089</v>
      </c>
      <c r="BB2721" s="130" t="s">
        <v>14090</v>
      </c>
      <c r="BH2721" s="124"/>
      <c r="BI2721" s="124"/>
      <c r="BP2721" s="123"/>
      <c r="BQ2721" s="123"/>
      <c r="BR2721" s="123"/>
      <c r="BX2721" s="123"/>
      <c r="BY2721" s="123"/>
      <c r="CB2721" s="129" t="s">
        <v>2101</v>
      </c>
      <c r="CC2721" s="129" t="s">
        <v>181</v>
      </c>
      <c r="CD2721" s="129" t="s">
        <v>2320</v>
      </c>
      <c r="CE2721" s="129" t="s">
        <v>2338</v>
      </c>
      <c r="CF2721" s="129" t="s">
        <v>2346</v>
      </c>
      <c r="CG2721" s="131" t="s">
        <v>18133</v>
      </c>
      <c r="CH2721" s="131" t="s">
        <v>14090</v>
      </c>
      <c r="CI2721" s="124" t="s">
        <v>21704</v>
      </c>
    </row>
    <row r="2722" spans="45:87" ht="15" hidden="1" x14ac:dyDescent="0.25">
      <c r="AS2722" s="124" t="s">
        <v>6917</v>
      </c>
      <c r="AT2722" s="129" t="s">
        <v>2101</v>
      </c>
      <c r="AU2722" s="129" t="s">
        <v>181</v>
      </c>
      <c r="AV2722" s="129" t="s">
        <v>2320</v>
      </c>
      <c r="AW2722" s="129" t="s">
        <v>2338</v>
      </c>
      <c r="AX2722" s="129" t="s">
        <v>2350</v>
      </c>
      <c r="AZ2722" s="129" t="s">
        <v>3984</v>
      </c>
      <c r="BA2722" s="130" t="s">
        <v>14091</v>
      </c>
      <c r="BB2722" s="130" t="s">
        <v>14092</v>
      </c>
      <c r="BH2722" s="124"/>
      <c r="BI2722" s="124"/>
      <c r="BP2722" s="123"/>
      <c r="BQ2722" s="123"/>
      <c r="BR2722" s="123"/>
      <c r="BX2722" s="123"/>
      <c r="BY2722" s="123"/>
      <c r="CB2722" s="129" t="s">
        <v>2101</v>
      </c>
      <c r="CC2722" s="129" t="s">
        <v>181</v>
      </c>
      <c r="CD2722" s="129" t="s">
        <v>2320</v>
      </c>
      <c r="CE2722" s="129" t="s">
        <v>2338</v>
      </c>
      <c r="CF2722" s="129" t="s">
        <v>2350</v>
      </c>
      <c r="CG2722" s="131" t="s">
        <v>18133</v>
      </c>
      <c r="CH2722" s="131" t="s">
        <v>14092</v>
      </c>
      <c r="CI2722" s="124" t="s">
        <v>21705</v>
      </c>
    </row>
    <row r="2723" spans="45:87" ht="15" hidden="1" x14ac:dyDescent="0.25">
      <c r="AS2723" s="124" t="s">
        <v>6918</v>
      </c>
      <c r="AT2723" s="129" t="s">
        <v>2101</v>
      </c>
      <c r="AU2723" s="129" t="s">
        <v>181</v>
      </c>
      <c r="AV2723" s="129" t="s">
        <v>2395</v>
      </c>
      <c r="AW2723" s="129" t="s">
        <v>2396</v>
      </c>
      <c r="AX2723" s="129" t="s">
        <v>2397</v>
      </c>
      <c r="AZ2723" s="129" t="s">
        <v>3984</v>
      </c>
      <c r="BA2723" s="130" t="s">
        <v>14093</v>
      </c>
      <c r="BB2723" s="130" t="s">
        <v>14094</v>
      </c>
      <c r="BH2723" s="124"/>
      <c r="BI2723" s="124"/>
      <c r="BP2723" s="123"/>
      <c r="BQ2723" s="123"/>
      <c r="BR2723" s="123"/>
      <c r="BX2723" s="123"/>
      <c r="BY2723" s="123"/>
      <c r="CB2723" s="129" t="s">
        <v>2101</v>
      </c>
      <c r="CC2723" s="129" t="s">
        <v>181</v>
      </c>
      <c r="CD2723" s="129" t="s">
        <v>2395</v>
      </c>
      <c r="CE2723" s="129" t="s">
        <v>2396</v>
      </c>
      <c r="CF2723" s="129" t="s">
        <v>2397</v>
      </c>
      <c r="CG2723" s="131" t="s">
        <v>18134</v>
      </c>
      <c r="CH2723" s="131" t="s">
        <v>14094</v>
      </c>
      <c r="CI2723" s="124" t="s">
        <v>21706</v>
      </c>
    </row>
    <row r="2724" spans="45:87" ht="15" hidden="1" x14ac:dyDescent="0.25">
      <c r="AS2724" s="124" t="s">
        <v>6919</v>
      </c>
      <c r="AT2724" s="129" t="s">
        <v>2101</v>
      </c>
      <c r="AU2724" s="129" t="s">
        <v>181</v>
      </c>
      <c r="AV2724" s="129" t="s">
        <v>2395</v>
      </c>
      <c r="AW2724" s="129" t="s">
        <v>2396</v>
      </c>
      <c r="AX2724" s="129" t="s">
        <v>2398</v>
      </c>
      <c r="AZ2724" s="129" t="s">
        <v>3984</v>
      </c>
      <c r="BA2724" s="130" t="s">
        <v>14095</v>
      </c>
      <c r="BB2724" s="130" t="s">
        <v>14096</v>
      </c>
      <c r="BH2724" s="124"/>
      <c r="BI2724" s="124"/>
      <c r="BP2724" s="123"/>
      <c r="BQ2724" s="123"/>
      <c r="BR2724" s="123"/>
      <c r="BX2724" s="123"/>
      <c r="BY2724" s="123"/>
      <c r="CB2724" s="129" t="s">
        <v>2101</v>
      </c>
      <c r="CC2724" s="129" t="s">
        <v>181</v>
      </c>
      <c r="CD2724" s="129" t="s">
        <v>2395</v>
      </c>
      <c r="CE2724" s="129" t="s">
        <v>2396</v>
      </c>
      <c r="CF2724" s="129" t="s">
        <v>2398</v>
      </c>
      <c r="CG2724" s="131" t="s">
        <v>18134</v>
      </c>
      <c r="CH2724" s="131" t="s">
        <v>14096</v>
      </c>
      <c r="CI2724" s="124" t="s">
        <v>21707</v>
      </c>
    </row>
    <row r="2725" spans="45:87" ht="15" hidden="1" x14ac:dyDescent="0.25">
      <c r="AS2725" s="124" t="s">
        <v>6920</v>
      </c>
      <c r="AT2725" s="129" t="s">
        <v>2101</v>
      </c>
      <c r="AU2725" s="129" t="s">
        <v>181</v>
      </c>
      <c r="AV2725" s="129" t="s">
        <v>2395</v>
      </c>
      <c r="AW2725" s="129" t="s">
        <v>2396</v>
      </c>
      <c r="AX2725" s="129" t="s">
        <v>2399</v>
      </c>
      <c r="AZ2725" s="129" t="s">
        <v>3984</v>
      </c>
      <c r="BA2725" s="130" t="s">
        <v>14097</v>
      </c>
      <c r="BB2725" s="130" t="s">
        <v>14098</v>
      </c>
      <c r="BH2725" s="124"/>
      <c r="BI2725" s="124"/>
      <c r="BP2725" s="123"/>
      <c r="BQ2725" s="123"/>
      <c r="BR2725" s="123"/>
      <c r="BX2725" s="123"/>
      <c r="BY2725" s="123"/>
      <c r="CB2725" s="129" t="s">
        <v>2101</v>
      </c>
      <c r="CC2725" s="129" t="s">
        <v>181</v>
      </c>
      <c r="CD2725" s="129" t="s">
        <v>2395</v>
      </c>
      <c r="CE2725" s="129" t="s">
        <v>2396</v>
      </c>
      <c r="CF2725" s="129" t="s">
        <v>2399</v>
      </c>
      <c r="CG2725" s="131" t="s">
        <v>18134</v>
      </c>
      <c r="CH2725" s="131" t="s">
        <v>14098</v>
      </c>
      <c r="CI2725" s="124" t="s">
        <v>21708</v>
      </c>
    </row>
    <row r="2726" spans="45:87" ht="15" hidden="1" x14ac:dyDescent="0.25">
      <c r="AS2726" s="124" t="s">
        <v>6921</v>
      </c>
      <c r="AT2726" s="129" t="s">
        <v>2101</v>
      </c>
      <c r="AU2726" s="129" t="s">
        <v>181</v>
      </c>
      <c r="AV2726" s="129" t="s">
        <v>2395</v>
      </c>
      <c r="AW2726" s="129" t="s">
        <v>2396</v>
      </c>
      <c r="AX2726" s="129" t="s">
        <v>2401</v>
      </c>
      <c r="AZ2726" s="129" t="s">
        <v>3984</v>
      </c>
      <c r="BA2726" s="130" t="s">
        <v>14099</v>
      </c>
      <c r="BB2726" s="130" t="s">
        <v>14100</v>
      </c>
      <c r="BH2726" s="124"/>
      <c r="BI2726" s="124"/>
      <c r="BP2726" s="123"/>
      <c r="BQ2726" s="123"/>
      <c r="BR2726" s="123"/>
      <c r="BX2726" s="123"/>
      <c r="BY2726" s="123"/>
      <c r="CB2726" s="129" t="s">
        <v>2101</v>
      </c>
      <c r="CC2726" s="129" t="s">
        <v>181</v>
      </c>
      <c r="CD2726" s="129" t="s">
        <v>2395</v>
      </c>
      <c r="CE2726" s="129" t="s">
        <v>2396</v>
      </c>
      <c r="CF2726" s="129" t="s">
        <v>2401</v>
      </c>
      <c r="CG2726" s="131" t="s">
        <v>18134</v>
      </c>
      <c r="CH2726" s="131" t="s">
        <v>14100</v>
      </c>
      <c r="CI2726" s="124" t="s">
        <v>21709</v>
      </c>
    </row>
    <row r="2727" spans="45:87" ht="15" hidden="1" x14ac:dyDescent="0.25">
      <c r="AS2727" s="124" t="s">
        <v>6922</v>
      </c>
      <c r="AT2727" s="129" t="s">
        <v>2101</v>
      </c>
      <c r="AU2727" s="129" t="s">
        <v>181</v>
      </c>
      <c r="AV2727" s="129" t="s">
        <v>2395</v>
      </c>
      <c r="AW2727" s="129" t="s">
        <v>2396</v>
      </c>
      <c r="AX2727" s="129" t="s">
        <v>2402</v>
      </c>
      <c r="AZ2727" s="129" t="s">
        <v>3984</v>
      </c>
      <c r="BA2727" s="130" t="s">
        <v>14101</v>
      </c>
      <c r="BB2727" s="130" t="s">
        <v>14102</v>
      </c>
      <c r="BH2727" s="124"/>
      <c r="BI2727" s="124"/>
      <c r="BP2727" s="123"/>
      <c r="BQ2727" s="123"/>
      <c r="BR2727" s="123"/>
      <c r="BX2727" s="123"/>
      <c r="BY2727" s="123"/>
      <c r="CB2727" s="129" t="s">
        <v>2101</v>
      </c>
      <c r="CC2727" s="129" t="s">
        <v>181</v>
      </c>
      <c r="CD2727" s="129" t="s">
        <v>2395</v>
      </c>
      <c r="CE2727" s="129" t="s">
        <v>2396</v>
      </c>
      <c r="CF2727" s="129" t="s">
        <v>2402</v>
      </c>
      <c r="CG2727" s="131" t="s">
        <v>18134</v>
      </c>
      <c r="CH2727" s="131" t="s">
        <v>14102</v>
      </c>
      <c r="CI2727" s="124" t="s">
        <v>21710</v>
      </c>
    </row>
    <row r="2728" spans="45:87" ht="15" hidden="1" x14ac:dyDescent="0.25">
      <c r="AS2728" s="124" t="s">
        <v>6923</v>
      </c>
      <c r="AT2728" s="129" t="s">
        <v>2101</v>
      </c>
      <c r="AU2728" s="129" t="s">
        <v>181</v>
      </c>
      <c r="AV2728" s="129" t="s">
        <v>2395</v>
      </c>
      <c r="AW2728" s="129" t="s">
        <v>2396</v>
      </c>
      <c r="AX2728" s="129" t="s">
        <v>2403</v>
      </c>
      <c r="AZ2728" s="129" t="s">
        <v>3984</v>
      </c>
      <c r="BA2728" s="130" t="s">
        <v>14103</v>
      </c>
      <c r="BB2728" s="130" t="s">
        <v>14104</v>
      </c>
      <c r="BH2728" s="124"/>
      <c r="BI2728" s="124"/>
      <c r="BP2728" s="123"/>
      <c r="BQ2728" s="123"/>
      <c r="BR2728" s="123"/>
      <c r="BX2728" s="123"/>
      <c r="BY2728" s="123"/>
      <c r="CB2728" s="129" t="s">
        <v>2101</v>
      </c>
      <c r="CC2728" s="129" t="s">
        <v>181</v>
      </c>
      <c r="CD2728" s="129" t="s">
        <v>2395</v>
      </c>
      <c r="CE2728" s="129" t="s">
        <v>2396</v>
      </c>
      <c r="CF2728" s="129" t="s">
        <v>2403</v>
      </c>
      <c r="CG2728" s="131" t="s">
        <v>18134</v>
      </c>
      <c r="CH2728" s="131" t="s">
        <v>14104</v>
      </c>
      <c r="CI2728" s="124" t="s">
        <v>21711</v>
      </c>
    </row>
    <row r="2729" spans="45:87" ht="15" hidden="1" x14ac:dyDescent="0.25">
      <c r="AS2729" s="124" t="s">
        <v>6924</v>
      </c>
      <c r="AT2729" s="129" t="s">
        <v>2101</v>
      </c>
      <c r="AU2729" s="129" t="s">
        <v>181</v>
      </c>
      <c r="AV2729" s="129" t="s">
        <v>2395</v>
      </c>
      <c r="AW2729" s="129" t="s">
        <v>2396</v>
      </c>
      <c r="AX2729" s="129" t="s">
        <v>2405</v>
      </c>
      <c r="AZ2729" s="129" t="s">
        <v>3984</v>
      </c>
      <c r="BA2729" s="130" t="s">
        <v>14105</v>
      </c>
      <c r="BB2729" s="130" t="s">
        <v>14106</v>
      </c>
      <c r="BH2729" s="124"/>
      <c r="BI2729" s="124"/>
      <c r="BP2729" s="123"/>
      <c r="BQ2729" s="123"/>
      <c r="BR2729" s="123"/>
      <c r="BX2729" s="123"/>
      <c r="BY2729" s="123"/>
      <c r="CB2729" s="129" t="s">
        <v>2101</v>
      </c>
      <c r="CC2729" s="129" t="s">
        <v>181</v>
      </c>
      <c r="CD2729" s="129" t="s">
        <v>2395</v>
      </c>
      <c r="CE2729" s="129" t="s">
        <v>2396</v>
      </c>
      <c r="CF2729" s="129" t="s">
        <v>2405</v>
      </c>
      <c r="CG2729" s="131" t="s">
        <v>18134</v>
      </c>
      <c r="CH2729" s="131" t="s">
        <v>14106</v>
      </c>
      <c r="CI2729" s="124" t="s">
        <v>21712</v>
      </c>
    </row>
    <row r="2730" spans="45:87" ht="15" hidden="1" x14ac:dyDescent="0.25">
      <c r="AS2730" s="124" t="s">
        <v>6925</v>
      </c>
      <c r="AT2730" s="129" t="s">
        <v>2101</v>
      </c>
      <c r="AU2730" s="129" t="s">
        <v>181</v>
      </c>
      <c r="AV2730" s="129" t="s">
        <v>2395</v>
      </c>
      <c r="AW2730" s="129" t="s">
        <v>2396</v>
      </c>
      <c r="AX2730" s="129" t="s">
        <v>2413</v>
      </c>
      <c r="AZ2730" s="129" t="s">
        <v>3984</v>
      </c>
      <c r="BA2730" s="130" t="s">
        <v>14107</v>
      </c>
      <c r="BB2730" s="130" t="s">
        <v>14108</v>
      </c>
      <c r="BH2730" s="124"/>
      <c r="BI2730" s="124"/>
      <c r="BP2730" s="123"/>
      <c r="BQ2730" s="123"/>
      <c r="BR2730" s="123"/>
      <c r="BX2730" s="123"/>
      <c r="BY2730" s="123"/>
      <c r="CB2730" s="129" t="s">
        <v>2101</v>
      </c>
      <c r="CC2730" s="129" t="s">
        <v>181</v>
      </c>
      <c r="CD2730" s="129" t="s">
        <v>2395</v>
      </c>
      <c r="CE2730" s="129" t="s">
        <v>2396</v>
      </c>
      <c r="CF2730" s="129" t="s">
        <v>2413</v>
      </c>
      <c r="CG2730" s="131" t="s">
        <v>18134</v>
      </c>
      <c r="CH2730" s="131" t="s">
        <v>14108</v>
      </c>
      <c r="CI2730" s="124" t="s">
        <v>21713</v>
      </c>
    </row>
    <row r="2731" spans="45:87" ht="15" hidden="1" x14ac:dyDescent="0.25">
      <c r="AS2731" s="124" t="s">
        <v>6926</v>
      </c>
      <c r="AT2731" s="129" t="s">
        <v>2101</v>
      </c>
      <c r="AU2731" s="129" t="s">
        <v>181</v>
      </c>
      <c r="AV2731" s="129" t="s">
        <v>2395</v>
      </c>
      <c r="AW2731" s="129" t="s">
        <v>2415</v>
      </c>
      <c r="AX2731" s="129" t="s">
        <v>2423</v>
      </c>
      <c r="AZ2731" s="129" t="s">
        <v>3984</v>
      </c>
      <c r="BA2731" s="130" t="s">
        <v>14109</v>
      </c>
      <c r="BB2731" s="130" t="s">
        <v>14110</v>
      </c>
      <c r="BH2731" s="124"/>
      <c r="BI2731" s="124"/>
      <c r="BP2731" s="123"/>
      <c r="BQ2731" s="123"/>
      <c r="BR2731" s="123"/>
      <c r="BX2731" s="123"/>
      <c r="BY2731" s="123"/>
      <c r="CB2731" s="129" t="s">
        <v>2101</v>
      </c>
      <c r="CC2731" s="129" t="s">
        <v>181</v>
      </c>
      <c r="CD2731" s="129" t="s">
        <v>2395</v>
      </c>
      <c r="CE2731" s="129" t="s">
        <v>2415</v>
      </c>
      <c r="CF2731" s="129" t="s">
        <v>2423</v>
      </c>
      <c r="CG2731" s="131" t="s">
        <v>18135</v>
      </c>
      <c r="CH2731" s="131" t="s">
        <v>14110</v>
      </c>
      <c r="CI2731" s="124" t="s">
        <v>21714</v>
      </c>
    </row>
    <row r="2732" spans="45:87" ht="15" hidden="1" x14ac:dyDescent="0.25">
      <c r="AS2732" s="124" t="s">
        <v>6927</v>
      </c>
      <c r="AT2732" s="129" t="s">
        <v>2101</v>
      </c>
      <c r="AU2732" s="129" t="s">
        <v>181</v>
      </c>
      <c r="AV2732" s="129" t="s">
        <v>2395</v>
      </c>
      <c r="AW2732" s="129" t="s">
        <v>2415</v>
      </c>
      <c r="AX2732" s="129" t="s">
        <v>2424</v>
      </c>
      <c r="AZ2732" s="129" t="s">
        <v>3984</v>
      </c>
      <c r="BA2732" s="130" t="s">
        <v>14111</v>
      </c>
      <c r="BB2732" s="130" t="s">
        <v>14112</v>
      </c>
      <c r="BH2732" s="124"/>
      <c r="BI2732" s="124"/>
      <c r="BP2732" s="123"/>
      <c r="BQ2732" s="123"/>
      <c r="BR2732" s="123"/>
      <c r="BX2732" s="123"/>
      <c r="BY2732" s="123"/>
      <c r="CB2732" s="129" t="s">
        <v>2101</v>
      </c>
      <c r="CC2732" s="129" t="s">
        <v>181</v>
      </c>
      <c r="CD2732" s="129" t="s">
        <v>2395</v>
      </c>
      <c r="CE2732" s="129" t="s">
        <v>2415</v>
      </c>
      <c r="CF2732" s="129" t="s">
        <v>2424</v>
      </c>
      <c r="CG2732" s="131" t="s">
        <v>18135</v>
      </c>
      <c r="CH2732" s="131" t="s">
        <v>14112</v>
      </c>
      <c r="CI2732" s="124" t="s">
        <v>21715</v>
      </c>
    </row>
    <row r="2733" spans="45:87" ht="15" hidden="1" x14ac:dyDescent="0.25">
      <c r="AS2733" s="124" t="s">
        <v>6928</v>
      </c>
      <c r="AT2733" s="129" t="s">
        <v>2101</v>
      </c>
      <c r="AU2733" s="129" t="s">
        <v>181</v>
      </c>
      <c r="AV2733" s="129" t="s">
        <v>2395</v>
      </c>
      <c r="AW2733" s="129" t="s">
        <v>2415</v>
      </c>
      <c r="AX2733" s="129" t="s">
        <v>2426</v>
      </c>
      <c r="AZ2733" s="129" t="s">
        <v>3984</v>
      </c>
      <c r="BA2733" s="130" t="s">
        <v>14113</v>
      </c>
      <c r="BB2733" s="130" t="s">
        <v>14114</v>
      </c>
      <c r="BH2733" s="124"/>
      <c r="BI2733" s="124"/>
      <c r="BP2733" s="123"/>
      <c r="BQ2733" s="123"/>
      <c r="BR2733" s="123"/>
      <c r="BX2733" s="123"/>
      <c r="BY2733" s="123"/>
      <c r="CB2733" s="129" t="s">
        <v>2101</v>
      </c>
      <c r="CC2733" s="129" t="s">
        <v>181</v>
      </c>
      <c r="CD2733" s="129" t="s">
        <v>2395</v>
      </c>
      <c r="CE2733" s="129" t="s">
        <v>2415</v>
      </c>
      <c r="CF2733" s="129" t="s">
        <v>2426</v>
      </c>
      <c r="CG2733" s="131" t="s">
        <v>18135</v>
      </c>
      <c r="CH2733" s="131" t="s">
        <v>14114</v>
      </c>
      <c r="CI2733" s="124" t="s">
        <v>21716</v>
      </c>
    </row>
    <row r="2734" spans="45:87" ht="15" hidden="1" x14ac:dyDescent="0.25">
      <c r="AS2734" s="124" t="s">
        <v>6929</v>
      </c>
      <c r="AT2734" s="129" t="s">
        <v>2101</v>
      </c>
      <c r="AU2734" s="129" t="s">
        <v>181</v>
      </c>
      <c r="AV2734" s="129" t="s">
        <v>2395</v>
      </c>
      <c r="AW2734" s="129" t="s">
        <v>2415</v>
      </c>
      <c r="AX2734" s="129" t="s">
        <v>2427</v>
      </c>
      <c r="AZ2734" s="129" t="s">
        <v>3984</v>
      </c>
      <c r="BA2734" s="130" t="s">
        <v>14115</v>
      </c>
      <c r="BB2734" s="130" t="s">
        <v>14116</v>
      </c>
      <c r="BH2734" s="124"/>
      <c r="BI2734" s="124"/>
      <c r="BP2734" s="123"/>
      <c r="BQ2734" s="123"/>
      <c r="BR2734" s="123"/>
      <c r="BX2734" s="123"/>
      <c r="BY2734" s="123"/>
      <c r="CB2734" s="129" t="s">
        <v>2101</v>
      </c>
      <c r="CC2734" s="129" t="s">
        <v>181</v>
      </c>
      <c r="CD2734" s="129" t="s">
        <v>2395</v>
      </c>
      <c r="CE2734" s="129" t="s">
        <v>2415</v>
      </c>
      <c r="CF2734" s="129" t="s">
        <v>2427</v>
      </c>
      <c r="CG2734" s="131" t="s">
        <v>18135</v>
      </c>
      <c r="CH2734" s="131" t="s">
        <v>14116</v>
      </c>
      <c r="CI2734" s="124" t="s">
        <v>21717</v>
      </c>
    </row>
    <row r="2735" spans="45:87" ht="15" hidden="1" x14ac:dyDescent="0.25">
      <c r="AS2735" s="124" t="s">
        <v>6930</v>
      </c>
      <c r="AT2735" s="129" t="s">
        <v>2101</v>
      </c>
      <c r="AU2735" s="129" t="s">
        <v>181</v>
      </c>
      <c r="AV2735" s="129" t="s">
        <v>2395</v>
      </c>
      <c r="AW2735" s="129" t="s">
        <v>2439</v>
      </c>
      <c r="AX2735" s="129" t="s">
        <v>2442</v>
      </c>
      <c r="AZ2735" s="129" t="s">
        <v>3984</v>
      </c>
      <c r="BA2735" s="130" t="s">
        <v>14117</v>
      </c>
      <c r="BB2735" s="130" t="s">
        <v>14118</v>
      </c>
      <c r="BH2735" s="124"/>
      <c r="BI2735" s="124"/>
      <c r="BP2735" s="123"/>
      <c r="BQ2735" s="123"/>
      <c r="BR2735" s="123"/>
      <c r="BX2735" s="123"/>
      <c r="BY2735" s="123"/>
      <c r="CB2735" s="129" t="s">
        <v>2101</v>
      </c>
      <c r="CC2735" s="129" t="s">
        <v>181</v>
      </c>
      <c r="CD2735" s="129" t="s">
        <v>2395</v>
      </c>
      <c r="CE2735" s="129" t="s">
        <v>2439</v>
      </c>
      <c r="CF2735" s="129" t="s">
        <v>2442</v>
      </c>
      <c r="CG2735" s="131" t="s">
        <v>18136</v>
      </c>
      <c r="CH2735" s="131" t="s">
        <v>14118</v>
      </c>
      <c r="CI2735" s="124" t="s">
        <v>21718</v>
      </c>
    </row>
    <row r="2736" spans="45:87" ht="15" hidden="1" x14ac:dyDescent="0.25">
      <c r="AS2736" s="124" t="s">
        <v>6931</v>
      </c>
      <c r="AT2736" s="129" t="s">
        <v>2101</v>
      </c>
      <c r="AU2736" s="129" t="s">
        <v>181</v>
      </c>
      <c r="AV2736" s="129" t="s">
        <v>2395</v>
      </c>
      <c r="AW2736" s="129" t="s">
        <v>2439</v>
      </c>
      <c r="AX2736" s="129" t="s">
        <v>2443</v>
      </c>
      <c r="AZ2736" s="129" t="s">
        <v>3984</v>
      </c>
      <c r="BA2736" s="130" t="s">
        <v>14119</v>
      </c>
      <c r="BB2736" s="130" t="s">
        <v>14120</v>
      </c>
      <c r="BH2736" s="124"/>
      <c r="BI2736" s="124"/>
      <c r="BP2736" s="123"/>
      <c r="BQ2736" s="123"/>
      <c r="BR2736" s="123"/>
      <c r="BX2736" s="123"/>
      <c r="BY2736" s="123"/>
      <c r="CB2736" s="129" t="s">
        <v>2101</v>
      </c>
      <c r="CC2736" s="129" t="s">
        <v>181</v>
      </c>
      <c r="CD2736" s="129" t="s">
        <v>2395</v>
      </c>
      <c r="CE2736" s="129" t="s">
        <v>2439</v>
      </c>
      <c r="CF2736" s="129" t="s">
        <v>2443</v>
      </c>
      <c r="CG2736" s="131" t="s">
        <v>18136</v>
      </c>
      <c r="CH2736" s="131" t="s">
        <v>14120</v>
      </c>
      <c r="CI2736" s="124" t="s">
        <v>21719</v>
      </c>
    </row>
    <row r="2737" spans="45:87" ht="15" hidden="1" x14ac:dyDescent="0.25">
      <c r="AS2737" s="124" t="s">
        <v>6932</v>
      </c>
      <c r="AT2737" s="129" t="s">
        <v>2101</v>
      </c>
      <c r="AU2737" s="129" t="s">
        <v>181</v>
      </c>
      <c r="AV2737" s="129" t="s">
        <v>2395</v>
      </c>
      <c r="AW2737" s="129" t="s">
        <v>2439</v>
      </c>
      <c r="AX2737" s="129" t="s">
        <v>2444</v>
      </c>
      <c r="AZ2737" s="129" t="s">
        <v>3984</v>
      </c>
      <c r="BA2737" s="130" t="s">
        <v>14121</v>
      </c>
      <c r="BB2737" s="130" t="s">
        <v>14122</v>
      </c>
      <c r="BH2737" s="124"/>
      <c r="BI2737" s="124"/>
      <c r="BP2737" s="123"/>
      <c r="BQ2737" s="123"/>
      <c r="BR2737" s="123"/>
      <c r="BX2737" s="123"/>
      <c r="BY2737" s="123"/>
      <c r="CB2737" s="129" t="s">
        <v>2101</v>
      </c>
      <c r="CC2737" s="129" t="s">
        <v>181</v>
      </c>
      <c r="CD2737" s="129" t="s">
        <v>2395</v>
      </c>
      <c r="CE2737" s="129" t="s">
        <v>2439</v>
      </c>
      <c r="CF2737" s="129" t="s">
        <v>2444</v>
      </c>
      <c r="CG2737" s="131" t="s">
        <v>18136</v>
      </c>
      <c r="CH2737" s="131" t="s">
        <v>14122</v>
      </c>
      <c r="CI2737" s="124" t="s">
        <v>21720</v>
      </c>
    </row>
    <row r="2738" spans="45:87" ht="15" hidden="1" x14ac:dyDescent="0.25">
      <c r="AS2738" s="124" t="s">
        <v>6933</v>
      </c>
      <c r="AT2738" s="129" t="s">
        <v>2101</v>
      </c>
      <c r="AU2738" s="129" t="s">
        <v>181</v>
      </c>
      <c r="AV2738" s="129" t="s">
        <v>2395</v>
      </c>
      <c r="AW2738" s="129" t="s">
        <v>2439</v>
      </c>
      <c r="AX2738" s="129" t="s">
        <v>2445</v>
      </c>
      <c r="AZ2738" s="129" t="s">
        <v>3984</v>
      </c>
      <c r="BA2738" s="130" t="s">
        <v>14123</v>
      </c>
      <c r="BB2738" s="130" t="s">
        <v>14124</v>
      </c>
      <c r="BH2738" s="124"/>
      <c r="BI2738" s="124"/>
      <c r="BP2738" s="123"/>
      <c r="BQ2738" s="123"/>
      <c r="BR2738" s="123"/>
      <c r="BX2738" s="123"/>
      <c r="BY2738" s="123"/>
      <c r="CB2738" s="129" t="s">
        <v>2101</v>
      </c>
      <c r="CC2738" s="129" t="s">
        <v>181</v>
      </c>
      <c r="CD2738" s="129" t="s">
        <v>2395</v>
      </c>
      <c r="CE2738" s="129" t="s">
        <v>2439</v>
      </c>
      <c r="CF2738" s="129" t="s">
        <v>2445</v>
      </c>
      <c r="CG2738" s="131" t="s">
        <v>18136</v>
      </c>
      <c r="CH2738" s="131" t="s">
        <v>14124</v>
      </c>
      <c r="CI2738" s="124" t="s">
        <v>21721</v>
      </c>
    </row>
    <row r="2739" spans="45:87" ht="15" hidden="1" x14ac:dyDescent="0.25">
      <c r="AS2739" s="124" t="s">
        <v>6934</v>
      </c>
      <c r="AT2739" s="129" t="s">
        <v>2101</v>
      </c>
      <c r="AU2739" s="129" t="s">
        <v>181</v>
      </c>
      <c r="AV2739" s="129" t="s">
        <v>2395</v>
      </c>
      <c r="AW2739" s="129" t="s">
        <v>2439</v>
      </c>
      <c r="AX2739" s="129" t="s">
        <v>2450</v>
      </c>
      <c r="AZ2739" s="129" t="s">
        <v>3984</v>
      </c>
      <c r="BA2739" s="130" t="s">
        <v>14125</v>
      </c>
      <c r="BB2739" s="130" t="s">
        <v>14126</v>
      </c>
      <c r="BH2739" s="124"/>
      <c r="BI2739" s="124"/>
      <c r="BP2739" s="123"/>
      <c r="BQ2739" s="123"/>
      <c r="BR2739" s="123"/>
      <c r="BX2739" s="123"/>
      <c r="BY2739" s="123"/>
      <c r="CB2739" s="129" t="s">
        <v>2101</v>
      </c>
      <c r="CC2739" s="129" t="s">
        <v>181</v>
      </c>
      <c r="CD2739" s="129" t="s">
        <v>2395</v>
      </c>
      <c r="CE2739" s="129" t="s">
        <v>2439</v>
      </c>
      <c r="CF2739" s="129" t="s">
        <v>2450</v>
      </c>
      <c r="CG2739" s="131" t="s">
        <v>18136</v>
      </c>
      <c r="CH2739" s="131" t="s">
        <v>14126</v>
      </c>
      <c r="CI2739" s="124" t="s">
        <v>21722</v>
      </c>
    </row>
    <row r="2740" spans="45:87" ht="15" hidden="1" x14ac:dyDescent="0.25">
      <c r="AS2740" s="124" t="s">
        <v>6935</v>
      </c>
      <c r="AT2740" s="129" t="s">
        <v>2101</v>
      </c>
      <c r="AU2740" s="129" t="s">
        <v>181</v>
      </c>
      <c r="AV2740" s="129" t="s">
        <v>2395</v>
      </c>
      <c r="AW2740" s="129" t="s">
        <v>2439</v>
      </c>
      <c r="AX2740" s="129" t="s">
        <v>2451</v>
      </c>
      <c r="AZ2740" s="129" t="s">
        <v>3984</v>
      </c>
      <c r="BA2740" s="130" t="s">
        <v>14127</v>
      </c>
      <c r="BB2740" s="130" t="s">
        <v>14128</v>
      </c>
      <c r="BH2740" s="124"/>
      <c r="BI2740" s="124"/>
      <c r="BP2740" s="123"/>
      <c r="BQ2740" s="123"/>
      <c r="BR2740" s="123"/>
      <c r="BX2740" s="123"/>
      <c r="BY2740" s="123"/>
      <c r="CB2740" s="129" t="s">
        <v>2101</v>
      </c>
      <c r="CC2740" s="129" t="s">
        <v>181</v>
      </c>
      <c r="CD2740" s="129" t="s">
        <v>2395</v>
      </c>
      <c r="CE2740" s="129" t="s">
        <v>2439</v>
      </c>
      <c r="CF2740" s="129" t="s">
        <v>2451</v>
      </c>
      <c r="CG2740" s="131" t="s">
        <v>18136</v>
      </c>
      <c r="CH2740" s="131" t="s">
        <v>14128</v>
      </c>
      <c r="CI2740" s="124" t="s">
        <v>21723</v>
      </c>
    </row>
    <row r="2741" spans="45:87" ht="15" hidden="1" x14ac:dyDescent="0.25">
      <c r="AS2741" s="124" t="s">
        <v>6936</v>
      </c>
      <c r="AT2741" s="129" t="s">
        <v>2101</v>
      </c>
      <c r="AU2741" s="129" t="s">
        <v>181</v>
      </c>
      <c r="AV2741" s="129" t="s">
        <v>2395</v>
      </c>
      <c r="AW2741" s="129" t="s">
        <v>2439</v>
      </c>
      <c r="AX2741" s="129" t="s">
        <v>2462</v>
      </c>
      <c r="AZ2741" s="129" t="s">
        <v>3984</v>
      </c>
      <c r="BA2741" s="130" t="s">
        <v>14129</v>
      </c>
      <c r="BB2741" s="130" t="s">
        <v>14130</v>
      </c>
      <c r="BH2741" s="124"/>
      <c r="BI2741" s="124"/>
      <c r="BP2741" s="123"/>
      <c r="BQ2741" s="123"/>
      <c r="BR2741" s="123"/>
      <c r="BX2741" s="123"/>
      <c r="BY2741" s="123"/>
      <c r="CB2741" s="129" t="s">
        <v>2101</v>
      </c>
      <c r="CC2741" s="129" t="s">
        <v>181</v>
      </c>
      <c r="CD2741" s="129" t="s">
        <v>2395</v>
      </c>
      <c r="CE2741" s="129" t="s">
        <v>2439</v>
      </c>
      <c r="CF2741" s="129" t="s">
        <v>2462</v>
      </c>
      <c r="CG2741" s="131" t="s">
        <v>18136</v>
      </c>
      <c r="CH2741" s="131" t="s">
        <v>14130</v>
      </c>
      <c r="CI2741" s="124" t="s">
        <v>21724</v>
      </c>
    </row>
    <row r="2742" spans="45:87" ht="15" hidden="1" x14ac:dyDescent="0.25">
      <c r="AS2742" s="124" t="s">
        <v>6937</v>
      </c>
      <c r="AT2742" s="129" t="s">
        <v>2101</v>
      </c>
      <c r="AU2742" s="129" t="s">
        <v>181</v>
      </c>
      <c r="AV2742" s="129" t="s">
        <v>2395</v>
      </c>
      <c r="AW2742" s="129" t="s">
        <v>2439</v>
      </c>
      <c r="AX2742" s="129" t="s">
        <v>2452</v>
      </c>
      <c r="AZ2742" s="129" t="s">
        <v>3984</v>
      </c>
      <c r="BA2742" s="130" t="s">
        <v>14131</v>
      </c>
      <c r="BB2742" s="130" t="s">
        <v>14132</v>
      </c>
      <c r="BH2742" s="124"/>
      <c r="BI2742" s="124"/>
      <c r="BP2742" s="123"/>
      <c r="BQ2742" s="123"/>
      <c r="BR2742" s="123"/>
      <c r="BX2742" s="123"/>
      <c r="BY2742" s="123"/>
      <c r="CB2742" s="129" t="s">
        <v>2101</v>
      </c>
      <c r="CC2742" s="129" t="s">
        <v>181</v>
      </c>
      <c r="CD2742" s="129" t="s">
        <v>2395</v>
      </c>
      <c r="CE2742" s="129" t="s">
        <v>2439</v>
      </c>
      <c r="CF2742" s="129" t="s">
        <v>2452</v>
      </c>
      <c r="CG2742" s="131" t="s">
        <v>18136</v>
      </c>
      <c r="CH2742" s="131" t="s">
        <v>14132</v>
      </c>
      <c r="CI2742" s="124" t="s">
        <v>21725</v>
      </c>
    </row>
    <row r="2743" spans="45:87" ht="15" hidden="1" x14ac:dyDescent="0.25">
      <c r="AS2743" s="124" t="s">
        <v>6938</v>
      </c>
      <c r="AT2743" s="129" t="s">
        <v>2101</v>
      </c>
      <c r="AU2743" s="129" t="s">
        <v>181</v>
      </c>
      <c r="AV2743" s="129" t="s">
        <v>2395</v>
      </c>
      <c r="AW2743" s="129" t="s">
        <v>2439</v>
      </c>
      <c r="AX2743" s="129" t="s">
        <v>2453</v>
      </c>
      <c r="AZ2743" s="129" t="s">
        <v>3984</v>
      </c>
      <c r="BA2743" s="130" t="s">
        <v>14133</v>
      </c>
      <c r="BB2743" s="130" t="s">
        <v>14134</v>
      </c>
      <c r="BH2743" s="124"/>
      <c r="BI2743" s="124"/>
      <c r="BP2743" s="123"/>
      <c r="BQ2743" s="123"/>
      <c r="BR2743" s="123"/>
      <c r="BX2743" s="123"/>
      <c r="BY2743" s="123"/>
      <c r="CB2743" s="129" t="s">
        <v>2101</v>
      </c>
      <c r="CC2743" s="129" t="s">
        <v>181</v>
      </c>
      <c r="CD2743" s="129" t="s">
        <v>2395</v>
      </c>
      <c r="CE2743" s="129" t="s">
        <v>2439</v>
      </c>
      <c r="CF2743" s="129" t="s">
        <v>2453</v>
      </c>
      <c r="CG2743" s="131" t="s">
        <v>18136</v>
      </c>
      <c r="CH2743" s="131" t="s">
        <v>14134</v>
      </c>
      <c r="CI2743" s="124" t="s">
        <v>21726</v>
      </c>
    </row>
    <row r="2744" spans="45:87" ht="15" hidden="1" x14ac:dyDescent="0.25">
      <c r="AS2744" s="124" t="s">
        <v>6939</v>
      </c>
      <c r="AT2744" s="129" t="s">
        <v>2101</v>
      </c>
      <c r="AU2744" s="129" t="s">
        <v>181</v>
      </c>
      <c r="AV2744" s="129" t="s">
        <v>2395</v>
      </c>
      <c r="AW2744" s="129" t="s">
        <v>2439</v>
      </c>
      <c r="AX2744" s="129" t="s">
        <v>2454</v>
      </c>
      <c r="AZ2744" s="129" t="s">
        <v>3984</v>
      </c>
      <c r="BA2744" s="130" t="s">
        <v>14135</v>
      </c>
      <c r="BB2744" s="130" t="s">
        <v>14136</v>
      </c>
      <c r="BH2744" s="124"/>
      <c r="BI2744" s="124"/>
      <c r="BP2744" s="123"/>
      <c r="BQ2744" s="123"/>
      <c r="BR2744" s="123"/>
      <c r="BX2744" s="123"/>
      <c r="BY2744" s="123"/>
      <c r="CB2744" s="129" t="s">
        <v>2101</v>
      </c>
      <c r="CC2744" s="129" t="s">
        <v>181</v>
      </c>
      <c r="CD2744" s="129" t="s">
        <v>2395</v>
      </c>
      <c r="CE2744" s="129" t="s">
        <v>2439</v>
      </c>
      <c r="CF2744" s="129" t="s">
        <v>2454</v>
      </c>
      <c r="CG2744" s="131" t="s">
        <v>18136</v>
      </c>
      <c r="CH2744" s="131" t="s">
        <v>14136</v>
      </c>
      <c r="CI2744" s="124" t="s">
        <v>21727</v>
      </c>
    </row>
    <row r="2745" spans="45:87" ht="15" hidden="1" x14ac:dyDescent="0.25">
      <c r="AS2745" s="124" t="s">
        <v>6940</v>
      </c>
      <c r="AT2745" s="129" t="s">
        <v>2101</v>
      </c>
      <c r="AU2745" s="129" t="s">
        <v>181</v>
      </c>
      <c r="AV2745" s="129" t="s">
        <v>2395</v>
      </c>
      <c r="AW2745" s="129" t="s">
        <v>2439</v>
      </c>
      <c r="AX2745" s="129" t="s">
        <v>2455</v>
      </c>
      <c r="AZ2745" s="129" t="s">
        <v>3984</v>
      </c>
      <c r="BA2745" s="130" t="s">
        <v>14137</v>
      </c>
      <c r="BB2745" s="130" t="s">
        <v>14138</v>
      </c>
      <c r="BH2745" s="124"/>
      <c r="BI2745" s="124"/>
      <c r="BP2745" s="123"/>
      <c r="BQ2745" s="123"/>
      <c r="BR2745" s="123"/>
      <c r="BX2745" s="123"/>
      <c r="BY2745" s="123"/>
      <c r="CB2745" s="129" t="s">
        <v>2101</v>
      </c>
      <c r="CC2745" s="129" t="s">
        <v>181</v>
      </c>
      <c r="CD2745" s="129" t="s">
        <v>2395</v>
      </c>
      <c r="CE2745" s="129" t="s">
        <v>2439</v>
      </c>
      <c r="CF2745" s="129" t="s">
        <v>2455</v>
      </c>
      <c r="CG2745" s="131" t="s">
        <v>18136</v>
      </c>
      <c r="CH2745" s="131" t="s">
        <v>14138</v>
      </c>
      <c r="CI2745" s="124" t="s">
        <v>21728</v>
      </c>
    </row>
    <row r="2746" spans="45:87" ht="15" hidden="1" x14ac:dyDescent="0.25">
      <c r="AS2746" s="124" t="s">
        <v>6941</v>
      </c>
      <c r="AT2746" s="129" t="s">
        <v>2101</v>
      </c>
      <c r="AU2746" s="129" t="s">
        <v>204</v>
      </c>
      <c r="AV2746" s="129" t="s">
        <v>2134</v>
      </c>
      <c r="AW2746" s="129" t="s">
        <v>2157</v>
      </c>
      <c r="AX2746" s="129" t="s">
        <v>2158</v>
      </c>
      <c r="AZ2746" s="129" t="s">
        <v>3984</v>
      </c>
      <c r="BA2746" s="130" t="s">
        <v>14139</v>
      </c>
      <c r="BB2746" s="130" t="s">
        <v>14140</v>
      </c>
      <c r="BH2746" s="124"/>
      <c r="BI2746" s="124"/>
      <c r="BP2746" s="123"/>
      <c r="BQ2746" s="123"/>
      <c r="BR2746" s="123"/>
      <c r="BX2746" s="123"/>
      <c r="BY2746" s="123"/>
      <c r="CB2746" s="129" t="s">
        <v>2101</v>
      </c>
      <c r="CC2746" s="129" t="s">
        <v>204</v>
      </c>
      <c r="CD2746" s="129" t="s">
        <v>2134</v>
      </c>
      <c r="CE2746" s="129" t="s">
        <v>2157</v>
      </c>
      <c r="CF2746" s="129" t="s">
        <v>2158</v>
      </c>
      <c r="CG2746" s="131" t="s">
        <v>18137</v>
      </c>
      <c r="CH2746" s="131" t="s">
        <v>14140</v>
      </c>
      <c r="CI2746" s="124" t="s">
        <v>21729</v>
      </c>
    </row>
    <row r="2747" spans="45:87" ht="15" hidden="1" x14ac:dyDescent="0.25">
      <c r="AS2747" s="124" t="s">
        <v>6942</v>
      </c>
      <c r="AT2747" s="129" t="s">
        <v>2101</v>
      </c>
      <c r="AU2747" s="129" t="s">
        <v>204</v>
      </c>
      <c r="AV2747" s="129" t="s">
        <v>2134</v>
      </c>
      <c r="AW2747" s="129" t="s">
        <v>2157</v>
      </c>
      <c r="AX2747" s="129" t="s">
        <v>2159</v>
      </c>
      <c r="AZ2747" s="129" t="s">
        <v>3984</v>
      </c>
      <c r="BA2747" s="130" t="s">
        <v>14141</v>
      </c>
      <c r="BB2747" s="130" t="s">
        <v>14142</v>
      </c>
      <c r="BH2747" s="124"/>
      <c r="BI2747" s="124"/>
      <c r="BP2747" s="123"/>
      <c r="BQ2747" s="123"/>
      <c r="BR2747" s="123"/>
      <c r="BX2747" s="123"/>
      <c r="BY2747" s="123"/>
      <c r="CB2747" s="129" t="s">
        <v>2101</v>
      </c>
      <c r="CC2747" s="129" t="s">
        <v>204</v>
      </c>
      <c r="CD2747" s="129" t="s">
        <v>2134</v>
      </c>
      <c r="CE2747" s="129" t="s">
        <v>2157</v>
      </c>
      <c r="CF2747" s="129" t="s">
        <v>2159</v>
      </c>
      <c r="CG2747" s="131" t="s">
        <v>18137</v>
      </c>
      <c r="CH2747" s="131" t="s">
        <v>14142</v>
      </c>
      <c r="CI2747" s="124" t="s">
        <v>21730</v>
      </c>
    </row>
    <row r="2748" spans="45:87" ht="15" hidden="1" x14ac:dyDescent="0.25">
      <c r="AS2748" s="124" t="s">
        <v>6943</v>
      </c>
      <c r="AT2748" s="129" t="s">
        <v>2101</v>
      </c>
      <c r="AU2748" s="129" t="s">
        <v>204</v>
      </c>
      <c r="AV2748" s="129" t="s">
        <v>2134</v>
      </c>
      <c r="AW2748" s="129" t="s">
        <v>2157</v>
      </c>
      <c r="AX2748" s="129" t="s">
        <v>2172</v>
      </c>
      <c r="AZ2748" s="129" t="s">
        <v>3984</v>
      </c>
      <c r="BA2748" s="130" t="s">
        <v>14143</v>
      </c>
      <c r="BB2748" s="130" t="s">
        <v>14144</v>
      </c>
      <c r="BH2748" s="124"/>
      <c r="BI2748" s="124"/>
      <c r="BP2748" s="123"/>
      <c r="BQ2748" s="123"/>
      <c r="BR2748" s="123"/>
      <c r="BX2748" s="123"/>
      <c r="BY2748" s="123"/>
      <c r="CB2748" s="129" t="s">
        <v>2101</v>
      </c>
      <c r="CC2748" s="129" t="s">
        <v>204</v>
      </c>
      <c r="CD2748" s="129" t="s">
        <v>2134</v>
      </c>
      <c r="CE2748" s="129" t="s">
        <v>2157</v>
      </c>
      <c r="CF2748" s="129" t="s">
        <v>2172</v>
      </c>
      <c r="CG2748" s="131" t="s">
        <v>18137</v>
      </c>
      <c r="CH2748" s="131" t="s">
        <v>14144</v>
      </c>
      <c r="CI2748" s="124" t="s">
        <v>21731</v>
      </c>
    </row>
    <row r="2749" spans="45:87" ht="15" hidden="1" x14ac:dyDescent="0.25">
      <c r="AS2749" s="124" t="s">
        <v>6944</v>
      </c>
      <c r="AT2749" s="129" t="s">
        <v>2101</v>
      </c>
      <c r="AU2749" s="129" t="s">
        <v>204</v>
      </c>
      <c r="AV2749" s="129" t="s">
        <v>2134</v>
      </c>
      <c r="AW2749" s="129" t="s">
        <v>2157</v>
      </c>
      <c r="AX2749" s="129" t="s">
        <v>2176</v>
      </c>
      <c r="AZ2749" s="129" t="s">
        <v>3984</v>
      </c>
      <c r="BA2749" s="130" t="s">
        <v>14145</v>
      </c>
      <c r="BB2749" s="130" t="s">
        <v>14146</v>
      </c>
      <c r="BH2749" s="124"/>
      <c r="BI2749" s="124"/>
      <c r="BP2749" s="123"/>
      <c r="BQ2749" s="123"/>
      <c r="BR2749" s="123"/>
      <c r="BX2749" s="123"/>
      <c r="BY2749" s="123"/>
      <c r="CB2749" s="129" t="s">
        <v>2101</v>
      </c>
      <c r="CC2749" s="129" t="s">
        <v>204</v>
      </c>
      <c r="CD2749" s="129" t="s">
        <v>2134</v>
      </c>
      <c r="CE2749" s="129" t="s">
        <v>2157</v>
      </c>
      <c r="CF2749" s="129" t="s">
        <v>2176</v>
      </c>
      <c r="CG2749" s="131" t="s">
        <v>18137</v>
      </c>
      <c r="CH2749" s="131" t="s">
        <v>14146</v>
      </c>
      <c r="CI2749" s="124" t="s">
        <v>21732</v>
      </c>
    </row>
    <row r="2750" spans="45:87" ht="15" hidden="1" x14ac:dyDescent="0.25">
      <c r="AS2750" s="124" t="s">
        <v>6945</v>
      </c>
      <c r="AT2750" s="129" t="s">
        <v>2101</v>
      </c>
      <c r="AU2750" s="129" t="s">
        <v>204</v>
      </c>
      <c r="AV2750" s="129" t="s">
        <v>2134</v>
      </c>
      <c r="AW2750" s="129" t="s">
        <v>2177</v>
      </c>
      <c r="AX2750" s="129" t="s">
        <v>2180</v>
      </c>
      <c r="AZ2750" s="129" t="s">
        <v>3984</v>
      </c>
      <c r="BA2750" s="130" t="s">
        <v>14147</v>
      </c>
      <c r="BB2750" s="130" t="s">
        <v>14148</v>
      </c>
      <c r="BH2750" s="124"/>
      <c r="BI2750" s="124"/>
      <c r="BP2750" s="123"/>
      <c r="BQ2750" s="123"/>
      <c r="BR2750" s="123"/>
      <c r="BX2750" s="123"/>
      <c r="BY2750" s="123"/>
      <c r="CB2750" s="129" t="s">
        <v>2101</v>
      </c>
      <c r="CC2750" s="129" t="s">
        <v>204</v>
      </c>
      <c r="CD2750" s="129" t="s">
        <v>2134</v>
      </c>
      <c r="CE2750" s="129" t="s">
        <v>2177</v>
      </c>
      <c r="CF2750" s="129" t="s">
        <v>2180</v>
      </c>
      <c r="CG2750" s="131" t="s">
        <v>18138</v>
      </c>
      <c r="CH2750" s="131" t="s">
        <v>14148</v>
      </c>
      <c r="CI2750" s="124" t="s">
        <v>21733</v>
      </c>
    </row>
    <row r="2751" spans="45:87" ht="15" hidden="1" x14ac:dyDescent="0.25">
      <c r="AS2751" s="124" t="s">
        <v>6946</v>
      </c>
      <c r="AT2751" s="129" t="s">
        <v>2101</v>
      </c>
      <c r="AU2751" s="129" t="s">
        <v>204</v>
      </c>
      <c r="AV2751" s="129" t="s">
        <v>2134</v>
      </c>
      <c r="AW2751" s="129" t="s">
        <v>2177</v>
      </c>
      <c r="AX2751" s="129" t="s">
        <v>2192</v>
      </c>
      <c r="AZ2751" s="129" t="s">
        <v>3984</v>
      </c>
      <c r="BA2751" s="130" t="s">
        <v>14149</v>
      </c>
      <c r="BB2751" s="130" t="s">
        <v>14150</v>
      </c>
      <c r="BH2751" s="124"/>
      <c r="BI2751" s="124"/>
      <c r="BP2751" s="123"/>
      <c r="BQ2751" s="123"/>
      <c r="BR2751" s="123"/>
      <c r="BX2751" s="123"/>
      <c r="BY2751" s="123"/>
      <c r="CB2751" s="129" t="s">
        <v>2101</v>
      </c>
      <c r="CC2751" s="129" t="s">
        <v>204</v>
      </c>
      <c r="CD2751" s="129" t="s">
        <v>2134</v>
      </c>
      <c r="CE2751" s="129" t="s">
        <v>2177</v>
      </c>
      <c r="CF2751" s="129" t="s">
        <v>2192</v>
      </c>
      <c r="CG2751" s="131" t="s">
        <v>18138</v>
      </c>
      <c r="CH2751" s="131" t="s">
        <v>14150</v>
      </c>
      <c r="CI2751" s="124" t="s">
        <v>21734</v>
      </c>
    </row>
    <row r="2752" spans="45:87" ht="15" hidden="1" x14ac:dyDescent="0.25">
      <c r="AS2752" s="124" t="s">
        <v>6947</v>
      </c>
      <c r="AT2752" s="129" t="s">
        <v>2101</v>
      </c>
      <c r="AU2752" s="129" t="s">
        <v>204</v>
      </c>
      <c r="AV2752" s="129" t="s">
        <v>2134</v>
      </c>
      <c r="AW2752" s="129" t="s">
        <v>2177</v>
      </c>
      <c r="AX2752" s="129" t="s">
        <v>2193</v>
      </c>
      <c r="AZ2752" s="129" t="s">
        <v>3984</v>
      </c>
      <c r="BA2752" s="130" t="s">
        <v>14151</v>
      </c>
      <c r="BB2752" s="130" t="s">
        <v>14152</v>
      </c>
      <c r="BH2752" s="124"/>
      <c r="BI2752" s="124"/>
      <c r="BP2752" s="123"/>
      <c r="BQ2752" s="123"/>
      <c r="BR2752" s="123"/>
      <c r="BX2752" s="123"/>
      <c r="BY2752" s="123"/>
      <c r="CB2752" s="129" t="s">
        <v>2101</v>
      </c>
      <c r="CC2752" s="129" t="s">
        <v>204</v>
      </c>
      <c r="CD2752" s="129" t="s">
        <v>2134</v>
      </c>
      <c r="CE2752" s="129" t="s">
        <v>2177</v>
      </c>
      <c r="CF2752" s="129" t="s">
        <v>2193</v>
      </c>
      <c r="CG2752" s="131" t="s">
        <v>18138</v>
      </c>
      <c r="CH2752" s="131" t="s">
        <v>14152</v>
      </c>
      <c r="CI2752" s="124" t="s">
        <v>21735</v>
      </c>
    </row>
    <row r="2753" spans="45:87" ht="15" hidden="1" x14ac:dyDescent="0.25">
      <c r="AS2753" s="124" t="s">
        <v>6948</v>
      </c>
      <c r="AT2753" s="129" t="s">
        <v>2101</v>
      </c>
      <c r="AU2753" s="129" t="s">
        <v>204</v>
      </c>
      <c r="AV2753" s="129" t="s">
        <v>2134</v>
      </c>
      <c r="AW2753" s="129" t="s">
        <v>2177</v>
      </c>
      <c r="AX2753" s="129" t="s">
        <v>2194</v>
      </c>
      <c r="AZ2753" s="129" t="s">
        <v>3984</v>
      </c>
      <c r="BA2753" s="130" t="s">
        <v>14153</v>
      </c>
      <c r="BB2753" s="130" t="s">
        <v>14154</v>
      </c>
      <c r="BH2753" s="124"/>
      <c r="BI2753" s="124"/>
      <c r="BP2753" s="123"/>
      <c r="BQ2753" s="123"/>
      <c r="BR2753" s="123"/>
      <c r="BX2753" s="123"/>
      <c r="BY2753" s="123"/>
      <c r="CB2753" s="129" t="s">
        <v>2101</v>
      </c>
      <c r="CC2753" s="129" t="s">
        <v>204</v>
      </c>
      <c r="CD2753" s="129" t="s">
        <v>2134</v>
      </c>
      <c r="CE2753" s="129" t="s">
        <v>2177</v>
      </c>
      <c r="CF2753" s="129" t="s">
        <v>2194</v>
      </c>
      <c r="CG2753" s="131" t="s">
        <v>18138</v>
      </c>
      <c r="CH2753" s="131" t="s">
        <v>14154</v>
      </c>
      <c r="CI2753" s="124" t="s">
        <v>21736</v>
      </c>
    </row>
    <row r="2754" spans="45:87" ht="15" hidden="1" x14ac:dyDescent="0.25">
      <c r="AS2754" s="124" t="s">
        <v>6949</v>
      </c>
      <c r="AT2754" s="129" t="s">
        <v>2101</v>
      </c>
      <c r="AU2754" s="129" t="s">
        <v>204</v>
      </c>
      <c r="AV2754" s="129" t="s">
        <v>2134</v>
      </c>
      <c r="AW2754" s="129" t="s">
        <v>2177</v>
      </c>
      <c r="AX2754" s="129" t="s">
        <v>2196</v>
      </c>
      <c r="AZ2754" s="129" t="s">
        <v>3984</v>
      </c>
      <c r="BA2754" s="130" t="s">
        <v>14155</v>
      </c>
      <c r="BB2754" s="130" t="s">
        <v>14156</v>
      </c>
      <c r="BH2754" s="124"/>
      <c r="BI2754" s="124"/>
      <c r="BP2754" s="123"/>
      <c r="BQ2754" s="123"/>
      <c r="BR2754" s="123"/>
      <c r="BX2754" s="123"/>
      <c r="BY2754" s="123"/>
      <c r="CB2754" s="129" t="s">
        <v>2101</v>
      </c>
      <c r="CC2754" s="129" t="s">
        <v>204</v>
      </c>
      <c r="CD2754" s="129" t="s">
        <v>2134</v>
      </c>
      <c r="CE2754" s="129" t="s">
        <v>2177</v>
      </c>
      <c r="CF2754" s="129" t="s">
        <v>2196</v>
      </c>
      <c r="CG2754" s="131" t="s">
        <v>18138</v>
      </c>
      <c r="CH2754" s="131" t="s">
        <v>14156</v>
      </c>
      <c r="CI2754" s="124" t="s">
        <v>21737</v>
      </c>
    </row>
    <row r="2755" spans="45:87" ht="15" hidden="1" x14ac:dyDescent="0.25">
      <c r="AS2755" s="124" t="s">
        <v>6950</v>
      </c>
      <c r="AT2755" s="129" t="s">
        <v>2101</v>
      </c>
      <c r="AU2755" s="129" t="s">
        <v>204</v>
      </c>
      <c r="AV2755" s="129" t="s">
        <v>2134</v>
      </c>
      <c r="AW2755" s="129" t="s">
        <v>2177</v>
      </c>
      <c r="AX2755" s="129" t="s">
        <v>2197</v>
      </c>
      <c r="AZ2755" s="129" t="s">
        <v>3984</v>
      </c>
      <c r="BA2755" s="130" t="s">
        <v>14157</v>
      </c>
      <c r="BB2755" s="130" t="s">
        <v>14158</v>
      </c>
      <c r="BH2755" s="124"/>
      <c r="BI2755" s="124"/>
      <c r="BP2755" s="123"/>
      <c r="BQ2755" s="123"/>
      <c r="BR2755" s="123"/>
      <c r="BX2755" s="123"/>
      <c r="BY2755" s="123"/>
      <c r="CB2755" s="129" t="s">
        <v>2101</v>
      </c>
      <c r="CC2755" s="129" t="s">
        <v>204</v>
      </c>
      <c r="CD2755" s="129" t="s">
        <v>2134</v>
      </c>
      <c r="CE2755" s="129" t="s">
        <v>2177</v>
      </c>
      <c r="CF2755" s="129" t="s">
        <v>2197</v>
      </c>
      <c r="CG2755" s="131" t="s">
        <v>18138</v>
      </c>
      <c r="CH2755" s="131" t="s">
        <v>14158</v>
      </c>
      <c r="CI2755" s="124" t="s">
        <v>21738</v>
      </c>
    </row>
    <row r="2756" spans="45:87" ht="15" hidden="1" x14ac:dyDescent="0.25">
      <c r="AS2756" s="124" t="s">
        <v>6951</v>
      </c>
      <c r="AT2756" s="129" t="s">
        <v>2101</v>
      </c>
      <c r="AU2756" s="129" t="s">
        <v>204</v>
      </c>
      <c r="AV2756" s="129" t="s">
        <v>2102</v>
      </c>
      <c r="AW2756" s="129" t="s">
        <v>2259</v>
      </c>
      <c r="AX2756" s="129" t="s">
        <v>2463</v>
      </c>
      <c r="AZ2756" s="129" t="s">
        <v>3984</v>
      </c>
      <c r="BA2756" s="130" t="s">
        <v>14159</v>
      </c>
      <c r="BB2756" s="130" t="s">
        <v>14160</v>
      </c>
      <c r="BH2756" s="124"/>
      <c r="BI2756" s="124"/>
      <c r="BP2756" s="123"/>
      <c r="BQ2756" s="123"/>
      <c r="BR2756" s="123"/>
      <c r="BX2756" s="123"/>
      <c r="BY2756" s="123"/>
      <c r="CB2756" s="129" t="s">
        <v>2101</v>
      </c>
      <c r="CC2756" s="129" t="s">
        <v>204</v>
      </c>
      <c r="CD2756" s="129" t="s">
        <v>2102</v>
      </c>
      <c r="CE2756" s="129" t="s">
        <v>2259</v>
      </c>
      <c r="CF2756" s="129" t="s">
        <v>2463</v>
      </c>
      <c r="CG2756" s="131" t="s">
        <v>18139</v>
      </c>
      <c r="CH2756" s="131" t="s">
        <v>14160</v>
      </c>
      <c r="CI2756" s="124" t="s">
        <v>21739</v>
      </c>
    </row>
    <row r="2757" spans="45:87" ht="15" hidden="1" x14ac:dyDescent="0.25">
      <c r="AS2757" s="124" t="s">
        <v>6952</v>
      </c>
      <c r="AT2757" s="129" t="s">
        <v>2101</v>
      </c>
      <c r="AU2757" s="129" t="s">
        <v>204</v>
      </c>
      <c r="AV2757" s="129" t="s">
        <v>2102</v>
      </c>
      <c r="AW2757" s="129" t="s">
        <v>2259</v>
      </c>
      <c r="AX2757" s="129" t="s">
        <v>2464</v>
      </c>
      <c r="AZ2757" s="129" t="s">
        <v>3984</v>
      </c>
      <c r="BA2757" s="130" t="s">
        <v>14161</v>
      </c>
      <c r="BB2757" s="130" t="s">
        <v>14162</v>
      </c>
      <c r="BH2757" s="124"/>
      <c r="BI2757" s="124"/>
      <c r="BP2757" s="123"/>
      <c r="BQ2757" s="123"/>
      <c r="BR2757" s="123"/>
      <c r="BX2757" s="123"/>
      <c r="BY2757" s="123"/>
      <c r="CB2757" s="129" t="s">
        <v>2101</v>
      </c>
      <c r="CC2757" s="129" t="s">
        <v>204</v>
      </c>
      <c r="CD2757" s="129" t="s">
        <v>2102</v>
      </c>
      <c r="CE2757" s="129" t="s">
        <v>2259</v>
      </c>
      <c r="CF2757" s="129" t="s">
        <v>2464</v>
      </c>
      <c r="CG2757" s="131" t="s">
        <v>18139</v>
      </c>
      <c r="CH2757" s="131" t="s">
        <v>14162</v>
      </c>
      <c r="CI2757" s="124" t="s">
        <v>21740</v>
      </c>
    </row>
    <row r="2758" spans="45:87" ht="15" hidden="1" x14ac:dyDescent="0.25">
      <c r="AS2758" s="124" t="s">
        <v>6953</v>
      </c>
      <c r="AT2758" s="129" t="s">
        <v>2101</v>
      </c>
      <c r="AU2758" s="129" t="s">
        <v>204</v>
      </c>
      <c r="AV2758" s="129" t="s">
        <v>2102</v>
      </c>
      <c r="AW2758" s="129" t="s">
        <v>2259</v>
      </c>
      <c r="AX2758" s="129" t="s">
        <v>2465</v>
      </c>
      <c r="AZ2758" s="129" t="s">
        <v>3984</v>
      </c>
      <c r="BA2758" s="130" t="s">
        <v>14163</v>
      </c>
      <c r="BB2758" s="130" t="s">
        <v>14164</v>
      </c>
      <c r="BH2758" s="124"/>
      <c r="BI2758" s="124"/>
      <c r="BP2758" s="123"/>
      <c r="BQ2758" s="123"/>
      <c r="BR2758" s="123"/>
      <c r="BX2758" s="123"/>
      <c r="BY2758" s="123"/>
      <c r="CB2758" s="129" t="s">
        <v>2101</v>
      </c>
      <c r="CC2758" s="129" t="s">
        <v>204</v>
      </c>
      <c r="CD2758" s="129" t="s">
        <v>2102</v>
      </c>
      <c r="CE2758" s="129" t="s">
        <v>2259</v>
      </c>
      <c r="CF2758" s="129" t="s">
        <v>2465</v>
      </c>
      <c r="CG2758" s="131" t="s">
        <v>18139</v>
      </c>
      <c r="CH2758" s="131" t="s">
        <v>14164</v>
      </c>
      <c r="CI2758" s="124" t="s">
        <v>21741</v>
      </c>
    </row>
    <row r="2759" spans="45:87" ht="15" hidden="1" x14ac:dyDescent="0.25">
      <c r="AS2759" s="124" t="s">
        <v>6954</v>
      </c>
      <c r="AT2759" s="129" t="s">
        <v>2101</v>
      </c>
      <c r="AU2759" s="129" t="s">
        <v>204</v>
      </c>
      <c r="AV2759" s="129" t="s">
        <v>2102</v>
      </c>
      <c r="AW2759" s="129" t="s">
        <v>2259</v>
      </c>
      <c r="AX2759" s="129" t="s">
        <v>2466</v>
      </c>
      <c r="AZ2759" s="129" t="s">
        <v>3984</v>
      </c>
      <c r="BA2759" s="130" t="s">
        <v>14165</v>
      </c>
      <c r="BB2759" s="130" t="s">
        <v>14166</v>
      </c>
      <c r="BH2759" s="124"/>
      <c r="BI2759" s="124"/>
      <c r="BP2759" s="123"/>
      <c r="BQ2759" s="123"/>
      <c r="BR2759" s="123"/>
      <c r="BX2759" s="123"/>
      <c r="BY2759" s="123"/>
      <c r="CB2759" s="129" t="s">
        <v>2101</v>
      </c>
      <c r="CC2759" s="129" t="s">
        <v>204</v>
      </c>
      <c r="CD2759" s="129" t="s">
        <v>2102</v>
      </c>
      <c r="CE2759" s="129" t="s">
        <v>2259</v>
      </c>
      <c r="CF2759" s="129" t="s">
        <v>2466</v>
      </c>
      <c r="CG2759" s="131" t="s">
        <v>18139</v>
      </c>
      <c r="CH2759" s="131" t="s">
        <v>14166</v>
      </c>
      <c r="CI2759" s="124" t="s">
        <v>21742</v>
      </c>
    </row>
    <row r="2760" spans="45:87" ht="15" hidden="1" x14ac:dyDescent="0.25">
      <c r="AS2760" s="124" t="s">
        <v>6955</v>
      </c>
      <c r="AT2760" s="129" t="s">
        <v>2101</v>
      </c>
      <c r="AU2760" s="129" t="s">
        <v>204</v>
      </c>
      <c r="AV2760" s="129" t="s">
        <v>2102</v>
      </c>
      <c r="AW2760" s="129" t="s">
        <v>2259</v>
      </c>
      <c r="AX2760" s="129" t="s">
        <v>2467</v>
      </c>
      <c r="AZ2760" s="129" t="s">
        <v>3984</v>
      </c>
      <c r="BA2760" s="130" t="s">
        <v>14167</v>
      </c>
      <c r="BB2760" s="130" t="s">
        <v>14168</v>
      </c>
      <c r="BH2760" s="124"/>
      <c r="BI2760" s="124"/>
      <c r="BP2760" s="123"/>
      <c r="BQ2760" s="123"/>
      <c r="BR2760" s="123"/>
      <c r="BX2760" s="123"/>
      <c r="BY2760" s="123"/>
      <c r="CB2760" s="129" t="s">
        <v>2101</v>
      </c>
      <c r="CC2760" s="129" t="s">
        <v>204</v>
      </c>
      <c r="CD2760" s="129" t="s">
        <v>2102</v>
      </c>
      <c r="CE2760" s="129" t="s">
        <v>2259</v>
      </c>
      <c r="CF2760" s="129" t="s">
        <v>2467</v>
      </c>
      <c r="CG2760" s="131" t="s">
        <v>18139</v>
      </c>
      <c r="CH2760" s="131" t="s">
        <v>14168</v>
      </c>
      <c r="CI2760" s="124" t="s">
        <v>21743</v>
      </c>
    </row>
    <row r="2761" spans="45:87" ht="15" hidden="1" x14ac:dyDescent="0.25">
      <c r="AS2761" s="124" t="s">
        <v>6956</v>
      </c>
      <c r="AT2761" s="129" t="s">
        <v>2101</v>
      </c>
      <c r="AU2761" s="129" t="s">
        <v>204</v>
      </c>
      <c r="AV2761" s="129" t="s">
        <v>2102</v>
      </c>
      <c r="AW2761" s="129" t="s">
        <v>2259</v>
      </c>
      <c r="AX2761" s="129" t="s">
        <v>2261</v>
      </c>
      <c r="AZ2761" s="129" t="s">
        <v>3984</v>
      </c>
      <c r="BA2761" s="130" t="s">
        <v>14169</v>
      </c>
      <c r="BB2761" s="130" t="s">
        <v>14170</v>
      </c>
      <c r="BH2761" s="124"/>
      <c r="BI2761" s="124"/>
      <c r="BP2761" s="123"/>
      <c r="BQ2761" s="123"/>
      <c r="BR2761" s="123"/>
      <c r="BX2761" s="123"/>
      <c r="BY2761" s="123"/>
      <c r="CB2761" s="129" t="s">
        <v>2101</v>
      </c>
      <c r="CC2761" s="129" t="s">
        <v>204</v>
      </c>
      <c r="CD2761" s="129" t="s">
        <v>2102</v>
      </c>
      <c r="CE2761" s="129" t="s">
        <v>2259</v>
      </c>
      <c r="CF2761" s="129" t="s">
        <v>2261</v>
      </c>
      <c r="CG2761" s="131" t="s">
        <v>18139</v>
      </c>
      <c r="CH2761" s="131" t="s">
        <v>14170</v>
      </c>
      <c r="CI2761" s="124" t="s">
        <v>21744</v>
      </c>
    </row>
    <row r="2762" spans="45:87" ht="15" hidden="1" x14ac:dyDescent="0.25">
      <c r="AS2762" s="124" t="s">
        <v>6957</v>
      </c>
      <c r="AT2762" s="129" t="s">
        <v>2101</v>
      </c>
      <c r="AU2762" s="129" t="s">
        <v>204</v>
      </c>
      <c r="AV2762" s="129" t="s">
        <v>2102</v>
      </c>
      <c r="AW2762" s="129" t="s">
        <v>2259</v>
      </c>
      <c r="AX2762" s="129" t="s">
        <v>2468</v>
      </c>
      <c r="AZ2762" s="129" t="s">
        <v>3984</v>
      </c>
      <c r="BA2762" s="130" t="s">
        <v>14171</v>
      </c>
      <c r="BB2762" s="130" t="s">
        <v>14172</v>
      </c>
      <c r="BH2762" s="124"/>
      <c r="BI2762" s="124"/>
      <c r="BP2762" s="123"/>
      <c r="BQ2762" s="123"/>
      <c r="BR2762" s="123"/>
      <c r="BX2762" s="123"/>
      <c r="BY2762" s="123"/>
      <c r="CB2762" s="129" t="s">
        <v>2101</v>
      </c>
      <c r="CC2762" s="129" t="s">
        <v>204</v>
      </c>
      <c r="CD2762" s="129" t="s">
        <v>2102</v>
      </c>
      <c r="CE2762" s="129" t="s">
        <v>2259</v>
      </c>
      <c r="CF2762" s="129" t="s">
        <v>2468</v>
      </c>
      <c r="CG2762" s="131" t="s">
        <v>18139</v>
      </c>
      <c r="CH2762" s="131" t="s">
        <v>14172</v>
      </c>
      <c r="CI2762" s="124" t="s">
        <v>21745</v>
      </c>
    </row>
    <row r="2763" spans="45:87" ht="15" hidden="1" x14ac:dyDescent="0.25">
      <c r="AS2763" s="124" t="s">
        <v>6958</v>
      </c>
      <c r="AT2763" s="129" t="s">
        <v>2101</v>
      </c>
      <c r="AU2763" s="129" t="s">
        <v>204</v>
      </c>
      <c r="AV2763" s="129" t="s">
        <v>2102</v>
      </c>
      <c r="AW2763" s="129" t="s">
        <v>2259</v>
      </c>
      <c r="AX2763" s="129" t="s">
        <v>2469</v>
      </c>
      <c r="AZ2763" s="129" t="s">
        <v>3984</v>
      </c>
      <c r="BA2763" s="130" t="s">
        <v>14173</v>
      </c>
      <c r="BB2763" s="130" t="s">
        <v>14174</v>
      </c>
      <c r="BH2763" s="124"/>
      <c r="BI2763" s="124"/>
      <c r="BP2763" s="123"/>
      <c r="BQ2763" s="123"/>
      <c r="BR2763" s="123"/>
      <c r="BX2763" s="123"/>
      <c r="BY2763" s="123"/>
      <c r="CB2763" s="129" t="s">
        <v>2101</v>
      </c>
      <c r="CC2763" s="129" t="s">
        <v>204</v>
      </c>
      <c r="CD2763" s="129" t="s">
        <v>2102</v>
      </c>
      <c r="CE2763" s="129" t="s">
        <v>2259</v>
      </c>
      <c r="CF2763" s="129" t="s">
        <v>2469</v>
      </c>
      <c r="CG2763" s="131" t="s">
        <v>18139</v>
      </c>
      <c r="CH2763" s="131" t="s">
        <v>14174</v>
      </c>
      <c r="CI2763" s="124" t="s">
        <v>21746</v>
      </c>
    </row>
    <row r="2764" spans="45:87" ht="15" hidden="1" x14ac:dyDescent="0.25">
      <c r="AS2764" s="124" t="s">
        <v>6959</v>
      </c>
      <c r="AT2764" s="129" t="s">
        <v>2101</v>
      </c>
      <c r="AU2764" s="129" t="s">
        <v>204</v>
      </c>
      <c r="AV2764" s="129" t="s">
        <v>2102</v>
      </c>
      <c r="AW2764" s="129" t="s">
        <v>2259</v>
      </c>
      <c r="AX2764" s="129" t="s">
        <v>2470</v>
      </c>
      <c r="AZ2764" s="129" t="s">
        <v>3984</v>
      </c>
      <c r="BA2764" s="130" t="s">
        <v>14175</v>
      </c>
      <c r="BB2764" s="130" t="s">
        <v>14176</v>
      </c>
      <c r="BH2764" s="124"/>
      <c r="BI2764" s="124"/>
      <c r="BP2764" s="123"/>
      <c r="BQ2764" s="123"/>
      <c r="BR2764" s="123"/>
      <c r="BX2764" s="123"/>
      <c r="BY2764" s="123"/>
      <c r="CB2764" s="129" t="s">
        <v>2101</v>
      </c>
      <c r="CC2764" s="129" t="s">
        <v>204</v>
      </c>
      <c r="CD2764" s="129" t="s">
        <v>2102</v>
      </c>
      <c r="CE2764" s="129" t="s">
        <v>2259</v>
      </c>
      <c r="CF2764" s="129" t="s">
        <v>2470</v>
      </c>
      <c r="CG2764" s="131" t="s">
        <v>18139</v>
      </c>
      <c r="CH2764" s="131" t="s">
        <v>14176</v>
      </c>
      <c r="CI2764" s="124" t="s">
        <v>21747</v>
      </c>
    </row>
    <row r="2765" spans="45:87" ht="15" hidden="1" x14ac:dyDescent="0.25">
      <c r="AS2765" s="124" t="s">
        <v>6960</v>
      </c>
      <c r="AT2765" s="129" t="s">
        <v>2101</v>
      </c>
      <c r="AU2765" s="129" t="s">
        <v>204</v>
      </c>
      <c r="AV2765" s="129" t="s">
        <v>2102</v>
      </c>
      <c r="AW2765" s="129" t="s">
        <v>2259</v>
      </c>
      <c r="AX2765" s="129" t="s">
        <v>2471</v>
      </c>
      <c r="AZ2765" s="129" t="s">
        <v>3984</v>
      </c>
      <c r="BA2765" s="130" t="s">
        <v>14177</v>
      </c>
      <c r="BB2765" s="130" t="s">
        <v>14178</v>
      </c>
      <c r="BH2765" s="124"/>
      <c r="BI2765" s="124"/>
      <c r="BP2765" s="123"/>
      <c r="BQ2765" s="123"/>
      <c r="BR2765" s="123"/>
      <c r="BX2765" s="123"/>
      <c r="BY2765" s="123"/>
      <c r="CB2765" s="129" t="s">
        <v>2101</v>
      </c>
      <c r="CC2765" s="129" t="s">
        <v>204</v>
      </c>
      <c r="CD2765" s="129" t="s">
        <v>2102</v>
      </c>
      <c r="CE2765" s="129" t="s">
        <v>2259</v>
      </c>
      <c r="CF2765" s="129" t="s">
        <v>2471</v>
      </c>
      <c r="CG2765" s="131" t="s">
        <v>18139</v>
      </c>
      <c r="CH2765" s="131" t="s">
        <v>14178</v>
      </c>
      <c r="CI2765" s="124" t="s">
        <v>21748</v>
      </c>
    </row>
    <row r="2766" spans="45:87" ht="15" hidden="1" x14ac:dyDescent="0.25">
      <c r="AS2766" s="124" t="s">
        <v>6961</v>
      </c>
      <c r="AT2766" s="129" t="s">
        <v>2101</v>
      </c>
      <c r="AU2766" s="129" t="s">
        <v>204</v>
      </c>
      <c r="AV2766" s="129" t="s">
        <v>2102</v>
      </c>
      <c r="AW2766" s="129" t="s">
        <v>2103</v>
      </c>
      <c r="AX2766" s="129" t="s">
        <v>2472</v>
      </c>
      <c r="AZ2766" s="129" t="s">
        <v>3984</v>
      </c>
      <c r="BA2766" s="130" t="s">
        <v>14179</v>
      </c>
      <c r="BB2766" s="130" t="s">
        <v>14180</v>
      </c>
      <c r="BH2766" s="124"/>
      <c r="BI2766" s="124"/>
      <c r="BP2766" s="123"/>
      <c r="BQ2766" s="123"/>
      <c r="BR2766" s="123"/>
      <c r="BX2766" s="123"/>
      <c r="BY2766" s="123"/>
      <c r="CB2766" s="129" t="s">
        <v>2101</v>
      </c>
      <c r="CC2766" s="129" t="s">
        <v>204</v>
      </c>
      <c r="CD2766" s="129" t="s">
        <v>2102</v>
      </c>
      <c r="CE2766" s="129" t="s">
        <v>2103</v>
      </c>
      <c r="CF2766" s="129" t="s">
        <v>2472</v>
      </c>
      <c r="CG2766" s="131" t="s">
        <v>18140</v>
      </c>
      <c r="CH2766" s="131" t="s">
        <v>14180</v>
      </c>
      <c r="CI2766" s="124" t="s">
        <v>21749</v>
      </c>
    </row>
    <row r="2767" spans="45:87" ht="15" hidden="1" x14ac:dyDescent="0.25">
      <c r="AS2767" s="124" t="s">
        <v>6962</v>
      </c>
      <c r="AT2767" s="129" t="s">
        <v>2101</v>
      </c>
      <c r="AU2767" s="129" t="s">
        <v>204</v>
      </c>
      <c r="AV2767" s="129" t="s">
        <v>2102</v>
      </c>
      <c r="AW2767" s="129" t="s">
        <v>2103</v>
      </c>
      <c r="AX2767" s="129" t="s">
        <v>2473</v>
      </c>
      <c r="AZ2767" s="129" t="s">
        <v>3984</v>
      </c>
      <c r="BA2767" s="130" t="s">
        <v>14181</v>
      </c>
      <c r="BB2767" s="130" t="s">
        <v>14182</v>
      </c>
      <c r="BH2767" s="124"/>
      <c r="BI2767" s="124"/>
      <c r="BP2767" s="123"/>
      <c r="BQ2767" s="123"/>
      <c r="BR2767" s="123"/>
      <c r="BX2767" s="123"/>
      <c r="BY2767" s="123"/>
      <c r="CB2767" s="129" t="s">
        <v>2101</v>
      </c>
      <c r="CC2767" s="129" t="s">
        <v>204</v>
      </c>
      <c r="CD2767" s="129" t="s">
        <v>2102</v>
      </c>
      <c r="CE2767" s="129" t="s">
        <v>2103</v>
      </c>
      <c r="CF2767" s="129" t="s">
        <v>2473</v>
      </c>
      <c r="CG2767" s="131" t="s">
        <v>18140</v>
      </c>
      <c r="CH2767" s="131" t="s">
        <v>14182</v>
      </c>
      <c r="CI2767" s="124" t="s">
        <v>21750</v>
      </c>
    </row>
    <row r="2768" spans="45:87" ht="15" hidden="1" x14ac:dyDescent="0.25">
      <c r="AS2768" s="124" t="s">
        <v>6963</v>
      </c>
      <c r="AT2768" s="129" t="s">
        <v>2101</v>
      </c>
      <c r="AU2768" s="129" t="s">
        <v>204</v>
      </c>
      <c r="AV2768" s="129" t="s">
        <v>2102</v>
      </c>
      <c r="AW2768" s="129" t="s">
        <v>2103</v>
      </c>
      <c r="AX2768" s="129" t="s">
        <v>2262</v>
      </c>
      <c r="AZ2768" s="129" t="s">
        <v>3984</v>
      </c>
      <c r="BA2768" s="130" t="s">
        <v>14183</v>
      </c>
      <c r="BB2768" s="130" t="s">
        <v>14184</v>
      </c>
      <c r="BH2768" s="124"/>
      <c r="BI2768" s="124"/>
      <c r="BP2768" s="123"/>
      <c r="BQ2768" s="123"/>
      <c r="BR2768" s="123"/>
      <c r="BX2768" s="123"/>
      <c r="BY2768" s="123"/>
      <c r="CB2768" s="129" t="s">
        <v>2101</v>
      </c>
      <c r="CC2768" s="129" t="s">
        <v>204</v>
      </c>
      <c r="CD2768" s="129" t="s">
        <v>2102</v>
      </c>
      <c r="CE2768" s="129" t="s">
        <v>2103</v>
      </c>
      <c r="CF2768" s="129" t="s">
        <v>2262</v>
      </c>
      <c r="CG2768" s="131" t="s">
        <v>18140</v>
      </c>
      <c r="CH2768" s="131" t="s">
        <v>14184</v>
      </c>
      <c r="CI2768" s="124" t="s">
        <v>21751</v>
      </c>
    </row>
    <row r="2769" spans="45:87" ht="15" hidden="1" x14ac:dyDescent="0.25">
      <c r="AS2769" s="124" t="s">
        <v>6964</v>
      </c>
      <c r="AT2769" s="129" t="s">
        <v>2101</v>
      </c>
      <c r="AU2769" s="129" t="s">
        <v>204</v>
      </c>
      <c r="AV2769" s="129" t="s">
        <v>2102</v>
      </c>
      <c r="AW2769" s="129" t="s">
        <v>2103</v>
      </c>
      <c r="AX2769" s="129" t="s">
        <v>2263</v>
      </c>
      <c r="AZ2769" s="129" t="s">
        <v>3984</v>
      </c>
      <c r="BA2769" s="130" t="s">
        <v>14185</v>
      </c>
      <c r="BB2769" s="130" t="s">
        <v>14186</v>
      </c>
      <c r="BH2769" s="124"/>
      <c r="BI2769" s="124"/>
      <c r="BP2769" s="123"/>
      <c r="BQ2769" s="123"/>
      <c r="BR2769" s="123"/>
      <c r="BX2769" s="123"/>
      <c r="BY2769" s="123"/>
      <c r="CB2769" s="129" t="s">
        <v>2101</v>
      </c>
      <c r="CC2769" s="129" t="s">
        <v>204</v>
      </c>
      <c r="CD2769" s="129" t="s">
        <v>2102</v>
      </c>
      <c r="CE2769" s="129" t="s">
        <v>2103</v>
      </c>
      <c r="CF2769" s="129" t="s">
        <v>2263</v>
      </c>
      <c r="CG2769" s="131" t="s">
        <v>18140</v>
      </c>
      <c r="CH2769" s="131" t="s">
        <v>14186</v>
      </c>
      <c r="CI2769" s="124" t="s">
        <v>21752</v>
      </c>
    </row>
    <row r="2770" spans="45:87" ht="15" hidden="1" x14ac:dyDescent="0.25">
      <c r="AS2770" s="124" t="s">
        <v>6965</v>
      </c>
      <c r="AT2770" s="129" t="s">
        <v>2101</v>
      </c>
      <c r="AU2770" s="129" t="s">
        <v>204</v>
      </c>
      <c r="AV2770" s="129" t="s">
        <v>2102</v>
      </c>
      <c r="AW2770" s="129" t="s">
        <v>2103</v>
      </c>
      <c r="AX2770" s="129" t="s">
        <v>2104</v>
      </c>
      <c r="AZ2770" s="129" t="s">
        <v>3984</v>
      </c>
      <c r="BA2770" s="130" t="s">
        <v>14187</v>
      </c>
      <c r="BB2770" s="130" t="s">
        <v>14188</v>
      </c>
      <c r="BH2770" s="124"/>
      <c r="BI2770" s="124"/>
      <c r="BP2770" s="123"/>
      <c r="BQ2770" s="123"/>
      <c r="BR2770" s="123"/>
      <c r="BX2770" s="123"/>
      <c r="BY2770" s="123"/>
      <c r="CB2770" s="129" t="s">
        <v>2101</v>
      </c>
      <c r="CC2770" s="129" t="s">
        <v>204</v>
      </c>
      <c r="CD2770" s="129" t="s">
        <v>2102</v>
      </c>
      <c r="CE2770" s="129" t="s">
        <v>2103</v>
      </c>
      <c r="CF2770" s="129" t="s">
        <v>2104</v>
      </c>
      <c r="CG2770" s="131" t="s">
        <v>18140</v>
      </c>
      <c r="CH2770" s="131" t="s">
        <v>14188</v>
      </c>
      <c r="CI2770" s="124" t="s">
        <v>21753</v>
      </c>
    </row>
    <row r="2771" spans="45:87" ht="15" hidden="1" x14ac:dyDescent="0.25">
      <c r="AS2771" s="124" t="s">
        <v>6966</v>
      </c>
      <c r="AT2771" s="129" t="s">
        <v>2101</v>
      </c>
      <c r="AU2771" s="129" t="s">
        <v>204</v>
      </c>
      <c r="AV2771" s="129" t="s">
        <v>2102</v>
      </c>
      <c r="AW2771" s="129" t="s">
        <v>2103</v>
      </c>
      <c r="AX2771" s="129" t="s">
        <v>2264</v>
      </c>
      <c r="AZ2771" s="129" t="s">
        <v>3984</v>
      </c>
      <c r="BA2771" s="130" t="s">
        <v>14189</v>
      </c>
      <c r="BB2771" s="130" t="s">
        <v>14190</v>
      </c>
      <c r="BH2771" s="124"/>
      <c r="BI2771" s="124"/>
      <c r="BP2771" s="123"/>
      <c r="BQ2771" s="123"/>
      <c r="BR2771" s="123"/>
      <c r="BX2771" s="123"/>
      <c r="BY2771" s="123"/>
      <c r="CB2771" s="129" t="s">
        <v>2101</v>
      </c>
      <c r="CC2771" s="129" t="s">
        <v>204</v>
      </c>
      <c r="CD2771" s="129" t="s">
        <v>2102</v>
      </c>
      <c r="CE2771" s="129" t="s">
        <v>2103</v>
      </c>
      <c r="CF2771" s="129" t="s">
        <v>2264</v>
      </c>
      <c r="CG2771" s="131" t="s">
        <v>18140</v>
      </c>
      <c r="CH2771" s="131" t="s">
        <v>14190</v>
      </c>
      <c r="CI2771" s="124" t="s">
        <v>21754</v>
      </c>
    </row>
    <row r="2772" spans="45:87" ht="15" hidden="1" x14ac:dyDescent="0.25">
      <c r="AS2772" s="124" t="s">
        <v>6967</v>
      </c>
      <c r="AT2772" s="129" t="s">
        <v>2101</v>
      </c>
      <c r="AU2772" s="129" t="s">
        <v>204</v>
      </c>
      <c r="AV2772" s="129" t="s">
        <v>2102</v>
      </c>
      <c r="AW2772" s="129" t="s">
        <v>2103</v>
      </c>
      <c r="AX2772" s="129" t="s">
        <v>2266</v>
      </c>
      <c r="AZ2772" s="129" t="s">
        <v>3984</v>
      </c>
      <c r="BA2772" s="130" t="s">
        <v>14191</v>
      </c>
      <c r="BB2772" s="130" t="s">
        <v>14192</v>
      </c>
      <c r="BH2772" s="124"/>
      <c r="BI2772" s="124"/>
      <c r="BP2772" s="123"/>
      <c r="BQ2772" s="123"/>
      <c r="BR2772" s="123"/>
      <c r="BX2772" s="123"/>
      <c r="BY2772" s="123"/>
      <c r="CB2772" s="129" t="s">
        <v>2101</v>
      </c>
      <c r="CC2772" s="129" t="s">
        <v>204</v>
      </c>
      <c r="CD2772" s="129" t="s">
        <v>2102</v>
      </c>
      <c r="CE2772" s="129" t="s">
        <v>2103</v>
      </c>
      <c r="CF2772" s="129" t="s">
        <v>2266</v>
      </c>
      <c r="CG2772" s="131" t="s">
        <v>18140</v>
      </c>
      <c r="CH2772" s="131" t="s">
        <v>14192</v>
      </c>
      <c r="CI2772" s="124" t="s">
        <v>21755</v>
      </c>
    </row>
    <row r="2773" spans="45:87" ht="15" hidden="1" x14ac:dyDescent="0.25">
      <c r="AS2773" s="124" t="s">
        <v>6968</v>
      </c>
      <c r="AT2773" s="129" t="s">
        <v>2101</v>
      </c>
      <c r="AU2773" s="129" t="s">
        <v>204</v>
      </c>
      <c r="AV2773" s="129" t="s">
        <v>2102</v>
      </c>
      <c r="AW2773" s="129" t="s">
        <v>2103</v>
      </c>
      <c r="AX2773" s="129" t="s">
        <v>2267</v>
      </c>
      <c r="AZ2773" s="129" t="s">
        <v>3984</v>
      </c>
      <c r="BA2773" s="130" t="s">
        <v>14193</v>
      </c>
      <c r="BB2773" s="130" t="s">
        <v>14194</v>
      </c>
      <c r="BH2773" s="124"/>
      <c r="BI2773" s="124"/>
      <c r="BP2773" s="123"/>
      <c r="BQ2773" s="123"/>
      <c r="BR2773" s="123"/>
      <c r="BX2773" s="123"/>
      <c r="BY2773" s="123"/>
      <c r="CB2773" s="129" t="s">
        <v>2101</v>
      </c>
      <c r="CC2773" s="129" t="s">
        <v>204</v>
      </c>
      <c r="CD2773" s="129" t="s">
        <v>2102</v>
      </c>
      <c r="CE2773" s="129" t="s">
        <v>2103</v>
      </c>
      <c r="CF2773" s="129" t="s">
        <v>2267</v>
      </c>
      <c r="CG2773" s="131" t="s">
        <v>18140</v>
      </c>
      <c r="CH2773" s="131" t="s">
        <v>14194</v>
      </c>
      <c r="CI2773" s="124" t="s">
        <v>21756</v>
      </c>
    </row>
    <row r="2774" spans="45:87" ht="15" hidden="1" x14ac:dyDescent="0.25">
      <c r="AS2774" s="124" t="s">
        <v>6969</v>
      </c>
      <c r="AT2774" s="129" t="s">
        <v>2101</v>
      </c>
      <c r="AU2774" s="129" t="s">
        <v>204</v>
      </c>
      <c r="AV2774" s="129" t="s">
        <v>2102</v>
      </c>
      <c r="AW2774" s="129" t="s">
        <v>2103</v>
      </c>
      <c r="AX2774" s="129" t="s">
        <v>2474</v>
      </c>
      <c r="AZ2774" s="129" t="s">
        <v>3984</v>
      </c>
      <c r="BA2774" s="130" t="s">
        <v>14195</v>
      </c>
      <c r="BB2774" s="130" t="s">
        <v>14196</v>
      </c>
      <c r="BH2774" s="124"/>
      <c r="BI2774" s="124"/>
      <c r="BP2774" s="123"/>
      <c r="BQ2774" s="123"/>
      <c r="BR2774" s="123"/>
      <c r="BX2774" s="123"/>
      <c r="BY2774" s="123"/>
      <c r="CB2774" s="129" t="s">
        <v>2101</v>
      </c>
      <c r="CC2774" s="129" t="s">
        <v>204</v>
      </c>
      <c r="CD2774" s="129" t="s">
        <v>2102</v>
      </c>
      <c r="CE2774" s="129" t="s">
        <v>2103</v>
      </c>
      <c r="CF2774" s="129" t="s">
        <v>2474</v>
      </c>
      <c r="CG2774" s="131" t="s">
        <v>18140</v>
      </c>
      <c r="CH2774" s="131" t="s">
        <v>14196</v>
      </c>
      <c r="CI2774" s="124" t="s">
        <v>21757</v>
      </c>
    </row>
    <row r="2775" spans="45:87" ht="15" hidden="1" x14ac:dyDescent="0.25">
      <c r="AS2775" s="124" t="s">
        <v>6970</v>
      </c>
      <c r="AT2775" s="129" t="s">
        <v>2101</v>
      </c>
      <c r="AU2775" s="129" t="s">
        <v>204</v>
      </c>
      <c r="AV2775" s="129" t="s">
        <v>2102</v>
      </c>
      <c r="AW2775" s="129" t="s">
        <v>2103</v>
      </c>
      <c r="AX2775" s="129" t="s">
        <v>2268</v>
      </c>
      <c r="AZ2775" s="129" t="s">
        <v>3984</v>
      </c>
      <c r="BA2775" s="130" t="s">
        <v>14197</v>
      </c>
      <c r="BB2775" s="130" t="s">
        <v>14198</v>
      </c>
      <c r="BH2775" s="124"/>
      <c r="BI2775" s="124"/>
      <c r="BP2775" s="123"/>
      <c r="BQ2775" s="123"/>
      <c r="BR2775" s="123"/>
      <c r="BX2775" s="123"/>
      <c r="BY2775" s="123"/>
      <c r="CB2775" s="129" t="s">
        <v>2101</v>
      </c>
      <c r="CC2775" s="129" t="s">
        <v>204</v>
      </c>
      <c r="CD2775" s="129" t="s">
        <v>2102</v>
      </c>
      <c r="CE2775" s="129" t="s">
        <v>2103</v>
      </c>
      <c r="CF2775" s="129" t="s">
        <v>2268</v>
      </c>
      <c r="CG2775" s="131" t="s">
        <v>18140</v>
      </c>
      <c r="CH2775" s="131" t="s">
        <v>14198</v>
      </c>
      <c r="CI2775" s="124" t="s">
        <v>21758</v>
      </c>
    </row>
    <row r="2776" spans="45:87" ht="15" hidden="1" x14ac:dyDescent="0.25">
      <c r="AS2776" s="124" t="s">
        <v>6971</v>
      </c>
      <c r="AT2776" s="129" t="s">
        <v>2101</v>
      </c>
      <c r="AU2776" s="129" t="s">
        <v>204</v>
      </c>
      <c r="AV2776" s="129" t="s">
        <v>2102</v>
      </c>
      <c r="AW2776" s="129" t="s">
        <v>2103</v>
      </c>
      <c r="AX2776" s="129" t="s">
        <v>2475</v>
      </c>
      <c r="AZ2776" s="129" t="s">
        <v>3984</v>
      </c>
      <c r="BA2776" s="130" t="s">
        <v>14199</v>
      </c>
      <c r="BB2776" s="130" t="s">
        <v>14200</v>
      </c>
      <c r="BH2776" s="124"/>
      <c r="BI2776" s="124"/>
      <c r="BP2776" s="123"/>
      <c r="BQ2776" s="123"/>
      <c r="BR2776" s="123"/>
      <c r="BX2776" s="123"/>
      <c r="BY2776" s="123"/>
      <c r="CB2776" s="129" t="s">
        <v>2101</v>
      </c>
      <c r="CC2776" s="129" t="s">
        <v>204</v>
      </c>
      <c r="CD2776" s="129" t="s">
        <v>2102</v>
      </c>
      <c r="CE2776" s="129" t="s">
        <v>2103</v>
      </c>
      <c r="CF2776" s="129" t="s">
        <v>2475</v>
      </c>
      <c r="CG2776" s="131" t="s">
        <v>18140</v>
      </c>
      <c r="CH2776" s="131" t="s">
        <v>14200</v>
      </c>
      <c r="CI2776" s="124" t="s">
        <v>21759</v>
      </c>
    </row>
    <row r="2777" spans="45:87" ht="15" hidden="1" x14ac:dyDescent="0.25">
      <c r="AS2777" s="124" t="s">
        <v>6972</v>
      </c>
      <c r="AT2777" s="129" t="s">
        <v>2101</v>
      </c>
      <c r="AU2777" s="129" t="s">
        <v>204</v>
      </c>
      <c r="AV2777" s="129" t="s">
        <v>2105</v>
      </c>
      <c r="AW2777" s="129" t="s">
        <v>2106</v>
      </c>
      <c r="AX2777" s="129" t="s">
        <v>2270</v>
      </c>
      <c r="AZ2777" s="129" t="s">
        <v>3984</v>
      </c>
      <c r="BA2777" s="130" t="s">
        <v>14201</v>
      </c>
      <c r="BB2777" s="130" t="s">
        <v>14202</v>
      </c>
      <c r="BH2777" s="124"/>
      <c r="BI2777" s="124"/>
      <c r="BP2777" s="123"/>
      <c r="BQ2777" s="123"/>
      <c r="BR2777" s="123"/>
      <c r="BX2777" s="123"/>
      <c r="BY2777" s="123"/>
      <c r="CB2777" s="129" t="s">
        <v>2101</v>
      </c>
      <c r="CC2777" s="129" t="s">
        <v>204</v>
      </c>
      <c r="CD2777" s="129" t="s">
        <v>2105</v>
      </c>
      <c r="CE2777" s="129" t="s">
        <v>2106</v>
      </c>
      <c r="CF2777" s="129" t="s">
        <v>2270</v>
      </c>
      <c r="CG2777" s="131" t="s">
        <v>18141</v>
      </c>
      <c r="CH2777" s="131" t="s">
        <v>14202</v>
      </c>
      <c r="CI2777" s="124" t="s">
        <v>21760</v>
      </c>
    </row>
    <row r="2778" spans="45:87" ht="15" hidden="1" x14ac:dyDescent="0.25">
      <c r="AS2778" s="124" t="s">
        <v>6973</v>
      </c>
      <c r="AT2778" s="129" t="s">
        <v>2101</v>
      </c>
      <c r="AU2778" s="129" t="s">
        <v>204</v>
      </c>
      <c r="AV2778" s="129" t="s">
        <v>2105</v>
      </c>
      <c r="AW2778" s="129" t="s">
        <v>2106</v>
      </c>
      <c r="AX2778" s="129" t="s">
        <v>2271</v>
      </c>
      <c r="AZ2778" s="129" t="s">
        <v>3984</v>
      </c>
      <c r="BA2778" s="130" t="s">
        <v>14203</v>
      </c>
      <c r="BB2778" s="130" t="s">
        <v>14204</v>
      </c>
      <c r="BH2778" s="124"/>
      <c r="BI2778" s="124"/>
      <c r="BP2778" s="123"/>
      <c r="BQ2778" s="123"/>
      <c r="BR2778" s="123"/>
      <c r="BX2778" s="123"/>
      <c r="BY2778" s="123"/>
      <c r="CB2778" s="129" t="s">
        <v>2101</v>
      </c>
      <c r="CC2778" s="129" t="s">
        <v>204</v>
      </c>
      <c r="CD2778" s="129" t="s">
        <v>2105</v>
      </c>
      <c r="CE2778" s="129" t="s">
        <v>2106</v>
      </c>
      <c r="CF2778" s="129" t="s">
        <v>2271</v>
      </c>
      <c r="CG2778" s="131" t="s">
        <v>18141</v>
      </c>
      <c r="CH2778" s="131" t="s">
        <v>14204</v>
      </c>
      <c r="CI2778" s="124" t="s">
        <v>21761</v>
      </c>
    </row>
    <row r="2779" spans="45:87" ht="15" hidden="1" x14ac:dyDescent="0.25">
      <c r="AS2779" s="124" t="s">
        <v>6974</v>
      </c>
      <c r="AT2779" s="129" t="s">
        <v>2101</v>
      </c>
      <c r="AU2779" s="129" t="s">
        <v>204</v>
      </c>
      <c r="AV2779" s="129" t="s">
        <v>2105</v>
      </c>
      <c r="AW2779" s="129" t="s">
        <v>2106</v>
      </c>
      <c r="AX2779" s="129" t="s">
        <v>2272</v>
      </c>
      <c r="AZ2779" s="129" t="s">
        <v>3984</v>
      </c>
      <c r="BA2779" s="130" t="s">
        <v>14205</v>
      </c>
      <c r="BB2779" s="130" t="s">
        <v>14206</v>
      </c>
      <c r="BH2779" s="124"/>
      <c r="BI2779" s="124"/>
      <c r="BP2779" s="123"/>
      <c r="BQ2779" s="123"/>
      <c r="BR2779" s="123"/>
      <c r="BX2779" s="123"/>
      <c r="BY2779" s="123"/>
      <c r="CB2779" s="129" t="s">
        <v>2101</v>
      </c>
      <c r="CC2779" s="129" t="s">
        <v>204</v>
      </c>
      <c r="CD2779" s="129" t="s">
        <v>2105</v>
      </c>
      <c r="CE2779" s="129" t="s">
        <v>2106</v>
      </c>
      <c r="CF2779" s="129" t="s">
        <v>2272</v>
      </c>
      <c r="CG2779" s="131" t="s">
        <v>18141</v>
      </c>
      <c r="CH2779" s="131" t="s">
        <v>14206</v>
      </c>
      <c r="CI2779" s="124" t="s">
        <v>21762</v>
      </c>
    </row>
    <row r="2780" spans="45:87" ht="15" hidden="1" x14ac:dyDescent="0.25">
      <c r="AS2780" s="124" t="s">
        <v>6975</v>
      </c>
      <c r="AT2780" s="129" t="s">
        <v>2101</v>
      </c>
      <c r="AU2780" s="129" t="s">
        <v>204</v>
      </c>
      <c r="AV2780" s="129" t="s">
        <v>2105</v>
      </c>
      <c r="AW2780" s="129" t="s">
        <v>2106</v>
      </c>
      <c r="AX2780" s="129" t="s">
        <v>2273</v>
      </c>
      <c r="AZ2780" s="129" t="s">
        <v>3984</v>
      </c>
      <c r="BA2780" s="130" t="s">
        <v>14207</v>
      </c>
      <c r="BB2780" s="130" t="s">
        <v>14208</v>
      </c>
      <c r="BH2780" s="124"/>
      <c r="BI2780" s="124"/>
      <c r="BP2780" s="123"/>
      <c r="BQ2780" s="123"/>
      <c r="BR2780" s="123"/>
      <c r="BX2780" s="123"/>
      <c r="BY2780" s="123"/>
      <c r="CB2780" s="129" t="s">
        <v>2101</v>
      </c>
      <c r="CC2780" s="129" t="s">
        <v>204</v>
      </c>
      <c r="CD2780" s="129" t="s">
        <v>2105</v>
      </c>
      <c r="CE2780" s="129" t="s">
        <v>2106</v>
      </c>
      <c r="CF2780" s="129" t="s">
        <v>2273</v>
      </c>
      <c r="CG2780" s="131" t="s">
        <v>18141</v>
      </c>
      <c r="CH2780" s="131" t="s">
        <v>14208</v>
      </c>
      <c r="CI2780" s="124" t="s">
        <v>21763</v>
      </c>
    </row>
    <row r="2781" spans="45:87" ht="15" hidden="1" x14ac:dyDescent="0.25">
      <c r="AS2781" s="124" t="s">
        <v>6976</v>
      </c>
      <c r="AT2781" s="129" t="s">
        <v>2101</v>
      </c>
      <c r="AU2781" s="129" t="s">
        <v>204</v>
      </c>
      <c r="AV2781" s="129" t="s">
        <v>2105</v>
      </c>
      <c r="AW2781" s="129" t="s">
        <v>2106</v>
      </c>
      <c r="AX2781" s="129" t="s">
        <v>2274</v>
      </c>
      <c r="AZ2781" s="129" t="s">
        <v>3984</v>
      </c>
      <c r="BA2781" s="130" t="s">
        <v>14209</v>
      </c>
      <c r="BB2781" s="130" t="s">
        <v>14210</v>
      </c>
      <c r="BH2781" s="124"/>
      <c r="BI2781" s="124"/>
      <c r="BP2781" s="123"/>
      <c r="BQ2781" s="123"/>
      <c r="BR2781" s="123"/>
      <c r="BX2781" s="123"/>
      <c r="BY2781" s="123"/>
      <c r="CB2781" s="129" t="s">
        <v>2101</v>
      </c>
      <c r="CC2781" s="129" t="s">
        <v>204</v>
      </c>
      <c r="CD2781" s="129" t="s">
        <v>2105</v>
      </c>
      <c r="CE2781" s="129" t="s">
        <v>2106</v>
      </c>
      <c r="CF2781" s="129" t="s">
        <v>2274</v>
      </c>
      <c r="CG2781" s="131" t="s">
        <v>18141</v>
      </c>
      <c r="CH2781" s="131" t="s">
        <v>14210</v>
      </c>
      <c r="CI2781" s="124" t="s">
        <v>21764</v>
      </c>
    </row>
    <row r="2782" spans="45:87" ht="15" hidden="1" x14ac:dyDescent="0.25">
      <c r="AS2782" s="124" t="s">
        <v>6977</v>
      </c>
      <c r="AT2782" s="129" t="s">
        <v>2101</v>
      </c>
      <c r="AU2782" s="129" t="s">
        <v>204</v>
      </c>
      <c r="AV2782" s="129" t="s">
        <v>2105</v>
      </c>
      <c r="AW2782" s="129" t="s">
        <v>2106</v>
      </c>
      <c r="AX2782" s="129" t="s">
        <v>2275</v>
      </c>
      <c r="AZ2782" s="129" t="s">
        <v>3984</v>
      </c>
      <c r="BA2782" s="130" t="s">
        <v>14211</v>
      </c>
      <c r="BB2782" s="130" t="s">
        <v>14212</v>
      </c>
      <c r="BH2782" s="124"/>
      <c r="BI2782" s="124"/>
      <c r="BP2782" s="123"/>
      <c r="BQ2782" s="123"/>
      <c r="BR2782" s="123"/>
      <c r="BX2782" s="123"/>
      <c r="BY2782" s="123"/>
      <c r="CB2782" s="129" t="s">
        <v>2101</v>
      </c>
      <c r="CC2782" s="129" t="s">
        <v>204</v>
      </c>
      <c r="CD2782" s="129" t="s">
        <v>2105</v>
      </c>
      <c r="CE2782" s="129" t="s">
        <v>2106</v>
      </c>
      <c r="CF2782" s="129" t="s">
        <v>2275</v>
      </c>
      <c r="CG2782" s="131" t="s">
        <v>18141</v>
      </c>
      <c r="CH2782" s="131" t="s">
        <v>14212</v>
      </c>
      <c r="CI2782" s="124" t="s">
        <v>21765</v>
      </c>
    </row>
    <row r="2783" spans="45:87" ht="15" hidden="1" x14ac:dyDescent="0.25">
      <c r="AS2783" s="124" t="s">
        <v>6978</v>
      </c>
      <c r="AT2783" s="129" t="s">
        <v>2101</v>
      </c>
      <c r="AU2783" s="129" t="s">
        <v>204</v>
      </c>
      <c r="AV2783" s="129" t="s">
        <v>2105</v>
      </c>
      <c r="AW2783" s="129" t="s">
        <v>2106</v>
      </c>
      <c r="AX2783" s="129" t="s">
        <v>2276</v>
      </c>
      <c r="AZ2783" s="129" t="s">
        <v>3984</v>
      </c>
      <c r="BA2783" s="130" t="s">
        <v>14213</v>
      </c>
      <c r="BB2783" s="130" t="s">
        <v>14214</v>
      </c>
      <c r="BH2783" s="124"/>
      <c r="BI2783" s="124"/>
      <c r="BP2783" s="123"/>
      <c r="BQ2783" s="123"/>
      <c r="BR2783" s="123"/>
      <c r="BX2783" s="123"/>
      <c r="BY2783" s="123"/>
      <c r="CB2783" s="129" t="s">
        <v>2101</v>
      </c>
      <c r="CC2783" s="129" t="s">
        <v>204</v>
      </c>
      <c r="CD2783" s="129" t="s">
        <v>2105</v>
      </c>
      <c r="CE2783" s="129" t="s">
        <v>2106</v>
      </c>
      <c r="CF2783" s="129" t="s">
        <v>2276</v>
      </c>
      <c r="CG2783" s="131" t="s">
        <v>18141</v>
      </c>
      <c r="CH2783" s="131" t="s">
        <v>14214</v>
      </c>
      <c r="CI2783" s="124" t="s">
        <v>21766</v>
      </c>
    </row>
    <row r="2784" spans="45:87" ht="15" hidden="1" x14ac:dyDescent="0.25">
      <c r="AS2784" s="124" t="s">
        <v>6979</v>
      </c>
      <c r="AT2784" s="129" t="s">
        <v>2101</v>
      </c>
      <c r="AU2784" s="129" t="s">
        <v>204</v>
      </c>
      <c r="AV2784" s="129" t="s">
        <v>2105</v>
      </c>
      <c r="AW2784" s="129" t="s">
        <v>2106</v>
      </c>
      <c r="AX2784" s="129" t="s">
        <v>2277</v>
      </c>
      <c r="AZ2784" s="129" t="s">
        <v>3984</v>
      </c>
      <c r="BA2784" s="130" t="s">
        <v>14215</v>
      </c>
      <c r="BB2784" s="130" t="s">
        <v>14216</v>
      </c>
      <c r="BH2784" s="124"/>
      <c r="BI2784" s="124"/>
      <c r="BP2784" s="123"/>
      <c r="BQ2784" s="123"/>
      <c r="BR2784" s="123"/>
      <c r="BX2784" s="123"/>
      <c r="BY2784" s="123"/>
      <c r="CB2784" s="129" t="s">
        <v>2101</v>
      </c>
      <c r="CC2784" s="129" t="s">
        <v>204</v>
      </c>
      <c r="CD2784" s="129" t="s">
        <v>2105</v>
      </c>
      <c r="CE2784" s="129" t="s">
        <v>2106</v>
      </c>
      <c r="CF2784" s="129" t="s">
        <v>2277</v>
      </c>
      <c r="CG2784" s="131" t="s">
        <v>18141</v>
      </c>
      <c r="CH2784" s="131" t="s">
        <v>14216</v>
      </c>
      <c r="CI2784" s="124" t="s">
        <v>21767</v>
      </c>
    </row>
    <row r="2785" spans="45:87" ht="15" hidden="1" x14ac:dyDescent="0.25">
      <c r="AS2785" s="124" t="s">
        <v>6980</v>
      </c>
      <c r="AT2785" s="129" t="s">
        <v>2101</v>
      </c>
      <c r="AU2785" s="129" t="s">
        <v>204</v>
      </c>
      <c r="AV2785" s="129" t="s">
        <v>2105</v>
      </c>
      <c r="AW2785" s="129" t="s">
        <v>2106</v>
      </c>
      <c r="AX2785" s="129" t="s">
        <v>2278</v>
      </c>
      <c r="AZ2785" s="129" t="s">
        <v>3984</v>
      </c>
      <c r="BA2785" s="130" t="s">
        <v>14217</v>
      </c>
      <c r="BB2785" s="130" t="s">
        <v>14218</v>
      </c>
      <c r="BH2785" s="124"/>
      <c r="BI2785" s="124"/>
      <c r="BP2785" s="123"/>
      <c r="BQ2785" s="123"/>
      <c r="BR2785" s="123"/>
      <c r="BX2785" s="123"/>
      <c r="BY2785" s="123"/>
      <c r="CB2785" s="129" t="s">
        <v>2101</v>
      </c>
      <c r="CC2785" s="129" t="s">
        <v>204</v>
      </c>
      <c r="CD2785" s="129" t="s">
        <v>2105</v>
      </c>
      <c r="CE2785" s="129" t="s">
        <v>2106</v>
      </c>
      <c r="CF2785" s="129" t="s">
        <v>2278</v>
      </c>
      <c r="CG2785" s="131" t="s">
        <v>18141</v>
      </c>
      <c r="CH2785" s="131" t="s">
        <v>14218</v>
      </c>
      <c r="CI2785" s="124" t="s">
        <v>21768</v>
      </c>
    </row>
    <row r="2786" spans="45:87" ht="15" hidden="1" x14ac:dyDescent="0.25">
      <c r="AS2786" s="124" t="s">
        <v>6981</v>
      </c>
      <c r="AT2786" s="129" t="s">
        <v>2101</v>
      </c>
      <c r="AU2786" s="129" t="s">
        <v>204</v>
      </c>
      <c r="AV2786" s="129" t="s">
        <v>2105</v>
      </c>
      <c r="AW2786" s="129" t="s">
        <v>2106</v>
      </c>
      <c r="AX2786" s="129" t="s">
        <v>2280</v>
      </c>
      <c r="AZ2786" s="129" t="s">
        <v>3984</v>
      </c>
      <c r="BA2786" s="130" t="s">
        <v>14219</v>
      </c>
      <c r="BB2786" s="130" t="s">
        <v>14220</v>
      </c>
      <c r="BH2786" s="124"/>
      <c r="BI2786" s="124"/>
      <c r="BP2786" s="123"/>
      <c r="BQ2786" s="123"/>
      <c r="BR2786" s="123"/>
      <c r="BX2786" s="123"/>
      <c r="BY2786" s="123"/>
      <c r="CB2786" s="129" t="s">
        <v>2101</v>
      </c>
      <c r="CC2786" s="129" t="s">
        <v>204</v>
      </c>
      <c r="CD2786" s="129" t="s">
        <v>2105</v>
      </c>
      <c r="CE2786" s="129" t="s">
        <v>2106</v>
      </c>
      <c r="CF2786" s="129" t="s">
        <v>2280</v>
      </c>
      <c r="CG2786" s="131" t="s">
        <v>18141</v>
      </c>
      <c r="CH2786" s="131" t="s">
        <v>14220</v>
      </c>
      <c r="CI2786" s="124" t="s">
        <v>21769</v>
      </c>
    </row>
    <row r="2787" spans="45:87" ht="15" hidden="1" x14ac:dyDescent="0.25">
      <c r="AS2787" s="124" t="s">
        <v>6982</v>
      </c>
      <c r="AT2787" s="129" t="s">
        <v>2101</v>
      </c>
      <c r="AU2787" s="129" t="s">
        <v>204</v>
      </c>
      <c r="AV2787" s="129" t="s">
        <v>2112</v>
      </c>
      <c r="AW2787" s="129" t="s">
        <v>2113</v>
      </c>
      <c r="AX2787" s="129" t="s">
        <v>2288</v>
      </c>
      <c r="AZ2787" s="129" t="s">
        <v>3984</v>
      </c>
      <c r="BA2787" s="130" t="s">
        <v>14221</v>
      </c>
      <c r="BB2787" s="130" t="s">
        <v>14222</v>
      </c>
      <c r="BH2787" s="124"/>
      <c r="BI2787" s="124"/>
      <c r="BP2787" s="123"/>
      <c r="BQ2787" s="123"/>
      <c r="BR2787" s="123"/>
      <c r="BX2787" s="123"/>
      <c r="BY2787" s="123"/>
      <c r="CB2787" s="129" t="s">
        <v>2101</v>
      </c>
      <c r="CC2787" s="129" t="s">
        <v>204</v>
      </c>
      <c r="CD2787" s="129" t="s">
        <v>2112</v>
      </c>
      <c r="CE2787" s="129" t="s">
        <v>2113</v>
      </c>
      <c r="CF2787" s="129" t="s">
        <v>2288</v>
      </c>
      <c r="CG2787" s="131" t="s">
        <v>18142</v>
      </c>
      <c r="CH2787" s="131" t="s">
        <v>14222</v>
      </c>
      <c r="CI2787" s="124" t="s">
        <v>21770</v>
      </c>
    </row>
    <row r="2788" spans="45:87" ht="15" hidden="1" x14ac:dyDescent="0.25">
      <c r="AS2788" s="124" t="s">
        <v>6983</v>
      </c>
      <c r="AT2788" s="129" t="s">
        <v>2101</v>
      </c>
      <c r="AU2788" s="129" t="s">
        <v>204</v>
      </c>
      <c r="AV2788" s="129" t="s">
        <v>2112</v>
      </c>
      <c r="AW2788" s="129" t="s">
        <v>2113</v>
      </c>
      <c r="AX2788" s="129" t="s">
        <v>2289</v>
      </c>
      <c r="AZ2788" s="129" t="s">
        <v>3984</v>
      </c>
      <c r="BA2788" s="130" t="s">
        <v>14223</v>
      </c>
      <c r="BB2788" s="130" t="s">
        <v>14224</v>
      </c>
      <c r="BH2788" s="124"/>
      <c r="BI2788" s="124"/>
      <c r="BP2788" s="123"/>
      <c r="BQ2788" s="123"/>
      <c r="BR2788" s="123"/>
      <c r="BX2788" s="123"/>
      <c r="BY2788" s="123"/>
      <c r="CB2788" s="129" t="s">
        <v>2101</v>
      </c>
      <c r="CC2788" s="129" t="s">
        <v>204</v>
      </c>
      <c r="CD2788" s="129" t="s">
        <v>2112</v>
      </c>
      <c r="CE2788" s="129" t="s">
        <v>2113</v>
      </c>
      <c r="CF2788" s="129" t="s">
        <v>2289</v>
      </c>
      <c r="CG2788" s="131" t="s">
        <v>18142</v>
      </c>
      <c r="CH2788" s="131" t="s">
        <v>14224</v>
      </c>
      <c r="CI2788" s="124" t="s">
        <v>21771</v>
      </c>
    </row>
    <row r="2789" spans="45:87" ht="15" hidden="1" x14ac:dyDescent="0.25">
      <c r="AS2789" s="124" t="s">
        <v>6984</v>
      </c>
      <c r="AT2789" s="129" t="s">
        <v>2101</v>
      </c>
      <c r="AU2789" s="129" t="s">
        <v>204</v>
      </c>
      <c r="AV2789" s="129" t="s">
        <v>2112</v>
      </c>
      <c r="AW2789" s="129" t="s">
        <v>2113</v>
      </c>
      <c r="AX2789" s="129" t="s">
        <v>2290</v>
      </c>
      <c r="AZ2789" s="129" t="s">
        <v>3984</v>
      </c>
      <c r="BA2789" s="130" t="s">
        <v>14225</v>
      </c>
      <c r="BB2789" s="130" t="s">
        <v>14226</v>
      </c>
      <c r="BH2789" s="124"/>
      <c r="BI2789" s="124"/>
      <c r="BP2789" s="123"/>
      <c r="BQ2789" s="123"/>
      <c r="BR2789" s="123"/>
      <c r="BX2789" s="123"/>
      <c r="BY2789" s="123"/>
      <c r="CB2789" s="129" t="s">
        <v>2101</v>
      </c>
      <c r="CC2789" s="129" t="s">
        <v>204</v>
      </c>
      <c r="CD2789" s="129" t="s">
        <v>2112</v>
      </c>
      <c r="CE2789" s="129" t="s">
        <v>2113</v>
      </c>
      <c r="CF2789" s="129" t="s">
        <v>2290</v>
      </c>
      <c r="CG2789" s="131" t="s">
        <v>18142</v>
      </c>
      <c r="CH2789" s="131" t="s">
        <v>14226</v>
      </c>
      <c r="CI2789" s="124" t="s">
        <v>21772</v>
      </c>
    </row>
    <row r="2790" spans="45:87" ht="15" hidden="1" x14ac:dyDescent="0.25">
      <c r="AS2790" s="124" t="s">
        <v>6985</v>
      </c>
      <c r="AT2790" s="129" t="s">
        <v>2101</v>
      </c>
      <c r="AU2790" s="129" t="s">
        <v>204</v>
      </c>
      <c r="AV2790" s="129" t="s">
        <v>2112</v>
      </c>
      <c r="AW2790" s="129" t="s">
        <v>2113</v>
      </c>
      <c r="AX2790" s="129" t="s">
        <v>2291</v>
      </c>
      <c r="AZ2790" s="129" t="s">
        <v>3984</v>
      </c>
      <c r="BA2790" s="130" t="s">
        <v>14227</v>
      </c>
      <c r="BB2790" s="130" t="s">
        <v>14228</v>
      </c>
      <c r="BH2790" s="124"/>
      <c r="BI2790" s="124"/>
      <c r="BP2790" s="123"/>
      <c r="BQ2790" s="123"/>
      <c r="BR2790" s="123"/>
      <c r="BX2790" s="123"/>
      <c r="BY2790" s="123"/>
      <c r="CB2790" s="129" t="s">
        <v>2101</v>
      </c>
      <c r="CC2790" s="129" t="s">
        <v>204</v>
      </c>
      <c r="CD2790" s="129" t="s">
        <v>2112</v>
      </c>
      <c r="CE2790" s="129" t="s">
        <v>2113</v>
      </c>
      <c r="CF2790" s="129" t="s">
        <v>2291</v>
      </c>
      <c r="CG2790" s="131" t="s">
        <v>18142</v>
      </c>
      <c r="CH2790" s="131" t="s">
        <v>14228</v>
      </c>
      <c r="CI2790" s="124" t="s">
        <v>21773</v>
      </c>
    </row>
    <row r="2791" spans="45:87" ht="15" hidden="1" x14ac:dyDescent="0.25">
      <c r="AS2791" s="124" t="s">
        <v>6986</v>
      </c>
      <c r="AT2791" s="129" t="s">
        <v>2101</v>
      </c>
      <c r="AU2791" s="129" t="s">
        <v>204</v>
      </c>
      <c r="AV2791" s="129" t="s">
        <v>2112</v>
      </c>
      <c r="AW2791" s="129" t="s">
        <v>2113</v>
      </c>
      <c r="AX2791" s="129" t="s">
        <v>2476</v>
      </c>
      <c r="AZ2791" s="129" t="s">
        <v>3984</v>
      </c>
      <c r="BA2791" s="130" t="s">
        <v>14229</v>
      </c>
      <c r="BB2791" s="130" t="s">
        <v>14230</v>
      </c>
      <c r="BH2791" s="124"/>
      <c r="BI2791" s="124"/>
      <c r="BP2791" s="123"/>
      <c r="BQ2791" s="123"/>
      <c r="BR2791" s="123"/>
      <c r="BX2791" s="123"/>
      <c r="BY2791" s="123"/>
      <c r="CB2791" s="129" t="s">
        <v>2101</v>
      </c>
      <c r="CC2791" s="129" t="s">
        <v>204</v>
      </c>
      <c r="CD2791" s="129" t="s">
        <v>2112</v>
      </c>
      <c r="CE2791" s="129" t="s">
        <v>2113</v>
      </c>
      <c r="CF2791" s="129" t="s">
        <v>2476</v>
      </c>
      <c r="CG2791" s="131" t="s">
        <v>18142</v>
      </c>
      <c r="CH2791" s="131" t="s">
        <v>14230</v>
      </c>
      <c r="CI2791" s="124" t="s">
        <v>21774</v>
      </c>
    </row>
    <row r="2792" spans="45:87" ht="15" hidden="1" x14ac:dyDescent="0.25">
      <c r="AS2792" s="124" t="s">
        <v>6987</v>
      </c>
      <c r="AT2792" s="129" t="s">
        <v>2101</v>
      </c>
      <c r="AU2792" s="129" t="s">
        <v>204</v>
      </c>
      <c r="AV2792" s="129" t="s">
        <v>2112</v>
      </c>
      <c r="AW2792" s="129" t="s">
        <v>2113</v>
      </c>
      <c r="AX2792" s="129" t="s">
        <v>2477</v>
      </c>
      <c r="AZ2792" s="129" t="s">
        <v>3984</v>
      </c>
      <c r="BA2792" s="130" t="s">
        <v>14231</v>
      </c>
      <c r="BB2792" s="130" t="s">
        <v>14232</v>
      </c>
      <c r="BH2792" s="124"/>
      <c r="BI2792" s="124"/>
      <c r="BP2792" s="123"/>
      <c r="BQ2792" s="123"/>
      <c r="BR2792" s="123"/>
      <c r="BX2792" s="123"/>
      <c r="BY2792" s="123"/>
      <c r="CB2792" s="129" t="s">
        <v>2101</v>
      </c>
      <c r="CC2792" s="129" t="s">
        <v>204</v>
      </c>
      <c r="CD2792" s="129" t="s">
        <v>2112</v>
      </c>
      <c r="CE2792" s="129" t="s">
        <v>2113</v>
      </c>
      <c r="CF2792" s="129" t="s">
        <v>2477</v>
      </c>
      <c r="CG2792" s="131" t="s">
        <v>18142</v>
      </c>
      <c r="CH2792" s="131" t="s">
        <v>14232</v>
      </c>
      <c r="CI2792" s="124" t="s">
        <v>21775</v>
      </c>
    </row>
    <row r="2793" spans="45:87" ht="15" hidden="1" x14ac:dyDescent="0.25">
      <c r="AS2793" s="124" t="s">
        <v>6988</v>
      </c>
      <c r="AT2793" s="129" t="s">
        <v>2101</v>
      </c>
      <c r="AU2793" s="129" t="s">
        <v>204</v>
      </c>
      <c r="AV2793" s="129" t="s">
        <v>2112</v>
      </c>
      <c r="AW2793" s="129" t="s">
        <v>2113</v>
      </c>
      <c r="AX2793" s="129" t="s">
        <v>2114</v>
      </c>
      <c r="AZ2793" s="129" t="s">
        <v>3984</v>
      </c>
      <c r="BA2793" s="130" t="s">
        <v>14233</v>
      </c>
      <c r="BB2793" s="130" t="s">
        <v>14234</v>
      </c>
      <c r="BH2793" s="124"/>
      <c r="BI2793" s="124"/>
      <c r="BP2793" s="123"/>
      <c r="BQ2793" s="123"/>
      <c r="BR2793" s="123"/>
      <c r="BX2793" s="123"/>
      <c r="BY2793" s="123"/>
      <c r="CB2793" s="129" t="s">
        <v>2101</v>
      </c>
      <c r="CC2793" s="129" t="s">
        <v>204</v>
      </c>
      <c r="CD2793" s="129" t="s">
        <v>2112</v>
      </c>
      <c r="CE2793" s="129" t="s">
        <v>2113</v>
      </c>
      <c r="CF2793" s="129" t="s">
        <v>2114</v>
      </c>
      <c r="CG2793" s="131" t="s">
        <v>18142</v>
      </c>
      <c r="CH2793" s="131" t="s">
        <v>14234</v>
      </c>
      <c r="CI2793" s="124" t="s">
        <v>21776</v>
      </c>
    </row>
    <row r="2794" spans="45:87" ht="15" hidden="1" x14ac:dyDescent="0.25">
      <c r="AS2794" s="124" t="s">
        <v>6989</v>
      </c>
      <c r="AT2794" s="129" t="s">
        <v>2101</v>
      </c>
      <c r="AU2794" s="129" t="s">
        <v>204</v>
      </c>
      <c r="AV2794" s="129" t="s">
        <v>2112</v>
      </c>
      <c r="AW2794" s="129" t="s">
        <v>2113</v>
      </c>
      <c r="AX2794" s="129" t="s">
        <v>2292</v>
      </c>
      <c r="AZ2794" s="129" t="s">
        <v>3984</v>
      </c>
      <c r="BA2794" s="130" t="s">
        <v>14235</v>
      </c>
      <c r="BB2794" s="130" t="s">
        <v>14236</v>
      </c>
      <c r="BH2794" s="124"/>
      <c r="BI2794" s="124"/>
      <c r="BP2794" s="123"/>
      <c r="BQ2794" s="123"/>
      <c r="BR2794" s="123"/>
      <c r="BX2794" s="123"/>
      <c r="BY2794" s="123"/>
      <c r="CB2794" s="129" t="s">
        <v>2101</v>
      </c>
      <c r="CC2794" s="129" t="s">
        <v>204</v>
      </c>
      <c r="CD2794" s="129" t="s">
        <v>2112</v>
      </c>
      <c r="CE2794" s="129" t="s">
        <v>2113</v>
      </c>
      <c r="CF2794" s="129" t="s">
        <v>2292</v>
      </c>
      <c r="CG2794" s="131" t="s">
        <v>18142</v>
      </c>
      <c r="CH2794" s="131" t="s">
        <v>14236</v>
      </c>
      <c r="CI2794" s="124" t="s">
        <v>21777</v>
      </c>
    </row>
    <row r="2795" spans="45:87" ht="15" hidden="1" x14ac:dyDescent="0.25">
      <c r="AS2795" s="124" t="s">
        <v>6990</v>
      </c>
      <c r="AT2795" s="129" t="s">
        <v>2101</v>
      </c>
      <c r="AU2795" s="129" t="s">
        <v>204</v>
      </c>
      <c r="AV2795" s="129" t="s">
        <v>2112</v>
      </c>
      <c r="AW2795" s="129" t="s">
        <v>2113</v>
      </c>
      <c r="AX2795" s="129" t="s">
        <v>2478</v>
      </c>
      <c r="AZ2795" s="129" t="s">
        <v>3984</v>
      </c>
      <c r="BA2795" s="130" t="s">
        <v>14237</v>
      </c>
      <c r="BB2795" s="130" t="s">
        <v>14238</v>
      </c>
      <c r="BH2795" s="124"/>
      <c r="BI2795" s="124"/>
      <c r="BP2795" s="123"/>
      <c r="BQ2795" s="123"/>
      <c r="BR2795" s="123"/>
      <c r="BX2795" s="123"/>
      <c r="BY2795" s="123"/>
      <c r="CB2795" s="129" t="s">
        <v>2101</v>
      </c>
      <c r="CC2795" s="129" t="s">
        <v>204</v>
      </c>
      <c r="CD2795" s="129" t="s">
        <v>2112</v>
      </c>
      <c r="CE2795" s="129" t="s">
        <v>2113</v>
      </c>
      <c r="CF2795" s="129" t="s">
        <v>2478</v>
      </c>
      <c r="CG2795" s="131" t="s">
        <v>18142</v>
      </c>
      <c r="CH2795" s="131" t="s">
        <v>14238</v>
      </c>
      <c r="CI2795" s="124" t="s">
        <v>21778</v>
      </c>
    </row>
    <row r="2796" spans="45:87" ht="15" hidden="1" x14ac:dyDescent="0.25">
      <c r="AS2796" s="124" t="s">
        <v>6991</v>
      </c>
      <c r="AT2796" s="129" t="s">
        <v>2101</v>
      </c>
      <c r="AU2796" s="129" t="s">
        <v>204</v>
      </c>
      <c r="AV2796" s="129" t="s">
        <v>2112</v>
      </c>
      <c r="AW2796" s="129" t="s">
        <v>2113</v>
      </c>
      <c r="AX2796" s="129" t="s">
        <v>2479</v>
      </c>
      <c r="AZ2796" s="129" t="s">
        <v>3984</v>
      </c>
      <c r="BA2796" s="130" t="s">
        <v>14239</v>
      </c>
      <c r="BB2796" s="130" t="s">
        <v>14240</v>
      </c>
      <c r="BH2796" s="124"/>
      <c r="BI2796" s="124"/>
      <c r="BP2796" s="123"/>
      <c r="BQ2796" s="123"/>
      <c r="BR2796" s="123"/>
      <c r="BX2796" s="123"/>
      <c r="BY2796" s="123"/>
      <c r="CB2796" s="129" t="s">
        <v>2101</v>
      </c>
      <c r="CC2796" s="129" t="s">
        <v>204</v>
      </c>
      <c r="CD2796" s="129" t="s">
        <v>2112</v>
      </c>
      <c r="CE2796" s="129" t="s">
        <v>2113</v>
      </c>
      <c r="CF2796" s="129" t="s">
        <v>2479</v>
      </c>
      <c r="CG2796" s="131" t="s">
        <v>18142</v>
      </c>
      <c r="CH2796" s="131" t="s">
        <v>14240</v>
      </c>
      <c r="CI2796" s="124" t="s">
        <v>21779</v>
      </c>
    </row>
    <row r="2797" spans="45:87" ht="15" hidden="1" x14ac:dyDescent="0.25">
      <c r="AS2797" s="124" t="s">
        <v>6992</v>
      </c>
      <c r="AT2797" s="129" t="s">
        <v>2101</v>
      </c>
      <c r="AU2797" s="129" t="s">
        <v>204</v>
      </c>
      <c r="AV2797" s="129" t="s">
        <v>2112</v>
      </c>
      <c r="AW2797" s="129" t="s">
        <v>2113</v>
      </c>
      <c r="AX2797" s="129" t="s">
        <v>2293</v>
      </c>
      <c r="AZ2797" s="129" t="s">
        <v>3984</v>
      </c>
      <c r="BA2797" s="130" t="s">
        <v>14241</v>
      </c>
      <c r="BB2797" s="130" t="s">
        <v>14242</v>
      </c>
      <c r="BH2797" s="124"/>
      <c r="BI2797" s="124"/>
      <c r="BP2797" s="123"/>
      <c r="BQ2797" s="123"/>
      <c r="BR2797" s="123"/>
      <c r="BX2797" s="123"/>
      <c r="BY2797" s="123"/>
      <c r="CB2797" s="129" t="s">
        <v>2101</v>
      </c>
      <c r="CC2797" s="129" t="s">
        <v>204</v>
      </c>
      <c r="CD2797" s="129" t="s">
        <v>2112</v>
      </c>
      <c r="CE2797" s="129" t="s">
        <v>2113</v>
      </c>
      <c r="CF2797" s="129" t="s">
        <v>2293</v>
      </c>
      <c r="CG2797" s="131" t="s">
        <v>18142</v>
      </c>
      <c r="CH2797" s="131" t="s">
        <v>14242</v>
      </c>
      <c r="CI2797" s="124" t="s">
        <v>21780</v>
      </c>
    </row>
    <row r="2798" spans="45:87" ht="15" hidden="1" x14ac:dyDescent="0.25">
      <c r="AS2798" s="124" t="s">
        <v>6993</v>
      </c>
      <c r="AT2798" s="129" t="s">
        <v>2101</v>
      </c>
      <c r="AU2798" s="129" t="s">
        <v>204</v>
      </c>
      <c r="AV2798" s="129" t="s">
        <v>2112</v>
      </c>
      <c r="AW2798" s="129" t="s">
        <v>2113</v>
      </c>
      <c r="AX2798" s="129" t="s">
        <v>2294</v>
      </c>
      <c r="AZ2798" s="129" t="s">
        <v>3984</v>
      </c>
      <c r="BA2798" s="130" t="s">
        <v>14243</v>
      </c>
      <c r="BB2798" s="130" t="s">
        <v>14244</v>
      </c>
      <c r="BH2798" s="124"/>
      <c r="BI2798" s="124"/>
      <c r="BP2798" s="123"/>
      <c r="BQ2798" s="123"/>
      <c r="BR2798" s="123"/>
      <c r="BX2798" s="123"/>
      <c r="BY2798" s="123"/>
      <c r="CB2798" s="129" t="s">
        <v>2101</v>
      </c>
      <c r="CC2798" s="129" t="s">
        <v>204</v>
      </c>
      <c r="CD2798" s="129" t="s">
        <v>2112</v>
      </c>
      <c r="CE2798" s="129" t="s">
        <v>2113</v>
      </c>
      <c r="CF2798" s="129" t="s">
        <v>2294</v>
      </c>
      <c r="CG2798" s="131" t="s">
        <v>18142</v>
      </c>
      <c r="CH2798" s="131" t="s">
        <v>14244</v>
      </c>
      <c r="CI2798" s="124" t="s">
        <v>21781</v>
      </c>
    </row>
    <row r="2799" spans="45:87" ht="15" hidden="1" x14ac:dyDescent="0.25">
      <c r="AS2799" s="124" t="s">
        <v>6994</v>
      </c>
      <c r="AT2799" s="129" t="s">
        <v>2101</v>
      </c>
      <c r="AU2799" s="129" t="s">
        <v>204</v>
      </c>
      <c r="AV2799" s="129" t="s">
        <v>2112</v>
      </c>
      <c r="AW2799" s="129" t="s">
        <v>2113</v>
      </c>
      <c r="AX2799" s="129" t="s">
        <v>2295</v>
      </c>
      <c r="AZ2799" s="129" t="s">
        <v>3984</v>
      </c>
      <c r="BA2799" s="130" t="s">
        <v>14245</v>
      </c>
      <c r="BB2799" s="130" t="s">
        <v>14246</v>
      </c>
      <c r="BH2799" s="124"/>
      <c r="BI2799" s="124"/>
      <c r="BP2799" s="123"/>
      <c r="BQ2799" s="123"/>
      <c r="BR2799" s="123"/>
      <c r="BX2799" s="123"/>
      <c r="BY2799" s="123"/>
      <c r="CB2799" s="129" t="s">
        <v>2101</v>
      </c>
      <c r="CC2799" s="129" t="s">
        <v>204</v>
      </c>
      <c r="CD2799" s="129" t="s">
        <v>2112</v>
      </c>
      <c r="CE2799" s="129" t="s">
        <v>2113</v>
      </c>
      <c r="CF2799" s="129" t="s">
        <v>2295</v>
      </c>
      <c r="CG2799" s="131" t="s">
        <v>18142</v>
      </c>
      <c r="CH2799" s="131" t="s">
        <v>14246</v>
      </c>
      <c r="CI2799" s="124" t="s">
        <v>21782</v>
      </c>
    </row>
    <row r="2800" spans="45:87" ht="15" hidden="1" x14ac:dyDescent="0.25">
      <c r="AS2800" s="124" t="s">
        <v>6995</v>
      </c>
      <c r="AT2800" s="129" t="s">
        <v>2101</v>
      </c>
      <c r="AU2800" s="129" t="s">
        <v>204</v>
      </c>
      <c r="AV2800" s="129" t="s">
        <v>2112</v>
      </c>
      <c r="AW2800" s="129" t="s">
        <v>2113</v>
      </c>
      <c r="AX2800" s="129" t="s">
        <v>2296</v>
      </c>
      <c r="AZ2800" s="129" t="s">
        <v>3984</v>
      </c>
      <c r="BA2800" s="130" t="s">
        <v>14247</v>
      </c>
      <c r="BB2800" s="130" t="s">
        <v>14248</v>
      </c>
      <c r="BH2800" s="124"/>
      <c r="BI2800" s="124"/>
      <c r="BP2800" s="123"/>
      <c r="BQ2800" s="123"/>
      <c r="BR2800" s="123"/>
      <c r="BX2800" s="123"/>
      <c r="BY2800" s="123"/>
      <c r="CB2800" s="129" t="s">
        <v>2101</v>
      </c>
      <c r="CC2800" s="129" t="s">
        <v>204</v>
      </c>
      <c r="CD2800" s="129" t="s">
        <v>2112</v>
      </c>
      <c r="CE2800" s="129" t="s">
        <v>2113</v>
      </c>
      <c r="CF2800" s="129" t="s">
        <v>2296</v>
      </c>
      <c r="CG2800" s="131" t="s">
        <v>18142</v>
      </c>
      <c r="CH2800" s="131" t="s">
        <v>14248</v>
      </c>
      <c r="CI2800" s="124" t="s">
        <v>21783</v>
      </c>
    </row>
    <row r="2801" spans="45:87" ht="15" hidden="1" x14ac:dyDescent="0.25">
      <c r="AS2801" s="124" t="s">
        <v>6996</v>
      </c>
      <c r="AT2801" s="129" t="s">
        <v>2101</v>
      </c>
      <c r="AU2801" s="129" t="s">
        <v>204</v>
      </c>
      <c r="AV2801" s="129" t="s">
        <v>2112</v>
      </c>
      <c r="AW2801" s="129" t="s">
        <v>2115</v>
      </c>
      <c r="AX2801" s="129" t="s">
        <v>2116</v>
      </c>
      <c r="AZ2801" s="129" t="s">
        <v>3984</v>
      </c>
      <c r="BA2801" s="130" t="s">
        <v>14249</v>
      </c>
      <c r="BB2801" s="130" t="s">
        <v>14250</v>
      </c>
      <c r="BH2801" s="124"/>
      <c r="BI2801" s="124"/>
      <c r="BP2801" s="123"/>
      <c r="BQ2801" s="123"/>
      <c r="BR2801" s="123"/>
      <c r="BX2801" s="123"/>
      <c r="BY2801" s="123"/>
      <c r="CB2801" s="129" t="s">
        <v>2101</v>
      </c>
      <c r="CC2801" s="129" t="s">
        <v>204</v>
      </c>
      <c r="CD2801" s="129" t="s">
        <v>2112</v>
      </c>
      <c r="CE2801" s="129" t="s">
        <v>2115</v>
      </c>
      <c r="CF2801" s="129" t="s">
        <v>2116</v>
      </c>
      <c r="CG2801" s="131" t="s">
        <v>18143</v>
      </c>
      <c r="CH2801" s="131" t="s">
        <v>14250</v>
      </c>
      <c r="CI2801" s="124" t="s">
        <v>21784</v>
      </c>
    </row>
    <row r="2802" spans="45:87" ht="15" hidden="1" x14ac:dyDescent="0.25">
      <c r="AS2802" s="124" t="s">
        <v>6997</v>
      </c>
      <c r="AT2802" s="129" t="s">
        <v>2101</v>
      </c>
      <c r="AU2802" s="129" t="s">
        <v>204</v>
      </c>
      <c r="AV2802" s="129" t="s">
        <v>2112</v>
      </c>
      <c r="AW2802" s="129" t="s">
        <v>2115</v>
      </c>
      <c r="AX2802" s="129" t="s">
        <v>2117</v>
      </c>
      <c r="AZ2802" s="129" t="s">
        <v>3984</v>
      </c>
      <c r="BA2802" s="130" t="s">
        <v>14251</v>
      </c>
      <c r="BB2802" s="130" t="s">
        <v>14252</v>
      </c>
      <c r="BH2802" s="124"/>
      <c r="BI2802" s="124"/>
      <c r="BP2802" s="123"/>
      <c r="BQ2802" s="123"/>
      <c r="BR2802" s="123"/>
      <c r="BX2802" s="123"/>
      <c r="BY2802" s="123"/>
      <c r="CB2802" s="129" t="s">
        <v>2101</v>
      </c>
      <c r="CC2802" s="129" t="s">
        <v>204</v>
      </c>
      <c r="CD2802" s="129" t="s">
        <v>2112</v>
      </c>
      <c r="CE2802" s="129" t="s">
        <v>2115</v>
      </c>
      <c r="CF2802" s="129" t="s">
        <v>2117</v>
      </c>
      <c r="CG2802" s="131" t="s">
        <v>18143</v>
      </c>
      <c r="CH2802" s="131" t="s">
        <v>14252</v>
      </c>
      <c r="CI2802" s="124" t="s">
        <v>21785</v>
      </c>
    </row>
    <row r="2803" spans="45:87" ht="15" hidden="1" x14ac:dyDescent="0.25">
      <c r="AS2803" s="124" t="s">
        <v>6998</v>
      </c>
      <c r="AT2803" s="129" t="s">
        <v>2101</v>
      </c>
      <c r="AU2803" s="129" t="s">
        <v>204</v>
      </c>
      <c r="AV2803" s="129" t="s">
        <v>2112</v>
      </c>
      <c r="AW2803" s="129" t="s">
        <v>2115</v>
      </c>
      <c r="AX2803" s="129" t="s">
        <v>2297</v>
      </c>
      <c r="AZ2803" s="129" t="s">
        <v>3984</v>
      </c>
      <c r="BA2803" s="130" t="s">
        <v>14253</v>
      </c>
      <c r="BB2803" s="130" t="s">
        <v>14254</v>
      </c>
      <c r="BH2803" s="124"/>
      <c r="BI2803" s="124"/>
      <c r="BP2803" s="123"/>
      <c r="BQ2803" s="123"/>
      <c r="BR2803" s="123"/>
      <c r="BX2803" s="123"/>
      <c r="BY2803" s="123"/>
      <c r="CB2803" s="129" t="s">
        <v>2101</v>
      </c>
      <c r="CC2803" s="129" t="s">
        <v>204</v>
      </c>
      <c r="CD2803" s="129" t="s">
        <v>2112</v>
      </c>
      <c r="CE2803" s="129" t="s">
        <v>2115</v>
      </c>
      <c r="CF2803" s="129" t="s">
        <v>2297</v>
      </c>
      <c r="CG2803" s="131" t="s">
        <v>18143</v>
      </c>
      <c r="CH2803" s="131" t="s">
        <v>14254</v>
      </c>
      <c r="CI2803" s="124" t="s">
        <v>21786</v>
      </c>
    </row>
    <row r="2804" spans="45:87" ht="15" hidden="1" x14ac:dyDescent="0.25">
      <c r="AS2804" s="124" t="s">
        <v>6999</v>
      </c>
      <c r="AT2804" s="129" t="s">
        <v>2101</v>
      </c>
      <c r="AU2804" s="129" t="s">
        <v>204</v>
      </c>
      <c r="AV2804" s="129" t="s">
        <v>2112</v>
      </c>
      <c r="AW2804" s="129" t="s">
        <v>2115</v>
      </c>
      <c r="AX2804" s="129" t="s">
        <v>2298</v>
      </c>
      <c r="AZ2804" s="129" t="s">
        <v>3984</v>
      </c>
      <c r="BA2804" s="130" t="s">
        <v>14255</v>
      </c>
      <c r="BB2804" s="130" t="s">
        <v>14256</v>
      </c>
      <c r="BH2804" s="124"/>
      <c r="BI2804" s="124"/>
      <c r="BP2804" s="123"/>
      <c r="BQ2804" s="123"/>
      <c r="BR2804" s="123"/>
      <c r="BX2804" s="123"/>
      <c r="BY2804" s="123"/>
      <c r="CB2804" s="129" t="s">
        <v>2101</v>
      </c>
      <c r="CC2804" s="129" t="s">
        <v>204</v>
      </c>
      <c r="CD2804" s="129" t="s">
        <v>2112</v>
      </c>
      <c r="CE2804" s="129" t="s">
        <v>2115</v>
      </c>
      <c r="CF2804" s="129" t="s">
        <v>2298</v>
      </c>
      <c r="CG2804" s="131" t="s">
        <v>18143</v>
      </c>
      <c r="CH2804" s="131" t="s">
        <v>14256</v>
      </c>
      <c r="CI2804" s="124" t="s">
        <v>21787</v>
      </c>
    </row>
    <row r="2805" spans="45:87" ht="15" hidden="1" x14ac:dyDescent="0.25">
      <c r="AS2805" s="124" t="s">
        <v>7000</v>
      </c>
      <c r="AT2805" s="129" t="s">
        <v>2101</v>
      </c>
      <c r="AU2805" s="129" t="s">
        <v>204</v>
      </c>
      <c r="AV2805" s="129" t="s">
        <v>2112</v>
      </c>
      <c r="AW2805" s="129" t="s">
        <v>2115</v>
      </c>
      <c r="AX2805" s="129" t="s">
        <v>2299</v>
      </c>
      <c r="AZ2805" s="129" t="s">
        <v>3984</v>
      </c>
      <c r="BA2805" s="130" t="s">
        <v>14257</v>
      </c>
      <c r="BB2805" s="130" t="s">
        <v>14258</v>
      </c>
      <c r="BH2805" s="124"/>
      <c r="BI2805" s="124"/>
      <c r="BP2805" s="123"/>
      <c r="BQ2805" s="123"/>
      <c r="BR2805" s="123"/>
      <c r="BX2805" s="123"/>
      <c r="BY2805" s="123"/>
      <c r="CB2805" s="129" t="s">
        <v>2101</v>
      </c>
      <c r="CC2805" s="129" t="s">
        <v>204</v>
      </c>
      <c r="CD2805" s="129" t="s">
        <v>2112</v>
      </c>
      <c r="CE2805" s="129" t="s">
        <v>2115</v>
      </c>
      <c r="CF2805" s="129" t="s">
        <v>2299</v>
      </c>
      <c r="CG2805" s="131" t="s">
        <v>18143</v>
      </c>
      <c r="CH2805" s="131" t="s">
        <v>14258</v>
      </c>
      <c r="CI2805" s="124" t="s">
        <v>21788</v>
      </c>
    </row>
    <row r="2806" spans="45:87" ht="15" hidden="1" x14ac:dyDescent="0.25">
      <c r="AS2806" s="124" t="s">
        <v>7001</v>
      </c>
      <c r="AT2806" s="129" t="s">
        <v>2101</v>
      </c>
      <c r="AU2806" s="129" t="s">
        <v>204</v>
      </c>
      <c r="AV2806" s="129" t="s">
        <v>2112</v>
      </c>
      <c r="AW2806" s="129" t="s">
        <v>2115</v>
      </c>
      <c r="AX2806" s="129" t="s">
        <v>2118</v>
      </c>
      <c r="AZ2806" s="129" t="s">
        <v>3984</v>
      </c>
      <c r="BA2806" s="130" t="s">
        <v>14259</v>
      </c>
      <c r="BB2806" s="130" t="s">
        <v>14260</v>
      </c>
      <c r="BH2806" s="124"/>
      <c r="BI2806" s="124"/>
      <c r="BP2806" s="123"/>
      <c r="BQ2806" s="123"/>
      <c r="BR2806" s="123"/>
      <c r="BX2806" s="123"/>
      <c r="BY2806" s="123"/>
      <c r="CB2806" s="129" t="s">
        <v>2101</v>
      </c>
      <c r="CC2806" s="129" t="s">
        <v>204</v>
      </c>
      <c r="CD2806" s="129" t="s">
        <v>2112</v>
      </c>
      <c r="CE2806" s="129" t="s">
        <v>2115</v>
      </c>
      <c r="CF2806" s="129" t="s">
        <v>2118</v>
      </c>
      <c r="CG2806" s="131" t="s">
        <v>18143</v>
      </c>
      <c r="CH2806" s="131" t="s">
        <v>14260</v>
      </c>
      <c r="CI2806" s="124" t="s">
        <v>21789</v>
      </c>
    </row>
    <row r="2807" spans="45:87" ht="15" hidden="1" x14ac:dyDescent="0.25">
      <c r="AS2807" s="124" t="s">
        <v>7002</v>
      </c>
      <c r="AT2807" s="129" t="s">
        <v>2101</v>
      </c>
      <c r="AU2807" s="129" t="s">
        <v>204</v>
      </c>
      <c r="AV2807" s="129" t="s">
        <v>2112</v>
      </c>
      <c r="AW2807" s="129" t="s">
        <v>2125</v>
      </c>
      <c r="AX2807" s="129" t="s">
        <v>2305</v>
      </c>
      <c r="AZ2807" s="129" t="s">
        <v>3984</v>
      </c>
      <c r="BA2807" s="130" t="s">
        <v>14261</v>
      </c>
      <c r="BB2807" s="130" t="s">
        <v>14262</v>
      </c>
      <c r="BH2807" s="124"/>
      <c r="BI2807" s="124"/>
      <c r="BP2807" s="123"/>
      <c r="BQ2807" s="123"/>
      <c r="BR2807" s="123"/>
      <c r="BX2807" s="123"/>
      <c r="BY2807" s="123"/>
      <c r="CB2807" s="129" t="s">
        <v>2101</v>
      </c>
      <c r="CC2807" s="129" t="s">
        <v>204</v>
      </c>
      <c r="CD2807" s="129" t="s">
        <v>2112</v>
      </c>
      <c r="CE2807" s="129" t="s">
        <v>2125</v>
      </c>
      <c r="CF2807" s="129" t="s">
        <v>2305</v>
      </c>
      <c r="CG2807" s="131" t="s">
        <v>18144</v>
      </c>
      <c r="CH2807" s="131" t="s">
        <v>14262</v>
      </c>
      <c r="CI2807" s="124" t="s">
        <v>21790</v>
      </c>
    </row>
    <row r="2808" spans="45:87" ht="15" hidden="1" x14ac:dyDescent="0.25">
      <c r="AS2808" s="124" t="s">
        <v>7003</v>
      </c>
      <c r="AT2808" s="129" t="s">
        <v>2101</v>
      </c>
      <c r="AU2808" s="129" t="s">
        <v>204</v>
      </c>
      <c r="AV2808" s="129" t="s">
        <v>2112</v>
      </c>
      <c r="AW2808" s="129" t="s">
        <v>2125</v>
      </c>
      <c r="AX2808" s="129" t="s">
        <v>2126</v>
      </c>
      <c r="AZ2808" s="129" t="s">
        <v>3984</v>
      </c>
      <c r="BA2808" s="130" t="s">
        <v>14263</v>
      </c>
      <c r="BB2808" s="130" t="s">
        <v>14264</v>
      </c>
      <c r="BH2808" s="124"/>
      <c r="BI2808" s="124"/>
      <c r="BP2808" s="123"/>
      <c r="BQ2808" s="123"/>
      <c r="BR2808" s="123"/>
      <c r="BX2808" s="123"/>
      <c r="BY2808" s="123"/>
      <c r="CB2808" s="129" t="s">
        <v>2101</v>
      </c>
      <c r="CC2808" s="129" t="s">
        <v>204</v>
      </c>
      <c r="CD2808" s="129" t="s">
        <v>2112</v>
      </c>
      <c r="CE2808" s="129" t="s">
        <v>2125</v>
      </c>
      <c r="CF2808" s="129" t="s">
        <v>2126</v>
      </c>
      <c r="CG2808" s="131" t="s">
        <v>18144</v>
      </c>
      <c r="CH2808" s="131" t="s">
        <v>14264</v>
      </c>
      <c r="CI2808" s="124" t="s">
        <v>21791</v>
      </c>
    </row>
    <row r="2809" spans="45:87" ht="15" hidden="1" x14ac:dyDescent="0.25">
      <c r="AS2809" s="124" t="s">
        <v>7004</v>
      </c>
      <c r="AT2809" s="129" t="s">
        <v>2101</v>
      </c>
      <c r="AU2809" s="129" t="s">
        <v>204</v>
      </c>
      <c r="AV2809" s="129" t="s">
        <v>2112</v>
      </c>
      <c r="AW2809" s="129" t="s">
        <v>2125</v>
      </c>
      <c r="AX2809" s="129" t="s">
        <v>2317</v>
      </c>
      <c r="AZ2809" s="129" t="s">
        <v>3984</v>
      </c>
      <c r="BA2809" s="130" t="s">
        <v>14265</v>
      </c>
      <c r="BB2809" s="130" t="s">
        <v>14266</v>
      </c>
      <c r="BH2809" s="124"/>
      <c r="BI2809" s="124"/>
      <c r="BP2809" s="123"/>
      <c r="BQ2809" s="123"/>
      <c r="BR2809" s="123"/>
      <c r="BX2809" s="123"/>
      <c r="BY2809" s="123"/>
      <c r="CB2809" s="129" t="s">
        <v>2101</v>
      </c>
      <c r="CC2809" s="129" t="s">
        <v>204</v>
      </c>
      <c r="CD2809" s="129" t="s">
        <v>2112</v>
      </c>
      <c r="CE2809" s="129" t="s">
        <v>2125</v>
      </c>
      <c r="CF2809" s="129" t="s">
        <v>2317</v>
      </c>
      <c r="CG2809" s="131" t="s">
        <v>18144</v>
      </c>
      <c r="CH2809" s="131" t="s">
        <v>14266</v>
      </c>
      <c r="CI2809" s="124" t="s">
        <v>21792</v>
      </c>
    </row>
    <row r="2810" spans="45:87" ht="15" hidden="1" x14ac:dyDescent="0.25">
      <c r="AS2810" s="124" t="s">
        <v>7005</v>
      </c>
      <c r="AT2810" s="129" t="s">
        <v>2101</v>
      </c>
      <c r="AU2810" s="129" t="s">
        <v>204</v>
      </c>
      <c r="AV2810" s="129" t="s">
        <v>2130</v>
      </c>
      <c r="AW2810" s="129" t="s">
        <v>2480</v>
      </c>
      <c r="AX2810" s="129" t="s">
        <v>2481</v>
      </c>
      <c r="AZ2810" s="129" t="s">
        <v>3984</v>
      </c>
      <c r="BA2810" s="130" t="s">
        <v>14267</v>
      </c>
      <c r="BB2810" s="130" t="s">
        <v>14268</v>
      </c>
      <c r="BH2810" s="124"/>
      <c r="BI2810" s="124"/>
      <c r="BP2810" s="123"/>
      <c r="BQ2810" s="123"/>
      <c r="BR2810" s="123"/>
      <c r="BX2810" s="123"/>
      <c r="BY2810" s="123"/>
      <c r="CB2810" s="129" t="s">
        <v>2101</v>
      </c>
      <c r="CC2810" s="129" t="s">
        <v>204</v>
      </c>
      <c r="CD2810" s="129" t="s">
        <v>2130</v>
      </c>
      <c r="CE2810" s="129" t="s">
        <v>2480</v>
      </c>
      <c r="CF2810" s="129" t="s">
        <v>2481</v>
      </c>
      <c r="CG2810" s="131" t="s">
        <v>18145</v>
      </c>
      <c r="CH2810" s="131" t="s">
        <v>14268</v>
      </c>
      <c r="CI2810" s="124" t="s">
        <v>21793</v>
      </c>
    </row>
    <row r="2811" spans="45:87" ht="15" hidden="1" x14ac:dyDescent="0.25">
      <c r="AS2811" s="124" t="s">
        <v>7006</v>
      </c>
      <c r="AT2811" s="129" t="s">
        <v>2101</v>
      </c>
      <c r="AU2811" s="129" t="s">
        <v>204</v>
      </c>
      <c r="AV2811" s="129" t="s">
        <v>2130</v>
      </c>
      <c r="AW2811" s="129" t="s">
        <v>2480</v>
      </c>
      <c r="AX2811" s="129" t="s">
        <v>2482</v>
      </c>
      <c r="AZ2811" s="129" t="s">
        <v>3984</v>
      </c>
      <c r="BA2811" s="130" t="s">
        <v>14269</v>
      </c>
      <c r="BB2811" s="130" t="s">
        <v>14270</v>
      </c>
      <c r="BH2811" s="124"/>
      <c r="BI2811" s="124"/>
      <c r="BP2811" s="123"/>
      <c r="BQ2811" s="123"/>
      <c r="BR2811" s="123"/>
      <c r="BX2811" s="123"/>
      <c r="BY2811" s="123"/>
      <c r="CB2811" s="129" t="s">
        <v>2101</v>
      </c>
      <c r="CC2811" s="129" t="s">
        <v>204</v>
      </c>
      <c r="CD2811" s="129" t="s">
        <v>2130</v>
      </c>
      <c r="CE2811" s="129" t="s">
        <v>2480</v>
      </c>
      <c r="CF2811" s="129" t="s">
        <v>2482</v>
      </c>
      <c r="CG2811" s="131" t="s">
        <v>18145</v>
      </c>
      <c r="CH2811" s="131" t="s">
        <v>14270</v>
      </c>
      <c r="CI2811" s="124" t="s">
        <v>21794</v>
      </c>
    </row>
    <row r="2812" spans="45:87" ht="15" hidden="1" x14ac:dyDescent="0.25">
      <c r="AS2812" s="124" t="s">
        <v>7007</v>
      </c>
      <c r="AT2812" s="129" t="s">
        <v>2101</v>
      </c>
      <c r="AU2812" s="129" t="s">
        <v>204</v>
      </c>
      <c r="AV2812" s="129" t="s">
        <v>2130</v>
      </c>
      <c r="AW2812" s="129" t="s">
        <v>2480</v>
      </c>
      <c r="AX2812" s="129" t="s">
        <v>2483</v>
      </c>
      <c r="AZ2812" s="129" t="s">
        <v>3984</v>
      </c>
      <c r="BA2812" s="130" t="s">
        <v>14271</v>
      </c>
      <c r="BB2812" s="130" t="s">
        <v>14272</v>
      </c>
      <c r="BH2812" s="124"/>
      <c r="BI2812" s="124"/>
      <c r="BP2812" s="123"/>
      <c r="BQ2812" s="123"/>
      <c r="BR2812" s="123"/>
      <c r="BX2812" s="123"/>
      <c r="BY2812" s="123"/>
      <c r="CB2812" s="129" t="s">
        <v>2101</v>
      </c>
      <c r="CC2812" s="129" t="s">
        <v>204</v>
      </c>
      <c r="CD2812" s="129" t="s">
        <v>2130</v>
      </c>
      <c r="CE2812" s="129" t="s">
        <v>2480</v>
      </c>
      <c r="CF2812" s="129" t="s">
        <v>2483</v>
      </c>
      <c r="CG2812" s="131" t="s">
        <v>18145</v>
      </c>
      <c r="CH2812" s="131" t="s">
        <v>14272</v>
      </c>
      <c r="CI2812" s="124" t="s">
        <v>21795</v>
      </c>
    </row>
    <row r="2813" spans="45:87" ht="15" hidden="1" x14ac:dyDescent="0.25">
      <c r="AS2813" s="124" t="s">
        <v>7008</v>
      </c>
      <c r="AT2813" s="129" t="s">
        <v>2101</v>
      </c>
      <c r="AU2813" s="129" t="s">
        <v>204</v>
      </c>
      <c r="AV2813" s="129" t="s">
        <v>2130</v>
      </c>
      <c r="AW2813" s="129" t="s">
        <v>2480</v>
      </c>
      <c r="AX2813" s="129" t="s">
        <v>2484</v>
      </c>
      <c r="AZ2813" s="129" t="s">
        <v>3984</v>
      </c>
      <c r="BA2813" s="130" t="s">
        <v>14273</v>
      </c>
      <c r="BB2813" s="130" t="s">
        <v>14274</v>
      </c>
      <c r="BH2813" s="124"/>
      <c r="BI2813" s="124"/>
      <c r="BP2813" s="123"/>
      <c r="BQ2813" s="123"/>
      <c r="BR2813" s="123"/>
      <c r="BX2813" s="123"/>
      <c r="BY2813" s="123"/>
      <c r="CB2813" s="129" t="s">
        <v>2101</v>
      </c>
      <c r="CC2813" s="129" t="s">
        <v>204</v>
      </c>
      <c r="CD2813" s="129" t="s">
        <v>2130</v>
      </c>
      <c r="CE2813" s="129" t="s">
        <v>2480</v>
      </c>
      <c r="CF2813" s="129" t="s">
        <v>2484</v>
      </c>
      <c r="CG2813" s="131" t="s">
        <v>18145</v>
      </c>
      <c r="CH2813" s="131" t="s">
        <v>14274</v>
      </c>
      <c r="CI2813" s="124" t="s">
        <v>21796</v>
      </c>
    </row>
    <row r="2814" spans="45:87" ht="15" hidden="1" x14ac:dyDescent="0.25">
      <c r="AS2814" s="124" t="s">
        <v>7009</v>
      </c>
      <c r="AT2814" s="129" t="s">
        <v>2101</v>
      </c>
      <c r="AU2814" s="129" t="s">
        <v>204</v>
      </c>
      <c r="AV2814" s="129" t="s">
        <v>2130</v>
      </c>
      <c r="AW2814" s="129" t="s">
        <v>2480</v>
      </c>
      <c r="AX2814" s="129" t="s">
        <v>2485</v>
      </c>
      <c r="AZ2814" s="129" t="s">
        <v>3984</v>
      </c>
      <c r="BA2814" s="130" t="s">
        <v>14275</v>
      </c>
      <c r="BB2814" s="130" t="s">
        <v>14276</v>
      </c>
      <c r="BH2814" s="124"/>
      <c r="BI2814" s="124"/>
      <c r="BP2814" s="123"/>
      <c r="BQ2814" s="123"/>
      <c r="BR2814" s="123"/>
      <c r="BX2814" s="123"/>
      <c r="BY2814" s="123"/>
      <c r="CB2814" s="129" t="s">
        <v>2101</v>
      </c>
      <c r="CC2814" s="129" t="s">
        <v>204</v>
      </c>
      <c r="CD2814" s="129" t="s">
        <v>2130</v>
      </c>
      <c r="CE2814" s="129" t="s">
        <v>2480</v>
      </c>
      <c r="CF2814" s="129" t="s">
        <v>2485</v>
      </c>
      <c r="CG2814" s="131" t="s">
        <v>18145</v>
      </c>
      <c r="CH2814" s="131" t="s">
        <v>14276</v>
      </c>
      <c r="CI2814" s="124" t="s">
        <v>21797</v>
      </c>
    </row>
    <row r="2815" spans="45:87" ht="15" hidden="1" x14ac:dyDescent="0.25">
      <c r="AS2815" s="124" t="s">
        <v>7010</v>
      </c>
      <c r="AT2815" s="129" t="s">
        <v>2101</v>
      </c>
      <c r="AU2815" s="129" t="s">
        <v>204</v>
      </c>
      <c r="AV2815" s="129" t="s">
        <v>2130</v>
      </c>
      <c r="AW2815" s="129" t="s">
        <v>2480</v>
      </c>
      <c r="AX2815" s="129" t="s">
        <v>2486</v>
      </c>
      <c r="AZ2815" s="129" t="s">
        <v>3984</v>
      </c>
      <c r="BA2815" s="130" t="s">
        <v>14277</v>
      </c>
      <c r="BB2815" s="130" t="s">
        <v>14278</v>
      </c>
      <c r="BH2815" s="124"/>
      <c r="BI2815" s="124"/>
      <c r="BP2815" s="123"/>
      <c r="BQ2815" s="123"/>
      <c r="BR2815" s="123"/>
      <c r="BX2815" s="123"/>
      <c r="BY2815" s="123"/>
      <c r="CB2815" s="129" t="s">
        <v>2101</v>
      </c>
      <c r="CC2815" s="129" t="s">
        <v>204</v>
      </c>
      <c r="CD2815" s="129" t="s">
        <v>2130</v>
      </c>
      <c r="CE2815" s="129" t="s">
        <v>2480</v>
      </c>
      <c r="CF2815" s="129" t="s">
        <v>2486</v>
      </c>
      <c r="CG2815" s="131" t="s">
        <v>18145</v>
      </c>
      <c r="CH2815" s="131" t="s">
        <v>14278</v>
      </c>
      <c r="CI2815" s="124" t="s">
        <v>21798</v>
      </c>
    </row>
    <row r="2816" spans="45:87" ht="15" hidden="1" x14ac:dyDescent="0.25">
      <c r="AS2816" s="124" t="s">
        <v>7011</v>
      </c>
      <c r="AT2816" s="129" t="s">
        <v>2101</v>
      </c>
      <c r="AU2816" s="129" t="s">
        <v>204</v>
      </c>
      <c r="AV2816" s="129" t="s">
        <v>2130</v>
      </c>
      <c r="AW2816" s="129" t="s">
        <v>2480</v>
      </c>
      <c r="AX2816" s="129" t="s">
        <v>2487</v>
      </c>
      <c r="AZ2816" s="129" t="s">
        <v>3984</v>
      </c>
      <c r="BA2816" s="130" t="s">
        <v>14279</v>
      </c>
      <c r="BB2816" s="130" t="s">
        <v>14280</v>
      </c>
      <c r="BH2816" s="124"/>
      <c r="BI2816" s="124"/>
      <c r="BP2816" s="123"/>
      <c r="BQ2816" s="123"/>
      <c r="BR2816" s="123"/>
      <c r="BX2816" s="123"/>
      <c r="BY2816" s="123"/>
      <c r="CB2816" s="129" t="s">
        <v>2101</v>
      </c>
      <c r="CC2816" s="129" t="s">
        <v>204</v>
      </c>
      <c r="CD2816" s="129" t="s">
        <v>2130</v>
      </c>
      <c r="CE2816" s="129" t="s">
        <v>2480</v>
      </c>
      <c r="CF2816" s="129" t="s">
        <v>2487</v>
      </c>
      <c r="CG2816" s="131" t="s">
        <v>18145</v>
      </c>
      <c r="CH2816" s="131" t="s">
        <v>14280</v>
      </c>
      <c r="CI2816" s="124" t="s">
        <v>21799</v>
      </c>
    </row>
    <row r="2817" spans="45:87" ht="15" hidden="1" x14ac:dyDescent="0.25">
      <c r="AS2817" s="124" t="s">
        <v>7012</v>
      </c>
      <c r="AT2817" s="129" t="s">
        <v>2101</v>
      </c>
      <c r="AU2817" s="129" t="s">
        <v>204</v>
      </c>
      <c r="AV2817" s="129" t="s">
        <v>2130</v>
      </c>
      <c r="AW2817" s="129" t="s">
        <v>2480</v>
      </c>
      <c r="AX2817" s="129" t="s">
        <v>2488</v>
      </c>
      <c r="AZ2817" s="129" t="s">
        <v>3984</v>
      </c>
      <c r="BA2817" s="130" t="s">
        <v>14281</v>
      </c>
      <c r="BB2817" s="130" t="s">
        <v>14282</v>
      </c>
      <c r="BH2817" s="124"/>
      <c r="BI2817" s="124"/>
      <c r="BP2817" s="123"/>
      <c r="BQ2817" s="123"/>
      <c r="BR2817" s="123"/>
      <c r="BX2817" s="123"/>
      <c r="BY2817" s="123"/>
      <c r="CB2817" s="129" t="s">
        <v>2101</v>
      </c>
      <c r="CC2817" s="129" t="s">
        <v>204</v>
      </c>
      <c r="CD2817" s="129" t="s">
        <v>2130</v>
      </c>
      <c r="CE2817" s="129" t="s">
        <v>2480</v>
      </c>
      <c r="CF2817" s="129" t="s">
        <v>2488</v>
      </c>
      <c r="CG2817" s="131" t="s">
        <v>18145</v>
      </c>
      <c r="CH2817" s="131" t="s">
        <v>14282</v>
      </c>
      <c r="CI2817" s="124" t="s">
        <v>21800</v>
      </c>
    </row>
    <row r="2818" spans="45:87" ht="15" hidden="1" x14ac:dyDescent="0.25">
      <c r="AS2818" s="124" t="s">
        <v>7013</v>
      </c>
      <c r="AT2818" s="129" t="s">
        <v>2101</v>
      </c>
      <c r="AU2818" s="129" t="s">
        <v>204</v>
      </c>
      <c r="AV2818" s="129" t="s">
        <v>2130</v>
      </c>
      <c r="AW2818" s="129" t="s">
        <v>2480</v>
      </c>
      <c r="AX2818" s="129" t="s">
        <v>2489</v>
      </c>
      <c r="AZ2818" s="129" t="s">
        <v>3984</v>
      </c>
      <c r="BA2818" s="130" t="s">
        <v>14283</v>
      </c>
      <c r="BB2818" s="130" t="s">
        <v>14284</v>
      </c>
      <c r="BH2818" s="124"/>
      <c r="BI2818" s="124"/>
      <c r="BP2818" s="123"/>
      <c r="BQ2818" s="123"/>
      <c r="BR2818" s="123"/>
      <c r="BX2818" s="123"/>
      <c r="BY2818" s="123"/>
      <c r="CB2818" s="129" t="s">
        <v>2101</v>
      </c>
      <c r="CC2818" s="129" t="s">
        <v>204</v>
      </c>
      <c r="CD2818" s="129" t="s">
        <v>2130</v>
      </c>
      <c r="CE2818" s="129" t="s">
        <v>2480</v>
      </c>
      <c r="CF2818" s="129" t="s">
        <v>2489</v>
      </c>
      <c r="CG2818" s="131" t="s">
        <v>18145</v>
      </c>
      <c r="CH2818" s="131" t="s">
        <v>14284</v>
      </c>
      <c r="CI2818" s="124" t="s">
        <v>21801</v>
      </c>
    </row>
    <row r="2819" spans="45:87" ht="15" hidden="1" x14ac:dyDescent="0.25">
      <c r="AS2819" s="124" t="s">
        <v>7014</v>
      </c>
      <c r="AT2819" s="129" t="s">
        <v>2101</v>
      </c>
      <c r="AU2819" s="129" t="s">
        <v>204</v>
      </c>
      <c r="AV2819" s="129" t="s">
        <v>2130</v>
      </c>
      <c r="AW2819" s="129" t="s">
        <v>2480</v>
      </c>
      <c r="AX2819" s="129" t="s">
        <v>2490</v>
      </c>
      <c r="AZ2819" s="129" t="s">
        <v>3984</v>
      </c>
      <c r="BA2819" s="130" t="s">
        <v>14285</v>
      </c>
      <c r="BB2819" s="130" t="s">
        <v>14286</v>
      </c>
      <c r="BH2819" s="124"/>
      <c r="BI2819" s="124"/>
      <c r="BP2819" s="123"/>
      <c r="BQ2819" s="123"/>
      <c r="BR2819" s="123"/>
      <c r="BX2819" s="123"/>
      <c r="BY2819" s="123"/>
      <c r="CB2819" s="129" t="s">
        <v>2101</v>
      </c>
      <c r="CC2819" s="129" t="s">
        <v>204</v>
      </c>
      <c r="CD2819" s="129" t="s">
        <v>2130</v>
      </c>
      <c r="CE2819" s="129" t="s">
        <v>2480</v>
      </c>
      <c r="CF2819" s="129" t="s">
        <v>2490</v>
      </c>
      <c r="CG2819" s="131" t="s">
        <v>18145</v>
      </c>
      <c r="CH2819" s="131" t="s">
        <v>14286</v>
      </c>
      <c r="CI2819" s="124" t="s">
        <v>21802</v>
      </c>
    </row>
    <row r="2820" spans="45:87" ht="15" hidden="1" x14ac:dyDescent="0.25">
      <c r="AS2820" s="124" t="s">
        <v>7015</v>
      </c>
      <c r="AT2820" s="129" t="s">
        <v>2101</v>
      </c>
      <c r="AU2820" s="129" t="s">
        <v>204</v>
      </c>
      <c r="AV2820" s="129" t="s">
        <v>2130</v>
      </c>
      <c r="AW2820" s="129" t="s">
        <v>2480</v>
      </c>
      <c r="AX2820" s="129" t="s">
        <v>2491</v>
      </c>
      <c r="AZ2820" s="129" t="s">
        <v>3984</v>
      </c>
      <c r="BA2820" s="130" t="s">
        <v>14287</v>
      </c>
      <c r="BB2820" s="130" t="s">
        <v>14288</v>
      </c>
      <c r="BH2820" s="124"/>
      <c r="BI2820" s="124"/>
      <c r="BP2820" s="123"/>
      <c r="BQ2820" s="123"/>
      <c r="BR2820" s="123"/>
      <c r="BX2820" s="123"/>
      <c r="BY2820" s="123"/>
      <c r="CB2820" s="129" t="s">
        <v>2101</v>
      </c>
      <c r="CC2820" s="129" t="s">
        <v>204</v>
      </c>
      <c r="CD2820" s="129" t="s">
        <v>2130</v>
      </c>
      <c r="CE2820" s="129" t="s">
        <v>2480</v>
      </c>
      <c r="CF2820" s="129" t="s">
        <v>2491</v>
      </c>
      <c r="CG2820" s="131" t="s">
        <v>18145</v>
      </c>
      <c r="CH2820" s="131" t="s">
        <v>14288</v>
      </c>
      <c r="CI2820" s="124" t="s">
        <v>21803</v>
      </c>
    </row>
    <row r="2821" spans="45:87" ht="15" hidden="1" x14ac:dyDescent="0.25">
      <c r="AS2821" s="124" t="s">
        <v>7016</v>
      </c>
      <c r="AT2821" s="129" t="s">
        <v>2101</v>
      </c>
      <c r="AU2821" s="129" t="s">
        <v>204</v>
      </c>
      <c r="AV2821" s="129" t="s">
        <v>2130</v>
      </c>
      <c r="AW2821" s="129" t="s">
        <v>2480</v>
      </c>
      <c r="AX2821" s="129" t="s">
        <v>2492</v>
      </c>
      <c r="AZ2821" s="129" t="s">
        <v>3984</v>
      </c>
      <c r="BA2821" s="130" t="s">
        <v>14289</v>
      </c>
      <c r="BB2821" s="130" t="s">
        <v>14290</v>
      </c>
      <c r="BH2821" s="124"/>
      <c r="BI2821" s="124"/>
      <c r="BP2821" s="123"/>
      <c r="BQ2821" s="123"/>
      <c r="BR2821" s="123"/>
      <c r="BX2821" s="123"/>
      <c r="BY2821" s="123"/>
      <c r="CB2821" s="129" t="s">
        <v>2101</v>
      </c>
      <c r="CC2821" s="129" t="s">
        <v>204</v>
      </c>
      <c r="CD2821" s="129" t="s">
        <v>2130</v>
      </c>
      <c r="CE2821" s="129" t="s">
        <v>2480</v>
      </c>
      <c r="CF2821" s="129" t="s">
        <v>2492</v>
      </c>
      <c r="CG2821" s="131" t="s">
        <v>18145</v>
      </c>
      <c r="CH2821" s="131" t="s">
        <v>14290</v>
      </c>
      <c r="CI2821" s="124" t="s">
        <v>21804</v>
      </c>
    </row>
    <row r="2822" spans="45:87" ht="15" hidden="1" x14ac:dyDescent="0.25">
      <c r="AS2822" s="124" t="s">
        <v>7017</v>
      </c>
      <c r="AT2822" s="129" t="s">
        <v>2101</v>
      </c>
      <c r="AU2822" s="129" t="s">
        <v>204</v>
      </c>
      <c r="AV2822" s="129" t="s">
        <v>2130</v>
      </c>
      <c r="AW2822" s="129" t="s">
        <v>2480</v>
      </c>
      <c r="AX2822" s="129" t="s">
        <v>2493</v>
      </c>
      <c r="AZ2822" s="129" t="s">
        <v>3984</v>
      </c>
      <c r="BA2822" s="130" t="s">
        <v>14291</v>
      </c>
      <c r="BB2822" s="130" t="s">
        <v>14292</v>
      </c>
      <c r="BH2822" s="124"/>
      <c r="BI2822" s="124"/>
      <c r="BP2822" s="123"/>
      <c r="BQ2822" s="123"/>
      <c r="BR2822" s="123"/>
      <c r="BX2822" s="123"/>
      <c r="BY2822" s="123"/>
      <c r="CB2822" s="129" t="s">
        <v>2101</v>
      </c>
      <c r="CC2822" s="129" t="s">
        <v>204</v>
      </c>
      <c r="CD2822" s="129" t="s">
        <v>2130</v>
      </c>
      <c r="CE2822" s="129" t="s">
        <v>2480</v>
      </c>
      <c r="CF2822" s="129" t="s">
        <v>2493</v>
      </c>
      <c r="CG2822" s="131" t="s">
        <v>18145</v>
      </c>
      <c r="CH2822" s="131" t="s">
        <v>14292</v>
      </c>
      <c r="CI2822" s="124" t="s">
        <v>21805</v>
      </c>
    </row>
    <row r="2823" spans="45:87" ht="15" hidden="1" x14ac:dyDescent="0.25">
      <c r="AS2823" s="124" t="s">
        <v>7018</v>
      </c>
      <c r="AT2823" s="129" t="s">
        <v>2101</v>
      </c>
      <c r="AU2823" s="129" t="s">
        <v>204</v>
      </c>
      <c r="AV2823" s="129" t="s">
        <v>2130</v>
      </c>
      <c r="AW2823" s="129" t="s">
        <v>2480</v>
      </c>
      <c r="AX2823" s="129" t="s">
        <v>2494</v>
      </c>
      <c r="AZ2823" s="129" t="s">
        <v>3984</v>
      </c>
      <c r="BA2823" s="130" t="s">
        <v>14293</v>
      </c>
      <c r="BB2823" s="130" t="s">
        <v>14294</v>
      </c>
      <c r="BH2823" s="124"/>
      <c r="BI2823" s="124"/>
      <c r="BP2823" s="123"/>
      <c r="BQ2823" s="123"/>
      <c r="BR2823" s="123"/>
      <c r="BX2823" s="123"/>
      <c r="BY2823" s="123"/>
      <c r="CB2823" s="129" t="s">
        <v>2101</v>
      </c>
      <c r="CC2823" s="129" t="s">
        <v>204</v>
      </c>
      <c r="CD2823" s="129" t="s">
        <v>2130</v>
      </c>
      <c r="CE2823" s="129" t="s">
        <v>2480</v>
      </c>
      <c r="CF2823" s="129" t="s">
        <v>2494</v>
      </c>
      <c r="CG2823" s="131" t="s">
        <v>18145</v>
      </c>
      <c r="CH2823" s="131" t="s">
        <v>14294</v>
      </c>
      <c r="CI2823" s="124" t="s">
        <v>21806</v>
      </c>
    </row>
    <row r="2824" spans="45:87" ht="15" hidden="1" x14ac:dyDescent="0.25">
      <c r="AS2824" s="124" t="s">
        <v>7019</v>
      </c>
      <c r="AT2824" s="129" t="s">
        <v>2101</v>
      </c>
      <c r="AU2824" s="129" t="s">
        <v>204</v>
      </c>
      <c r="AV2824" s="129" t="s">
        <v>2130</v>
      </c>
      <c r="AW2824" s="129" t="s">
        <v>2480</v>
      </c>
      <c r="AX2824" s="129" t="s">
        <v>2495</v>
      </c>
      <c r="AZ2824" s="129" t="s">
        <v>3984</v>
      </c>
      <c r="BA2824" s="130" t="s">
        <v>14295</v>
      </c>
      <c r="BB2824" s="130" t="s">
        <v>14296</v>
      </c>
      <c r="BH2824" s="124"/>
      <c r="BI2824" s="124"/>
      <c r="BP2824" s="123"/>
      <c r="BQ2824" s="123"/>
      <c r="BR2824" s="123"/>
      <c r="BX2824" s="123"/>
      <c r="BY2824" s="123"/>
      <c r="CB2824" s="129" t="s">
        <v>2101</v>
      </c>
      <c r="CC2824" s="129" t="s">
        <v>204</v>
      </c>
      <c r="CD2824" s="129" t="s">
        <v>2130</v>
      </c>
      <c r="CE2824" s="129" t="s">
        <v>2480</v>
      </c>
      <c r="CF2824" s="129" t="s">
        <v>2495</v>
      </c>
      <c r="CG2824" s="131" t="s">
        <v>18145</v>
      </c>
      <c r="CH2824" s="131" t="s">
        <v>14296</v>
      </c>
      <c r="CI2824" s="124" t="s">
        <v>21807</v>
      </c>
    </row>
    <row r="2825" spans="45:87" ht="15" hidden="1" x14ac:dyDescent="0.25">
      <c r="AS2825" s="124" t="s">
        <v>7020</v>
      </c>
      <c r="AT2825" s="129" t="s">
        <v>2101</v>
      </c>
      <c r="AU2825" s="129" t="s">
        <v>204</v>
      </c>
      <c r="AV2825" s="129" t="s">
        <v>2130</v>
      </c>
      <c r="AW2825" s="129" t="s">
        <v>2480</v>
      </c>
      <c r="AX2825" s="129" t="s">
        <v>2496</v>
      </c>
      <c r="AZ2825" s="129" t="s">
        <v>3984</v>
      </c>
      <c r="BA2825" s="130" t="s">
        <v>14297</v>
      </c>
      <c r="BB2825" s="130" t="s">
        <v>14298</v>
      </c>
      <c r="BH2825" s="124"/>
      <c r="BI2825" s="124"/>
      <c r="BP2825" s="123"/>
      <c r="BQ2825" s="123"/>
      <c r="BR2825" s="123"/>
      <c r="BX2825" s="123"/>
      <c r="BY2825" s="123"/>
      <c r="CB2825" s="129" t="s">
        <v>2101</v>
      </c>
      <c r="CC2825" s="129" t="s">
        <v>204</v>
      </c>
      <c r="CD2825" s="129" t="s">
        <v>2130</v>
      </c>
      <c r="CE2825" s="129" t="s">
        <v>2480</v>
      </c>
      <c r="CF2825" s="129" t="s">
        <v>2496</v>
      </c>
      <c r="CG2825" s="131" t="s">
        <v>18145</v>
      </c>
      <c r="CH2825" s="131" t="s">
        <v>14298</v>
      </c>
      <c r="CI2825" s="124" t="s">
        <v>21808</v>
      </c>
    </row>
    <row r="2826" spans="45:87" ht="15" hidden="1" x14ac:dyDescent="0.25">
      <c r="AS2826" s="124" t="s">
        <v>7021</v>
      </c>
      <c r="AT2826" s="129" t="s">
        <v>2101</v>
      </c>
      <c r="AU2826" s="129" t="s">
        <v>204</v>
      </c>
      <c r="AV2826" s="129" t="s">
        <v>2130</v>
      </c>
      <c r="AW2826" s="129" t="s">
        <v>2366</v>
      </c>
      <c r="AX2826" s="129" t="s">
        <v>2497</v>
      </c>
      <c r="AZ2826" s="129" t="s">
        <v>3984</v>
      </c>
      <c r="BA2826" s="130" t="s">
        <v>14299</v>
      </c>
      <c r="BB2826" s="130" t="s">
        <v>14300</v>
      </c>
      <c r="BH2826" s="124"/>
      <c r="BI2826" s="124"/>
      <c r="BP2826" s="123"/>
      <c r="BQ2826" s="123"/>
      <c r="BR2826" s="123"/>
      <c r="BX2826" s="123"/>
      <c r="BY2826" s="123"/>
      <c r="CB2826" s="129" t="s">
        <v>2101</v>
      </c>
      <c r="CC2826" s="129" t="s">
        <v>204</v>
      </c>
      <c r="CD2826" s="129" t="s">
        <v>2130</v>
      </c>
      <c r="CE2826" s="129" t="s">
        <v>2366</v>
      </c>
      <c r="CF2826" s="129" t="s">
        <v>2497</v>
      </c>
      <c r="CG2826" s="131" t="s">
        <v>18146</v>
      </c>
      <c r="CH2826" s="131" t="s">
        <v>14300</v>
      </c>
      <c r="CI2826" s="124" t="s">
        <v>21809</v>
      </c>
    </row>
    <row r="2827" spans="45:87" ht="15" hidden="1" x14ac:dyDescent="0.25">
      <c r="AS2827" s="124" t="s">
        <v>7022</v>
      </c>
      <c r="AT2827" s="129" t="s">
        <v>2101</v>
      </c>
      <c r="AU2827" s="129" t="s">
        <v>204</v>
      </c>
      <c r="AV2827" s="129" t="s">
        <v>2130</v>
      </c>
      <c r="AW2827" s="129" t="s">
        <v>2366</v>
      </c>
      <c r="AX2827" s="129" t="s">
        <v>2498</v>
      </c>
      <c r="AZ2827" s="129" t="s">
        <v>3984</v>
      </c>
      <c r="BA2827" s="130" t="s">
        <v>14301</v>
      </c>
      <c r="BB2827" s="130" t="s">
        <v>14302</v>
      </c>
      <c r="BH2827" s="124"/>
      <c r="BI2827" s="124"/>
      <c r="BP2827" s="123"/>
      <c r="BQ2827" s="123"/>
      <c r="BR2827" s="123"/>
      <c r="BX2827" s="123"/>
      <c r="BY2827" s="123"/>
      <c r="CB2827" s="129" t="s">
        <v>2101</v>
      </c>
      <c r="CC2827" s="129" t="s">
        <v>204</v>
      </c>
      <c r="CD2827" s="129" t="s">
        <v>2130</v>
      </c>
      <c r="CE2827" s="129" t="s">
        <v>2366</v>
      </c>
      <c r="CF2827" s="129" t="s">
        <v>2498</v>
      </c>
      <c r="CG2827" s="131" t="s">
        <v>18146</v>
      </c>
      <c r="CH2827" s="131" t="s">
        <v>14302</v>
      </c>
      <c r="CI2827" s="124" t="s">
        <v>21810</v>
      </c>
    </row>
    <row r="2828" spans="45:87" ht="15" hidden="1" x14ac:dyDescent="0.25">
      <c r="AS2828" s="124" t="s">
        <v>7023</v>
      </c>
      <c r="AT2828" s="129" t="s">
        <v>2101</v>
      </c>
      <c r="AU2828" s="129" t="s">
        <v>204</v>
      </c>
      <c r="AV2828" s="129" t="s">
        <v>2130</v>
      </c>
      <c r="AW2828" s="129" t="s">
        <v>2366</v>
      </c>
      <c r="AX2828" s="129" t="s">
        <v>2367</v>
      </c>
      <c r="AZ2828" s="129" t="s">
        <v>3984</v>
      </c>
      <c r="BA2828" s="130" t="s">
        <v>14303</v>
      </c>
      <c r="BB2828" s="130" t="s">
        <v>14304</v>
      </c>
      <c r="BH2828" s="124"/>
      <c r="BI2828" s="124"/>
      <c r="BP2828" s="123"/>
      <c r="BQ2828" s="123"/>
      <c r="BR2828" s="123"/>
      <c r="BX2828" s="123"/>
      <c r="BY2828" s="123"/>
      <c r="CB2828" s="129" t="s">
        <v>2101</v>
      </c>
      <c r="CC2828" s="129" t="s">
        <v>204</v>
      </c>
      <c r="CD2828" s="129" t="s">
        <v>2130</v>
      </c>
      <c r="CE2828" s="129" t="s">
        <v>2366</v>
      </c>
      <c r="CF2828" s="129" t="s">
        <v>2367</v>
      </c>
      <c r="CG2828" s="131" t="s">
        <v>18146</v>
      </c>
      <c r="CH2828" s="131" t="s">
        <v>14304</v>
      </c>
      <c r="CI2828" s="124" t="s">
        <v>21811</v>
      </c>
    </row>
    <row r="2829" spans="45:87" ht="15" hidden="1" x14ac:dyDescent="0.25">
      <c r="AS2829" s="124" t="s">
        <v>7024</v>
      </c>
      <c r="AT2829" s="129" t="s">
        <v>2101</v>
      </c>
      <c r="AU2829" s="129" t="s">
        <v>204</v>
      </c>
      <c r="AV2829" s="129" t="s">
        <v>2130</v>
      </c>
      <c r="AW2829" s="129" t="s">
        <v>2366</v>
      </c>
      <c r="AX2829" s="129" t="s">
        <v>2499</v>
      </c>
      <c r="AZ2829" s="129" t="s">
        <v>3984</v>
      </c>
      <c r="BA2829" s="130" t="s">
        <v>14305</v>
      </c>
      <c r="BB2829" s="130" t="s">
        <v>14306</v>
      </c>
      <c r="BH2829" s="124"/>
      <c r="BI2829" s="124"/>
      <c r="BP2829" s="123"/>
      <c r="BQ2829" s="123"/>
      <c r="BR2829" s="123"/>
      <c r="BX2829" s="123"/>
      <c r="BY2829" s="123"/>
      <c r="CB2829" s="129" t="s">
        <v>2101</v>
      </c>
      <c r="CC2829" s="129" t="s">
        <v>204</v>
      </c>
      <c r="CD2829" s="129" t="s">
        <v>2130</v>
      </c>
      <c r="CE2829" s="129" t="s">
        <v>2366</v>
      </c>
      <c r="CF2829" s="129" t="s">
        <v>2499</v>
      </c>
      <c r="CG2829" s="131" t="s">
        <v>18146</v>
      </c>
      <c r="CH2829" s="131" t="s">
        <v>14306</v>
      </c>
      <c r="CI2829" s="124" t="s">
        <v>21812</v>
      </c>
    </row>
    <row r="2830" spans="45:87" ht="15" hidden="1" x14ac:dyDescent="0.25">
      <c r="AS2830" s="124" t="s">
        <v>7025</v>
      </c>
      <c r="AT2830" s="129" t="s">
        <v>2101</v>
      </c>
      <c r="AU2830" s="129" t="s">
        <v>204</v>
      </c>
      <c r="AV2830" s="129" t="s">
        <v>2130</v>
      </c>
      <c r="AW2830" s="129" t="s">
        <v>2366</v>
      </c>
      <c r="AX2830" s="129" t="s">
        <v>2500</v>
      </c>
      <c r="AZ2830" s="129" t="s">
        <v>3984</v>
      </c>
      <c r="BA2830" s="130" t="s">
        <v>14307</v>
      </c>
      <c r="BB2830" s="130" t="s">
        <v>14308</v>
      </c>
      <c r="BH2830" s="124"/>
      <c r="BI2830" s="124"/>
      <c r="BP2830" s="123"/>
      <c r="BQ2830" s="123"/>
      <c r="BR2830" s="123"/>
      <c r="BX2830" s="123"/>
      <c r="BY2830" s="123"/>
      <c r="CB2830" s="129" t="s">
        <v>2101</v>
      </c>
      <c r="CC2830" s="129" t="s">
        <v>204</v>
      </c>
      <c r="CD2830" s="129" t="s">
        <v>2130</v>
      </c>
      <c r="CE2830" s="129" t="s">
        <v>2366</v>
      </c>
      <c r="CF2830" s="129" t="s">
        <v>2500</v>
      </c>
      <c r="CG2830" s="131" t="s">
        <v>18146</v>
      </c>
      <c r="CH2830" s="131" t="s">
        <v>14308</v>
      </c>
      <c r="CI2830" s="124" t="s">
        <v>21813</v>
      </c>
    </row>
    <row r="2831" spans="45:87" ht="15" hidden="1" x14ac:dyDescent="0.25">
      <c r="AS2831" s="124" t="s">
        <v>7026</v>
      </c>
      <c r="AT2831" s="129" t="s">
        <v>2101</v>
      </c>
      <c r="AU2831" s="129" t="s">
        <v>204</v>
      </c>
      <c r="AV2831" s="129" t="s">
        <v>2130</v>
      </c>
      <c r="AW2831" s="129" t="s">
        <v>2366</v>
      </c>
      <c r="AX2831" s="129" t="s">
        <v>2501</v>
      </c>
      <c r="AZ2831" s="129" t="s">
        <v>3984</v>
      </c>
      <c r="BA2831" s="130" t="s">
        <v>14309</v>
      </c>
      <c r="BB2831" s="130" t="s">
        <v>14310</v>
      </c>
      <c r="BH2831" s="124"/>
      <c r="BI2831" s="124"/>
      <c r="BP2831" s="123"/>
      <c r="BQ2831" s="123"/>
      <c r="BR2831" s="123"/>
      <c r="BX2831" s="123"/>
      <c r="BY2831" s="123"/>
      <c r="CB2831" s="129" t="s">
        <v>2101</v>
      </c>
      <c r="CC2831" s="129" t="s">
        <v>204</v>
      </c>
      <c r="CD2831" s="129" t="s">
        <v>2130</v>
      </c>
      <c r="CE2831" s="129" t="s">
        <v>2366</v>
      </c>
      <c r="CF2831" s="129" t="s">
        <v>2501</v>
      </c>
      <c r="CG2831" s="131" t="s">
        <v>18146</v>
      </c>
      <c r="CH2831" s="131" t="s">
        <v>14310</v>
      </c>
      <c r="CI2831" s="124" t="s">
        <v>21814</v>
      </c>
    </row>
    <row r="2832" spans="45:87" ht="15" hidden="1" x14ac:dyDescent="0.25">
      <c r="AS2832" s="124" t="s">
        <v>7027</v>
      </c>
      <c r="AT2832" s="129" t="s">
        <v>2101</v>
      </c>
      <c r="AU2832" s="129" t="s">
        <v>204</v>
      </c>
      <c r="AV2832" s="129" t="s">
        <v>2130</v>
      </c>
      <c r="AW2832" s="129" t="s">
        <v>2366</v>
      </c>
      <c r="AX2832" s="129" t="s">
        <v>2502</v>
      </c>
      <c r="AZ2832" s="129" t="s">
        <v>3984</v>
      </c>
      <c r="BA2832" s="130" t="s">
        <v>14311</v>
      </c>
      <c r="BB2832" s="130" t="s">
        <v>14312</v>
      </c>
      <c r="BH2832" s="124"/>
      <c r="BI2832" s="124"/>
      <c r="BP2832" s="123"/>
      <c r="BQ2832" s="123"/>
      <c r="BR2832" s="123"/>
      <c r="BX2832" s="123"/>
      <c r="BY2832" s="123"/>
      <c r="CB2832" s="129" t="s">
        <v>2101</v>
      </c>
      <c r="CC2832" s="129" t="s">
        <v>204</v>
      </c>
      <c r="CD2832" s="129" t="s">
        <v>2130</v>
      </c>
      <c r="CE2832" s="129" t="s">
        <v>2366</v>
      </c>
      <c r="CF2832" s="129" t="s">
        <v>2502</v>
      </c>
      <c r="CG2832" s="131" t="s">
        <v>18146</v>
      </c>
      <c r="CH2832" s="131" t="s">
        <v>14312</v>
      </c>
      <c r="CI2832" s="124" t="s">
        <v>21815</v>
      </c>
    </row>
    <row r="2833" spans="45:87" ht="15" hidden="1" x14ac:dyDescent="0.25">
      <c r="AS2833" s="124" t="s">
        <v>7028</v>
      </c>
      <c r="AT2833" s="129" t="s">
        <v>2101</v>
      </c>
      <c r="AU2833" s="129" t="s">
        <v>204</v>
      </c>
      <c r="AV2833" s="129" t="s">
        <v>2130</v>
      </c>
      <c r="AW2833" s="129" t="s">
        <v>2366</v>
      </c>
      <c r="AX2833" s="129" t="s">
        <v>2503</v>
      </c>
      <c r="AZ2833" s="129" t="s">
        <v>3984</v>
      </c>
      <c r="BA2833" s="130" t="s">
        <v>14313</v>
      </c>
      <c r="BB2833" s="130" t="s">
        <v>14314</v>
      </c>
      <c r="BH2833" s="124"/>
      <c r="BI2833" s="124"/>
      <c r="BP2833" s="123"/>
      <c r="BQ2833" s="123"/>
      <c r="BR2833" s="123"/>
      <c r="BX2833" s="123"/>
      <c r="BY2833" s="123"/>
      <c r="CB2833" s="129" t="s">
        <v>2101</v>
      </c>
      <c r="CC2833" s="129" t="s">
        <v>204</v>
      </c>
      <c r="CD2833" s="129" t="s">
        <v>2130</v>
      </c>
      <c r="CE2833" s="129" t="s">
        <v>2366</v>
      </c>
      <c r="CF2833" s="129" t="s">
        <v>2503</v>
      </c>
      <c r="CG2833" s="131" t="s">
        <v>18146</v>
      </c>
      <c r="CH2833" s="131" t="s">
        <v>14314</v>
      </c>
      <c r="CI2833" s="124" t="s">
        <v>21816</v>
      </c>
    </row>
    <row r="2834" spans="45:87" ht="15" hidden="1" x14ac:dyDescent="0.25">
      <c r="AS2834" s="124" t="s">
        <v>7029</v>
      </c>
      <c r="AT2834" s="129" t="s">
        <v>2101</v>
      </c>
      <c r="AU2834" s="129" t="s">
        <v>204</v>
      </c>
      <c r="AV2834" s="129" t="s">
        <v>2130</v>
      </c>
      <c r="AW2834" s="129" t="s">
        <v>2366</v>
      </c>
      <c r="AX2834" s="129" t="s">
        <v>2504</v>
      </c>
      <c r="AZ2834" s="129" t="s">
        <v>3984</v>
      </c>
      <c r="BA2834" s="130" t="s">
        <v>14315</v>
      </c>
      <c r="BB2834" s="130" t="s">
        <v>14316</v>
      </c>
      <c r="BH2834" s="124"/>
      <c r="BI2834" s="124"/>
      <c r="BP2834" s="123"/>
      <c r="BQ2834" s="123"/>
      <c r="BR2834" s="123"/>
      <c r="BX2834" s="123"/>
      <c r="BY2834" s="123"/>
      <c r="CB2834" s="129" t="s">
        <v>2101</v>
      </c>
      <c r="CC2834" s="129" t="s">
        <v>204</v>
      </c>
      <c r="CD2834" s="129" t="s">
        <v>2130</v>
      </c>
      <c r="CE2834" s="129" t="s">
        <v>2366</v>
      </c>
      <c r="CF2834" s="129" t="s">
        <v>2504</v>
      </c>
      <c r="CG2834" s="131" t="s">
        <v>18146</v>
      </c>
      <c r="CH2834" s="131" t="s">
        <v>14316</v>
      </c>
      <c r="CI2834" s="124" t="s">
        <v>21817</v>
      </c>
    </row>
    <row r="2835" spans="45:87" ht="15" hidden="1" x14ac:dyDescent="0.25">
      <c r="AS2835" s="124" t="s">
        <v>7030</v>
      </c>
      <c r="AT2835" s="129" t="s">
        <v>2101</v>
      </c>
      <c r="AU2835" s="129" t="s">
        <v>204</v>
      </c>
      <c r="AV2835" s="129" t="s">
        <v>2130</v>
      </c>
      <c r="AW2835" s="129" t="s">
        <v>2366</v>
      </c>
      <c r="AX2835" s="129" t="s">
        <v>2505</v>
      </c>
      <c r="AZ2835" s="129" t="s">
        <v>3984</v>
      </c>
      <c r="BA2835" s="130" t="s">
        <v>14317</v>
      </c>
      <c r="BB2835" s="130" t="s">
        <v>14318</v>
      </c>
      <c r="BH2835" s="124"/>
      <c r="BI2835" s="124"/>
      <c r="BP2835" s="123"/>
      <c r="BQ2835" s="123"/>
      <c r="BR2835" s="123"/>
      <c r="BX2835" s="123"/>
      <c r="BY2835" s="123"/>
      <c r="CB2835" s="129" t="s">
        <v>2101</v>
      </c>
      <c r="CC2835" s="129" t="s">
        <v>204</v>
      </c>
      <c r="CD2835" s="129" t="s">
        <v>2130</v>
      </c>
      <c r="CE2835" s="129" t="s">
        <v>2366</v>
      </c>
      <c r="CF2835" s="129" t="s">
        <v>2505</v>
      </c>
      <c r="CG2835" s="131" t="s">
        <v>18146</v>
      </c>
      <c r="CH2835" s="131" t="s">
        <v>14318</v>
      </c>
      <c r="CI2835" s="124" t="s">
        <v>21818</v>
      </c>
    </row>
    <row r="2836" spans="45:87" ht="15" hidden="1" x14ac:dyDescent="0.25">
      <c r="AS2836" s="124" t="s">
        <v>7031</v>
      </c>
      <c r="AT2836" s="129" t="s">
        <v>2101</v>
      </c>
      <c r="AU2836" s="129" t="s">
        <v>204</v>
      </c>
      <c r="AV2836" s="129" t="s">
        <v>2130</v>
      </c>
      <c r="AW2836" s="129" t="s">
        <v>2366</v>
      </c>
      <c r="AX2836" s="129" t="s">
        <v>2506</v>
      </c>
      <c r="AZ2836" s="129" t="s">
        <v>3984</v>
      </c>
      <c r="BA2836" s="130" t="s">
        <v>14319</v>
      </c>
      <c r="BB2836" s="130" t="s">
        <v>14320</v>
      </c>
      <c r="BH2836" s="124"/>
      <c r="BI2836" s="124"/>
      <c r="BP2836" s="123"/>
      <c r="BQ2836" s="123"/>
      <c r="BR2836" s="123"/>
      <c r="BX2836" s="123"/>
      <c r="BY2836" s="123"/>
      <c r="CB2836" s="129" t="s">
        <v>2101</v>
      </c>
      <c r="CC2836" s="129" t="s">
        <v>204</v>
      </c>
      <c r="CD2836" s="129" t="s">
        <v>2130</v>
      </c>
      <c r="CE2836" s="129" t="s">
        <v>2366</v>
      </c>
      <c r="CF2836" s="129" t="s">
        <v>2506</v>
      </c>
      <c r="CG2836" s="131" t="s">
        <v>18146</v>
      </c>
      <c r="CH2836" s="131" t="s">
        <v>14320</v>
      </c>
      <c r="CI2836" s="124" t="s">
        <v>21819</v>
      </c>
    </row>
    <row r="2837" spans="45:87" ht="15" hidden="1" x14ac:dyDescent="0.25">
      <c r="AS2837" s="124" t="s">
        <v>7032</v>
      </c>
      <c r="AT2837" s="129" t="s">
        <v>2101</v>
      </c>
      <c r="AU2837" s="129" t="s">
        <v>204</v>
      </c>
      <c r="AV2837" s="129" t="s">
        <v>2130</v>
      </c>
      <c r="AW2837" s="129" t="s">
        <v>2366</v>
      </c>
      <c r="AX2837" s="129" t="s">
        <v>2368</v>
      </c>
      <c r="AZ2837" s="129" t="s">
        <v>3984</v>
      </c>
      <c r="BA2837" s="130" t="s">
        <v>14321</v>
      </c>
      <c r="BB2837" s="130" t="s">
        <v>14322</v>
      </c>
      <c r="BH2837" s="124"/>
      <c r="BI2837" s="124"/>
      <c r="BP2837" s="123"/>
      <c r="BQ2837" s="123"/>
      <c r="BR2837" s="123"/>
      <c r="BX2837" s="123"/>
      <c r="BY2837" s="123"/>
      <c r="CB2837" s="129" t="s">
        <v>2101</v>
      </c>
      <c r="CC2837" s="129" t="s">
        <v>204</v>
      </c>
      <c r="CD2837" s="129" t="s">
        <v>2130</v>
      </c>
      <c r="CE2837" s="129" t="s">
        <v>2366</v>
      </c>
      <c r="CF2837" s="129" t="s">
        <v>2368</v>
      </c>
      <c r="CG2837" s="131" t="s">
        <v>18146</v>
      </c>
      <c r="CH2837" s="131" t="s">
        <v>14322</v>
      </c>
      <c r="CI2837" s="124" t="s">
        <v>21820</v>
      </c>
    </row>
    <row r="2838" spans="45:87" ht="15" hidden="1" x14ac:dyDescent="0.25">
      <c r="AS2838" s="124" t="s">
        <v>7033</v>
      </c>
      <c r="AT2838" s="129" t="s">
        <v>2101</v>
      </c>
      <c r="AU2838" s="129" t="s">
        <v>204</v>
      </c>
      <c r="AV2838" s="129" t="s">
        <v>2130</v>
      </c>
      <c r="AW2838" s="129" t="s">
        <v>2366</v>
      </c>
      <c r="AX2838" s="129" t="s">
        <v>2507</v>
      </c>
      <c r="AZ2838" s="129" t="s">
        <v>3984</v>
      </c>
      <c r="BA2838" s="130" t="s">
        <v>14323</v>
      </c>
      <c r="BB2838" s="130" t="s">
        <v>14324</v>
      </c>
      <c r="BH2838" s="124"/>
      <c r="BI2838" s="124"/>
      <c r="BP2838" s="123"/>
      <c r="BQ2838" s="123"/>
      <c r="BR2838" s="123"/>
      <c r="BX2838" s="123"/>
      <c r="BY2838" s="123"/>
      <c r="CB2838" s="129" t="s">
        <v>2101</v>
      </c>
      <c r="CC2838" s="129" t="s">
        <v>204</v>
      </c>
      <c r="CD2838" s="129" t="s">
        <v>2130</v>
      </c>
      <c r="CE2838" s="129" t="s">
        <v>2366</v>
      </c>
      <c r="CF2838" s="129" t="s">
        <v>2507</v>
      </c>
      <c r="CG2838" s="131" t="s">
        <v>18146</v>
      </c>
      <c r="CH2838" s="131" t="s">
        <v>14324</v>
      </c>
      <c r="CI2838" s="124" t="s">
        <v>21821</v>
      </c>
    </row>
    <row r="2839" spans="45:87" ht="15" hidden="1" x14ac:dyDescent="0.25">
      <c r="AS2839" s="124" t="s">
        <v>7034</v>
      </c>
      <c r="AT2839" s="129" t="s">
        <v>2101</v>
      </c>
      <c r="AU2839" s="129" t="s">
        <v>204</v>
      </c>
      <c r="AV2839" s="129" t="s">
        <v>2130</v>
      </c>
      <c r="AW2839" s="129" t="s">
        <v>2366</v>
      </c>
      <c r="AX2839" s="129" t="s">
        <v>2508</v>
      </c>
      <c r="AZ2839" s="129" t="s">
        <v>3984</v>
      </c>
      <c r="BA2839" s="130" t="s">
        <v>14325</v>
      </c>
      <c r="BB2839" s="130" t="s">
        <v>14326</v>
      </c>
      <c r="BH2839" s="124"/>
      <c r="BI2839" s="124"/>
      <c r="BP2839" s="123"/>
      <c r="BQ2839" s="123"/>
      <c r="BR2839" s="123"/>
      <c r="BX2839" s="123"/>
      <c r="BY2839" s="123"/>
      <c r="CB2839" s="129" t="s">
        <v>2101</v>
      </c>
      <c r="CC2839" s="129" t="s">
        <v>204</v>
      </c>
      <c r="CD2839" s="129" t="s">
        <v>2130</v>
      </c>
      <c r="CE2839" s="129" t="s">
        <v>2366</v>
      </c>
      <c r="CF2839" s="129" t="s">
        <v>2508</v>
      </c>
      <c r="CG2839" s="131" t="s">
        <v>18146</v>
      </c>
      <c r="CH2839" s="131" t="s">
        <v>14326</v>
      </c>
      <c r="CI2839" s="124" t="s">
        <v>21822</v>
      </c>
    </row>
    <row r="2840" spans="45:87" ht="15" hidden="1" x14ac:dyDescent="0.25">
      <c r="AS2840" s="124" t="s">
        <v>7035</v>
      </c>
      <c r="AT2840" s="129" t="s">
        <v>2101</v>
      </c>
      <c r="AU2840" s="129" t="s">
        <v>204</v>
      </c>
      <c r="AV2840" s="129" t="s">
        <v>2130</v>
      </c>
      <c r="AW2840" s="129" t="s">
        <v>2366</v>
      </c>
      <c r="AX2840" s="129" t="s">
        <v>2509</v>
      </c>
      <c r="AZ2840" s="129" t="s">
        <v>3984</v>
      </c>
      <c r="BA2840" s="130" t="s">
        <v>14327</v>
      </c>
      <c r="BB2840" s="130" t="s">
        <v>14328</v>
      </c>
      <c r="BH2840" s="124"/>
      <c r="BI2840" s="124"/>
      <c r="BP2840" s="123"/>
      <c r="BQ2840" s="123"/>
      <c r="BR2840" s="123"/>
      <c r="BX2840" s="123"/>
      <c r="BY2840" s="123"/>
      <c r="CB2840" s="129" t="s">
        <v>2101</v>
      </c>
      <c r="CC2840" s="129" t="s">
        <v>204</v>
      </c>
      <c r="CD2840" s="129" t="s">
        <v>2130</v>
      </c>
      <c r="CE2840" s="129" t="s">
        <v>2366</v>
      </c>
      <c r="CF2840" s="129" t="s">
        <v>2509</v>
      </c>
      <c r="CG2840" s="131" t="s">
        <v>18146</v>
      </c>
      <c r="CH2840" s="131" t="s">
        <v>14328</v>
      </c>
      <c r="CI2840" s="124" t="s">
        <v>21823</v>
      </c>
    </row>
    <row r="2841" spans="45:87" ht="15" hidden="1" x14ac:dyDescent="0.25">
      <c r="AS2841" s="124" t="s">
        <v>7036</v>
      </c>
      <c r="AT2841" s="129" t="s">
        <v>2101</v>
      </c>
      <c r="AU2841" s="129" t="s">
        <v>204</v>
      </c>
      <c r="AV2841" s="129" t="s">
        <v>2130</v>
      </c>
      <c r="AW2841" s="129" t="s">
        <v>2366</v>
      </c>
      <c r="AX2841" s="129" t="s">
        <v>2510</v>
      </c>
      <c r="AZ2841" s="129" t="s">
        <v>3984</v>
      </c>
      <c r="BA2841" s="130" t="s">
        <v>14329</v>
      </c>
      <c r="BB2841" s="130" t="s">
        <v>14330</v>
      </c>
      <c r="BH2841" s="124"/>
      <c r="BI2841" s="124"/>
      <c r="BP2841" s="123"/>
      <c r="BQ2841" s="123"/>
      <c r="BR2841" s="123"/>
      <c r="BX2841" s="123"/>
      <c r="BY2841" s="123"/>
      <c r="CB2841" s="129" t="s">
        <v>2101</v>
      </c>
      <c r="CC2841" s="129" t="s">
        <v>204</v>
      </c>
      <c r="CD2841" s="129" t="s">
        <v>2130</v>
      </c>
      <c r="CE2841" s="129" t="s">
        <v>2366</v>
      </c>
      <c r="CF2841" s="129" t="s">
        <v>2510</v>
      </c>
      <c r="CG2841" s="131" t="s">
        <v>18146</v>
      </c>
      <c r="CH2841" s="131" t="s">
        <v>14330</v>
      </c>
      <c r="CI2841" s="124" t="s">
        <v>21824</v>
      </c>
    </row>
    <row r="2842" spans="45:87" ht="15" hidden="1" x14ac:dyDescent="0.25">
      <c r="AS2842" s="124" t="s">
        <v>7037</v>
      </c>
      <c r="AT2842" s="129" t="s">
        <v>2101</v>
      </c>
      <c r="AU2842" s="129" t="s">
        <v>204</v>
      </c>
      <c r="AV2842" s="129" t="s">
        <v>2130</v>
      </c>
      <c r="AW2842" s="129" t="s">
        <v>2366</v>
      </c>
      <c r="AX2842" s="129" t="s">
        <v>2511</v>
      </c>
      <c r="AZ2842" s="129" t="s">
        <v>3984</v>
      </c>
      <c r="BA2842" s="130" t="s">
        <v>14331</v>
      </c>
      <c r="BB2842" s="130" t="s">
        <v>14332</v>
      </c>
      <c r="BH2842" s="124"/>
      <c r="BI2842" s="124"/>
      <c r="BP2842" s="123"/>
      <c r="BQ2842" s="123"/>
      <c r="BR2842" s="123"/>
      <c r="BX2842" s="123"/>
      <c r="BY2842" s="123"/>
      <c r="CB2842" s="129" t="s">
        <v>2101</v>
      </c>
      <c r="CC2842" s="129" t="s">
        <v>204</v>
      </c>
      <c r="CD2842" s="129" t="s">
        <v>2130</v>
      </c>
      <c r="CE2842" s="129" t="s">
        <v>2366</v>
      </c>
      <c r="CF2842" s="129" t="s">
        <v>2511</v>
      </c>
      <c r="CG2842" s="131" t="s">
        <v>18146</v>
      </c>
      <c r="CH2842" s="131" t="s">
        <v>14332</v>
      </c>
      <c r="CI2842" s="124" t="s">
        <v>21825</v>
      </c>
    </row>
    <row r="2843" spans="45:87" ht="15" hidden="1" x14ac:dyDescent="0.25">
      <c r="AS2843" s="124" t="s">
        <v>7038</v>
      </c>
      <c r="AT2843" s="129" t="s">
        <v>2101</v>
      </c>
      <c r="AU2843" s="129" t="s">
        <v>204</v>
      </c>
      <c r="AV2843" s="129" t="s">
        <v>2130</v>
      </c>
      <c r="AW2843" s="129" t="s">
        <v>2366</v>
      </c>
      <c r="AX2843" s="129" t="s">
        <v>2512</v>
      </c>
      <c r="AZ2843" s="129" t="s">
        <v>3984</v>
      </c>
      <c r="BA2843" s="130" t="s">
        <v>14333</v>
      </c>
      <c r="BB2843" s="130" t="s">
        <v>14334</v>
      </c>
      <c r="BH2843" s="124"/>
      <c r="BI2843" s="124"/>
      <c r="BP2843" s="123"/>
      <c r="BQ2843" s="123"/>
      <c r="BR2843" s="123"/>
      <c r="BX2843" s="123"/>
      <c r="BY2843" s="123"/>
      <c r="CB2843" s="129" t="s">
        <v>2101</v>
      </c>
      <c r="CC2843" s="129" t="s">
        <v>204</v>
      </c>
      <c r="CD2843" s="129" t="s">
        <v>2130</v>
      </c>
      <c r="CE2843" s="129" t="s">
        <v>2366</v>
      </c>
      <c r="CF2843" s="129" t="s">
        <v>2512</v>
      </c>
      <c r="CG2843" s="131" t="s">
        <v>18146</v>
      </c>
      <c r="CH2843" s="131" t="s">
        <v>14334</v>
      </c>
      <c r="CI2843" s="124" t="s">
        <v>21826</v>
      </c>
    </row>
    <row r="2844" spans="45:87" ht="15" hidden="1" x14ac:dyDescent="0.25">
      <c r="AS2844" s="124" t="s">
        <v>7039</v>
      </c>
      <c r="AT2844" s="129" t="s">
        <v>2101</v>
      </c>
      <c r="AU2844" s="129" t="s">
        <v>204</v>
      </c>
      <c r="AV2844" s="129" t="s">
        <v>2130</v>
      </c>
      <c r="AW2844" s="129" t="s">
        <v>2366</v>
      </c>
      <c r="AX2844" s="129" t="s">
        <v>2513</v>
      </c>
      <c r="AZ2844" s="129" t="s">
        <v>3984</v>
      </c>
      <c r="BA2844" s="130" t="s">
        <v>14335</v>
      </c>
      <c r="BB2844" s="130" t="s">
        <v>14336</v>
      </c>
      <c r="BH2844" s="124"/>
      <c r="BI2844" s="124"/>
      <c r="BP2844" s="123"/>
      <c r="BQ2844" s="123"/>
      <c r="BR2844" s="123"/>
      <c r="BX2844" s="123"/>
      <c r="BY2844" s="123"/>
      <c r="CB2844" s="129" t="s">
        <v>2101</v>
      </c>
      <c r="CC2844" s="129" t="s">
        <v>204</v>
      </c>
      <c r="CD2844" s="129" t="s">
        <v>2130</v>
      </c>
      <c r="CE2844" s="129" t="s">
        <v>2366</v>
      </c>
      <c r="CF2844" s="129" t="s">
        <v>2513</v>
      </c>
      <c r="CG2844" s="131" t="s">
        <v>18146</v>
      </c>
      <c r="CH2844" s="131" t="s">
        <v>14336</v>
      </c>
      <c r="CI2844" s="124" t="s">
        <v>21827</v>
      </c>
    </row>
    <row r="2845" spans="45:87" ht="15" hidden="1" x14ac:dyDescent="0.25">
      <c r="AS2845" s="124" t="s">
        <v>7040</v>
      </c>
      <c r="AT2845" s="129" t="s">
        <v>2101</v>
      </c>
      <c r="AU2845" s="129" t="s">
        <v>204</v>
      </c>
      <c r="AV2845" s="129" t="s">
        <v>2130</v>
      </c>
      <c r="AW2845" s="129" t="s">
        <v>2366</v>
      </c>
      <c r="AX2845" s="129" t="s">
        <v>2514</v>
      </c>
      <c r="AZ2845" s="129" t="s">
        <v>3984</v>
      </c>
      <c r="BA2845" s="130" t="s">
        <v>14337</v>
      </c>
      <c r="BB2845" s="130" t="s">
        <v>14338</v>
      </c>
      <c r="BH2845" s="124"/>
      <c r="BI2845" s="124"/>
      <c r="BP2845" s="123"/>
      <c r="BQ2845" s="123"/>
      <c r="BR2845" s="123"/>
      <c r="BX2845" s="123"/>
      <c r="BY2845" s="123"/>
      <c r="CB2845" s="129" t="s">
        <v>2101</v>
      </c>
      <c r="CC2845" s="129" t="s">
        <v>204</v>
      </c>
      <c r="CD2845" s="129" t="s">
        <v>2130</v>
      </c>
      <c r="CE2845" s="129" t="s">
        <v>2366</v>
      </c>
      <c r="CF2845" s="129" t="s">
        <v>2514</v>
      </c>
      <c r="CG2845" s="131" t="s">
        <v>18146</v>
      </c>
      <c r="CH2845" s="131" t="s">
        <v>14338</v>
      </c>
      <c r="CI2845" s="124" t="s">
        <v>21828</v>
      </c>
    </row>
    <row r="2846" spans="45:87" ht="15" hidden="1" x14ac:dyDescent="0.25">
      <c r="AS2846" s="124" t="s">
        <v>7041</v>
      </c>
      <c r="AT2846" s="129" t="s">
        <v>2101</v>
      </c>
      <c r="AU2846" s="129" t="s">
        <v>204</v>
      </c>
      <c r="AV2846" s="129" t="s">
        <v>2130</v>
      </c>
      <c r="AW2846" s="129" t="s">
        <v>2366</v>
      </c>
      <c r="AX2846" s="129" t="s">
        <v>2461</v>
      </c>
      <c r="AZ2846" s="129" t="s">
        <v>3984</v>
      </c>
      <c r="BA2846" s="130" t="s">
        <v>14339</v>
      </c>
      <c r="BB2846" s="130" t="s">
        <v>14340</v>
      </c>
      <c r="BH2846" s="124"/>
      <c r="BI2846" s="124"/>
      <c r="BP2846" s="123"/>
      <c r="BQ2846" s="123"/>
      <c r="BR2846" s="123"/>
      <c r="BX2846" s="123"/>
      <c r="BY2846" s="123"/>
      <c r="CB2846" s="129" t="s">
        <v>2101</v>
      </c>
      <c r="CC2846" s="129" t="s">
        <v>204</v>
      </c>
      <c r="CD2846" s="129" t="s">
        <v>2130</v>
      </c>
      <c r="CE2846" s="129" t="s">
        <v>2366</v>
      </c>
      <c r="CF2846" s="129" t="s">
        <v>2461</v>
      </c>
      <c r="CG2846" s="131" t="s">
        <v>18146</v>
      </c>
      <c r="CH2846" s="131" t="s">
        <v>14340</v>
      </c>
      <c r="CI2846" s="124" t="s">
        <v>21829</v>
      </c>
    </row>
    <row r="2847" spans="45:87" ht="15" hidden="1" x14ac:dyDescent="0.25">
      <c r="AS2847" s="124" t="s">
        <v>7042</v>
      </c>
      <c r="AT2847" s="129" t="s">
        <v>2101</v>
      </c>
      <c r="AU2847" s="129" t="s">
        <v>204</v>
      </c>
      <c r="AV2847" s="129" t="s">
        <v>2130</v>
      </c>
      <c r="AW2847" s="129" t="s">
        <v>2369</v>
      </c>
      <c r="AX2847" s="129" t="s">
        <v>2370</v>
      </c>
      <c r="AZ2847" s="129" t="s">
        <v>3984</v>
      </c>
      <c r="BA2847" s="130" t="s">
        <v>14341</v>
      </c>
      <c r="BB2847" s="130" t="s">
        <v>14342</v>
      </c>
      <c r="BH2847" s="124"/>
      <c r="BI2847" s="124"/>
      <c r="BP2847" s="123"/>
      <c r="BQ2847" s="123"/>
      <c r="BR2847" s="123"/>
      <c r="BX2847" s="123"/>
      <c r="BY2847" s="123"/>
      <c r="CB2847" s="129" t="s">
        <v>2101</v>
      </c>
      <c r="CC2847" s="129" t="s">
        <v>204</v>
      </c>
      <c r="CD2847" s="129" t="s">
        <v>2130</v>
      </c>
      <c r="CE2847" s="129" t="s">
        <v>2369</v>
      </c>
      <c r="CF2847" s="129" t="s">
        <v>2370</v>
      </c>
      <c r="CG2847" s="131" t="s">
        <v>18147</v>
      </c>
      <c r="CH2847" s="131" t="s">
        <v>14342</v>
      </c>
      <c r="CI2847" s="124" t="s">
        <v>21830</v>
      </c>
    </row>
    <row r="2848" spans="45:87" ht="15" hidden="1" x14ac:dyDescent="0.25">
      <c r="AS2848" s="124" t="s">
        <v>7043</v>
      </c>
      <c r="AT2848" s="129" t="s">
        <v>2101</v>
      </c>
      <c r="AU2848" s="129" t="s">
        <v>204</v>
      </c>
      <c r="AV2848" s="129" t="s">
        <v>2130</v>
      </c>
      <c r="AW2848" s="129" t="s">
        <v>2369</v>
      </c>
      <c r="AX2848" s="129" t="s">
        <v>2371</v>
      </c>
      <c r="AZ2848" s="129" t="s">
        <v>3984</v>
      </c>
      <c r="BA2848" s="130" t="s">
        <v>14343</v>
      </c>
      <c r="BB2848" s="130" t="s">
        <v>14344</v>
      </c>
      <c r="BH2848" s="124"/>
      <c r="BI2848" s="124"/>
      <c r="BP2848" s="123"/>
      <c r="BQ2848" s="123"/>
      <c r="BR2848" s="123"/>
      <c r="BX2848" s="123"/>
      <c r="BY2848" s="123"/>
      <c r="CB2848" s="129" t="s">
        <v>2101</v>
      </c>
      <c r="CC2848" s="129" t="s">
        <v>204</v>
      </c>
      <c r="CD2848" s="129" t="s">
        <v>2130</v>
      </c>
      <c r="CE2848" s="129" t="s">
        <v>2369</v>
      </c>
      <c r="CF2848" s="129" t="s">
        <v>2371</v>
      </c>
      <c r="CG2848" s="131" t="s">
        <v>18147</v>
      </c>
      <c r="CH2848" s="131" t="s">
        <v>14344</v>
      </c>
      <c r="CI2848" s="124" t="s">
        <v>21831</v>
      </c>
    </row>
    <row r="2849" spans="45:87" ht="15" hidden="1" x14ac:dyDescent="0.25">
      <c r="AS2849" s="124" t="s">
        <v>7044</v>
      </c>
      <c r="AT2849" s="129" t="s">
        <v>2101</v>
      </c>
      <c r="AU2849" s="129" t="s">
        <v>204</v>
      </c>
      <c r="AV2849" s="129" t="s">
        <v>2130</v>
      </c>
      <c r="AW2849" s="129" t="s">
        <v>2369</v>
      </c>
      <c r="AX2849" s="129" t="s">
        <v>2372</v>
      </c>
      <c r="AZ2849" s="129" t="s">
        <v>3984</v>
      </c>
      <c r="BA2849" s="130" t="s">
        <v>14345</v>
      </c>
      <c r="BB2849" s="130" t="s">
        <v>14346</v>
      </c>
      <c r="BH2849" s="124"/>
      <c r="BI2849" s="124"/>
      <c r="BP2849" s="123"/>
      <c r="BQ2849" s="123"/>
      <c r="BR2849" s="123"/>
      <c r="BX2849" s="123"/>
      <c r="BY2849" s="123"/>
      <c r="CB2849" s="129" t="s">
        <v>2101</v>
      </c>
      <c r="CC2849" s="129" t="s">
        <v>204</v>
      </c>
      <c r="CD2849" s="129" t="s">
        <v>2130</v>
      </c>
      <c r="CE2849" s="129" t="s">
        <v>2369</v>
      </c>
      <c r="CF2849" s="129" t="s">
        <v>2372</v>
      </c>
      <c r="CG2849" s="131" t="s">
        <v>18147</v>
      </c>
      <c r="CH2849" s="131" t="s">
        <v>14346</v>
      </c>
      <c r="CI2849" s="124" t="s">
        <v>21832</v>
      </c>
    </row>
    <row r="2850" spans="45:87" ht="15" hidden="1" x14ac:dyDescent="0.25">
      <c r="AS2850" s="124" t="s">
        <v>7045</v>
      </c>
      <c r="AT2850" s="129" t="s">
        <v>2101</v>
      </c>
      <c r="AU2850" s="129" t="s">
        <v>204</v>
      </c>
      <c r="AV2850" s="129" t="s">
        <v>2130</v>
      </c>
      <c r="AW2850" s="129" t="s">
        <v>2369</v>
      </c>
      <c r="AX2850" s="129" t="s">
        <v>2373</v>
      </c>
      <c r="AZ2850" s="129" t="s">
        <v>3984</v>
      </c>
      <c r="BA2850" s="130" t="s">
        <v>14347</v>
      </c>
      <c r="BB2850" s="130" t="s">
        <v>14348</v>
      </c>
      <c r="BH2850" s="124"/>
      <c r="BI2850" s="124"/>
      <c r="BP2850" s="123"/>
      <c r="BQ2850" s="123"/>
      <c r="BR2850" s="123"/>
      <c r="BX2850" s="123"/>
      <c r="BY2850" s="123"/>
      <c r="CB2850" s="129" t="s">
        <v>2101</v>
      </c>
      <c r="CC2850" s="129" t="s">
        <v>204</v>
      </c>
      <c r="CD2850" s="129" t="s">
        <v>2130</v>
      </c>
      <c r="CE2850" s="129" t="s">
        <v>2369</v>
      </c>
      <c r="CF2850" s="129" t="s">
        <v>2373</v>
      </c>
      <c r="CG2850" s="131" t="s">
        <v>18147</v>
      </c>
      <c r="CH2850" s="131" t="s">
        <v>14348</v>
      </c>
      <c r="CI2850" s="124" t="s">
        <v>21833</v>
      </c>
    </row>
    <row r="2851" spans="45:87" ht="15" hidden="1" x14ac:dyDescent="0.25">
      <c r="AS2851" s="124" t="s">
        <v>7046</v>
      </c>
      <c r="AT2851" s="129" t="s">
        <v>2101</v>
      </c>
      <c r="AU2851" s="129" t="s">
        <v>204</v>
      </c>
      <c r="AV2851" s="129" t="s">
        <v>2130</v>
      </c>
      <c r="AW2851" s="129" t="s">
        <v>2369</v>
      </c>
      <c r="AX2851" s="129" t="s">
        <v>2374</v>
      </c>
      <c r="AZ2851" s="129" t="s">
        <v>3984</v>
      </c>
      <c r="BA2851" s="130" t="s">
        <v>14349</v>
      </c>
      <c r="BB2851" s="130" t="s">
        <v>14350</v>
      </c>
      <c r="BH2851" s="124"/>
      <c r="BI2851" s="124"/>
      <c r="BP2851" s="123"/>
      <c r="BQ2851" s="123"/>
      <c r="BR2851" s="123"/>
      <c r="BX2851" s="123"/>
      <c r="BY2851" s="123"/>
      <c r="CB2851" s="129" t="s">
        <v>2101</v>
      </c>
      <c r="CC2851" s="129" t="s">
        <v>204</v>
      </c>
      <c r="CD2851" s="129" t="s">
        <v>2130</v>
      </c>
      <c r="CE2851" s="129" t="s">
        <v>2369</v>
      </c>
      <c r="CF2851" s="129" t="s">
        <v>2374</v>
      </c>
      <c r="CG2851" s="131" t="s">
        <v>18147</v>
      </c>
      <c r="CH2851" s="131" t="s">
        <v>14350</v>
      </c>
      <c r="CI2851" s="124" t="s">
        <v>21834</v>
      </c>
    </row>
    <row r="2852" spans="45:87" ht="15" hidden="1" x14ac:dyDescent="0.25">
      <c r="AS2852" s="124" t="s">
        <v>7047</v>
      </c>
      <c r="AT2852" s="129" t="s">
        <v>2101</v>
      </c>
      <c r="AU2852" s="129" t="s">
        <v>204</v>
      </c>
      <c r="AV2852" s="129" t="s">
        <v>2130</v>
      </c>
      <c r="AW2852" s="129" t="s">
        <v>2369</v>
      </c>
      <c r="AX2852" s="129" t="s">
        <v>2375</v>
      </c>
      <c r="AZ2852" s="129" t="s">
        <v>3984</v>
      </c>
      <c r="BA2852" s="130" t="s">
        <v>14351</v>
      </c>
      <c r="BB2852" s="130" t="s">
        <v>14352</v>
      </c>
      <c r="BH2852" s="124"/>
      <c r="BI2852" s="124"/>
      <c r="BP2852" s="123"/>
      <c r="BQ2852" s="123"/>
      <c r="BR2852" s="123"/>
      <c r="BX2852" s="123"/>
      <c r="BY2852" s="123"/>
      <c r="CB2852" s="129" t="s">
        <v>2101</v>
      </c>
      <c r="CC2852" s="129" t="s">
        <v>204</v>
      </c>
      <c r="CD2852" s="129" t="s">
        <v>2130</v>
      </c>
      <c r="CE2852" s="129" t="s">
        <v>2369</v>
      </c>
      <c r="CF2852" s="129" t="s">
        <v>2375</v>
      </c>
      <c r="CG2852" s="131" t="s">
        <v>18147</v>
      </c>
      <c r="CH2852" s="131" t="s">
        <v>14352</v>
      </c>
      <c r="CI2852" s="124" t="s">
        <v>21835</v>
      </c>
    </row>
    <row r="2853" spans="45:87" ht="15" hidden="1" x14ac:dyDescent="0.25">
      <c r="AS2853" s="124" t="s">
        <v>7048</v>
      </c>
      <c r="AT2853" s="129" t="s">
        <v>2101</v>
      </c>
      <c r="AU2853" s="129" t="s">
        <v>204</v>
      </c>
      <c r="AV2853" s="129" t="s">
        <v>2130</v>
      </c>
      <c r="AW2853" s="129" t="s">
        <v>2369</v>
      </c>
      <c r="AX2853" s="129" t="s">
        <v>2376</v>
      </c>
      <c r="AZ2853" s="129" t="s">
        <v>3984</v>
      </c>
      <c r="BA2853" s="130" t="s">
        <v>14353</v>
      </c>
      <c r="BB2853" s="130" t="s">
        <v>14354</v>
      </c>
      <c r="BH2853" s="124"/>
      <c r="BI2853" s="124"/>
      <c r="BP2853" s="123"/>
      <c r="BQ2853" s="123"/>
      <c r="BR2853" s="123"/>
      <c r="BX2853" s="123"/>
      <c r="BY2853" s="123"/>
      <c r="CB2853" s="129" t="s">
        <v>2101</v>
      </c>
      <c r="CC2853" s="129" t="s">
        <v>204</v>
      </c>
      <c r="CD2853" s="129" t="s">
        <v>2130</v>
      </c>
      <c r="CE2853" s="129" t="s">
        <v>2369</v>
      </c>
      <c r="CF2853" s="129" t="s">
        <v>2376</v>
      </c>
      <c r="CG2853" s="131" t="s">
        <v>18147</v>
      </c>
      <c r="CH2853" s="131" t="s">
        <v>14354</v>
      </c>
      <c r="CI2853" s="124" t="s">
        <v>21836</v>
      </c>
    </row>
    <row r="2854" spans="45:87" ht="15" hidden="1" x14ac:dyDescent="0.25">
      <c r="AS2854" s="124" t="s">
        <v>7049</v>
      </c>
      <c r="AT2854" s="129" t="s">
        <v>2101</v>
      </c>
      <c r="AU2854" s="129" t="s">
        <v>204</v>
      </c>
      <c r="AV2854" s="129" t="s">
        <v>2130</v>
      </c>
      <c r="AW2854" s="129" t="s">
        <v>2369</v>
      </c>
      <c r="AX2854" s="129" t="s">
        <v>2377</v>
      </c>
      <c r="AZ2854" s="129" t="s">
        <v>3984</v>
      </c>
      <c r="BA2854" s="130" t="s">
        <v>14355</v>
      </c>
      <c r="BB2854" s="130" t="s">
        <v>14356</v>
      </c>
      <c r="BH2854" s="124"/>
      <c r="BI2854" s="124"/>
      <c r="BP2854" s="123"/>
      <c r="BQ2854" s="123"/>
      <c r="BR2854" s="123"/>
      <c r="BX2854" s="123"/>
      <c r="BY2854" s="123"/>
      <c r="CB2854" s="129" t="s">
        <v>2101</v>
      </c>
      <c r="CC2854" s="129" t="s">
        <v>204</v>
      </c>
      <c r="CD2854" s="129" t="s">
        <v>2130</v>
      </c>
      <c r="CE2854" s="129" t="s">
        <v>2369</v>
      </c>
      <c r="CF2854" s="129" t="s">
        <v>2377</v>
      </c>
      <c r="CG2854" s="131" t="s">
        <v>18147</v>
      </c>
      <c r="CH2854" s="131" t="s">
        <v>14356</v>
      </c>
      <c r="CI2854" s="124" t="s">
        <v>21837</v>
      </c>
    </row>
    <row r="2855" spans="45:87" ht="15" hidden="1" x14ac:dyDescent="0.25">
      <c r="AS2855" s="124" t="s">
        <v>7050</v>
      </c>
      <c r="AT2855" s="129" t="s">
        <v>2101</v>
      </c>
      <c r="AU2855" s="129" t="s">
        <v>204</v>
      </c>
      <c r="AV2855" s="129" t="s">
        <v>2130</v>
      </c>
      <c r="AW2855" s="129" t="s">
        <v>2369</v>
      </c>
      <c r="AX2855" s="129" t="s">
        <v>2378</v>
      </c>
      <c r="AZ2855" s="129" t="s">
        <v>3984</v>
      </c>
      <c r="BA2855" s="130" t="s">
        <v>14357</v>
      </c>
      <c r="BB2855" s="130" t="s">
        <v>14358</v>
      </c>
      <c r="BH2855" s="124"/>
      <c r="BI2855" s="124"/>
      <c r="BP2855" s="123"/>
      <c r="BQ2855" s="123"/>
      <c r="BR2855" s="123"/>
      <c r="BX2855" s="123"/>
      <c r="BY2855" s="123"/>
      <c r="CB2855" s="129" t="s">
        <v>2101</v>
      </c>
      <c r="CC2855" s="129" t="s">
        <v>204</v>
      </c>
      <c r="CD2855" s="129" t="s">
        <v>2130</v>
      </c>
      <c r="CE2855" s="129" t="s">
        <v>2369</v>
      </c>
      <c r="CF2855" s="129" t="s">
        <v>2378</v>
      </c>
      <c r="CG2855" s="131" t="s">
        <v>18147</v>
      </c>
      <c r="CH2855" s="131" t="s">
        <v>14358</v>
      </c>
      <c r="CI2855" s="124" t="s">
        <v>21838</v>
      </c>
    </row>
    <row r="2856" spans="45:87" ht="15" hidden="1" x14ac:dyDescent="0.25">
      <c r="AS2856" s="124" t="s">
        <v>7051</v>
      </c>
      <c r="AT2856" s="129" t="s">
        <v>2101</v>
      </c>
      <c r="AU2856" s="129" t="s">
        <v>204</v>
      </c>
      <c r="AV2856" s="129" t="s">
        <v>2130</v>
      </c>
      <c r="AW2856" s="129" t="s">
        <v>2369</v>
      </c>
      <c r="AX2856" s="129" t="s">
        <v>2379</v>
      </c>
      <c r="AZ2856" s="129" t="s">
        <v>3984</v>
      </c>
      <c r="BA2856" s="130" t="s">
        <v>14359</v>
      </c>
      <c r="BB2856" s="130" t="s">
        <v>14360</v>
      </c>
      <c r="BH2856" s="124"/>
      <c r="BI2856" s="124"/>
      <c r="BP2856" s="123"/>
      <c r="BQ2856" s="123"/>
      <c r="BR2856" s="123"/>
      <c r="BX2856" s="123"/>
      <c r="BY2856" s="123"/>
      <c r="CB2856" s="129" t="s">
        <v>2101</v>
      </c>
      <c r="CC2856" s="129" t="s">
        <v>204</v>
      </c>
      <c r="CD2856" s="129" t="s">
        <v>2130</v>
      </c>
      <c r="CE2856" s="129" t="s">
        <v>2369</v>
      </c>
      <c r="CF2856" s="129" t="s">
        <v>2379</v>
      </c>
      <c r="CG2856" s="131" t="s">
        <v>18147</v>
      </c>
      <c r="CH2856" s="131" t="s">
        <v>14360</v>
      </c>
      <c r="CI2856" s="124" t="s">
        <v>21839</v>
      </c>
    </row>
    <row r="2857" spans="45:87" ht="15" hidden="1" x14ac:dyDescent="0.25">
      <c r="AS2857" s="124" t="s">
        <v>7052</v>
      </c>
      <c r="AT2857" s="129" t="s">
        <v>2101</v>
      </c>
      <c r="AU2857" s="129" t="s">
        <v>204</v>
      </c>
      <c r="AV2857" s="129" t="s">
        <v>2130</v>
      </c>
      <c r="AW2857" s="129" t="s">
        <v>2369</v>
      </c>
      <c r="AX2857" s="129" t="s">
        <v>2380</v>
      </c>
      <c r="AZ2857" s="129" t="s">
        <v>3984</v>
      </c>
      <c r="BA2857" s="130" t="s">
        <v>14361</v>
      </c>
      <c r="BB2857" s="130" t="s">
        <v>14362</v>
      </c>
      <c r="BH2857" s="124"/>
      <c r="BI2857" s="124"/>
      <c r="BP2857" s="123"/>
      <c r="BQ2857" s="123"/>
      <c r="BR2857" s="123"/>
      <c r="BX2857" s="123"/>
      <c r="BY2857" s="123"/>
      <c r="CB2857" s="129" t="s">
        <v>2101</v>
      </c>
      <c r="CC2857" s="129" t="s">
        <v>204</v>
      </c>
      <c r="CD2857" s="129" t="s">
        <v>2130</v>
      </c>
      <c r="CE2857" s="129" t="s">
        <v>2369</v>
      </c>
      <c r="CF2857" s="129" t="s">
        <v>2380</v>
      </c>
      <c r="CG2857" s="131" t="s">
        <v>18147</v>
      </c>
      <c r="CH2857" s="131" t="s">
        <v>14362</v>
      </c>
      <c r="CI2857" s="124" t="s">
        <v>21840</v>
      </c>
    </row>
    <row r="2858" spans="45:87" ht="15" hidden="1" x14ac:dyDescent="0.25">
      <c r="AS2858" s="124" t="s">
        <v>7053</v>
      </c>
      <c r="AT2858" s="129" t="s">
        <v>2101</v>
      </c>
      <c r="AU2858" s="129" t="s">
        <v>204</v>
      </c>
      <c r="AV2858" s="129" t="s">
        <v>2130</v>
      </c>
      <c r="AW2858" s="129" t="s">
        <v>2369</v>
      </c>
      <c r="AX2858" s="129" t="s">
        <v>2381</v>
      </c>
      <c r="AZ2858" s="129" t="s">
        <v>3984</v>
      </c>
      <c r="BA2858" s="130" t="s">
        <v>14363</v>
      </c>
      <c r="BB2858" s="130" t="s">
        <v>14364</v>
      </c>
      <c r="BH2858" s="124"/>
      <c r="BI2858" s="124"/>
      <c r="BP2858" s="123"/>
      <c r="BQ2858" s="123"/>
      <c r="BR2858" s="123"/>
      <c r="BX2858" s="123"/>
      <c r="BY2858" s="123"/>
      <c r="CB2858" s="129" t="s">
        <v>2101</v>
      </c>
      <c r="CC2858" s="129" t="s">
        <v>204</v>
      </c>
      <c r="CD2858" s="129" t="s">
        <v>2130</v>
      </c>
      <c r="CE2858" s="129" t="s">
        <v>2369</v>
      </c>
      <c r="CF2858" s="129" t="s">
        <v>2381</v>
      </c>
      <c r="CG2858" s="131" t="s">
        <v>18147</v>
      </c>
      <c r="CH2858" s="131" t="s">
        <v>14364</v>
      </c>
      <c r="CI2858" s="124" t="s">
        <v>21841</v>
      </c>
    </row>
    <row r="2859" spans="45:87" ht="15" hidden="1" x14ac:dyDescent="0.25">
      <c r="AS2859" s="124" t="s">
        <v>7054</v>
      </c>
      <c r="AT2859" s="129" t="s">
        <v>2101</v>
      </c>
      <c r="AU2859" s="129" t="s">
        <v>204</v>
      </c>
      <c r="AV2859" s="129" t="s">
        <v>2130</v>
      </c>
      <c r="AW2859" s="129" t="s">
        <v>2369</v>
      </c>
      <c r="AX2859" s="129" t="s">
        <v>2515</v>
      </c>
      <c r="AZ2859" s="129" t="s">
        <v>3984</v>
      </c>
      <c r="BA2859" s="130" t="s">
        <v>14365</v>
      </c>
      <c r="BB2859" s="130" t="s">
        <v>14366</v>
      </c>
      <c r="BH2859" s="124"/>
      <c r="BI2859" s="124"/>
      <c r="BP2859" s="123"/>
      <c r="BQ2859" s="123"/>
      <c r="BR2859" s="123"/>
      <c r="BX2859" s="123"/>
      <c r="BY2859" s="123"/>
      <c r="CB2859" s="129" t="s">
        <v>2101</v>
      </c>
      <c r="CC2859" s="129" t="s">
        <v>204</v>
      </c>
      <c r="CD2859" s="129" t="s">
        <v>2130</v>
      </c>
      <c r="CE2859" s="129" t="s">
        <v>2369</v>
      </c>
      <c r="CF2859" s="129" t="s">
        <v>2515</v>
      </c>
      <c r="CG2859" s="131" t="s">
        <v>18147</v>
      </c>
      <c r="CH2859" s="131" t="s">
        <v>14366</v>
      </c>
      <c r="CI2859" s="124" t="s">
        <v>21842</v>
      </c>
    </row>
    <row r="2860" spans="45:87" ht="15" hidden="1" x14ac:dyDescent="0.25">
      <c r="AS2860" s="124" t="s">
        <v>7055</v>
      </c>
      <c r="AT2860" s="129" t="s">
        <v>2101</v>
      </c>
      <c r="AU2860" s="129" t="s">
        <v>204</v>
      </c>
      <c r="AV2860" s="129" t="s">
        <v>2130</v>
      </c>
      <c r="AW2860" s="129" t="s">
        <v>2369</v>
      </c>
      <c r="AX2860" s="129" t="s">
        <v>2382</v>
      </c>
      <c r="AZ2860" s="129" t="s">
        <v>3984</v>
      </c>
      <c r="BA2860" s="130" t="s">
        <v>14367</v>
      </c>
      <c r="BB2860" s="130" t="s">
        <v>14368</v>
      </c>
      <c r="BH2860" s="124"/>
      <c r="BI2860" s="124"/>
      <c r="BP2860" s="123"/>
      <c r="BQ2860" s="123"/>
      <c r="BR2860" s="123"/>
      <c r="BX2860" s="123"/>
      <c r="BY2860" s="123"/>
      <c r="CB2860" s="129" t="s">
        <v>2101</v>
      </c>
      <c r="CC2860" s="129" t="s">
        <v>204</v>
      </c>
      <c r="CD2860" s="129" t="s">
        <v>2130</v>
      </c>
      <c r="CE2860" s="129" t="s">
        <v>2369</v>
      </c>
      <c r="CF2860" s="129" t="s">
        <v>2382</v>
      </c>
      <c r="CG2860" s="131" t="s">
        <v>18147</v>
      </c>
      <c r="CH2860" s="131" t="s">
        <v>14368</v>
      </c>
      <c r="CI2860" s="124" t="s">
        <v>21843</v>
      </c>
    </row>
    <row r="2861" spans="45:87" ht="15" hidden="1" x14ac:dyDescent="0.25">
      <c r="AS2861" s="124" t="s">
        <v>7056</v>
      </c>
      <c r="AT2861" s="129" t="s">
        <v>2101</v>
      </c>
      <c r="AU2861" s="129" t="s">
        <v>204</v>
      </c>
      <c r="AV2861" s="129" t="s">
        <v>2130</v>
      </c>
      <c r="AW2861" s="129" t="s">
        <v>2369</v>
      </c>
      <c r="AX2861" s="129" t="s">
        <v>2383</v>
      </c>
      <c r="AZ2861" s="129" t="s">
        <v>3984</v>
      </c>
      <c r="BA2861" s="130" t="s">
        <v>14369</v>
      </c>
      <c r="BB2861" s="130" t="s">
        <v>14370</v>
      </c>
      <c r="BH2861" s="124"/>
      <c r="BI2861" s="124"/>
      <c r="BP2861" s="123"/>
      <c r="BQ2861" s="123"/>
      <c r="BR2861" s="123"/>
      <c r="BX2861" s="123"/>
      <c r="BY2861" s="123"/>
      <c r="CB2861" s="129" t="s">
        <v>2101</v>
      </c>
      <c r="CC2861" s="129" t="s">
        <v>204</v>
      </c>
      <c r="CD2861" s="129" t="s">
        <v>2130</v>
      </c>
      <c r="CE2861" s="129" t="s">
        <v>2369</v>
      </c>
      <c r="CF2861" s="129" t="s">
        <v>2383</v>
      </c>
      <c r="CG2861" s="131" t="s">
        <v>18147</v>
      </c>
      <c r="CH2861" s="131" t="s">
        <v>14370</v>
      </c>
      <c r="CI2861" s="124" t="s">
        <v>21844</v>
      </c>
    </row>
    <row r="2862" spans="45:87" ht="15" hidden="1" x14ac:dyDescent="0.25">
      <c r="AS2862" s="124" t="s">
        <v>7057</v>
      </c>
      <c r="AT2862" s="129" t="s">
        <v>2101</v>
      </c>
      <c r="AU2862" s="129" t="s">
        <v>204</v>
      </c>
      <c r="AV2862" s="129" t="s">
        <v>2130</v>
      </c>
      <c r="AW2862" s="129" t="s">
        <v>2369</v>
      </c>
      <c r="AX2862" s="129" t="s">
        <v>2384</v>
      </c>
      <c r="AZ2862" s="129" t="s">
        <v>3984</v>
      </c>
      <c r="BA2862" s="130" t="s">
        <v>14371</v>
      </c>
      <c r="BB2862" s="130" t="s">
        <v>14372</v>
      </c>
      <c r="BH2862" s="124"/>
      <c r="BI2862" s="124"/>
      <c r="BP2862" s="123"/>
      <c r="BQ2862" s="123"/>
      <c r="BR2862" s="123"/>
      <c r="BX2862" s="123"/>
      <c r="BY2862" s="123"/>
      <c r="CB2862" s="129" t="s">
        <v>2101</v>
      </c>
      <c r="CC2862" s="129" t="s">
        <v>204</v>
      </c>
      <c r="CD2862" s="129" t="s">
        <v>2130</v>
      </c>
      <c r="CE2862" s="129" t="s">
        <v>2369</v>
      </c>
      <c r="CF2862" s="129" t="s">
        <v>2384</v>
      </c>
      <c r="CG2862" s="131" t="s">
        <v>18147</v>
      </c>
      <c r="CH2862" s="131" t="s">
        <v>14372</v>
      </c>
      <c r="CI2862" s="124" t="s">
        <v>21845</v>
      </c>
    </row>
    <row r="2863" spans="45:87" ht="15" hidden="1" x14ac:dyDescent="0.25">
      <c r="AS2863" s="124" t="s">
        <v>7058</v>
      </c>
      <c r="AT2863" s="129" t="s">
        <v>2101</v>
      </c>
      <c r="AU2863" s="129" t="s">
        <v>204</v>
      </c>
      <c r="AV2863" s="129" t="s">
        <v>2130</v>
      </c>
      <c r="AW2863" s="129" t="s">
        <v>2369</v>
      </c>
      <c r="AX2863" s="129" t="s">
        <v>2385</v>
      </c>
      <c r="AZ2863" s="129" t="s">
        <v>3984</v>
      </c>
      <c r="BA2863" s="130" t="s">
        <v>14373</v>
      </c>
      <c r="BB2863" s="130" t="s">
        <v>14374</v>
      </c>
      <c r="BH2863" s="124"/>
      <c r="BI2863" s="124"/>
      <c r="BP2863" s="123"/>
      <c r="BQ2863" s="123"/>
      <c r="BR2863" s="123"/>
      <c r="BX2863" s="123"/>
      <c r="BY2863" s="123"/>
      <c r="CB2863" s="129" t="s">
        <v>2101</v>
      </c>
      <c r="CC2863" s="129" t="s">
        <v>204</v>
      </c>
      <c r="CD2863" s="129" t="s">
        <v>2130</v>
      </c>
      <c r="CE2863" s="129" t="s">
        <v>2369</v>
      </c>
      <c r="CF2863" s="129" t="s">
        <v>2385</v>
      </c>
      <c r="CG2863" s="131" t="s">
        <v>18147</v>
      </c>
      <c r="CH2863" s="131" t="s">
        <v>14374</v>
      </c>
      <c r="CI2863" s="124" t="s">
        <v>21846</v>
      </c>
    </row>
    <row r="2864" spans="45:87" ht="15" hidden="1" x14ac:dyDescent="0.25">
      <c r="AS2864" s="124" t="s">
        <v>7059</v>
      </c>
      <c r="AT2864" s="129" t="s">
        <v>2101</v>
      </c>
      <c r="AU2864" s="129" t="s">
        <v>204</v>
      </c>
      <c r="AV2864" s="129" t="s">
        <v>2130</v>
      </c>
      <c r="AW2864" s="129" t="s">
        <v>2369</v>
      </c>
      <c r="AX2864" s="129" t="s">
        <v>2386</v>
      </c>
      <c r="AZ2864" s="129" t="s">
        <v>3984</v>
      </c>
      <c r="BA2864" s="130" t="s">
        <v>14375</v>
      </c>
      <c r="BB2864" s="130" t="s">
        <v>14376</v>
      </c>
      <c r="BH2864" s="124"/>
      <c r="BI2864" s="124"/>
      <c r="BP2864" s="123"/>
      <c r="BQ2864" s="123"/>
      <c r="BR2864" s="123"/>
      <c r="BX2864" s="123"/>
      <c r="BY2864" s="123"/>
      <c r="CB2864" s="129" t="s">
        <v>2101</v>
      </c>
      <c r="CC2864" s="129" t="s">
        <v>204</v>
      </c>
      <c r="CD2864" s="129" t="s">
        <v>2130</v>
      </c>
      <c r="CE2864" s="129" t="s">
        <v>2369</v>
      </c>
      <c r="CF2864" s="129" t="s">
        <v>2386</v>
      </c>
      <c r="CG2864" s="131" t="s">
        <v>18147</v>
      </c>
      <c r="CH2864" s="131" t="s">
        <v>14376</v>
      </c>
      <c r="CI2864" s="124" t="s">
        <v>21847</v>
      </c>
    </row>
    <row r="2865" spans="45:87" ht="15" hidden="1" x14ac:dyDescent="0.25">
      <c r="AS2865" s="124" t="s">
        <v>7060</v>
      </c>
      <c r="AT2865" s="129" t="s">
        <v>2101</v>
      </c>
      <c r="AU2865" s="129" t="s">
        <v>204</v>
      </c>
      <c r="AV2865" s="129" t="s">
        <v>2130</v>
      </c>
      <c r="AW2865" s="129" t="s">
        <v>2369</v>
      </c>
      <c r="AX2865" s="129" t="s">
        <v>2516</v>
      </c>
      <c r="AZ2865" s="129" t="s">
        <v>3984</v>
      </c>
      <c r="BA2865" s="130" t="s">
        <v>14377</v>
      </c>
      <c r="BB2865" s="130" t="s">
        <v>14378</v>
      </c>
      <c r="BH2865" s="124"/>
      <c r="BI2865" s="124"/>
      <c r="BP2865" s="123"/>
      <c r="BQ2865" s="123"/>
      <c r="BR2865" s="123"/>
      <c r="BX2865" s="123"/>
      <c r="BY2865" s="123"/>
      <c r="CB2865" s="129" t="s">
        <v>2101</v>
      </c>
      <c r="CC2865" s="129" t="s">
        <v>204</v>
      </c>
      <c r="CD2865" s="129" t="s">
        <v>2130</v>
      </c>
      <c r="CE2865" s="129" t="s">
        <v>2369</v>
      </c>
      <c r="CF2865" s="129" t="s">
        <v>2516</v>
      </c>
      <c r="CG2865" s="131" t="s">
        <v>18147</v>
      </c>
      <c r="CH2865" s="131" t="s">
        <v>14378</v>
      </c>
      <c r="CI2865" s="124" t="s">
        <v>21848</v>
      </c>
    </row>
    <row r="2866" spans="45:87" ht="15" hidden="1" x14ac:dyDescent="0.25">
      <c r="AS2866" s="124" t="s">
        <v>7061</v>
      </c>
      <c r="AT2866" s="129" t="s">
        <v>2101</v>
      </c>
      <c r="AU2866" s="129" t="s">
        <v>204</v>
      </c>
      <c r="AV2866" s="129" t="s">
        <v>2130</v>
      </c>
      <c r="AW2866" s="129" t="s">
        <v>2387</v>
      </c>
      <c r="AX2866" s="129" t="s">
        <v>2517</v>
      </c>
      <c r="AZ2866" s="129" t="s">
        <v>3984</v>
      </c>
      <c r="BA2866" s="130" t="s">
        <v>14379</v>
      </c>
      <c r="BB2866" s="130" t="s">
        <v>14380</v>
      </c>
      <c r="BH2866" s="124"/>
      <c r="BI2866" s="124"/>
      <c r="BP2866" s="123"/>
      <c r="BQ2866" s="123"/>
      <c r="BR2866" s="123"/>
      <c r="BX2866" s="123"/>
      <c r="BY2866" s="123"/>
      <c r="CB2866" s="129" t="s">
        <v>2101</v>
      </c>
      <c r="CC2866" s="129" t="s">
        <v>204</v>
      </c>
      <c r="CD2866" s="129" t="s">
        <v>2130</v>
      </c>
      <c r="CE2866" s="129" t="s">
        <v>2387</v>
      </c>
      <c r="CF2866" s="129" t="s">
        <v>2517</v>
      </c>
      <c r="CG2866" s="131" t="s">
        <v>18148</v>
      </c>
      <c r="CH2866" s="131" t="s">
        <v>14380</v>
      </c>
      <c r="CI2866" s="124" t="s">
        <v>21849</v>
      </c>
    </row>
    <row r="2867" spans="45:87" ht="15" hidden="1" x14ac:dyDescent="0.25">
      <c r="AS2867" s="124" t="s">
        <v>7062</v>
      </c>
      <c r="AT2867" s="129" t="s">
        <v>2101</v>
      </c>
      <c r="AU2867" s="129" t="s">
        <v>204</v>
      </c>
      <c r="AV2867" s="129" t="s">
        <v>2130</v>
      </c>
      <c r="AW2867" s="129" t="s">
        <v>2387</v>
      </c>
      <c r="AX2867" s="129" t="s">
        <v>2388</v>
      </c>
      <c r="AZ2867" s="129" t="s">
        <v>3984</v>
      </c>
      <c r="BA2867" s="130" t="s">
        <v>14381</v>
      </c>
      <c r="BB2867" s="130" t="s">
        <v>14382</v>
      </c>
      <c r="BH2867" s="124"/>
      <c r="BI2867" s="124"/>
      <c r="BP2867" s="123"/>
      <c r="BQ2867" s="123"/>
      <c r="BR2867" s="123"/>
      <c r="BX2867" s="123"/>
      <c r="BY2867" s="123"/>
      <c r="CB2867" s="129" t="s">
        <v>2101</v>
      </c>
      <c r="CC2867" s="129" t="s">
        <v>204</v>
      </c>
      <c r="CD2867" s="129" t="s">
        <v>2130</v>
      </c>
      <c r="CE2867" s="129" t="s">
        <v>2387</v>
      </c>
      <c r="CF2867" s="129" t="s">
        <v>2388</v>
      </c>
      <c r="CG2867" s="131" t="s">
        <v>18148</v>
      </c>
      <c r="CH2867" s="131" t="s">
        <v>14382</v>
      </c>
      <c r="CI2867" s="124" t="s">
        <v>21850</v>
      </c>
    </row>
    <row r="2868" spans="45:87" ht="15" hidden="1" x14ac:dyDescent="0.25">
      <c r="AS2868" s="124" t="s">
        <v>7063</v>
      </c>
      <c r="AT2868" s="129" t="s">
        <v>2101</v>
      </c>
      <c r="AU2868" s="129" t="s">
        <v>204</v>
      </c>
      <c r="AV2868" s="129" t="s">
        <v>2130</v>
      </c>
      <c r="AW2868" s="129" t="s">
        <v>2387</v>
      </c>
      <c r="AX2868" s="129" t="s">
        <v>2389</v>
      </c>
      <c r="AZ2868" s="129" t="s">
        <v>3984</v>
      </c>
      <c r="BA2868" s="130" t="s">
        <v>14383</v>
      </c>
      <c r="BB2868" s="130" t="s">
        <v>14384</v>
      </c>
      <c r="BH2868" s="124"/>
      <c r="BI2868" s="124"/>
      <c r="BP2868" s="123"/>
      <c r="BQ2868" s="123"/>
      <c r="BR2868" s="123"/>
      <c r="BX2868" s="123"/>
      <c r="BY2868" s="123"/>
      <c r="CB2868" s="129" t="s">
        <v>2101</v>
      </c>
      <c r="CC2868" s="129" t="s">
        <v>204</v>
      </c>
      <c r="CD2868" s="129" t="s">
        <v>2130</v>
      </c>
      <c r="CE2868" s="129" t="s">
        <v>2387</v>
      </c>
      <c r="CF2868" s="129" t="s">
        <v>2389</v>
      </c>
      <c r="CG2868" s="131" t="s">
        <v>18148</v>
      </c>
      <c r="CH2868" s="131" t="s">
        <v>14384</v>
      </c>
      <c r="CI2868" s="124" t="s">
        <v>21851</v>
      </c>
    </row>
    <row r="2869" spans="45:87" ht="15" hidden="1" x14ac:dyDescent="0.25">
      <c r="AS2869" s="124" t="s">
        <v>7064</v>
      </c>
      <c r="AT2869" s="129" t="s">
        <v>2101</v>
      </c>
      <c r="AU2869" s="129" t="s">
        <v>204</v>
      </c>
      <c r="AV2869" s="129" t="s">
        <v>2130</v>
      </c>
      <c r="AW2869" s="129" t="s">
        <v>2387</v>
      </c>
      <c r="AX2869" s="129" t="s">
        <v>2390</v>
      </c>
      <c r="AZ2869" s="129" t="s">
        <v>3984</v>
      </c>
      <c r="BA2869" s="130" t="s">
        <v>14385</v>
      </c>
      <c r="BB2869" s="130" t="s">
        <v>14386</v>
      </c>
      <c r="BH2869" s="124"/>
      <c r="BI2869" s="124"/>
      <c r="BP2869" s="123"/>
      <c r="BQ2869" s="123"/>
      <c r="BR2869" s="123"/>
      <c r="BX2869" s="123"/>
      <c r="BY2869" s="123"/>
      <c r="CB2869" s="129" t="s">
        <v>2101</v>
      </c>
      <c r="CC2869" s="129" t="s">
        <v>204</v>
      </c>
      <c r="CD2869" s="129" t="s">
        <v>2130</v>
      </c>
      <c r="CE2869" s="129" t="s">
        <v>2387</v>
      </c>
      <c r="CF2869" s="129" t="s">
        <v>2390</v>
      </c>
      <c r="CG2869" s="131" t="s">
        <v>18148</v>
      </c>
      <c r="CH2869" s="131" t="s">
        <v>14386</v>
      </c>
      <c r="CI2869" s="124" t="s">
        <v>21852</v>
      </c>
    </row>
    <row r="2870" spans="45:87" ht="15" hidden="1" x14ac:dyDescent="0.25">
      <c r="AS2870" s="124" t="s">
        <v>7065</v>
      </c>
      <c r="AT2870" s="129" t="s">
        <v>2101</v>
      </c>
      <c r="AU2870" s="129" t="s">
        <v>204</v>
      </c>
      <c r="AV2870" s="129" t="s">
        <v>2130</v>
      </c>
      <c r="AW2870" s="129" t="s">
        <v>2387</v>
      </c>
      <c r="AX2870" s="129" t="s">
        <v>2391</v>
      </c>
      <c r="AZ2870" s="129" t="s">
        <v>3984</v>
      </c>
      <c r="BA2870" s="130" t="s">
        <v>14387</v>
      </c>
      <c r="BB2870" s="130" t="s">
        <v>14388</v>
      </c>
      <c r="BH2870" s="124"/>
      <c r="BI2870" s="124"/>
      <c r="BP2870" s="123"/>
      <c r="BQ2870" s="123"/>
      <c r="BR2870" s="123"/>
      <c r="BX2870" s="123"/>
      <c r="BY2870" s="123"/>
      <c r="CB2870" s="129" t="s">
        <v>2101</v>
      </c>
      <c r="CC2870" s="129" t="s">
        <v>204</v>
      </c>
      <c r="CD2870" s="129" t="s">
        <v>2130</v>
      </c>
      <c r="CE2870" s="129" t="s">
        <v>2387</v>
      </c>
      <c r="CF2870" s="129" t="s">
        <v>2391</v>
      </c>
      <c r="CG2870" s="131" t="s">
        <v>18148</v>
      </c>
      <c r="CH2870" s="131" t="s">
        <v>14388</v>
      </c>
      <c r="CI2870" s="124" t="s">
        <v>21853</v>
      </c>
    </row>
    <row r="2871" spans="45:87" ht="15" hidden="1" x14ac:dyDescent="0.25">
      <c r="AS2871" s="124" t="s">
        <v>7066</v>
      </c>
      <c r="AT2871" s="129" t="s">
        <v>2101</v>
      </c>
      <c r="AU2871" s="129" t="s">
        <v>204</v>
      </c>
      <c r="AV2871" s="129" t="s">
        <v>2130</v>
      </c>
      <c r="AW2871" s="129" t="s">
        <v>2387</v>
      </c>
      <c r="AX2871" s="129" t="s">
        <v>2392</v>
      </c>
      <c r="AZ2871" s="129" t="s">
        <v>3984</v>
      </c>
      <c r="BA2871" s="130" t="s">
        <v>14389</v>
      </c>
      <c r="BB2871" s="130" t="s">
        <v>14390</v>
      </c>
      <c r="BH2871" s="124"/>
      <c r="BI2871" s="124"/>
      <c r="BP2871" s="123"/>
      <c r="BQ2871" s="123"/>
      <c r="BR2871" s="123"/>
      <c r="BX2871" s="123"/>
      <c r="BY2871" s="123"/>
      <c r="CB2871" s="129" t="s">
        <v>2101</v>
      </c>
      <c r="CC2871" s="129" t="s">
        <v>204</v>
      </c>
      <c r="CD2871" s="129" t="s">
        <v>2130</v>
      </c>
      <c r="CE2871" s="129" t="s">
        <v>2387</v>
      </c>
      <c r="CF2871" s="129" t="s">
        <v>2392</v>
      </c>
      <c r="CG2871" s="131" t="s">
        <v>18148</v>
      </c>
      <c r="CH2871" s="131" t="s">
        <v>14390</v>
      </c>
      <c r="CI2871" s="124" t="s">
        <v>21854</v>
      </c>
    </row>
    <row r="2872" spans="45:87" ht="15" hidden="1" x14ac:dyDescent="0.25">
      <c r="AS2872" s="124" t="s">
        <v>7067</v>
      </c>
      <c r="AT2872" s="129" t="s">
        <v>2101</v>
      </c>
      <c r="AU2872" s="129" t="s">
        <v>204</v>
      </c>
      <c r="AV2872" s="129" t="s">
        <v>2130</v>
      </c>
      <c r="AW2872" s="129" t="s">
        <v>2387</v>
      </c>
      <c r="AX2872" s="129" t="s">
        <v>2518</v>
      </c>
      <c r="AZ2872" s="129" t="s">
        <v>3984</v>
      </c>
      <c r="BA2872" s="130" t="s">
        <v>14391</v>
      </c>
      <c r="BB2872" s="130" t="s">
        <v>14392</v>
      </c>
      <c r="BH2872" s="124"/>
      <c r="BI2872" s="124"/>
      <c r="BP2872" s="123"/>
      <c r="BQ2872" s="123"/>
      <c r="BR2872" s="123"/>
      <c r="BX2872" s="123"/>
      <c r="BY2872" s="123"/>
      <c r="CB2872" s="129" t="s">
        <v>2101</v>
      </c>
      <c r="CC2872" s="129" t="s">
        <v>204</v>
      </c>
      <c r="CD2872" s="129" t="s">
        <v>2130</v>
      </c>
      <c r="CE2872" s="129" t="s">
        <v>2387</v>
      </c>
      <c r="CF2872" s="129" t="s">
        <v>2518</v>
      </c>
      <c r="CG2872" s="131" t="s">
        <v>18148</v>
      </c>
      <c r="CH2872" s="131" t="s">
        <v>14392</v>
      </c>
      <c r="CI2872" s="124" t="s">
        <v>21855</v>
      </c>
    </row>
    <row r="2873" spans="45:87" ht="15" hidden="1" x14ac:dyDescent="0.25">
      <c r="AS2873" s="124" t="s">
        <v>7068</v>
      </c>
      <c r="AT2873" s="129" t="s">
        <v>2101</v>
      </c>
      <c r="AU2873" s="129" t="s">
        <v>204</v>
      </c>
      <c r="AV2873" s="129" t="s">
        <v>2130</v>
      </c>
      <c r="AW2873" s="129" t="s">
        <v>2387</v>
      </c>
      <c r="AX2873" s="129" t="s">
        <v>2519</v>
      </c>
      <c r="AZ2873" s="129" t="s">
        <v>3984</v>
      </c>
      <c r="BA2873" s="130" t="s">
        <v>14393</v>
      </c>
      <c r="BB2873" s="130" t="s">
        <v>14394</v>
      </c>
      <c r="BH2873" s="124"/>
      <c r="BI2873" s="124"/>
      <c r="BP2873" s="123"/>
      <c r="BQ2873" s="123"/>
      <c r="BR2873" s="123"/>
      <c r="BX2873" s="123"/>
      <c r="BY2873" s="123"/>
      <c r="CB2873" s="129" t="s">
        <v>2101</v>
      </c>
      <c r="CC2873" s="129" t="s">
        <v>204</v>
      </c>
      <c r="CD2873" s="129" t="s">
        <v>2130</v>
      </c>
      <c r="CE2873" s="129" t="s">
        <v>2387</v>
      </c>
      <c r="CF2873" s="129" t="s">
        <v>2519</v>
      </c>
      <c r="CG2873" s="131" t="s">
        <v>18148</v>
      </c>
      <c r="CH2873" s="131" t="s">
        <v>14394</v>
      </c>
      <c r="CI2873" s="124" t="s">
        <v>21856</v>
      </c>
    </row>
    <row r="2874" spans="45:87" ht="15" hidden="1" x14ac:dyDescent="0.25">
      <c r="AS2874" s="124" t="s">
        <v>7069</v>
      </c>
      <c r="AT2874" s="129" t="s">
        <v>2101</v>
      </c>
      <c r="AU2874" s="129" t="s">
        <v>204</v>
      </c>
      <c r="AV2874" s="129" t="s">
        <v>2130</v>
      </c>
      <c r="AW2874" s="129" t="s">
        <v>2387</v>
      </c>
      <c r="AX2874" s="129" t="s">
        <v>2520</v>
      </c>
      <c r="AZ2874" s="129" t="s">
        <v>3984</v>
      </c>
      <c r="BA2874" s="130" t="s">
        <v>14395</v>
      </c>
      <c r="BB2874" s="130" t="s">
        <v>14396</v>
      </c>
      <c r="BH2874" s="124"/>
      <c r="BI2874" s="124"/>
      <c r="BP2874" s="123"/>
      <c r="BQ2874" s="123"/>
      <c r="BR2874" s="123"/>
      <c r="BX2874" s="123"/>
      <c r="BY2874" s="123"/>
      <c r="CB2874" s="129" t="s">
        <v>2101</v>
      </c>
      <c r="CC2874" s="129" t="s">
        <v>204</v>
      </c>
      <c r="CD2874" s="129" t="s">
        <v>2130</v>
      </c>
      <c r="CE2874" s="129" t="s">
        <v>2387</v>
      </c>
      <c r="CF2874" s="129" t="s">
        <v>2520</v>
      </c>
      <c r="CG2874" s="131" t="s">
        <v>18148</v>
      </c>
      <c r="CH2874" s="131" t="s">
        <v>14396</v>
      </c>
      <c r="CI2874" s="124" t="s">
        <v>21857</v>
      </c>
    </row>
    <row r="2875" spans="45:87" ht="15" hidden="1" x14ac:dyDescent="0.25">
      <c r="AS2875" s="124" t="s">
        <v>7070</v>
      </c>
      <c r="AT2875" s="129" t="s">
        <v>2101</v>
      </c>
      <c r="AU2875" s="129" t="s">
        <v>204</v>
      </c>
      <c r="AV2875" s="129" t="s">
        <v>2130</v>
      </c>
      <c r="AW2875" s="129" t="s">
        <v>2387</v>
      </c>
      <c r="AX2875" s="129" t="s">
        <v>2521</v>
      </c>
      <c r="AZ2875" s="129" t="s">
        <v>3984</v>
      </c>
      <c r="BA2875" s="130" t="s">
        <v>14397</v>
      </c>
      <c r="BB2875" s="130" t="s">
        <v>14398</v>
      </c>
      <c r="BH2875" s="124"/>
      <c r="BI2875" s="124"/>
      <c r="BP2875" s="123"/>
      <c r="BQ2875" s="123"/>
      <c r="BR2875" s="123"/>
      <c r="BX2875" s="123"/>
      <c r="BY2875" s="123"/>
      <c r="CB2875" s="129" t="s">
        <v>2101</v>
      </c>
      <c r="CC2875" s="129" t="s">
        <v>204</v>
      </c>
      <c r="CD2875" s="129" t="s">
        <v>2130</v>
      </c>
      <c r="CE2875" s="129" t="s">
        <v>2387</v>
      </c>
      <c r="CF2875" s="129" t="s">
        <v>2521</v>
      </c>
      <c r="CG2875" s="131" t="s">
        <v>18148</v>
      </c>
      <c r="CH2875" s="131" t="s">
        <v>14398</v>
      </c>
      <c r="CI2875" s="124" t="s">
        <v>21858</v>
      </c>
    </row>
    <row r="2876" spans="45:87" ht="15" hidden="1" x14ac:dyDescent="0.25">
      <c r="AS2876" s="124" t="s">
        <v>7071</v>
      </c>
      <c r="AT2876" s="129" t="s">
        <v>2101</v>
      </c>
      <c r="AU2876" s="129" t="s">
        <v>204</v>
      </c>
      <c r="AV2876" s="129" t="s">
        <v>2130</v>
      </c>
      <c r="AW2876" s="129" t="s">
        <v>2387</v>
      </c>
      <c r="AX2876" s="129" t="s">
        <v>2522</v>
      </c>
      <c r="AZ2876" s="129" t="s">
        <v>3984</v>
      </c>
      <c r="BA2876" s="130" t="s">
        <v>14399</v>
      </c>
      <c r="BB2876" s="130" t="s">
        <v>14400</v>
      </c>
      <c r="BH2876" s="124"/>
      <c r="BI2876" s="124"/>
      <c r="BP2876" s="123"/>
      <c r="BQ2876" s="123"/>
      <c r="BR2876" s="123"/>
      <c r="BX2876" s="123"/>
      <c r="BY2876" s="123"/>
      <c r="CB2876" s="129" t="s">
        <v>2101</v>
      </c>
      <c r="CC2876" s="129" t="s">
        <v>204</v>
      </c>
      <c r="CD2876" s="129" t="s">
        <v>2130</v>
      </c>
      <c r="CE2876" s="129" t="s">
        <v>2387</v>
      </c>
      <c r="CF2876" s="129" t="s">
        <v>2522</v>
      </c>
      <c r="CG2876" s="131" t="s">
        <v>18148</v>
      </c>
      <c r="CH2876" s="131" t="s">
        <v>14400</v>
      </c>
      <c r="CI2876" s="124" t="s">
        <v>21859</v>
      </c>
    </row>
    <row r="2877" spans="45:87" ht="15" hidden="1" x14ac:dyDescent="0.25">
      <c r="AS2877" s="124" t="s">
        <v>7072</v>
      </c>
      <c r="AT2877" s="129" t="s">
        <v>2101</v>
      </c>
      <c r="AU2877" s="129" t="s">
        <v>204</v>
      </c>
      <c r="AV2877" s="129" t="s">
        <v>2130</v>
      </c>
      <c r="AW2877" s="129" t="s">
        <v>2387</v>
      </c>
      <c r="AX2877" s="129" t="s">
        <v>2523</v>
      </c>
      <c r="AZ2877" s="129" t="s">
        <v>3984</v>
      </c>
      <c r="BA2877" s="130" t="s">
        <v>14401</v>
      </c>
      <c r="BB2877" s="130" t="s">
        <v>14402</v>
      </c>
      <c r="BH2877" s="124"/>
      <c r="BI2877" s="124"/>
      <c r="BP2877" s="123"/>
      <c r="BQ2877" s="123"/>
      <c r="BR2877" s="123"/>
      <c r="BX2877" s="123"/>
      <c r="BY2877" s="123"/>
      <c r="CB2877" s="129" t="s">
        <v>2101</v>
      </c>
      <c r="CC2877" s="129" t="s">
        <v>204</v>
      </c>
      <c r="CD2877" s="129" t="s">
        <v>2130</v>
      </c>
      <c r="CE2877" s="129" t="s">
        <v>2387</v>
      </c>
      <c r="CF2877" s="129" t="s">
        <v>2523</v>
      </c>
      <c r="CG2877" s="131" t="s">
        <v>18148</v>
      </c>
      <c r="CH2877" s="131" t="s">
        <v>14402</v>
      </c>
      <c r="CI2877" s="124" t="s">
        <v>21860</v>
      </c>
    </row>
    <row r="2878" spans="45:87" ht="15" hidden="1" x14ac:dyDescent="0.25">
      <c r="AS2878" s="124" t="s">
        <v>7073</v>
      </c>
      <c r="AT2878" s="129" t="s">
        <v>2101</v>
      </c>
      <c r="AU2878" s="129" t="s">
        <v>204</v>
      </c>
      <c r="AV2878" s="129" t="s">
        <v>2130</v>
      </c>
      <c r="AW2878" s="129" t="s">
        <v>2387</v>
      </c>
      <c r="AX2878" s="129" t="s">
        <v>2393</v>
      </c>
      <c r="AZ2878" s="129" t="s">
        <v>3984</v>
      </c>
      <c r="BA2878" s="130" t="s">
        <v>14403</v>
      </c>
      <c r="BB2878" s="130" t="s">
        <v>14404</v>
      </c>
      <c r="BH2878" s="124"/>
      <c r="BI2878" s="124"/>
      <c r="BP2878" s="123"/>
      <c r="BQ2878" s="123"/>
      <c r="BR2878" s="123"/>
      <c r="BX2878" s="123"/>
      <c r="BY2878" s="123"/>
      <c r="CB2878" s="129" t="s">
        <v>2101</v>
      </c>
      <c r="CC2878" s="129" t="s">
        <v>204</v>
      </c>
      <c r="CD2878" s="129" t="s">
        <v>2130</v>
      </c>
      <c r="CE2878" s="129" t="s">
        <v>2387</v>
      </c>
      <c r="CF2878" s="129" t="s">
        <v>2393</v>
      </c>
      <c r="CG2878" s="131" t="s">
        <v>18148</v>
      </c>
      <c r="CH2878" s="131" t="s">
        <v>14404</v>
      </c>
      <c r="CI2878" s="124" t="s">
        <v>21861</v>
      </c>
    </row>
    <row r="2879" spans="45:87" ht="15" hidden="1" x14ac:dyDescent="0.25">
      <c r="AS2879" s="124" t="s">
        <v>7074</v>
      </c>
      <c r="AT2879" s="129" t="s">
        <v>2101</v>
      </c>
      <c r="AU2879" s="129" t="s">
        <v>204</v>
      </c>
      <c r="AV2879" s="129" t="s">
        <v>2130</v>
      </c>
      <c r="AW2879" s="129" t="s">
        <v>2387</v>
      </c>
      <c r="AX2879" s="129" t="s">
        <v>2394</v>
      </c>
      <c r="AZ2879" s="129" t="s">
        <v>3984</v>
      </c>
      <c r="BA2879" s="130" t="s">
        <v>14405</v>
      </c>
      <c r="BB2879" s="130" t="s">
        <v>14406</v>
      </c>
      <c r="BH2879" s="124"/>
      <c r="BI2879" s="124"/>
      <c r="BP2879" s="123"/>
      <c r="BQ2879" s="123"/>
      <c r="BR2879" s="123"/>
      <c r="BX2879" s="123"/>
      <c r="BY2879" s="123"/>
      <c r="CB2879" s="129" t="s">
        <v>2101</v>
      </c>
      <c r="CC2879" s="129" t="s">
        <v>204</v>
      </c>
      <c r="CD2879" s="129" t="s">
        <v>2130</v>
      </c>
      <c r="CE2879" s="129" t="s">
        <v>2387</v>
      </c>
      <c r="CF2879" s="129" t="s">
        <v>2394</v>
      </c>
      <c r="CG2879" s="131" t="s">
        <v>18148</v>
      </c>
      <c r="CH2879" s="131" t="s">
        <v>14406</v>
      </c>
      <c r="CI2879" s="124" t="s">
        <v>21862</v>
      </c>
    </row>
    <row r="2880" spans="45:87" ht="15" hidden="1" x14ac:dyDescent="0.25">
      <c r="AS2880" s="124" t="s">
        <v>7075</v>
      </c>
      <c r="AT2880" s="129" t="s">
        <v>2101</v>
      </c>
      <c r="AU2880" s="129" t="s">
        <v>204</v>
      </c>
      <c r="AV2880" s="129" t="s">
        <v>2130</v>
      </c>
      <c r="AW2880" s="129" t="s">
        <v>2387</v>
      </c>
      <c r="AX2880" s="129" t="s">
        <v>2524</v>
      </c>
      <c r="AZ2880" s="129" t="s">
        <v>3984</v>
      </c>
      <c r="BA2880" s="130" t="s">
        <v>14407</v>
      </c>
      <c r="BB2880" s="130" t="s">
        <v>14408</v>
      </c>
      <c r="BH2880" s="124"/>
      <c r="BI2880" s="124"/>
      <c r="BP2880" s="123"/>
      <c r="BQ2880" s="123"/>
      <c r="BR2880" s="123"/>
      <c r="BX2880" s="123"/>
      <c r="BY2880" s="123"/>
      <c r="CB2880" s="129" t="s">
        <v>2101</v>
      </c>
      <c r="CC2880" s="129" t="s">
        <v>204</v>
      </c>
      <c r="CD2880" s="129" t="s">
        <v>2130</v>
      </c>
      <c r="CE2880" s="129" t="s">
        <v>2387</v>
      </c>
      <c r="CF2880" s="129" t="s">
        <v>2524</v>
      </c>
      <c r="CG2880" s="131" t="s">
        <v>18148</v>
      </c>
      <c r="CH2880" s="131" t="s">
        <v>14408</v>
      </c>
      <c r="CI2880" s="124" t="s">
        <v>21863</v>
      </c>
    </row>
    <row r="2881" spans="45:87" ht="15" hidden="1" x14ac:dyDescent="0.25">
      <c r="AS2881" s="124" t="s">
        <v>7076</v>
      </c>
      <c r="AT2881" s="129" t="s">
        <v>2101</v>
      </c>
      <c r="AU2881" s="129" t="s">
        <v>204</v>
      </c>
      <c r="AV2881" s="129" t="s">
        <v>2130</v>
      </c>
      <c r="AW2881" s="129" t="s">
        <v>2387</v>
      </c>
      <c r="AX2881" s="129" t="s">
        <v>2525</v>
      </c>
      <c r="AZ2881" s="129" t="s">
        <v>3984</v>
      </c>
      <c r="BA2881" s="130" t="s">
        <v>14409</v>
      </c>
      <c r="BB2881" s="130" t="s">
        <v>14410</v>
      </c>
      <c r="BH2881" s="124"/>
      <c r="BI2881" s="124"/>
      <c r="BP2881" s="123"/>
      <c r="BQ2881" s="123"/>
      <c r="BR2881" s="123"/>
      <c r="BX2881" s="123"/>
      <c r="BY2881" s="123"/>
      <c r="CB2881" s="129" t="s">
        <v>2101</v>
      </c>
      <c r="CC2881" s="129" t="s">
        <v>204</v>
      </c>
      <c r="CD2881" s="129" t="s">
        <v>2130</v>
      </c>
      <c r="CE2881" s="129" t="s">
        <v>2387</v>
      </c>
      <c r="CF2881" s="129" t="s">
        <v>2525</v>
      </c>
      <c r="CG2881" s="131" t="s">
        <v>18148</v>
      </c>
      <c r="CH2881" s="131" t="s">
        <v>14410</v>
      </c>
      <c r="CI2881" s="124" t="s">
        <v>21864</v>
      </c>
    </row>
    <row r="2882" spans="45:87" ht="15" hidden="1" x14ac:dyDescent="0.25">
      <c r="AS2882" s="124" t="s">
        <v>7077</v>
      </c>
      <c r="AT2882" s="129" t="s">
        <v>2101</v>
      </c>
      <c r="AU2882" s="129" t="s">
        <v>204</v>
      </c>
      <c r="AV2882" s="129" t="s">
        <v>2130</v>
      </c>
      <c r="AW2882" s="129" t="s">
        <v>2131</v>
      </c>
      <c r="AX2882" s="129" t="s">
        <v>2526</v>
      </c>
      <c r="AZ2882" s="129" t="s">
        <v>3984</v>
      </c>
      <c r="BA2882" s="130" t="s">
        <v>14411</v>
      </c>
      <c r="BB2882" s="130" t="s">
        <v>14412</v>
      </c>
      <c r="BH2882" s="124"/>
      <c r="BI2882" s="124"/>
      <c r="BP2882" s="123"/>
      <c r="BQ2882" s="123"/>
      <c r="BR2882" s="123"/>
      <c r="BX2882" s="123"/>
      <c r="BY2882" s="123"/>
      <c r="CB2882" s="129" t="s">
        <v>2101</v>
      </c>
      <c r="CC2882" s="129" t="s">
        <v>204</v>
      </c>
      <c r="CD2882" s="129" t="s">
        <v>2130</v>
      </c>
      <c r="CE2882" s="129" t="s">
        <v>2131</v>
      </c>
      <c r="CF2882" s="129" t="s">
        <v>2526</v>
      </c>
      <c r="CG2882" s="131" t="s">
        <v>18149</v>
      </c>
      <c r="CH2882" s="131" t="s">
        <v>14412</v>
      </c>
      <c r="CI2882" s="124" t="s">
        <v>21865</v>
      </c>
    </row>
    <row r="2883" spans="45:87" ht="15" hidden="1" x14ac:dyDescent="0.25">
      <c r="AS2883" s="124" t="s">
        <v>7078</v>
      </c>
      <c r="AT2883" s="129" t="s">
        <v>2101</v>
      </c>
      <c r="AU2883" s="129" t="s">
        <v>204</v>
      </c>
      <c r="AV2883" s="129" t="s">
        <v>2130</v>
      </c>
      <c r="AW2883" s="129" t="s">
        <v>2131</v>
      </c>
      <c r="AX2883" s="129" t="s">
        <v>2527</v>
      </c>
      <c r="AZ2883" s="129" t="s">
        <v>3984</v>
      </c>
      <c r="BA2883" s="130" t="s">
        <v>14413</v>
      </c>
      <c r="BB2883" s="130" t="s">
        <v>14414</v>
      </c>
      <c r="BH2883" s="124"/>
      <c r="BI2883" s="124"/>
      <c r="BP2883" s="123"/>
      <c r="BQ2883" s="123"/>
      <c r="BR2883" s="123"/>
      <c r="BX2883" s="123"/>
      <c r="BY2883" s="123"/>
      <c r="CB2883" s="129" t="s">
        <v>2101</v>
      </c>
      <c r="CC2883" s="129" t="s">
        <v>204</v>
      </c>
      <c r="CD2883" s="129" t="s">
        <v>2130</v>
      </c>
      <c r="CE2883" s="129" t="s">
        <v>2131</v>
      </c>
      <c r="CF2883" s="129" t="s">
        <v>2527</v>
      </c>
      <c r="CG2883" s="131" t="s">
        <v>18149</v>
      </c>
      <c r="CH2883" s="131" t="s">
        <v>14414</v>
      </c>
      <c r="CI2883" s="124" t="s">
        <v>21866</v>
      </c>
    </row>
    <row r="2884" spans="45:87" ht="15" hidden="1" x14ac:dyDescent="0.25">
      <c r="AS2884" s="124" t="s">
        <v>7079</v>
      </c>
      <c r="AT2884" s="129" t="s">
        <v>2101</v>
      </c>
      <c r="AU2884" s="129" t="s">
        <v>204</v>
      </c>
      <c r="AV2884" s="129" t="s">
        <v>2130</v>
      </c>
      <c r="AW2884" s="129" t="s">
        <v>2131</v>
      </c>
      <c r="AX2884" s="129" t="s">
        <v>2528</v>
      </c>
      <c r="AZ2884" s="129" t="s">
        <v>3984</v>
      </c>
      <c r="BA2884" s="130" t="s">
        <v>14415</v>
      </c>
      <c r="BB2884" s="130" t="s">
        <v>14416</v>
      </c>
      <c r="BH2884" s="124"/>
      <c r="BI2884" s="124"/>
      <c r="BP2884" s="123"/>
      <c r="BQ2884" s="123"/>
      <c r="BR2884" s="123"/>
      <c r="BX2884" s="123"/>
      <c r="BY2884" s="123"/>
      <c r="CB2884" s="129" t="s">
        <v>2101</v>
      </c>
      <c r="CC2884" s="129" t="s">
        <v>204</v>
      </c>
      <c r="CD2884" s="129" t="s">
        <v>2130</v>
      </c>
      <c r="CE2884" s="129" t="s">
        <v>2131</v>
      </c>
      <c r="CF2884" s="129" t="s">
        <v>2528</v>
      </c>
      <c r="CG2884" s="131" t="s">
        <v>18149</v>
      </c>
      <c r="CH2884" s="131" t="s">
        <v>14416</v>
      </c>
      <c r="CI2884" s="124" t="s">
        <v>21867</v>
      </c>
    </row>
    <row r="2885" spans="45:87" ht="15" hidden="1" x14ac:dyDescent="0.25">
      <c r="AS2885" s="124" t="s">
        <v>7080</v>
      </c>
      <c r="AT2885" s="129" t="s">
        <v>2101</v>
      </c>
      <c r="AU2885" s="129" t="s">
        <v>204</v>
      </c>
      <c r="AV2885" s="129" t="s">
        <v>2130</v>
      </c>
      <c r="AW2885" s="129" t="s">
        <v>2131</v>
      </c>
      <c r="AX2885" s="129" t="s">
        <v>2529</v>
      </c>
      <c r="AZ2885" s="129" t="s">
        <v>3984</v>
      </c>
      <c r="BA2885" s="130" t="s">
        <v>14417</v>
      </c>
      <c r="BB2885" s="130" t="s">
        <v>14418</v>
      </c>
      <c r="BH2885" s="124"/>
      <c r="BI2885" s="124"/>
      <c r="BP2885" s="123"/>
      <c r="BQ2885" s="123"/>
      <c r="BR2885" s="123"/>
      <c r="BX2885" s="123"/>
      <c r="BY2885" s="123"/>
      <c r="CB2885" s="129" t="s">
        <v>2101</v>
      </c>
      <c r="CC2885" s="129" t="s">
        <v>204</v>
      </c>
      <c r="CD2885" s="129" t="s">
        <v>2130</v>
      </c>
      <c r="CE2885" s="129" t="s">
        <v>2131</v>
      </c>
      <c r="CF2885" s="129" t="s">
        <v>2529</v>
      </c>
      <c r="CG2885" s="131" t="s">
        <v>18149</v>
      </c>
      <c r="CH2885" s="131" t="s">
        <v>14418</v>
      </c>
      <c r="CI2885" s="124" t="s">
        <v>21868</v>
      </c>
    </row>
    <row r="2886" spans="45:87" ht="15" hidden="1" x14ac:dyDescent="0.25">
      <c r="AS2886" s="124" t="s">
        <v>7081</v>
      </c>
      <c r="AT2886" s="129" t="s">
        <v>2101</v>
      </c>
      <c r="AU2886" s="129" t="s">
        <v>204</v>
      </c>
      <c r="AV2886" s="129" t="s">
        <v>2130</v>
      </c>
      <c r="AW2886" s="129" t="s">
        <v>2131</v>
      </c>
      <c r="AX2886" s="129" t="s">
        <v>2530</v>
      </c>
      <c r="AZ2886" s="129" t="s">
        <v>3984</v>
      </c>
      <c r="BA2886" s="130" t="s">
        <v>14419</v>
      </c>
      <c r="BB2886" s="130" t="s">
        <v>14420</v>
      </c>
      <c r="BH2886" s="124"/>
      <c r="BI2886" s="124"/>
      <c r="BP2886" s="123"/>
      <c r="BQ2886" s="123"/>
      <c r="BR2886" s="123"/>
      <c r="BX2886" s="123"/>
      <c r="BY2886" s="123"/>
      <c r="CB2886" s="129" t="s">
        <v>2101</v>
      </c>
      <c r="CC2886" s="129" t="s">
        <v>204</v>
      </c>
      <c r="CD2886" s="129" t="s">
        <v>2130</v>
      </c>
      <c r="CE2886" s="129" t="s">
        <v>2131</v>
      </c>
      <c r="CF2886" s="129" t="s">
        <v>2530</v>
      </c>
      <c r="CG2886" s="131" t="s">
        <v>18149</v>
      </c>
      <c r="CH2886" s="131" t="s">
        <v>14420</v>
      </c>
      <c r="CI2886" s="124" t="s">
        <v>21869</v>
      </c>
    </row>
    <row r="2887" spans="45:87" ht="15" hidden="1" x14ac:dyDescent="0.25">
      <c r="AS2887" s="124" t="s">
        <v>7082</v>
      </c>
      <c r="AT2887" s="129" t="s">
        <v>2101</v>
      </c>
      <c r="AU2887" s="129" t="s">
        <v>204</v>
      </c>
      <c r="AV2887" s="129" t="s">
        <v>2130</v>
      </c>
      <c r="AW2887" s="129" t="s">
        <v>2131</v>
      </c>
      <c r="AX2887" s="129" t="s">
        <v>2132</v>
      </c>
      <c r="AZ2887" s="129" t="s">
        <v>3984</v>
      </c>
      <c r="BA2887" s="130" t="s">
        <v>14421</v>
      </c>
      <c r="BB2887" s="130" t="s">
        <v>14422</v>
      </c>
      <c r="BH2887" s="124"/>
      <c r="BI2887" s="124"/>
      <c r="BP2887" s="123"/>
      <c r="BQ2887" s="123"/>
      <c r="BR2887" s="123"/>
      <c r="BX2887" s="123"/>
      <c r="BY2887" s="123"/>
      <c r="CB2887" s="129" t="s">
        <v>2101</v>
      </c>
      <c r="CC2887" s="129" t="s">
        <v>204</v>
      </c>
      <c r="CD2887" s="129" t="s">
        <v>2130</v>
      </c>
      <c r="CE2887" s="129" t="s">
        <v>2131</v>
      </c>
      <c r="CF2887" s="129" t="s">
        <v>2132</v>
      </c>
      <c r="CG2887" s="131" t="s">
        <v>18149</v>
      </c>
      <c r="CH2887" s="131" t="s">
        <v>14422</v>
      </c>
      <c r="CI2887" s="124" t="s">
        <v>21870</v>
      </c>
    </row>
    <row r="2888" spans="45:87" ht="15" hidden="1" x14ac:dyDescent="0.25">
      <c r="AS2888" s="124" t="s">
        <v>7083</v>
      </c>
      <c r="AT2888" s="129" t="s">
        <v>2101</v>
      </c>
      <c r="AU2888" s="129" t="s">
        <v>204</v>
      </c>
      <c r="AV2888" s="129" t="s">
        <v>2130</v>
      </c>
      <c r="AW2888" s="129" t="s">
        <v>2131</v>
      </c>
      <c r="AX2888" s="129" t="s">
        <v>2531</v>
      </c>
      <c r="AZ2888" s="129" t="s">
        <v>3984</v>
      </c>
      <c r="BA2888" s="130" t="s">
        <v>14423</v>
      </c>
      <c r="BB2888" s="130" t="s">
        <v>14424</v>
      </c>
      <c r="BH2888" s="124"/>
      <c r="BI2888" s="124"/>
      <c r="BP2888" s="123"/>
      <c r="BQ2888" s="123"/>
      <c r="BR2888" s="123"/>
      <c r="BX2888" s="123"/>
      <c r="BY2888" s="123"/>
      <c r="CB2888" s="129" t="s">
        <v>2101</v>
      </c>
      <c r="CC2888" s="129" t="s">
        <v>204</v>
      </c>
      <c r="CD2888" s="129" t="s">
        <v>2130</v>
      </c>
      <c r="CE2888" s="129" t="s">
        <v>2131</v>
      </c>
      <c r="CF2888" s="129" t="s">
        <v>2531</v>
      </c>
      <c r="CG2888" s="131" t="s">
        <v>18149</v>
      </c>
      <c r="CH2888" s="131" t="s">
        <v>14424</v>
      </c>
      <c r="CI2888" s="124" t="s">
        <v>21871</v>
      </c>
    </row>
    <row r="2889" spans="45:87" ht="15" hidden="1" x14ac:dyDescent="0.25">
      <c r="AS2889" s="124" t="s">
        <v>7084</v>
      </c>
      <c r="AT2889" s="129" t="s">
        <v>2101</v>
      </c>
      <c r="AU2889" s="129" t="s">
        <v>204</v>
      </c>
      <c r="AV2889" s="129" t="s">
        <v>2130</v>
      </c>
      <c r="AW2889" s="129" t="s">
        <v>2131</v>
      </c>
      <c r="AX2889" s="129" t="s">
        <v>2532</v>
      </c>
      <c r="AZ2889" s="129" t="s">
        <v>3984</v>
      </c>
      <c r="BA2889" s="130" t="s">
        <v>14425</v>
      </c>
      <c r="BB2889" s="130" t="s">
        <v>14426</v>
      </c>
      <c r="BH2889" s="124"/>
      <c r="BI2889" s="124"/>
      <c r="BP2889" s="123"/>
      <c r="BQ2889" s="123"/>
      <c r="BR2889" s="123"/>
      <c r="BX2889" s="123"/>
      <c r="BY2889" s="123"/>
      <c r="CB2889" s="129" t="s">
        <v>2101</v>
      </c>
      <c r="CC2889" s="129" t="s">
        <v>204</v>
      </c>
      <c r="CD2889" s="129" t="s">
        <v>2130</v>
      </c>
      <c r="CE2889" s="129" t="s">
        <v>2131</v>
      </c>
      <c r="CF2889" s="129" t="s">
        <v>2532</v>
      </c>
      <c r="CG2889" s="131" t="s">
        <v>18149</v>
      </c>
      <c r="CH2889" s="131" t="s">
        <v>14426</v>
      </c>
      <c r="CI2889" s="124" t="s">
        <v>21872</v>
      </c>
    </row>
    <row r="2890" spans="45:87" ht="15" hidden="1" x14ac:dyDescent="0.25">
      <c r="AS2890" s="124" t="s">
        <v>7085</v>
      </c>
      <c r="AT2890" s="129" t="s">
        <v>2101</v>
      </c>
      <c r="AU2890" s="129" t="s">
        <v>204</v>
      </c>
      <c r="AV2890" s="129" t="s">
        <v>2130</v>
      </c>
      <c r="AW2890" s="129" t="s">
        <v>2131</v>
      </c>
      <c r="AX2890" s="129" t="s">
        <v>2533</v>
      </c>
      <c r="AZ2890" s="129" t="s">
        <v>3984</v>
      </c>
      <c r="BA2890" s="130" t="s">
        <v>14427</v>
      </c>
      <c r="BB2890" s="130" t="s">
        <v>14428</v>
      </c>
      <c r="BH2890" s="124"/>
      <c r="BI2890" s="124"/>
      <c r="BP2890" s="123"/>
      <c r="BQ2890" s="123"/>
      <c r="BR2890" s="123"/>
      <c r="BX2890" s="123"/>
      <c r="BY2890" s="123"/>
      <c r="CB2890" s="129" t="s">
        <v>2101</v>
      </c>
      <c r="CC2890" s="129" t="s">
        <v>204</v>
      </c>
      <c r="CD2890" s="129" t="s">
        <v>2130</v>
      </c>
      <c r="CE2890" s="129" t="s">
        <v>2131</v>
      </c>
      <c r="CF2890" s="129" t="s">
        <v>2533</v>
      </c>
      <c r="CG2890" s="131" t="s">
        <v>18149</v>
      </c>
      <c r="CH2890" s="131" t="s">
        <v>14428</v>
      </c>
      <c r="CI2890" s="124" t="s">
        <v>21873</v>
      </c>
    </row>
    <row r="2891" spans="45:87" ht="15" hidden="1" x14ac:dyDescent="0.25">
      <c r="AS2891" s="124" t="s">
        <v>7086</v>
      </c>
      <c r="AT2891" s="129" t="s">
        <v>2101</v>
      </c>
      <c r="AU2891" s="129" t="s">
        <v>204</v>
      </c>
      <c r="AV2891" s="129" t="s">
        <v>2130</v>
      </c>
      <c r="AW2891" s="129" t="s">
        <v>2131</v>
      </c>
      <c r="AX2891" s="129" t="s">
        <v>2534</v>
      </c>
      <c r="AZ2891" s="129" t="s">
        <v>3984</v>
      </c>
      <c r="BA2891" s="130" t="s">
        <v>14429</v>
      </c>
      <c r="BB2891" s="130" t="s">
        <v>14430</v>
      </c>
      <c r="BH2891" s="124"/>
      <c r="BI2891" s="124"/>
      <c r="BP2891" s="123"/>
      <c r="BQ2891" s="123"/>
      <c r="BR2891" s="123"/>
      <c r="BX2891" s="123"/>
      <c r="BY2891" s="123"/>
      <c r="CB2891" s="129" t="s">
        <v>2101</v>
      </c>
      <c r="CC2891" s="129" t="s">
        <v>204</v>
      </c>
      <c r="CD2891" s="129" t="s">
        <v>2130</v>
      </c>
      <c r="CE2891" s="129" t="s">
        <v>2131</v>
      </c>
      <c r="CF2891" s="129" t="s">
        <v>2534</v>
      </c>
      <c r="CG2891" s="131" t="s">
        <v>18149</v>
      </c>
      <c r="CH2891" s="131" t="s">
        <v>14430</v>
      </c>
      <c r="CI2891" s="124" t="s">
        <v>21874</v>
      </c>
    </row>
    <row r="2892" spans="45:87" ht="15" hidden="1" x14ac:dyDescent="0.25">
      <c r="AS2892" s="124" t="s">
        <v>7087</v>
      </c>
      <c r="AT2892" s="129" t="s">
        <v>2101</v>
      </c>
      <c r="AU2892" s="129" t="s">
        <v>204</v>
      </c>
      <c r="AV2892" s="129" t="s">
        <v>2130</v>
      </c>
      <c r="AW2892" s="129" t="s">
        <v>2131</v>
      </c>
      <c r="AX2892" s="129" t="s">
        <v>2133</v>
      </c>
      <c r="AZ2892" s="129" t="s">
        <v>3984</v>
      </c>
      <c r="BA2892" s="130" t="s">
        <v>14431</v>
      </c>
      <c r="BB2892" s="130" t="s">
        <v>14432</v>
      </c>
      <c r="BH2892" s="124"/>
      <c r="BI2892" s="124"/>
      <c r="BP2892" s="123"/>
      <c r="BQ2892" s="123"/>
      <c r="BR2892" s="123"/>
      <c r="BX2892" s="123"/>
      <c r="BY2892" s="123"/>
      <c r="CB2892" s="129" t="s">
        <v>2101</v>
      </c>
      <c r="CC2892" s="129" t="s">
        <v>204</v>
      </c>
      <c r="CD2892" s="129" t="s">
        <v>2130</v>
      </c>
      <c r="CE2892" s="129" t="s">
        <v>2131</v>
      </c>
      <c r="CF2892" s="129" t="s">
        <v>2133</v>
      </c>
      <c r="CG2892" s="131" t="s">
        <v>18149</v>
      </c>
      <c r="CH2892" s="131" t="s">
        <v>14432</v>
      </c>
      <c r="CI2892" s="124" t="s">
        <v>21875</v>
      </c>
    </row>
    <row r="2893" spans="45:87" ht="15" hidden="1" x14ac:dyDescent="0.25">
      <c r="AS2893" s="124" t="s">
        <v>7088</v>
      </c>
      <c r="AT2893" s="129" t="s">
        <v>2101</v>
      </c>
      <c r="AU2893" s="129" t="s">
        <v>204</v>
      </c>
      <c r="AV2893" s="129" t="s">
        <v>2130</v>
      </c>
      <c r="AW2893" s="129" t="s">
        <v>2131</v>
      </c>
      <c r="AX2893" s="129" t="s">
        <v>2535</v>
      </c>
      <c r="AZ2893" s="129" t="s">
        <v>3984</v>
      </c>
      <c r="BA2893" s="130" t="s">
        <v>14433</v>
      </c>
      <c r="BB2893" s="130" t="s">
        <v>14434</v>
      </c>
      <c r="BH2893" s="124"/>
      <c r="BI2893" s="124"/>
      <c r="BP2893" s="123"/>
      <c r="BQ2893" s="123"/>
      <c r="BR2893" s="123"/>
      <c r="BX2893" s="123"/>
      <c r="BY2893" s="123"/>
      <c r="CB2893" s="129" t="s">
        <v>2101</v>
      </c>
      <c r="CC2893" s="129" t="s">
        <v>204</v>
      </c>
      <c r="CD2893" s="129" t="s">
        <v>2130</v>
      </c>
      <c r="CE2893" s="129" t="s">
        <v>2131</v>
      </c>
      <c r="CF2893" s="129" t="s">
        <v>2535</v>
      </c>
      <c r="CG2893" s="131" t="s">
        <v>18149</v>
      </c>
      <c r="CH2893" s="131" t="s">
        <v>14434</v>
      </c>
      <c r="CI2893" s="124" t="s">
        <v>21876</v>
      </c>
    </row>
    <row r="2894" spans="45:87" ht="15" hidden="1" x14ac:dyDescent="0.25">
      <c r="AS2894" s="124" t="s">
        <v>7089</v>
      </c>
      <c r="AT2894" s="129" t="s">
        <v>2101</v>
      </c>
      <c r="AU2894" s="129" t="s">
        <v>204</v>
      </c>
      <c r="AV2894" s="129" t="s">
        <v>2130</v>
      </c>
      <c r="AW2894" s="129" t="s">
        <v>2131</v>
      </c>
      <c r="AX2894" s="129" t="s">
        <v>2536</v>
      </c>
      <c r="AZ2894" s="129" t="s">
        <v>3984</v>
      </c>
      <c r="BA2894" s="130" t="s">
        <v>14435</v>
      </c>
      <c r="BB2894" s="130" t="s">
        <v>14436</v>
      </c>
      <c r="BH2894" s="124"/>
      <c r="BI2894" s="124"/>
      <c r="BP2894" s="123"/>
      <c r="BQ2894" s="123"/>
      <c r="BR2894" s="123"/>
      <c r="BX2894" s="123"/>
      <c r="BY2894" s="123"/>
      <c r="CB2894" s="129" t="s">
        <v>2101</v>
      </c>
      <c r="CC2894" s="129" t="s">
        <v>204</v>
      </c>
      <c r="CD2894" s="129" t="s">
        <v>2130</v>
      </c>
      <c r="CE2894" s="129" t="s">
        <v>2131</v>
      </c>
      <c r="CF2894" s="129" t="s">
        <v>2536</v>
      </c>
      <c r="CG2894" s="131" t="s">
        <v>18149</v>
      </c>
      <c r="CH2894" s="131" t="s">
        <v>14436</v>
      </c>
      <c r="CI2894" s="124" t="s">
        <v>21877</v>
      </c>
    </row>
    <row r="2895" spans="45:87" ht="15" hidden="1" x14ac:dyDescent="0.25">
      <c r="AS2895" s="124" t="s">
        <v>7090</v>
      </c>
      <c r="AT2895" s="129" t="s">
        <v>2101</v>
      </c>
      <c r="AU2895" s="129" t="s">
        <v>204</v>
      </c>
      <c r="AV2895" s="129" t="s">
        <v>2130</v>
      </c>
      <c r="AW2895" s="129" t="s">
        <v>2131</v>
      </c>
      <c r="AX2895" s="129" t="s">
        <v>2537</v>
      </c>
      <c r="AZ2895" s="129" t="s">
        <v>3984</v>
      </c>
      <c r="BA2895" s="130" t="s">
        <v>14437</v>
      </c>
      <c r="BB2895" s="130" t="s">
        <v>14438</v>
      </c>
      <c r="BH2895" s="124"/>
      <c r="BI2895" s="124"/>
      <c r="BP2895" s="123"/>
      <c r="BQ2895" s="123"/>
      <c r="BR2895" s="123"/>
      <c r="BX2895" s="123"/>
      <c r="BY2895" s="123"/>
      <c r="CB2895" s="129" t="s">
        <v>2101</v>
      </c>
      <c r="CC2895" s="129" t="s">
        <v>204</v>
      </c>
      <c r="CD2895" s="129" t="s">
        <v>2130</v>
      </c>
      <c r="CE2895" s="129" t="s">
        <v>2131</v>
      </c>
      <c r="CF2895" s="129" t="s">
        <v>2537</v>
      </c>
      <c r="CG2895" s="131" t="s">
        <v>18149</v>
      </c>
      <c r="CH2895" s="131" t="s">
        <v>14438</v>
      </c>
      <c r="CI2895" s="124" t="s">
        <v>21878</v>
      </c>
    </row>
    <row r="2896" spans="45:87" ht="15" hidden="1" x14ac:dyDescent="0.25">
      <c r="AS2896" s="124" t="s">
        <v>7091</v>
      </c>
      <c r="AT2896" s="129" t="s">
        <v>2538</v>
      </c>
      <c r="AU2896" s="129" t="s">
        <v>204</v>
      </c>
      <c r="AV2896" s="129" t="s">
        <v>2539</v>
      </c>
      <c r="AW2896" s="129" t="s">
        <v>2540</v>
      </c>
      <c r="AX2896" s="129" t="s">
        <v>2541</v>
      </c>
      <c r="AZ2896" s="129" t="s">
        <v>3984</v>
      </c>
      <c r="BA2896" s="130" t="s">
        <v>14439</v>
      </c>
      <c r="BB2896" s="130" t="s">
        <v>14440</v>
      </c>
      <c r="BH2896" s="124"/>
      <c r="BI2896" s="124"/>
      <c r="BP2896" s="123"/>
      <c r="BQ2896" s="123"/>
      <c r="BR2896" s="123"/>
      <c r="BX2896" s="123"/>
      <c r="BY2896" s="123"/>
      <c r="CB2896" s="129" t="s">
        <v>2538</v>
      </c>
      <c r="CC2896" s="129" t="s">
        <v>204</v>
      </c>
      <c r="CD2896" s="129" t="s">
        <v>2539</v>
      </c>
      <c r="CE2896" s="129" t="s">
        <v>2540</v>
      </c>
      <c r="CF2896" s="129" t="s">
        <v>2541</v>
      </c>
      <c r="CG2896" s="131" t="s">
        <v>18150</v>
      </c>
      <c r="CH2896" s="131" t="s">
        <v>14440</v>
      </c>
      <c r="CI2896" s="124" t="s">
        <v>21879</v>
      </c>
    </row>
    <row r="2897" spans="45:87" ht="15" hidden="1" x14ac:dyDescent="0.25">
      <c r="AS2897" s="124" t="s">
        <v>7092</v>
      </c>
      <c r="AT2897" s="129" t="s">
        <v>2538</v>
      </c>
      <c r="AU2897" s="129" t="s">
        <v>204</v>
      </c>
      <c r="AV2897" s="129" t="s">
        <v>2539</v>
      </c>
      <c r="AW2897" s="129" t="s">
        <v>2540</v>
      </c>
      <c r="AX2897" s="129" t="s">
        <v>2542</v>
      </c>
      <c r="AZ2897" s="129" t="s">
        <v>3984</v>
      </c>
      <c r="BA2897" s="130" t="s">
        <v>14441</v>
      </c>
      <c r="BB2897" s="130" t="s">
        <v>14442</v>
      </c>
      <c r="BH2897" s="124"/>
      <c r="BI2897" s="124"/>
      <c r="BP2897" s="123"/>
      <c r="BQ2897" s="123"/>
      <c r="BR2897" s="123"/>
      <c r="BX2897" s="123"/>
      <c r="BY2897" s="123"/>
      <c r="CB2897" s="129" t="s">
        <v>2538</v>
      </c>
      <c r="CC2897" s="129" t="s">
        <v>204</v>
      </c>
      <c r="CD2897" s="129" t="s">
        <v>2539</v>
      </c>
      <c r="CE2897" s="129" t="s">
        <v>2540</v>
      </c>
      <c r="CF2897" s="129" t="s">
        <v>2542</v>
      </c>
      <c r="CG2897" s="131" t="s">
        <v>18150</v>
      </c>
      <c r="CH2897" s="131" t="s">
        <v>14442</v>
      </c>
      <c r="CI2897" s="124" t="s">
        <v>21880</v>
      </c>
    </row>
    <row r="2898" spans="45:87" ht="15" hidden="1" x14ac:dyDescent="0.25">
      <c r="AS2898" s="124" t="s">
        <v>7093</v>
      </c>
      <c r="AT2898" s="129" t="s">
        <v>2538</v>
      </c>
      <c r="AU2898" s="129" t="s">
        <v>204</v>
      </c>
      <c r="AV2898" s="129" t="s">
        <v>2539</v>
      </c>
      <c r="AW2898" s="129" t="s">
        <v>2540</v>
      </c>
      <c r="AX2898" s="129" t="s">
        <v>2543</v>
      </c>
      <c r="AZ2898" s="129" t="s">
        <v>3984</v>
      </c>
      <c r="BA2898" s="130" t="s">
        <v>14443</v>
      </c>
      <c r="BB2898" s="130" t="s">
        <v>14444</v>
      </c>
      <c r="BH2898" s="124"/>
      <c r="BI2898" s="124"/>
      <c r="BP2898" s="123"/>
      <c r="BQ2898" s="123"/>
      <c r="BR2898" s="123"/>
      <c r="BX2898" s="123"/>
      <c r="BY2898" s="123"/>
      <c r="CB2898" s="129" t="s">
        <v>2538</v>
      </c>
      <c r="CC2898" s="129" t="s">
        <v>204</v>
      </c>
      <c r="CD2898" s="129" t="s">
        <v>2539</v>
      </c>
      <c r="CE2898" s="129" t="s">
        <v>2540</v>
      </c>
      <c r="CF2898" s="129" t="s">
        <v>2543</v>
      </c>
      <c r="CG2898" s="131" t="s">
        <v>18150</v>
      </c>
      <c r="CH2898" s="131" t="s">
        <v>14444</v>
      </c>
      <c r="CI2898" s="124" t="s">
        <v>21881</v>
      </c>
    </row>
    <row r="2899" spans="45:87" ht="15" hidden="1" x14ac:dyDescent="0.25">
      <c r="AS2899" s="124" t="s">
        <v>7094</v>
      </c>
      <c r="AT2899" s="129" t="s">
        <v>2538</v>
      </c>
      <c r="AU2899" s="129" t="s">
        <v>204</v>
      </c>
      <c r="AV2899" s="129" t="s">
        <v>2539</v>
      </c>
      <c r="AW2899" s="129" t="s">
        <v>2540</v>
      </c>
      <c r="AX2899" s="129" t="s">
        <v>2544</v>
      </c>
      <c r="AZ2899" s="129" t="s">
        <v>3984</v>
      </c>
      <c r="BA2899" s="130" t="s">
        <v>14445</v>
      </c>
      <c r="BB2899" s="130" t="s">
        <v>14446</v>
      </c>
      <c r="BH2899" s="124"/>
      <c r="BI2899" s="124"/>
      <c r="BP2899" s="123"/>
      <c r="BQ2899" s="123"/>
      <c r="BR2899" s="123"/>
      <c r="BX2899" s="123"/>
      <c r="BY2899" s="123"/>
      <c r="CB2899" s="129" t="s">
        <v>2538</v>
      </c>
      <c r="CC2899" s="129" t="s">
        <v>204</v>
      </c>
      <c r="CD2899" s="129" t="s">
        <v>2539</v>
      </c>
      <c r="CE2899" s="129" t="s">
        <v>2540</v>
      </c>
      <c r="CF2899" s="129" t="s">
        <v>2544</v>
      </c>
      <c r="CG2899" s="131" t="s">
        <v>18150</v>
      </c>
      <c r="CH2899" s="131" t="s">
        <v>14446</v>
      </c>
      <c r="CI2899" s="124" t="s">
        <v>21882</v>
      </c>
    </row>
    <row r="2900" spans="45:87" ht="15" hidden="1" x14ac:dyDescent="0.25">
      <c r="AS2900" s="124" t="s">
        <v>7095</v>
      </c>
      <c r="AT2900" s="129" t="s">
        <v>2538</v>
      </c>
      <c r="AU2900" s="129" t="s">
        <v>204</v>
      </c>
      <c r="AV2900" s="129" t="s">
        <v>2539</v>
      </c>
      <c r="AW2900" s="129" t="s">
        <v>2540</v>
      </c>
      <c r="AX2900" s="129" t="s">
        <v>2545</v>
      </c>
      <c r="AZ2900" s="129" t="s">
        <v>3984</v>
      </c>
      <c r="BA2900" s="130" t="s">
        <v>14447</v>
      </c>
      <c r="BB2900" s="130" t="s">
        <v>14448</v>
      </c>
      <c r="BH2900" s="124"/>
      <c r="BI2900" s="124"/>
      <c r="BP2900" s="123"/>
      <c r="BQ2900" s="123"/>
      <c r="BR2900" s="123"/>
      <c r="BX2900" s="123"/>
      <c r="BY2900" s="123"/>
      <c r="CB2900" s="129" t="s">
        <v>2538</v>
      </c>
      <c r="CC2900" s="129" t="s">
        <v>204</v>
      </c>
      <c r="CD2900" s="129" t="s">
        <v>2539</v>
      </c>
      <c r="CE2900" s="129" t="s">
        <v>2540</v>
      </c>
      <c r="CF2900" s="129" t="s">
        <v>2545</v>
      </c>
      <c r="CG2900" s="131" t="s">
        <v>18150</v>
      </c>
      <c r="CH2900" s="131" t="s">
        <v>14448</v>
      </c>
      <c r="CI2900" s="124" t="s">
        <v>21883</v>
      </c>
    </row>
    <row r="2901" spans="45:87" ht="15" hidden="1" x14ac:dyDescent="0.25">
      <c r="AS2901" s="124" t="s">
        <v>7096</v>
      </c>
      <c r="AT2901" s="129" t="s">
        <v>2538</v>
      </c>
      <c r="AU2901" s="129" t="s">
        <v>204</v>
      </c>
      <c r="AV2901" s="129" t="s">
        <v>2539</v>
      </c>
      <c r="AW2901" s="129" t="s">
        <v>2540</v>
      </c>
      <c r="AX2901" s="129" t="s">
        <v>2546</v>
      </c>
      <c r="AZ2901" s="129" t="s">
        <v>3984</v>
      </c>
      <c r="BA2901" s="130" t="s">
        <v>14449</v>
      </c>
      <c r="BB2901" s="130" t="s">
        <v>14450</v>
      </c>
      <c r="BH2901" s="124"/>
      <c r="BI2901" s="124"/>
      <c r="BP2901" s="123"/>
      <c r="BQ2901" s="123"/>
      <c r="BR2901" s="123"/>
      <c r="BX2901" s="123"/>
      <c r="BY2901" s="123"/>
      <c r="CB2901" s="129" t="s">
        <v>2538</v>
      </c>
      <c r="CC2901" s="129" t="s">
        <v>204</v>
      </c>
      <c r="CD2901" s="129" t="s">
        <v>2539</v>
      </c>
      <c r="CE2901" s="129" t="s">
        <v>2540</v>
      </c>
      <c r="CF2901" s="129" t="s">
        <v>2546</v>
      </c>
      <c r="CG2901" s="131" t="s">
        <v>18150</v>
      </c>
      <c r="CH2901" s="131" t="s">
        <v>14450</v>
      </c>
      <c r="CI2901" s="124" t="s">
        <v>21884</v>
      </c>
    </row>
    <row r="2902" spans="45:87" ht="15" hidden="1" x14ac:dyDescent="0.25">
      <c r="AS2902" s="124" t="s">
        <v>7097</v>
      </c>
      <c r="AT2902" s="129" t="s">
        <v>2538</v>
      </c>
      <c r="AU2902" s="129" t="s">
        <v>204</v>
      </c>
      <c r="AV2902" s="129" t="s">
        <v>2539</v>
      </c>
      <c r="AW2902" s="129" t="s">
        <v>2540</v>
      </c>
      <c r="AX2902" s="129" t="s">
        <v>2547</v>
      </c>
      <c r="AZ2902" s="129" t="s">
        <v>3984</v>
      </c>
      <c r="BA2902" s="130" t="s">
        <v>14451</v>
      </c>
      <c r="BB2902" s="130" t="s">
        <v>14452</v>
      </c>
      <c r="BH2902" s="124"/>
      <c r="BI2902" s="124"/>
      <c r="BP2902" s="123"/>
      <c r="BQ2902" s="123"/>
      <c r="BR2902" s="123"/>
      <c r="BX2902" s="123"/>
      <c r="BY2902" s="123"/>
      <c r="CB2902" s="129" t="s">
        <v>2538</v>
      </c>
      <c r="CC2902" s="129" t="s">
        <v>204</v>
      </c>
      <c r="CD2902" s="129" t="s">
        <v>2539</v>
      </c>
      <c r="CE2902" s="129" t="s">
        <v>2540</v>
      </c>
      <c r="CF2902" s="129" t="s">
        <v>2547</v>
      </c>
      <c r="CG2902" s="131" t="s">
        <v>18150</v>
      </c>
      <c r="CH2902" s="131" t="s">
        <v>14452</v>
      </c>
      <c r="CI2902" s="124" t="s">
        <v>21885</v>
      </c>
    </row>
    <row r="2903" spans="45:87" ht="15" hidden="1" x14ac:dyDescent="0.25">
      <c r="AS2903" s="124" t="s">
        <v>7098</v>
      </c>
      <c r="AT2903" s="129" t="s">
        <v>2538</v>
      </c>
      <c r="AU2903" s="129" t="s">
        <v>204</v>
      </c>
      <c r="AV2903" s="129" t="s">
        <v>2539</v>
      </c>
      <c r="AW2903" s="129" t="s">
        <v>2540</v>
      </c>
      <c r="AX2903" s="129" t="s">
        <v>2548</v>
      </c>
      <c r="AZ2903" s="129" t="s">
        <v>3984</v>
      </c>
      <c r="BA2903" s="130" t="s">
        <v>14453</v>
      </c>
      <c r="BB2903" s="130" t="s">
        <v>14454</v>
      </c>
      <c r="BH2903" s="124"/>
      <c r="BI2903" s="124"/>
      <c r="BP2903" s="123"/>
      <c r="BQ2903" s="123"/>
      <c r="BR2903" s="123"/>
      <c r="BX2903" s="123"/>
      <c r="BY2903" s="123"/>
      <c r="CB2903" s="129" t="s">
        <v>2538</v>
      </c>
      <c r="CC2903" s="129" t="s">
        <v>204</v>
      </c>
      <c r="CD2903" s="129" t="s">
        <v>2539</v>
      </c>
      <c r="CE2903" s="129" t="s">
        <v>2540</v>
      </c>
      <c r="CF2903" s="129" t="s">
        <v>2548</v>
      </c>
      <c r="CG2903" s="131" t="s">
        <v>18150</v>
      </c>
      <c r="CH2903" s="131" t="s">
        <v>14454</v>
      </c>
      <c r="CI2903" s="124" t="s">
        <v>21886</v>
      </c>
    </row>
    <row r="2904" spans="45:87" ht="15" hidden="1" x14ac:dyDescent="0.25">
      <c r="AS2904" s="124" t="s">
        <v>7099</v>
      </c>
      <c r="AT2904" s="129" t="s">
        <v>2538</v>
      </c>
      <c r="AU2904" s="129" t="s">
        <v>204</v>
      </c>
      <c r="AV2904" s="129" t="s">
        <v>2539</v>
      </c>
      <c r="AW2904" s="129" t="s">
        <v>2540</v>
      </c>
      <c r="AX2904" s="129" t="s">
        <v>2549</v>
      </c>
      <c r="AZ2904" s="129" t="s">
        <v>3984</v>
      </c>
      <c r="BA2904" s="130" t="s">
        <v>14455</v>
      </c>
      <c r="BB2904" s="130" t="s">
        <v>14456</v>
      </c>
      <c r="BH2904" s="124"/>
      <c r="BI2904" s="124"/>
      <c r="BP2904" s="123"/>
      <c r="BQ2904" s="123"/>
      <c r="BR2904" s="123"/>
      <c r="BX2904" s="123"/>
      <c r="BY2904" s="123"/>
      <c r="CB2904" s="129" t="s">
        <v>2538</v>
      </c>
      <c r="CC2904" s="129" t="s">
        <v>204</v>
      </c>
      <c r="CD2904" s="129" t="s">
        <v>2539</v>
      </c>
      <c r="CE2904" s="129" t="s">
        <v>2540</v>
      </c>
      <c r="CF2904" s="129" t="s">
        <v>2549</v>
      </c>
      <c r="CG2904" s="131" t="s">
        <v>18150</v>
      </c>
      <c r="CH2904" s="131" t="s">
        <v>14456</v>
      </c>
      <c r="CI2904" s="124" t="s">
        <v>21887</v>
      </c>
    </row>
    <row r="2905" spans="45:87" ht="15" hidden="1" x14ac:dyDescent="0.25">
      <c r="AS2905" s="124" t="s">
        <v>7100</v>
      </c>
      <c r="AT2905" s="129" t="s">
        <v>2538</v>
      </c>
      <c r="AU2905" s="129" t="s">
        <v>204</v>
      </c>
      <c r="AV2905" s="129" t="s">
        <v>2539</v>
      </c>
      <c r="AW2905" s="129" t="s">
        <v>2540</v>
      </c>
      <c r="AX2905" s="129" t="s">
        <v>2550</v>
      </c>
      <c r="AZ2905" s="129" t="s">
        <v>3984</v>
      </c>
      <c r="BA2905" s="130" t="s">
        <v>14457</v>
      </c>
      <c r="BB2905" s="130" t="s">
        <v>14458</v>
      </c>
      <c r="BH2905" s="124"/>
      <c r="BI2905" s="124"/>
      <c r="BP2905" s="123"/>
      <c r="BQ2905" s="123"/>
      <c r="BR2905" s="123"/>
      <c r="BX2905" s="123"/>
      <c r="BY2905" s="123"/>
      <c r="CB2905" s="129" t="s">
        <v>2538</v>
      </c>
      <c r="CC2905" s="129" t="s">
        <v>204</v>
      </c>
      <c r="CD2905" s="129" t="s">
        <v>2539</v>
      </c>
      <c r="CE2905" s="129" t="s">
        <v>2540</v>
      </c>
      <c r="CF2905" s="129" t="s">
        <v>2550</v>
      </c>
      <c r="CG2905" s="131" t="s">
        <v>18150</v>
      </c>
      <c r="CH2905" s="131" t="s">
        <v>14458</v>
      </c>
      <c r="CI2905" s="124" t="s">
        <v>21888</v>
      </c>
    </row>
    <row r="2906" spans="45:87" ht="15" hidden="1" x14ac:dyDescent="0.25">
      <c r="AS2906" s="124" t="s">
        <v>7101</v>
      </c>
      <c r="AT2906" s="129" t="s">
        <v>2538</v>
      </c>
      <c r="AU2906" s="129" t="s">
        <v>204</v>
      </c>
      <c r="AV2906" s="129" t="s">
        <v>2539</v>
      </c>
      <c r="AW2906" s="129" t="s">
        <v>2540</v>
      </c>
      <c r="AX2906" s="129" t="s">
        <v>2551</v>
      </c>
      <c r="AZ2906" s="129" t="s">
        <v>3984</v>
      </c>
      <c r="BA2906" s="130" t="s">
        <v>14459</v>
      </c>
      <c r="BB2906" s="130" t="s">
        <v>14460</v>
      </c>
      <c r="BH2906" s="124"/>
      <c r="BI2906" s="124"/>
      <c r="BP2906" s="123"/>
      <c r="BQ2906" s="123"/>
      <c r="BR2906" s="123"/>
      <c r="BX2906" s="123"/>
      <c r="BY2906" s="123"/>
      <c r="CB2906" s="129" t="s">
        <v>2538</v>
      </c>
      <c r="CC2906" s="129" t="s">
        <v>204</v>
      </c>
      <c r="CD2906" s="129" t="s">
        <v>2539</v>
      </c>
      <c r="CE2906" s="129" t="s">
        <v>2540</v>
      </c>
      <c r="CF2906" s="129" t="s">
        <v>2551</v>
      </c>
      <c r="CG2906" s="131" t="s">
        <v>18150</v>
      </c>
      <c r="CH2906" s="131" t="s">
        <v>14460</v>
      </c>
      <c r="CI2906" s="124" t="s">
        <v>21889</v>
      </c>
    </row>
    <row r="2907" spans="45:87" ht="15" hidden="1" x14ac:dyDescent="0.25">
      <c r="AS2907" s="124" t="s">
        <v>7102</v>
      </c>
      <c r="AT2907" s="129" t="s">
        <v>2538</v>
      </c>
      <c r="AU2907" s="129" t="s">
        <v>204</v>
      </c>
      <c r="AV2907" s="129" t="s">
        <v>2539</v>
      </c>
      <c r="AW2907" s="129" t="s">
        <v>2540</v>
      </c>
      <c r="AX2907" s="129" t="s">
        <v>2552</v>
      </c>
      <c r="AZ2907" s="129" t="s">
        <v>3984</v>
      </c>
      <c r="BA2907" s="130" t="s">
        <v>14461</v>
      </c>
      <c r="BB2907" s="130" t="s">
        <v>14462</v>
      </c>
      <c r="BH2907" s="124"/>
      <c r="BI2907" s="124"/>
      <c r="BP2907" s="123"/>
      <c r="BQ2907" s="123"/>
      <c r="BR2907" s="123"/>
      <c r="BX2907" s="123"/>
      <c r="BY2907" s="123"/>
      <c r="CB2907" s="129" t="s">
        <v>2538</v>
      </c>
      <c r="CC2907" s="129" t="s">
        <v>204</v>
      </c>
      <c r="CD2907" s="129" t="s">
        <v>2539</v>
      </c>
      <c r="CE2907" s="129" t="s">
        <v>2540</v>
      </c>
      <c r="CF2907" s="129" t="s">
        <v>2552</v>
      </c>
      <c r="CG2907" s="131" t="s">
        <v>18150</v>
      </c>
      <c r="CH2907" s="131" t="s">
        <v>14462</v>
      </c>
      <c r="CI2907" s="124" t="s">
        <v>21890</v>
      </c>
    </row>
    <row r="2908" spans="45:87" ht="15" hidden="1" x14ac:dyDescent="0.25">
      <c r="AS2908" s="124" t="s">
        <v>7103</v>
      </c>
      <c r="AT2908" s="129" t="s">
        <v>2538</v>
      </c>
      <c r="AU2908" s="129" t="s">
        <v>204</v>
      </c>
      <c r="AV2908" s="129" t="s">
        <v>2539</v>
      </c>
      <c r="AW2908" s="129" t="s">
        <v>2540</v>
      </c>
      <c r="AX2908" s="129" t="s">
        <v>2553</v>
      </c>
      <c r="AZ2908" s="129" t="s">
        <v>3984</v>
      </c>
      <c r="BA2908" s="130" t="s">
        <v>14463</v>
      </c>
      <c r="BB2908" s="130" t="s">
        <v>14464</v>
      </c>
      <c r="BH2908" s="124"/>
      <c r="BI2908" s="124"/>
      <c r="BP2908" s="123"/>
      <c r="BQ2908" s="123"/>
      <c r="BR2908" s="123"/>
      <c r="BX2908" s="123"/>
      <c r="BY2908" s="123"/>
      <c r="CB2908" s="129" t="s">
        <v>2538</v>
      </c>
      <c r="CC2908" s="129" t="s">
        <v>204</v>
      </c>
      <c r="CD2908" s="129" t="s">
        <v>2539</v>
      </c>
      <c r="CE2908" s="129" t="s">
        <v>2540</v>
      </c>
      <c r="CF2908" s="129" t="s">
        <v>2553</v>
      </c>
      <c r="CG2908" s="131" t="s">
        <v>18150</v>
      </c>
      <c r="CH2908" s="131" t="s">
        <v>14464</v>
      </c>
      <c r="CI2908" s="124" t="s">
        <v>21891</v>
      </c>
    </row>
    <row r="2909" spans="45:87" ht="15" hidden="1" x14ac:dyDescent="0.25">
      <c r="AS2909" s="124" t="s">
        <v>7104</v>
      </c>
      <c r="AT2909" s="129" t="s">
        <v>2538</v>
      </c>
      <c r="AU2909" s="129" t="s">
        <v>204</v>
      </c>
      <c r="AV2909" s="129" t="s">
        <v>2539</v>
      </c>
      <c r="AW2909" s="129" t="s">
        <v>2540</v>
      </c>
      <c r="AX2909" s="129" t="s">
        <v>2554</v>
      </c>
      <c r="AZ2909" s="129" t="s">
        <v>3984</v>
      </c>
      <c r="BA2909" s="130" t="s">
        <v>14465</v>
      </c>
      <c r="BB2909" s="130" t="s">
        <v>14466</v>
      </c>
      <c r="BH2909" s="124"/>
      <c r="BI2909" s="124"/>
      <c r="BP2909" s="123"/>
      <c r="BQ2909" s="123"/>
      <c r="BR2909" s="123"/>
      <c r="BX2909" s="123"/>
      <c r="BY2909" s="123"/>
      <c r="CB2909" s="129" t="s">
        <v>2538</v>
      </c>
      <c r="CC2909" s="129" t="s">
        <v>204</v>
      </c>
      <c r="CD2909" s="129" t="s">
        <v>2539</v>
      </c>
      <c r="CE2909" s="129" t="s">
        <v>2540</v>
      </c>
      <c r="CF2909" s="129" t="s">
        <v>2554</v>
      </c>
      <c r="CG2909" s="131" t="s">
        <v>18150</v>
      </c>
      <c r="CH2909" s="131" t="s">
        <v>14466</v>
      </c>
      <c r="CI2909" s="124" t="s">
        <v>21892</v>
      </c>
    </row>
    <row r="2910" spans="45:87" ht="15" hidden="1" x14ac:dyDescent="0.25">
      <c r="AS2910" s="124" t="s">
        <v>7105</v>
      </c>
      <c r="AT2910" s="129" t="s">
        <v>2538</v>
      </c>
      <c r="AU2910" s="129" t="s">
        <v>204</v>
      </c>
      <c r="AV2910" s="129" t="s">
        <v>2539</v>
      </c>
      <c r="AW2910" s="129" t="s">
        <v>2540</v>
      </c>
      <c r="AX2910" s="129" t="s">
        <v>2555</v>
      </c>
      <c r="AZ2910" s="129" t="s">
        <v>3984</v>
      </c>
      <c r="BA2910" s="130" t="s">
        <v>14467</v>
      </c>
      <c r="BB2910" s="130" t="s">
        <v>14468</v>
      </c>
      <c r="BH2910" s="124"/>
      <c r="BI2910" s="124"/>
      <c r="BP2910" s="123"/>
      <c r="BQ2910" s="123"/>
      <c r="BR2910" s="123"/>
      <c r="BX2910" s="123"/>
      <c r="BY2910" s="123"/>
      <c r="CB2910" s="129" t="s">
        <v>2538</v>
      </c>
      <c r="CC2910" s="129" t="s">
        <v>204</v>
      </c>
      <c r="CD2910" s="129" t="s">
        <v>2539</v>
      </c>
      <c r="CE2910" s="129" t="s">
        <v>2540</v>
      </c>
      <c r="CF2910" s="129" t="s">
        <v>2555</v>
      </c>
      <c r="CG2910" s="131" t="s">
        <v>18150</v>
      </c>
      <c r="CH2910" s="131" t="s">
        <v>14468</v>
      </c>
      <c r="CI2910" s="124" t="s">
        <v>21893</v>
      </c>
    </row>
    <row r="2911" spans="45:87" ht="15" hidden="1" x14ac:dyDescent="0.25">
      <c r="AS2911" s="124" t="s">
        <v>7106</v>
      </c>
      <c r="AT2911" s="129" t="s">
        <v>2538</v>
      </c>
      <c r="AU2911" s="129" t="s">
        <v>204</v>
      </c>
      <c r="AV2911" s="129" t="s">
        <v>2539</v>
      </c>
      <c r="AW2911" s="129" t="s">
        <v>2540</v>
      </c>
      <c r="AX2911" s="129" t="s">
        <v>2556</v>
      </c>
      <c r="AZ2911" s="129" t="s">
        <v>3984</v>
      </c>
      <c r="BA2911" s="130" t="s">
        <v>14469</v>
      </c>
      <c r="BB2911" s="130" t="s">
        <v>14470</v>
      </c>
      <c r="BH2911" s="124"/>
      <c r="BI2911" s="124"/>
      <c r="BP2911" s="123"/>
      <c r="BQ2911" s="123"/>
      <c r="BR2911" s="123"/>
      <c r="BX2911" s="123"/>
      <c r="BY2911" s="123"/>
      <c r="CB2911" s="129" t="s">
        <v>2538</v>
      </c>
      <c r="CC2911" s="129" t="s">
        <v>204</v>
      </c>
      <c r="CD2911" s="129" t="s">
        <v>2539</v>
      </c>
      <c r="CE2911" s="129" t="s">
        <v>2540</v>
      </c>
      <c r="CF2911" s="129" t="s">
        <v>2556</v>
      </c>
      <c r="CG2911" s="131" t="s">
        <v>18150</v>
      </c>
      <c r="CH2911" s="131" t="s">
        <v>14470</v>
      </c>
      <c r="CI2911" s="124" t="s">
        <v>21894</v>
      </c>
    </row>
    <row r="2912" spans="45:87" ht="15" hidden="1" x14ac:dyDescent="0.25">
      <c r="AS2912" s="124" t="s">
        <v>7107</v>
      </c>
      <c r="AT2912" s="129" t="s">
        <v>2538</v>
      </c>
      <c r="AU2912" s="129" t="s">
        <v>204</v>
      </c>
      <c r="AV2912" s="129" t="s">
        <v>2539</v>
      </c>
      <c r="AW2912" s="129" t="s">
        <v>2540</v>
      </c>
      <c r="AX2912" s="129" t="s">
        <v>2557</v>
      </c>
      <c r="AZ2912" s="129" t="s">
        <v>3984</v>
      </c>
      <c r="BA2912" s="130" t="s">
        <v>14471</v>
      </c>
      <c r="BB2912" s="130" t="s">
        <v>14472</v>
      </c>
      <c r="BH2912" s="124"/>
      <c r="BI2912" s="124"/>
      <c r="BP2912" s="123"/>
      <c r="BQ2912" s="123"/>
      <c r="BR2912" s="123"/>
      <c r="BX2912" s="123"/>
      <c r="BY2912" s="123"/>
      <c r="CB2912" s="129" t="s">
        <v>2538</v>
      </c>
      <c r="CC2912" s="129" t="s">
        <v>204</v>
      </c>
      <c r="CD2912" s="129" t="s">
        <v>2539</v>
      </c>
      <c r="CE2912" s="129" t="s">
        <v>2540</v>
      </c>
      <c r="CF2912" s="129" t="s">
        <v>2557</v>
      </c>
      <c r="CG2912" s="131" t="s">
        <v>18150</v>
      </c>
      <c r="CH2912" s="131" t="s">
        <v>14472</v>
      </c>
      <c r="CI2912" s="124" t="s">
        <v>21895</v>
      </c>
    </row>
    <row r="2913" spans="45:87" ht="15" hidden="1" x14ac:dyDescent="0.25">
      <c r="AS2913" s="124" t="s">
        <v>7108</v>
      </c>
      <c r="AT2913" s="129" t="s">
        <v>2538</v>
      </c>
      <c r="AU2913" s="129" t="s">
        <v>204</v>
      </c>
      <c r="AV2913" s="129" t="s">
        <v>2539</v>
      </c>
      <c r="AW2913" s="129" t="s">
        <v>2540</v>
      </c>
      <c r="AX2913" s="129" t="s">
        <v>2558</v>
      </c>
      <c r="AZ2913" s="129" t="s">
        <v>3984</v>
      </c>
      <c r="BA2913" s="130" t="s">
        <v>14473</v>
      </c>
      <c r="BB2913" s="130" t="s">
        <v>14474</v>
      </c>
      <c r="BH2913" s="124"/>
      <c r="BI2913" s="124"/>
      <c r="BP2913" s="123"/>
      <c r="BQ2913" s="123"/>
      <c r="BR2913" s="123"/>
      <c r="BX2913" s="123"/>
      <c r="BY2913" s="123"/>
      <c r="CB2913" s="129" t="s">
        <v>2538</v>
      </c>
      <c r="CC2913" s="129" t="s">
        <v>204</v>
      </c>
      <c r="CD2913" s="129" t="s">
        <v>2539</v>
      </c>
      <c r="CE2913" s="129" t="s">
        <v>2540</v>
      </c>
      <c r="CF2913" s="129" t="s">
        <v>2558</v>
      </c>
      <c r="CG2913" s="131" t="s">
        <v>18150</v>
      </c>
      <c r="CH2913" s="131" t="s">
        <v>14474</v>
      </c>
      <c r="CI2913" s="124" t="s">
        <v>21896</v>
      </c>
    </row>
    <row r="2914" spans="45:87" ht="15" hidden="1" x14ac:dyDescent="0.25">
      <c r="AS2914" s="124" t="s">
        <v>7109</v>
      </c>
      <c r="AT2914" s="129" t="s">
        <v>2538</v>
      </c>
      <c r="AU2914" s="129" t="s">
        <v>204</v>
      </c>
      <c r="AV2914" s="129" t="s">
        <v>2539</v>
      </c>
      <c r="AW2914" s="129" t="s">
        <v>2540</v>
      </c>
      <c r="AX2914" s="129" t="s">
        <v>2559</v>
      </c>
      <c r="AZ2914" s="129" t="s">
        <v>3984</v>
      </c>
      <c r="BA2914" s="130" t="s">
        <v>14475</v>
      </c>
      <c r="BB2914" s="130" t="s">
        <v>14476</v>
      </c>
      <c r="BH2914" s="124"/>
      <c r="BI2914" s="124"/>
      <c r="BP2914" s="123"/>
      <c r="BQ2914" s="123"/>
      <c r="BR2914" s="123"/>
      <c r="BX2914" s="123"/>
      <c r="BY2914" s="123"/>
      <c r="CB2914" s="129" t="s">
        <v>2538</v>
      </c>
      <c r="CC2914" s="129" t="s">
        <v>204</v>
      </c>
      <c r="CD2914" s="129" t="s">
        <v>2539</v>
      </c>
      <c r="CE2914" s="129" t="s">
        <v>2540</v>
      </c>
      <c r="CF2914" s="129" t="s">
        <v>2559</v>
      </c>
      <c r="CG2914" s="131" t="s">
        <v>18150</v>
      </c>
      <c r="CH2914" s="131" t="s">
        <v>14476</v>
      </c>
      <c r="CI2914" s="124" t="s">
        <v>21897</v>
      </c>
    </row>
    <row r="2915" spans="45:87" ht="15" hidden="1" x14ac:dyDescent="0.25">
      <c r="AS2915" s="124" t="s">
        <v>7110</v>
      </c>
      <c r="AT2915" s="129" t="s">
        <v>2538</v>
      </c>
      <c r="AU2915" s="129" t="s">
        <v>204</v>
      </c>
      <c r="AV2915" s="129" t="s">
        <v>2539</v>
      </c>
      <c r="AW2915" s="129" t="s">
        <v>2540</v>
      </c>
      <c r="AX2915" s="129" t="s">
        <v>2560</v>
      </c>
      <c r="AZ2915" s="129" t="s">
        <v>3984</v>
      </c>
      <c r="BA2915" s="130" t="s">
        <v>14477</v>
      </c>
      <c r="BB2915" s="130" t="s">
        <v>14478</v>
      </c>
      <c r="BH2915" s="124"/>
      <c r="BI2915" s="124"/>
      <c r="BP2915" s="123"/>
      <c r="BQ2915" s="123"/>
      <c r="BR2915" s="123"/>
      <c r="BX2915" s="123"/>
      <c r="BY2915" s="123"/>
      <c r="CB2915" s="129" t="s">
        <v>2538</v>
      </c>
      <c r="CC2915" s="129" t="s">
        <v>204</v>
      </c>
      <c r="CD2915" s="129" t="s">
        <v>2539</v>
      </c>
      <c r="CE2915" s="129" t="s">
        <v>2540</v>
      </c>
      <c r="CF2915" s="129" t="s">
        <v>2560</v>
      </c>
      <c r="CG2915" s="131" t="s">
        <v>18150</v>
      </c>
      <c r="CH2915" s="131" t="s">
        <v>14478</v>
      </c>
      <c r="CI2915" s="124" t="s">
        <v>21898</v>
      </c>
    </row>
    <row r="2916" spans="45:87" ht="15" hidden="1" x14ac:dyDescent="0.25">
      <c r="AS2916" s="124" t="s">
        <v>7111</v>
      </c>
      <c r="AT2916" s="129" t="s">
        <v>2538</v>
      </c>
      <c r="AU2916" s="129" t="s">
        <v>204</v>
      </c>
      <c r="AV2916" s="129" t="s">
        <v>2539</v>
      </c>
      <c r="AW2916" s="129" t="s">
        <v>2540</v>
      </c>
      <c r="AX2916" s="129" t="s">
        <v>2561</v>
      </c>
      <c r="AZ2916" s="129" t="s">
        <v>3984</v>
      </c>
      <c r="BA2916" s="130" t="s">
        <v>14479</v>
      </c>
      <c r="BB2916" s="130" t="s">
        <v>14480</v>
      </c>
      <c r="BH2916" s="124"/>
      <c r="BI2916" s="124"/>
      <c r="BP2916" s="123"/>
      <c r="BQ2916" s="123"/>
      <c r="BR2916" s="123"/>
      <c r="BX2916" s="123"/>
      <c r="BY2916" s="123"/>
      <c r="CB2916" s="129" t="s">
        <v>2538</v>
      </c>
      <c r="CC2916" s="129" t="s">
        <v>204</v>
      </c>
      <c r="CD2916" s="129" t="s">
        <v>2539</v>
      </c>
      <c r="CE2916" s="129" t="s">
        <v>2540</v>
      </c>
      <c r="CF2916" s="129" t="s">
        <v>2561</v>
      </c>
      <c r="CG2916" s="131" t="s">
        <v>18150</v>
      </c>
      <c r="CH2916" s="131" t="s">
        <v>14480</v>
      </c>
      <c r="CI2916" s="124" t="s">
        <v>21899</v>
      </c>
    </row>
    <row r="2917" spans="45:87" ht="15" hidden="1" x14ac:dyDescent="0.25">
      <c r="AS2917" s="124" t="s">
        <v>7112</v>
      </c>
      <c r="AT2917" s="129" t="s">
        <v>2538</v>
      </c>
      <c r="AU2917" s="129" t="s">
        <v>204</v>
      </c>
      <c r="AV2917" s="129" t="s">
        <v>2539</v>
      </c>
      <c r="AW2917" s="129" t="s">
        <v>2540</v>
      </c>
      <c r="AX2917" s="129" t="s">
        <v>2562</v>
      </c>
      <c r="AZ2917" s="129" t="s">
        <v>3984</v>
      </c>
      <c r="BA2917" s="130" t="s">
        <v>14481</v>
      </c>
      <c r="BB2917" s="130" t="s">
        <v>14482</v>
      </c>
      <c r="BH2917" s="124"/>
      <c r="BI2917" s="124"/>
      <c r="BP2917" s="123"/>
      <c r="BQ2917" s="123"/>
      <c r="BR2917" s="123"/>
      <c r="BX2917" s="123"/>
      <c r="BY2917" s="123"/>
      <c r="CB2917" s="129" t="s">
        <v>2538</v>
      </c>
      <c r="CC2917" s="129" t="s">
        <v>204</v>
      </c>
      <c r="CD2917" s="129" t="s">
        <v>2539</v>
      </c>
      <c r="CE2917" s="129" t="s">
        <v>2540</v>
      </c>
      <c r="CF2917" s="129" t="s">
        <v>2562</v>
      </c>
      <c r="CG2917" s="131" t="s">
        <v>18150</v>
      </c>
      <c r="CH2917" s="131" t="s">
        <v>14482</v>
      </c>
      <c r="CI2917" s="124" t="s">
        <v>21900</v>
      </c>
    </row>
    <row r="2918" spans="45:87" ht="15" hidden="1" x14ac:dyDescent="0.25">
      <c r="AS2918" s="124" t="s">
        <v>7113</v>
      </c>
      <c r="AT2918" s="129" t="s">
        <v>2538</v>
      </c>
      <c r="AU2918" s="129" t="s">
        <v>204</v>
      </c>
      <c r="AV2918" s="129" t="s">
        <v>2539</v>
      </c>
      <c r="AW2918" s="129" t="s">
        <v>2540</v>
      </c>
      <c r="AX2918" s="129" t="s">
        <v>2563</v>
      </c>
      <c r="AZ2918" s="129" t="s">
        <v>3984</v>
      </c>
      <c r="BA2918" s="130" t="s">
        <v>14483</v>
      </c>
      <c r="BB2918" s="130" t="s">
        <v>14484</v>
      </c>
      <c r="BH2918" s="124"/>
      <c r="BI2918" s="124"/>
      <c r="BP2918" s="123"/>
      <c r="BQ2918" s="123"/>
      <c r="BR2918" s="123"/>
      <c r="BX2918" s="123"/>
      <c r="BY2918" s="123"/>
      <c r="CB2918" s="129" t="s">
        <v>2538</v>
      </c>
      <c r="CC2918" s="129" t="s">
        <v>204</v>
      </c>
      <c r="CD2918" s="129" t="s">
        <v>2539</v>
      </c>
      <c r="CE2918" s="129" t="s">
        <v>2540</v>
      </c>
      <c r="CF2918" s="129" t="s">
        <v>2563</v>
      </c>
      <c r="CG2918" s="131" t="s">
        <v>18150</v>
      </c>
      <c r="CH2918" s="131" t="s">
        <v>14484</v>
      </c>
      <c r="CI2918" s="124" t="s">
        <v>21901</v>
      </c>
    </row>
    <row r="2919" spans="45:87" ht="15" hidden="1" x14ac:dyDescent="0.25">
      <c r="AS2919" s="124" t="s">
        <v>7114</v>
      </c>
      <c r="AT2919" s="129" t="s">
        <v>2538</v>
      </c>
      <c r="AU2919" s="129" t="s">
        <v>204</v>
      </c>
      <c r="AV2919" s="129" t="s">
        <v>2539</v>
      </c>
      <c r="AW2919" s="129" t="s">
        <v>2540</v>
      </c>
      <c r="AX2919" s="129" t="s">
        <v>2564</v>
      </c>
      <c r="AZ2919" s="129" t="s">
        <v>3984</v>
      </c>
      <c r="BA2919" s="130" t="s">
        <v>14485</v>
      </c>
      <c r="BB2919" s="130" t="s">
        <v>14486</v>
      </c>
      <c r="BH2919" s="124"/>
      <c r="BI2919" s="124"/>
      <c r="BP2919" s="123"/>
      <c r="BQ2919" s="123"/>
      <c r="BR2919" s="123"/>
      <c r="BX2919" s="123"/>
      <c r="BY2919" s="123"/>
      <c r="CB2919" s="129" t="s">
        <v>2538</v>
      </c>
      <c r="CC2919" s="129" t="s">
        <v>204</v>
      </c>
      <c r="CD2919" s="129" t="s">
        <v>2539</v>
      </c>
      <c r="CE2919" s="129" t="s">
        <v>2540</v>
      </c>
      <c r="CF2919" s="129" t="s">
        <v>2564</v>
      </c>
      <c r="CG2919" s="131" t="s">
        <v>18150</v>
      </c>
      <c r="CH2919" s="131" t="s">
        <v>14486</v>
      </c>
      <c r="CI2919" s="124" t="s">
        <v>21902</v>
      </c>
    </row>
    <row r="2920" spans="45:87" ht="15" hidden="1" x14ac:dyDescent="0.25">
      <c r="AS2920" s="124" t="s">
        <v>7115</v>
      </c>
      <c r="AT2920" s="129" t="s">
        <v>2538</v>
      </c>
      <c r="AU2920" s="129" t="s">
        <v>204</v>
      </c>
      <c r="AV2920" s="129" t="s">
        <v>2539</v>
      </c>
      <c r="AW2920" s="129" t="s">
        <v>2540</v>
      </c>
      <c r="AX2920" s="129" t="s">
        <v>2565</v>
      </c>
      <c r="AZ2920" s="129" t="s">
        <v>3984</v>
      </c>
      <c r="BA2920" s="130" t="s">
        <v>14487</v>
      </c>
      <c r="BB2920" s="130" t="s">
        <v>14488</v>
      </c>
      <c r="BH2920" s="124"/>
      <c r="BI2920" s="124"/>
      <c r="BP2920" s="123"/>
      <c r="BQ2920" s="123"/>
      <c r="BR2920" s="123"/>
      <c r="BX2920" s="123"/>
      <c r="BY2920" s="123"/>
      <c r="CB2920" s="129" t="s">
        <v>2538</v>
      </c>
      <c r="CC2920" s="129" t="s">
        <v>204</v>
      </c>
      <c r="CD2920" s="129" t="s">
        <v>2539</v>
      </c>
      <c r="CE2920" s="129" t="s">
        <v>2540</v>
      </c>
      <c r="CF2920" s="129" t="s">
        <v>2565</v>
      </c>
      <c r="CG2920" s="131" t="s">
        <v>18150</v>
      </c>
      <c r="CH2920" s="131" t="s">
        <v>14488</v>
      </c>
      <c r="CI2920" s="124" t="s">
        <v>21903</v>
      </c>
    </row>
    <row r="2921" spans="45:87" ht="15" hidden="1" x14ac:dyDescent="0.25">
      <c r="AS2921" s="124" t="s">
        <v>7116</v>
      </c>
      <c r="AT2921" s="129" t="s">
        <v>2538</v>
      </c>
      <c r="AU2921" s="129" t="s">
        <v>204</v>
      </c>
      <c r="AV2921" s="129" t="s">
        <v>2539</v>
      </c>
      <c r="AW2921" s="129" t="s">
        <v>2540</v>
      </c>
      <c r="AX2921" s="129" t="s">
        <v>2566</v>
      </c>
      <c r="AZ2921" s="129" t="s">
        <v>3984</v>
      </c>
      <c r="BA2921" s="130" t="s">
        <v>14489</v>
      </c>
      <c r="BB2921" s="130" t="s">
        <v>14490</v>
      </c>
      <c r="BH2921" s="124"/>
      <c r="BI2921" s="124"/>
      <c r="BP2921" s="123"/>
      <c r="BQ2921" s="123"/>
      <c r="BR2921" s="123"/>
      <c r="BX2921" s="123"/>
      <c r="BY2921" s="123"/>
      <c r="CB2921" s="129" t="s">
        <v>2538</v>
      </c>
      <c r="CC2921" s="129" t="s">
        <v>204</v>
      </c>
      <c r="CD2921" s="129" t="s">
        <v>2539</v>
      </c>
      <c r="CE2921" s="129" t="s">
        <v>2540</v>
      </c>
      <c r="CF2921" s="129" t="s">
        <v>2566</v>
      </c>
      <c r="CG2921" s="131" t="s">
        <v>18150</v>
      </c>
      <c r="CH2921" s="131" t="s">
        <v>14490</v>
      </c>
      <c r="CI2921" s="124" t="s">
        <v>21904</v>
      </c>
    </row>
    <row r="2922" spans="45:87" ht="15" hidden="1" x14ac:dyDescent="0.25">
      <c r="AS2922" s="124" t="s">
        <v>7117</v>
      </c>
      <c r="AT2922" s="129" t="s">
        <v>2538</v>
      </c>
      <c r="AU2922" s="129" t="s">
        <v>204</v>
      </c>
      <c r="AV2922" s="129" t="s">
        <v>2539</v>
      </c>
      <c r="AW2922" s="129" t="s">
        <v>2540</v>
      </c>
      <c r="AX2922" s="129" t="s">
        <v>2567</v>
      </c>
      <c r="AZ2922" s="129" t="s">
        <v>3984</v>
      </c>
      <c r="BA2922" s="130" t="s">
        <v>14491</v>
      </c>
      <c r="BB2922" s="130" t="s">
        <v>14492</v>
      </c>
      <c r="BH2922" s="124"/>
      <c r="BI2922" s="124"/>
      <c r="BP2922" s="123"/>
      <c r="BQ2922" s="123"/>
      <c r="BR2922" s="123"/>
      <c r="BX2922" s="123"/>
      <c r="BY2922" s="123"/>
      <c r="CB2922" s="129" t="s">
        <v>2538</v>
      </c>
      <c r="CC2922" s="129" t="s">
        <v>204</v>
      </c>
      <c r="CD2922" s="129" t="s">
        <v>2539</v>
      </c>
      <c r="CE2922" s="129" t="s">
        <v>2540</v>
      </c>
      <c r="CF2922" s="129" t="s">
        <v>2567</v>
      </c>
      <c r="CG2922" s="131" t="s">
        <v>18150</v>
      </c>
      <c r="CH2922" s="131" t="s">
        <v>14492</v>
      </c>
      <c r="CI2922" s="124" t="s">
        <v>21905</v>
      </c>
    </row>
    <row r="2923" spans="45:87" ht="15" hidden="1" x14ac:dyDescent="0.25">
      <c r="AS2923" s="124" t="s">
        <v>7118</v>
      </c>
      <c r="AT2923" s="129" t="s">
        <v>2538</v>
      </c>
      <c r="AU2923" s="129" t="s">
        <v>204</v>
      </c>
      <c r="AV2923" s="129" t="s">
        <v>2539</v>
      </c>
      <c r="AW2923" s="129" t="s">
        <v>2540</v>
      </c>
      <c r="AX2923" s="129" t="s">
        <v>2568</v>
      </c>
      <c r="AZ2923" s="129" t="s">
        <v>3984</v>
      </c>
      <c r="BA2923" s="130" t="s">
        <v>14493</v>
      </c>
      <c r="BB2923" s="130" t="s">
        <v>14494</v>
      </c>
      <c r="BH2923" s="124"/>
      <c r="BI2923" s="124"/>
      <c r="BP2923" s="123"/>
      <c r="BQ2923" s="123"/>
      <c r="BR2923" s="123"/>
      <c r="BX2923" s="123"/>
      <c r="BY2923" s="123"/>
      <c r="CB2923" s="129" t="s">
        <v>2538</v>
      </c>
      <c r="CC2923" s="129" t="s">
        <v>204</v>
      </c>
      <c r="CD2923" s="129" t="s">
        <v>2539</v>
      </c>
      <c r="CE2923" s="129" t="s">
        <v>2540</v>
      </c>
      <c r="CF2923" s="129" t="s">
        <v>2568</v>
      </c>
      <c r="CG2923" s="131" t="s">
        <v>18150</v>
      </c>
      <c r="CH2923" s="131" t="s">
        <v>14494</v>
      </c>
      <c r="CI2923" s="124" t="s">
        <v>21906</v>
      </c>
    </row>
    <row r="2924" spans="45:87" ht="15" hidden="1" x14ac:dyDescent="0.25">
      <c r="AS2924" s="124" t="s">
        <v>7119</v>
      </c>
      <c r="AT2924" s="129" t="s">
        <v>2538</v>
      </c>
      <c r="AU2924" s="129" t="s">
        <v>204</v>
      </c>
      <c r="AV2924" s="129" t="s">
        <v>2539</v>
      </c>
      <c r="AW2924" s="129" t="s">
        <v>2540</v>
      </c>
      <c r="AX2924" s="129" t="s">
        <v>2569</v>
      </c>
      <c r="AZ2924" s="129" t="s">
        <v>3984</v>
      </c>
      <c r="BA2924" s="130" t="s">
        <v>14495</v>
      </c>
      <c r="BB2924" s="130" t="s">
        <v>14496</v>
      </c>
      <c r="BH2924" s="124"/>
      <c r="BI2924" s="124"/>
      <c r="BP2924" s="123"/>
      <c r="BQ2924" s="123"/>
      <c r="BR2924" s="123"/>
      <c r="BX2924" s="123"/>
      <c r="BY2924" s="123"/>
      <c r="CB2924" s="129" t="s">
        <v>2538</v>
      </c>
      <c r="CC2924" s="129" t="s">
        <v>204</v>
      </c>
      <c r="CD2924" s="129" t="s">
        <v>2539</v>
      </c>
      <c r="CE2924" s="129" t="s">
        <v>2540</v>
      </c>
      <c r="CF2924" s="129" t="s">
        <v>2569</v>
      </c>
      <c r="CG2924" s="131" t="s">
        <v>18150</v>
      </c>
      <c r="CH2924" s="131" t="s">
        <v>14496</v>
      </c>
      <c r="CI2924" s="124" t="s">
        <v>21907</v>
      </c>
    </row>
    <row r="2925" spans="45:87" ht="15" hidden="1" x14ac:dyDescent="0.25">
      <c r="AS2925" s="124" t="s">
        <v>7120</v>
      </c>
      <c r="AT2925" s="129" t="s">
        <v>2538</v>
      </c>
      <c r="AU2925" s="129" t="s">
        <v>204</v>
      </c>
      <c r="AV2925" s="129" t="s">
        <v>2539</v>
      </c>
      <c r="AW2925" s="129" t="s">
        <v>2540</v>
      </c>
      <c r="AX2925" s="129" t="s">
        <v>2570</v>
      </c>
      <c r="AZ2925" s="129" t="s">
        <v>3984</v>
      </c>
      <c r="BA2925" s="130" t="s">
        <v>14497</v>
      </c>
      <c r="BB2925" s="130" t="s">
        <v>14498</v>
      </c>
      <c r="BH2925" s="124"/>
      <c r="BI2925" s="124"/>
      <c r="BP2925" s="123"/>
      <c r="BQ2925" s="123"/>
      <c r="BR2925" s="123"/>
      <c r="BX2925" s="123"/>
      <c r="BY2925" s="123"/>
      <c r="CB2925" s="129" t="s">
        <v>2538</v>
      </c>
      <c r="CC2925" s="129" t="s">
        <v>204</v>
      </c>
      <c r="CD2925" s="129" t="s">
        <v>2539</v>
      </c>
      <c r="CE2925" s="129" t="s">
        <v>2540</v>
      </c>
      <c r="CF2925" s="129" t="s">
        <v>2570</v>
      </c>
      <c r="CG2925" s="131" t="s">
        <v>18150</v>
      </c>
      <c r="CH2925" s="131" t="s">
        <v>14498</v>
      </c>
      <c r="CI2925" s="124" t="s">
        <v>21908</v>
      </c>
    </row>
    <row r="2926" spans="45:87" ht="15" hidden="1" x14ac:dyDescent="0.25">
      <c r="AS2926" s="124" t="s">
        <v>7121</v>
      </c>
      <c r="AT2926" s="129" t="s">
        <v>2538</v>
      </c>
      <c r="AU2926" s="129" t="s">
        <v>204</v>
      </c>
      <c r="AV2926" s="129" t="s">
        <v>2539</v>
      </c>
      <c r="AW2926" s="129" t="s">
        <v>2540</v>
      </c>
      <c r="AX2926" s="129" t="s">
        <v>2571</v>
      </c>
      <c r="AZ2926" s="129" t="s">
        <v>3984</v>
      </c>
      <c r="BA2926" s="130" t="s">
        <v>14499</v>
      </c>
      <c r="BB2926" s="130" t="s">
        <v>14500</v>
      </c>
      <c r="BH2926" s="124"/>
      <c r="BI2926" s="124"/>
      <c r="BP2926" s="123"/>
      <c r="BQ2926" s="123"/>
      <c r="BR2926" s="123"/>
      <c r="BX2926" s="123"/>
      <c r="BY2926" s="123"/>
      <c r="CB2926" s="129" t="s">
        <v>2538</v>
      </c>
      <c r="CC2926" s="129" t="s">
        <v>204</v>
      </c>
      <c r="CD2926" s="129" t="s">
        <v>2539</v>
      </c>
      <c r="CE2926" s="129" t="s">
        <v>2540</v>
      </c>
      <c r="CF2926" s="129" t="s">
        <v>2571</v>
      </c>
      <c r="CG2926" s="131" t="s">
        <v>18150</v>
      </c>
      <c r="CH2926" s="131" t="s">
        <v>14500</v>
      </c>
      <c r="CI2926" s="124" t="s">
        <v>21909</v>
      </c>
    </row>
    <row r="2927" spans="45:87" ht="15" hidden="1" x14ac:dyDescent="0.25">
      <c r="AS2927" s="124" t="s">
        <v>7122</v>
      </c>
      <c r="AT2927" s="129" t="s">
        <v>2538</v>
      </c>
      <c r="AU2927" s="129" t="s">
        <v>204</v>
      </c>
      <c r="AV2927" s="129" t="s">
        <v>2539</v>
      </c>
      <c r="AW2927" s="129" t="s">
        <v>2540</v>
      </c>
      <c r="AX2927" s="129" t="s">
        <v>2572</v>
      </c>
      <c r="AZ2927" s="129" t="s">
        <v>3984</v>
      </c>
      <c r="BA2927" s="130" t="s">
        <v>14501</v>
      </c>
      <c r="BB2927" s="130" t="s">
        <v>14502</v>
      </c>
      <c r="BH2927" s="124"/>
      <c r="BI2927" s="124"/>
      <c r="BP2927" s="123"/>
      <c r="BQ2927" s="123"/>
      <c r="BR2927" s="123"/>
      <c r="BX2927" s="123"/>
      <c r="BY2927" s="123"/>
      <c r="CB2927" s="129" t="s">
        <v>2538</v>
      </c>
      <c r="CC2927" s="129" t="s">
        <v>204</v>
      </c>
      <c r="CD2927" s="129" t="s">
        <v>2539</v>
      </c>
      <c r="CE2927" s="129" t="s">
        <v>2540</v>
      </c>
      <c r="CF2927" s="129" t="s">
        <v>2572</v>
      </c>
      <c r="CG2927" s="131" t="s">
        <v>18150</v>
      </c>
      <c r="CH2927" s="131" t="s">
        <v>14502</v>
      </c>
      <c r="CI2927" s="124" t="s">
        <v>21910</v>
      </c>
    </row>
    <row r="2928" spans="45:87" ht="15" hidden="1" x14ac:dyDescent="0.25">
      <c r="AS2928" s="124" t="s">
        <v>7123</v>
      </c>
      <c r="AT2928" s="129" t="s">
        <v>2538</v>
      </c>
      <c r="AU2928" s="129" t="s">
        <v>204</v>
      </c>
      <c r="AV2928" s="129" t="s">
        <v>2539</v>
      </c>
      <c r="AW2928" s="129" t="s">
        <v>2540</v>
      </c>
      <c r="AX2928" s="129" t="s">
        <v>2573</v>
      </c>
      <c r="AZ2928" s="129" t="s">
        <v>3984</v>
      </c>
      <c r="BA2928" s="130" t="s">
        <v>14503</v>
      </c>
      <c r="BB2928" s="130" t="s">
        <v>14504</v>
      </c>
      <c r="BH2928" s="124"/>
      <c r="BI2928" s="124"/>
      <c r="BP2928" s="123"/>
      <c r="BQ2928" s="123"/>
      <c r="BR2928" s="123"/>
      <c r="BX2928" s="123"/>
      <c r="BY2928" s="123"/>
      <c r="CB2928" s="129" t="s">
        <v>2538</v>
      </c>
      <c r="CC2928" s="129" t="s">
        <v>204</v>
      </c>
      <c r="CD2928" s="129" t="s">
        <v>2539</v>
      </c>
      <c r="CE2928" s="129" t="s">
        <v>2540</v>
      </c>
      <c r="CF2928" s="129" t="s">
        <v>2573</v>
      </c>
      <c r="CG2928" s="131" t="s">
        <v>18150</v>
      </c>
      <c r="CH2928" s="131" t="s">
        <v>14504</v>
      </c>
      <c r="CI2928" s="124" t="s">
        <v>21911</v>
      </c>
    </row>
    <row r="2929" spans="45:87" ht="15" hidden="1" x14ac:dyDescent="0.25">
      <c r="AS2929" s="124" t="s">
        <v>7124</v>
      </c>
      <c r="AT2929" s="129" t="s">
        <v>2538</v>
      </c>
      <c r="AU2929" s="129" t="s">
        <v>204</v>
      </c>
      <c r="AV2929" s="129" t="s">
        <v>2539</v>
      </c>
      <c r="AW2929" s="129" t="s">
        <v>2540</v>
      </c>
      <c r="AX2929" s="129" t="s">
        <v>2574</v>
      </c>
      <c r="AZ2929" s="129" t="s">
        <v>3984</v>
      </c>
      <c r="BA2929" s="130" t="s">
        <v>14505</v>
      </c>
      <c r="BB2929" s="130" t="s">
        <v>14506</v>
      </c>
      <c r="BH2929" s="124"/>
      <c r="BI2929" s="124"/>
      <c r="BP2929" s="123"/>
      <c r="BQ2929" s="123"/>
      <c r="BR2929" s="123"/>
      <c r="BX2929" s="123"/>
      <c r="BY2929" s="123"/>
      <c r="CB2929" s="129" t="s">
        <v>2538</v>
      </c>
      <c r="CC2929" s="129" t="s">
        <v>204</v>
      </c>
      <c r="CD2929" s="129" t="s">
        <v>2539</v>
      </c>
      <c r="CE2929" s="129" t="s">
        <v>2540</v>
      </c>
      <c r="CF2929" s="129" t="s">
        <v>2574</v>
      </c>
      <c r="CG2929" s="131" t="s">
        <v>18150</v>
      </c>
      <c r="CH2929" s="131" t="s">
        <v>14506</v>
      </c>
      <c r="CI2929" s="124" t="s">
        <v>21912</v>
      </c>
    </row>
    <row r="2930" spans="45:87" ht="15" hidden="1" x14ac:dyDescent="0.25">
      <c r="AS2930" s="124" t="s">
        <v>7125</v>
      </c>
      <c r="AT2930" s="129" t="s">
        <v>2538</v>
      </c>
      <c r="AU2930" s="129" t="s">
        <v>204</v>
      </c>
      <c r="AV2930" s="129" t="s">
        <v>2539</v>
      </c>
      <c r="AW2930" s="129" t="s">
        <v>2540</v>
      </c>
      <c r="AX2930" s="129" t="s">
        <v>2575</v>
      </c>
      <c r="AZ2930" s="129" t="s">
        <v>3984</v>
      </c>
      <c r="BA2930" s="130" t="s">
        <v>14507</v>
      </c>
      <c r="BB2930" s="130" t="s">
        <v>14508</v>
      </c>
      <c r="BH2930" s="124"/>
      <c r="BI2930" s="124"/>
      <c r="BP2930" s="123"/>
      <c r="BQ2930" s="123"/>
      <c r="BR2930" s="123"/>
      <c r="BX2930" s="123"/>
      <c r="BY2930" s="123"/>
      <c r="CB2930" s="129" t="s">
        <v>2538</v>
      </c>
      <c r="CC2930" s="129" t="s">
        <v>204</v>
      </c>
      <c r="CD2930" s="129" t="s">
        <v>2539</v>
      </c>
      <c r="CE2930" s="129" t="s">
        <v>2540</v>
      </c>
      <c r="CF2930" s="129" t="s">
        <v>2575</v>
      </c>
      <c r="CG2930" s="131" t="s">
        <v>18150</v>
      </c>
      <c r="CH2930" s="131" t="s">
        <v>14508</v>
      </c>
      <c r="CI2930" s="124" t="s">
        <v>21913</v>
      </c>
    </row>
    <row r="2931" spans="45:87" ht="15" hidden="1" x14ac:dyDescent="0.25">
      <c r="AS2931" s="124" t="s">
        <v>7126</v>
      </c>
      <c r="AT2931" s="129" t="s">
        <v>2538</v>
      </c>
      <c r="AU2931" s="129" t="s">
        <v>204</v>
      </c>
      <c r="AV2931" s="129" t="s">
        <v>2539</v>
      </c>
      <c r="AW2931" s="129" t="s">
        <v>2576</v>
      </c>
      <c r="AX2931" s="129" t="s">
        <v>2577</v>
      </c>
      <c r="AZ2931" s="129" t="s">
        <v>3984</v>
      </c>
      <c r="BA2931" s="130" t="s">
        <v>14509</v>
      </c>
      <c r="BB2931" s="130" t="s">
        <v>14510</v>
      </c>
      <c r="BH2931" s="124"/>
      <c r="BI2931" s="124"/>
      <c r="BP2931" s="123"/>
      <c r="BQ2931" s="123"/>
      <c r="BR2931" s="123"/>
      <c r="BX2931" s="123"/>
      <c r="BY2931" s="123"/>
      <c r="CB2931" s="129" t="s">
        <v>2538</v>
      </c>
      <c r="CC2931" s="129" t="s">
        <v>204</v>
      </c>
      <c r="CD2931" s="129" t="s">
        <v>2539</v>
      </c>
      <c r="CE2931" s="129" t="s">
        <v>2576</v>
      </c>
      <c r="CF2931" s="129" t="s">
        <v>2577</v>
      </c>
      <c r="CG2931" s="131" t="s">
        <v>18151</v>
      </c>
      <c r="CH2931" s="131" t="s">
        <v>14510</v>
      </c>
      <c r="CI2931" s="124" t="s">
        <v>21914</v>
      </c>
    </row>
    <row r="2932" spans="45:87" ht="15" hidden="1" x14ac:dyDescent="0.25">
      <c r="AS2932" s="124" t="s">
        <v>7127</v>
      </c>
      <c r="AT2932" s="129" t="s">
        <v>2538</v>
      </c>
      <c r="AU2932" s="129" t="s">
        <v>204</v>
      </c>
      <c r="AV2932" s="129" t="s">
        <v>2539</v>
      </c>
      <c r="AW2932" s="129" t="s">
        <v>2576</v>
      </c>
      <c r="AX2932" s="129" t="s">
        <v>2578</v>
      </c>
      <c r="AZ2932" s="129" t="s">
        <v>3984</v>
      </c>
      <c r="BA2932" s="130" t="s">
        <v>14511</v>
      </c>
      <c r="BB2932" s="130" t="s">
        <v>14512</v>
      </c>
      <c r="BH2932" s="124"/>
      <c r="BI2932" s="124"/>
      <c r="BP2932" s="123"/>
      <c r="BQ2932" s="123"/>
      <c r="BR2932" s="123"/>
      <c r="BX2932" s="123"/>
      <c r="BY2932" s="123"/>
      <c r="CB2932" s="129" t="s">
        <v>2538</v>
      </c>
      <c r="CC2932" s="129" t="s">
        <v>204</v>
      </c>
      <c r="CD2932" s="129" t="s">
        <v>2539</v>
      </c>
      <c r="CE2932" s="129" t="s">
        <v>2576</v>
      </c>
      <c r="CF2932" s="129" t="s">
        <v>2578</v>
      </c>
      <c r="CG2932" s="131" t="s">
        <v>18151</v>
      </c>
      <c r="CH2932" s="131" t="s">
        <v>14512</v>
      </c>
      <c r="CI2932" s="124" t="s">
        <v>21915</v>
      </c>
    </row>
    <row r="2933" spans="45:87" ht="15" hidden="1" x14ac:dyDescent="0.25">
      <c r="AS2933" s="124" t="s">
        <v>7128</v>
      </c>
      <c r="AT2933" s="129" t="s">
        <v>2538</v>
      </c>
      <c r="AU2933" s="129" t="s">
        <v>204</v>
      </c>
      <c r="AV2933" s="129" t="s">
        <v>2539</v>
      </c>
      <c r="AW2933" s="129" t="s">
        <v>2576</v>
      </c>
      <c r="AX2933" s="129" t="s">
        <v>2579</v>
      </c>
      <c r="AZ2933" s="129" t="s">
        <v>3984</v>
      </c>
      <c r="BA2933" s="130" t="s">
        <v>14513</v>
      </c>
      <c r="BB2933" s="130" t="s">
        <v>14514</v>
      </c>
      <c r="BH2933" s="124"/>
      <c r="BI2933" s="124"/>
      <c r="BP2933" s="123"/>
      <c r="BQ2933" s="123"/>
      <c r="BR2933" s="123"/>
      <c r="BX2933" s="123"/>
      <c r="BY2933" s="123"/>
      <c r="CB2933" s="129" t="s">
        <v>2538</v>
      </c>
      <c r="CC2933" s="129" t="s">
        <v>204</v>
      </c>
      <c r="CD2933" s="129" t="s">
        <v>2539</v>
      </c>
      <c r="CE2933" s="129" t="s">
        <v>2576</v>
      </c>
      <c r="CF2933" s="129" t="s">
        <v>2579</v>
      </c>
      <c r="CG2933" s="131" t="s">
        <v>18151</v>
      </c>
      <c r="CH2933" s="131" t="s">
        <v>14514</v>
      </c>
      <c r="CI2933" s="124" t="s">
        <v>21916</v>
      </c>
    </row>
    <row r="2934" spans="45:87" ht="15" hidden="1" x14ac:dyDescent="0.25">
      <c r="AS2934" s="124" t="s">
        <v>7129</v>
      </c>
      <c r="AT2934" s="129" t="s">
        <v>2538</v>
      </c>
      <c r="AU2934" s="129" t="s">
        <v>204</v>
      </c>
      <c r="AV2934" s="129" t="s">
        <v>2539</v>
      </c>
      <c r="AW2934" s="129" t="s">
        <v>2576</v>
      </c>
      <c r="AX2934" s="129" t="s">
        <v>2580</v>
      </c>
      <c r="AZ2934" s="129" t="s">
        <v>3984</v>
      </c>
      <c r="BA2934" s="130" t="s">
        <v>14515</v>
      </c>
      <c r="BB2934" s="130" t="s">
        <v>14516</v>
      </c>
      <c r="BH2934" s="124"/>
      <c r="BI2934" s="124"/>
      <c r="BP2934" s="123"/>
      <c r="BQ2934" s="123"/>
      <c r="BR2934" s="123"/>
      <c r="BX2934" s="123"/>
      <c r="BY2934" s="123"/>
      <c r="CB2934" s="129" t="s">
        <v>2538</v>
      </c>
      <c r="CC2934" s="129" t="s">
        <v>204</v>
      </c>
      <c r="CD2934" s="129" t="s">
        <v>2539</v>
      </c>
      <c r="CE2934" s="129" t="s">
        <v>2576</v>
      </c>
      <c r="CF2934" s="129" t="s">
        <v>2580</v>
      </c>
      <c r="CG2934" s="131" t="s">
        <v>18151</v>
      </c>
      <c r="CH2934" s="131" t="s">
        <v>14516</v>
      </c>
      <c r="CI2934" s="124" t="s">
        <v>21917</v>
      </c>
    </row>
    <row r="2935" spans="45:87" ht="15" hidden="1" x14ac:dyDescent="0.25">
      <c r="AS2935" s="124" t="s">
        <v>7130</v>
      </c>
      <c r="AT2935" s="129" t="s">
        <v>2538</v>
      </c>
      <c r="AU2935" s="129" t="s">
        <v>204</v>
      </c>
      <c r="AV2935" s="129" t="s">
        <v>2539</v>
      </c>
      <c r="AW2935" s="129" t="s">
        <v>2576</v>
      </c>
      <c r="AX2935" s="129" t="s">
        <v>2581</v>
      </c>
      <c r="AZ2935" s="129" t="s">
        <v>3984</v>
      </c>
      <c r="BA2935" s="130" t="s">
        <v>14517</v>
      </c>
      <c r="BB2935" s="130" t="s">
        <v>14518</v>
      </c>
      <c r="BH2935" s="124"/>
      <c r="BI2935" s="124"/>
      <c r="BP2935" s="123"/>
      <c r="BQ2935" s="123"/>
      <c r="BR2935" s="123"/>
      <c r="BX2935" s="123"/>
      <c r="BY2935" s="123"/>
      <c r="CB2935" s="129" t="s">
        <v>2538</v>
      </c>
      <c r="CC2935" s="129" t="s">
        <v>204</v>
      </c>
      <c r="CD2935" s="129" t="s">
        <v>2539</v>
      </c>
      <c r="CE2935" s="129" t="s">
        <v>2576</v>
      </c>
      <c r="CF2935" s="129" t="s">
        <v>2581</v>
      </c>
      <c r="CG2935" s="131" t="s">
        <v>18151</v>
      </c>
      <c r="CH2935" s="131" t="s">
        <v>14518</v>
      </c>
      <c r="CI2935" s="124" t="s">
        <v>21918</v>
      </c>
    </row>
    <row r="2936" spans="45:87" ht="15" hidden="1" x14ac:dyDescent="0.25">
      <c r="AS2936" s="124" t="s">
        <v>7131</v>
      </c>
      <c r="AT2936" s="129" t="s">
        <v>2538</v>
      </c>
      <c r="AU2936" s="129" t="s">
        <v>204</v>
      </c>
      <c r="AV2936" s="129" t="s">
        <v>2539</v>
      </c>
      <c r="AW2936" s="129" t="s">
        <v>2576</v>
      </c>
      <c r="AX2936" s="129" t="s">
        <v>2582</v>
      </c>
      <c r="AZ2936" s="129" t="s">
        <v>3984</v>
      </c>
      <c r="BA2936" s="130" t="s">
        <v>14519</v>
      </c>
      <c r="BB2936" s="130" t="s">
        <v>14520</v>
      </c>
      <c r="BH2936" s="124"/>
      <c r="BI2936" s="124"/>
      <c r="BP2936" s="123"/>
      <c r="BQ2936" s="123"/>
      <c r="BR2936" s="123"/>
      <c r="BX2936" s="123"/>
      <c r="BY2936" s="123"/>
      <c r="CB2936" s="129" t="s">
        <v>2538</v>
      </c>
      <c r="CC2936" s="129" t="s">
        <v>204</v>
      </c>
      <c r="CD2936" s="129" t="s">
        <v>2539</v>
      </c>
      <c r="CE2936" s="129" t="s">
        <v>2576</v>
      </c>
      <c r="CF2936" s="129" t="s">
        <v>2582</v>
      </c>
      <c r="CG2936" s="131" t="s">
        <v>18151</v>
      </c>
      <c r="CH2936" s="131" t="s">
        <v>14520</v>
      </c>
      <c r="CI2936" s="124" t="s">
        <v>21919</v>
      </c>
    </row>
    <row r="2937" spans="45:87" ht="15" hidden="1" x14ac:dyDescent="0.25">
      <c r="AS2937" s="124" t="s">
        <v>7132</v>
      </c>
      <c r="AT2937" s="129" t="s">
        <v>2538</v>
      </c>
      <c r="AU2937" s="129" t="s">
        <v>204</v>
      </c>
      <c r="AV2937" s="129" t="s">
        <v>2539</v>
      </c>
      <c r="AW2937" s="129" t="s">
        <v>2576</v>
      </c>
      <c r="AX2937" s="129" t="s">
        <v>2583</v>
      </c>
      <c r="AZ2937" s="129" t="s">
        <v>3984</v>
      </c>
      <c r="BA2937" s="130" t="s">
        <v>14521</v>
      </c>
      <c r="BB2937" s="130" t="s">
        <v>14522</v>
      </c>
      <c r="BH2937" s="124"/>
      <c r="BI2937" s="124"/>
      <c r="BP2937" s="123"/>
      <c r="BQ2937" s="123"/>
      <c r="BR2937" s="123"/>
      <c r="BX2937" s="123"/>
      <c r="BY2937" s="123"/>
      <c r="CB2937" s="129" t="s">
        <v>2538</v>
      </c>
      <c r="CC2937" s="129" t="s">
        <v>204</v>
      </c>
      <c r="CD2937" s="129" t="s">
        <v>2539</v>
      </c>
      <c r="CE2937" s="129" t="s">
        <v>2576</v>
      </c>
      <c r="CF2937" s="129" t="s">
        <v>2583</v>
      </c>
      <c r="CG2937" s="131" t="s">
        <v>18151</v>
      </c>
      <c r="CH2937" s="131" t="s">
        <v>14522</v>
      </c>
      <c r="CI2937" s="124" t="s">
        <v>21920</v>
      </c>
    </row>
    <row r="2938" spans="45:87" ht="15" hidden="1" x14ac:dyDescent="0.25">
      <c r="AS2938" s="124" t="s">
        <v>7133</v>
      </c>
      <c r="AT2938" s="129" t="s">
        <v>2538</v>
      </c>
      <c r="AU2938" s="129" t="s">
        <v>204</v>
      </c>
      <c r="AV2938" s="129" t="s">
        <v>2539</v>
      </c>
      <c r="AW2938" s="129" t="s">
        <v>2576</v>
      </c>
      <c r="AX2938" s="129" t="s">
        <v>2584</v>
      </c>
      <c r="AZ2938" s="129" t="s">
        <v>3984</v>
      </c>
      <c r="BA2938" s="130" t="s">
        <v>14523</v>
      </c>
      <c r="BB2938" s="130" t="s">
        <v>14524</v>
      </c>
      <c r="BH2938" s="124"/>
      <c r="BI2938" s="124"/>
      <c r="BP2938" s="123"/>
      <c r="BQ2938" s="123"/>
      <c r="BR2938" s="123"/>
      <c r="BX2938" s="123"/>
      <c r="BY2938" s="123"/>
      <c r="CB2938" s="129" t="s">
        <v>2538</v>
      </c>
      <c r="CC2938" s="129" t="s">
        <v>204</v>
      </c>
      <c r="CD2938" s="129" t="s">
        <v>2539</v>
      </c>
      <c r="CE2938" s="129" t="s">
        <v>2576</v>
      </c>
      <c r="CF2938" s="129" t="s">
        <v>2584</v>
      </c>
      <c r="CG2938" s="131" t="s">
        <v>18151</v>
      </c>
      <c r="CH2938" s="131" t="s">
        <v>14524</v>
      </c>
      <c r="CI2938" s="124" t="s">
        <v>21921</v>
      </c>
    </row>
    <row r="2939" spans="45:87" ht="15" hidden="1" x14ac:dyDescent="0.25">
      <c r="AS2939" s="124" t="s">
        <v>7134</v>
      </c>
      <c r="AT2939" s="129" t="s">
        <v>2538</v>
      </c>
      <c r="AU2939" s="129" t="s">
        <v>204</v>
      </c>
      <c r="AV2939" s="129" t="s">
        <v>2539</v>
      </c>
      <c r="AW2939" s="129" t="s">
        <v>2576</v>
      </c>
      <c r="AX2939" s="129" t="s">
        <v>2585</v>
      </c>
      <c r="AZ2939" s="129" t="s">
        <v>3984</v>
      </c>
      <c r="BA2939" s="130" t="s">
        <v>14525</v>
      </c>
      <c r="BB2939" s="130" t="s">
        <v>14526</v>
      </c>
      <c r="BH2939" s="124"/>
      <c r="BI2939" s="124"/>
      <c r="BP2939" s="123"/>
      <c r="BQ2939" s="123"/>
      <c r="BR2939" s="123"/>
      <c r="BX2939" s="123"/>
      <c r="BY2939" s="123"/>
      <c r="CB2939" s="129" t="s">
        <v>2538</v>
      </c>
      <c r="CC2939" s="129" t="s">
        <v>204</v>
      </c>
      <c r="CD2939" s="129" t="s">
        <v>2539</v>
      </c>
      <c r="CE2939" s="129" t="s">
        <v>2576</v>
      </c>
      <c r="CF2939" s="129" t="s">
        <v>2585</v>
      </c>
      <c r="CG2939" s="131" t="s">
        <v>18151</v>
      </c>
      <c r="CH2939" s="131" t="s">
        <v>14526</v>
      </c>
      <c r="CI2939" s="124" t="s">
        <v>21922</v>
      </c>
    </row>
    <row r="2940" spans="45:87" ht="15" hidden="1" x14ac:dyDescent="0.25">
      <c r="AS2940" s="124" t="s">
        <v>7135</v>
      </c>
      <c r="AT2940" s="129" t="s">
        <v>2538</v>
      </c>
      <c r="AU2940" s="129" t="s">
        <v>204</v>
      </c>
      <c r="AV2940" s="129" t="s">
        <v>2539</v>
      </c>
      <c r="AW2940" s="129" t="s">
        <v>2576</v>
      </c>
      <c r="AX2940" s="129" t="s">
        <v>2586</v>
      </c>
      <c r="AZ2940" s="129" t="s">
        <v>3984</v>
      </c>
      <c r="BA2940" s="130" t="s">
        <v>14527</v>
      </c>
      <c r="BB2940" s="130" t="s">
        <v>14528</v>
      </c>
      <c r="BH2940" s="124"/>
      <c r="BI2940" s="124"/>
      <c r="BP2940" s="123"/>
      <c r="BQ2940" s="123"/>
      <c r="BR2940" s="123"/>
      <c r="BX2940" s="123"/>
      <c r="BY2940" s="123"/>
      <c r="CB2940" s="129" t="s">
        <v>2538</v>
      </c>
      <c r="CC2940" s="129" t="s">
        <v>204</v>
      </c>
      <c r="CD2940" s="129" t="s">
        <v>2539</v>
      </c>
      <c r="CE2940" s="129" t="s">
        <v>2576</v>
      </c>
      <c r="CF2940" s="129" t="s">
        <v>2586</v>
      </c>
      <c r="CG2940" s="131" t="s">
        <v>18151</v>
      </c>
      <c r="CH2940" s="131" t="s">
        <v>14528</v>
      </c>
      <c r="CI2940" s="124" t="s">
        <v>21923</v>
      </c>
    </row>
    <row r="2941" spans="45:87" ht="15" hidden="1" x14ac:dyDescent="0.25">
      <c r="AS2941" s="124" t="s">
        <v>7136</v>
      </c>
      <c r="AT2941" s="129" t="s">
        <v>2538</v>
      </c>
      <c r="AU2941" s="129" t="s">
        <v>204</v>
      </c>
      <c r="AV2941" s="129" t="s">
        <v>2539</v>
      </c>
      <c r="AW2941" s="129" t="s">
        <v>2576</v>
      </c>
      <c r="AX2941" s="129" t="s">
        <v>2587</v>
      </c>
      <c r="AZ2941" s="129" t="s">
        <v>3984</v>
      </c>
      <c r="BA2941" s="130" t="s">
        <v>14529</v>
      </c>
      <c r="BB2941" s="130" t="s">
        <v>14530</v>
      </c>
      <c r="BH2941" s="124"/>
      <c r="BI2941" s="124"/>
      <c r="BP2941" s="123"/>
      <c r="BQ2941" s="123"/>
      <c r="BR2941" s="123"/>
      <c r="BX2941" s="123"/>
      <c r="BY2941" s="123"/>
      <c r="CB2941" s="129" t="s">
        <v>2538</v>
      </c>
      <c r="CC2941" s="129" t="s">
        <v>204</v>
      </c>
      <c r="CD2941" s="129" t="s">
        <v>2539</v>
      </c>
      <c r="CE2941" s="129" t="s">
        <v>2576</v>
      </c>
      <c r="CF2941" s="129" t="s">
        <v>2587</v>
      </c>
      <c r="CG2941" s="131" t="s">
        <v>18151</v>
      </c>
      <c r="CH2941" s="131" t="s">
        <v>14530</v>
      </c>
      <c r="CI2941" s="124" t="s">
        <v>21924</v>
      </c>
    </row>
    <row r="2942" spans="45:87" ht="15" hidden="1" x14ac:dyDescent="0.25">
      <c r="AS2942" s="124" t="s">
        <v>7137</v>
      </c>
      <c r="AT2942" s="129" t="s">
        <v>2538</v>
      </c>
      <c r="AU2942" s="129" t="s">
        <v>204</v>
      </c>
      <c r="AV2942" s="129" t="s">
        <v>2539</v>
      </c>
      <c r="AW2942" s="129" t="s">
        <v>2576</v>
      </c>
      <c r="AX2942" s="129" t="s">
        <v>2588</v>
      </c>
      <c r="AZ2942" s="129" t="s">
        <v>3984</v>
      </c>
      <c r="BA2942" s="130" t="s">
        <v>14531</v>
      </c>
      <c r="BB2942" s="130" t="s">
        <v>14532</v>
      </c>
      <c r="BH2942" s="124"/>
      <c r="BI2942" s="124"/>
      <c r="BP2942" s="123"/>
      <c r="BQ2942" s="123"/>
      <c r="BR2942" s="123"/>
      <c r="BX2942" s="123"/>
      <c r="BY2942" s="123"/>
      <c r="CB2942" s="129" t="s">
        <v>2538</v>
      </c>
      <c r="CC2942" s="129" t="s">
        <v>204</v>
      </c>
      <c r="CD2942" s="129" t="s">
        <v>2539</v>
      </c>
      <c r="CE2942" s="129" t="s">
        <v>2576</v>
      </c>
      <c r="CF2942" s="129" t="s">
        <v>2588</v>
      </c>
      <c r="CG2942" s="131" t="s">
        <v>18151</v>
      </c>
      <c r="CH2942" s="131" t="s">
        <v>14532</v>
      </c>
      <c r="CI2942" s="124" t="s">
        <v>21925</v>
      </c>
    </row>
    <row r="2943" spans="45:87" ht="15" hidden="1" x14ac:dyDescent="0.25">
      <c r="AS2943" s="124" t="s">
        <v>7138</v>
      </c>
      <c r="AT2943" s="129" t="s">
        <v>2538</v>
      </c>
      <c r="AU2943" s="129" t="s">
        <v>204</v>
      </c>
      <c r="AV2943" s="129" t="s">
        <v>2539</v>
      </c>
      <c r="AW2943" s="129" t="s">
        <v>2576</v>
      </c>
      <c r="AX2943" s="129" t="s">
        <v>2589</v>
      </c>
      <c r="AZ2943" s="129" t="s">
        <v>3984</v>
      </c>
      <c r="BA2943" s="130" t="s">
        <v>14533</v>
      </c>
      <c r="BB2943" s="130" t="s">
        <v>14534</v>
      </c>
      <c r="BH2943" s="124"/>
      <c r="BI2943" s="124"/>
      <c r="BP2943" s="123"/>
      <c r="BQ2943" s="123"/>
      <c r="BR2943" s="123"/>
      <c r="BX2943" s="123"/>
      <c r="BY2943" s="123"/>
      <c r="CB2943" s="129" t="s">
        <v>2538</v>
      </c>
      <c r="CC2943" s="129" t="s">
        <v>204</v>
      </c>
      <c r="CD2943" s="129" t="s">
        <v>2539</v>
      </c>
      <c r="CE2943" s="129" t="s">
        <v>2576</v>
      </c>
      <c r="CF2943" s="129" t="s">
        <v>2589</v>
      </c>
      <c r="CG2943" s="131" t="s">
        <v>18151</v>
      </c>
      <c r="CH2943" s="131" t="s">
        <v>14534</v>
      </c>
      <c r="CI2943" s="124" t="s">
        <v>21926</v>
      </c>
    </row>
    <row r="2944" spans="45:87" ht="15" hidden="1" x14ac:dyDescent="0.25">
      <c r="AS2944" s="124" t="s">
        <v>7139</v>
      </c>
      <c r="AT2944" s="129" t="s">
        <v>2538</v>
      </c>
      <c r="AU2944" s="129" t="s">
        <v>204</v>
      </c>
      <c r="AV2944" s="129" t="s">
        <v>2539</v>
      </c>
      <c r="AW2944" s="129" t="s">
        <v>2576</v>
      </c>
      <c r="AX2944" s="129" t="s">
        <v>2590</v>
      </c>
      <c r="AZ2944" s="129" t="s">
        <v>3984</v>
      </c>
      <c r="BA2944" s="130" t="s">
        <v>14535</v>
      </c>
      <c r="BB2944" s="130" t="s">
        <v>14536</v>
      </c>
      <c r="BH2944" s="124"/>
      <c r="BI2944" s="124"/>
      <c r="BP2944" s="123"/>
      <c r="BQ2944" s="123"/>
      <c r="BR2944" s="123"/>
      <c r="BX2944" s="123"/>
      <c r="BY2944" s="123"/>
      <c r="CB2944" s="129" t="s">
        <v>2538</v>
      </c>
      <c r="CC2944" s="129" t="s">
        <v>204</v>
      </c>
      <c r="CD2944" s="129" t="s">
        <v>2539</v>
      </c>
      <c r="CE2944" s="129" t="s">
        <v>2576</v>
      </c>
      <c r="CF2944" s="129" t="s">
        <v>2590</v>
      </c>
      <c r="CG2944" s="131" t="s">
        <v>18151</v>
      </c>
      <c r="CH2944" s="131" t="s">
        <v>14536</v>
      </c>
      <c r="CI2944" s="124" t="s">
        <v>21927</v>
      </c>
    </row>
    <row r="2945" spans="45:87" ht="15" hidden="1" x14ac:dyDescent="0.25">
      <c r="AS2945" s="124" t="s">
        <v>7140</v>
      </c>
      <c r="AT2945" s="129" t="s">
        <v>2538</v>
      </c>
      <c r="AU2945" s="129" t="s">
        <v>204</v>
      </c>
      <c r="AV2945" s="129" t="s">
        <v>2539</v>
      </c>
      <c r="AW2945" s="129" t="s">
        <v>2576</v>
      </c>
      <c r="AX2945" s="129" t="s">
        <v>2591</v>
      </c>
      <c r="AZ2945" s="129" t="s">
        <v>3984</v>
      </c>
      <c r="BA2945" s="130" t="s">
        <v>14537</v>
      </c>
      <c r="BB2945" s="130" t="s">
        <v>14538</v>
      </c>
      <c r="BH2945" s="124"/>
      <c r="BI2945" s="124"/>
      <c r="BP2945" s="123"/>
      <c r="BQ2945" s="123"/>
      <c r="BR2945" s="123"/>
      <c r="BX2945" s="123"/>
      <c r="BY2945" s="123"/>
      <c r="CB2945" s="129" t="s">
        <v>2538</v>
      </c>
      <c r="CC2945" s="129" t="s">
        <v>204</v>
      </c>
      <c r="CD2945" s="129" t="s">
        <v>2539</v>
      </c>
      <c r="CE2945" s="129" t="s">
        <v>2576</v>
      </c>
      <c r="CF2945" s="129" t="s">
        <v>2591</v>
      </c>
      <c r="CG2945" s="131" t="s">
        <v>18151</v>
      </c>
      <c r="CH2945" s="131" t="s">
        <v>14538</v>
      </c>
      <c r="CI2945" s="124" t="s">
        <v>21928</v>
      </c>
    </row>
    <row r="2946" spans="45:87" ht="15" hidden="1" x14ac:dyDescent="0.25">
      <c r="AS2946" s="124" t="s">
        <v>7141</v>
      </c>
      <c r="AT2946" s="129" t="s">
        <v>2538</v>
      </c>
      <c r="AU2946" s="129" t="s">
        <v>204</v>
      </c>
      <c r="AV2946" s="129" t="s">
        <v>2539</v>
      </c>
      <c r="AW2946" s="129" t="s">
        <v>2576</v>
      </c>
      <c r="AX2946" s="129" t="s">
        <v>2592</v>
      </c>
      <c r="AZ2946" s="129" t="s">
        <v>3984</v>
      </c>
      <c r="BA2946" s="130" t="s">
        <v>14539</v>
      </c>
      <c r="BB2946" s="130" t="s">
        <v>14540</v>
      </c>
      <c r="BH2946" s="124"/>
      <c r="BI2946" s="124"/>
      <c r="BP2946" s="123"/>
      <c r="BQ2946" s="123"/>
      <c r="BR2946" s="123"/>
      <c r="BX2946" s="123"/>
      <c r="BY2946" s="123"/>
      <c r="CB2946" s="129" t="s">
        <v>2538</v>
      </c>
      <c r="CC2946" s="129" t="s">
        <v>204</v>
      </c>
      <c r="CD2946" s="129" t="s">
        <v>2539</v>
      </c>
      <c r="CE2946" s="129" t="s">
        <v>2576</v>
      </c>
      <c r="CF2946" s="129" t="s">
        <v>2592</v>
      </c>
      <c r="CG2946" s="131" t="s">
        <v>18151</v>
      </c>
      <c r="CH2946" s="131" t="s">
        <v>14540</v>
      </c>
      <c r="CI2946" s="124" t="s">
        <v>21929</v>
      </c>
    </row>
    <row r="2947" spans="45:87" ht="15" hidden="1" x14ac:dyDescent="0.25">
      <c r="AS2947" s="124" t="s">
        <v>7142</v>
      </c>
      <c r="AT2947" s="129" t="s">
        <v>2538</v>
      </c>
      <c r="AU2947" s="129" t="s">
        <v>204</v>
      </c>
      <c r="AV2947" s="129" t="s">
        <v>2539</v>
      </c>
      <c r="AW2947" s="129" t="s">
        <v>2576</v>
      </c>
      <c r="AX2947" s="129" t="s">
        <v>2593</v>
      </c>
      <c r="AZ2947" s="129" t="s">
        <v>3984</v>
      </c>
      <c r="BA2947" s="130" t="s">
        <v>14541</v>
      </c>
      <c r="BB2947" s="130" t="s">
        <v>14542</v>
      </c>
      <c r="BH2947" s="124"/>
      <c r="BI2947" s="124"/>
      <c r="BP2947" s="123"/>
      <c r="BQ2947" s="123"/>
      <c r="BR2947" s="123"/>
      <c r="BX2947" s="123"/>
      <c r="BY2947" s="123"/>
      <c r="CB2947" s="129" t="s">
        <v>2538</v>
      </c>
      <c r="CC2947" s="129" t="s">
        <v>204</v>
      </c>
      <c r="CD2947" s="129" t="s">
        <v>2539</v>
      </c>
      <c r="CE2947" s="129" t="s">
        <v>2576</v>
      </c>
      <c r="CF2947" s="129" t="s">
        <v>2593</v>
      </c>
      <c r="CG2947" s="131" t="s">
        <v>18151</v>
      </c>
      <c r="CH2947" s="131" t="s">
        <v>14542</v>
      </c>
      <c r="CI2947" s="124" t="s">
        <v>21930</v>
      </c>
    </row>
    <row r="2948" spans="45:87" ht="15" hidden="1" x14ac:dyDescent="0.25">
      <c r="AS2948" s="124" t="s">
        <v>7143</v>
      </c>
      <c r="AT2948" s="129" t="s">
        <v>2538</v>
      </c>
      <c r="AU2948" s="129" t="s">
        <v>204</v>
      </c>
      <c r="AV2948" s="129" t="s">
        <v>2539</v>
      </c>
      <c r="AW2948" s="129" t="s">
        <v>2576</v>
      </c>
      <c r="AX2948" s="129" t="s">
        <v>2594</v>
      </c>
      <c r="AZ2948" s="129" t="s">
        <v>3984</v>
      </c>
      <c r="BA2948" s="130" t="s">
        <v>14543</v>
      </c>
      <c r="BB2948" s="130" t="s">
        <v>14544</v>
      </c>
      <c r="BH2948" s="124"/>
      <c r="BI2948" s="124"/>
      <c r="BP2948" s="123"/>
      <c r="BQ2948" s="123"/>
      <c r="BR2948" s="123"/>
      <c r="BX2948" s="123"/>
      <c r="BY2948" s="123"/>
      <c r="CB2948" s="129" t="s">
        <v>2538</v>
      </c>
      <c r="CC2948" s="129" t="s">
        <v>204</v>
      </c>
      <c r="CD2948" s="129" t="s">
        <v>2539</v>
      </c>
      <c r="CE2948" s="129" t="s">
        <v>2576</v>
      </c>
      <c r="CF2948" s="129" t="s">
        <v>2594</v>
      </c>
      <c r="CG2948" s="131" t="s">
        <v>18151</v>
      </c>
      <c r="CH2948" s="131" t="s">
        <v>14544</v>
      </c>
      <c r="CI2948" s="124" t="s">
        <v>21931</v>
      </c>
    </row>
    <row r="2949" spans="45:87" ht="15" hidden="1" x14ac:dyDescent="0.25">
      <c r="AS2949" s="124" t="s">
        <v>7144</v>
      </c>
      <c r="AT2949" s="129" t="s">
        <v>2538</v>
      </c>
      <c r="AU2949" s="129" t="s">
        <v>204</v>
      </c>
      <c r="AV2949" s="129" t="s">
        <v>2539</v>
      </c>
      <c r="AW2949" s="129" t="s">
        <v>2576</v>
      </c>
      <c r="AX2949" s="129" t="s">
        <v>2595</v>
      </c>
      <c r="AZ2949" s="129" t="s">
        <v>3984</v>
      </c>
      <c r="BA2949" s="130" t="s">
        <v>14545</v>
      </c>
      <c r="BB2949" s="130" t="s">
        <v>14546</v>
      </c>
      <c r="BH2949" s="124"/>
      <c r="BI2949" s="124"/>
      <c r="BP2949" s="123"/>
      <c r="BQ2949" s="123"/>
      <c r="BR2949" s="123"/>
      <c r="BX2949" s="123"/>
      <c r="BY2949" s="123"/>
      <c r="CB2949" s="129" t="s">
        <v>2538</v>
      </c>
      <c r="CC2949" s="129" t="s">
        <v>204</v>
      </c>
      <c r="CD2949" s="129" t="s">
        <v>2539</v>
      </c>
      <c r="CE2949" s="129" t="s">
        <v>2576</v>
      </c>
      <c r="CF2949" s="129" t="s">
        <v>2595</v>
      </c>
      <c r="CG2949" s="131" t="s">
        <v>18151</v>
      </c>
      <c r="CH2949" s="131" t="s">
        <v>14546</v>
      </c>
      <c r="CI2949" s="124" t="s">
        <v>21932</v>
      </c>
    </row>
    <row r="2950" spans="45:87" ht="15" hidden="1" x14ac:dyDescent="0.25">
      <c r="AS2950" s="124" t="s">
        <v>7145</v>
      </c>
      <c r="AT2950" s="129" t="s">
        <v>2538</v>
      </c>
      <c r="AU2950" s="129" t="s">
        <v>204</v>
      </c>
      <c r="AV2950" s="129" t="s">
        <v>2539</v>
      </c>
      <c r="AW2950" s="129" t="s">
        <v>2576</v>
      </c>
      <c r="AX2950" s="129" t="s">
        <v>2596</v>
      </c>
      <c r="AZ2950" s="129" t="s">
        <v>3984</v>
      </c>
      <c r="BA2950" s="130" t="s">
        <v>14547</v>
      </c>
      <c r="BB2950" s="130" t="s">
        <v>14548</v>
      </c>
      <c r="BH2950" s="124"/>
      <c r="BI2950" s="124"/>
      <c r="BP2950" s="123"/>
      <c r="BQ2950" s="123"/>
      <c r="BR2950" s="123"/>
      <c r="BX2950" s="123"/>
      <c r="BY2950" s="123"/>
      <c r="CB2950" s="129" t="s">
        <v>2538</v>
      </c>
      <c r="CC2950" s="129" t="s">
        <v>204</v>
      </c>
      <c r="CD2950" s="129" t="s">
        <v>2539</v>
      </c>
      <c r="CE2950" s="129" t="s">
        <v>2576</v>
      </c>
      <c r="CF2950" s="129" t="s">
        <v>2596</v>
      </c>
      <c r="CG2950" s="131" t="s">
        <v>18151</v>
      </c>
      <c r="CH2950" s="131" t="s">
        <v>14548</v>
      </c>
      <c r="CI2950" s="124" t="s">
        <v>21933</v>
      </c>
    </row>
    <row r="2951" spans="45:87" ht="15" hidden="1" x14ac:dyDescent="0.25">
      <c r="AS2951" s="124" t="s">
        <v>7146</v>
      </c>
      <c r="AT2951" s="129" t="s">
        <v>2538</v>
      </c>
      <c r="AU2951" s="129" t="s">
        <v>204</v>
      </c>
      <c r="AV2951" s="129" t="s">
        <v>2539</v>
      </c>
      <c r="AW2951" s="129" t="s">
        <v>2576</v>
      </c>
      <c r="AX2951" s="129" t="s">
        <v>2597</v>
      </c>
      <c r="AZ2951" s="129" t="s">
        <v>3984</v>
      </c>
      <c r="BA2951" s="130" t="s">
        <v>14549</v>
      </c>
      <c r="BB2951" s="130" t="s">
        <v>14550</v>
      </c>
      <c r="BH2951" s="124"/>
      <c r="BI2951" s="124"/>
      <c r="BP2951" s="123"/>
      <c r="BQ2951" s="123"/>
      <c r="BR2951" s="123"/>
      <c r="BX2951" s="123"/>
      <c r="BY2951" s="123"/>
      <c r="CB2951" s="129" t="s">
        <v>2538</v>
      </c>
      <c r="CC2951" s="129" t="s">
        <v>204</v>
      </c>
      <c r="CD2951" s="129" t="s">
        <v>2539</v>
      </c>
      <c r="CE2951" s="129" t="s">
        <v>2576</v>
      </c>
      <c r="CF2951" s="129" t="s">
        <v>2597</v>
      </c>
      <c r="CG2951" s="131" t="s">
        <v>18151</v>
      </c>
      <c r="CH2951" s="131" t="s">
        <v>14550</v>
      </c>
      <c r="CI2951" s="124" t="s">
        <v>21934</v>
      </c>
    </row>
    <row r="2952" spans="45:87" ht="15" hidden="1" x14ac:dyDescent="0.25">
      <c r="AS2952" s="124" t="s">
        <v>7147</v>
      </c>
      <c r="AT2952" s="129" t="s">
        <v>2538</v>
      </c>
      <c r="AU2952" s="129" t="s">
        <v>204</v>
      </c>
      <c r="AV2952" s="129" t="s">
        <v>2539</v>
      </c>
      <c r="AW2952" s="129" t="s">
        <v>2576</v>
      </c>
      <c r="AX2952" s="129" t="s">
        <v>2598</v>
      </c>
      <c r="AZ2952" s="129" t="s">
        <v>3984</v>
      </c>
      <c r="BA2952" s="130" t="s">
        <v>14551</v>
      </c>
      <c r="BB2952" s="130" t="s">
        <v>14552</v>
      </c>
      <c r="BH2952" s="124"/>
      <c r="BI2952" s="124"/>
      <c r="BP2952" s="123"/>
      <c r="BQ2952" s="123"/>
      <c r="BR2952" s="123"/>
      <c r="BX2952" s="123"/>
      <c r="BY2952" s="123"/>
      <c r="CB2952" s="129" t="s">
        <v>2538</v>
      </c>
      <c r="CC2952" s="129" t="s">
        <v>204</v>
      </c>
      <c r="CD2952" s="129" t="s">
        <v>2539</v>
      </c>
      <c r="CE2952" s="129" t="s">
        <v>2576</v>
      </c>
      <c r="CF2952" s="129" t="s">
        <v>2598</v>
      </c>
      <c r="CG2952" s="131" t="s">
        <v>18151</v>
      </c>
      <c r="CH2952" s="131" t="s">
        <v>14552</v>
      </c>
      <c r="CI2952" s="124" t="s">
        <v>21935</v>
      </c>
    </row>
    <row r="2953" spans="45:87" ht="15" hidden="1" x14ac:dyDescent="0.25">
      <c r="AS2953" s="124" t="s">
        <v>7148</v>
      </c>
      <c r="AT2953" s="129" t="s">
        <v>2538</v>
      </c>
      <c r="AU2953" s="129" t="s">
        <v>204</v>
      </c>
      <c r="AV2953" s="129" t="s">
        <v>2539</v>
      </c>
      <c r="AW2953" s="129" t="s">
        <v>2576</v>
      </c>
      <c r="AX2953" s="129" t="s">
        <v>2599</v>
      </c>
      <c r="AZ2953" s="129" t="s">
        <v>3984</v>
      </c>
      <c r="BA2953" s="130" t="s">
        <v>14553</v>
      </c>
      <c r="BB2953" s="130" t="s">
        <v>14554</v>
      </c>
      <c r="BH2953" s="124"/>
      <c r="BI2953" s="124"/>
      <c r="BP2953" s="123"/>
      <c r="BQ2953" s="123"/>
      <c r="BR2953" s="123"/>
      <c r="BX2953" s="123"/>
      <c r="BY2953" s="123"/>
      <c r="CB2953" s="129" t="s">
        <v>2538</v>
      </c>
      <c r="CC2953" s="129" t="s">
        <v>204</v>
      </c>
      <c r="CD2953" s="129" t="s">
        <v>2539</v>
      </c>
      <c r="CE2953" s="129" t="s">
        <v>2576</v>
      </c>
      <c r="CF2953" s="129" t="s">
        <v>2599</v>
      </c>
      <c r="CG2953" s="131" t="s">
        <v>18151</v>
      </c>
      <c r="CH2953" s="131" t="s">
        <v>14554</v>
      </c>
      <c r="CI2953" s="124" t="s">
        <v>21936</v>
      </c>
    </row>
    <row r="2954" spans="45:87" ht="15" hidden="1" x14ac:dyDescent="0.25">
      <c r="AS2954" s="124" t="s">
        <v>7149</v>
      </c>
      <c r="AT2954" s="129" t="s">
        <v>2538</v>
      </c>
      <c r="AU2954" s="129" t="s">
        <v>204</v>
      </c>
      <c r="AV2954" s="129" t="s">
        <v>2539</v>
      </c>
      <c r="AW2954" s="129" t="s">
        <v>2576</v>
      </c>
      <c r="AX2954" s="129" t="s">
        <v>2600</v>
      </c>
      <c r="AZ2954" s="129" t="s">
        <v>3984</v>
      </c>
      <c r="BA2954" s="130" t="s">
        <v>14555</v>
      </c>
      <c r="BB2954" s="130" t="s">
        <v>14556</v>
      </c>
      <c r="BH2954" s="124"/>
      <c r="BI2954" s="124"/>
      <c r="BP2954" s="123"/>
      <c r="BQ2954" s="123"/>
      <c r="BR2954" s="123"/>
      <c r="BX2954" s="123"/>
      <c r="BY2954" s="123"/>
      <c r="CB2954" s="129" t="s">
        <v>2538</v>
      </c>
      <c r="CC2954" s="129" t="s">
        <v>204</v>
      </c>
      <c r="CD2954" s="129" t="s">
        <v>2539</v>
      </c>
      <c r="CE2954" s="129" t="s">
        <v>2576</v>
      </c>
      <c r="CF2954" s="129" t="s">
        <v>2600</v>
      </c>
      <c r="CG2954" s="131" t="s">
        <v>18151</v>
      </c>
      <c r="CH2954" s="131" t="s">
        <v>14556</v>
      </c>
      <c r="CI2954" s="124" t="s">
        <v>21937</v>
      </c>
    </row>
    <row r="2955" spans="45:87" ht="15" hidden="1" x14ac:dyDescent="0.25">
      <c r="AS2955" s="124" t="s">
        <v>7150</v>
      </c>
      <c r="AT2955" s="129" t="s">
        <v>2538</v>
      </c>
      <c r="AU2955" s="129" t="s">
        <v>204</v>
      </c>
      <c r="AV2955" s="129" t="s">
        <v>2539</v>
      </c>
      <c r="AW2955" s="129" t="s">
        <v>2601</v>
      </c>
      <c r="AX2955" s="129" t="s">
        <v>2602</v>
      </c>
      <c r="AZ2955" s="129" t="s">
        <v>3984</v>
      </c>
      <c r="BA2955" s="130" t="s">
        <v>14557</v>
      </c>
      <c r="BB2955" s="130" t="s">
        <v>14558</v>
      </c>
      <c r="BH2955" s="124"/>
      <c r="BI2955" s="124"/>
      <c r="BP2955" s="123"/>
      <c r="BQ2955" s="123"/>
      <c r="BR2955" s="123"/>
      <c r="BX2955" s="123"/>
      <c r="BY2955" s="123"/>
      <c r="CB2955" s="129" t="s">
        <v>2538</v>
      </c>
      <c r="CC2955" s="129" t="s">
        <v>204</v>
      </c>
      <c r="CD2955" s="129" t="s">
        <v>2539</v>
      </c>
      <c r="CE2955" s="129" t="s">
        <v>2601</v>
      </c>
      <c r="CF2955" s="129" t="s">
        <v>2602</v>
      </c>
      <c r="CG2955" s="131" t="s">
        <v>18152</v>
      </c>
      <c r="CH2955" s="131" t="s">
        <v>14558</v>
      </c>
      <c r="CI2955" s="124" t="s">
        <v>21938</v>
      </c>
    </row>
    <row r="2956" spans="45:87" ht="15" hidden="1" x14ac:dyDescent="0.25">
      <c r="AS2956" s="124" t="s">
        <v>7151</v>
      </c>
      <c r="AT2956" s="129" t="s">
        <v>2538</v>
      </c>
      <c r="AU2956" s="129" t="s">
        <v>204</v>
      </c>
      <c r="AV2956" s="129" t="s">
        <v>2539</v>
      </c>
      <c r="AW2956" s="129" t="s">
        <v>2601</v>
      </c>
      <c r="AX2956" s="129" t="s">
        <v>2603</v>
      </c>
      <c r="AZ2956" s="129" t="s">
        <v>3984</v>
      </c>
      <c r="BA2956" s="130" t="s">
        <v>14559</v>
      </c>
      <c r="BB2956" s="130" t="s">
        <v>14560</v>
      </c>
      <c r="BH2956" s="124"/>
      <c r="BI2956" s="124"/>
      <c r="BP2956" s="123"/>
      <c r="BQ2956" s="123"/>
      <c r="BR2956" s="123"/>
      <c r="BX2956" s="123"/>
      <c r="BY2956" s="123"/>
      <c r="CB2956" s="129" t="s">
        <v>2538</v>
      </c>
      <c r="CC2956" s="129" t="s">
        <v>204</v>
      </c>
      <c r="CD2956" s="129" t="s">
        <v>2539</v>
      </c>
      <c r="CE2956" s="129" t="s">
        <v>2601</v>
      </c>
      <c r="CF2956" s="129" t="s">
        <v>2603</v>
      </c>
      <c r="CG2956" s="131" t="s">
        <v>18152</v>
      </c>
      <c r="CH2956" s="131" t="s">
        <v>14560</v>
      </c>
      <c r="CI2956" s="124" t="s">
        <v>21939</v>
      </c>
    </row>
    <row r="2957" spans="45:87" ht="15" hidden="1" x14ac:dyDescent="0.25">
      <c r="AS2957" s="124" t="s">
        <v>7152</v>
      </c>
      <c r="AT2957" s="129" t="s">
        <v>2538</v>
      </c>
      <c r="AU2957" s="129" t="s">
        <v>204</v>
      </c>
      <c r="AV2957" s="129" t="s">
        <v>2539</v>
      </c>
      <c r="AW2957" s="129" t="s">
        <v>2601</v>
      </c>
      <c r="AX2957" s="129" t="s">
        <v>2604</v>
      </c>
      <c r="AZ2957" s="129" t="s">
        <v>3984</v>
      </c>
      <c r="BA2957" s="130" t="s">
        <v>14561</v>
      </c>
      <c r="BB2957" s="130" t="s">
        <v>14562</v>
      </c>
      <c r="BH2957" s="124"/>
      <c r="BI2957" s="124"/>
      <c r="BP2957" s="123"/>
      <c r="BQ2957" s="123"/>
      <c r="BR2957" s="123"/>
      <c r="BX2957" s="123"/>
      <c r="BY2957" s="123"/>
      <c r="CB2957" s="129" t="s">
        <v>2538</v>
      </c>
      <c r="CC2957" s="129" t="s">
        <v>204</v>
      </c>
      <c r="CD2957" s="129" t="s">
        <v>2539</v>
      </c>
      <c r="CE2957" s="129" t="s">
        <v>2601</v>
      </c>
      <c r="CF2957" s="129" t="s">
        <v>2604</v>
      </c>
      <c r="CG2957" s="131" t="s">
        <v>18152</v>
      </c>
      <c r="CH2957" s="131" t="s">
        <v>14562</v>
      </c>
      <c r="CI2957" s="124" t="s">
        <v>21940</v>
      </c>
    </row>
    <row r="2958" spans="45:87" ht="15" hidden="1" x14ac:dyDescent="0.25">
      <c r="AS2958" s="124" t="s">
        <v>7153</v>
      </c>
      <c r="AT2958" s="129" t="s">
        <v>2538</v>
      </c>
      <c r="AU2958" s="129" t="s">
        <v>204</v>
      </c>
      <c r="AV2958" s="129" t="s">
        <v>2539</v>
      </c>
      <c r="AW2958" s="129" t="s">
        <v>2601</v>
      </c>
      <c r="AX2958" s="129" t="s">
        <v>2605</v>
      </c>
      <c r="AZ2958" s="129" t="s">
        <v>3984</v>
      </c>
      <c r="BA2958" s="130" t="s">
        <v>14563</v>
      </c>
      <c r="BB2958" s="130" t="s">
        <v>14564</v>
      </c>
      <c r="BH2958" s="124"/>
      <c r="BI2958" s="124"/>
      <c r="BP2958" s="123"/>
      <c r="BQ2958" s="123"/>
      <c r="BR2958" s="123"/>
      <c r="BX2958" s="123"/>
      <c r="BY2958" s="123"/>
      <c r="CB2958" s="129" t="s">
        <v>2538</v>
      </c>
      <c r="CC2958" s="129" t="s">
        <v>204</v>
      </c>
      <c r="CD2958" s="129" t="s">
        <v>2539</v>
      </c>
      <c r="CE2958" s="129" t="s">
        <v>2601</v>
      </c>
      <c r="CF2958" s="129" t="s">
        <v>2605</v>
      </c>
      <c r="CG2958" s="131" t="s">
        <v>18152</v>
      </c>
      <c r="CH2958" s="131" t="s">
        <v>14564</v>
      </c>
      <c r="CI2958" s="124" t="s">
        <v>21941</v>
      </c>
    </row>
    <row r="2959" spans="45:87" ht="15" hidden="1" x14ac:dyDescent="0.25">
      <c r="AS2959" s="124" t="s">
        <v>7154</v>
      </c>
      <c r="AT2959" s="129" t="s">
        <v>2538</v>
      </c>
      <c r="AU2959" s="129" t="s">
        <v>204</v>
      </c>
      <c r="AV2959" s="129" t="s">
        <v>2539</v>
      </c>
      <c r="AW2959" s="129" t="s">
        <v>2601</v>
      </c>
      <c r="AX2959" s="129" t="s">
        <v>2606</v>
      </c>
      <c r="AZ2959" s="129" t="s">
        <v>3984</v>
      </c>
      <c r="BA2959" s="130" t="s">
        <v>14565</v>
      </c>
      <c r="BB2959" s="130" t="s">
        <v>14566</v>
      </c>
      <c r="BH2959" s="124"/>
      <c r="BI2959" s="124"/>
      <c r="BP2959" s="123"/>
      <c r="BQ2959" s="123"/>
      <c r="BR2959" s="123"/>
      <c r="BX2959" s="123"/>
      <c r="BY2959" s="123"/>
      <c r="CB2959" s="129" t="s">
        <v>2538</v>
      </c>
      <c r="CC2959" s="129" t="s">
        <v>204</v>
      </c>
      <c r="CD2959" s="129" t="s">
        <v>2539</v>
      </c>
      <c r="CE2959" s="129" t="s">
        <v>2601</v>
      </c>
      <c r="CF2959" s="129" t="s">
        <v>2606</v>
      </c>
      <c r="CG2959" s="131" t="s">
        <v>18152</v>
      </c>
      <c r="CH2959" s="131" t="s">
        <v>14566</v>
      </c>
      <c r="CI2959" s="124" t="s">
        <v>21942</v>
      </c>
    </row>
    <row r="2960" spans="45:87" ht="15" hidden="1" x14ac:dyDescent="0.25">
      <c r="AS2960" s="124" t="s">
        <v>7155</v>
      </c>
      <c r="AT2960" s="129" t="s">
        <v>2538</v>
      </c>
      <c r="AU2960" s="129" t="s">
        <v>204</v>
      </c>
      <c r="AV2960" s="129" t="s">
        <v>2539</v>
      </c>
      <c r="AW2960" s="129" t="s">
        <v>2601</v>
      </c>
      <c r="AX2960" s="129" t="s">
        <v>2607</v>
      </c>
      <c r="AZ2960" s="129" t="s">
        <v>3984</v>
      </c>
      <c r="BA2960" s="130" t="s">
        <v>14567</v>
      </c>
      <c r="BB2960" s="130" t="s">
        <v>14568</v>
      </c>
      <c r="BH2960" s="124"/>
      <c r="BI2960" s="124"/>
      <c r="BP2960" s="123"/>
      <c r="BQ2960" s="123"/>
      <c r="BR2960" s="123"/>
      <c r="BX2960" s="123"/>
      <c r="BY2960" s="123"/>
      <c r="CB2960" s="129" t="s">
        <v>2538</v>
      </c>
      <c r="CC2960" s="129" t="s">
        <v>204</v>
      </c>
      <c r="CD2960" s="129" t="s">
        <v>2539</v>
      </c>
      <c r="CE2960" s="129" t="s">
        <v>2601</v>
      </c>
      <c r="CF2960" s="129" t="s">
        <v>2607</v>
      </c>
      <c r="CG2960" s="131" t="s">
        <v>18152</v>
      </c>
      <c r="CH2960" s="131" t="s">
        <v>14568</v>
      </c>
      <c r="CI2960" s="124" t="s">
        <v>21943</v>
      </c>
    </row>
    <row r="2961" spans="45:87" ht="15" hidden="1" x14ac:dyDescent="0.25">
      <c r="AS2961" s="124" t="s">
        <v>7156</v>
      </c>
      <c r="AT2961" s="129" t="s">
        <v>2538</v>
      </c>
      <c r="AU2961" s="129" t="s">
        <v>204</v>
      </c>
      <c r="AV2961" s="129" t="s">
        <v>2539</v>
      </c>
      <c r="AW2961" s="129" t="s">
        <v>2601</v>
      </c>
      <c r="AX2961" s="129" t="s">
        <v>2608</v>
      </c>
      <c r="AZ2961" s="129" t="s">
        <v>3984</v>
      </c>
      <c r="BA2961" s="130" t="s">
        <v>14569</v>
      </c>
      <c r="BB2961" s="130" t="s">
        <v>14570</v>
      </c>
      <c r="BH2961" s="124"/>
      <c r="BI2961" s="124"/>
      <c r="BP2961" s="123"/>
      <c r="BQ2961" s="123"/>
      <c r="BR2961" s="123"/>
      <c r="BX2961" s="123"/>
      <c r="BY2961" s="123"/>
      <c r="CB2961" s="129" t="s">
        <v>2538</v>
      </c>
      <c r="CC2961" s="129" t="s">
        <v>204</v>
      </c>
      <c r="CD2961" s="129" t="s">
        <v>2539</v>
      </c>
      <c r="CE2961" s="129" t="s">
        <v>2601</v>
      </c>
      <c r="CF2961" s="129" t="s">
        <v>2608</v>
      </c>
      <c r="CG2961" s="131" t="s">
        <v>18152</v>
      </c>
      <c r="CH2961" s="131" t="s">
        <v>14570</v>
      </c>
      <c r="CI2961" s="124" t="s">
        <v>21944</v>
      </c>
    </row>
    <row r="2962" spans="45:87" ht="15" hidden="1" x14ac:dyDescent="0.25">
      <c r="AS2962" s="124" t="s">
        <v>7157</v>
      </c>
      <c r="AT2962" s="129" t="s">
        <v>2538</v>
      </c>
      <c r="AU2962" s="129" t="s">
        <v>204</v>
      </c>
      <c r="AV2962" s="129" t="s">
        <v>2539</v>
      </c>
      <c r="AW2962" s="129" t="s">
        <v>2601</v>
      </c>
      <c r="AX2962" s="129" t="s">
        <v>2609</v>
      </c>
      <c r="AZ2962" s="129" t="s">
        <v>3984</v>
      </c>
      <c r="BA2962" s="130" t="s">
        <v>14571</v>
      </c>
      <c r="BB2962" s="130" t="s">
        <v>14572</v>
      </c>
      <c r="BH2962" s="124"/>
      <c r="BI2962" s="124"/>
      <c r="BP2962" s="123"/>
      <c r="BQ2962" s="123"/>
      <c r="BR2962" s="123"/>
      <c r="BX2962" s="123"/>
      <c r="BY2962" s="123"/>
      <c r="CB2962" s="129" t="s">
        <v>2538</v>
      </c>
      <c r="CC2962" s="129" t="s">
        <v>204</v>
      </c>
      <c r="CD2962" s="129" t="s">
        <v>2539</v>
      </c>
      <c r="CE2962" s="129" t="s">
        <v>2601</v>
      </c>
      <c r="CF2962" s="129" t="s">
        <v>2609</v>
      </c>
      <c r="CG2962" s="131" t="s">
        <v>18152</v>
      </c>
      <c r="CH2962" s="131" t="s">
        <v>14572</v>
      </c>
      <c r="CI2962" s="124" t="s">
        <v>21945</v>
      </c>
    </row>
    <row r="2963" spans="45:87" ht="15" hidden="1" x14ac:dyDescent="0.25">
      <c r="AS2963" s="124" t="s">
        <v>7158</v>
      </c>
      <c r="AT2963" s="129" t="s">
        <v>2538</v>
      </c>
      <c r="AU2963" s="129" t="s">
        <v>204</v>
      </c>
      <c r="AV2963" s="129" t="s">
        <v>2539</v>
      </c>
      <c r="AW2963" s="129" t="s">
        <v>2601</v>
      </c>
      <c r="AX2963" s="129" t="s">
        <v>2610</v>
      </c>
      <c r="AZ2963" s="129" t="s">
        <v>3984</v>
      </c>
      <c r="BA2963" s="130" t="s">
        <v>14573</v>
      </c>
      <c r="BB2963" s="130" t="s">
        <v>14574</v>
      </c>
      <c r="BH2963" s="124"/>
      <c r="BI2963" s="124"/>
      <c r="BP2963" s="123"/>
      <c r="BQ2963" s="123"/>
      <c r="BR2963" s="123"/>
      <c r="BX2963" s="123"/>
      <c r="BY2963" s="123"/>
      <c r="CB2963" s="129" t="s">
        <v>2538</v>
      </c>
      <c r="CC2963" s="129" t="s">
        <v>204</v>
      </c>
      <c r="CD2963" s="129" t="s">
        <v>2539</v>
      </c>
      <c r="CE2963" s="129" t="s">
        <v>2601</v>
      </c>
      <c r="CF2963" s="129" t="s">
        <v>2610</v>
      </c>
      <c r="CG2963" s="131" t="s">
        <v>18152</v>
      </c>
      <c r="CH2963" s="131" t="s">
        <v>14574</v>
      </c>
      <c r="CI2963" s="124" t="s">
        <v>21946</v>
      </c>
    </row>
    <row r="2964" spans="45:87" ht="15" hidden="1" x14ac:dyDescent="0.25">
      <c r="AS2964" s="124" t="s">
        <v>7159</v>
      </c>
      <c r="AT2964" s="129" t="s">
        <v>2538</v>
      </c>
      <c r="AU2964" s="129" t="s">
        <v>204</v>
      </c>
      <c r="AV2964" s="129" t="s">
        <v>2539</v>
      </c>
      <c r="AW2964" s="129" t="s">
        <v>2601</v>
      </c>
      <c r="AX2964" s="129" t="s">
        <v>2611</v>
      </c>
      <c r="AZ2964" s="129" t="s">
        <v>3984</v>
      </c>
      <c r="BA2964" s="130" t="s">
        <v>14575</v>
      </c>
      <c r="BB2964" s="130" t="s">
        <v>14576</v>
      </c>
      <c r="BH2964" s="124"/>
      <c r="BI2964" s="124"/>
      <c r="BP2964" s="123"/>
      <c r="BQ2964" s="123"/>
      <c r="BR2964" s="123"/>
      <c r="BX2964" s="123"/>
      <c r="BY2964" s="123"/>
      <c r="CB2964" s="129" t="s">
        <v>2538</v>
      </c>
      <c r="CC2964" s="129" t="s">
        <v>204</v>
      </c>
      <c r="CD2964" s="129" t="s">
        <v>2539</v>
      </c>
      <c r="CE2964" s="129" t="s">
        <v>2601</v>
      </c>
      <c r="CF2964" s="129" t="s">
        <v>2611</v>
      </c>
      <c r="CG2964" s="131" t="s">
        <v>18152</v>
      </c>
      <c r="CH2964" s="131" t="s">
        <v>14576</v>
      </c>
      <c r="CI2964" s="124" t="s">
        <v>21947</v>
      </c>
    </row>
    <row r="2965" spans="45:87" ht="15" hidden="1" x14ac:dyDescent="0.25">
      <c r="AS2965" s="124" t="s">
        <v>7160</v>
      </c>
      <c r="AT2965" s="129" t="s">
        <v>2538</v>
      </c>
      <c r="AU2965" s="129" t="s">
        <v>204</v>
      </c>
      <c r="AV2965" s="129" t="s">
        <v>2539</v>
      </c>
      <c r="AW2965" s="129" t="s">
        <v>2601</v>
      </c>
      <c r="AX2965" s="129" t="s">
        <v>2612</v>
      </c>
      <c r="AZ2965" s="129" t="s">
        <v>3984</v>
      </c>
      <c r="BA2965" s="130" t="s">
        <v>14577</v>
      </c>
      <c r="BB2965" s="130" t="s">
        <v>14578</v>
      </c>
      <c r="BH2965" s="124"/>
      <c r="BI2965" s="124"/>
      <c r="BP2965" s="123"/>
      <c r="BQ2965" s="123"/>
      <c r="BR2965" s="123"/>
      <c r="BX2965" s="123"/>
      <c r="BY2965" s="123"/>
      <c r="CB2965" s="129" t="s">
        <v>2538</v>
      </c>
      <c r="CC2965" s="129" t="s">
        <v>204</v>
      </c>
      <c r="CD2965" s="129" t="s">
        <v>2539</v>
      </c>
      <c r="CE2965" s="129" t="s">
        <v>2601</v>
      </c>
      <c r="CF2965" s="129" t="s">
        <v>2612</v>
      </c>
      <c r="CG2965" s="131" t="s">
        <v>18152</v>
      </c>
      <c r="CH2965" s="131" t="s">
        <v>14578</v>
      </c>
      <c r="CI2965" s="124" t="s">
        <v>21948</v>
      </c>
    </row>
    <row r="2966" spans="45:87" ht="15" hidden="1" x14ac:dyDescent="0.25">
      <c r="AS2966" s="124" t="s">
        <v>7161</v>
      </c>
      <c r="AT2966" s="129" t="s">
        <v>2538</v>
      </c>
      <c r="AU2966" s="129" t="s">
        <v>204</v>
      </c>
      <c r="AV2966" s="129" t="s">
        <v>2539</v>
      </c>
      <c r="AW2966" s="129" t="s">
        <v>2601</v>
      </c>
      <c r="AX2966" s="129" t="s">
        <v>2613</v>
      </c>
      <c r="AZ2966" s="129" t="s">
        <v>3984</v>
      </c>
      <c r="BA2966" s="130" t="s">
        <v>14579</v>
      </c>
      <c r="BB2966" s="130" t="s">
        <v>14580</v>
      </c>
      <c r="BH2966" s="124"/>
      <c r="BI2966" s="124"/>
      <c r="BP2966" s="123"/>
      <c r="BQ2966" s="123"/>
      <c r="BR2966" s="123"/>
      <c r="BX2966" s="123"/>
      <c r="BY2966" s="123"/>
      <c r="CB2966" s="129" t="s">
        <v>2538</v>
      </c>
      <c r="CC2966" s="129" t="s">
        <v>204</v>
      </c>
      <c r="CD2966" s="129" t="s">
        <v>2539</v>
      </c>
      <c r="CE2966" s="129" t="s">
        <v>2601</v>
      </c>
      <c r="CF2966" s="129" t="s">
        <v>2613</v>
      </c>
      <c r="CG2966" s="131" t="s">
        <v>18152</v>
      </c>
      <c r="CH2966" s="131" t="s">
        <v>14580</v>
      </c>
      <c r="CI2966" s="124" t="s">
        <v>21949</v>
      </c>
    </row>
    <row r="2967" spans="45:87" ht="15" hidden="1" x14ac:dyDescent="0.25">
      <c r="AS2967" s="124" t="s">
        <v>7162</v>
      </c>
      <c r="AT2967" s="129" t="s">
        <v>2538</v>
      </c>
      <c r="AU2967" s="129" t="s">
        <v>204</v>
      </c>
      <c r="AV2967" s="129" t="s">
        <v>2539</v>
      </c>
      <c r="AW2967" s="129" t="s">
        <v>2601</v>
      </c>
      <c r="AX2967" s="129" t="s">
        <v>2614</v>
      </c>
      <c r="AZ2967" s="129" t="s">
        <v>3984</v>
      </c>
      <c r="BA2967" s="130" t="s">
        <v>14581</v>
      </c>
      <c r="BB2967" s="130" t="s">
        <v>14582</v>
      </c>
      <c r="BH2967" s="124"/>
      <c r="BI2967" s="124"/>
      <c r="BP2967" s="123"/>
      <c r="BQ2967" s="123"/>
      <c r="BR2967" s="123"/>
      <c r="BX2967" s="123"/>
      <c r="BY2967" s="123"/>
      <c r="CB2967" s="129" t="s">
        <v>2538</v>
      </c>
      <c r="CC2967" s="129" t="s">
        <v>204</v>
      </c>
      <c r="CD2967" s="129" t="s">
        <v>2539</v>
      </c>
      <c r="CE2967" s="129" t="s">
        <v>2601</v>
      </c>
      <c r="CF2967" s="129" t="s">
        <v>2614</v>
      </c>
      <c r="CG2967" s="131" t="s">
        <v>18152</v>
      </c>
      <c r="CH2967" s="131" t="s">
        <v>14582</v>
      </c>
      <c r="CI2967" s="124" t="s">
        <v>21950</v>
      </c>
    </row>
    <row r="2968" spans="45:87" ht="15" hidden="1" x14ac:dyDescent="0.25">
      <c r="AS2968" s="124" t="s">
        <v>7163</v>
      </c>
      <c r="AT2968" s="129" t="s">
        <v>2538</v>
      </c>
      <c r="AU2968" s="129" t="s">
        <v>204</v>
      </c>
      <c r="AV2968" s="129" t="s">
        <v>2539</v>
      </c>
      <c r="AW2968" s="129" t="s">
        <v>2601</v>
      </c>
      <c r="AX2968" s="129" t="s">
        <v>2615</v>
      </c>
      <c r="AZ2968" s="129" t="s">
        <v>3984</v>
      </c>
      <c r="BA2968" s="130" t="s">
        <v>14583</v>
      </c>
      <c r="BB2968" s="130" t="s">
        <v>14584</v>
      </c>
      <c r="BH2968" s="124"/>
      <c r="BI2968" s="124"/>
      <c r="BP2968" s="123"/>
      <c r="BQ2968" s="123"/>
      <c r="BR2968" s="123"/>
      <c r="BX2968" s="123"/>
      <c r="BY2968" s="123"/>
      <c r="CB2968" s="129" t="s">
        <v>2538</v>
      </c>
      <c r="CC2968" s="129" t="s">
        <v>204</v>
      </c>
      <c r="CD2968" s="129" t="s">
        <v>2539</v>
      </c>
      <c r="CE2968" s="129" t="s">
        <v>2601</v>
      </c>
      <c r="CF2968" s="129" t="s">
        <v>2615</v>
      </c>
      <c r="CG2968" s="131" t="s">
        <v>18152</v>
      </c>
      <c r="CH2968" s="131" t="s">
        <v>14584</v>
      </c>
      <c r="CI2968" s="124" t="s">
        <v>21951</v>
      </c>
    </row>
    <row r="2969" spans="45:87" ht="15" hidden="1" x14ac:dyDescent="0.25">
      <c r="AS2969" s="124" t="s">
        <v>7164</v>
      </c>
      <c r="AT2969" s="129" t="s">
        <v>2538</v>
      </c>
      <c r="AU2969" s="129" t="s">
        <v>204</v>
      </c>
      <c r="AV2969" s="129" t="s">
        <v>2539</v>
      </c>
      <c r="AW2969" s="129" t="s">
        <v>2601</v>
      </c>
      <c r="AX2969" s="129" t="s">
        <v>2616</v>
      </c>
      <c r="AZ2969" s="129" t="s">
        <v>3984</v>
      </c>
      <c r="BA2969" s="130" t="s">
        <v>14585</v>
      </c>
      <c r="BB2969" s="130" t="s">
        <v>14586</v>
      </c>
      <c r="BH2969" s="124"/>
      <c r="BI2969" s="124"/>
      <c r="BP2969" s="123"/>
      <c r="BQ2969" s="123"/>
      <c r="BR2969" s="123"/>
      <c r="BX2969" s="123"/>
      <c r="BY2969" s="123"/>
      <c r="CB2969" s="129" t="s">
        <v>2538</v>
      </c>
      <c r="CC2969" s="129" t="s">
        <v>204</v>
      </c>
      <c r="CD2969" s="129" t="s">
        <v>2539</v>
      </c>
      <c r="CE2969" s="129" t="s">
        <v>2601</v>
      </c>
      <c r="CF2969" s="129" t="s">
        <v>2616</v>
      </c>
      <c r="CG2969" s="131" t="s">
        <v>18152</v>
      </c>
      <c r="CH2969" s="131" t="s">
        <v>14586</v>
      </c>
      <c r="CI2969" s="124" t="s">
        <v>21952</v>
      </c>
    </row>
    <row r="2970" spans="45:87" ht="15" hidden="1" x14ac:dyDescent="0.25">
      <c r="AS2970" s="124" t="s">
        <v>7165</v>
      </c>
      <c r="AT2970" s="129" t="s">
        <v>2538</v>
      </c>
      <c r="AU2970" s="129" t="s">
        <v>204</v>
      </c>
      <c r="AV2970" s="129" t="s">
        <v>2539</v>
      </c>
      <c r="AW2970" s="129" t="s">
        <v>2601</v>
      </c>
      <c r="AX2970" s="129" t="s">
        <v>2617</v>
      </c>
      <c r="AZ2970" s="129" t="s">
        <v>3984</v>
      </c>
      <c r="BA2970" s="130" t="s">
        <v>14587</v>
      </c>
      <c r="BB2970" s="130" t="s">
        <v>14588</v>
      </c>
      <c r="BH2970" s="124"/>
      <c r="BI2970" s="124"/>
      <c r="BP2970" s="123"/>
      <c r="BQ2970" s="123"/>
      <c r="BR2970" s="123"/>
      <c r="BX2970" s="123"/>
      <c r="BY2970" s="123"/>
      <c r="CB2970" s="129" t="s">
        <v>2538</v>
      </c>
      <c r="CC2970" s="129" t="s">
        <v>204</v>
      </c>
      <c r="CD2970" s="129" t="s">
        <v>2539</v>
      </c>
      <c r="CE2970" s="129" t="s">
        <v>2601</v>
      </c>
      <c r="CF2970" s="129" t="s">
        <v>2617</v>
      </c>
      <c r="CG2970" s="131" t="s">
        <v>18152</v>
      </c>
      <c r="CH2970" s="131" t="s">
        <v>14588</v>
      </c>
      <c r="CI2970" s="124" t="s">
        <v>21953</v>
      </c>
    </row>
    <row r="2971" spans="45:87" ht="15" hidden="1" x14ac:dyDescent="0.25">
      <c r="AS2971" s="124" t="s">
        <v>7166</v>
      </c>
      <c r="AT2971" s="129" t="s">
        <v>2538</v>
      </c>
      <c r="AU2971" s="129" t="s">
        <v>204</v>
      </c>
      <c r="AV2971" s="129" t="s">
        <v>2539</v>
      </c>
      <c r="AW2971" s="129" t="s">
        <v>2601</v>
      </c>
      <c r="AX2971" s="129" t="s">
        <v>2618</v>
      </c>
      <c r="AZ2971" s="129" t="s">
        <v>3984</v>
      </c>
      <c r="BA2971" s="130" t="s">
        <v>14589</v>
      </c>
      <c r="BB2971" s="130" t="s">
        <v>14590</v>
      </c>
      <c r="BH2971" s="124"/>
      <c r="BI2971" s="124"/>
      <c r="BP2971" s="123"/>
      <c r="BQ2971" s="123"/>
      <c r="BR2971" s="123"/>
      <c r="BX2971" s="123"/>
      <c r="BY2971" s="123"/>
      <c r="CB2971" s="129" t="s">
        <v>2538</v>
      </c>
      <c r="CC2971" s="129" t="s">
        <v>204</v>
      </c>
      <c r="CD2971" s="129" t="s">
        <v>2539</v>
      </c>
      <c r="CE2971" s="129" t="s">
        <v>2601</v>
      </c>
      <c r="CF2971" s="129" t="s">
        <v>2618</v>
      </c>
      <c r="CG2971" s="131" t="s">
        <v>18152</v>
      </c>
      <c r="CH2971" s="131" t="s">
        <v>14590</v>
      </c>
      <c r="CI2971" s="124" t="s">
        <v>21954</v>
      </c>
    </row>
    <row r="2972" spans="45:87" ht="15" hidden="1" x14ac:dyDescent="0.25">
      <c r="AS2972" s="124" t="s">
        <v>7167</v>
      </c>
      <c r="AT2972" s="129" t="s">
        <v>2538</v>
      </c>
      <c r="AU2972" s="129" t="s">
        <v>204</v>
      </c>
      <c r="AV2972" s="129" t="s">
        <v>2539</v>
      </c>
      <c r="AW2972" s="129" t="s">
        <v>2601</v>
      </c>
      <c r="AX2972" s="129" t="s">
        <v>2619</v>
      </c>
      <c r="AZ2972" s="129" t="s">
        <v>3984</v>
      </c>
      <c r="BA2972" s="130" t="s">
        <v>14591</v>
      </c>
      <c r="BB2972" s="130" t="s">
        <v>14592</v>
      </c>
      <c r="BH2972" s="124"/>
      <c r="BI2972" s="124"/>
      <c r="BP2972" s="123"/>
      <c r="BQ2972" s="123"/>
      <c r="BR2972" s="123"/>
      <c r="BX2972" s="123"/>
      <c r="BY2972" s="123"/>
      <c r="CB2972" s="129" t="s">
        <v>2538</v>
      </c>
      <c r="CC2972" s="129" t="s">
        <v>204</v>
      </c>
      <c r="CD2972" s="129" t="s">
        <v>2539</v>
      </c>
      <c r="CE2972" s="129" t="s">
        <v>2601</v>
      </c>
      <c r="CF2972" s="129" t="s">
        <v>2619</v>
      </c>
      <c r="CG2972" s="131" t="s">
        <v>18152</v>
      </c>
      <c r="CH2972" s="131" t="s">
        <v>14592</v>
      </c>
      <c r="CI2972" s="124" t="s">
        <v>21955</v>
      </c>
    </row>
    <row r="2973" spans="45:87" ht="15" hidden="1" x14ac:dyDescent="0.25">
      <c r="AS2973" s="124" t="s">
        <v>7168</v>
      </c>
      <c r="AT2973" s="129" t="s">
        <v>2538</v>
      </c>
      <c r="AU2973" s="129" t="s">
        <v>204</v>
      </c>
      <c r="AV2973" s="129" t="s">
        <v>2539</v>
      </c>
      <c r="AW2973" s="129" t="s">
        <v>2601</v>
      </c>
      <c r="AX2973" s="129" t="s">
        <v>2620</v>
      </c>
      <c r="AZ2973" s="129" t="s">
        <v>3984</v>
      </c>
      <c r="BA2973" s="130" t="s">
        <v>14593</v>
      </c>
      <c r="BB2973" s="130" t="s">
        <v>14594</v>
      </c>
      <c r="BH2973" s="124"/>
      <c r="BI2973" s="124"/>
      <c r="BP2973" s="123"/>
      <c r="BQ2973" s="123"/>
      <c r="BR2973" s="123"/>
      <c r="BX2973" s="123"/>
      <c r="BY2973" s="123"/>
      <c r="CB2973" s="129" t="s">
        <v>2538</v>
      </c>
      <c r="CC2973" s="129" t="s">
        <v>204</v>
      </c>
      <c r="CD2973" s="129" t="s">
        <v>2539</v>
      </c>
      <c r="CE2973" s="129" t="s">
        <v>2601</v>
      </c>
      <c r="CF2973" s="129" t="s">
        <v>2620</v>
      </c>
      <c r="CG2973" s="131" t="s">
        <v>18152</v>
      </c>
      <c r="CH2973" s="131" t="s">
        <v>14594</v>
      </c>
      <c r="CI2973" s="124" t="s">
        <v>21956</v>
      </c>
    </row>
    <row r="2974" spans="45:87" ht="15" hidden="1" x14ac:dyDescent="0.25">
      <c r="AS2974" s="124" t="s">
        <v>7169</v>
      </c>
      <c r="AT2974" s="129" t="s">
        <v>2538</v>
      </c>
      <c r="AU2974" s="129" t="s">
        <v>204</v>
      </c>
      <c r="AV2974" s="129" t="s">
        <v>2539</v>
      </c>
      <c r="AW2974" s="129" t="s">
        <v>2601</v>
      </c>
      <c r="AX2974" s="129" t="s">
        <v>2621</v>
      </c>
      <c r="AZ2974" s="129" t="s">
        <v>3984</v>
      </c>
      <c r="BA2974" s="130" t="s">
        <v>14595</v>
      </c>
      <c r="BB2974" s="130" t="s">
        <v>14596</v>
      </c>
      <c r="BH2974" s="124"/>
      <c r="BI2974" s="124"/>
      <c r="BP2974" s="123"/>
      <c r="BQ2974" s="123"/>
      <c r="BR2974" s="123"/>
      <c r="BX2974" s="123"/>
      <c r="BY2974" s="123"/>
      <c r="CB2974" s="129" t="s">
        <v>2538</v>
      </c>
      <c r="CC2974" s="129" t="s">
        <v>204</v>
      </c>
      <c r="CD2974" s="129" t="s">
        <v>2539</v>
      </c>
      <c r="CE2974" s="129" t="s">
        <v>2601</v>
      </c>
      <c r="CF2974" s="129" t="s">
        <v>2621</v>
      </c>
      <c r="CG2974" s="131" t="s">
        <v>18152</v>
      </c>
      <c r="CH2974" s="131" t="s">
        <v>14596</v>
      </c>
      <c r="CI2974" s="124" t="s">
        <v>21957</v>
      </c>
    </row>
    <row r="2975" spans="45:87" ht="15" hidden="1" x14ac:dyDescent="0.25">
      <c r="AS2975" s="124" t="s">
        <v>7170</v>
      </c>
      <c r="AT2975" s="129" t="s">
        <v>2538</v>
      </c>
      <c r="AU2975" s="129" t="s">
        <v>204</v>
      </c>
      <c r="AV2975" s="129" t="s">
        <v>2539</v>
      </c>
      <c r="AW2975" s="129" t="s">
        <v>2601</v>
      </c>
      <c r="AX2975" s="129" t="s">
        <v>2622</v>
      </c>
      <c r="AZ2975" s="129" t="s">
        <v>3984</v>
      </c>
      <c r="BA2975" s="130" t="s">
        <v>14597</v>
      </c>
      <c r="BB2975" s="130" t="s">
        <v>14598</v>
      </c>
      <c r="BH2975" s="124"/>
      <c r="BI2975" s="124"/>
      <c r="BP2975" s="123"/>
      <c r="BQ2975" s="123"/>
      <c r="BR2975" s="123"/>
      <c r="BX2975" s="123"/>
      <c r="BY2975" s="123"/>
      <c r="CB2975" s="129" t="s">
        <v>2538</v>
      </c>
      <c r="CC2975" s="129" t="s">
        <v>204</v>
      </c>
      <c r="CD2975" s="129" t="s">
        <v>2539</v>
      </c>
      <c r="CE2975" s="129" t="s">
        <v>2601</v>
      </c>
      <c r="CF2975" s="129" t="s">
        <v>2622</v>
      </c>
      <c r="CG2975" s="131" t="s">
        <v>18152</v>
      </c>
      <c r="CH2975" s="131" t="s">
        <v>14598</v>
      </c>
      <c r="CI2975" s="124" t="s">
        <v>21958</v>
      </c>
    </row>
    <row r="2976" spans="45:87" ht="15" hidden="1" x14ac:dyDescent="0.25">
      <c r="AS2976" s="124" t="s">
        <v>7171</v>
      </c>
      <c r="AT2976" s="129" t="s">
        <v>2538</v>
      </c>
      <c r="AU2976" s="129" t="s">
        <v>204</v>
      </c>
      <c r="AV2976" s="129" t="s">
        <v>2539</v>
      </c>
      <c r="AW2976" s="129" t="s">
        <v>2601</v>
      </c>
      <c r="AX2976" s="129" t="s">
        <v>2623</v>
      </c>
      <c r="AZ2976" s="129" t="s">
        <v>3984</v>
      </c>
      <c r="BA2976" s="130" t="s">
        <v>14599</v>
      </c>
      <c r="BB2976" s="130" t="s">
        <v>14600</v>
      </c>
      <c r="BH2976" s="124"/>
      <c r="BI2976" s="124"/>
      <c r="BP2976" s="123"/>
      <c r="BQ2976" s="123"/>
      <c r="BR2976" s="123"/>
      <c r="BX2976" s="123"/>
      <c r="BY2976" s="123"/>
      <c r="CB2976" s="129" t="s">
        <v>2538</v>
      </c>
      <c r="CC2976" s="129" t="s">
        <v>204</v>
      </c>
      <c r="CD2976" s="129" t="s">
        <v>2539</v>
      </c>
      <c r="CE2976" s="129" t="s">
        <v>2601</v>
      </c>
      <c r="CF2976" s="129" t="s">
        <v>2623</v>
      </c>
      <c r="CG2976" s="131" t="s">
        <v>18152</v>
      </c>
      <c r="CH2976" s="131" t="s">
        <v>14600</v>
      </c>
      <c r="CI2976" s="124" t="s">
        <v>21959</v>
      </c>
    </row>
    <row r="2977" spans="45:87" ht="15" hidden="1" x14ac:dyDescent="0.25">
      <c r="AS2977" s="124" t="s">
        <v>7172</v>
      </c>
      <c r="AT2977" s="129" t="s">
        <v>2538</v>
      </c>
      <c r="AU2977" s="129" t="s">
        <v>204</v>
      </c>
      <c r="AV2977" s="129" t="s">
        <v>2539</v>
      </c>
      <c r="AW2977" s="129" t="s">
        <v>2601</v>
      </c>
      <c r="AX2977" s="129" t="s">
        <v>2624</v>
      </c>
      <c r="AZ2977" s="129" t="s">
        <v>3984</v>
      </c>
      <c r="BA2977" s="130" t="s">
        <v>14601</v>
      </c>
      <c r="BB2977" s="130" t="s">
        <v>14602</v>
      </c>
      <c r="BH2977" s="124"/>
      <c r="BI2977" s="124"/>
      <c r="BP2977" s="123"/>
      <c r="BQ2977" s="123"/>
      <c r="BR2977" s="123"/>
      <c r="BX2977" s="123"/>
      <c r="BY2977" s="123"/>
      <c r="CB2977" s="129" t="s">
        <v>2538</v>
      </c>
      <c r="CC2977" s="129" t="s">
        <v>204</v>
      </c>
      <c r="CD2977" s="129" t="s">
        <v>2539</v>
      </c>
      <c r="CE2977" s="129" t="s">
        <v>2601</v>
      </c>
      <c r="CF2977" s="129" t="s">
        <v>2624</v>
      </c>
      <c r="CG2977" s="131" t="s">
        <v>18152</v>
      </c>
      <c r="CH2977" s="131" t="s">
        <v>14602</v>
      </c>
      <c r="CI2977" s="124" t="s">
        <v>21960</v>
      </c>
    </row>
    <row r="2978" spans="45:87" ht="15" hidden="1" x14ac:dyDescent="0.25">
      <c r="AS2978" s="124" t="s">
        <v>7173</v>
      </c>
      <c r="AT2978" s="129" t="s">
        <v>2538</v>
      </c>
      <c r="AU2978" s="129" t="s">
        <v>204</v>
      </c>
      <c r="AV2978" s="129" t="s">
        <v>2539</v>
      </c>
      <c r="AW2978" s="129" t="s">
        <v>2601</v>
      </c>
      <c r="AX2978" s="129" t="s">
        <v>2625</v>
      </c>
      <c r="AZ2978" s="129" t="s">
        <v>3984</v>
      </c>
      <c r="BA2978" s="130" t="s">
        <v>14603</v>
      </c>
      <c r="BB2978" s="130" t="s">
        <v>14604</v>
      </c>
      <c r="BH2978" s="124"/>
      <c r="BI2978" s="124"/>
      <c r="BP2978" s="123"/>
      <c r="BQ2978" s="123"/>
      <c r="BR2978" s="123"/>
      <c r="BX2978" s="123"/>
      <c r="BY2978" s="123"/>
      <c r="CB2978" s="129" t="s">
        <v>2538</v>
      </c>
      <c r="CC2978" s="129" t="s">
        <v>204</v>
      </c>
      <c r="CD2978" s="129" t="s">
        <v>2539</v>
      </c>
      <c r="CE2978" s="129" t="s">
        <v>2601</v>
      </c>
      <c r="CF2978" s="129" t="s">
        <v>2625</v>
      </c>
      <c r="CG2978" s="131" t="s">
        <v>18152</v>
      </c>
      <c r="CH2978" s="131" t="s">
        <v>14604</v>
      </c>
      <c r="CI2978" s="124" t="s">
        <v>21961</v>
      </c>
    </row>
    <row r="2979" spans="45:87" ht="15" hidden="1" x14ac:dyDescent="0.25">
      <c r="AS2979" s="124" t="s">
        <v>7174</v>
      </c>
      <c r="AT2979" s="129" t="s">
        <v>2538</v>
      </c>
      <c r="AU2979" s="129" t="s">
        <v>204</v>
      </c>
      <c r="AV2979" s="129" t="s">
        <v>2539</v>
      </c>
      <c r="AW2979" s="129" t="s">
        <v>2601</v>
      </c>
      <c r="AX2979" s="129" t="s">
        <v>2626</v>
      </c>
      <c r="AZ2979" s="129" t="s">
        <v>3984</v>
      </c>
      <c r="BA2979" s="130" t="s">
        <v>14605</v>
      </c>
      <c r="BB2979" s="130" t="s">
        <v>14606</v>
      </c>
      <c r="BH2979" s="124"/>
      <c r="BI2979" s="124"/>
      <c r="BP2979" s="123"/>
      <c r="BQ2979" s="123"/>
      <c r="BR2979" s="123"/>
      <c r="BX2979" s="123"/>
      <c r="BY2979" s="123"/>
      <c r="CB2979" s="129" t="s">
        <v>2538</v>
      </c>
      <c r="CC2979" s="129" t="s">
        <v>204</v>
      </c>
      <c r="CD2979" s="129" t="s">
        <v>2539</v>
      </c>
      <c r="CE2979" s="129" t="s">
        <v>2601</v>
      </c>
      <c r="CF2979" s="129" t="s">
        <v>2626</v>
      </c>
      <c r="CG2979" s="131" t="s">
        <v>18152</v>
      </c>
      <c r="CH2979" s="131" t="s">
        <v>14606</v>
      </c>
      <c r="CI2979" s="124" t="s">
        <v>21962</v>
      </c>
    </row>
    <row r="2980" spans="45:87" ht="15" hidden="1" x14ac:dyDescent="0.25">
      <c r="AS2980" s="124" t="s">
        <v>7175</v>
      </c>
      <c r="AT2980" s="129" t="s">
        <v>2538</v>
      </c>
      <c r="AU2980" s="129" t="s">
        <v>204</v>
      </c>
      <c r="AV2980" s="129" t="s">
        <v>2539</v>
      </c>
      <c r="AW2980" s="129" t="s">
        <v>2601</v>
      </c>
      <c r="AX2980" s="129" t="s">
        <v>2627</v>
      </c>
      <c r="AZ2980" s="129" t="s">
        <v>3984</v>
      </c>
      <c r="BA2980" s="130" t="s">
        <v>14607</v>
      </c>
      <c r="BB2980" s="130" t="s">
        <v>14608</v>
      </c>
      <c r="BH2980" s="124"/>
      <c r="BI2980" s="124"/>
      <c r="BP2980" s="123"/>
      <c r="BQ2980" s="123"/>
      <c r="BR2980" s="123"/>
      <c r="BX2980" s="123"/>
      <c r="BY2980" s="123"/>
      <c r="CB2980" s="129" t="s">
        <v>2538</v>
      </c>
      <c r="CC2980" s="129" t="s">
        <v>204</v>
      </c>
      <c r="CD2980" s="129" t="s">
        <v>2539</v>
      </c>
      <c r="CE2980" s="129" t="s">
        <v>2601</v>
      </c>
      <c r="CF2980" s="129" t="s">
        <v>2627</v>
      </c>
      <c r="CG2980" s="131" t="s">
        <v>18152</v>
      </c>
      <c r="CH2980" s="131" t="s">
        <v>14608</v>
      </c>
      <c r="CI2980" s="124" t="s">
        <v>21963</v>
      </c>
    </row>
    <row r="2981" spans="45:87" ht="15" hidden="1" x14ac:dyDescent="0.25">
      <c r="AS2981" s="124" t="s">
        <v>7176</v>
      </c>
      <c r="AT2981" s="129" t="s">
        <v>2538</v>
      </c>
      <c r="AU2981" s="129" t="s">
        <v>204</v>
      </c>
      <c r="AV2981" s="129" t="s">
        <v>2539</v>
      </c>
      <c r="AW2981" s="129" t="s">
        <v>2601</v>
      </c>
      <c r="AX2981" s="129" t="s">
        <v>2628</v>
      </c>
      <c r="AZ2981" s="129" t="s">
        <v>3984</v>
      </c>
      <c r="BA2981" s="130" t="s">
        <v>14609</v>
      </c>
      <c r="BB2981" s="130" t="s">
        <v>14610</v>
      </c>
      <c r="BH2981" s="124"/>
      <c r="BI2981" s="124"/>
      <c r="BP2981" s="123"/>
      <c r="BQ2981" s="123"/>
      <c r="BR2981" s="123"/>
      <c r="BX2981" s="123"/>
      <c r="BY2981" s="123"/>
      <c r="CB2981" s="129" t="s">
        <v>2538</v>
      </c>
      <c r="CC2981" s="129" t="s">
        <v>204</v>
      </c>
      <c r="CD2981" s="129" t="s">
        <v>2539</v>
      </c>
      <c r="CE2981" s="129" t="s">
        <v>2601</v>
      </c>
      <c r="CF2981" s="129" t="s">
        <v>2628</v>
      </c>
      <c r="CG2981" s="131" t="s">
        <v>18152</v>
      </c>
      <c r="CH2981" s="131" t="s">
        <v>14610</v>
      </c>
      <c r="CI2981" s="124" t="s">
        <v>21964</v>
      </c>
    </row>
    <row r="2982" spans="45:87" ht="15" hidden="1" x14ac:dyDescent="0.25">
      <c r="AS2982" s="124" t="s">
        <v>7177</v>
      </c>
      <c r="AT2982" s="129" t="s">
        <v>2538</v>
      </c>
      <c r="AU2982" s="129" t="s">
        <v>204</v>
      </c>
      <c r="AV2982" s="129" t="s">
        <v>2539</v>
      </c>
      <c r="AW2982" s="129" t="s">
        <v>2601</v>
      </c>
      <c r="AX2982" s="129" t="s">
        <v>2629</v>
      </c>
      <c r="AZ2982" s="129" t="s">
        <v>3984</v>
      </c>
      <c r="BA2982" s="130" t="s">
        <v>14611</v>
      </c>
      <c r="BB2982" s="130" t="s">
        <v>14612</v>
      </c>
      <c r="BH2982" s="124"/>
      <c r="BI2982" s="124"/>
      <c r="BP2982" s="123"/>
      <c r="BQ2982" s="123"/>
      <c r="BR2982" s="123"/>
      <c r="BX2982" s="123"/>
      <c r="BY2982" s="123"/>
      <c r="CB2982" s="129" t="s">
        <v>2538</v>
      </c>
      <c r="CC2982" s="129" t="s">
        <v>204</v>
      </c>
      <c r="CD2982" s="129" t="s">
        <v>2539</v>
      </c>
      <c r="CE2982" s="129" t="s">
        <v>2601</v>
      </c>
      <c r="CF2982" s="129" t="s">
        <v>2629</v>
      </c>
      <c r="CG2982" s="131" t="s">
        <v>18152</v>
      </c>
      <c r="CH2982" s="131" t="s">
        <v>14612</v>
      </c>
      <c r="CI2982" s="124" t="s">
        <v>21965</v>
      </c>
    </row>
    <row r="2983" spans="45:87" ht="15" hidden="1" x14ac:dyDescent="0.25">
      <c r="AS2983" s="124" t="s">
        <v>7178</v>
      </c>
      <c r="AT2983" s="129" t="s">
        <v>2538</v>
      </c>
      <c r="AU2983" s="129" t="s">
        <v>204</v>
      </c>
      <c r="AV2983" s="129" t="s">
        <v>2539</v>
      </c>
      <c r="AW2983" s="129" t="s">
        <v>2601</v>
      </c>
      <c r="AX2983" s="129" t="s">
        <v>2630</v>
      </c>
      <c r="AZ2983" s="129" t="s">
        <v>3984</v>
      </c>
      <c r="BA2983" s="130" t="s">
        <v>14613</v>
      </c>
      <c r="BB2983" s="130" t="s">
        <v>14614</v>
      </c>
      <c r="BH2983" s="124"/>
      <c r="BI2983" s="124"/>
      <c r="BP2983" s="123"/>
      <c r="BQ2983" s="123"/>
      <c r="BR2983" s="123"/>
      <c r="BX2983" s="123"/>
      <c r="BY2983" s="123"/>
      <c r="CB2983" s="129" t="s">
        <v>2538</v>
      </c>
      <c r="CC2983" s="129" t="s">
        <v>204</v>
      </c>
      <c r="CD2983" s="129" t="s">
        <v>2539</v>
      </c>
      <c r="CE2983" s="129" t="s">
        <v>2601</v>
      </c>
      <c r="CF2983" s="129" t="s">
        <v>2630</v>
      </c>
      <c r="CG2983" s="131" t="s">
        <v>18152</v>
      </c>
      <c r="CH2983" s="131" t="s">
        <v>14614</v>
      </c>
      <c r="CI2983" s="124" t="s">
        <v>21966</v>
      </c>
    </row>
    <row r="2984" spans="45:87" ht="15" hidden="1" x14ac:dyDescent="0.25">
      <c r="AS2984" s="124" t="s">
        <v>7179</v>
      </c>
      <c r="AT2984" s="129" t="s">
        <v>2538</v>
      </c>
      <c r="AU2984" s="129" t="s">
        <v>204</v>
      </c>
      <c r="AV2984" s="129" t="s">
        <v>2631</v>
      </c>
      <c r="AW2984" s="129" t="s">
        <v>2632</v>
      </c>
      <c r="AX2984" s="129" t="s">
        <v>2633</v>
      </c>
      <c r="AZ2984" s="129" t="s">
        <v>3984</v>
      </c>
      <c r="BA2984" s="130" t="s">
        <v>14615</v>
      </c>
      <c r="BB2984" s="130" t="s">
        <v>14616</v>
      </c>
      <c r="BH2984" s="124"/>
      <c r="BI2984" s="124"/>
      <c r="BP2984" s="123"/>
      <c r="BQ2984" s="123"/>
      <c r="BR2984" s="123"/>
      <c r="BX2984" s="123"/>
      <c r="BY2984" s="123"/>
      <c r="CB2984" s="129" t="s">
        <v>2538</v>
      </c>
      <c r="CC2984" s="129" t="s">
        <v>204</v>
      </c>
      <c r="CD2984" s="129" t="s">
        <v>2631</v>
      </c>
      <c r="CE2984" s="129" t="s">
        <v>2632</v>
      </c>
      <c r="CF2984" s="129" t="s">
        <v>2633</v>
      </c>
      <c r="CG2984" s="131" t="s">
        <v>18153</v>
      </c>
      <c r="CH2984" s="131" t="s">
        <v>14616</v>
      </c>
      <c r="CI2984" s="124" t="s">
        <v>21967</v>
      </c>
    </row>
    <row r="2985" spans="45:87" ht="15" hidden="1" x14ac:dyDescent="0.25">
      <c r="AS2985" s="124" t="s">
        <v>7180</v>
      </c>
      <c r="AT2985" s="129" t="s">
        <v>2538</v>
      </c>
      <c r="AU2985" s="129" t="s">
        <v>204</v>
      </c>
      <c r="AV2985" s="129" t="s">
        <v>2631</v>
      </c>
      <c r="AW2985" s="129" t="s">
        <v>2632</v>
      </c>
      <c r="AX2985" s="129" t="s">
        <v>2634</v>
      </c>
      <c r="AZ2985" s="129" t="s">
        <v>3984</v>
      </c>
      <c r="BA2985" s="130" t="s">
        <v>14617</v>
      </c>
      <c r="BB2985" s="130" t="s">
        <v>14618</v>
      </c>
      <c r="BH2985" s="124"/>
      <c r="BI2985" s="124"/>
      <c r="BP2985" s="123"/>
      <c r="BQ2985" s="123"/>
      <c r="BR2985" s="123"/>
      <c r="BX2985" s="123"/>
      <c r="BY2985" s="123"/>
      <c r="CB2985" s="129" t="s">
        <v>2538</v>
      </c>
      <c r="CC2985" s="129" t="s">
        <v>204</v>
      </c>
      <c r="CD2985" s="129" t="s">
        <v>2631</v>
      </c>
      <c r="CE2985" s="129" t="s">
        <v>2632</v>
      </c>
      <c r="CF2985" s="129" t="s">
        <v>2634</v>
      </c>
      <c r="CG2985" s="131" t="s">
        <v>18153</v>
      </c>
      <c r="CH2985" s="131" t="s">
        <v>14618</v>
      </c>
      <c r="CI2985" s="124" t="s">
        <v>21968</v>
      </c>
    </row>
    <row r="2986" spans="45:87" ht="15" hidden="1" x14ac:dyDescent="0.25">
      <c r="AS2986" s="124" t="s">
        <v>7181</v>
      </c>
      <c r="AT2986" s="129" t="s">
        <v>2538</v>
      </c>
      <c r="AU2986" s="129" t="s">
        <v>204</v>
      </c>
      <c r="AV2986" s="129" t="s">
        <v>2631</v>
      </c>
      <c r="AW2986" s="129" t="s">
        <v>2632</v>
      </c>
      <c r="AX2986" s="129" t="s">
        <v>2635</v>
      </c>
      <c r="AZ2986" s="129" t="s">
        <v>3984</v>
      </c>
      <c r="BA2986" s="130" t="s">
        <v>14619</v>
      </c>
      <c r="BB2986" s="130" t="s">
        <v>14620</v>
      </c>
      <c r="BH2986" s="124"/>
      <c r="BI2986" s="124"/>
      <c r="BP2986" s="123"/>
      <c r="BQ2986" s="123"/>
      <c r="BR2986" s="123"/>
      <c r="BX2986" s="123"/>
      <c r="BY2986" s="123"/>
      <c r="CB2986" s="129" t="s">
        <v>2538</v>
      </c>
      <c r="CC2986" s="129" t="s">
        <v>204</v>
      </c>
      <c r="CD2986" s="129" t="s">
        <v>2631</v>
      </c>
      <c r="CE2986" s="129" t="s">
        <v>2632</v>
      </c>
      <c r="CF2986" s="129" t="s">
        <v>2635</v>
      </c>
      <c r="CG2986" s="131" t="s">
        <v>18153</v>
      </c>
      <c r="CH2986" s="131" t="s">
        <v>14620</v>
      </c>
      <c r="CI2986" s="124" t="s">
        <v>21969</v>
      </c>
    </row>
    <row r="2987" spans="45:87" ht="15" hidden="1" x14ac:dyDescent="0.25">
      <c r="AS2987" s="124" t="s">
        <v>7182</v>
      </c>
      <c r="AT2987" s="129" t="s">
        <v>2538</v>
      </c>
      <c r="AU2987" s="129" t="s">
        <v>204</v>
      </c>
      <c r="AV2987" s="129" t="s">
        <v>2631</v>
      </c>
      <c r="AW2987" s="129" t="s">
        <v>2632</v>
      </c>
      <c r="AX2987" s="129" t="s">
        <v>2636</v>
      </c>
      <c r="AZ2987" s="129" t="s">
        <v>3984</v>
      </c>
      <c r="BA2987" s="130" t="s">
        <v>14621</v>
      </c>
      <c r="BB2987" s="130" t="s">
        <v>14622</v>
      </c>
      <c r="BH2987" s="124"/>
      <c r="BI2987" s="124"/>
      <c r="BP2987" s="123"/>
      <c r="BQ2987" s="123"/>
      <c r="BR2987" s="123"/>
      <c r="BX2987" s="123"/>
      <c r="BY2987" s="123"/>
      <c r="CB2987" s="129" t="s">
        <v>2538</v>
      </c>
      <c r="CC2987" s="129" t="s">
        <v>204</v>
      </c>
      <c r="CD2987" s="129" t="s">
        <v>2631</v>
      </c>
      <c r="CE2987" s="129" t="s">
        <v>2632</v>
      </c>
      <c r="CF2987" s="129" t="s">
        <v>2636</v>
      </c>
      <c r="CG2987" s="131" t="s">
        <v>18153</v>
      </c>
      <c r="CH2987" s="131" t="s">
        <v>14622</v>
      </c>
      <c r="CI2987" s="124" t="s">
        <v>21970</v>
      </c>
    </row>
    <row r="2988" spans="45:87" ht="15" hidden="1" x14ac:dyDescent="0.25">
      <c r="AS2988" s="124" t="s">
        <v>7183</v>
      </c>
      <c r="AT2988" s="129" t="s">
        <v>2538</v>
      </c>
      <c r="AU2988" s="129" t="s">
        <v>204</v>
      </c>
      <c r="AV2988" s="129" t="s">
        <v>2631</v>
      </c>
      <c r="AW2988" s="129" t="s">
        <v>2632</v>
      </c>
      <c r="AX2988" s="129" t="s">
        <v>2637</v>
      </c>
      <c r="AZ2988" s="129" t="s">
        <v>3984</v>
      </c>
      <c r="BA2988" s="130" t="s">
        <v>14623</v>
      </c>
      <c r="BB2988" s="130" t="s">
        <v>14624</v>
      </c>
      <c r="BH2988" s="124"/>
      <c r="BI2988" s="124"/>
      <c r="BP2988" s="123"/>
      <c r="BQ2988" s="123"/>
      <c r="BR2988" s="123"/>
      <c r="BX2988" s="123"/>
      <c r="BY2988" s="123"/>
      <c r="CB2988" s="129" t="s">
        <v>2538</v>
      </c>
      <c r="CC2988" s="129" t="s">
        <v>204</v>
      </c>
      <c r="CD2988" s="129" t="s">
        <v>2631</v>
      </c>
      <c r="CE2988" s="129" t="s">
        <v>2632</v>
      </c>
      <c r="CF2988" s="129" t="s">
        <v>2637</v>
      </c>
      <c r="CG2988" s="131" t="s">
        <v>18153</v>
      </c>
      <c r="CH2988" s="131" t="s">
        <v>14624</v>
      </c>
      <c r="CI2988" s="124" t="s">
        <v>21971</v>
      </c>
    </row>
    <row r="2989" spans="45:87" ht="15" hidden="1" x14ac:dyDescent="0.25">
      <c r="AS2989" s="124" t="s">
        <v>7184</v>
      </c>
      <c r="AT2989" s="129" t="s">
        <v>2538</v>
      </c>
      <c r="AU2989" s="129" t="s">
        <v>204</v>
      </c>
      <c r="AV2989" s="129" t="s">
        <v>2631</v>
      </c>
      <c r="AW2989" s="129" t="s">
        <v>2632</v>
      </c>
      <c r="AX2989" s="129" t="s">
        <v>2638</v>
      </c>
      <c r="AZ2989" s="129" t="s">
        <v>3984</v>
      </c>
      <c r="BA2989" s="130" t="s">
        <v>14625</v>
      </c>
      <c r="BB2989" s="130" t="s">
        <v>14626</v>
      </c>
      <c r="BH2989" s="124"/>
      <c r="BI2989" s="124"/>
      <c r="BP2989" s="123"/>
      <c r="BQ2989" s="123"/>
      <c r="BR2989" s="123"/>
      <c r="BX2989" s="123"/>
      <c r="BY2989" s="123"/>
      <c r="CB2989" s="129" t="s">
        <v>2538</v>
      </c>
      <c r="CC2989" s="129" t="s">
        <v>204</v>
      </c>
      <c r="CD2989" s="129" t="s">
        <v>2631</v>
      </c>
      <c r="CE2989" s="129" t="s">
        <v>2632</v>
      </c>
      <c r="CF2989" s="129" t="s">
        <v>2638</v>
      </c>
      <c r="CG2989" s="131" t="s">
        <v>18153</v>
      </c>
      <c r="CH2989" s="131" t="s">
        <v>14626</v>
      </c>
      <c r="CI2989" s="124" t="s">
        <v>21972</v>
      </c>
    </row>
    <row r="2990" spans="45:87" ht="15" hidden="1" x14ac:dyDescent="0.25">
      <c r="AS2990" s="124" t="s">
        <v>7185</v>
      </c>
      <c r="AT2990" s="129" t="s">
        <v>2538</v>
      </c>
      <c r="AU2990" s="129" t="s">
        <v>204</v>
      </c>
      <c r="AV2990" s="129" t="s">
        <v>2631</v>
      </c>
      <c r="AW2990" s="129" t="s">
        <v>2632</v>
      </c>
      <c r="AX2990" s="129" t="s">
        <v>2639</v>
      </c>
      <c r="AZ2990" s="129" t="s">
        <v>3984</v>
      </c>
      <c r="BA2990" s="130" t="s">
        <v>14627</v>
      </c>
      <c r="BB2990" s="130" t="s">
        <v>14628</v>
      </c>
      <c r="BH2990" s="124"/>
      <c r="BI2990" s="124"/>
      <c r="BP2990" s="123"/>
      <c r="BQ2990" s="123"/>
      <c r="BR2990" s="123"/>
      <c r="BX2990" s="123"/>
      <c r="BY2990" s="123"/>
      <c r="CB2990" s="129" t="s">
        <v>2538</v>
      </c>
      <c r="CC2990" s="129" t="s">
        <v>204</v>
      </c>
      <c r="CD2990" s="129" t="s">
        <v>2631</v>
      </c>
      <c r="CE2990" s="129" t="s">
        <v>2632</v>
      </c>
      <c r="CF2990" s="129" t="s">
        <v>2639</v>
      </c>
      <c r="CG2990" s="131" t="s">
        <v>18153</v>
      </c>
      <c r="CH2990" s="131" t="s">
        <v>14628</v>
      </c>
      <c r="CI2990" s="124" t="s">
        <v>21973</v>
      </c>
    </row>
    <row r="2991" spans="45:87" ht="15" hidden="1" x14ac:dyDescent="0.25">
      <c r="AS2991" s="124" t="s">
        <v>7186</v>
      </c>
      <c r="AT2991" s="129" t="s">
        <v>2538</v>
      </c>
      <c r="AU2991" s="129" t="s">
        <v>204</v>
      </c>
      <c r="AV2991" s="129" t="s">
        <v>2631</v>
      </c>
      <c r="AW2991" s="129" t="s">
        <v>2632</v>
      </c>
      <c r="AX2991" s="129" t="s">
        <v>2640</v>
      </c>
      <c r="AZ2991" s="129" t="s">
        <v>3984</v>
      </c>
      <c r="BA2991" s="130" t="s">
        <v>14629</v>
      </c>
      <c r="BB2991" s="130" t="s">
        <v>14630</v>
      </c>
      <c r="BH2991" s="124"/>
      <c r="BI2991" s="124"/>
      <c r="BP2991" s="123"/>
      <c r="BQ2991" s="123"/>
      <c r="BR2991" s="123"/>
      <c r="BX2991" s="123"/>
      <c r="BY2991" s="123"/>
      <c r="CB2991" s="129" t="s">
        <v>2538</v>
      </c>
      <c r="CC2991" s="129" t="s">
        <v>204</v>
      </c>
      <c r="CD2991" s="129" t="s">
        <v>2631</v>
      </c>
      <c r="CE2991" s="129" t="s">
        <v>2632</v>
      </c>
      <c r="CF2991" s="129" t="s">
        <v>2640</v>
      </c>
      <c r="CG2991" s="131" t="s">
        <v>18153</v>
      </c>
      <c r="CH2991" s="131" t="s">
        <v>14630</v>
      </c>
      <c r="CI2991" s="124" t="s">
        <v>21974</v>
      </c>
    </row>
    <row r="2992" spans="45:87" ht="15" hidden="1" x14ac:dyDescent="0.25">
      <c r="AS2992" s="124" t="s">
        <v>7187</v>
      </c>
      <c r="AT2992" s="129" t="s">
        <v>2538</v>
      </c>
      <c r="AU2992" s="129" t="s">
        <v>204</v>
      </c>
      <c r="AV2992" s="129" t="s">
        <v>2631</v>
      </c>
      <c r="AW2992" s="129" t="s">
        <v>2632</v>
      </c>
      <c r="AX2992" s="129" t="s">
        <v>2641</v>
      </c>
      <c r="AZ2992" s="129" t="s">
        <v>3984</v>
      </c>
      <c r="BA2992" s="130" t="s">
        <v>14631</v>
      </c>
      <c r="BB2992" s="130" t="s">
        <v>14632</v>
      </c>
      <c r="BH2992" s="124"/>
      <c r="BI2992" s="124"/>
      <c r="BP2992" s="123"/>
      <c r="BQ2992" s="123"/>
      <c r="BR2992" s="123"/>
      <c r="BX2992" s="123"/>
      <c r="BY2992" s="123"/>
      <c r="CB2992" s="129" t="s">
        <v>2538</v>
      </c>
      <c r="CC2992" s="129" t="s">
        <v>204</v>
      </c>
      <c r="CD2992" s="129" t="s">
        <v>2631</v>
      </c>
      <c r="CE2992" s="129" t="s">
        <v>2632</v>
      </c>
      <c r="CF2992" s="129" t="s">
        <v>2641</v>
      </c>
      <c r="CG2992" s="131" t="s">
        <v>18153</v>
      </c>
      <c r="CH2992" s="131" t="s">
        <v>14632</v>
      </c>
      <c r="CI2992" s="124" t="s">
        <v>21975</v>
      </c>
    </row>
    <row r="2993" spans="45:87" ht="15" hidden="1" x14ac:dyDescent="0.25">
      <c r="AS2993" s="124" t="s">
        <v>7188</v>
      </c>
      <c r="AT2993" s="129" t="s">
        <v>2538</v>
      </c>
      <c r="AU2993" s="129" t="s">
        <v>204</v>
      </c>
      <c r="AV2993" s="129" t="s">
        <v>2631</v>
      </c>
      <c r="AW2993" s="129" t="s">
        <v>2632</v>
      </c>
      <c r="AX2993" s="129" t="s">
        <v>2642</v>
      </c>
      <c r="AZ2993" s="129" t="s">
        <v>3984</v>
      </c>
      <c r="BA2993" s="130" t="s">
        <v>14633</v>
      </c>
      <c r="BB2993" s="130" t="s">
        <v>14634</v>
      </c>
      <c r="BH2993" s="124"/>
      <c r="BI2993" s="124"/>
      <c r="BP2993" s="123"/>
      <c r="BQ2993" s="123"/>
      <c r="BR2993" s="123"/>
      <c r="BX2993" s="123"/>
      <c r="BY2993" s="123"/>
      <c r="CB2993" s="129" t="s">
        <v>2538</v>
      </c>
      <c r="CC2993" s="129" t="s">
        <v>204</v>
      </c>
      <c r="CD2993" s="129" t="s">
        <v>2631</v>
      </c>
      <c r="CE2993" s="129" t="s">
        <v>2632</v>
      </c>
      <c r="CF2993" s="129" t="s">
        <v>2642</v>
      </c>
      <c r="CG2993" s="131" t="s">
        <v>18153</v>
      </c>
      <c r="CH2993" s="131" t="s">
        <v>14634</v>
      </c>
      <c r="CI2993" s="124" t="s">
        <v>21976</v>
      </c>
    </row>
    <row r="2994" spans="45:87" ht="15" hidden="1" x14ac:dyDescent="0.25">
      <c r="AS2994" s="124" t="s">
        <v>7189</v>
      </c>
      <c r="AT2994" s="129" t="s">
        <v>2538</v>
      </c>
      <c r="AU2994" s="129" t="s">
        <v>204</v>
      </c>
      <c r="AV2994" s="129" t="s">
        <v>2631</v>
      </c>
      <c r="AW2994" s="129" t="s">
        <v>2632</v>
      </c>
      <c r="AX2994" s="129" t="s">
        <v>2643</v>
      </c>
      <c r="AZ2994" s="129" t="s">
        <v>3984</v>
      </c>
      <c r="BA2994" s="130" t="s">
        <v>14635</v>
      </c>
      <c r="BB2994" s="130" t="s">
        <v>14636</v>
      </c>
      <c r="BH2994" s="124"/>
      <c r="BI2994" s="124"/>
      <c r="BP2994" s="123"/>
      <c r="BQ2994" s="123"/>
      <c r="BR2994" s="123"/>
      <c r="BX2994" s="123"/>
      <c r="BY2994" s="123"/>
      <c r="CB2994" s="129" t="s">
        <v>2538</v>
      </c>
      <c r="CC2994" s="129" t="s">
        <v>204</v>
      </c>
      <c r="CD2994" s="129" t="s">
        <v>2631</v>
      </c>
      <c r="CE2994" s="129" t="s">
        <v>2632</v>
      </c>
      <c r="CF2994" s="129" t="s">
        <v>2643</v>
      </c>
      <c r="CG2994" s="131" t="s">
        <v>18153</v>
      </c>
      <c r="CH2994" s="131" t="s">
        <v>14636</v>
      </c>
      <c r="CI2994" s="124" t="s">
        <v>21977</v>
      </c>
    </row>
    <row r="2995" spans="45:87" ht="15" hidden="1" x14ac:dyDescent="0.25">
      <c r="AS2995" s="124" t="s">
        <v>7190</v>
      </c>
      <c r="AT2995" s="129" t="s">
        <v>2538</v>
      </c>
      <c r="AU2995" s="129" t="s">
        <v>204</v>
      </c>
      <c r="AV2995" s="129" t="s">
        <v>2631</v>
      </c>
      <c r="AW2995" s="129" t="s">
        <v>2632</v>
      </c>
      <c r="AX2995" s="129" t="s">
        <v>2644</v>
      </c>
      <c r="AZ2995" s="129" t="s">
        <v>3984</v>
      </c>
      <c r="BA2995" s="130" t="s">
        <v>14637</v>
      </c>
      <c r="BB2995" s="130" t="s">
        <v>14638</v>
      </c>
      <c r="BH2995" s="124"/>
      <c r="BI2995" s="124"/>
      <c r="BP2995" s="123"/>
      <c r="BQ2995" s="123"/>
      <c r="BR2995" s="123"/>
      <c r="BX2995" s="123"/>
      <c r="BY2995" s="123"/>
      <c r="CB2995" s="129" t="s">
        <v>2538</v>
      </c>
      <c r="CC2995" s="129" t="s">
        <v>204</v>
      </c>
      <c r="CD2995" s="129" t="s">
        <v>2631</v>
      </c>
      <c r="CE2995" s="129" t="s">
        <v>2632</v>
      </c>
      <c r="CF2995" s="129" t="s">
        <v>2644</v>
      </c>
      <c r="CG2995" s="131" t="s">
        <v>18153</v>
      </c>
      <c r="CH2995" s="131" t="s">
        <v>14638</v>
      </c>
      <c r="CI2995" s="124" t="s">
        <v>21978</v>
      </c>
    </row>
    <row r="2996" spans="45:87" ht="15" hidden="1" x14ac:dyDescent="0.25">
      <c r="AS2996" s="124" t="s">
        <v>7191</v>
      </c>
      <c r="AT2996" s="129" t="s">
        <v>2538</v>
      </c>
      <c r="AU2996" s="129" t="s">
        <v>204</v>
      </c>
      <c r="AV2996" s="129" t="s">
        <v>2631</v>
      </c>
      <c r="AW2996" s="129" t="s">
        <v>2632</v>
      </c>
      <c r="AX2996" s="129" t="s">
        <v>2645</v>
      </c>
      <c r="AZ2996" s="129" t="s">
        <v>3984</v>
      </c>
      <c r="BA2996" s="130" t="s">
        <v>14639</v>
      </c>
      <c r="BB2996" s="130" t="s">
        <v>14640</v>
      </c>
      <c r="BH2996" s="124"/>
      <c r="BI2996" s="124"/>
      <c r="BP2996" s="123"/>
      <c r="BQ2996" s="123"/>
      <c r="BR2996" s="123"/>
      <c r="BX2996" s="123"/>
      <c r="BY2996" s="123"/>
      <c r="CB2996" s="129" t="s">
        <v>2538</v>
      </c>
      <c r="CC2996" s="129" t="s">
        <v>204</v>
      </c>
      <c r="CD2996" s="129" t="s">
        <v>2631</v>
      </c>
      <c r="CE2996" s="129" t="s">
        <v>2632</v>
      </c>
      <c r="CF2996" s="129" t="s">
        <v>2645</v>
      </c>
      <c r="CG2996" s="131" t="s">
        <v>18153</v>
      </c>
      <c r="CH2996" s="131" t="s">
        <v>14640</v>
      </c>
      <c r="CI2996" s="124" t="s">
        <v>21979</v>
      </c>
    </row>
    <row r="2997" spans="45:87" ht="15" hidden="1" x14ac:dyDescent="0.25">
      <c r="AS2997" s="124" t="s">
        <v>7192</v>
      </c>
      <c r="AT2997" s="129" t="s">
        <v>2538</v>
      </c>
      <c r="AU2997" s="129" t="s">
        <v>204</v>
      </c>
      <c r="AV2997" s="129" t="s">
        <v>2631</v>
      </c>
      <c r="AW2997" s="129" t="s">
        <v>2632</v>
      </c>
      <c r="AX2997" s="129" t="s">
        <v>2646</v>
      </c>
      <c r="AZ2997" s="129" t="s">
        <v>3984</v>
      </c>
      <c r="BA2997" s="130" t="s">
        <v>14641</v>
      </c>
      <c r="BB2997" s="130" t="s">
        <v>14642</v>
      </c>
      <c r="BH2997" s="124"/>
      <c r="BI2997" s="124"/>
      <c r="BP2997" s="123"/>
      <c r="BQ2997" s="123"/>
      <c r="BR2997" s="123"/>
      <c r="BX2997" s="123"/>
      <c r="BY2997" s="123"/>
      <c r="CB2997" s="129" t="s">
        <v>2538</v>
      </c>
      <c r="CC2997" s="129" t="s">
        <v>204</v>
      </c>
      <c r="CD2997" s="129" t="s">
        <v>2631</v>
      </c>
      <c r="CE2997" s="129" t="s">
        <v>2632</v>
      </c>
      <c r="CF2997" s="129" t="s">
        <v>2646</v>
      </c>
      <c r="CG2997" s="131" t="s">
        <v>18153</v>
      </c>
      <c r="CH2997" s="131" t="s">
        <v>14642</v>
      </c>
      <c r="CI2997" s="124" t="s">
        <v>21980</v>
      </c>
    </row>
    <row r="2998" spans="45:87" ht="15" hidden="1" x14ac:dyDescent="0.25">
      <c r="AS2998" s="124" t="s">
        <v>7193</v>
      </c>
      <c r="AT2998" s="129" t="s">
        <v>2538</v>
      </c>
      <c r="AU2998" s="129" t="s">
        <v>204</v>
      </c>
      <c r="AV2998" s="129" t="s">
        <v>2631</v>
      </c>
      <c r="AW2998" s="129" t="s">
        <v>2632</v>
      </c>
      <c r="AX2998" s="129" t="s">
        <v>2647</v>
      </c>
      <c r="AZ2998" s="129" t="s">
        <v>3984</v>
      </c>
      <c r="BA2998" s="130" t="s">
        <v>14643</v>
      </c>
      <c r="BB2998" s="130" t="s">
        <v>14644</v>
      </c>
      <c r="BH2998" s="124"/>
      <c r="BI2998" s="124"/>
      <c r="BP2998" s="123"/>
      <c r="BQ2998" s="123"/>
      <c r="BR2998" s="123"/>
      <c r="BX2998" s="123"/>
      <c r="BY2998" s="123"/>
      <c r="CB2998" s="129" t="s">
        <v>2538</v>
      </c>
      <c r="CC2998" s="129" t="s">
        <v>204</v>
      </c>
      <c r="CD2998" s="129" t="s">
        <v>2631</v>
      </c>
      <c r="CE2998" s="129" t="s">
        <v>2632</v>
      </c>
      <c r="CF2998" s="129" t="s">
        <v>2647</v>
      </c>
      <c r="CG2998" s="131" t="s">
        <v>18153</v>
      </c>
      <c r="CH2998" s="131" t="s">
        <v>14644</v>
      </c>
      <c r="CI2998" s="124" t="s">
        <v>21981</v>
      </c>
    </row>
    <row r="2999" spans="45:87" ht="15" hidden="1" x14ac:dyDescent="0.25">
      <c r="AS2999" s="124" t="s">
        <v>7194</v>
      </c>
      <c r="AT2999" s="129" t="s">
        <v>2538</v>
      </c>
      <c r="AU2999" s="129" t="s">
        <v>204</v>
      </c>
      <c r="AV2999" s="129" t="s">
        <v>2631</v>
      </c>
      <c r="AW2999" s="129" t="s">
        <v>2632</v>
      </c>
      <c r="AX2999" s="129" t="s">
        <v>2648</v>
      </c>
      <c r="AZ2999" s="129" t="s">
        <v>3984</v>
      </c>
      <c r="BA2999" s="130" t="s">
        <v>14645</v>
      </c>
      <c r="BB2999" s="130" t="s">
        <v>14646</v>
      </c>
      <c r="BH2999" s="124"/>
      <c r="BI2999" s="124"/>
      <c r="BP2999" s="123"/>
      <c r="BQ2999" s="123"/>
      <c r="BR2999" s="123"/>
      <c r="BX2999" s="123"/>
      <c r="BY2999" s="123"/>
      <c r="CB2999" s="129" t="s">
        <v>2538</v>
      </c>
      <c r="CC2999" s="129" t="s">
        <v>204</v>
      </c>
      <c r="CD2999" s="129" t="s">
        <v>2631</v>
      </c>
      <c r="CE2999" s="129" t="s">
        <v>2632</v>
      </c>
      <c r="CF2999" s="129" t="s">
        <v>2648</v>
      </c>
      <c r="CG2999" s="131" t="s">
        <v>18153</v>
      </c>
      <c r="CH2999" s="131" t="s">
        <v>14646</v>
      </c>
      <c r="CI2999" s="124" t="s">
        <v>21982</v>
      </c>
    </row>
    <row r="3000" spans="45:87" ht="15" hidden="1" x14ac:dyDescent="0.25">
      <c r="AS3000" s="124" t="s">
        <v>7195</v>
      </c>
      <c r="AT3000" s="129" t="s">
        <v>2538</v>
      </c>
      <c r="AU3000" s="129" t="s">
        <v>204</v>
      </c>
      <c r="AV3000" s="129" t="s">
        <v>2631</v>
      </c>
      <c r="AW3000" s="129" t="s">
        <v>2632</v>
      </c>
      <c r="AX3000" s="129" t="s">
        <v>2649</v>
      </c>
      <c r="AZ3000" s="129" t="s">
        <v>3984</v>
      </c>
      <c r="BA3000" s="130" t="s">
        <v>14647</v>
      </c>
      <c r="BB3000" s="130" t="s">
        <v>14648</v>
      </c>
      <c r="BH3000" s="124"/>
      <c r="BI3000" s="124"/>
      <c r="BP3000" s="123"/>
      <c r="BQ3000" s="123"/>
      <c r="BR3000" s="123"/>
      <c r="BX3000" s="123"/>
      <c r="BY3000" s="123"/>
      <c r="CB3000" s="129" t="s">
        <v>2538</v>
      </c>
      <c r="CC3000" s="129" t="s">
        <v>204</v>
      </c>
      <c r="CD3000" s="129" t="s">
        <v>2631</v>
      </c>
      <c r="CE3000" s="129" t="s">
        <v>2632</v>
      </c>
      <c r="CF3000" s="129" t="s">
        <v>2649</v>
      </c>
      <c r="CG3000" s="131" t="s">
        <v>18153</v>
      </c>
      <c r="CH3000" s="131" t="s">
        <v>14648</v>
      </c>
      <c r="CI3000" s="124" t="s">
        <v>21983</v>
      </c>
    </row>
    <row r="3001" spans="45:87" ht="15" hidden="1" x14ac:dyDescent="0.25">
      <c r="AS3001" s="124" t="s">
        <v>7196</v>
      </c>
      <c r="AT3001" s="129" t="s">
        <v>2538</v>
      </c>
      <c r="AU3001" s="129" t="s">
        <v>204</v>
      </c>
      <c r="AV3001" s="129" t="s">
        <v>2631</v>
      </c>
      <c r="AW3001" s="129" t="s">
        <v>2632</v>
      </c>
      <c r="AX3001" s="129" t="s">
        <v>2650</v>
      </c>
      <c r="AZ3001" s="129" t="s">
        <v>3984</v>
      </c>
      <c r="BA3001" s="130" t="s">
        <v>14649</v>
      </c>
      <c r="BB3001" s="130" t="s">
        <v>14650</v>
      </c>
      <c r="BH3001" s="124"/>
      <c r="BI3001" s="124"/>
      <c r="BP3001" s="123"/>
      <c r="BQ3001" s="123"/>
      <c r="BR3001" s="123"/>
      <c r="BX3001" s="123"/>
      <c r="BY3001" s="123"/>
      <c r="CB3001" s="129" t="s">
        <v>2538</v>
      </c>
      <c r="CC3001" s="129" t="s">
        <v>204</v>
      </c>
      <c r="CD3001" s="129" t="s">
        <v>2631</v>
      </c>
      <c r="CE3001" s="129" t="s">
        <v>2632</v>
      </c>
      <c r="CF3001" s="129" t="s">
        <v>2650</v>
      </c>
      <c r="CG3001" s="131" t="s">
        <v>18153</v>
      </c>
      <c r="CH3001" s="131" t="s">
        <v>14650</v>
      </c>
      <c r="CI3001" s="124" t="s">
        <v>21984</v>
      </c>
    </row>
    <row r="3002" spans="45:87" ht="15" hidden="1" x14ac:dyDescent="0.25">
      <c r="AS3002" s="124" t="s">
        <v>7197</v>
      </c>
      <c r="AT3002" s="129" t="s">
        <v>2538</v>
      </c>
      <c r="AU3002" s="129" t="s">
        <v>204</v>
      </c>
      <c r="AV3002" s="129" t="s">
        <v>2631</v>
      </c>
      <c r="AW3002" s="129" t="s">
        <v>2632</v>
      </c>
      <c r="AX3002" s="129" t="s">
        <v>2651</v>
      </c>
      <c r="AZ3002" s="129" t="s">
        <v>3984</v>
      </c>
      <c r="BA3002" s="130" t="s">
        <v>14651</v>
      </c>
      <c r="BB3002" s="130" t="s">
        <v>14652</v>
      </c>
      <c r="BH3002" s="124"/>
      <c r="BI3002" s="124"/>
      <c r="BP3002" s="123"/>
      <c r="BQ3002" s="123"/>
      <c r="BR3002" s="123"/>
      <c r="BX3002" s="123"/>
      <c r="BY3002" s="123"/>
      <c r="CB3002" s="129" t="s">
        <v>2538</v>
      </c>
      <c r="CC3002" s="129" t="s">
        <v>204</v>
      </c>
      <c r="CD3002" s="129" t="s">
        <v>2631</v>
      </c>
      <c r="CE3002" s="129" t="s">
        <v>2632</v>
      </c>
      <c r="CF3002" s="129" t="s">
        <v>2651</v>
      </c>
      <c r="CG3002" s="131" t="s">
        <v>18153</v>
      </c>
      <c r="CH3002" s="131" t="s">
        <v>14652</v>
      </c>
      <c r="CI3002" s="124" t="s">
        <v>21985</v>
      </c>
    </row>
    <row r="3003" spans="45:87" ht="15" hidden="1" x14ac:dyDescent="0.25">
      <c r="AS3003" s="124" t="s">
        <v>7198</v>
      </c>
      <c r="AT3003" s="129" t="s">
        <v>2538</v>
      </c>
      <c r="AU3003" s="129" t="s">
        <v>204</v>
      </c>
      <c r="AV3003" s="129" t="s">
        <v>2631</v>
      </c>
      <c r="AW3003" s="129" t="s">
        <v>2632</v>
      </c>
      <c r="AX3003" s="129" t="s">
        <v>2652</v>
      </c>
      <c r="AZ3003" s="129" t="s">
        <v>3984</v>
      </c>
      <c r="BA3003" s="130" t="s">
        <v>14653</v>
      </c>
      <c r="BB3003" s="130" t="s">
        <v>14654</v>
      </c>
      <c r="BH3003" s="124"/>
      <c r="BI3003" s="124"/>
      <c r="BP3003" s="123"/>
      <c r="BQ3003" s="123"/>
      <c r="BR3003" s="123"/>
      <c r="BX3003" s="123"/>
      <c r="BY3003" s="123"/>
      <c r="CB3003" s="129" t="s">
        <v>2538</v>
      </c>
      <c r="CC3003" s="129" t="s">
        <v>204</v>
      </c>
      <c r="CD3003" s="129" t="s">
        <v>2631</v>
      </c>
      <c r="CE3003" s="129" t="s">
        <v>2632</v>
      </c>
      <c r="CF3003" s="129" t="s">
        <v>2652</v>
      </c>
      <c r="CG3003" s="131" t="s">
        <v>18153</v>
      </c>
      <c r="CH3003" s="131" t="s">
        <v>14654</v>
      </c>
      <c r="CI3003" s="124" t="s">
        <v>21986</v>
      </c>
    </row>
    <row r="3004" spans="45:87" ht="15" hidden="1" x14ac:dyDescent="0.25">
      <c r="AS3004" s="124" t="s">
        <v>7199</v>
      </c>
      <c r="AT3004" s="129" t="s">
        <v>2538</v>
      </c>
      <c r="AU3004" s="129" t="s">
        <v>204</v>
      </c>
      <c r="AV3004" s="129" t="s">
        <v>2631</v>
      </c>
      <c r="AW3004" s="129" t="s">
        <v>2632</v>
      </c>
      <c r="AX3004" s="129" t="s">
        <v>2653</v>
      </c>
      <c r="AZ3004" s="129" t="s">
        <v>3984</v>
      </c>
      <c r="BA3004" s="130" t="s">
        <v>14655</v>
      </c>
      <c r="BB3004" s="130" t="s">
        <v>14656</v>
      </c>
      <c r="BH3004" s="124"/>
      <c r="BI3004" s="124"/>
      <c r="BP3004" s="123"/>
      <c r="BQ3004" s="123"/>
      <c r="BR3004" s="123"/>
      <c r="BX3004" s="123"/>
      <c r="BY3004" s="123"/>
      <c r="CB3004" s="129" t="s">
        <v>2538</v>
      </c>
      <c r="CC3004" s="129" t="s">
        <v>204</v>
      </c>
      <c r="CD3004" s="129" t="s">
        <v>2631</v>
      </c>
      <c r="CE3004" s="129" t="s">
        <v>2632</v>
      </c>
      <c r="CF3004" s="129" t="s">
        <v>2653</v>
      </c>
      <c r="CG3004" s="131" t="s">
        <v>18153</v>
      </c>
      <c r="CH3004" s="131" t="s">
        <v>14656</v>
      </c>
      <c r="CI3004" s="124" t="s">
        <v>21987</v>
      </c>
    </row>
    <row r="3005" spans="45:87" ht="15" hidden="1" x14ac:dyDescent="0.25">
      <c r="AS3005" s="124" t="s">
        <v>7200</v>
      </c>
      <c r="AT3005" s="129" t="s">
        <v>2538</v>
      </c>
      <c r="AU3005" s="129" t="s">
        <v>204</v>
      </c>
      <c r="AV3005" s="129" t="s">
        <v>2631</v>
      </c>
      <c r="AW3005" s="129" t="s">
        <v>2632</v>
      </c>
      <c r="AX3005" s="129" t="s">
        <v>2654</v>
      </c>
      <c r="AZ3005" s="129" t="s">
        <v>3984</v>
      </c>
      <c r="BA3005" s="130" t="s">
        <v>14657</v>
      </c>
      <c r="BB3005" s="130" t="s">
        <v>14658</v>
      </c>
      <c r="BH3005" s="124"/>
      <c r="BI3005" s="124"/>
      <c r="BP3005" s="123"/>
      <c r="BQ3005" s="123"/>
      <c r="BR3005" s="123"/>
      <c r="BX3005" s="123"/>
      <c r="BY3005" s="123"/>
      <c r="CB3005" s="129" t="s">
        <v>2538</v>
      </c>
      <c r="CC3005" s="129" t="s">
        <v>204</v>
      </c>
      <c r="CD3005" s="129" t="s">
        <v>2631</v>
      </c>
      <c r="CE3005" s="129" t="s">
        <v>2632</v>
      </c>
      <c r="CF3005" s="129" t="s">
        <v>2654</v>
      </c>
      <c r="CG3005" s="131" t="s">
        <v>18153</v>
      </c>
      <c r="CH3005" s="131" t="s">
        <v>14658</v>
      </c>
      <c r="CI3005" s="124" t="s">
        <v>21988</v>
      </c>
    </row>
    <row r="3006" spans="45:87" ht="15" hidden="1" x14ac:dyDescent="0.25">
      <c r="AS3006" s="124" t="s">
        <v>7201</v>
      </c>
      <c r="AT3006" s="129" t="s">
        <v>2538</v>
      </c>
      <c r="AU3006" s="129" t="s">
        <v>204</v>
      </c>
      <c r="AV3006" s="129" t="s">
        <v>2631</v>
      </c>
      <c r="AW3006" s="129" t="s">
        <v>2655</v>
      </c>
      <c r="AX3006" s="129" t="s">
        <v>2656</v>
      </c>
      <c r="AZ3006" s="129" t="s">
        <v>3984</v>
      </c>
      <c r="BA3006" s="130" t="s">
        <v>14659</v>
      </c>
      <c r="BB3006" s="130" t="s">
        <v>14660</v>
      </c>
      <c r="BH3006" s="124"/>
      <c r="BI3006" s="124"/>
      <c r="BP3006" s="123"/>
      <c r="BQ3006" s="123"/>
      <c r="BR3006" s="123"/>
      <c r="BX3006" s="123"/>
      <c r="BY3006" s="123"/>
      <c r="CB3006" s="129" t="s">
        <v>2538</v>
      </c>
      <c r="CC3006" s="129" t="s">
        <v>204</v>
      </c>
      <c r="CD3006" s="129" t="s">
        <v>2631</v>
      </c>
      <c r="CE3006" s="129" t="s">
        <v>2655</v>
      </c>
      <c r="CF3006" s="129" t="s">
        <v>2656</v>
      </c>
      <c r="CG3006" s="131" t="s">
        <v>18154</v>
      </c>
      <c r="CH3006" s="131" t="s">
        <v>14660</v>
      </c>
      <c r="CI3006" s="124" t="s">
        <v>21989</v>
      </c>
    </row>
    <row r="3007" spans="45:87" ht="15" hidden="1" x14ac:dyDescent="0.25">
      <c r="AS3007" s="124" t="s">
        <v>7202</v>
      </c>
      <c r="AT3007" s="129" t="s">
        <v>2538</v>
      </c>
      <c r="AU3007" s="129" t="s">
        <v>204</v>
      </c>
      <c r="AV3007" s="129" t="s">
        <v>2631</v>
      </c>
      <c r="AW3007" s="129" t="s">
        <v>2655</v>
      </c>
      <c r="AX3007" s="129" t="s">
        <v>2657</v>
      </c>
      <c r="AZ3007" s="129" t="s">
        <v>3984</v>
      </c>
      <c r="BA3007" s="130" t="s">
        <v>14661</v>
      </c>
      <c r="BB3007" s="130" t="s">
        <v>14662</v>
      </c>
      <c r="BH3007" s="124"/>
      <c r="BI3007" s="124"/>
      <c r="BP3007" s="123"/>
      <c r="BQ3007" s="123"/>
      <c r="BR3007" s="123"/>
      <c r="BX3007" s="123"/>
      <c r="BY3007" s="123"/>
      <c r="CB3007" s="129" t="s">
        <v>2538</v>
      </c>
      <c r="CC3007" s="129" t="s">
        <v>204</v>
      </c>
      <c r="CD3007" s="129" t="s">
        <v>2631</v>
      </c>
      <c r="CE3007" s="129" t="s">
        <v>2655</v>
      </c>
      <c r="CF3007" s="129" t="s">
        <v>2657</v>
      </c>
      <c r="CG3007" s="131" t="s">
        <v>18154</v>
      </c>
      <c r="CH3007" s="131" t="s">
        <v>14662</v>
      </c>
      <c r="CI3007" s="124" t="s">
        <v>21990</v>
      </c>
    </row>
    <row r="3008" spans="45:87" ht="15" hidden="1" x14ac:dyDescent="0.25">
      <c r="AS3008" s="124" t="s">
        <v>7203</v>
      </c>
      <c r="AT3008" s="129" t="s">
        <v>2538</v>
      </c>
      <c r="AU3008" s="129" t="s">
        <v>204</v>
      </c>
      <c r="AV3008" s="129" t="s">
        <v>2631</v>
      </c>
      <c r="AW3008" s="129" t="s">
        <v>2655</v>
      </c>
      <c r="AX3008" s="129" t="s">
        <v>2658</v>
      </c>
      <c r="AZ3008" s="129" t="s">
        <v>3984</v>
      </c>
      <c r="BA3008" s="130" t="s">
        <v>14663</v>
      </c>
      <c r="BB3008" s="130" t="s">
        <v>14664</v>
      </c>
      <c r="BH3008" s="124"/>
      <c r="BI3008" s="124"/>
      <c r="BP3008" s="123"/>
      <c r="BQ3008" s="123"/>
      <c r="BR3008" s="123"/>
      <c r="BX3008" s="123"/>
      <c r="BY3008" s="123"/>
      <c r="CB3008" s="129" t="s">
        <v>2538</v>
      </c>
      <c r="CC3008" s="129" t="s">
        <v>204</v>
      </c>
      <c r="CD3008" s="129" t="s">
        <v>2631</v>
      </c>
      <c r="CE3008" s="129" t="s">
        <v>2655</v>
      </c>
      <c r="CF3008" s="129" t="s">
        <v>2658</v>
      </c>
      <c r="CG3008" s="131" t="s">
        <v>18154</v>
      </c>
      <c r="CH3008" s="131" t="s">
        <v>14664</v>
      </c>
      <c r="CI3008" s="124" t="s">
        <v>21991</v>
      </c>
    </row>
    <row r="3009" spans="45:87" ht="15" hidden="1" x14ac:dyDescent="0.25">
      <c r="AS3009" s="124" t="s">
        <v>7204</v>
      </c>
      <c r="AT3009" s="129" t="s">
        <v>2538</v>
      </c>
      <c r="AU3009" s="129" t="s">
        <v>204</v>
      </c>
      <c r="AV3009" s="129" t="s">
        <v>2631</v>
      </c>
      <c r="AW3009" s="129" t="s">
        <v>2655</v>
      </c>
      <c r="AX3009" s="129" t="s">
        <v>2659</v>
      </c>
      <c r="AZ3009" s="129" t="s">
        <v>3984</v>
      </c>
      <c r="BA3009" s="130" t="s">
        <v>14665</v>
      </c>
      <c r="BB3009" s="130" t="s">
        <v>14666</v>
      </c>
      <c r="BH3009" s="124"/>
      <c r="BI3009" s="124"/>
      <c r="BP3009" s="123"/>
      <c r="BQ3009" s="123"/>
      <c r="BR3009" s="123"/>
      <c r="BX3009" s="123"/>
      <c r="BY3009" s="123"/>
      <c r="CB3009" s="129" t="s">
        <v>2538</v>
      </c>
      <c r="CC3009" s="129" t="s">
        <v>204</v>
      </c>
      <c r="CD3009" s="129" t="s">
        <v>2631</v>
      </c>
      <c r="CE3009" s="129" t="s">
        <v>2655</v>
      </c>
      <c r="CF3009" s="129" t="s">
        <v>2659</v>
      </c>
      <c r="CG3009" s="131" t="s">
        <v>18154</v>
      </c>
      <c r="CH3009" s="131" t="s">
        <v>14666</v>
      </c>
      <c r="CI3009" s="124" t="s">
        <v>21992</v>
      </c>
    </row>
    <row r="3010" spans="45:87" ht="15" hidden="1" x14ac:dyDescent="0.25">
      <c r="AS3010" s="124" t="s">
        <v>7205</v>
      </c>
      <c r="AT3010" s="129" t="s">
        <v>2538</v>
      </c>
      <c r="AU3010" s="129" t="s">
        <v>204</v>
      </c>
      <c r="AV3010" s="129" t="s">
        <v>2631</v>
      </c>
      <c r="AW3010" s="129" t="s">
        <v>2655</v>
      </c>
      <c r="AX3010" s="129" t="s">
        <v>2660</v>
      </c>
      <c r="AZ3010" s="129" t="s">
        <v>3984</v>
      </c>
      <c r="BA3010" s="130" t="s">
        <v>14667</v>
      </c>
      <c r="BB3010" s="130" t="s">
        <v>14668</v>
      </c>
      <c r="BH3010" s="124"/>
      <c r="BI3010" s="124"/>
      <c r="BP3010" s="123"/>
      <c r="BQ3010" s="123"/>
      <c r="BR3010" s="123"/>
      <c r="BX3010" s="123"/>
      <c r="BY3010" s="123"/>
      <c r="CB3010" s="129" t="s">
        <v>2538</v>
      </c>
      <c r="CC3010" s="129" t="s">
        <v>204</v>
      </c>
      <c r="CD3010" s="129" t="s">
        <v>2631</v>
      </c>
      <c r="CE3010" s="129" t="s">
        <v>2655</v>
      </c>
      <c r="CF3010" s="129" t="s">
        <v>2660</v>
      </c>
      <c r="CG3010" s="131" t="s">
        <v>18154</v>
      </c>
      <c r="CH3010" s="131" t="s">
        <v>14668</v>
      </c>
      <c r="CI3010" s="124" t="s">
        <v>21993</v>
      </c>
    </row>
    <row r="3011" spans="45:87" ht="15" hidden="1" x14ac:dyDescent="0.25">
      <c r="AS3011" s="124" t="s">
        <v>7206</v>
      </c>
      <c r="AT3011" s="129" t="s">
        <v>2538</v>
      </c>
      <c r="AU3011" s="129" t="s">
        <v>204</v>
      </c>
      <c r="AV3011" s="129" t="s">
        <v>2631</v>
      </c>
      <c r="AW3011" s="129" t="s">
        <v>2655</v>
      </c>
      <c r="AX3011" s="129" t="s">
        <v>2661</v>
      </c>
      <c r="AZ3011" s="129" t="s">
        <v>3984</v>
      </c>
      <c r="BA3011" s="130" t="s">
        <v>14669</v>
      </c>
      <c r="BB3011" s="130" t="s">
        <v>14670</v>
      </c>
      <c r="BH3011" s="124"/>
      <c r="BI3011" s="124"/>
      <c r="BP3011" s="123"/>
      <c r="BQ3011" s="123"/>
      <c r="BR3011" s="123"/>
      <c r="BX3011" s="123"/>
      <c r="BY3011" s="123"/>
      <c r="CB3011" s="129" t="s">
        <v>2538</v>
      </c>
      <c r="CC3011" s="129" t="s">
        <v>204</v>
      </c>
      <c r="CD3011" s="129" t="s">
        <v>2631</v>
      </c>
      <c r="CE3011" s="129" t="s">
        <v>2655</v>
      </c>
      <c r="CF3011" s="129" t="s">
        <v>2661</v>
      </c>
      <c r="CG3011" s="131" t="s">
        <v>18154</v>
      </c>
      <c r="CH3011" s="131" t="s">
        <v>14670</v>
      </c>
      <c r="CI3011" s="124" t="s">
        <v>21994</v>
      </c>
    </row>
    <row r="3012" spans="45:87" ht="15" hidden="1" x14ac:dyDescent="0.25">
      <c r="AS3012" s="124" t="s">
        <v>7207</v>
      </c>
      <c r="AT3012" s="129" t="s">
        <v>2538</v>
      </c>
      <c r="AU3012" s="129" t="s">
        <v>204</v>
      </c>
      <c r="AV3012" s="129" t="s">
        <v>2631</v>
      </c>
      <c r="AW3012" s="129" t="s">
        <v>2655</v>
      </c>
      <c r="AX3012" s="129" t="s">
        <v>2662</v>
      </c>
      <c r="AZ3012" s="129" t="s">
        <v>3984</v>
      </c>
      <c r="BA3012" s="130" t="s">
        <v>14671</v>
      </c>
      <c r="BB3012" s="130" t="s">
        <v>14672</v>
      </c>
      <c r="BH3012" s="124"/>
      <c r="BI3012" s="124"/>
      <c r="BP3012" s="123"/>
      <c r="BQ3012" s="123"/>
      <c r="BR3012" s="123"/>
      <c r="BX3012" s="123"/>
      <c r="BY3012" s="123"/>
      <c r="CB3012" s="129" t="s">
        <v>2538</v>
      </c>
      <c r="CC3012" s="129" t="s">
        <v>204</v>
      </c>
      <c r="CD3012" s="129" t="s">
        <v>2631</v>
      </c>
      <c r="CE3012" s="129" t="s">
        <v>2655</v>
      </c>
      <c r="CF3012" s="129" t="s">
        <v>2662</v>
      </c>
      <c r="CG3012" s="131" t="s">
        <v>18154</v>
      </c>
      <c r="CH3012" s="131" t="s">
        <v>14672</v>
      </c>
      <c r="CI3012" s="124" t="s">
        <v>21995</v>
      </c>
    </row>
    <row r="3013" spans="45:87" ht="15" hidden="1" x14ac:dyDescent="0.25">
      <c r="AS3013" s="124" t="s">
        <v>7208</v>
      </c>
      <c r="AT3013" s="129" t="s">
        <v>2538</v>
      </c>
      <c r="AU3013" s="129" t="s">
        <v>204</v>
      </c>
      <c r="AV3013" s="129" t="s">
        <v>2631</v>
      </c>
      <c r="AW3013" s="129" t="s">
        <v>2655</v>
      </c>
      <c r="AX3013" s="129" t="s">
        <v>2663</v>
      </c>
      <c r="AZ3013" s="129" t="s">
        <v>3984</v>
      </c>
      <c r="BA3013" s="130" t="s">
        <v>14673</v>
      </c>
      <c r="BB3013" s="130" t="s">
        <v>14674</v>
      </c>
      <c r="BH3013" s="124"/>
      <c r="BI3013" s="124"/>
      <c r="BP3013" s="123"/>
      <c r="BQ3013" s="123"/>
      <c r="BR3013" s="123"/>
      <c r="BX3013" s="123"/>
      <c r="BY3013" s="123"/>
      <c r="CB3013" s="129" t="s">
        <v>2538</v>
      </c>
      <c r="CC3013" s="129" t="s">
        <v>204</v>
      </c>
      <c r="CD3013" s="129" t="s">
        <v>2631</v>
      </c>
      <c r="CE3013" s="129" t="s">
        <v>2655</v>
      </c>
      <c r="CF3013" s="129" t="s">
        <v>2663</v>
      </c>
      <c r="CG3013" s="131" t="s">
        <v>18154</v>
      </c>
      <c r="CH3013" s="131" t="s">
        <v>14674</v>
      </c>
      <c r="CI3013" s="124" t="s">
        <v>21996</v>
      </c>
    </row>
    <row r="3014" spans="45:87" ht="15" hidden="1" x14ac:dyDescent="0.25">
      <c r="AS3014" s="124" t="s">
        <v>7209</v>
      </c>
      <c r="AT3014" s="129" t="s">
        <v>2538</v>
      </c>
      <c r="AU3014" s="129" t="s">
        <v>204</v>
      </c>
      <c r="AV3014" s="129" t="s">
        <v>2631</v>
      </c>
      <c r="AW3014" s="129" t="s">
        <v>2655</v>
      </c>
      <c r="AX3014" s="129" t="s">
        <v>2664</v>
      </c>
      <c r="AZ3014" s="129" t="s">
        <v>3984</v>
      </c>
      <c r="BA3014" s="130" t="s">
        <v>14675</v>
      </c>
      <c r="BB3014" s="130" t="s">
        <v>14676</v>
      </c>
      <c r="BH3014" s="124"/>
      <c r="BI3014" s="124"/>
      <c r="BP3014" s="123"/>
      <c r="BQ3014" s="123"/>
      <c r="BR3014" s="123"/>
      <c r="BX3014" s="123"/>
      <c r="BY3014" s="123"/>
      <c r="CB3014" s="129" t="s">
        <v>2538</v>
      </c>
      <c r="CC3014" s="129" t="s">
        <v>204</v>
      </c>
      <c r="CD3014" s="129" t="s">
        <v>2631</v>
      </c>
      <c r="CE3014" s="129" t="s">
        <v>2655</v>
      </c>
      <c r="CF3014" s="129" t="s">
        <v>2664</v>
      </c>
      <c r="CG3014" s="131" t="s">
        <v>18154</v>
      </c>
      <c r="CH3014" s="131" t="s">
        <v>14676</v>
      </c>
      <c r="CI3014" s="124" t="s">
        <v>21997</v>
      </c>
    </row>
    <row r="3015" spans="45:87" ht="15" hidden="1" x14ac:dyDescent="0.25">
      <c r="AS3015" s="124" t="s">
        <v>7210</v>
      </c>
      <c r="AT3015" s="129" t="s">
        <v>2538</v>
      </c>
      <c r="AU3015" s="129" t="s">
        <v>204</v>
      </c>
      <c r="AV3015" s="129" t="s">
        <v>2631</v>
      </c>
      <c r="AW3015" s="129" t="s">
        <v>2655</v>
      </c>
      <c r="AX3015" s="129" t="s">
        <v>2665</v>
      </c>
      <c r="AZ3015" s="129" t="s">
        <v>3984</v>
      </c>
      <c r="BA3015" s="130" t="s">
        <v>14677</v>
      </c>
      <c r="BB3015" s="130" t="s">
        <v>14678</v>
      </c>
      <c r="BH3015" s="124"/>
      <c r="BI3015" s="124"/>
      <c r="BP3015" s="123"/>
      <c r="BQ3015" s="123"/>
      <c r="BR3015" s="123"/>
      <c r="BX3015" s="123"/>
      <c r="BY3015" s="123"/>
      <c r="CB3015" s="129" t="s">
        <v>2538</v>
      </c>
      <c r="CC3015" s="129" t="s">
        <v>204</v>
      </c>
      <c r="CD3015" s="129" t="s">
        <v>2631</v>
      </c>
      <c r="CE3015" s="129" t="s">
        <v>2655</v>
      </c>
      <c r="CF3015" s="129" t="s">
        <v>2665</v>
      </c>
      <c r="CG3015" s="131" t="s">
        <v>18154</v>
      </c>
      <c r="CH3015" s="131" t="s">
        <v>14678</v>
      </c>
      <c r="CI3015" s="124" t="s">
        <v>21998</v>
      </c>
    </row>
    <row r="3016" spans="45:87" ht="15" hidden="1" x14ac:dyDescent="0.25">
      <c r="AS3016" s="124" t="s">
        <v>7211</v>
      </c>
      <c r="AT3016" s="129" t="s">
        <v>2538</v>
      </c>
      <c r="AU3016" s="129" t="s">
        <v>204</v>
      </c>
      <c r="AV3016" s="129" t="s">
        <v>2631</v>
      </c>
      <c r="AW3016" s="129" t="s">
        <v>2655</v>
      </c>
      <c r="AX3016" s="129" t="s">
        <v>2666</v>
      </c>
      <c r="AZ3016" s="129" t="s">
        <v>3984</v>
      </c>
      <c r="BA3016" s="130" t="s">
        <v>14679</v>
      </c>
      <c r="BB3016" s="130" t="s">
        <v>14680</v>
      </c>
      <c r="BH3016" s="124"/>
      <c r="BI3016" s="124"/>
      <c r="BP3016" s="123"/>
      <c r="BQ3016" s="123"/>
      <c r="BR3016" s="123"/>
      <c r="BX3016" s="123"/>
      <c r="BY3016" s="123"/>
      <c r="CB3016" s="129" t="s">
        <v>2538</v>
      </c>
      <c r="CC3016" s="129" t="s">
        <v>204</v>
      </c>
      <c r="CD3016" s="129" t="s">
        <v>2631</v>
      </c>
      <c r="CE3016" s="129" t="s">
        <v>2655</v>
      </c>
      <c r="CF3016" s="129" t="s">
        <v>2666</v>
      </c>
      <c r="CG3016" s="131" t="s">
        <v>18154</v>
      </c>
      <c r="CH3016" s="131" t="s">
        <v>14680</v>
      </c>
      <c r="CI3016" s="124" t="s">
        <v>21999</v>
      </c>
    </row>
    <row r="3017" spans="45:87" ht="15" hidden="1" x14ac:dyDescent="0.25">
      <c r="AS3017" s="124" t="s">
        <v>7212</v>
      </c>
      <c r="AT3017" s="129" t="s">
        <v>2538</v>
      </c>
      <c r="AU3017" s="129" t="s">
        <v>204</v>
      </c>
      <c r="AV3017" s="129" t="s">
        <v>2631</v>
      </c>
      <c r="AW3017" s="129" t="s">
        <v>2655</v>
      </c>
      <c r="AX3017" s="129" t="s">
        <v>2667</v>
      </c>
      <c r="AZ3017" s="129" t="s">
        <v>3984</v>
      </c>
      <c r="BA3017" s="130" t="s">
        <v>14681</v>
      </c>
      <c r="BB3017" s="130" t="s">
        <v>14682</v>
      </c>
      <c r="BH3017" s="124"/>
      <c r="BI3017" s="124"/>
      <c r="BP3017" s="123"/>
      <c r="BQ3017" s="123"/>
      <c r="BR3017" s="123"/>
      <c r="BX3017" s="123"/>
      <c r="BY3017" s="123"/>
      <c r="CB3017" s="129" t="s">
        <v>2538</v>
      </c>
      <c r="CC3017" s="129" t="s">
        <v>204</v>
      </c>
      <c r="CD3017" s="129" t="s">
        <v>2631</v>
      </c>
      <c r="CE3017" s="129" t="s">
        <v>2655</v>
      </c>
      <c r="CF3017" s="129" t="s">
        <v>2667</v>
      </c>
      <c r="CG3017" s="131" t="s">
        <v>18154</v>
      </c>
      <c r="CH3017" s="131" t="s">
        <v>14682</v>
      </c>
      <c r="CI3017" s="124" t="s">
        <v>22000</v>
      </c>
    </row>
    <row r="3018" spans="45:87" ht="15" hidden="1" x14ac:dyDescent="0.25">
      <c r="AS3018" s="124" t="s">
        <v>7213</v>
      </c>
      <c r="AT3018" s="129" t="s">
        <v>2538</v>
      </c>
      <c r="AU3018" s="129" t="s">
        <v>204</v>
      </c>
      <c r="AV3018" s="129" t="s">
        <v>2631</v>
      </c>
      <c r="AW3018" s="129" t="s">
        <v>2655</v>
      </c>
      <c r="AX3018" s="129" t="s">
        <v>2668</v>
      </c>
      <c r="AZ3018" s="129" t="s">
        <v>3984</v>
      </c>
      <c r="BA3018" s="130" t="s">
        <v>14683</v>
      </c>
      <c r="BB3018" s="130" t="s">
        <v>14684</v>
      </c>
      <c r="BH3018" s="124"/>
      <c r="BI3018" s="124"/>
      <c r="BP3018" s="123"/>
      <c r="BQ3018" s="123"/>
      <c r="BR3018" s="123"/>
      <c r="BX3018" s="123"/>
      <c r="BY3018" s="123"/>
      <c r="CB3018" s="129" t="s">
        <v>2538</v>
      </c>
      <c r="CC3018" s="129" t="s">
        <v>204</v>
      </c>
      <c r="CD3018" s="129" t="s">
        <v>2631</v>
      </c>
      <c r="CE3018" s="129" t="s">
        <v>2655</v>
      </c>
      <c r="CF3018" s="129" t="s">
        <v>2668</v>
      </c>
      <c r="CG3018" s="131" t="s">
        <v>18154</v>
      </c>
      <c r="CH3018" s="131" t="s">
        <v>14684</v>
      </c>
      <c r="CI3018" s="124" t="s">
        <v>22001</v>
      </c>
    </row>
    <row r="3019" spans="45:87" ht="15" hidden="1" x14ac:dyDescent="0.25">
      <c r="AS3019" s="124" t="s">
        <v>7214</v>
      </c>
      <c r="AT3019" s="129" t="s">
        <v>2538</v>
      </c>
      <c r="AU3019" s="129" t="s">
        <v>204</v>
      </c>
      <c r="AV3019" s="129" t="s">
        <v>2631</v>
      </c>
      <c r="AW3019" s="129" t="s">
        <v>2655</v>
      </c>
      <c r="AX3019" s="129" t="s">
        <v>2669</v>
      </c>
      <c r="AZ3019" s="129" t="s">
        <v>3984</v>
      </c>
      <c r="BA3019" s="130" t="s">
        <v>14685</v>
      </c>
      <c r="BB3019" s="130" t="s">
        <v>14686</v>
      </c>
      <c r="BH3019" s="124"/>
      <c r="BI3019" s="124"/>
      <c r="BP3019" s="123"/>
      <c r="BQ3019" s="123"/>
      <c r="BR3019" s="123"/>
      <c r="BX3019" s="123"/>
      <c r="BY3019" s="123"/>
      <c r="CB3019" s="129" t="s">
        <v>2538</v>
      </c>
      <c r="CC3019" s="129" t="s">
        <v>204</v>
      </c>
      <c r="CD3019" s="129" t="s">
        <v>2631</v>
      </c>
      <c r="CE3019" s="129" t="s">
        <v>2655</v>
      </c>
      <c r="CF3019" s="129" t="s">
        <v>2669</v>
      </c>
      <c r="CG3019" s="131" t="s">
        <v>18154</v>
      </c>
      <c r="CH3019" s="131" t="s">
        <v>14686</v>
      </c>
      <c r="CI3019" s="124" t="s">
        <v>22002</v>
      </c>
    </row>
    <row r="3020" spans="45:87" ht="15" hidden="1" x14ac:dyDescent="0.25">
      <c r="AS3020" s="124" t="s">
        <v>7215</v>
      </c>
      <c r="AT3020" s="129" t="s">
        <v>2538</v>
      </c>
      <c r="AU3020" s="129" t="s">
        <v>204</v>
      </c>
      <c r="AV3020" s="129" t="s">
        <v>2631</v>
      </c>
      <c r="AW3020" s="129" t="s">
        <v>2655</v>
      </c>
      <c r="AX3020" s="129" t="s">
        <v>2670</v>
      </c>
      <c r="AZ3020" s="129" t="s">
        <v>3984</v>
      </c>
      <c r="BA3020" s="130" t="s">
        <v>14687</v>
      </c>
      <c r="BB3020" s="130" t="s">
        <v>14688</v>
      </c>
      <c r="BH3020" s="124"/>
      <c r="BI3020" s="124"/>
      <c r="BP3020" s="123"/>
      <c r="BQ3020" s="123"/>
      <c r="BR3020" s="123"/>
      <c r="BX3020" s="123"/>
      <c r="BY3020" s="123"/>
      <c r="CB3020" s="129" t="s">
        <v>2538</v>
      </c>
      <c r="CC3020" s="129" t="s">
        <v>204</v>
      </c>
      <c r="CD3020" s="129" t="s">
        <v>2631</v>
      </c>
      <c r="CE3020" s="129" t="s">
        <v>2655</v>
      </c>
      <c r="CF3020" s="129" t="s">
        <v>2670</v>
      </c>
      <c r="CG3020" s="131" t="s">
        <v>18154</v>
      </c>
      <c r="CH3020" s="131" t="s">
        <v>14688</v>
      </c>
      <c r="CI3020" s="124" t="s">
        <v>22003</v>
      </c>
    </row>
    <row r="3021" spans="45:87" ht="15" hidden="1" x14ac:dyDescent="0.25">
      <c r="AS3021" s="124" t="s">
        <v>7216</v>
      </c>
      <c r="AT3021" s="129" t="s">
        <v>2538</v>
      </c>
      <c r="AU3021" s="129" t="s">
        <v>204</v>
      </c>
      <c r="AV3021" s="129" t="s">
        <v>2631</v>
      </c>
      <c r="AW3021" s="129" t="s">
        <v>2655</v>
      </c>
      <c r="AX3021" s="129" t="s">
        <v>2671</v>
      </c>
      <c r="AZ3021" s="129" t="s">
        <v>3984</v>
      </c>
      <c r="BA3021" s="130" t="s">
        <v>14689</v>
      </c>
      <c r="BB3021" s="130" t="s">
        <v>14690</v>
      </c>
      <c r="BH3021" s="124"/>
      <c r="BI3021" s="124"/>
      <c r="BP3021" s="123"/>
      <c r="BQ3021" s="123"/>
      <c r="BR3021" s="123"/>
      <c r="BX3021" s="123"/>
      <c r="BY3021" s="123"/>
      <c r="CB3021" s="129" t="s">
        <v>2538</v>
      </c>
      <c r="CC3021" s="129" t="s">
        <v>204</v>
      </c>
      <c r="CD3021" s="129" t="s">
        <v>2631</v>
      </c>
      <c r="CE3021" s="129" t="s">
        <v>2655</v>
      </c>
      <c r="CF3021" s="129" t="s">
        <v>2671</v>
      </c>
      <c r="CG3021" s="131" t="s">
        <v>18154</v>
      </c>
      <c r="CH3021" s="131" t="s">
        <v>14690</v>
      </c>
      <c r="CI3021" s="124" t="s">
        <v>22004</v>
      </c>
    </row>
    <row r="3022" spans="45:87" ht="15" hidden="1" x14ac:dyDescent="0.25">
      <c r="AS3022" s="124" t="s">
        <v>7217</v>
      </c>
      <c r="AT3022" s="129" t="s">
        <v>2538</v>
      </c>
      <c r="AU3022" s="129" t="s">
        <v>204</v>
      </c>
      <c r="AV3022" s="129" t="s">
        <v>2672</v>
      </c>
      <c r="AW3022" s="129" t="s">
        <v>2673</v>
      </c>
      <c r="AX3022" s="129" t="s">
        <v>2674</v>
      </c>
      <c r="AZ3022" s="129" t="s">
        <v>3984</v>
      </c>
      <c r="BA3022" s="130" t="s">
        <v>14691</v>
      </c>
      <c r="BB3022" s="130" t="s">
        <v>14692</v>
      </c>
      <c r="BH3022" s="124"/>
      <c r="BI3022" s="124"/>
      <c r="BP3022" s="123"/>
      <c r="BQ3022" s="123"/>
      <c r="BR3022" s="123"/>
      <c r="BX3022" s="123"/>
      <c r="BY3022" s="123"/>
      <c r="CB3022" s="129" t="s">
        <v>2538</v>
      </c>
      <c r="CC3022" s="129" t="s">
        <v>204</v>
      </c>
      <c r="CD3022" s="129" t="s">
        <v>2672</v>
      </c>
      <c r="CE3022" s="129" t="s">
        <v>2673</v>
      </c>
      <c r="CF3022" s="129" t="s">
        <v>2674</v>
      </c>
      <c r="CG3022" s="131" t="s">
        <v>18155</v>
      </c>
      <c r="CH3022" s="131" t="s">
        <v>14692</v>
      </c>
      <c r="CI3022" s="124" t="s">
        <v>22005</v>
      </c>
    </row>
    <row r="3023" spans="45:87" ht="15" hidden="1" x14ac:dyDescent="0.25">
      <c r="AS3023" s="124" t="s">
        <v>7218</v>
      </c>
      <c r="AT3023" s="129" t="s">
        <v>2538</v>
      </c>
      <c r="AU3023" s="129" t="s">
        <v>204</v>
      </c>
      <c r="AV3023" s="129" t="s">
        <v>2672</v>
      </c>
      <c r="AW3023" s="129" t="s">
        <v>2673</v>
      </c>
      <c r="AX3023" s="129" t="s">
        <v>2675</v>
      </c>
      <c r="AZ3023" s="129" t="s">
        <v>3984</v>
      </c>
      <c r="BA3023" s="130" t="s">
        <v>14693</v>
      </c>
      <c r="BB3023" s="130" t="s">
        <v>14694</v>
      </c>
      <c r="BH3023" s="124"/>
      <c r="BI3023" s="124"/>
      <c r="BP3023" s="123"/>
      <c r="BQ3023" s="123"/>
      <c r="BR3023" s="123"/>
      <c r="BX3023" s="123"/>
      <c r="BY3023" s="123"/>
      <c r="CB3023" s="129" t="s">
        <v>2538</v>
      </c>
      <c r="CC3023" s="129" t="s">
        <v>204</v>
      </c>
      <c r="CD3023" s="129" t="s">
        <v>2672</v>
      </c>
      <c r="CE3023" s="129" t="s">
        <v>2673</v>
      </c>
      <c r="CF3023" s="129" t="s">
        <v>2675</v>
      </c>
      <c r="CG3023" s="131" t="s">
        <v>18155</v>
      </c>
      <c r="CH3023" s="131" t="s">
        <v>14694</v>
      </c>
      <c r="CI3023" s="124" t="s">
        <v>22006</v>
      </c>
    </row>
    <row r="3024" spans="45:87" ht="15" hidden="1" x14ac:dyDescent="0.25">
      <c r="AS3024" s="124" t="s">
        <v>7219</v>
      </c>
      <c r="AT3024" s="129" t="s">
        <v>2538</v>
      </c>
      <c r="AU3024" s="129" t="s">
        <v>204</v>
      </c>
      <c r="AV3024" s="129" t="s">
        <v>2672</v>
      </c>
      <c r="AW3024" s="129" t="s">
        <v>2673</v>
      </c>
      <c r="AX3024" s="129" t="s">
        <v>2676</v>
      </c>
      <c r="AZ3024" s="129" t="s">
        <v>3984</v>
      </c>
      <c r="BA3024" s="130" t="s">
        <v>14695</v>
      </c>
      <c r="BB3024" s="130" t="s">
        <v>14696</v>
      </c>
      <c r="BH3024" s="124"/>
      <c r="BI3024" s="124"/>
      <c r="BP3024" s="123"/>
      <c r="BQ3024" s="123"/>
      <c r="BR3024" s="123"/>
      <c r="BX3024" s="123"/>
      <c r="BY3024" s="123"/>
      <c r="CB3024" s="129" t="s">
        <v>2538</v>
      </c>
      <c r="CC3024" s="129" t="s">
        <v>204</v>
      </c>
      <c r="CD3024" s="129" t="s">
        <v>2672</v>
      </c>
      <c r="CE3024" s="129" t="s">
        <v>2673</v>
      </c>
      <c r="CF3024" s="129" t="s">
        <v>2676</v>
      </c>
      <c r="CG3024" s="131" t="s">
        <v>18155</v>
      </c>
      <c r="CH3024" s="131" t="s">
        <v>14696</v>
      </c>
      <c r="CI3024" s="124" t="s">
        <v>22007</v>
      </c>
    </row>
    <row r="3025" spans="45:87" ht="15" hidden="1" x14ac:dyDescent="0.25">
      <c r="AS3025" s="124" t="s">
        <v>7220</v>
      </c>
      <c r="AT3025" s="129" t="s">
        <v>2538</v>
      </c>
      <c r="AU3025" s="129" t="s">
        <v>204</v>
      </c>
      <c r="AV3025" s="129" t="s">
        <v>2672</v>
      </c>
      <c r="AW3025" s="129" t="s">
        <v>2673</v>
      </c>
      <c r="AX3025" s="129" t="s">
        <v>2677</v>
      </c>
      <c r="AZ3025" s="129" t="s">
        <v>3984</v>
      </c>
      <c r="BA3025" s="130" t="s">
        <v>14697</v>
      </c>
      <c r="BB3025" s="130" t="s">
        <v>14698</v>
      </c>
      <c r="BH3025" s="124"/>
      <c r="BI3025" s="124"/>
      <c r="BP3025" s="123"/>
      <c r="BQ3025" s="123"/>
      <c r="BR3025" s="123"/>
      <c r="BX3025" s="123"/>
      <c r="BY3025" s="123"/>
      <c r="CB3025" s="129" t="s">
        <v>2538</v>
      </c>
      <c r="CC3025" s="129" t="s">
        <v>204</v>
      </c>
      <c r="CD3025" s="129" t="s">
        <v>2672</v>
      </c>
      <c r="CE3025" s="129" t="s">
        <v>2673</v>
      </c>
      <c r="CF3025" s="129" t="s">
        <v>2677</v>
      </c>
      <c r="CG3025" s="131" t="s">
        <v>18155</v>
      </c>
      <c r="CH3025" s="131" t="s">
        <v>14698</v>
      </c>
      <c r="CI3025" s="124" t="s">
        <v>22008</v>
      </c>
    </row>
    <row r="3026" spans="45:87" ht="15" hidden="1" x14ac:dyDescent="0.25">
      <c r="AS3026" s="124" t="s">
        <v>7221</v>
      </c>
      <c r="AT3026" s="129" t="s">
        <v>2538</v>
      </c>
      <c r="AU3026" s="129" t="s">
        <v>204</v>
      </c>
      <c r="AV3026" s="129" t="s">
        <v>2672</v>
      </c>
      <c r="AW3026" s="129" t="s">
        <v>2673</v>
      </c>
      <c r="AX3026" s="129" t="s">
        <v>2678</v>
      </c>
      <c r="AZ3026" s="129" t="s">
        <v>3984</v>
      </c>
      <c r="BA3026" s="130" t="s">
        <v>14699</v>
      </c>
      <c r="BB3026" s="130" t="s">
        <v>14700</v>
      </c>
      <c r="BH3026" s="124"/>
      <c r="BI3026" s="124"/>
      <c r="BP3026" s="123"/>
      <c r="BQ3026" s="123"/>
      <c r="BR3026" s="123"/>
      <c r="BX3026" s="123"/>
      <c r="BY3026" s="123"/>
      <c r="CB3026" s="129" t="s">
        <v>2538</v>
      </c>
      <c r="CC3026" s="129" t="s">
        <v>204</v>
      </c>
      <c r="CD3026" s="129" t="s">
        <v>2672</v>
      </c>
      <c r="CE3026" s="129" t="s">
        <v>2673</v>
      </c>
      <c r="CF3026" s="129" t="s">
        <v>2678</v>
      </c>
      <c r="CG3026" s="131" t="s">
        <v>18155</v>
      </c>
      <c r="CH3026" s="131" t="s">
        <v>14700</v>
      </c>
      <c r="CI3026" s="124" t="s">
        <v>22009</v>
      </c>
    </row>
    <row r="3027" spans="45:87" ht="15" hidden="1" x14ac:dyDescent="0.25">
      <c r="AS3027" s="124" t="s">
        <v>7222</v>
      </c>
      <c r="AT3027" s="129" t="s">
        <v>2538</v>
      </c>
      <c r="AU3027" s="129" t="s">
        <v>204</v>
      </c>
      <c r="AV3027" s="129" t="s">
        <v>2672</v>
      </c>
      <c r="AW3027" s="129" t="s">
        <v>2673</v>
      </c>
      <c r="AX3027" s="129" t="s">
        <v>2679</v>
      </c>
      <c r="AZ3027" s="129" t="s">
        <v>3984</v>
      </c>
      <c r="BA3027" s="130" t="s">
        <v>14701</v>
      </c>
      <c r="BB3027" s="130" t="s">
        <v>14702</v>
      </c>
      <c r="BH3027" s="124"/>
      <c r="BI3027" s="124"/>
      <c r="BP3027" s="123"/>
      <c r="BQ3027" s="123"/>
      <c r="BR3027" s="123"/>
      <c r="BX3027" s="123"/>
      <c r="BY3027" s="123"/>
      <c r="CB3027" s="129" t="s">
        <v>2538</v>
      </c>
      <c r="CC3027" s="129" t="s">
        <v>204</v>
      </c>
      <c r="CD3027" s="129" t="s">
        <v>2672</v>
      </c>
      <c r="CE3027" s="129" t="s">
        <v>2673</v>
      </c>
      <c r="CF3027" s="129" t="s">
        <v>2679</v>
      </c>
      <c r="CG3027" s="131" t="s">
        <v>18155</v>
      </c>
      <c r="CH3027" s="131" t="s">
        <v>14702</v>
      </c>
      <c r="CI3027" s="124" t="s">
        <v>22010</v>
      </c>
    </row>
    <row r="3028" spans="45:87" ht="15" hidden="1" x14ac:dyDescent="0.25">
      <c r="AS3028" s="124" t="s">
        <v>7223</v>
      </c>
      <c r="AT3028" s="129" t="s">
        <v>2538</v>
      </c>
      <c r="AU3028" s="129" t="s">
        <v>204</v>
      </c>
      <c r="AV3028" s="129" t="s">
        <v>2672</v>
      </c>
      <c r="AW3028" s="129" t="s">
        <v>2673</v>
      </c>
      <c r="AX3028" s="129" t="s">
        <v>2680</v>
      </c>
      <c r="AZ3028" s="129" t="s">
        <v>3984</v>
      </c>
      <c r="BA3028" s="130" t="s">
        <v>14703</v>
      </c>
      <c r="BB3028" s="130" t="s">
        <v>14704</v>
      </c>
      <c r="BH3028" s="124"/>
      <c r="BI3028" s="124"/>
      <c r="BP3028" s="123"/>
      <c r="BQ3028" s="123"/>
      <c r="BR3028" s="123"/>
      <c r="BX3028" s="123"/>
      <c r="BY3028" s="123"/>
      <c r="CB3028" s="129" t="s">
        <v>2538</v>
      </c>
      <c r="CC3028" s="129" t="s">
        <v>204</v>
      </c>
      <c r="CD3028" s="129" t="s">
        <v>2672</v>
      </c>
      <c r="CE3028" s="129" t="s">
        <v>2673</v>
      </c>
      <c r="CF3028" s="129" t="s">
        <v>2680</v>
      </c>
      <c r="CG3028" s="131" t="s">
        <v>18155</v>
      </c>
      <c r="CH3028" s="131" t="s">
        <v>14704</v>
      </c>
      <c r="CI3028" s="124" t="s">
        <v>22011</v>
      </c>
    </row>
    <row r="3029" spans="45:87" ht="15" hidden="1" x14ac:dyDescent="0.25">
      <c r="AS3029" s="124" t="s">
        <v>7224</v>
      </c>
      <c r="AT3029" s="129" t="s">
        <v>2538</v>
      </c>
      <c r="AU3029" s="129" t="s">
        <v>204</v>
      </c>
      <c r="AV3029" s="129" t="s">
        <v>2672</v>
      </c>
      <c r="AW3029" s="129" t="s">
        <v>2673</v>
      </c>
      <c r="AX3029" s="129" t="s">
        <v>2681</v>
      </c>
      <c r="AZ3029" s="129" t="s">
        <v>3984</v>
      </c>
      <c r="BA3029" s="130" t="s">
        <v>14705</v>
      </c>
      <c r="BB3029" s="130" t="s">
        <v>14706</v>
      </c>
      <c r="BH3029" s="124"/>
      <c r="BI3029" s="124"/>
      <c r="BP3029" s="123"/>
      <c r="BQ3029" s="123"/>
      <c r="BR3029" s="123"/>
      <c r="BX3029" s="123"/>
      <c r="BY3029" s="123"/>
      <c r="CB3029" s="129" t="s">
        <v>2538</v>
      </c>
      <c r="CC3029" s="129" t="s">
        <v>204</v>
      </c>
      <c r="CD3029" s="129" t="s">
        <v>2672</v>
      </c>
      <c r="CE3029" s="129" t="s">
        <v>2673</v>
      </c>
      <c r="CF3029" s="129" t="s">
        <v>2681</v>
      </c>
      <c r="CG3029" s="131" t="s">
        <v>18155</v>
      </c>
      <c r="CH3029" s="131" t="s">
        <v>14706</v>
      </c>
      <c r="CI3029" s="124" t="s">
        <v>22012</v>
      </c>
    </row>
    <row r="3030" spans="45:87" ht="15" hidden="1" x14ac:dyDescent="0.25">
      <c r="AS3030" s="124" t="s">
        <v>7225</v>
      </c>
      <c r="AT3030" s="129" t="s">
        <v>2538</v>
      </c>
      <c r="AU3030" s="129" t="s">
        <v>204</v>
      </c>
      <c r="AV3030" s="129" t="s">
        <v>2672</v>
      </c>
      <c r="AW3030" s="129" t="s">
        <v>2673</v>
      </c>
      <c r="AX3030" s="129" t="s">
        <v>2682</v>
      </c>
      <c r="AZ3030" s="129" t="s">
        <v>3984</v>
      </c>
      <c r="BA3030" s="130" t="s">
        <v>14707</v>
      </c>
      <c r="BB3030" s="130" t="s">
        <v>14708</v>
      </c>
      <c r="BH3030" s="124"/>
      <c r="BI3030" s="124"/>
      <c r="BP3030" s="123"/>
      <c r="BQ3030" s="123"/>
      <c r="BR3030" s="123"/>
      <c r="BX3030" s="123"/>
      <c r="BY3030" s="123"/>
      <c r="CB3030" s="129" t="s">
        <v>2538</v>
      </c>
      <c r="CC3030" s="129" t="s">
        <v>204</v>
      </c>
      <c r="CD3030" s="129" t="s">
        <v>2672</v>
      </c>
      <c r="CE3030" s="129" t="s">
        <v>2673</v>
      </c>
      <c r="CF3030" s="129" t="s">
        <v>2682</v>
      </c>
      <c r="CG3030" s="131" t="s">
        <v>18155</v>
      </c>
      <c r="CH3030" s="131" t="s">
        <v>14708</v>
      </c>
      <c r="CI3030" s="124" t="s">
        <v>22013</v>
      </c>
    </row>
    <row r="3031" spans="45:87" ht="15" hidden="1" x14ac:dyDescent="0.25">
      <c r="AS3031" s="124" t="s">
        <v>7226</v>
      </c>
      <c r="AT3031" s="129" t="s">
        <v>2538</v>
      </c>
      <c r="AU3031" s="129" t="s">
        <v>204</v>
      </c>
      <c r="AV3031" s="129" t="s">
        <v>2672</v>
      </c>
      <c r="AW3031" s="129" t="s">
        <v>2673</v>
      </c>
      <c r="AX3031" s="129" t="s">
        <v>2683</v>
      </c>
      <c r="AZ3031" s="129" t="s">
        <v>3984</v>
      </c>
      <c r="BA3031" s="130" t="s">
        <v>14709</v>
      </c>
      <c r="BB3031" s="130" t="s">
        <v>14710</v>
      </c>
      <c r="BH3031" s="124"/>
      <c r="BI3031" s="124"/>
      <c r="BP3031" s="123"/>
      <c r="BQ3031" s="123"/>
      <c r="BR3031" s="123"/>
      <c r="BX3031" s="123"/>
      <c r="BY3031" s="123"/>
      <c r="CB3031" s="129" t="s">
        <v>2538</v>
      </c>
      <c r="CC3031" s="129" t="s">
        <v>204</v>
      </c>
      <c r="CD3031" s="129" t="s">
        <v>2672</v>
      </c>
      <c r="CE3031" s="129" t="s">
        <v>2673</v>
      </c>
      <c r="CF3031" s="129" t="s">
        <v>2683</v>
      </c>
      <c r="CG3031" s="131" t="s">
        <v>18155</v>
      </c>
      <c r="CH3031" s="131" t="s">
        <v>14710</v>
      </c>
      <c r="CI3031" s="124" t="s">
        <v>22014</v>
      </c>
    </row>
    <row r="3032" spans="45:87" ht="15" hidden="1" x14ac:dyDescent="0.25">
      <c r="AS3032" s="124" t="s">
        <v>7227</v>
      </c>
      <c r="AT3032" s="129" t="s">
        <v>2538</v>
      </c>
      <c r="AU3032" s="129" t="s">
        <v>204</v>
      </c>
      <c r="AV3032" s="129" t="s">
        <v>2672</v>
      </c>
      <c r="AW3032" s="129" t="s">
        <v>2673</v>
      </c>
      <c r="AX3032" s="129" t="s">
        <v>2684</v>
      </c>
      <c r="AZ3032" s="129" t="s">
        <v>3984</v>
      </c>
      <c r="BA3032" s="130" t="s">
        <v>14711</v>
      </c>
      <c r="BB3032" s="130" t="s">
        <v>14712</v>
      </c>
      <c r="BH3032" s="124"/>
      <c r="BI3032" s="124"/>
      <c r="BP3032" s="123"/>
      <c r="BQ3032" s="123"/>
      <c r="BR3032" s="123"/>
      <c r="BX3032" s="123"/>
      <c r="BY3032" s="123"/>
      <c r="CB3032" s="129" t="s">
        <v>2538</v>
      </c>
      <c r="CC3032" s="129" t="s">
        <v>204</v>
      </c>
      <c r="CD3032" s="129" t="s">
        <v>2672</v>
      </c>
      <c r="CE3032" s="129" t="s">
        <v>2673</v>
      </c>
      <c r="CF3032" s="129" t="s">
        <v>2684</v>
      </c>
      <c r="CG3032" s="131" t="s">
        <v>18155</v>
      </c>
      <c r="CH3032" s="131" t="s">
        <v>14712</v>
      </c>
      <c r="CI3032" s="124" t="s">
        <v>22015</v>
      </c>
    </row>
    <row r="3033" spans="45:87" ht="15" hidden="1" x14ac:dyDescent="0.25">
      <c r="AS3033" s="124" t="s">
        <v>7228</v>
      </c>
      <c r="AT3033" s="129" t="s">
        <v>2538</v>
      </c>
      <c r="AU3033" s="129" t="s">
        <v>204</v>
      </c>
      <c r="AV3033" s="129" t="s">
        <v>2672</v>
      </c>
      <c r="AW3033" s="129" t="s">
        <v>2673</v>
      </c>
      <c r="AX3033" s="129" t="s">
        <v>2685</v>
      </c>
      <c r="AZ3033" s="129" t="s">
        <v>3984</v>
      </c>
      <c r="BA3033" s="130" t="s">
        <v>14713</v>
      </c>
      <c r="BB3033" s="130" t="s">
        <v>14714</v>
      </c>
      <c r="BH3033" s="124"/>
      <c r="BI3033" s="124"/>
      <c r="BP3033" s="123"/>
      <c r="BQ3033" s="123"/>
      <c r="BR3033" s="123"/>
      <c r="BX3033" s="123"/>
      <c r="BY3033" s="123"/>
      <c r="CB3033" s="129" t="s">
        <v>2538</v>
      </c>
      <c r="CC3033" s="129" t="s">
        <v>204</v>
      </c>
      <c r="CD3033" s="129" t="s">
        <v>2672</v>
      </c>
      <c r="CE3033" s="129" t="s">
        <v>2673</v>
      </c>
      <c r="CF3033" s="129" t="s">
        <v>2685</v>
      </c>
      <c r="CG3033" s="131" t="s">
        <v>18155</v>
      </c>
      <c r="CH3033" s="131" t="s">
        <v>14714</v>
      </c>
      <c r="CI3033" s="124" t="s">
        <v>22016</v>
      </c>
    </row>
    <row r="3034" spans="45:87" ht="15" hidden="1" x14ac:dyDescent="0.25">
      <c r="AS3034" s="124" t="s">
        <v>7229</v>
      </c>
      <c r="AT3034" s="129" t="s">
        <v>2538</v>
      </c>
      <c r="AU3034" s="129" t="s">
        <v>204</v>
      </c>
      <c r="AV3034" s="129" t="s">
        <v>2672</v>
      </c>
      <c r="AW3034" s="129" t="s">
        <v>2673</v>
      </c>
      <c r="AX3034" s="129" t="s">
        <v>2686</v>
      </c>
      <c r="AZ3034" s="129" t="s">
        <v>3984</v>
      </c>
      <c r="BA3034" s="130" t="s">
        <v>14715</v>
      </c>
      <c r="BB3034" s="130" t="s">
        <v>14716</v>
      </c>
      <c r="BH3034" s="124"/>
      <c r="BI3034" s="124"/>
      <c r="BP3034" s="123"/>
      <c r="BQ3034" s="123"/>
      <c r="BR3034" s="123"/>
      <c r="BX3034" s="123"/>
      <c r="BY3034" s="123"/>
      <c r="CB3034" s="129" t="s">
        <v>2538</v>
      </c>
      <c r="CC3034" s="129" t="s">
        <v>204</v>
      </c>
      <c r="CD3034" s="129" t="s">
        <v>2672</v>
      </c>
      <c r="CE3034" s="129" t="s">
        <v>2673</v>
      </c>
      <c r="CF3034" s="129" t="s">
        <v>2686</v>
      </c>
      <c r="CG3034" s="131" t="s">
        <v>18155</v>
      </c>
      <c r="CH3034" s="131" t="s">
        <v>14716</v>
      </c>
      <c r="CI3034" s="124" t="s">
        <v>22017</v>
      </c>
    </row>
    <row r="3035" spans="45:87" ht="15" hidden="1" x14ac:dyDescent="0.25">
      <c r="AS3035" s="124" t="s">
        <v>7230</v>
      </c>
      <c r="AT3035" s="129" t="s">
        <v>2538</v>
      </c>
      <c r="AU3035" s="129" t="s">
        <v>204</v>
      </c>
      <c r="AV3035" s="129" t="s">
        <v>2672</v>
      </c>
      <c r="AW3035" s="129" t="s">
        <v>2673</v>
      </c>
      <c r="AX3035" s="129" t="s">
        <v>2687</v>
      </c>
      <c r="AZ3035" s="129" t="s">
        <v>3984</v>
      </c>
      <c r="BA3035" s="130" t="s">
        <v>14717</v>
      </c>
      <c r="BB3035" s="130" t="s">
        <v>14718</v>
      </c>
      <c r="BH3035" s="124"/>
      <c r="BI3035" s="124"/>
      <c r="BP3035" s="123"/>
      <c r="BQ3035" s="123"/>
      <c r="BR3035" s="123"/>
      <c r="BX3035" s="123"/>
      <c r="BY3035" s="123"/>
      <c r="CB3035" s="129" t="s">
        <v>2538</v>
      </c>
      <c r="CC3035" s="129" t="s">
        <v>204</v>
      </c>
      <c r="CD3035" s="129" t="s">
        <v>2672</v>
      </c>
      <c r="CE3035" s="129" t="s">
        <v>2673</v>
      </c>
      <c r="CF3035" s="129" t="s">
        <v>2687</v>
      </c>
      <c r="CG3035" s="131" t="s">
        <v>18155</v>
      </c>
      <c r="CH3035" s="131" t="s">
        <v>14718</v>
      </c>
      <c r="CI3035" s="124" t="s">
        <v>22018</v>
      </c>
    </row>
    <row r="3036" spans="45:87" ht="15" hidden="1" x14ac:dyDescent="0.25">
      <c r="AS3036" s="124" t="s">
        <v>7231</v>
      </c>
      <c r="AT3036" s="129" t="s">
        <v>2538</v>
      </c>
      <c r="AU3036" s="129" t="s">
        <v>204</v>
      </c>
      <c r="AV3036" s="129" t="s">
        <v>2672</v>
      </c>
      <c r="AW3036" s="129" t="s">
        <v>2673</v>
      </c>
      <c r="AX3036" s="129" t="s">
        <v>2688</v>
      </c>
      <c r="AZ3036" s="129" t="s">
        <v>3984</v>
      </c>
      <c r="BA3036" s="130" t="s">
        <v>14719</v>
      </c>
      <c r="BB3036" s="130" t="s">
        <v>14720</v>
      </c>
      <c r="BH3036" s="124"/>
      <c r="BI3036" s="124"/>
      <c r="BP3036" s="123"/>
      <c r="BQ3036" s="123"/>
      <c r="BR3036" s="123"/>
      <c r="BX3036" s="123"/>
      <c r="BY3036" s="123"/>
      <c r="CB3036" s="129" t="s">
        <v>2538</v>
      </c>
      <c r="CC3036" s="129" t="s">
        <v>204</v>
      </c>
      <c r="CD3036" s="129" t="s">
        <v>2672</v>
      </c>
      <c r="CE3036" s="129" t="s">
        <v>2673</v>
      </c>
      <c r="CF3036" s="129" t="s">
        <v>2688</v>
      </c>
      <c r="CG3036" s="131" t="s">
        <v>18155</v>
      </c>
      <c r="CH3036" s="131" t="s">
        <v>14720</v>
      </c>
      <c r="CI3036" s="124" t="s">
        <v>22019</v>
      </c>
    </row>
    <row r="3037" spans="45:87" ht="15" hidden="1" x14ac:dyDescent="0.25">
      <c r="AS3037" s="124" t="s">
        <v>7232</v>
      </c>
      <c r="AT3037" s="129" t="s">
        <v>2538</v>
      </c>
      <c r="AU3037" s="129" t="s">
        <v>204</v>
      </c>
      <c r="AV3037" s="129" t="s">
        <v>2672</v>
      </c>
      <c r="AW3037" s="129" t="s">
        <v>2673</v>
      </c>
      <c r="AX3037" s="129" t="s">
        <v>2689</v>
      </c>
      <c r="AZ3037" s="129" t="s">
        <v>3984</v>
      </c>
      <c r="BA3037" s="130" t="s">
        <v>14721</v>
      </c>
      <c r="BB3037" s="130" t="s">
        <v>14722</v>
      </c>
      <c r="BH3037" s="124"/>
      <c r="BI3037" s="124"/>
      <c r="BP3037" s="123"/>
      <c r="BQ3037" s="123"/>
      <c r="BR3037" s="123"/>
      <c r="BX3037" s="123"/>
      <c r="BY3037" s="123"/>
      <c r="CB3037" s="129" t="s">
        <v>2538</v>
      </c>
      <c r="CC3037" s="129" t="s">
        <v>204</v>
      </c>
      <c r="CD3037" s="129" t="s">
        <v>2672</v>
      </c>
      <c r="CE3037" s="129" t="s">
        <v>2673</v>
      </c>
      <c r="CF3037" s="129" t="s">
        <v>2689</v>
      </c>
      <c r="CG3037" s="131" t="s">
        <v>18155</v>
      </c>
      <c r="CH3037" s="131" t="s">
        <v>14722</v>
      </c>
      <c r="CI3037" s="124" t="s">
        <v>22020</v>
      </c>
    </row>
    <row r="3038" spans="45:87" ht="15" hidden="1" x14ac:dyDescent="0.25">
      <c r="AS3038" s="124" t="s">
        <v>7233</v>
      </c>
      <c r="AT3038" s="129" t="s">
        <v>2538</v>
      </c>
      <c r="AU3038" s="129" t="s">
        <v>204</v>
      </c>
      <c r="AV3038" s="129" t="s">
        <v>2672</v>
      </c>
      <c r="AW3038" s="129" t="s">
        <v>2673</v>
      </c>
      <c r="AX3038" s="129" t="s">
        <v>2690</v>
      </c>
      <c r="AZ3038" s="129" t="s">
        <v>3984</v>
      </c>
      <c r="BA3038" s="130" t="s">
        <v>14723</v>
      </c>
      <c r="BB3038" s="130" t="s">
        <v>14724</v>
      </c>
      <c r="BH3038" s="124"/>
      <c r="BI3038" s="124"/>
      <c r="BP3038" s="123"/>
      <c r="BQ3038" s="123"/>
      <c r="BR3038" s="123"/>
      <c r="BX3038" s="123"/>
      <c r="BY3038" s="123"/>
      <c r="CB3038" s="129" t="s">
        <v>2538</v>
      </c>
      <c r="CC3038" s="129" t="s">
        <v>204</v>
      </c>
      <c r="CD3038" s="129" t="s">
        <v>2672</v>
      </c>
      <c r="CE3038" s="129" t="s">
        <v>2673</v>
      </c>
      <c r="CF3038" s="129" t="s">
        <v>2690</v>
      </c>
      <c r="CG3038" s="131" t="s">
        <v>18155</v>
      </c>
      <c r="CH3038" s="131" t="s">
        <v>14724</v>
      </c>
      <c r="CI3038" s="124" t="s">
        <v>22021</v>
      </c>
    </row>
    <row r="3039" spans="45:87" ht="15" hidden="1" x14ac:dyDescent="0.25">
      <c r="AS3039" s="124" t="s">
        <v>7234</v>
      </c>
      <c r="AT3039" s="129" t="s">
        <v>2538</v>
      </c>
      <c r="AU3039" s="129" t="s">
        <v>204</v>
      </c>
      <c r="AV3039" s="129" t="s">
        <v>2672</v>
      </c>
      <c r="AW3039" s="129" t="s">
        <v>2673</v>
      </c>
      <c r="AX3039" s="129" t="s">
        <v>2691</v>
      </c>
      <c r="AZ3039" s="129" t="s">
        <v>3984</v>
      </c>
      <c r="BA3039" s="130" t="s">
        <v>14725</v>
      </c>
      <c r="BB3039" s="130" t="s">
        <v>14726</v>
      </c>
      <c r="BH3039" s="124"/>
      <c r="BI3039" s="124"/>
      <c r="BP3039" s="123"/>
      <c r="BQ3039" s="123"/>
      <c r="BR3039" s="123"/>
      <c r="BX3039" s="123"/>
      <c r="BY3039" s="123"/>
      <c r="CB3039" s="129" t="s">
        <v>2538</v>
      </c>
      <c r="CC3039" s="129" t="s">
        <v>204</v>
      </c>
      <c r="CD3039" s="129" t="s">
        <v>2672</v>
      </c>
      <c r="CE3039" s="129" t="s">
        <v>2673</v>
      </c>
      <c r="CF3039" s="129" t="s">
        <v>2691</v>
      </c>
      <c r="CG3039" s="131" t="s">
        <v>18155</v>
      </c>
      <c r="CH3039" s="131" t="s">
        <v>14726</v>
      </c>
      <c r="CI3039" s="124" t="s">
        <v>22022</v>
      </c>
    </row>
    <row r="3040" spans="45:87" ht="15" hidden="1" x14ac:dyDescent="0.25">
      <c r="AS3040" s="124" t="s">
        <v>7235</v>
      </c>
      <c r="AT3040" s="129" t="s">
        <v>2538</v>
      </c>
      <c r="AU3040" s="129" t="s">
        <v>204</v>
      </c>
      <c r="AV3040" s="129" t="s">
        <v>2672</v>
      </c>
      <c r="AW3040" s="129" t="s">
        <v>2673</v>
      </c>
      <c r="AX3040" s="129" t="s">
        <v>2692</v>
      </c>
      <c r="AZ3040" s="129" t="s">
        <v>3984</v>
      </c>
      <c r="BA3040" s="130" t="s">
        <v>14727</v>
      </c>
      <c r="BB3040" s="130" t="s">
        <v>14728</v>
      </c>
      <c r="BH3040" s="124"/>
      <c r="BI3040" s="124"/>
      <c r="BP3040" s="123"/>
      <c r="BQ3040" s="123"/>
      <c r="BR3040" s="123"/>
      <c r="BX3040" s="123"/>
      <c r="BY3040" s="123"/>
      <c r="CB3040" s="129" t="s">
        <v>2538</v>
      </c>
      <c r="CC3040" s="129" t="s">
        <v>204</v>
      </c>
      <c r="CD3040" s="129" t="s">
        <v>2672</v>
      </c>
      <c r="CE3040" s="129" t="s">
        <v>2673</v>
      </c>
      <c r="CF3040" s="129" t="s">
        <v>2692</v>
      </c>
      <c r="CG3040" s="131" t="s">
        <v>18155</v>
      </c>
      <c r="CH3040" s="131" t="s">
        <v>14728</v>
      </c>
      <c r="CI3040" s="124" t="s">
        <v>22023</v>
      </c>
    </row>
    <row r="3041" spans="45:87" ht="15" hidden="1" x14ac:dyDescent="0.25">
      <c r="AS3041" s="124" t="s">
        <v>7236</v>
      </c>
      <c r="AT3041" s="129" t="s">
        <v>2538</v>
      </c>
      <c r="AU3041" s="129" t="s">
        <v>204</v>
      </c>
      <c r="AV3041" s="129" t="s">
        <v>2672</v>
      </c>
      <c r="AW3041" s="129" t="s">
        <v>2673</v>
      </c>
      <c r="AX3041" s="129" t="s">
        <v>2693</v>
      </c>
      <c r="AZ3041" s="129" t="s">
        <v>3984</v>
      </c>
      <c r="BA3041" s="130" t="s">
        <v>14729</v>
      </c>
      <c r="BB3041" s="130" t="s">
        <v>14730</v>
      </c>
      <c r="BH3041" s="124"/>
      <c r="BI3041" s="124"/>
      <c r="BP3041" s="123"/>
      <c r="BQ3041" s="123"/>
      <c r="BR3041" s="123"/>
      <c r="BX3041" s="123"/>
      <c r="BY3041" s="123"/>
      <c r="CB3041" s="129" t="s">
        <v>2538</v>
      </c>
      <c r="CC3041" s="129" t="s">
        <v>204</v>
      </c>
      <c r="CD3041" s="129" t="s">
        <v>2672</v>
      </c>
      <c r="CE3041" s="129" t="s">
        <v>2673</v>
      </c>
      <c r="CF3041" s="129" t="s">
        <v>2693</v>
      </c>
      <c r="CG3041" s="131" t="s">
        <v>18155</v>
      </c>
      <c r="CH3041" s="131" t="s">
        <v>14730</v>
      </c>
      <c r="CI3041" s="124" t="s">
        <v>22024</v>
      </c>
    </row>
    <row r="3042" spans="45:87" ht="15" hidden="1" x14ac:dyDescent="0.25">
      <c r="AS3042" s="124" t="s">
        <v>7237</v>
      </c>
      <c r="AT3042" s="129" t="s">
        <v>2538</v>
      </c>
      <c r="AU3042" s="129" t="s">
        <v>204</v>
      </c>
      <c r="AV3042" s="129" t="s">
        <v>2672</v>
      </c>
      <c r="AW3042" s="129" t="s">
        <v>2694</v>
      </c>
      <c r="AX3042" s="129" t="s">
        <v>2695</v>
      </c>
      <c r="AZ3042" s="129" t="s">
        <v>3984</v>
      </c>
      <c r="BA3042" s="130" t="s">
        <v>14731</v>
      </c>
      <c r="BB3042" s="130" t="s">
        <v>14732</v>
      </c>
      <c r="BH3042" s="124"/>
      <c r="BI3042" s="124"/>
      <c r="BP3042" s="123"/>
      <c r="BQ3042" s="123"/>
      <c r="BR3042" s="123"/>
      <c r="BX3042" s="123"/>
      <c r="BY3042" s="123"/>
      <c r="CB3042" s="129" t="s">
        <v>2538</v>
      </c>
      <c r="CC3042" s="129" t="s">
        <v>204</v>
      </c>
      <c r="CD3042" s="129" t="s">
        <v>2672</v>
      </c>
      <c r="CE3042" s="129" t="s">
        <v>2694</v>
      </c>
      <c r="CF3042" s="129" t="s">
        <v>2695</v>
      </c>
      <c r="CG3042" s="131" t="s">
        <v>18156</v>
      </c>
      <c r="CH3042" s="131" t="s">
        <v>14732</v>
      </c>
      <c r="CI3042" s="124" t="s">
        <v>22025</v>
      </c>
    </row>
    <row r="3043" spans="45:87" ht="15" hidden="1" x14ac:dyDescent="0.25">
      <c r="AS3043" s="124" t="s">
        <v>7238</v>
      </c>
      <c r="AT3043" s="129" t="s">
        <v>2538</v>
      </c>
      <c r="AU3043" s="129" t="s">
        <v>204</v>
      </c>
      <c r="AV3043" s="129" t="s">
        <v>2672</v>
      </c>
      <c r="AW3043" s="129" t="s">
        <v>2694</v>
      </c>
      <c r="AX3043" s="129" t="s">
        <v>2696</v>
      </c>
      <c r="AZ3043" s="129" t="s">
        <v>3984</v>
      </c>
      <c r="BA3043" s="130" t="s">
        <v>14733</v>
      </c>
      <c r="BB3043" s="130" t="s">
        <v>14734</v>
      </c>
      <c r="BH3043" s="124"/>
      <c r="BI3043" s="124"/>
      <c r="BP3043" s="123"/>
      <c r="BQ3043" s="123"/>
      <c r="BR3043" s="123"/>
      <c r="BX3043" s="123"/>
      <c r="BY3043" s="123"/>
      <c r="CB3043" s="129" t="s">
        <v>2538</v>
      </c>
      <c r="CC3043" s="129" t="s">
        <v>204</v>
      </c>
      <c r="CD3043" s="129" t="s">
        <v>2672</v>
      </c>
      <c r="CE3043" s="129" t="s">
        <v>2694</v>
      </c>
      <c r="CF3043" s="129" t="s">
        <v>2696</v>
      </c>
      <c r="CG3043" s="131" t="s">
        <v>18156</v>
      </c>
      <c r="CH3043" s="131" t="s">
        <v>14734</v>
      </c>
      <c r="CI3043" s="124" t="s">
        <v>22026</v>
      </c>
    </row>
    <row r="3044" spans="45:87" ht="15" hidden="1" x14ac:dyDescent="0.25">
      <c r="AS3044" s="124" t="s">
        <v>7239</v>
      </c>
      <c r="AT3044" s="129" t="s">
        <v>2538</v>
      </c>
      <c r="AU3044" s="129" t="s">
        <v>204</v>
      </c>
      <c r="AV3044" s="129" t="s">
        <v>2672</v>
      </c>
      <c r="AW3044" s="129" t="s">
        <v>2694</v>
      </c>
      <c r="AX3044" s="129" t="s">
        <v>2697</v>
      </c>
      <c r="AZ3044" s="129" t="s">
        <v>3984</v>
      </c>
      <c r="BA3044" s="130" t="s">
        <v>14735</v>
      </c>
      <c r="BB3044" s="130" t="s">
        <v>14736</v>
      </c>
      <c r="BH3044" s="124"/>
      <c r="BI3044" s="124"/>
      <c r="BP3044" s="123"/>
      <c r="BQ3044" s="123"/>
      <c r="BR3044" s="123"/>
      <c r="BX3044" s="123"/>
      <c r="BY3044" s="123"/>
      <c r="CB3044" s="129" t="s">
        <v>2538</v>
      </c>
      <c r="CC3044" s="129" t="s">
        <v>204</v>
      </c>
      <c r="CD3044" s="129" t="s">
        <v>2672</v>
      </c>
      <c r="CE3044" s="129" t="s">
        <v>2694</v>
      </c>
      <c r="CF3044" s="129" t="s">
        <v>2697</v>
      </c>
      <c r="CG3044" s="131" t="s">
        <v>18156</v>
      </c>
      <c r="CH3044" s="131" t="s">
        <v>14736</v>
      </c>
      <c r="CI3044" s="124" t="s">
        <v>22027</v>
      </c>
    </row>
    <row r="3045" spans="45:87" ht="15" hidden="1" x14ac:dyDescent="0.25">
      <c r="AS3045" s="124" t="s">
        <v>7240</v>
      </c>
      <c r="AT3045" s="129" t="s">
        <v>2538</v>
      </c>
      <c r="AU3045" s="129" t="s">
        <v>204</v>
      </c>
      <c r="AV3045" s="129" t="s">
        <v>2672</v>
      </c>
      <c r="AW3045" s="129" t="s">
        <v>2694</v>
      </c>
      <c r="AX3045" s="129" t="s">
        <v>2698</v>
      </c>
      <c r="AZ3045" s="129" t="s">
        <v>3984</v>
      </c>
      <c r="BA3045" s="130" t="s">
        <v>14737</v>
      </c>
      <c r="BB3045" s="130" t="s">
        <v>14738</v>
      </c>
      <c r="BH3045" s="124"/>
      <c r="BI3045" s="124"/>
      <c r="BP3045" s="123"/>
      <c r="BQ3045" s="123"/>
      <c r="BR3045" s="123"/>
      <c r="BX3045" s="123"/>
      <c r="BY3045" s="123"/>
      <c r="CB3045" s="129" t="s">
        <v>2538</v>
      </c>
      <c r="CC3045" s="129" t="s">
        <v>204</v>
      </c>
      <c r="CD3045" s="129" t="s">
        <v>2672</v>
      </c>
      <c r="CE3045" s="129" t="s">
        <v>2694</v>
      </c>
      <c r="CF3045" s="129" t="s">
        <v>2698</v>
      </c>
      <c r="CG3045" s="131" t="s">
        <v>18156</v>
      </c>
      <c r="CH3045" s="131" t="s">
        <v>14738</v>
      </c>
      <c r="CI3045" s="124" t="s">
        <v>22028</v>
      </c>
    </row>
    <row r="3046" spans="45:87" ht="15" hidden="1" x14ac:dyDescent="0.25">
      <c r="AS3046" s="124" t="s">
        <v>7241</v>
      </c>
      <c r="AT3046" s="129" t="s">
        <v>2538</v>
      </c>
      <c r="AU3046" s="129" t="s">
        <v>204</v>
      </c>
      <c r="AV3046" s="129" t="s">
        <v>2672</v>
      </c>
      <c r="AW3046" s="129" t="s">
        <v>2694</v>
      </c>
      <c r="AX3046" s="129" t="s">
        <v>2699</v>
      </c>
      <c r="AZ3046" s="129" t="s">
        <v>3984</v>
      </c>
      <c r="BA3046" s="130" t="s">
        <v>14739</v>
      </c>
      <c r="BB3046" s="130" t="s">
        <v>14740</v>
      </c>
      <c r="BH3046" s="124"/>
      <c r="BI3046" s="124"/>
      <c r="BP3046" s="123"/>
      <c r="BQ3046" s="123"/>
      <c r="BR3046" s="123"/>
      <c r="BX3046" s="123"/>
      <c r="BY3046" s="123"/>
      <c r="CB3046" s="129" t="s">
        <v>2538</v>
      </c>
      <c r="CC3046" s="129" t="s">
        <v>204</v>
      </c>
      <c r="CD3046" s="129" t="s">
        <v>2672</v>
      </c>
      <c r="CE3046" s="129" t="s">
        <v>2694</v>
      </c>
      <c r="CF3046" s="129" t="s">
        <v>2699</v>
      </c>
      <c r="CG3046" s="131" t="s">
        <v>18156</v>
      </c>
      <c r="CH3046" s="131" t="s">
        <v>14740</v>
      </c>
      <c r="CI3046" s="124" t="s">
        <v>22029</v>
      </c>
    </row>
    <row r="3047" spans="45:87" ht="15" hidden="1" x14ac:dyDescent="0.25">
      <c r="AS3047" s="124" t="s">
        <v>7242</v>
      </c>
      <c r="AT3047" s="129" t="s">
        <v>2538</v>
      </c>
      <c r="AU3047" s="129" t="s">
        <v>204</v>
      </c>
      <c r="AV3047" s="129" t="s">
        <v>2672</v>
      </c>
      <c r="AW3047" s="129" t="s">
        <v>2694</v>
      </c>
      <c r="AX3047" s="129" t="s">
        <v>2700</v>
      </c>
      <c r="AZ3047" s="129" t="s">
        <v>3984</v>
      </c>
      <c r="BA3047" s="130" t="s">
        <v>14741</v>
      </c>
      <c r="BB3047" s="130" t="s">
        <v>14742</v>
      </c>
      <c r="BH3047" s="124"/>
      <c r="BI3047" s="124"/>
      <c r="BP3047" s="123"/>
      <c r="BQ3047" s="123"/>
      <c r="BR3047" s="123"/>
      <c r="BX3047" s="123"/>
      <c r="BY3047" s="123"/>
      <c r="CB3047" s="129" t="s">
        <v>2538</v>
      </c>
      <c r="CC3047" s="129" t="s">
        <v>204</v>
      </c>
      <c r="CD3047" s="129" t="s">
        <v>2672</v>
      </c>
      <c r="CE3047" s="129" t="s">
        <v>2694</v>
      </c>
      <c r="CF3047" s="129" t="s">
        <v>2700</v>
      </c>
      <c r="CG3047" s="131" t="s">
        <v>18156</v>
      </c>
      <c r="CH3047" s="131" t="s">
        <v>14742</v>
      </c>
      <c r="CI3047" s="124" t="s">
        <v>22030</v>
      </c>
    </row>
    <row r="3048" spans="45:87" ht="15" hidden="1" x14ac:dyDescent="0.25">
      <c r="AS3048" s="124" t="s">
        <v>7243</v>
      </c>
      <c r="AT3048" s="129" t="s">
        <v>2538</v>
      </c>
      <c r="AU3048" s="129" t="s">
        <v>204</v>
      </c>
      <c r="AV3048" s="129" t="s">
        <v>2672</v>
      </c>
      <c r="AW3048" s="129" t="s">
        <v>2694</v>
      </c>
      <c r="AX3048" s="129" t="s">
        <v>2701</v>
      </c>
      <c r="AZ3048" s="129" t="s">
        <v>3984</v>
      </c>
      <c r="BA3048" s="130" t="s">
        <v>14743</v>
      </c>
      <c r="BB3048" s="130" t="s">
        <v>14744</v>
      </c>
      <c r="BH3048" s="124"/>
      <c r="BI3048" s="124"/>
      <c r="BP3048" s="123"/>
      <c r="BQ3048" s="123"/>
      <c r="BR3048" s="123"/>
      <c r="BX3048" s="123"/>
      <c r="BY3048" s="123"/>
      <c r="CB3048" s="129" t="s">
        <v>2538</v>
      </c>
      <c r="CC3048" s="129" t="s">
        <v>204</v>
      </c>
      <c r="CD3048" s="129" t="s">
        <v>2672</v>
      </c>
      <c r="CE3048" s="129" t="s">
        <v>2694</v>
      </c>
      <c r="CF3048" s="129" t="s">
        <v>2701</v>
      </c>
      <c r="CG3048" s="131" t="s">
        <v>18156</v>
      </c>
      <c r="CH3048" s="131" t="s">
        <v>14744</v>
      </c>
      <c r="CI3048" s="124" t="s">
        <v>22031</v>
      </c>
    </row>
    <row r="3049" spans="45:87" ht="15" hidden="1" x14ac:dyDescent="0.25">
      <c r="AS3049" s="124" t="s">
        <v>7244</v>
      </c>
      <c r="AT3049" s="129" t="s">
        <v>2538</v>
      </c>
      <c r="AU3049" s="129" t="s">
        <v>204</v>
      </c>
      <c r="AV3049" s="129" t="s">
        <v>2672</v>
      </c>
      <c r="AW3049" s="129" t="s">
        <v>2694</v>
      </c>
      <c r="AX3049" s="129" t="s">
        <v>2702</v>
      </c>
      <c r="AZ3049" s="129" t="s">
        <v>3984</v>
      </c>
      <c r="BA3049" s="130" t="s">
        <v>14745</v>
      </c>
      <c r="BB3049" s="130" t="s">
        <v>14746</v>
      </c>
      <c r="BH3049" s="124"/>
      <c r="BI3049" s="124"/>
      <c r="BP3049" s="123"/>
      <c r="BQ3049" s="123"/>
      <c r="BR3049" s="123"/>
      <c r="BX3049" s="123"/>
      <c r="BY3049" s="123"/>
      <c r="CB3049" s="129" t="s">
        <v>2538</v>
      </c>
      <c r="CC3049" s="129" t="s">
        <v>204</v>
      </c>
      <c r="CD3049" s="129" t="s">
        <v>2672</v>
      </c>
      <c r="CE3049" s="129" t="s">
        <v>2694</v>
      </c>
      <c r="CF3049" s="129" t="s">
        <v>2702</v>
      </c>
      <c r="CG3049" s="131" t="s">
        <v>18156</v>
      </c>
      <c r="CH3049" s="131" t="s">
        <v>14746</v>
      </c>
      <c r="CI3049" s="124" t="s">
        <v>22032</v>
      </c>
    </row>
    <row r="3050" spans="45:87" ht="15" hidden="1" x14ac:dyDescent="0.25">
      <c r="AS3050" s="124" t="s">
        <v>7245</v>
      </c>
      <c r="AT3050" s="129" t="s">
        <v>2538</v>
      </c>
      <c r="AU3050" s="129" t="s">
        <v>204</v>
      </c>
      <c r="AV3050" s="129" t="s">
        <v>2672</v>
      </c>
      <c r="AW3050" s="129" t="s">
        <v>2694</v>
      </c>
      <c r="AX3050" s="129" t="s">
        <v>2703</v>
      </c>
      <c r="AZ3050" s="129" t="s">
        <v>3984</v>
      </c>
      <c r="BA3050" s="130" t="s">
        <v>14747</v>
      </c>
      <c r="BB3050" s="130" t="s">
        <v>14748</v>
      </c>
      <c r="BH3050" s="124"/>
      <c r="BI3050" s="124"/>
      <c r="BP3050" s="123"/>
      <c r="BQ3050" s="123"/>
      <c r="BR3050" s="123"/>
      <c r="BX3050" s="123"/>
      <c r="BY3050" s="123"/>
      <c r="CB3050" s="129" t="s">
        <v>2538</v>
      </c>
      <c r="CC3050" s="129" t="s">
        <v>204</v>
      </c>
      <c r="CD3050" s="129" t="s">
        <v>2672</v>
      </c>
      <c r="CE3050" s="129" t="s">
        <v>2694</v>
      </c>
      <c r="CF3050" s="129" t="s">
        <v>2703</v>
      </c>
      <c r="CG3050" s="131" t="s">
        <v>18156</v>
      </c>
      <c r="CH3050" s="131" t="s">
        <v>14748</v>
      </c>
      <c r="CI3050" s="124" t="s">
        <v>22033</v>
      </c>
    </row>
    <row r="3051" spans="45:87" ht="15" hidden="1" x14ac:dyDescent="0.25">
      <c r="AS3051" s="124" t="s">
        <v>7246</v>
      </c>
      <c r="AT3051" s="129" t="s">
        <v>2538</v>
      </c>
      <c r="AU3051" s="129" t="s">
        <v>204</v>
      </c>
      <c r="AV3051" s="129" t="s">
        <v>2672</v>
      </c>
      <c r="AW3051" s="129" t="s">
        <v>2694</v>
      </c>
      <c r="AX3051" s="129" t="s">
        <v>2704</v>
      </c>
      <c r="AZ3051" s="129" t="s">
        <v>3984</v>
      </c>
      <c r="BA3051" s="130" t="s">
        <v>14749</v>
      </c>
      <c r="BB3051" s="130" t="s">
        <v>14750</v>
      </c>
      <c r="BH3051" s="124"/>
      <c r="BI3051" s="124"/>
      <c r="BP3051" s="123"/>
      <c r="BQ3051" s="123"/>
      <c r="BR3051" s="123"/>
      <c r="BX3051" s="123"/>
      <c r="BY3051" s="123"/>
      <c r="CB3051" s="129" t="s">
        <v>2538</v>
      </c>
      <c r="CC3051" s="129" t="s">
        <v>204</v>
      </c>
      <c r="CD3051" s="129" t="s">
        <v>2672</v>
      </c>
      <c r="CE3051" s="129" t="s">
        <v>2694</v>
      </c>
      <c r="CF3051" s="129" t="s">
        <v>2704</v>
      </c>
      <c r="CG3051" s="131" t="s">
        <v>18156</v>
      </c>
      <c r="CH3051" s="131" t="s">
        <v>14750</v>
      </c>
      <c r="CI3051" s="124" t="s">
        <v>22034</v>
      </c>
    </row>
    <row r="3052" spans="45:87" ht="15" hidden="1" x14ac:dyDescent="0.25">
      <c r="AS3052" s="124" t="s">
        <v>7247</v>
      </c>
      <c r="AT3052" s="129" t="s">
        <v>2538</v>
      </c>
      <c r="AU3052" s="129" t="s">
        <v>204</v>
      </c>
      <c r="AV3052" s="129" t="s">
        <v>2672</v>
      </c>
      <c r="AW3052" s="129" t="s">
        <v>2705</v>
      </c>
      <c r="AX3052" s="129" t="s">
        <v>2706</v>
      </c>
      <c r="AZ3052" s="129" t="s">
        <v>3984</v>
      </c>
      <c r="BA3052" s="130" t="s">
        <v>14751</v>
      </c>
      <c r="BB3052" s="130" t="s">
        <v>14752</v>
      </c>
      <c r="BH3052" s="124"/>
      <c r="BI3052" s="124"/>
      <c r="BP3052" s="123"/>
      <c r="BQ3052" s="123"/>
      <c r="BR3052" s="123"/>
      <c r="BX3052" s="123"/>
      <c r="BY3052" s="123"/>
      <c r="CB3052" s="129" t="s">
        <v>2538</v>
      </c>
      <c r="CC3052" s="129" t="s">
        <v>204</v>
      </c>
      <c r="CD3052" s="129" t="s">
        <v>2672</v>
      </c>
      <c r="CE3052" s="129" t="s">
        <v>2705</v>
      </c>
      <c r="CF3052" s="129" t="s">
        <v>2706</v>
      </c>
      <c r="CG3052" s="131" t="s">
        <v>18157</v>
      </c>
      <c r="CH3052" s="131" t="s">
        <v>14752</v>
      </c>
      <c r="CI3052" s="124" t="s">
        <v>22035</v>
      </c>
    </row>
    <row r="3053" spans="45:87" ht="15" hidden="1" x14ac:dyDescent="0.25">
      <c r="AS3053" s="124" t="s">
        <v>7248</v>
      </c>
      <c r="AT3053" s="129" t="s">
        <v>2538</v>
      </c>
      <c r="AU3053" s="129" t="s">
        <v>204</v>
      </c>
      <c r="AV3053" s="129" t="s">
        <v>2672</v>
      </c>
      <c r="AW3053" s="129" t="s">
        <v>2705</v>
      </c>
      <c r="AX3053" s="129" t="s">
        <v>2707</v>
      </c>
      <c r="AZ3053" s="129" t="s">
        <v>3984</v>
      </c>
      <c r="BA3053" s="130" t="s">
        <v>14753</v>
      </c>
      <c r="BB3053" s="130" t="s">
        <v>14754</v>
      </c>
      <c r="BH3053" s="124"/>
      <c r="BI3053" s="124"/>
      <c r="BP3053" s="123"/>
      <c r="BQ3053" s="123"/>
      <c r="BR3053" s="123"/>
      <c r="BX3053" s="123"/>
      <c r="BY3053" s="123"/>
      <c r="CB3053" s="129" t="s">
        <v>2538</v>
      </c>
      <c r="CC3053" s="129" t="s">
        <v>204</v>
      </c>
      <c r="CD3053" s="129" t="s">
        <v>2672</v>
      </c>
      <c r="CE3053" s="129" t="s">
        <v>2705</v>
      </c>
      <c r="CF3053" s="129" t="s">
        <v>2707</v>
      </c>
      <c r="CG3053" s="131" t="s">
        <v>18157</v>
      </c>
      <c r="CH3053" s="131" t="s">
        <v>14754</v>
      </c>
      <c r="CI3053" s="124" t="s">
        <v>22036</v>
      </c>
    </row>
    <row r="3054" spans="45:87" ht="15" hidden="1" x14ac:dyDescent="0.25">
      <c r="AS3054" s="124" t="s">
        <v>7249</v>
      </c>
      <c r="AT3054" s="129" t="s">
        <v>2538</v>
      </c>
      <c r="AU3054" s="129" t="s">
        <v>204</v>
      </c>
      <c r="AV3054" s="129" t="s">
        <v>2672</v>
      </c>
      <c r="AW3054" s="129" t="s">
        <v>2705</v>
      </c>
      <c r="AX3054" s="129" t="s">
        <v>2708</v>
      </c>
      <c r="AZ3054" s="129" t="s">
        <v>3984</v>
      </c>
      <c r="BA3054" s="130" t="s">
        <v>14755</v>
      </c>
      <c r="BB3054" s="130" t="s">
        <v>14756</v>
      </c>
      <c r="BH3054" s="124"/>
      <c r="BI3054" s="124"/>
      <c r="BP3054" s="123"/>
      <c r="BQ3054" s="123"/>
      <c r="BR3054" s="123"/>
      <c r="BX3054" s="123"/>
      <c r="BY3054" s="123"/>
      <c r="CB3054" s="129" t="s">
        <v>2538</v>
      </c>
      <c r="CC3054" s="129" t="s">
        <v>204</v>
      </c>
      <c r="CD3054" s="129" t="s">
        <v>2672</v>
      </c>
      <c r="CE3054" s="129" t="s">
        <v>2705</v>
      </c>
      <c r="CF3054" s="129" t="s">
        <v>2708</v>
      </c>
      <c r="CG3054" s="131" t="s">
        <v>18157</v>
      </c>
      <c r="CH3054" s="131" t="s">
        <v>14756</v>
      </c>
      <c r="CI3054" s="124" t="s">
        <v>22037</v>
      </c>
    </row>
    <row r="3055" spans="45:87" ht="15" hidden="1" x14ac:dyDescent="0.25">
      <c r="AS3055" s="124" t="s">
        <v>7250</v>
      </c>
      <c r="AT3055" s="129" t="s">
        <v>2538</v>
      </c>
      <c r="AU3055" s="129" t="s">
        <v>204</v>
      </c>
      <c r="AV3055" s="129" t="s">
        <v>2672</v>
      </c>
      <c r="AW3055" s="129" t="s">
        <v>2705</v>
      </c>
      <c r="AX3055" s="129" t="s">
        <v>2709</v>
      </c>
      <c r="AZ3055" s="129" t="s">
        <v>3984</v>
      </c>
      <c r="BA3055" s="130" t="s">
        <v>14757</v>
      </c>
      <c r="BB3055" s="130" t="s">
        <v>14758</v>
      </c>
      <c r="BH3055" s="124"/>
      <c r="BI3055" s="124"/>
      <c r="BP3055" s="123"/>
      <c r="BQ3055" s="123"/>
      <c r="BR3055" s="123"/>
      <c r="BX3055" s="123"/>
      <c r="BY3055" s="123"/>
      <c r="CB3055" s="129" t="s">
        <v>2538</v>
      </c>
      <c r="CC3055" s="129" t="s">
        <v>204</v>
      </c>
      <c r="CD3055" s="129" t="s">
        <v>2672</v>
      </c>
      <c r="CE3055" s="129" t="s">
        <v>2705</v>
      </c>
      <c r="CF3055" s="129" t="s">
        <v>2709</v>
      </c>
      <c r="CG3055" s="131" t="s">
        <v>18157</v>
      </c>
      <c r="CH3055" s="131" t="s">
        <v>14758</v>
      </c>
      <c r="CI3055" s="124" t="s">
        <v>22038</v>
      </c>
    </row>
    <row r="3056" spans="45:87" ht="15" hidden="1" x14ac:dyDescent="0.25">
      <c r="AS3056" s="124" t="s">
        <v>7251</v>
      </c>
      <c r="AT3056" s="129" t="s">
        <v>2538</v>
      </c>
      <c r="AU3056" s="129" t="s">
        <v>204</v>
      </c>
      <c r="AV3056" s="129" t="s">
        <v>2672</v>
      </c>
      <c r="AW3056" s="129" t="s">
        <v>2705</v>
      </c>
      <c r="AX3056" s="129" t="s">
        <v>2710</v>
      </c>
      <c r="AZ3056" s="129" t="s">
        <v>3984</v>
      </c>
      <c r="BA3056" s="130" t="s">
        <v>14759</v>
      </c>
      <c r="BB3056" s="130" t="s">
        <v>14760</v>
      </c>
      <c r="BH3056" s="124"/>
      <c r="BI3056" s="124"/>
      <c r="BP3056" s="123"/>
      <c r="BQ3056" s="123"/>
      <c r="BR3056" s="123"/>
      <c r="BX3056" s="123"/>
      <c r="BY3056" s="123"/>
      <c r="CB3056" s="129" t="s">
        <v>2538</v>
      </c>
      <c r="CC3056" s="129" t="s">
        <v>204</v>
      </c>
      <c r="CD3056" s="129" t="s">
        <v>2672</v>
      </c>
      <c r="CE3056" s="129" t="s">
        <v>2705</v>
      </c>
      <c r="CF3056" s="129" t="s">
        <v>2710</v>
      </c>
      <c r="CG3056" s="131" t="s">
        <v>18157</v>
      </c>
      <c r="CH3056" s="131" t="s">
        <v>14760</v>
      </c>
      <c r="CI3056" s="124" t="s">
        <v>22039</v>
      </c>
    </row>
    <row r="3057" spans="45:87" ht="15" hidden="1" x14ac:dyDescent="0.25">
      <c r="AS3057" s="124" t="s">
        <v>7252</v>
      </c>
      <c r="AT3057" s="129" t="s">
        <v>2538</v>
      </c>
      <c r="AU3057" s="129" t="s">
        <v>204</v>
      </c>
      <c r="AV3057" s="129" t="s">
        <v>2672</v>
      </c>
      <c r="AW3057" s="129" t="s">
        <v>2705</v>
      </c>
      <c r="AX3057" s="129" t="s">
        <v>2711</v>
      </c>
      <c r="AZ3057" s="129" t="s">
        <v>3984</v>
      </c>
      <c r="BA3057" s="130" t="s">
        <v>14761</v>
      </c>
      <c r="BB3057" s="130" t="s">
        <v>14762</v>
      </c>
      <c r="BH3057" s="124"/>
      <c r="BI3057" s="124"/>
      <c r="BP3057" s="123"/>
      <c r="BQ3057" s="123"/>
      <c r="BR3057" s="123"/>
      <c r="BX3057" s="123"/>
      <c r="BY3057" s="123"/>
      <c r="CB3057" s="129" t="s">
        <v>2538</v>
      </c>
      <c r="CC3057" s="129" t="s">
        <v>204</v>
      </c>
      <c r="CD3057" s="129" t="s">
        <v>2672</v>
      </c>
      <c r="CE3057" s="129" t="s">
        <v>2705</v>
      </c>
      <c r="CF3057" s="129" t="s">
        <v>2711</v>
      </c>
      <c r="CG3057" s="131" t="s">
        <v>18157</v>
      </c>
      <c r="CH3057" s="131" t="s">
        <v>14762</v>
      </c>
      <c r="CI3057" s="124" t="s">
        <v>22040</v>
      </c>
    </row>
    <row r="3058" spans="45:87" ht="15" hidden="1" x14ac:dyDescent="0.25">
      <c r="AS3058" s="124" t="s">
        <v>7253</v>
      </c>
      <c r="AT3058" s="129" t="s">
        <v>2538</v>
      </c>
      <c r="AU3058" s="129" t="s">
        <v>204</v>
      </c>
      <c r="AV3058" s="129" t="s">
        <v>2672</v>
      </c>
      <c r="AW3058" s="129" t="s">
        <v>2705</v>
      </c>
      <c r="AX3058" s="129" t="s">
        <v>2712</v>
      </c>
      <c r="AZ3058" s="129" t="s">
        <v>3984</v>
      </c>
      <c r="BA3058" s="130" t="s">
        <v>14763</v>
      </c>
      <c r="BB3058" s="130" t="s">
        <v>14764</v>
      </c>
      <c r="BH3058" s="124"/>
      <c r="BI3058" s="124"/>
      <c r="BP3058" s="123"/>
      <c r="BQ3058" s="123"/>
      <c r="BR3058" s="123"/>
      <c r="BX3058" s="123"/>
      <c r="BY3058" s="123"/>
      <c r="CB3058" s="129" t="s">
        <v>2538</v>
      </c>
      <c r="CC3058" s="129" t="s">
        <v>204</v>
      </c>
      <c r="CD3058" s="129" t="s">
        <v>2672</v>
      </c>
      <c r="CE3058" s="129" t="s">
        <v>2705</v>
      </c>
      <c r="CF3058" s="129" t="s">
        <v>2712</v>
      </c>
      <c r="CG3058" s="131" t="s">
        <v>18157</v>
      </c>
      <c r="CH3058" s="131" t="s">
        <v>14764</v>
      </c>
      <c r="CI3058" s="124" t="s">
        <v>22041</v>
      </c>
    </row>
    <row r="3059" spans="45:87" ht="15" hidden="1" x14ac:dyDescent="0.25">
      <c r="AS3059" s="124" t="s">
        <v>7254</v>
      </c>
      <c r="AT3059" s="129" t="s">
        <v>2538</v>
      </c>
      <c r="AU3059" s="129" t="s">
        <v>204</v>
      </c>
      <c r="AV3059" s="129" t="s">
        <v>2672</v>
      </c>
      <c r="AW3059" s="129" t="s">
        <v>2705</v>
      </c>
      <c r="AX3059" s="129" t="s">
        <v>2713</v>
      </c>
      <c r="AZ3059" s="129" t="s">
        <v>3984</v>
      </c>
      <c r="BA3059" s="130" t="s">
        <v>14765</v>
      </c>
      <c r="BB3059" s="130" t="s">
        <v>14766</v>
      </c>
      <c r="BH3059" s="124"/>
      <c r="BI3059" s="124"/>
      <c r="BP3059" s="123"/>
      <c r="BQ3059" s="123"/>
      <c r="BR3059" s="123"/>
      <c r="BX3059" s="123"/>
      <c r="BY3059" s="123"/>
      <c r="CB3059" s="129" t="s">
        <v>2538</v>
      </c>
      <c r="CC3059" s="129" t="s">
        <v>204</v>
      </c>
      <c r="CD3059" s="129" t="s">
        <v>2672</v>
      </c>
      <c r="CE3059" s="129" t="s">
        <v>2705</v>
      </c>
      <c r="CF3059" s="129" t="s">
        <v>2713</v>
      </c>
      <c r="CG3059" s="131" t="s">
        <v>18157</v>
      </c>
      <c r="CH3059" s="131" t="s">
        <v>14766</v>
      </c>
      <c r="CI3059" s="124" t="s">
        <v>22042</v>
      </c>
    </row>
    <row r="3060" spans="45:87" ht="15" hidden="1" x14ac:dyDescent="0.25">
      <c r="AS3060" s="124" t="s">
        <v>7255</v>
      </c>
      <c r="AT3060" s="129" t="s">
        <v>2538</v>
      </c>
      <c r="AU3060" s="129" t="s">
        <v>204</v>
      </c>
      <c r="AV3060" s="129" t="s">
        <v>2672</v>
      </c>
      <c r="AW3060" s="129" t="s">
        <v>2705</v>
      </c>
      <c r="AX3060" s="129" t="s">
        <v>2714</v>
      </c>
      <c r="AZ3060" s="129" t="s">
        <v>3984</v>
      </c>
      <c r="BA3060" s="130" t="s">
        <v>14767</v>
      </c>
      <c r="BB3060" s="130" t="s">
        <v>14768</v>
      </c>
      <c r="BH3060" s="124"/>
      <c r="BI3060" s="124"/>
      <c r="BP3060" s="123"/>
      <c r="BQ3060" s="123"/>
      <c r="BR3060" s="123"/>
      <c r="BX3060" s="123"/>
      <c r="BY3060" s="123"/>
      <c r="CB3060" s="129" t="s">
        <v>2538</v>
      </c>
      <c r="CC3060" s="129" t="s">
        <v>204</v>
      </c>
      <c r="CD3060" s="129" t="s">
        <v>2672</v>
      </c>
      <c r="CE3060" s="129" t="s">
        <v>2705</v>
      </c>
      <c r="CF3060" s="129" t="s">
        <v>2714</v>
      </c>
      <c r="CG3060" s="131" t="s">
        <v>18157</v>
      </c>
      <c r="CH3060" s="131" t="s">
        <v>14768</v>
      </c>
      <c r="CI3060" s="124" t="s">
        <v>22043</v>
      </c>
    </row>
    <row r="3061" spans="45:87" ht="15" hidden="1" x14ac:dyDescent="0.25">
      <c r="AS3061" s="124" t="s">
        <v>7256</v>
      </c>
      <c r="AT3061" s="129" t="s">
        <v>2538</v>
      </c>
      <c r="AU3061" s="129" t="s">
        <v>204</v>
      </c>
      <c r="AV3061" s="129" t="s">
        <v>2672</v>
      </c>
      <c r="AW3061" s="129" t="s">
        <v>2705</v>
      </c>
      <c r="AX3061" s="129" t="s">
        <v>2715</v>
      </c>
      <c r="AZ3061" s="129" t="s">
        <v>3984</v>
      </c>
      <c r="BA3061" s="130" t="s">
        <v>14769</v>
      </c>
      <c r="BB3061" s="130" t="s">
        <v>14770</v>
      </c>
      <c r="BH3061" s="124"/>
      <c r="BI3061" s="124"/>
      <c r="BP3061" s="123"/>
      <c r="BQ3061" s="123"/>
      <c r="BR3061" s="123"/>
      <c r="BX3061" s="123"/>
      <c r="BY3061" s="123"/>
      <c r="CB3061" s="129" t="s">
        <v>2538</v>
      </c>
      <c r="CC3061" s="129" t="s">
        <v>204</v>
      </c>
      <c r="CD3061" s="129" t="s">
        <v>2672</v>
      </c>
      <c r="CE3061" s="129" t="s">
        <v>2705</v>
      </c>
      <c r="CF3061" s="129" t="s">
        <v>2715</v>
      </c>
      <c r="CG3061" s="131" t="s">
        <v>18157</v>
      </c>
      <c r="CH3061" s="131" t="s">
        <v>14770</v>
      </c>
      <c r="CI3061" s="124" t="s">
        <v>22044</v>
      </c>
    </row>
    <row r="3062" spans="45:87" ht="15" hidden="1" x14ac:dyDescent="0.25">
      <c r="AS3062" s="124" t="s">
        <v>7257</v>
      </c>
      <c r="AT3062" s="129" t="s">
        <v>2538</v>
      </c>
      <c r="AU3062" s="129" t="s">
        <v>204</v>
      </c>
      <c r="AV3062" s="129" t="s">
        <v>2672</v>
      </c>
      <c r="AW3062" s="129" t="s">
        <v>2716</v>
      </c>
      <c r="AX3062" s="129" t="s">
        <v>2717</v>
      </c>
      <c r="AZ3062" s="129" t="s">
        <v>3984</v>
      </c>
      <c r="BA3062" s="130" t="s">
        <v>14771</v>
      </c>
      <c r="BB3062" s="130" t="s">
        <v>14772</v>
      </c>
      <c r="BH3062" s="124"/>
      <c r="BI3062" s="124"/>
      <c r="BP3062" s="123"/>
      <c r="BQ3062" s="123"/>
      <c r="BR3062" s="123"/>
      <c r="BX3062" s="123"/>
      <c r="BY3062" s="123"/>
      <c r="CB3062" s="129" t="s">
        <v>2538</v>
      </c>
      <c r="CC3062" s="129" t="s">
        <v>204</v>
      </c>
      <c r="CD3062" s="129" t="s">
        <v>2672</v>
      </c>
      <c r="CE3062" s="129" t="s">
        <v>2716</v>
      </c>
      <c r="CF3062" s="129" t="s">
        <v>2717</v>
      </c>
      <c r="CG3062" s="131" t="s">
        <v>18158</v>
      </c>
      <c r="CH3062" s="131" t="s">
        <v>14772</v>
      </c>
      <c r="CI3062" s="124" t="s">
        <v>22045</v>
      </c>
    </row>
    <row r="3063" spans="45:87" ht="15" hidden="1" x14ac:dyDescent="0.25">
      <c r="AS3063" s="124" t="s">
        <v>7258</v>
      </c>
      <c r="AT3063" s="129" t="s">
        <v>2538</v>
      </c>
      <c r="AU3063" s="129" t="s">
        <v>204</v>
      </c>
      <c r="AV3063" s="129" t="s">
        <v>2672</v>
      </c>
      <c r="AW3063" s="129" t="s">
        <v>2716</v>
      </c>
      <c r="AX3063" s="129" t="s">
        <v>2718</v>
      </c>
      <c r="AZ3063" s="129" t="s">
        <v>3984</v>
      </c>
      <c r="BA3063" s="130" t="s">
        <v>14773</v>
      </c>
      <c r="BB3063" s="130" t="s">
        <v>14774</v>
      </c>
      <c r="BH3063" s="124"/>
      <c r="BI3063" s="124"/>
      <c r="BP3063" s="123"/>
      <c r="BQ3063" s="123"/>
      <c r="BR3063" s="123"/>
      <c r="BX3063" s="123"/>
      <c r="BY3063" s="123"/>
      <c r="CB3063" s="129" t="s">
        <v>2538</v>
      </c>
      <c r="CC3063" s="129" t="s">
        <v>204</v>
      </c>
      <c r="CD3063" s="129" t="s">
        <v>2672</v>
      </c>
      <c r="CE3063" s="129" t="s">
        <v>2716</v>
      </c>
      <c r="CF3063" s="129" t="s">
        <v>2718</v>
      </c>
      <c r="CG3063" s="131" t="s">
        <v>18158</v>
      </c>
      <c r="CH3063" s="131" t="s">
        <v>14774</v>
      </c>
      <c r="CI3063" s="124" t="s">
        <v>22046</v>
      </c>
    </row>
    <row r="3064" spans="45:87" ht="15" hidden="1" x14ac:dyDescent="0.25">
      <c r="AS3064" s="124" t="s">
        <v>7259</v>
      </c>
      <c r="AT3064" s="129" t="s">
        <v>2538</v>
      </c>
      <c r="AU3064" s="129" t="s">
        <v>204</v>
      </c>
      <c r="AV3064" s="129" t="s">
        <v>2672</v>
      </c>
      <c r="AW3064" s="129" t="s">
        <v>2716</v>
      </c>
      <c r="AX3064" s="129" t="s">
        <v>2719</v>
      </c>
      <c r="AZ3064" s="129" t="s">
        <v>3984</v>
      </c>
      <c r="BA3064" s="130" t="s">
        <v>14775</v>
      </c>
      <c r="BB3064" s="130" t="s">
        <v>14776</v>
      </c>
      <c r="BH3064" s="124"/>
      <c r="BI3064" s="124"/>
      <c r="BP3064" s="123"/>
      <c r="BQ3064" s="123"/>
      <c r="BR3064" s="123"/>
      <c r="BX3064" s="123"/>
      <c r="BY3064" s="123"/>
      <c r="CB3064" s="129" t="s">
        <v>2538</v>
      </c>
      <c r="CC3064" s="129" t="s">
        <v>204</v>
      </c>
      <c r="CD3064" s="129" t="s">
        <v>2672</v>
      </c>
      <c r="CE3064" s="129" t="s">
        <v>2716</v>
      </c>
      <c r="CF3064" s="129" t="s">
        <v>2719</v>
      </c>
      <c r="CG3064" s="131" t="s">
        <v>18158</v>
      </c>
      <c r="CH3064" s="131" t="s">
        <v>14776</v>
      </c>
      <c r="CI3064" s="124" t="s">
        <v>22047</v>
      </c>
    </row>
    <row r="3065" spans="45:87" ht="15" hidden="1" x14ac:dyDescent="0.25">
      <c r="AS3065" s="124" t="s">
        <v>7260</v>
      </c>
      <c r="AT3065" s="129" t="s">
        <v>2538</v>
      </c>
      <c r="AU3065" s="129" t="s">
        <v>204</v>
      </c>
      <c r="AV3065" s="129" t="s">
        <v>2672</v>
      </c>
      <c r="AW3065" s="129" t="s">
        <v>2716</v>
      </c>
      <c r="AX3065" s="129" t="s">
        <v>2720</v>
      </c>
      <c r="AZ3065" s="129" t="s">
        <v>3984</v>
      </c>
      <c r="BA3065" s="130" t="s">
        <v>14777</v>
      </c>
      <c r="BB3065" s="130" t="s">
        <v>14778</v>
      </c>
      <c r="BH3065" s="124"/>
      <c r="BI3065" s="124"/>
      <c r="BP3065" s="123"/>
      <c r="BQ3065" s="123"/>
      <c r="BR3065" s="123"/>
      <c r="BX3065" s="123"/>
      <c r="BY3065" s="123"/>
      <c r="CB3065" s="129" t="s">
        <v>2538</v>
      </c>
      <c r="CC3065" s="129" t="s">
        <v>204</v>
      </c>
      <c r="CD3065" s="129" t="s">
        <v>2672</v>
      </c>
      <c r="CE3065" s="129" t="s">
        <v>2716</v>
      </c>
      <c r="CF3065" s="129" t="s">
        <v>2720</v>
      </c>
      <c r="CG3065" s="131" t="s">
        <v>18158</v>
      </c>
      <c r="CH3065" s="131" t="s">
        <v>14778</v>
      </c>
      <c r="CI3065" s="124" t="s">
        <v>22048</v>
      </c>
    </row>
    <row r="3066" spans="45:87" ht="15" hidden="1" x14ac:dyDescent="0.25">
      <c r="AS3066" s="124" t="s">
        <v>7261</v>
      </c>
      <c r="AT3066" s="129" t="s">
        <v>2538</v>
      </c>
      <c r="AU3066" s="129" t="s">
        <v>204</v>
      </c>
      <c r="AV3066" s="129" t="s">
        <v>2672</v>
      </c>
      <c r="AW3066" s="129" t="s">
        <v>2716</v>
      </c>
      <c r="AX3066" s="129" t="s">
        <v>2721</v>
      </c>
      <c r="AZ3066" s="129" t="s">
        <v>3984</v>
      </c>
      <c r="BA3066" s="130" t="s">
        <v>14779</v>
      </c>
      <c r="BB3066" s="130" t="s">
        <v>14780</v>
      </c>
      <c r="BH3066" s="124"/>
      <c r="BI3066" s="124"/>
      <c r="BP3066" s="123"/>
      <c r="BQ3066" s="123"/>
      <c r="BR3066" s="123"/>
      <c r="BX3066" s="123"/>
      <c r="BY3066" s="123"/>
      <c r="CB3066" s="129" t="s">
        <v>2538</v>
      </c>
      <c r="CC3066" s="129" t="s">
        <v>204</v>
      </c>
      <c r="CD3066" s="129" t="s">
        <v>2672</v>
      </c>
      <c r="CE3066" s="129" t="s">
        <v>2716</v>
      </c>
      <c r="CF3066" s="129" t="s">
        <v>2721</v>
      </c>
      <c r="CG3066" s="131" t="s">
        <v>18158</v>
      </c>
      <c r="CH3066" s="131" t="s">
        <v>14780</v>
      </c>
      <c r="CI3066" s="124" t="s">
        <v>22049</v>
      </c>
    </row>
    <row r="3067" spans="45:87" ht="15" hidden="1" x14ac:dyDescent="0.25">
      <c r="AS3067" s="124" t="s">
        <v>7262</v>
      </c>
      <c r="AT3067" s="129" t="s">
        <v>2538</v>
      </c>
      <c r="AU3067" s="129" t="s">
        <v>204</v>
      </c>
      <c r="AV3067" s="129" t="s">
        <v>2672</v>
      </c>
      <c r="AW3067" s="129" t="s">
        <v>2716</v>
      </c>
      <c r="AX3067" s="129" t="s">
        <v>2722</v>
      </c>
      <c r="AZ3067" s="129" t="s">
        <v>3984</v>
      </c>
      <c r="BA3067" s="130" t="s">
        <v>14781</v>
      </c>
      <c r="BB3067" s="130" t="s">
        <v>14782</v>
      </c>
      <c r="BH3067" s="124"/>
      <c r="BI3067" s="124"/>
      <c r="BP3067" s="123"/>
      <c r="BQ3067" s="123"/>
      <c r="BR3067" s="123"/>
      <c r="BX3067" s="123"/>
      <c r="BY3067" s="123"/>
      <c r="CB3067" s="129" t="s">
        <v>2538</v>
      </c>
      <c r="CC3067" s="129" t="s">
        <v>204</v>
      </c>
      <c r="CD3067" s="129" t="s">
        <v>2672</v>
      </c>
      <c r="CE3067" s="129" t="s">
        <v>2716</v>
      </c>
      <c r="CF3067" s="129" t="s">
        <v>2722</v>
      </c>
      <c r="CG3067" s="131" t="s">
        <v>18158</v>
      </c>
      <c r="CH3067" s="131" t="s">
        <v>14782</v>
      </c>
      <c r="CI3067" s="124" t="s">
        <v>22050</v>
      </c>
    </row>
    <row r="3068" spans="45:87" ht="15" hidden="1" x14ac:dyDescent="0.25">
      <c r="AS3068" s="124" t="s">
        <v>7263</v>
      </c>
      <c r="AT3068" s="129" t="s">
        <v>2538</v>
      </c>
      <c r="AU3068" s="129" t="s">
        <v>204</v>
      </c>
      <c r="AV3068" s="129" t="s">
        <v>2672</v>
      </c>
      <c r="AW3068" s="129" t="s">
        <v>2716</v>
      </c>
      <c r="AX3068" s="129" t="s">
        <v>2723</v>
      </c>
      <c r="AZ3068" s="129" t="s">
        <v>3984</v>
      </c>
      <c r="BA3068" s="130" t="s">
        <v>14783</v>
      </c>
      <c r="BB3068" s="130" t="s">
        <v>14784</v>
      </c>
      <c r="BH3068" s="124"/>
      <c r="BI3068" s="124"/>
      <c r="BP3068" s="123"/>
      <c r="BQ3068" s="123"/>
      <c r="BR3068" s="123"/>
      <c r="BX3068" s="123"/>
      <c r="BY3068" s="123"/>
      <c r="CB3068" s="129" t="s">
        <v>2538</v>
      </c>
      <c r="CC3068" s="129" t="s">
        <v>204</v>
      </c>
      <c r="CD3068" s="129" t="s">
        <v>2672</v>
      </c>
      <c r="CE3068" s="129" t="s">
        <v>2716</v>
      </c>
      <c r="CF3068" s="129" t="s">
        <v>2723</v>
      </c>
      <c r="CG3068" s="131" t="s">
        <v>18158</v>
      </c>
      <c r="CH3068" s="131" t="s">
        <v>14784</v>
      </c>
      <c r="CI3068" s="124" t="s">
        <v>22051</v>
      </c>
    </row>
    <row r="3069" spans="45:87" ht="15" hidden="1" x14ac:dyDescent="0.25">
      <c r="AS3069" s="124" t="s">
        <v>7264</v>
      </c>
      <c r="AT3069" s="129" t="s">
        <v>2538</v>
      </c>
      <c r="AU3069" s="129" t="s">
        <v>204</v>
      </c>
      <c r="AV3069" s="129" t="s">
        <v>2672</v>
      </c>
      <c r="AW3069" s="129" t="s">
        <v>2716</v>
      </c>
      <c r="AX3069" s="129" t="s">
        <v>2724</v>
      </c>
      <c r="AZ3069" s="129" t="s">
        <v>3984</v>
      </c>
      <c r="BA3069" s="130" t="s">
        <v>14785</v>
      </c>
      <c r="BB3069" s="130" t="s">
        <v>14786</v>
      </c>
      <c r="BH3069" s="124"/>
      <c r="BI3069" s="124"/>
      <c r="BP3069" s="123"/>
      <c r="BQ3069" s="123"/>
      <c r="BR3069" s="123"/>
      <c r="BX3069" s="123"/>
      <c r="BY3069" s="123"/>
      <c r="CB3069" s="129" t="s">
        <v>2538</v>
      </c>
      <c r="CC3069" s="129" t="s">
        <v>204</v>
      </c>
      <c r="CD3069" s="129" t="s">
        <v>2672</v>
      </c>
      <c r="CE3069" s="129" t="s">
        <v>2716</v>
      </c>
      <c r="CF3069" s="129" t="s">
        <v>2724</v>
      </c>
      <c r="CG3069" s="131" t="s">
        <v>18158</v>
      </c>
      <c r="CH3069" s="131" t="s">
        <v>14786</v>
      </c>
      <c r="CI3069" s="124" t="s">
        <v>22052</v>
      </c>
    </row>
    <row r="3070" spans="45:87" ht="15" hidden="1" x14ac:dyDescent="0.25">
      <c r="AS3070" s="124" t="s">
        <v>7265</v>
      </c>
      <c r="AT3070" s="129" t="s">
        <v>2538</v>
      </c>
      <c r="AU3070" s="129" t="s">
        <v>204</v>
      </c>
      <c r="AV3070" s="129" t="s">
        <v>2672</v>
      </c>
      <c r="AW3070" s="129" t="s">
        <v>2716</v>
      </c>
      <c r="AX3070" s="129" t="s">
        <v>2725</v>
      </c>
      <c r="AZ3070" s="129" t="s">
        <v>3984</v>
      </c>
      <c r="BA3070" s="130" t="s">
        <v>14787</v>
      </c>
      <c r="BB3070" s="130" t="s">
        <v>14788</v>
      </c>
      <c r="BH3070" s="124"/>
      <c r="BI3070" s="124"/>
      <c r="BP3070" s="123"/>
      <c r="BQ3070" s="123"/>
      <c r="BR3070" s="123"/>
      <c r="BX3070" s="123"/>
      <c r="BY3070" s="123"/>
      <c r="CB3070" s="129" t="s">
        <v>2538</v>
      </c>
      <c r="CC3070" s="129" t="s">
        <v>204</v>
      </c>
      <c r="CD3070" s="129" t="s">
        <v>2672</v>
      </c>
      <c r="CE3070" s="129" t="s">
        <v>2716</v>
      </c>
      <c r="CF3070" s="129" t="s">
        <v>2725</v>
      </c>
      <c r="CG3070" s="131" t="s">
        <v>18158</v>
      </c>
      <c r="CH3070" s="131" t="s">
        <v>14788</v>
      </c>
      <c r="CI3070" s="124" t="s">
        <v>22053</v>
      </c>
    </row>
    <row r="3071" spans="45:87" ht="15" hidden="1" x14ac:dyDescent="0.25">
      <c r="AS3071" s="124" t="s">
        <v>7266</v>
      </c>
      <c r="AT3071" s="129" t="s">
        <v>2538</v>
      </c>
      <c r="AU3071" s="129" t="s">
        <v>204</v>
      </c>
      <c r="AV3071" s="129" t="s">
        <v>2672</v>
      </c>
      <c r="AW3071" s="129" t="s">
        <v>2716</v>
      </c>
      <c r="AX3071" s="129" t="s">
        <v>2726</v>
      </c>
      <c r="AZ3071" s="129" t="s">
        <v>3984</v>
      </c>
      <c r="BA3071" s="130" t="s">
        <v>14789</v>
      </c>
      <c r="BB3071" s="130" t="s">
        <v>14790</v>
      </c>
      <c r="BH3071" s="124"/>
      <c r="BI3071" s="124"/>
      <c r="BP3071" s="123"/>
      <c r="BQ3071" s="123"/>
      <c r="BR3071" s="123"/>
      <c r="BX3071" s="123"/>
      <c r="BY3071" s="123"/>
      <c r="CB3071" s="129" t="s">
        <v>2538</v>
      </c>
      <c r="CC3071" s="129" t="s">
        <v>204</v>
      </c>
      <c r="CD3071" s="129" t="s">
        <v>2672</v>
      </c>
      <c r="CE3071" s="129" t="s">
        <v>2716</v>
      </c>
      <c r="CF3071" s="129" t="s">
        <v>2726</v>
      </c>
      <c r="CG3071" s="131" t="s">
        <v>18158</v>
      </c>
      <c r="CH3071" s="131" t="s">
        <v>14790</v>
      </c>
      <c r="CI3071" s="124" t="s">
        <v>22054</v>
      </c>
    </row>
    <row r="3072" spans="45:87" ht="15" hidden="1" x14ac:dyDescent="0.25">
      <c r="AS3072" s="124" t="s">
        <v>7267</v>
      </c>
      <c r="AT3072" s="129" t="s">
        <v>2538</v>
      </c>
      <c r="AU3072" s="129" t="s">
        <v>204</v>
      </c>
      <c r="AV3072" s="129" t="s">
        <v>2672</v>
      </c>
      <c r="AW3072" s="129" t="s">
        <v>2716</v>
      </c>
      <c r="AX3072" s="129" t="s">
        <v>2727</v>
      </c>
      <c r="AZ3072" s="129" t="s">
        <v>3984</v>
      </c>
      <c r="BA3072" s="130" t="s">
        <v>14791</v>
      </c>
      <c r="BB3072" s="130" t="s">
        <v>14792</v>
      </c>
      <c r="BH3072" s="124"/>
      <c r="BI3072" s="124"/>
      <c r="BP3072" s="123"/>
      <c r="BQ3072" s="123"/>
      <c r="BR3072" s="123"/>
      <c r="BX3072" s="123"/>
      <c r="BY3072" s="123"/>
      <c r="CB3072" s="129" t="s">
        <v>2538</v>
      </c>
      <c r="CC3072" s="129" t="s">
        <v>204</v>
      </c>
      <c r="CD3072" s="129" t="s">
        <v>2672</v>
      </c>
      <c r="CE3072" s="129" t="s">
        <v>2716</v>
      </c>
      <c r="CF3072" s="129" t="s">
        <v>2727</v>
      </c>
      <c r="CG3072" s="131" t="s">
        <v>18158</v>
      </c>
      <c r="CH3072" s="131" t="s">
        <v>14792</v>
      </c>
      <c r="CI3072" s="124" t="s">
        <v>22055</v>
      </c>
    </row>
    <row r="3073" spans="45:87" ht="15" hidden="1" x14ac:dyDescent="0.25">
      <c r="AS3073" s="124" t="s">
        <v>7268</v>
      </c>
      <c r="AT3073" s="129" t="s">
        <v>2538</v>
      </c>
      <c r="AU3073" s="129" t="s">
        <v>204</v>
      </c>
      <c r="AV3073" s="129" t="s">
        <v>2672</v>
      </c>
      <c r="AW3073" s="129" t="s">
        <v>2716</v>
      </c>
      <c r="AX3073" s="129" t="s">
        <v>2728</v>
      </c>
      <c r="AZ3073" s="129" t="s">
        <v>3984</v>
      </c>
      <c r="BA3073" s="130" t="s">
        <v>14793</v>
      </c>
      <c r="BB3073" s="130" t="s">
        <v>14794</v>
      </c>
      <c r="BH3073" s="124"/>
      <c r="BI3073" s="124"/>
      <c r="BP3073" s="123"/>
      <c r="BQ3073" s="123"/>
      <c r="BR3073" s="123"/>
      <c r="BX3073" s="123"/>
      <c r="BY3073" s="123"/>
      <c r="CB3073" s="129" t="s">
        <v>2538</v>
      </c>
      <c r="CC3073" s="129" t="s">
        <v>204</v>
      </c>
      <c r="CD3073" s="129" t="s">
        <v>2672</v>
      </c>
      <c r="CE3073" s="129" t="s">
        <v>2716</v>
      </c>
      <c r="CF3073" s="129" t="s">
        <v>2728</v>
      </c>
      <c r="CG3073" s="131" t="s">
        <v>18158</v>
      </c>
      <c r="CH3073" s="131" t="s">
        <v>14794</v>
      </c>
      <c r="CI3073" s="124" t="s">
        <v>22056</v>
      </c>
    </row>
    <row r="3074" spans="45:87" ht="15" hidden="1" x14ac:dyDescent="0.25">
      <c r="AS3074" s="124" t="s">
        <v>7269</v>
      </c>
      <c r="AT3074" s="129" t="s">
        <v>2538</v>
      </c>
      <c r="AU3074" s="129" t="s">
        <v>204</v>
      </c>
      <c r="AV3074" s="129" t="s">
        <v>2672</v>
      </c>
      <c r="AW3074" s="129" t="s">
        <v>2729</v>
      </c>
      <c r="AX3074" s="129" t="s">
        <v>2730</v>
      </c>
      <c r="AZ3074" s="129" t="s">
        <v>3984</v>
      </c>
      <c r="BA3074" s="130" t="s">
        <v>14795</v>
      </c>
      <c r="BB3074" s="130" t="s">
        <v>14796</v>
      </c>
      <c r="BH3074" s="124"/>
      <c r="BI3074" s="124"/>
      <c r="BP3074" s="123"/>
      <c r="BQ3074" s="123"/>
      <c r="BR3074" s="123"/>
      <c r="BX3074" s="123"/>
      <c r="BY3074" s="123"/>
      <c r="CB3074" s="129" t="s">
        <v>2538</v>
      </c>
      <c r="CC3074" s="129" t="s">
        <v>204</v>
      </c>
      <c r="CD3074" s="129" t="s">
        <v>2672</v>
      </c>
      <c r="CE3074" s="129" t="s">
        <v>2729</v>
      </c>
      <c r="CF3074" s="129" t="s">
        <v>2730</v>
      </c>
      <c r="CG3074" s="131" t="s">
        <v>18159</v>
      </c>
      <c r="CH3074" s="131" t="s">
        <v>14796</v>
      </c>
      <c r="CI3074" s="124" t="s">
        <v>22057</v>
      </c>
    </row>
    <row r="3075" spans="45:87" ht="15" hidden="1" x14ac:dyDescent="0.25">
      <c r="AS3075" s="124" t="s">
        <v>7270</v>
      </c>
      <c r="AT3075" s="129" t="s">
        <v>2538</v>
      </c>
      <c r="AU3075" s="129" t="s">
        <v>204</v>
      </c>
      <c r="AV3075" s="129" t="s">
        <v>2672</v>
      </c>
      <c r="AW3075" s="129" t="s">
        <v>2729</v>
      </c>
      <c r="AX3075" s="129" t="s">
        <v>2731</v>
      </c>
      <c r="AZ3075" s="129" t="s">
        <v>3984</v>
      </c>
      <c r="BA3075" s="130" t="s">
        <v>14797</v>
      </c>
      <c r="BB3075" s="130" t="s">
        <v>14798</v>
      </c>
      <c r="BH3075" s="124"/>
      <c r="BI3075" s="124"/>
      <c r="BP3075" s="123"/>
      <c r="BQ3075" s="123"/>
      <c r="BR3075" s="123"/>
      <c r="BX3075" s="123"/>
      <c r="BY3075" s="123"/>
      <c r="CB3075" s="129" t="s">
        <v>2538</v>
      </c>
      <c r="CC3075" s="129" t="s">
        <v>204</v>
      </c>
      <c r="CD3075" s="129" t="s">
        <v>2672</v>
      </c>
      <c r="CE3075" s="129" t="s">
        <v>2729</v>
      </c>
      <c r="CF3075" s="129" t="s">
        <v>2731</v>
      </c>
      <c r="CG3075" s="131" t="s">
        <v>18159</v>
      </c>
      <c r="CH3075" s="131" t="s">
        <v>14798</v>
      </c>
      <c r="CI3075" s="124" t="s">
        <v>22058</v>
      </c>
    </row>
    <row r="3076" spans="45:87" ht="15" hidden="1" x14ac:dyDescent="0.25">
      <c r="AS3076" s="124" t="s">
        <v>7271</v>
      </c>
      <c r="AT3076" s="129" t="s">
        <v>2538</v>
      </c>
      <c r="AU3076" s="129" t="s">
        <v>204</v>
      </c>
      <c r="AV3076" s="129" t="s">
        <v>2672</v>
      </c>
      <c r="AW3076" s="129" t="s">
        <v>2729</v>
      </c>
      <c r="AX3076" s="129" t="s">
        <v>2732</v>
      </c>
      <c r="AZ3076" s="129" t="s">
        <v>3984</v>
      </c>
      <c r="BA3076" s="130" t="s">
        <v>14799</v>
      </c>
      <c r="BB3076" s="130" t="s">
        <v>14800</v>
      </c>
      <c r="BH3076" s="124"/>
      <c r="BI3076" s="124"/>
      <c r="BP3076" s="123"/>
      <c r="BQ3076" s="123"/>
      <c r="BR3076" s="123"/>
      <c r="BX3076" s="123"/>
      <c r="BY3076" s="123"/>
      <c r="CB3076" s="129" t="s">
        <v>2538</v>
      </c>
      <c r="CC3076" s="129" t="s">
        <v>204</v>
      </c>
      <c r="CD3076" s="129" t="s">
        <v>2672</v>
      </c>
      <c r="CE3076" s="129" t="s">
        <v>2729</v>
      </c>
      <c r="CF3076" s="129" t="s">
        <v>2732</v>
      </c>
      <c r="CG3076" s="131" t="s">
        <v>18159</v>
      </c>
      <c r="CH3076" s="131" t="s">
        <v>14800</v>
      </c>
      <c r="CI3076" s="124" t="s">
        <v>22059</v>
      </c>
    </row>
    <row r="3077" spans="45:87" ht="15" hidden="1" x14ac:dyDescent="0.25">
      <c r="AS3077" s="124" t="s">
        <v>7272</v>
      </c>
      <c r="AT3077" s="129" t="s">
        <v>2538</v>
      </c>
      <c r="AU3077" s="129" t="s">
        <v>204</v>
      </c>
      <c r="AV3077" s="129" t="s">
        <v>2672</v>
      </c>
      <c r="AW3077" s="129" t="s">
        <v>2729</v>
      </c>
      <c r="AX3077" s="129" t="s">
        <v>2733</v>
      </c>
      <c r="AZ3077" s="129" t="s">
        <v>3984</v>
      </c>
      <c r="BA3077" s="130" t="s">
        <v>14801</v>
      </c>
      <c r="BB3077" s="130" t="s">
        <v>14802</v>
      </c>
      <c r="BH3077" s="124"/>
      <c r="BI3077" s="124"/>
      <c r="BP3077" s="123"/>
      <c r="BQ3077" s="123"/>
      <c r="BR3077" s="123"/>
      <c r="BX3077" s="123"/>
      <c r="BY3077" s="123"/>
      <c r="CB3077" s="129" t="s">
        <v>2538</v>
      </c>
      <c r="CC3077" s="129" t="s">
        <v>204</v>
      </c>
      <c r="CD3077" s="129" t="s">
        <v>2672</v>
      </c>
      <c r="CE3077" s="129" t="s">
        <v>2729</v>
      </c>
      <c r="CF3077" s="129" t="s">
        <v>2733</v>
      </c>
      <c r="CG3077" s="131" t="s">
        <v>18159</v>
      </c>
      <c r="CH3077" s="131" t="s">
        <v>14802</v>
      </c>
      <c r="CI3077" s="124" t="s">
        <v>22060</v>
      </c>
    </row>
    <row r="3078" spans="45:87" ht="15" hidden="1" x14ac:dyDescent="0.25">
      <c r="AS3078" s="124" t="s">
        <v>7273</v>
      </c>
      <c r="AT3078" s="129" t="s">
        <v>2538</v>
      </c>
      <c r="AU3078" s="129" t="s">
        <v>204</v>
      </c>
      <c r="AV3078" s="129" t="s">
        <v>2672</v>
      </c>
      <c r="AW3078" s="129" t="s">
        <v>2729</v>
      </c>
      <c r="AX3078" s="129" t="s">
        <v>2734</v>
      </c>
      <c r="AZ3078" s="129" t="s">
        <v>3984</v>
      </c>
      <c r="BA3078" s="130" t="s">
        <v>14803</v>
      </c>
      <c r="BB3078" s="130" t="s">
        <v>14804</v>
      </c>
      <c r="BH3078" s="124"/>
      <c r="BI3078" s="124"/>
      <c r="BP3078" s="123"/>
      <c r="BQ3078" s="123"/>
      <c r="BR3078" s="123"/>
      <c r="BX3078" s="123"/>
      <c r="BY3078" s="123"/>
      <c r="CB3078" s="129" t="s">
        <v>2538</v>
      </c>
      <c r="CC3078" s="129" t="s">
        <v>204</v>
      </c>
      <c r="CD3078" s="129" t="s">
        <v>2672</v>
      </c>
      <c r="CE3078" s="129" t="s">
        <v>2729</v>
      </c>
      <c r="CF3078" s="129" t="s">
        <v>2734</v>
      </c>
      <c r="CG3078" s="131" t="s">
        <v>18159</v>
      </c>
      <c r="CH3078" s="131" t="s">
        <v>14804</v>
      </c>
      <c r="CI3078" s="124" t="s">
        <v>22061</v>
      </c>
    </row>
    <row r="3079" spans="45:87" ht="15" hidden="1" x14ac:dyDescent="0.25">
      <c r="AS3079" s="124" t="s">
        <v>7274</v>
      </c>
      <c r="AT3079" s="129" t="s">
        <v>2538</v>
      </c>
      <c r="AU3079" s="129" t="s">
        <v>204</v>
      </c>
      <c r="AV3079" s="129" t="s">
        <v>2672</v>
      </c>
      <c r="AW3079" s="129" t="s">
        <v>2729</v>
      </c>
      <c r="AX3079" s="129" t="s">
        <v>2735</v>
      </c>
      <c r="AZ3079" s="129" t="s">
        <v>3984</v>
      </c>
      <c r="BA3079" s="130" t="s">
        <v>14805</v>
      </c>
      <c r="BB3079" s="130" t="s">
        <v>14806</v>
      </c>
      <c r="BH3079" s="124"/>
      <c r="BI3079" s="124"/>
      <c r="BP3079" s="123"/>
      <c r="BQ3079" s="123"/>
      <c r="BR3079" s="123"/>
      <c r="BX3079" s="123"/>
      <c r="BY3079" s="123"/>
      <c r="CB3079" s="129" t="s">
        <v>2538</v>
      </c>
      <c r="CC3079" s="129" t="s">
        <v>204</v>
      </c>
      <c r="CD3079" s="129" t="s">
        <v>2672</v>
      </c>
      <c r="CE3079" s="129" t="s">
        <v>2729</v>
      </c>
      <c r="CF3079" s="129" t="s">
        <v>2735</v>
      </c>
      <c r="CG3079" s="131" t="s">
        <v>18159</v>
      </c>
      <c r="CH3079" s="131" t="s">
        <v>14806</v>
      </c>
      <c r="CI3079" s="124" t="s">
        <v>22062</v>
      </c>
    </row>
    <row r="3080" spans="45:87" ht="15" hidden="1" x14ac:dyDescent="0.25">
      <c r="AS3080" s="124" t="s">
        <v>7275</v>
      </c>
      <c r="AT3080" s="129" t="s">
        <v>2538</v>
      </c>
      <c r="AU3080" s="129" t="s">
        <v>204</v>
      </c>
      <c r="AV3080" s="129" t="s">
        <v>2672</v>
      </c>
      <c r="AW3080" s="129" t="s">
        <v>2729</v>
      </c>
      <c r="AX3080" s="129" t="s">
        <v>2736</v>
      </c>
      <c r="AZ3080" s="129" t="s">
        <v>3984</v>
      </c>
      <c r="BA3080" s="130" t="s">
        <v>14807</v>
      </c>
      <c r="BB3080" s="130" t="s">
        <v>14808</v>
      </c>
      <c r="BH3080" s="124"/>
      <c r="BI3080" s="124"/>
      <c r="BP3080" s="123"/>
      <c r="BQ3080" s="123"/>
      <c r="BR3080" s="123"/>
      <c r="BX3080" s="123"/>
      <c r="BY3080" s="123"/>
      <c r="CB3080" s="129" t="s">
        <v>2538</v>
      </c>
      <c r="CC3080" s="129" t="s">
        <v>204</v>
      </c>
      <c r="CD3080" s="129" t="s">
        <v>2672</v>
      </c>
      <c r="CE3080" s="129" t="s">
        <v>2729</v>
      </c>
      <c r="CF3080" s="129" t="s">
        <v>2736</v>
      </c>
      <c r="CG3080" s="131" t="s">
        <v>18159</v>
      </c>
      <c r="CH3080" s="131" t="s">
        <v>14808</v>
      </c>
      <c r="CI3080" s="124" t="s">
        <v>22063</v>
      </c>
    </row>
    <row r="3081" spans="45:87" ht="15" hidden="1" x14ac:dyDescent="0.25">
      <c r="AS3081" s="124" t="s">
        <v>7276</v>
      </c>
      <c r="AT3081" s="129" t="s">
        <v>2538</v>
      </c>
      <c r="AU3081" s="129" t="s">
        <v>204</v>
      </c>
      <c r="AV3081" s="129" t="s">
        <v>2672</v>
      </c>
      <c r="AW3081" s="129" t="s">
        <v>2729</v>
      </c>
      <c r="AX3081" s="129" t="s">
        <v>2737</v>
      </c>
      <c r="AZ3081" s="129" t="s">
        <v>3984</v>
      </c>
      <c r="BA3081" s="130" t="s">
        <v>14809</v>
      </c>
      <c r="BB3081" s="130" t="s">
        <v>14810</v>
      </c>
      <c r="BH3081" s="124"/>
      <c r="BI3081" s="124"/>
      <c r="BP3081" s="123"/>
      <c r="BQ3081" s="123"/>
      <c r="BR3081" s="123"/>
      <c r="BX3081" s="123"/>
      <c r="BY3081" s="123"/>
      <c r="CB3081" s="129" t="s">
        <v>2538</v>
      </c>
      <c r="CC3081" s="129" t="s">
        <v>204</v>
      </c>
      <c r="CD3081" s="129" t="s">
        <v>2672</v>
      </c>
      <c r="CE3081" s="129" t="s">
        <v>2729</v>
      </c>
      <c r="CF3081" s="129" t="s">
        <v>2737</v>
      </c>
      <c r="CG3081" s="131" t="s">
        <v>18159</v>
      </c>
      <c r="CH3081" s="131" t="s">
        <v>14810</v>
      </c>
      <c r="CI3081" s="124" t="s">
        <v>22064</v>
      </c>
    </row>
    <row r="3082" spans="45:87" ht="15" hidden="1" x14ac:dyDescent="0.25">
      <c r="AS3082" s="124" t="s">
        <v>7277</v>
      </c>
      <c r="AT3082" s="129" t="s">
        <v>2538</v>
      </c>
      <c r="AU3082" s="129" t="s">
        <v>204</v>
      </c>
      <c r="AV3082" s="129" t="s">
        <v>2672</v>
      </c>
      <c r="AW3082" s="129" t="s">
        <v>2729</v>
      </c>
      <c r="AX3082" s="129" t="s">
        <v>2738</v>
      </c>
      <c r="AZ3082" s="129" t="s">
        <v>3984</v>
      </c>
      <c r="BA3082" s="130" t="s">
        <v>14811</v>
      </c>
      <c r="BB3082" s="130" t="s">
        <v>14812</v>
      </c>
      <c r="BH3082" s="124"/>
      <c r="BI3082" s="124"/>
      <c r="BP3082" s="123"/>
      <c r="BQ3082" s="123"/>
      <c r="BR3082" s="123"/>
      <c r="BX3082" s="123"/>
      <c r="BY3082" s="123"/>
      <c r="CB3082" s="129" t="s">
        <v>2538</v>
      </c>
      <c r="CC3082" s="129" t="s">
        <v>204</v>
      </c>
      <c r="CD3082" s="129" t="s">
        <v>2672</v>
      </c>
      <c r="CE3082" s="129" t="s">
        <v>2729</v>
      </c>
      <c r="CF3082" s="129" t="s">
        <v>2738</v>
      </c>
      <c r="CG3082" s="131" t="s">
        <v>18159</v>
      </c>
      <c r="CH3082" s="131" t="s">
        <v>14812</v>
      </c>
      <c r="CI3082" s="124" t="s">
        <v>22065</v>
      </c>
    </row>
    <row r="3083" spans="45:87" ht="15" hidden="1" x14ac:dyDescent="0.25">
      <c r="AS3083" s="124" t="s">
        <v>7278</v>
      </c>
      <c r="AT3083" s="129" t="s">
        <v>2538</v>
      </c>
      <c r="AU3083" s="129" t="s">
        <v>204</v>
      </c>
      <c r="AV3083" s="129" t="s">
        <v>2672</v>
      </c>
      <c r="AW3083" s="129" t="s">
        <v>2729</v>
      </c>
      <c r="AX3083" s="129" t="s">
        <v>2739</v>
      </c>
      <c r="AZ3083" s="129" t="s">
        <v>3984</v>
      </c>
      <c r="BA3083" s="130" t="s">
        <v>14813</v>
      </c>
      <c r="BB3083" s="130" t="s">
        <v>14814</v>
      </c>
      <c r="BH3083" s="124"/>
      <c r="BI3083" s="124"/>
      <c r="BP3083" s="123"/>
      <c r="BQ3083" s="123"/>
      <c r="BR3083" s="123"/>
      <c r="BX3083" s="123"/>
      <c r="BY3083" s="123"/>
      <c r="CB3083" s="129" t="s">
        <v>2538</v>
      </c>
      <c r="CC3083" s="129" t="s">
        <v>204</v>
      </c>
      <c r="CD3083" s="129" t="s">
        <v>2672</v>
      </c>
      <c r="CE3083" s="129" t="s">
        <v>2729</v>
      </c>
      <c r="CF3083" s="129" t="s">
        <v>2739</v>
      </c>
      <c r="CG3083" s="131" t="s">
        <v>18159</v>
      </c>
      <c r="CH3083" s="131" t="s">
        <v>14814</v>
      </c>
      <c r="CI3083" s="124" t="s">
        <v>22066</v>
      </c>
    </row>
    <row r="3084" spans="45:87" ht="15" hidden="1" x14ac:dyDescent="0.25">
      <c r="AS3084" s="124" t="s">
        <v>7279</v>
      </c>
      <c r="AT3084" s="129" t="s">
        <v>2538</v>
      </c>
      <c r="AU3084" s="129" t="s">
        <v>204</v>
      </c>
      <c r="AV3084" s="129" t="s">
        <v>2672</v>
      </c>
      <c r="AW3084" s="129" t="s">
        <v>2729</v>
      </c>
      <c r="AX3084" s="129" t="s">
        <v>2740</v>
      </c>
      <c r="AZ3084" s="129" t="s">
        <v>3984</v>
      </c>
      <c r="BA3084" s="130" t="s">
        <v>14815</v>
      </c>
      <c r="BB3084" s="130" t="s">
        <v>14816</v>
      </c>
      <c r="BH3084" s="124"/>
      <c r="BI3084" s="124"/>
      <c r="BP3084" s="123"/>
      <c r="BQ3084" s="123"/>
      <c r="BR3084" s="123"/>
      <c r="BX3084" s="123"/>
      <c r="BY3084" s="123"/>
      <c r="CB3084" s="129" t="s">
        <v>2538</v>
      </c>
      <c r="CC3084" s="129" t="s">
        <v>204</v>
      </c>
      <c r="CD3084" s="129" t="s">
        <v>2672</v>
      </c>
      <c r="CE3084" s="129" t="s">
        <v>2729</v>
      </c>
      <c r="CF3084" s="129" t="s">
        <v>2740</v>
      </c>
      <c r="CG3084" s="131" t="s">
        <v>18159</v>
      </c>
      <c r="CH3084" s="131" t="s">
        <v>14816</v>
      </c>
      <c r="CI3084" s="124" t="s">
        <v>22067</v>
      </c>
    </row>
    <row r="3085" spans="45:87" ht="15" hidden="1" x14ac:dyDescent="0.25">
      <c r="AS3085" s="124" t="s">
        <v>7280</v>
      </c>
      <c r="AT3085" s="129" t="s">
        <v>2538</v>
      </c>
      <c r="AU3085" s="129" t="s">
        <v>204</v>
      </c>
      <c r="AV3085" s="129" t="s">
        <v>2672</v>
      </c>
      <c r="AW3085" s="129" t="s">
        <v>2729</v>
      </c>
      <c r="AX3085" s="129" t="s">
        <v>2741</v>
      </c>
      <c r="AZ3085" s="129" t="s">
        <v>3984</v>
      </c>
      <c r="BA3085" s="130" t="s">
        <v>14817</v>
      </c>
      <c r="BB3085" s="130" t="s">
        <v>14818</v>
      </c>
      <c r="BH3085" s="124"/>
      <c r="BI3085" s="124"/>
      <c r="BP3085" s="123"/>
      <c r="BQ3085" s="123"/>
      <c r="BR3085" s="123"/>
      <c r="BX3085" s="123"/>
      <c r="BY3085" s="123"/>
      <c r="CB3085" s="129" t="s">
        <v>2538</v>
      </c>
      <c r="CC3085" s="129" t="s">
        <v>204</v>
      </c>
      <c r="CD3085" s="129" t="s">
        <v>2672</v>
      </c>
      <c r="CE3085" s="129" t="s">
        <v>2729</v>
      </c>
      <c r="CF3085" s="129" t="s">
        <v>2741</v>
      </c>
      <c r="CG3085" s="131" t="s">
        <v>18159</v>
      </c>
      <c r="CH3085" s="131" t="s">
        <v>14818</v>
      </c>
      <c r="CI3085" s="124" t="s">
        <v>22068</v>
      </c>
    </row>
    <row r="3086" spans="45:87" ht="15" hidden="1" x14ac:dyDescent="0.25">
      <c r="AS3086" s="124" t="s">
        <v>7281</v>
      </c>
      <c r="AT3086" s="129" t="s">
        <v>2538</v>
      </c>
      <c r="AU3086" s="129" t="s">
        <v>204</v>
      </c>
      <c r="AV3086" s="129" t="s">
        <v>2672</v>
      </c>
      <c r="AW3086" s="129" t="s">
        <v>2729</v>
      </c>
      <c r="AX3086" s="129" t="s">
        <v>2742</v>
      </c>
      <c r="AZ3086" s="129" t="s">
        <v>3984</v>
      </c>
      <c r="BA3086" s="130" t="s">
        <v>14819</v>
      </c>
      <c r="BB3086" s="130" t="s">
        <v>14820</v>
      </c>
      <c r="BH3086" s="124"/>
      <c r="BI3086" s="124"/>
      <c r="BP3086" s="123"/>
      <c r="BQ3086" s="123"/>
      <c r="BR3086" s="123"/>
      <c r="BX3086" s="123"/>
      <c r="BY3086" s="123"/>
      <c r="CB3086" s="129" t="s">
        <v>2538</v>
      </c>
      <c r="CC3086" s="129" t="s">
        <v>204</v>
      </c>
      <c r="CD3086" s="129" t="s">
        <v>2672</v>
      </c>
      <c r="CE3086" s="129" t="s">
        <v>2729</v>
      </c>
      <c r="CF3086" s="129" t="s">
        <v>2742</v>
      </c>
      <c r="CG3086" s="131" t="s">
        <v>18159</v>
      </c>
      <c r="CH3086" s="131" t="s">
        <v>14820</v>
      </c>
      <c r="CI3086" s="124" t="s">
        <v>22069</v>
      </c>
    </row>
    <row r="3087" spans="45:87" ht="15" hidden="1" x14ac:dyDescent="0.25">
      <c r="AS3087" s="124" t="s">
        <v>7282</v>
      </c>
      <c r="AT3087" s="129" t="s">
        <v>2538</v>
      </c>
      <c r="AU3087" s="129" t="s">
        <v>204</v>
      </c>
      <c r="AV3087" s="129" t="s">
        <v>2672</v>
      </c>
      <c r="AW3087" s="129" t="s">
        <v>2729</v>
      </c>
      <c r="AX3087" s="129" t="s">
        <v>2743</v>
      </c>
      <c r="AZ3087" s="129" t="s">
        <v>3984</v>
      </c>
      <c r="BA3087" s="130" t="s">
        <v>14821</v>
      </c>
      <c r="BB3087" s="130" t="s">
        <v>14822</v>
      </c>
      <c r="BH3087" s="124"/>
      <c r="BI3087" s="124"/>
      <c r="BP3087" s="123"/>
      <c r="BQ3087" s="123"/>
      <c r="BR3087" s="123"/>
      <c r="BX3087" s="123"/>
      <c r="BY3087" s="123"/>
      <c r="CB3087" s="129" t="s">
        <v>2538</v>
      </c>
      <c r="CC3087" s="129" t="s">
        <v>204</v>
      </c>
      <c r="CD3087" s="129" t="s">
        <v>2672</v>
      </c>
      <c r="CE3087" s="129" t="s">
        <v>2729</v>
      </c>
      <c r="CF3087" s="129" t="s">
        <v>2743</v>
      </c>
      <c r="CG3087" s="131" t="s">
        <v>18159</v>
      </c>
      <c r="CH3087" s="131" t="s">
        <v>14822</v>
      </c>
      <c r="CI3087" s="124" t="s">
        <v>22070</v>
      </c>
    </row>
    <row r="3088" spans="45:87" ht="15" hidden="1" x14ac:dyDescent="0.25">
      <c r="AS3088" s="124" t="s">
        <v>7283</v>
      </c>
      <c r="AT3088" s="129" t="s">
        <v>2538</v>
      </c>
      <c r="AU3088" s="129" t="s">
        <v>204</v>
      </c>
      <c r="AV3088" s="129" t="s">
        <v>2672</v>
      </c>
      <c r="AW3088" s="129" t="s">
        <v>2729</v>
      </c>
      <c r="AX3088" s="129" t="s">
        <v>2744</v>
      </c>
      <c r="AZ3088" s="129" t="s">
        <v>3984</v>
      </c>
      <c r="BA3088" s="130" t="s">
        <v>14823</v>
      </c>
      <c r="BB3088" s="130" t="s">
        <v>14824</v>
      </c>
      <c r="BH3088" s="124"/>
      <c r="BI3088" s="124"/>
      <c r="BP3088" s="123"/>
      <c r="BQ3088" s="123"/>
      <c r="BR3088" s="123"/>
      <c r="BX3088" s="123"/>
      <c r="BY3088" s="123"/>
      <c r="CB3088" s="129" t="s">
        <v>2538</v>
      </c>
      <c r="CC3088" s="129" t="s">
        <v>204</v>
      </c>
      <c r="CD3088" s="129" t="s">
        <v>2672</v>
      </c>
      <c r="CE3088" s="129" t="s">
        <v>2729</v>
      </c>
      <c r="CF3088" s="129" t="s">
        <v>2744</v>
      </c>
      <c r="CG3088" s="131" t="s">
        <v>18159</v>
      </c>
      <c r="CH3088" s="131" t="s">
        <v>14824</v>
      </c>
      <c r="CI3088" s="124" t="s">
        <v>22071</v>
      </c>
    </row>
    <row r="3089" spans="45:87" ht="15" hidden="1" x14ac:dyDescent="0.25">
      <c r="AS3089" s="124" t="s">
        <v>7284</v>
      </c>
      <c r="AT3089" s="129" t="s">
        <v>2538</v>
      </c>
      <c r="AU3089" s="129" t="s">
        <v>204</v>
      </c>
      <c r="AV3089" s="129" t="s">
        <v>2672</v>
      </c>
      <c r="AW3089" s="129" t="s">
        <v>2729</v>
      </c>
      <c r="AX3089" s="129" t="s">
        <v>2745</v>
      </c>
      <c r="AZ3089" s="129" t="s">
        <v>3984</v>
      </c>
      <c r="BA3089" s="130" t="s">
        <v>14825</v>
      </c>
      <c r="BB3089" s="130" t="s">
        <v>14826</v>
      </c>
      <c r="BH3089" s="124"/>
      <c r="BI3089" s="124"/>
      <c r="BP3089" s="123"/>
      <c r="BQ3089" s="123"/>
      <c r="BR3089" s="123"/>
      <c r="BX3089" s="123"/>
      <c r="BY3089" s="123"/>
      <c r="CB3089" s="129" t="s">
        <v>2538</v>
      </c>
      <c r="CC3089" s="129" t="s">
        <v>204</v>
      </c>
      <c r="CD3089" s="129" t="s">
        <v>2672</v>
      </c>
      <c r="CE3089" s="129" t="s">
        <v>2729</v>
      </c>
      <c r="CF3089" s="129" t="s">
        <v>2745</v>
      </c>
      <c r="CG3089" s="131" t="s">
        <v>18159</v>
      </c>
      <c r="CH3089" s="131" t="s">
        <v>14826</v>
      </c>
      <c r="CI3089" s="124" t="s">
        <v>22072</v>
      </c>
    </row>
    <row r="3090" spans="45:87" ht="15" hidden="1" x14ac:dyDescent="0.25">
      <c r="AS3090" s="124" t="s">
        <v>7285</v>
      </c>
      <c r="AT3090" s="129" t="s">
        <v>2538</v>
      </c>
      <c r="AU3090" s="129" t="s">
        <v>204</v>
      </c>
      <c r="AV3090" s="129" t="s">
        <v>2672</v>
      </c>
      <c r="AW3090" s="129" t="s">
        <v>2729</v>
      </c>
      <c r="AX3090" s="129" t="s">
        <v>2746</v>
      </c>
      <c r="AZ3090" s="129" t="s">
        <v>3984</v>
      </c>
      <c r="BA3090" s="130" t="s">
        <v>14827</v>
      </c>
      <c r="BB3090" s="130" t="s">
        <v>14828</v>
      </c>
      <c r="BH3090" s="124"/>
      <c r="BI3090" s="124"/>
      <c r="BP3090" s="123"/>
      <c r="BQ3090" s="123"/>
      <c r="BR3090" s="123"/>
      <c r="BX3090" s="123"/>
      <c r="BY3090" s="123"/>
      <c r="CB3090" s="129" t="s">
        <v>2538</v>
      </c>
      <c r="CC3090" s="129" t="s">
        <v>204</v>
      </c>
      <c r="CD3090" s="129" t="s">
        <v>2672</v>
      </c>
      <c r="CE3090" s="129" t="s">
        <v>2729</v>
      </c>
      <c r="CF3090" s="129" t="s">
        <v>2746</v>
      </c>
      <c r="CG3090" s="131" t="s">
        <v>18159</v>
      </c>
      <c r="CH3090" s="131" t="s">
        <v>14828</v>
      </c>
      <c r="CI3090" s="124" t="s">
        <v>22073</v>
      </c>
    </row>
    <row r="3091" spans="45:87" ht="15" hidden="1" x14ac:dyDescent="0.25">
      <c r="AS3091" s="124" t="s">
        <v>7286</v>
      </c>
      <c r="AT3091" s="129" t="s">
        <v>2538</v>
      </c>
      <c r="AU3091" s="129" t="s">
        <v>204</v>
      </c>
      <c r="AV3091" s="129" t="s">
        <v>2747</v>
      </c>
      <c r="AW3091" s="129" t="s">
        <v>2748</v>
      </c>
      <c r="AX3091" s="129" t="s">
        <v>2749</v>
      </c>
      <c r="AZ3091" s="129" t="s">
        <v>3984</v>
      </c>
      <c r="BA3091" s="130" t="s">
        <v>14829</v>
      </c>
      <c r="BB3091" s="130" t="s">
        <v>14830</v>
      </c>
      <c r="BH3091" s="124"/>
      <c r="BI3091" s="124"/>
      <c r="BP3091" s="123"/>
      <c r="BQ3091" s="123"/>
      <c r="BR3091" s="123"/>
      <c r="BX3091" s="123"/>
      <c r="BY3091" s="123"/>
      <c r="CB3091" s="129" t="s">
        <v>2538</v>
      </c>
      <c r="CC3091" s="129" t="s">
        <v>204</v>
      </c>
      <c r="CD3091" s="129" t="s">
        <v>2747</v>
      </c>
      <c r="CE3091" s="129" t="s">
        <v>2748</v>
      </c>
      <c r="CF3091" s="129" t="s">
        <v>2749</v>
      </c>
      <c r="CG3091" s="131" t="s">
        <v>18160</v>
      </c>
      <c r="CH3091" s="131" t="s">
        <v>14830</v>
      </c>
      <c r="CI3091" s="124" t="s">
        <v>22074</v>
      </c>
    </row>
    <row r="3092" spans="45:87" ht="15" hidden="1" x14ac:dyDescent="0.25">
      <c r="AS3092" s="124" t="s">
        <v>7287</v>
      </c>
      <c r="AT3092" s="129" t="s">
        <v>2538</v>
      </c>
      <c r="AU3092" s="129" t="s">
        <v>204</v>
      </c>
      <c r="AV3092" s="129" t="s">
        <v>2747</v>
      </c>
      <c r="AW3092" s="129" t="s">
        <v>2748</v>
      </c>
      <c r="AX3092" s="129" t="s">
        <v>2750</v>
      </c>
      <c r="AZ3092" s="129" t="s">
        <v>3984</v>
      </c>
      <c r="BA3092" s="130" t="s">
        <v>14831</v>
      </c>
      <c r="BB3092" s="130" t="s">
        <v>14832</v>
      </c>
      <c r="BH3092" s="124"/>
      <c r="BI3092" s="124"/>
      <c r="BP3092" s="123"/>
      <c r="BQ3092" s="123"/>
      <c r="BR3092" s="123"/>
      <c r="BX3092" s="123"/>
      <c r="BY3092" s="123"/>
      <c r="CB3092" s="129" t="s">
        <v>2538</v>
      </c>
      <c r="CC3092" s="129" t="s">
        <v>204</v>
      </c>
      <c r="CD3092" s="129" t="s">
        <v>2747</v>
      </c>
      <c r="CE3092" s="129" t="s">
        <v>2748</v>
      </c>
      <c r="CF3092" s="129" t="s">
        <v>2750</v>
      </c>
      <c r="CG3092" s="131" t="s">
        <v>18160</v>
      </c>
      <c r="CH3092" s="131" t="s">
        <v>14832</v>
      </c>
      <c r="CI3092" s="124" t="s">
        <v>22075</v>
      </c>
    </row>
    <row r="3093" spans="45:87" ht="15" hidden="1" x14ac:dyDescent="0.25">
      <c r="AS3093" s="124" t="s">
        <v>7288</v>
      </c>
      <c r="AT3093" s="129" t="s">
        <v>2538</v>
      </c>
      <c r="AU3093" s="129" t="s">
        <v>204</v>
      </c>
      <c r="AV3093" s="129" t="s">
        <v>2747</v>
      </c>
      <c r="AW3093" s="129" t="s">
        <v>2748</v>
      </c>
      <c r="AX3093" s="129" t="s">
        <v>2751</v>
      </c>
      <c r="AZ3093" s="129" t="s">
        <v>3984</v>
      </c>
      <c r="BA3093" s="130" t="s">
        <v>14833</v>
      </c>
      <c r="BB3093" s="130" t="s">
        <v>14834</v>
      </c>
      <c r="BH3093" s="124"/>
      <c r="BI3093" s="124"/>
      <c r="BP3093" s="123"/>
      <c r="BQ3093" s="123"/>
      <c r="BR3093" s="123"/>
      <c r="BX3093" s="123"/>
      <c r="BY3093" s="123"/>
      <c r="CB3093" s="129" t="s">
        <v>2538</v>
      </c>
      <c r="CC3093" s="129" t="s">
        <v>204</v>
      </c>
      <c r="CD3093" s="129" t="s">
        <v>2747</v>
      </c>
      <c r="CE3093" s="129" t="s">
        <v>2748</v>
      </c>
      <c r="CF3093" s="129" t="s">
        <v>2751</v>
      </c>
      <c r="CG3093" s="131" t="s">
        <v>18160</v>
      </c>
      <c r="CH3093" s="131" t="s">
        <v>14834</v>
      </c>
      <c r="CI3093" s="124" t="s">
        <v>22076</v>
      </c>
    </row>
    <row r="3094" spans="45:87" ht="15" hidden="1" x14ac:dyDescent="0.25">
      <c r="AS3094" s="124" t="s">
        <v>7289</v>
      </c>
      <c r="AT3094" s="129" t="s">
        <v>2538</v>
      </c>
      <c r="AU3094" s="129" t="s">
        <v>204</v>
      </c>
      <c r="AV3094" s="129" t="s">
        <v>2747</v>
      </c>
      <c r="AW3094" s="129" t="s">
        <v>2748</v>
      </c>
      <c r="AX3094" s="129" t="s">
        <v>2752</v>
      </c>
      <c r="AZ3094" s="129" t="s">
        <v>3984</v>
      </c>
      <c r="BA3094" s="130" t="s">
        <v>14835</v>
      </c>
      <c r="BB3094" s="130" t="s">
        <v>14836</v>
      </c>
      <c r="BH3094" s="124"/>
      <c r="BI3094" s="124"/>
      <c r="BP3094" s="123"/>
      <c r="BQ3094" s="123"/>
      <c r="BR3094" s="123"/>
      <c r="BX3094" s="123"/>
      <c r="BY3094" s="123"/>
      <c r="CB3094" s="129" t="s">
        <v>2538</v>
      </c>
      <c r="CC3094" s="129" t="s">
        <v>204</v>
      </c>
      <c r="CD3094" s="129" t="s">
        <v>2747</v>
      </c>
      <c r="CE3094" s="129" t="s">
        <v>2748</v>
      </c>
      <c r="CF3094" s="129" t="s">
        <v>2752</v>
      </c>
      <c r="CG3094" s="131" t="s">
        <v>18160</v>
      </c>
      <c r="CH3094" s="131" t="s">
        <v>14836</v>
      </c>
      <c r="CI3094" s="124" t="s">
        <v>22077</v>
      </c>
    </row>
    <row r="3095" spans="45:87" ht="15" hidden="1" x14ac:dyDescent="0.25">
      <c r="AS3095" s="124" t="s">
        <v>7290</v>
      </c>
      <c r="AT3095" s="129" t="s">
        <v>2538</v>
      </c>
      <c r="AU3095" s="129" t="s">
        <v>204</v>
      </c>
      <c r="AV3095" s="129" t="s">
        <v>2747</v>
      </c>
      <c r="AW3095" s="129" t="s">
        <v>2748</v>
      </c>
      <c r="AX3095" s="129" t="s">
        <v>2753</v>
      </c>
      <c r="AZ3095" s="129" t="s">
        <v>3984</v>
      </c>
      <c r="BA3095" s="130" t="s">
        <v>14837</v>
      </c>
      <c r="BB3095" s="130" t="s">
        <v>14838</v>
      </c>
      <c r="BH3095" s="124"/>
      <c r="BI3095" s="124"/>
      <c r="BP3095" s="123"/>
      <c r="BQ3095" s="123"/>
      <c r="BR3095" s="123"/>
      <c r="BX3095" s="123"/>
      <c r="BY3095" s="123"/>
      <c r="CB3095" s="129" t="s">
        <v>2538</v>
      </c>
      <c r="CC3095" s="129" t="s">
        <v>204</v>
      </c>
      <c r="CD3095" s="129" t="s">
        <v>2747</v>
      </c>
      <c r="CE3095" s="129" t="s">
        <v>2748</v>
      </c>
      <c r="CF3095" s="129" t="s">
        <v>2753</v>
      </c>
      <c r="CG3095" s="131" t="s">
        <v>18160</v>
      </c>
      <c r="CH3095" s="131" t="s">
        <v>14838</v>
      </c>
      <c r="CI3095" s="124" t="s">
        <v>22078</v>
      </c>
    </row>
    <row r="3096" spans="45:87" ht="15" hidden="1" x14ac:dyDescent="0.25">
      <c r="AS3096" s="124" t="s">
        <v>7291</v>
      </c>
      <c r="AT3096" s="129" t="s">
        <v>2538</v>
      </c>
      <c r="AU3096" s="129" t="s">
        <v>204</v>
      </c>
      <c r="AV3096" s="129" t="s">
        <v>2747</v>
      </c>
      <c r="AW3096" s="129" t="s">
        <v>2748</v>
      </c>
      <c r="AX3096" s="129" t="s">
        <v>2754</v>
      </c>
      <c r="AZ3096" s="129" t="s">
        <v>3984</v>
      </c>
      <c r="BA3096" s="130" t="s">
        <v>14839</v>
      </c>
      <c r="BB3096" s="130" t="s">
        <v>14840</v>
      </c>
      <c r="BH3096" s="124"/>
      <c r="BI3096" s="124"/>
      <c r="BP3096" s="123"/>
      <c r="BQ3096" s="123"/>
      <c r="BR3096" s="123"/>
      <c r="BX3096" s="123"/>
      <c r="BY3096" s="123"/>
      <c r="CB3096" s="129" t="s">
        <v>2538</v>
      </c>
      <c r="CC3096" s="129" t="s">
        <v>204</v>
      </c>
      <c r="CD3096" s="129" t="s">
        <v>2747</v>
      </c>
      <c r="CE3096" s="129" t="s">
        <v>2748</v>
      </c>
      <c r="CF3096" s="129" t="s">
        <v>2754</v>
      </c>
      <c r="CG3096" s="131" t="s">
        <v>18160</v>
      </c>
      <c r="CH3096" s="131" t="s">
        <v>14840</v>
      </c>
      <c r="CI3096" s="124" t="s">
        <v>22079</v>
      </c>
    </row>
    <row r="3097" spans="45:87" ht="15" hidden="1" x14ac:dyDescent="0.25">
      <c r="AS3097" s="124" t="s">
        <v>7292</v>
      </c>
      <c r="AT3097" s="129" t="s">
        <v>2538</v>
      </c>
      <c r="AU3097" s="129" t="s">
        <v>204</v>
      </c>
      <c r="AV3097" s="129" t="s">
        <v>2747</v>
      </c>
      <c r="AW3097" s="129" t="s">
        <v>2748</v>
      </c>
      <c r="AX3097" s="129" t="s">
        <v>2755</v>
      </c>
      <c r="AZ3097" s="129" t="s">
        <v>3984</v>
      </c>
      <c r="BA3097" s="130" t="s">
        <v>14841</v>
      </c>
      <c r="BB3097" s="130" t="s">
        <v>14842</v>
      </c>
      <c r="BH3097" s="124"/>
      <c r="BI3097" s="124"/>
      <c r="BP3097" s="123"/>
      <c r="BQ3097" s="123"/>
      <c r="BR3097" s="123"/>
      <c r="BX3097" s="123"/>
      <c r="BY3097" s="123"/>
      <c r="CB3097" s="129" t="s">
        <v>2538</v>
      </c>
      <c r="CC3097" s="129" t="s">
        <v>204</v>
      </c>
      <c r="CD3097" s="129" t="s">
        <v>2747</v>
      </c>
      <c r="CE3097" s="129" t="s">
        <v>2748</v>
      </c>
      <c r="CF3097" s="129" t="s">
        <v>2755</v>
      </c>
      <c r="CG3097" s="131" t="s">
        <v>18160</v>
      </c>
      <c r="CH3097" s="131" t="s">
        <v>14842</v>
      </c>
      <c r="CI3097" s="124" t="s">
        <v>22080</v>
      </c>
    </row>
    <row r="3098" spans="45:87" ht="15" hidden="1" x14ac:dyDescent="0.25">
      <c r="AS3098" s="124" t="s">
        <v>7293</v>
      </c>
      <c r="AT3098" s="129" t="s">
        <v>2538</v>
      </c>
      <c r="AU3098" s="129" t="s">
        <v>204</v>
      </c>
      <c r="AV3098" s="129" t="s">
        <v>2747</v>
      </c>
      <c r="AW3098" s="129" t="s">
        <v>2748</v>
      </c>
      <c r="AX3098" s="129" t="s">
        <v>2756</v>
      </c>
      <c r="AZ3098" s="129" t="s">
        <v>3984</v>
      </c>
      <c r="BA3098" s="130" t="s">
        <v>14843</v>
      </c>
      <c r="BB3098" s="130" t="s">
        <v>14844</v>
      </c>
      <c r="BH3098" s="124"/>
      <c r="BI3098" s="124"/>
      <c r="BP3098" s="123"/>
      <c r="BQ3098" s="123"/>
      <c r="BR3098" s="123"/>
      <c r="BX3098" s="123"/>
      <c r="BY3098" s="123"/>
      <c r="CB3098" s="129" t="s">
        <v>2538</v>
      </c>
      <c r="CC3098" s="129" t="s">
        <v>204</v>
      </c>
      <c r="CD3098" s="129" t="s">
        <v>2747</v>
      </c>
      <c r="CE3098" s="129" t="s">
        <v>2748</v>
      </c>
      <c r="CF3098" s="129" t="s">
        <v>2756</v>
      </c>
      <c r="CG3098" s="131" t="s">
        <v>18160</v>
      </c>
      <c r="CH3098" s="131" t="s">
        <v>14844</v>
      </c>
      <c r="CI3098" s="124" t="s">
        <v>22081</v>
      </c>
    </row>
    <row r="3099" spans="45:87" ht="15" hidden="1" x14ac:dyDescent="0.25">
      <c r="AS3099" s="124" t="s">
        <v>7294</v>
      </c>
      <c r="AT3099" s="129" t="s">
        <v>2538</v>
      </c>
      <c r="AU3099" s="129" t="s">
        <v>204</v>
      </c>
      <c r="AV3099" s="129" t="s">
        <v>2747</v>
      </c>
      <c r="AW3099" s="129" t="s">
        <v>2748</v>
      </c>
      <c r="AX3099" s="129" t="s">
        <v>2757</v>
      </c>
      <c r="AZ3099" s="129" t="s">
        <v>3984</v>
      </c>
      <c r="BA3099" s="130" t="s">
        <v>14845</v>
      </c>
      <c r="BB3099" s="130" t="s">
        <v>14846</v>
      </c>
      <c r="BH3099" s="124"/>
      <c r="BI3099" s="124"/>
      <c r="BP3099" s="123"/>
      <c r="BQ3099" s="123"/>
      <c r="BR3099" s="123"/>
      <c r="BX3099" s="123"/>
      <c r="BY3099" s="123"/>
      <c r="CB3099" s="129" t="s">
        <v>2538</v>
      </c>
      <c r="CC3099" s="129" t="s">
        <v>204</v>
      </c>
      <c r="CD3099" s="129" t="s">
        <v>2747</v>
      </c>
      <c r="CE3099" s="129" t="s">
        <v>2748</v>
      </c>
      <c r="CF3099" s="129" t="s">
        <v>2757</v>
      </c>
      <c r="CG3099" s="131" t="s">
        <v>18160</v>
      </c>
      <c r="CH3099" s="131" t="s">
        <v>14846</v>
      </c>
      <c r="CI3099" s="124" t="s">
        <v>22082</v>
      </c>
    </row>
    <row r="3100" spans="45:87" ht="15" hidden="1" x14ac:dyDescent="0.25">
      <c r="AS3100" s="124" t="s">
        <v>7295</v>
      </c>
      <c r="AT3100" s="129" t="s">
        <v>2538</v>
      </c>
      <c r="AU3100" s="129" t="s">
        <v>204</v>
      </c>
      <c r="AV3100" s="129" t="s">
        <v>2747</v>
      </c>
      <c r="AW3100" s="129" t="s">
        <v>2748</v>
      </c>
      <c r="AX3100" s="129" t="s">
        <v>2758</v>
      </c>
      <c r="AZ3100" s="129" t="s">
        <v>3984</v>
      </c>
      <c r="BA3100" s="130" t="s">
        <v>14847</v>
      </c>
      <c r="BB3100" s="130" t="s">
        <v>14848</v>
      </c>
      <c r="BH3100" s="124"/>
      <c r="BI3100" s="124"/>
      <c r="BP3100" s="123"/>
      <c r="BQ3100" s="123"/>
      <c r="BR3100" s="123"/>
      <c r="BX3100" s="123"/>
      <c r="BY3100" s="123"/>
      <c r="CB3100" s="129" t="s">
        <v>2538</v>
      </c>
      <c r="CC3100" s="129" t="s">
        <v>204</v>
      </c>
      <c r="CD3100" s="129" t="s">
        <v>2747</v>
      </c>
      <c r="CE3100" s="129" t="s">
        <v>2748</v>
      </c>
      <c r="CF3100" s="129" t="s">
        <v>2758</v>
      </c>
      <c r="CG3100" s="131" t="s">
        <v>18160</v>
      </c>
      <c r="CH3100" s="131" t="s">
        <v>14848</v>
      </c>
      <c r="CI3100" s="124" t="s">
        <v>22083</v>
      </c>
    </row>
    <row r="3101" spans="45:87" ht="15" hidden="1" x14ac:dyDescent="0.25">
      <c r="AS3101" s="124" t="s">
        <v>7296</v>
      </c>
      <c r="AT3101" s="129" t="s">
        <v>2538</v>
      </c>
      <c r="AU3101" s="129" t="s">
        <v>204</v>
      </c>
      <c r="AV3101" s="129" t="s">
        <v>2747</v>
      </c>
      <c r="AW3101" s="129" t="s">
        <v>2748</v>
      </c>
      <c r="AX3101" s="129" t="s">
        <v>2759</v>
      </c>
      <c r="AZ3101" s="129" t="s">
        <v>3984</v>
      </c>
      <c r="BA3101" s="130" t="s">
        <v>14849</v>
      </c>
      <c r="BB3101" s="130" t="s">
        <v>14850</v>
      </c>
      <c r="BH3101" s="124"/>
      <c r="BI3101" s="124"/>
      <c r="BP3101" s="123"/>
      <c r="BQ3101" s="123"/>
      <c r="BR3101" s="123"/>
      <c r="BX3101" s="123"/>
      <c r="BY3101" s="123"/>
      <c r="CB3101" s="129" t="s">
        <v>2538</v>
      </c>
      <c r="CC3101" s="129" t="s">
        <v>204</v>
      </c>
      <c r="CD3101" s="129" t="s">
        <v>2747</v>
      </c>
      <c r="CE3101" s="129" t="s">
        <v>2748</v>
      </c>
      <c r="CF3101" s="129" t="s">
        <v>2759</v>
      </c>
      <c r="CG3101" s="131" t="s">
        <v>18160</v>
      </c>
      <c r="CH3101" s="131" t="s">
        <v>14850</v>
      </c>
      <c r="CI3101" s="124" t="s">
        <v>22084</v>
      </c>
    </row>
    <row r="3102" spans="45:87" ht="15" hidden="1" x14ac:dyDescent="0.25">
      <c r="AS3102" s="124" t="s">
        <v>7297</v>
      </c>
      <c r="AT3102" s="129" t="s">
        <v>2538</v>
      </c>
      <c r="AU3102" s="129" t="s">
        <v>204</v>
      </c>
      <c r="AV3102" s="129" t="s">
        <v>2747</v>
      </c>
      <c r="AW3102" s="129" t="s">
        <v>2748</v>
      </c>
      <c r="AX3102" s="129" t="s">
        <v>2760</v>
      </c>
      <c r="AZ3102" s="129" t="s">
        <v>3984</v>
      </c>
      <c r="BA3102" s="130" t="s">
        <v>14851</v>
      </c>
      <c r="BB3102" s="130" t="s">
        <v>14852</v>
      </c>
      <c r="BH3102" s="124"/>
      <c r="BI3102" s="124"/>
      <c r="BP3102" s="123"/>
      <c r="BQ3102" s="123"/>
      <c r="BR3102" s="123"/>
      <c r="BX3102" s="123"/>
      <c r="BY3102" s="123"/>
      <c r="CB3102" s="129" t="s">
        <v>2538</v>
      </c>
      <c r="CC3102" s="129" t="s">
        <v>204</v>
      </c>
      <c r="CD3102" s="129" t="s">
        <v>2747</v>
      </c>
      <c r="CE3102" s="129" t="s">
        <v>2748</v>
      </c>
      <c r="CF3102" s="129" t="s">
        <v>2760</v>
      </c>
      <c r="CG3102" s="131" t="s">
        <v>18160</v>
      </c>
      <c r="CH3102" s="131" t="s">
        <v>14852</v>
      </c>
      <c r="CI3102" s="124" t="s">
        <v>22085</v>
      </c>
    </row>
    <row r="3103" spans="45:87" ht="15" hidden="1" x14ac:dyDescent="0.25">
      <c r="AS3103" s="124" t="s">
        <v>7298</v>
      </c>
      <c r="AT3103" s="129" t="s">
        <v>2538</v>
      </c>
      <c r="AU3103" s="129" t="s">
        <v>204</v>
      </c>
      <c r="AV3103" s="129" t="s">
        <v>2747</v>
      </c>
      <c r="AW3103" s="129" t="s">
        <v>2748</v>
      </c>
      <c r="AX3103" s="129" t="s">
        <v>2761</v>
      </c>
      <c r="AZ3103" s="129" t="s">
        <v>3984</v>
      </c>
      <c r="BA3103" s="130" t="s">
        <v>14853</v>
      </c>
      <c r="BB3103" s="130" t="s">
        <v>14854</v>
      </c>
      <c r="BH3103" s="124"/>
      <c r="BI3103" s="124"/>
      <c r="BP3103" s="123"/>
      <c r="BQ3103" s="123"/>
      <c r="BR3103" s="123"/>
      <c r="BX3103" s="123"/>
      <c r="BY3103" s="123"/>
      <c r="CB3103" s="129" t="s">
        <v>2538</v>
      </c>
      <c r="CC3103" s="129" t="s">
        <v>204</v>
      </c>
      <c r="CD3103" s="129" t="s">
        <v>2747</v>
      </c>
      <c r="CE3103" s="129" t="s">
        <v>2748</v>
      </c>
      <c r="CF3103" s="129" t="s">
        <v>2761</v>
      </c>
      <c r="CG3103" s="131" t="s">
        <v>18160</v>
      </c>
      <c r="CH3103" s="131" t="s">
        <v>14854</v>
      </c>
      <c r="CI3103" s="124" t="s">
        <v>22086</v>
      </c>
    </row>
    <row r="3104" spans="45:87" ht="15" hidden="1" x14ac:dyDescent="0.25">
      <c r="AS3104" s="124" t="s">
        <v>7299</v>
      </c>
      <c r="AT3104" s="129" t="s">
        <v>2538</v>
      </c>
      <c r="AU3104" s="129" t="s">
        <v>204</v>
      </c>
      <c r="AV3104" s="129" t="s">
        <v>2747</v>
      </c>
      <c r="AW3104" s="129" t="s">
        <v>2748</v>
      </c>
      <c r="AX3104" s="129" t="s">
        <v>2762</v>
      </c>
      <c r="AZ3104" s="129" t="s">
        <v>3984</v>
      </c>
      <c r="BA3104" s="130" t="s">
        <v>14855</v>
      </c>
      <c r="BB3104" s="130" t="s">
        <v>14856</v>
      </c>
      <c r="BH3104" s="124"/>
      <c r="BI3104" s="124"/>
      <c r="BP3104" s="123"/>
      <c r="BQ3104" s="123"/>
      <c r="BR3104" s="123"/>
      <c r="BX3104" s="123"/>
      <c r="BY3104" s="123"/>
      <c r="CB3104" s="129" t="s">
        <v>2538</v>
      </c>
      <c r="CC3104" s="129" t="s">
        <v>204</v>
      </c>
      <c r="CD3104" s="129" t="s">
        <v>2747</v>
      </c>
      <c r="CE3104" s="129" t="s">
        <v>2748</v>
      </c>
      <c r="CF3104" s="129" t="s">
        <v>2762</v>
      </c>
      <c r="CG3104" s="131" t="s">
        <v>18160</v>
      </c>
      <c r="CH3104" s="131" t="s">
        <v>14856</v>
      </c>
      <c r="CI3104" s="124" t="s">
        <v>22087</v>
      </c>
    </row>
    <row r="3105" spans="45:87" ht="15" hidden="1" x14ac:dyDescent="0.25">
      <c r="AS3105" s="124" t="s">
        <v>7300</v>
      </c>
      <c r="AT3105" s="129" t="s">
        <v>2538</v>
      </c>
      <c r="AU3105" s="129" t="s">
        <v>204</v>
      </c>
      <c r="AV3105" s="129" t="s">
        <v>2747</v>
      </c>
      <c r="AW3105" s="129" t="s">
        <v>2748</v>
      </c>
      <c r="AX3105" s="129" t="s">
        <v>2763</v>
      </c>
      <c r="AZ3105" s="129" t="s">
        <v>3984</v>
      </c>
      <c r="BA3105" s="130" t="s">
        <v>14857</v>
      </c>
      <c r="BB3105" s="130" t="s">
        <v>14858</v>
      </c>
      <c r="BH3105" s="124"/>
      <c r="BI3105" s="124"/>
      <c r="BP3105" s="123"/>
      <c r="BQ3105" s="123"/>
      <c r="BR3105" s="123"/>
      <c r="BX3105" s="123"/>
      <c r="BY3105" s="123"/>
      <c r="CB3105" s="129" t="s">
        <v>2538</v>
      </c>
      <c r="CC3105" s="129" t="s">
        <v>204</v>
      </c>
      <c r="CD3105" s="129" t="s">
        <v>2747</v>
      </c>
      <c r="CE3105" s="129" t="s">
        <v>2748</v>
      </c>
      <c r="CF3105" s="129" t="s">
        <v>2763</v>
      </c>
      <c r="CG3105" s="131" t="s">
        <v>18160</v>
      </c>
      <c r="CH3105" s="131" t="s">
        <v>14858</v>
      </c>
      <c r="CI3105" s="124" t="s">
        <v>22088</v>
      </c>
    </row>
    <row r="3106" spans="45:87" ht="15" hidden="1" x14ac:dyDescent="0.25">
      <c r="AS3106" s="124" t="s">
        <v>7301</v>
      </c>
      <c r="AT3106" s="129" t="s">
        <v>2538</v>
      </c>
      <c r="AU3106" s="129" t="s">
        <v>204</v>
      </c>
      <c r="AV3106" s="129" t="s">
        <v>2747</v>
      </c>
      <c r="AW3106" s="129" t="s">
        <v>2748</v>
      </c>
      <c r="AX3106" s="129" t="s">
        <v>2764</v>
      </c>
      <c r="AZ3106" s="129" t="s">
        <v>3984</v>
      </c>
      <c r="BA3106" s="130" t="s">
        <v>14859</v>
      </c>
      <c r="BB3106" s="130" t="s">
        <v>14860</v>
      </c>
      <c r="BH3106" s="124"/>
      <c r="BI3106" s="124"/>
      <c r="BP3106" s="123"/>
      <c r="BQ3106" s="123"/>
      <c r="BR3106" s="123"/>
      <c r="BX3106" s="123"/>
      <c r="BY3106" s="123"/>
      <c r="CB3106" s="129" t="s">
        <v>2538</v>
      </c>
      <c r="CC3106" s="129" t="s">
        <v>204</v>
      </c>
      <c r="CD3106" s="129" t="s">
        <v>2747</v>
      </c>
      <c r="CE3106" s="129" t="s">
        <v>2748</v>
      </c>
      <c r="CF3106" s="129" t="s">
        <v>2764</v>
      </c>
      <c r="CG3106" s="131" t="s">
        <v>18160</v>
      </c>
      <c r="CH3106" s="131" t="s">
        <v>14860</v>
      </c>
      <c r="CI3106" s="124" t="s">
        <v>22089</v>
      </c>
    </row>
    <row r="3107" spans="45:87" ht="15" hidden="1" x14ac:dyDescent="0.25">
      <c r="AS3107" s="124" t="s">
        <v>7302</v>
      </c>
      <c r="AT3107" s="129" t="s">
        <v>2538</v>
      </c>
      <c r="AU3107" s="129" t="s">
        <v>204</v>
      </c>
      <c r="AV3107" s="129" t="s">
        <v>2747</v>
      </c>
      <c r="AW3107" s="129" t="s">
        <v>2748</v>
      </c>
      <c r="AX3107" s="129" t="s">
        <v>2765</v>
      </c>
      <c r="AZ3107" s="129" t="s">
        <v>3984</v>
      </c>
      <c r="BA3107" s="130" t="s">
        <v>14861</v>
      </c>
      <c r="BB3107" s="130" t="s">
        <v>14862</v>
      </c>
      <c r="BH3107" s="124"/>
      <c r="BI3107" s="124"/>
      <c r="BP3107" s="123"/>
      <c r="BQ3107" s="123"/>
      <c r="BR3107" s="123"/>
      <c r="BX3107" s="123"/>
      <c r="BY3107" s="123"/>
      <c r="CB3107" s="129" t="s">
        <v>2538</v>
      </c>
      <c r="CC3107" s="129" t="s">
        <v>204</v>
      </c>
      <c r="CD3107" s="129" t="s">
        <v>2747</v>
      </c>
      <c r="CE3107" s="129" t="s">
        <v>2748</v>
      </c>
      <c r="CF3107" s="129" t="s">
        <v>2765</v>
      </c>
      <c r="CG3107" s="131" t="s">
        <v>18160</v>
      </c>
      <c r="CH3107" s="131" t="s">
        <v>14862</v>
      </c>
      <c r="CI3107" s="124" t="s">
        <v>22090</v>
      </c>
    </row>
    <row r="3108" spans="45:87" ht="15" hidden="1" x14ac:dyDescent="0.25">
      <c r="AS3108" s="124" t="s">
        <v>7303</v>
      </c>
      <c r="AT3108" s="129" t="s">
        <v>2538</v>
      </c>
      <c r="AU3108" s="129" t="s">
        <v>204</v>
      </c>
      <c r="AV3108" s="129" t="s">
        <v>2747</v>
      </c>
      <c r="AW3108" s="129" t="s">
        <v>2748</v>
      </c>
      <c r="AX3108" s="129" t="s">
        <v>2766</v>
      </c>
      <c r="AZ3108" s="129" t="s">
        <v>3984</v>
      </c>
      <c r="BA3108" s="130" t="s">
        <v>14863</v>
      </c>
      <c r="BB3108" s="130" t="s">
        <v>14864</v>
      </c>
      <c r="BH3108" s="124"/>
      <c r="BI3108" s="124"/>
      <c r="BP3108" s="123"/>
      <c r="BQ3108" s="123"/>
      <c r="BR3108" s="123"/>
      <c r="BX3108" s="123"/>
      <c r="BY3108" s="123"/>
      <c r="CB3108" s="129" t="s">
        <v>2538</v>
      </c>
      <c r="CC3108" s="129" t="s">
        <v>204</v>
      </c>
      <c r="CD3108" s="129" t="s">
        <v>2747</v>
      </c>
      <c r="CE3108" s="129" t="s">
        <v>2748</v>
      </c>
      <c r="CF3108" s="129" t="s">
        <v>2766</v>
      </c>
      <c r="CG3108" s="131" t="s">
        <v>18160</v>
      </c>
      <c r="CH3108" s="131" t="s">
        <v>14864</v>
      </c>
      <c r="CI3108" s="124" t="s">
        <v>22091</v>
      </c>
    </row>
    <row r="3109" spans="45:87" ht="15" hidden="1" x14ac:dyDescent="0.25">
      <c r="AS3109" s="124" t="s">
        <v>7304</v>
      </c>
      <c r="AT3109" s="129" t="s">
        <v>2538</v>
      </c>
      <c r="AU3109" s="129" t="s">
        <v>204</v>
      </c>
      <c r="AV3109" s="129" t="s">
        <v>2747</v>
      </c>
      <c r="AW3109" s="129" t="s">
        <v>2748</v>
      </c>
      <c r="AX3109" s="129" t="s">
        <v>2767</v>
      </c>
      <c r="AZ3109" s="129" t="s">
        <v>3984</v>
      </c>
      <c r="BA3109" s="130" t="s">
        <v>14865</v>
      </c>
      <c r="BB3109" s="130" t="s">
        <v>14866</v>
      </c>
      <c r="BH3109" s="124"/>
      <c r="BI3109" s="124"/>
      <c r="BP3109" s="123"/>
      <c r="BQ3109" s="123"/>
      <c r="BR3109" s="123"/>
      <c r="BX3109" s="123"/>
      <c r="BY3109" s="123"/>
      <c r="CB3109" s="129" t="s">
        <v>2538</v>
      </c>
      <c r="CC3109" s="129" t="s">
        <v>204</v>
      </c>
      <c r="CD3109" s="129" t="s">
        <v>2747</v>
      </c>
      <c r="CE3109" s="129" t="s">
        <v>2748</v>
      </c>
      <c r="CF3109" s="129" t="s">
        <v>2767</v>
      </c>
      <c r="CG3109" s="131" t="s">
        <v>18160</v>
      </c>
      <c r="CH3109" s="131" t="s">
        <v>14866</v>
      </c>
      <c r="CI3109" s="124" t="s">
        <v>22092</v>
      </c>
    </row>
    <row r="3110" spans="45:87" ht="15" hidden="1" x14ac:dyDescent="0.25">
      <c r="AS3110" s="124" t="s">
        <v>7305</v>
      </c>
      <c r="AT3110" s="129" t="s">
        <v>2538</v>
      </c>
      <c r="AU3110" s="129" t="s">
        <v>204</v>
      </c>
      <c r="AV3110" s="129" t="s">
        <v>2747</v>
      </c>
      <c r="AW3110" s="129" t="s">
        <v>2748</v>
      </c>
      <c r="AX3110" s="129" t="s">
        <v>2768</v>
      </c>
      <c r="AZ3110" s="129" t="s">
        <v>3984</v>
      </c>
      <c r="BA3110" s="130" t="s">
        <v>14867</v>
      </c>
      <c r="BB3110" s="130" t="s">
        <v>14868</v>
      </c>
      <c r="BH3110" s="124"/>
      <c r="BI3110" s="124"/>
      <c r="BP3110" s="123"/>
      <c r="BQ3110" s="123"/>
      <c r="BR3110" s="123"/>
      <c r="BX3110" s="123"/>
      <c r="BY3110" s="123"/>
      <c r="CB3110" s="129" t="s">
        <v>2538</v>
      </c>
      <c r="CC3110" s="129" t="s">
        <v>204</v>
      </c>
      <c r="CD3110" s="129" t="s">
        <v>2747</v>
      </c>
      <c r="CE3110" s="129" t="s">
        <v>2748</v>
      </c>
      <c r="CF3110" s="129" t="s">
        <v>2768</v>
      </c>
      <c r="CG3110" s="131" t="s">
        <v>18160</v>
      </c>
      <c r="CH3110" s="131" t="s">
        <v>14868</v>
      </c>
      <c r="CI3110" s="124" t="s">
        <v>22093</v>
      </c>
    </row>
    <row r="3111" spans="45:87" ht="15" hidden="1" x14ac:dyDescent="0.25">
      <c r="AS3111" s="124" t="s">
        <v>7306</v>
      </c>
      <c r="AT3111" s="129" t="s">
        <v>2538</v>
      </c>
      <c r="AU3111" s="129" t="s">
        <v>204</v>
      </c>
      <c r="AV3111" s="129" t="s">
        <v>2747</v>
      </c>
      <c r="AW3111" s="129" t="s">
        <v>2748</v>
      </c>
      <c r="AX3111" s="129" t="s">
        <v>2769</v>
      </c>
      <c r="AZ3111" s="129" t="s">
        <v>3984</v>
      </c>
      <c r="BA3111" s="130" t="s">
        <v>14869</v>
      </c>
      <c r="BB3111" s="130" t="s">
        <v>14870</v>
      </c>
      <c r="BH3111" s="124"/>
      <c r="BI3111" s="124"/>
      <c r="BP3111" s="123"/>
      <c r="BQ3111" s="123"/>
      <c r="BR3111" s="123"/>
      <c r="BX3111" s="123"/>
      <c r="BY3111" s="123"/>
      <c r="CB3111" s="129" t="s">
        <v>2538</v>
      </c>
      <c r="CC3111" s="129" t="s">
        <v>204</v>
      </c>
      <c r="CD3111" s="129" t="s">
        <v>2747</v>
      </c>
      <c r="CE3111" s="129" t="s">
        <v>2748</v>
      </c>
      <c r="CF3111" s="129" t="s">
        <v>2769</v>
      </c>
      <c r="CG3111" s="131" t="s">
        <v>18160</v>
      </c>
      <c r="CH3111" s="131" t="s">
        <v>14870</v>
      </c>
      <c r="CI3111" s="124" t="s">
        <v>22094</v>
      </c>
    </row>
    <row r="3112" spans="45:87" ht="15" hidden="1" x14ac:dyDescent="0.25">
      <c r="AS3112" s="124" t="s">
        <v>7307</v>
      </c>
      <c r="AT3112" s="129" t="s">
        <v>2538</v>
      </c>
      <c r="AU3112" s="129" t="s">
        <v>204</v>
      </c>
      <c r="AV3112" s="129" t="s">
        <v>2747</v>
      </c>
      <c r="AW3112" s="129" t="s">
        <v>2748</v>
      </c>
      <c r="AX3112" s="129" t="s">
        <v>2770</v>
      </c>
      <c r="AZ3112" s="129" t="s">
        <v>3984</v>
      </c>
      <c r="BA3112" s="130" t="s">
        <v>14871</v>
      </c>
      <c r="BB3112" s="130" t="s">
        <v>14872</v>
      </c>
      <c r="BH3112" s="124"/>
      <c r="BI3112" s="124"/>
      <c r="BP3112" s="123"/>
      <c r="BQ3112" s="123"/>
      <c r="BR3112" s="123"/>
      <c r="BX3112" s="123"/>
      <c r="BY3112" s="123"/>
      <c r="CB3112" s="129" t="s">
        <v>2538</v>
      </c>
      <c r="CC3112" s="129" t="s">
        <v>204</v>
      </c>
      <c r="CD3112" s="129" t="s">
        <v>2747</v>
      </c>
      <c r="CE3112" s="129" t="s">
        <v>2748</v>
      </c>
      <c r="CF3112" s="129" t="s">
        <v>2770</v>
      </c>
      <c r="CG3112" s="131" t="s">
        <v>18160</v>
      </c>
      <c r="CH3112" s="131" t="s">
        <v>14872</v>
      </c>
      <c r="CI3112" s="124" t="s">
        <v>22095</v>
      </c>
    </row>
    <row r="3113" spans="45:87" ht="15" hidden="1" x14ac:dyDescent="0.25">
      <c r="AS3113" s="124" t="s">
        <v>7308</v>
      </c>
      <c r="AT3113" s="129" t="s">
        <v>2538</v>
      </c>
      <c r="AU3113" s="129" t="s">
        <v>204</v>
      </c>
      <c r="AV3113" s="129" t="s">
        <v>2747</v>
      </c>
      <c r="AW3113" s="129" t="s">
        <v>2748</v>
      </c>
      <c r="AX3113" s="129" t="s">
        <v>2771</v>
      </c>
      <c r="AZ3113" s="129" t="s">
        <v>3984</v>
      </c>
      <c r="BA3113" s="130" t="s">
        <v>14873</v>
      </c>
      <c r="BB3113" s="130" t="s">
        <v>14874</v>
      </c>
      <c r="BH3113" s="124"/>
      <c r="BI3113" s="124"/>
      <c r="BP3113" s="123"/>
      <c r="BQ3113" s="123"/>
      <c r="BR3113" s="123"/>
      <c r="BX3113" s="123"/>
      <c r="BY3113" s="123"/>
      <c r="CB3113" s="129" t="s">
        <v>2538</v>
      </c>
      <c r="CC3113" s="129" t="s">
        <v>204</v>
      </c>
      <c r="CD3113" s="129" t="s">
        <v>2747</v>
      </c>
      <c r="CE3113" s="129" t="s">
        <v>2748</v>
      </c>
      <c r="CF3113" s="129" t="s">
        <v>2771</v>
      </c>
      <c r="CG3113" s="131" t="s">
        <v>18160</v>
      </c>
      <c r="CH3113" s="131" t="s">
        <v>14874</v>
      </c>
      <c r="CI3113" s="124" t="s">
        <v>22096</v>
      </c>
    </row>
    <row r="3114" spans="45:87" ht="15" hidden="1" x14ac:dyDescent="0.25">
      <c r="AS3114" s="124" t="s">
        <v>7309</v>
      </c>
      <c r="AT3114" s="129" t="s">
        <v>2538</v>
      </c>
      <c r="AU3114" s="129" t="s">
        <v>204</v>
      </c>
      <c r="AV3114" s="129" t="s">
        <v>2747</v>
      </c>
      <c r="AW3114" s="129" t="s">
        <v>2748</v>
      </c>
      <c r="AX3114" s="129" t="s">
        <v>2772</v>
      </c>
      <c r="AZ3114" s="129" t="s">
        <v>3984</v>
      </c>
      <c r="BA3114" s="130" t="s">
        <v>14875</v>
      </c>
      <c r="BB3114" s="130" t="s">
        <v>14876</v>
      </c>
      <c r="BH3114" s="124"/>
      <c r="BI3114" s="124"/>
      <c r="BP3114" s="123"/>
      <c r="BQ3114" s="123"/>
      <c r="BR3114" s="123"/>
      <c r="BX3114" s="123"/>
      <c r="BY3114" s="123"/>
      <c r="CB3114" s="129" t="s">
        <v>2538</v>
      </c>
      <c r="CC3114" s="129" t="s">
        <v>204</v>
      </c>
      <c r="CD3114" s="129" t="s">
        <v>2747</v>
      </c>
      <c r="CE3114" s="129" t="s">
        <v>2748</v>
      </c>
      <c r="CF3114" s="129" t="s">
        <v>2772</v>
      </c>
      <c r="CG3114" s="131" t="s">
        <v>18160</v>
      </c>
      <c r="CH3114" s="131" t="s">
        <v>14876</v>
      </c>
      <c r="CI3114" s="124" t="s">
        <v>22097</v>
      </c>
    </row>
    <row r="3115" spans="45:87" ht="15" hidden="1" x14ac:dyDescent="0.25">
      <c r="AS3115" s="124" t="s">
        <v>7310</v>
      </c>
      <c r="AT3115" s="129" t="s">
        <v>2538</v>
      </c>
      <c r="AU3115" s="129" t="s">
        <v>204</v>
      </c>
      <c r="AV3115" s="129" t="s">
        <v>2747</v>
      </c>
      <c r="AW3115" s="129" t="s">
        <v>2773</v>
      </c>
      <c r="AX3115" s="129" t="s">
        <v>2774</v>
      </c>
      <c r="AZ3115" s="129" t="s">
        <v>3984</v>
      </c>
      <c r="BA3115" s="130" t="s">
        <v>14877</v>
      </c>
      <c r="BB3115" s="130" t="s">
        <v>14878</v>
      </c>
      <c r="BH3115" s="124"/>
      <c r="BI3115" s="124"/>
      <c r="BP3115" s="123"/>
      <c r="BQ3115" s="123"/>
      <c r="BR3115" s="123"/>
      <c r="BX3115" s="123"/>
      <c r="BY3115" s="123"/>
      <c r="CB3115" s="129" t="s">
        <v>2538</v>
      </c>
      <c r="CC3115" s="129" t="s">
        <v>204</v>
      </c>
      <c r="CD3115" s="129" t="s">
        <v>2747</v>
      </c>
      <c r="CE3115" s="129" t="s">
        <v>2773</v>
      </c>
      <c r="CF3115" s="129" t="s">
        <v>2774</v>
      </c>
      <c r="CG3115" s="131" t="s">
        <v>18161</v>
      </c>
      <c r="CH3115" s="131" t="s">
        <v>14878</v>
      </c>
      <c r="CI3115" s="124" t="s">
        <v>22098</v>
      </c>
    </row>
    <row r="3116" spans="45:87" ht="15" hidden="1" x14ac:dyDescent="0.25">
      <c r="AS3116" s="124" t="s">
        <v>7311</v>
      </c>
      <c r="AT3116" s="129" t="s">
        <v>2538</v>
      </c>
      <c r="AU3116" s="129" t="s">
        <v>204</v>
      </c>
      <c r="AV3116" s="129" t="s">
        <v>2747</v>
      </c>
      <c r="AW3116" s="129" t="s">
        <v>2773</v>
      </c>
      <c r="AX3116" s="129" t="s">
        <v>2775</v>
      </c>
      <c r="AZ3116" s="129" t="s">
        <v>3984</v>
      </c>
      <c r="BA3116" s="130" t="s">
        <v>14879</v>
      </c>
      <c r="BB3116" s="130" t="s">
        <v>14880</v>
      </c>
      <c r="BH3116" s="124"/>
      <c r="BI3116" s="124"/>
      <c r="BP3116" s="123"/>
      <c r="BQ3116" s="123"/>
      <c r="BR3116" s="123"/>
      <c r="BX3116" s="123"/>
      <c r="BY3116" s="123"/>
      <c r="CB3116" s="129" t="s">
        <v>2538</v>
      </c>
      <c r="CC3116" s="129" t="s">
        <v>204</v>
      </c>
      <c r="CD3116" s="129" t="s">
        <v>2747</v>
      </c>
      <c r="CE3116" s="129" t="s">
        <v>2773</v>
      </c>
      <c r="CF3116" s="129" t="s">
        <v>2775</v>
      </c>
      <c r="CG3116" s="131" t="s">
        <v>18161</v>
      </c>
      <c r="CH3116" s="131" t="s">
        <v>14880</v>
      </c>
      <c r="CI3116" s="124" t="s">
        <v>22099</v>
      </c>
    </row>
    <row r="3117" spans="45:87" ht="15" hidden="1" x14ac:dyDescent="0.25">
      <c r="AS3117" s="124" t="s">
        <v>7312</v>
      </c>
      <c r="AT3117" s="129" t="s">
        <v>2538</v>
      </c>
      <c r="AU3117" s="129" t="s">
        <v>204</v>
      </c>
      <c r="AV3117" s="129" t="s">
        <v>2747</v>
      </c>
      <c r="AW3117" s="129" t="s">
        <v>2773</v>
      </c>
      <c r="AX3117" s="129" t="s">
        <v>2776</v>
      </c>
      <c r="AZ3117" s="129" t="s">
        <v>3984</v>
      </c>
      <c r="BA3117" s="130" t="s">
        <v>14881</v>
      </c>
      <c r="BB3117" s="130" t="s">
        <v>14882</v>
      </c>
      <c r="BH3117" s="124"/>
      <c r="BI3117" s="124"/>
      <c r="BP3117" s="123"/>
      <c r="BQ3117" s="123"/>
      <c r="BR3117" s="123"/>
      <c r="BX3117" s="123"/>
      <c r="BY3117" s="123"/>
      <c r="CB3117" s="129" t="s">
        <v>2538</v>
      </c>
      <c r="CC3117" s="129" t="s">
        <v>204</v>
      </c>
      <c r="CD3117" s="129" t="s">
        <v>2747</v>
      </c>
      <c r="CE3117" s="129" t="s">
        <v>2773</v>
      </c>
      <c r="CF3117" s="129" t="s">
        <v>2776</v>
      </c>
      <c r="CG3117" s="131" t="s">
        <v>18161</v>
      </c>
      <c r="CH3117" s="131" t="s">
        <v>14882</v>
      </c>
      <c r="CI3117" s="124" t="s">
        <v>22100</v>
      </c>
    </row>
    <row r="3118" spans="45:87" ht="15" hidden="1" x14ac:dyDescent="0.25">
      <c r="AS3118" s="124" t="s">
        <v>7313</v>
      </c>
      <c r="AT3118" s="129" t="s">
        <v>2538</v>
      </c>
      <c r="AU3118" s="129" t="s">
        <v>204</v>
      </c>
      <c r="AV3118" s="129" t="s">
        <v>2747</v>
      </c>
      <c r="AW3118" s="129" t="s">
        <v>2773</v>
      </c>
      <c r="AX3118" s="129" t="s">
        <v>2777</v>
      </c>
      <c r="AZ3118" s="129" t="s">
        <v>3984</v>
      </c>
      <c r="BA3118" s="130" t="s">
        <v>14883</v>
      </c>
      <c r="BB3118" s="130" t="s">
        <v>14884</v>
      </c>
      <c r="BH3118" s="124"/>
      <c r="BI3118" s="124"/>
      <c r="BP3118" s="123"/>
      <c r="BQ3118" s="123"/>
      <c r="BR3118" s="123"/>
      <c r="BX3118" s="123"/>
      <c r="BY3118" s="123"/>
      <c r="CB3118" s="129" t="s">
        <v>2538</v>
      </c>
      <c r="CC3118" s="129" t="s">
        <v>204</v>
      </c>
      <c r="CD3118" s="129" t="s">
        <v>2747</v>
      </c>
      <c r="CE3118" s="129" t="s">
        <v>2773</v>
      </c>
      <c r="CF3118" s="129" t="s">
        <v>2777</v>
      </c>
      <c r="CG3118" s="131" t="s">
        <v>18161</v>
      </c>
      <c r="CH3118" s="131" t="s">
        <v>14884</v>
      </c>
      <c r="CI3118" s="124" t="s">
        <v>22101</v>
      </c>
    </row>
    <row r="3119" spans="45:87" ht="15" hidden="1" x14ac:dyDescent="0.25">
      <c r="AS3119" s="124" t="s">
        <v>7314</v>
      </c>
      <c r="AT3119" s="129" t="s">
        <v>2538</v>
      </c>
      <c r="AU3119" s="129" t="s">
        <v>204</v>
      </c>
      <c r="AV3119" s="129" t="s">
        <v>2747</v>
      </c>
      <c r="AW3119" s="129" t="s">
        <v>2773</v>
      </c>
      <c r="AX3119" s="129" t="s">
        <v>2778</v>
      </c>
      <c r="AZ3119" s="129" t="s">
        <v>3984</v>
      </c>
      <c r="BA3119" s="130" t="s">
        <v>14885</v>
      </c>
      <c r="BB3119" s="130" t="s">
        <v>14886</v>
      </c>
      <c r="BH3119" s="124"/>
      <c r="BI3119" s="124"/>
      <c r="BP3119" s="123"/>
      <c r="BQ3119" s="123"/>
      <c r="BR3119" s="123"/>
      <c r="BX3119" s="123"/>
      <c r="BY3119" s="123"/>
      <c r="CB3119" s="129" t="s">
        <v>2538</v>
      </c>
      <c r="CC3119" s="129" t="s">
        <v>204</v>
      </c>
      <c r="CD3119" s="129" t="s">
        <v>2747</v>
      </c>
      <c r="CE3119" s="129" t="s">
        <v>2773</v>
      </c>
      <c r="CF3119" s="129" t="s">
        <v>2778</v>
      </c>
      <c r="CG3119" s="131" t="s">
        <v>18161</v>
      </c>
      <c r="CH3119" s="131" t="s">
        <v>14886</v>
      </c>
      <c r="CI3119" s="124" t="s">
        <v>22102</v>
      </c>
    </row>
    <row r="3120" spans="45:87" ht="15" hidden="1" x14ac:dyDescent="0.25">
      <c r="AS3120" s="124" t="s">
        <v>7315</v>
      </c>
      <c r="AT3120" s="129" t="s">
        <v>2538</v>
      </c>
      <c r="AU3120" s="129" t="s">
        <v>204</v>
      </c>
      <c r="AV3120" s="129" t="s">
        <v>2747</v>
      </c>
      <c r="AW3120" s="129" t="s">
        <v>2773</v>
      </c>
      <c r="AX3120" s="129" t="s">
        <v>2779</v>
      </c>
      <c r="AZ3120" s="129" t="s">
        <v>3984</v>
      </c>
      <c r="BA3120" s="130" t="s">
        <v>14887</v>
      </c>
      <c r="BB3120" s="130" t="s">
        <v>14888</v>
      </c>
      <c r="BH3120" s="124"/>
      <c r="BI3120" s="124"/>
      <c r="BP3120" s="123"/>
      <c r="BQ3120" s="123"/>
      <c r="BR3120" s="123"/>
      <c r="BX3120" s="123"/>
      <c r="BY3120" s="123"/>
      <c r="CB3120" s="129" t="s">
        <v>2538</v>
      </c>
      <c r="CC3120" s="129" t="s">
        <v>204</v>
      </c>
      <c r="CD3120" s="129" t="s">
        <v>2747</v>
      </c>
      <c r="CE3120" s="129" t="s">
        <v>2773</v>
      </c>
      <c r="CF3120" s="129" t="s">
        <v>2779</v>
      </c>
      <c r="CG3120" s="131" t="s">
        <v>18161</v>
      </c>
      <c r="CH3120" s="131" t="s">
        <v>14888</v>
      </c>
      <c r="CI3120" s="124" t="s">
        <v>22103</v>
      </c>
    </row>
    <row r="3121" spans="45:87" ht="15" hidden="1" x14ac:dyDescent="0.25">
      <c r="AS3121" s="124" t="s">
        <v>7316</v>
      </c>
      <c r="AT3121" s="129" t="s">
        <v>2538</v>
      </c>
      <c r="AU3121" s="129" t="s">
        <v>204</v>
      </c>
      <c r="AV3121" s="129" t="s">
        <v>2747</v>
      </c>
      <c r="AW3121" s="129" t="s">
        <v>2773</v>
      </c>
      <c r="AX3121" s="129" t="s">
        <v>2780</v>
      </c>
      <c r="AZ3121" s="129" t="s">
        <v>3984</v>
      </c>
      <c r="BA3121" s="130" t="s">
        <v>14889</v>
      </c>
      <c r="BB3121" s="130" t="s">
        <v>14890</v>
      </c>
      <c r="BH3121" s="124"/>
      <c r="BI3121" s="124"/>
      <c r="BP3121" s="123"/>
      <c r="BQ3121" s="123"/>
      <c r="BR3121" s="123"/>
      <c r="BX3121" s="123"/>
      <c r="BY3121" s="123"/>
      <c r="CB3121" s="129" t="s">
        <v>2538</v>
      </c>
      <c r="CC3121" s="129" t="s">
        <v>204</v>
      </c>
      <c r="CD3121" s="129" t="s">
        <v>2747</v>
      </c>
      <c r="CE3121" s="129" t="s">
        <v>2773</v>
      </c>
      <c r="CF3121" s="129" t="s">
        <v>2780</v>
      </c>
      <c r="CG3121" s="131" t="s">
        <v>18161</v>
      </c>
      <c r="CH3121" s="131" t="s">
        <v>14890</v>
      </c>
      <c r="CI3121" s="124" t="s">
        <v>22104</v>
      </c>
    </row>
    <row r="3122" spans="45:87" ht="15" hidden="1" x14ac:dyDescent="0.25">
      <c r="AS3122" s="124" t="s">
        <v>7317</v>
      </c>
      <c r="AT3122" s="129" t="s">
        <v>2538</v>
      </c>
      <c r="AU3122" s="129" t="s">
        <v>204</v>
      </c>
      <c r="AV3122" s="129" t="s">
        <v>2747</v>
      </c>
      <c r="AW3122" s="129" t="s">
        <v>2773</v>
      </c>
      <c r="AX3122" s="129" t="s">
        <v>2781</v>
      </c>
      <c r="AZ3122" s="129" t="s">
        <v>3984</v>
      </c>
      <c r="BA3122" s="130" t="s">
        <v>14891</v>
      </c>
      <c r="BB3122" s="130" t="s">
        <v>14892</v>
      </c>
      <c r="BH3122" s="124"/>
      <c r="BI3122" s="124"/>
      <c r="BP3122" s="123"/>
      <c r="BQ3122" s="123"/>
      <c r="BR3122" s="123"/>
      <c r="BX3122" s="123"/>
      <c r="BY3122" s="123"/>
      <c r="CB3122" s="129" t="s">
        <v>2538</v>
      </c>
      <c r="CC3122" s="129" t="s">
        <v>204</v>
      </c>
      <c r="CD3122" s="129" t="s">
        <v>2747</v>
      </c>
      <c r="CE3122" s="129" t="s">
        <v>2773</v>
      </c>
      <c r="CF3122" s="129" t="s">
        <v>2781</v>
      </c>
      <c r="CG3122" s="131" t="s">
        <v>18161</v>
      </c>
      <c r="CH3122" s="131" t="s">
        <v>14892</v>
      </c>
      <c r="CI3122" s="124" t="s">
        <v>22105</v>
      </c>
    </row>
    <row r="3123" spans="45:87" ht="15" hidden="1" x14ac:dyDescent="0.25">
      <c r="AS3123" s="124" t="s">
        <v>7318</v>
      </c>
      <c r="AT3123" s="129" t="s">
        <v>2538</v>
      </c>
      <c r="AU3123" s="129" t="s">
        <v>204</v>
      </c>
      <c r="AV3123" s="129" t="s">
        <v>2747</v>
      </c>
      <c r="AW3123" s="129" t="s">
        <v>2773</v>
      </c>
      <c r="AX3123" s="129" t="s">
        <v>2782</v>
      </c>
      <c r="AZ3123" s="129" t="s">
        <v>3984</v>
      </c>
      <c r="BA3123" s="130" t="s">
        <v>14893</v>
      </c>
      <c r="BB3123" s="130" t="s">
        <v>14894</v>
      </c>
      <c r="BH3123" s="124"/>
      <c r="BI3123" s="124"/>
      <c r="BP3123" s="123"/>
      <c r="BQ3123" s="123"/>
      <c r="BR3123" s="123"/>
      <c r="BX3123" s="123"/>
      <c r="BY3123" s="123"/>
      <c r="CB3123" s="129" t="s">
        <v>2538</v>
      </c>
      <c r="CC3123" s="129" t="s">
        <v>204</v>
      </c>
      <c r="CD3123" s="129" t="s">
        <v>2747</v>
      </c>
      <c r="CE3123" s="129" t="s">
        <v>2773</v>
      </c>
      <c r="CF3123" s="129" t="s">
        <v>2782</v>
      </c>
      <c r="CG3123" s="131" t="s">
        <v>18161</v>
      </c>
      <c r="CH3123" s="131" t="s">
        <v>14894</v>
      </c>
      <c r="CI3123" s="124" t="s">
        <v>22106</v>
      </c>
    </row>
    <row r="3124" spans="45:87" ht="15" hidden="1" x14ac:dyDescent="0.25">
      <c r="AS3124" s="124" t="s">
        <v>7319</v>
      </c>
      <c r="AT3124" s="129" t="s">
        <v>2538</v>
      </c>
      <c r="AU3124" s="129" t="s">
        <v>204</v>
      </c>
      <c r="AV3124" s="129" t="s">
        <v>2747</v>
      </c>
      <c r="AW3124" s="129" t="s">
        <v>2773</v>
      </c>
      <c r="AX3124" s="129" t="s">
        <v>2783</v>
      </c>
      <c r="AZ3124" s="129" t="s">
        <v>3984</v>
      </c>
      <c r="BA3124" s="130" t="s">
        <v>14895</v>
      </c>
      <c r="BB3124" s="130" t="s">
        <v>14896</v>
      </c>
      <c r="BH3124" s="124"/>
      <c r="BI3124" s="124"/>
      <c r="BP3124" s="123"/>
      <c r="BQ3124" s="123"/>
      <c r="BR3124" s="123"/>
      <c r="BX3124" s="123"/>
      <c r="BY3124" s="123"/>
      <c r="CB3124" s="129" t="s">
        <v>2538</v>
      </c>
      <c r="CC3124" s="129" t="s">
        <v>204</v>
      </c>
      <c r="CD3124" s="129" t="s">
        <v>2747</v>
      </c>
      <c r="CE3124" s="129" t="s">
        <v>2773</v>
      </c>
      <c r="CF3124" s="129" t="s">
        <v>2783</v>
      </c>
      <c r="CG3124" s="131" t="s">
        <v>18161</v>
      </c>
      <c r="CH3124" s="131" t="s">
        <v>14896</v>
      </c>
      <c r="CI3124" s="124" t="s">
        <v>22107</v>
      </c>
    </row>
    <row r="3125" spans="45:87" ht="15" hidden="1" x14ac:dyDescent="0.25">
      <c r="AS3125" s="124" t="s">
        <v>7320</v>
      </c>
      <c r="AT3125" s="129" t="s">
        <v>2538</v>
      </c>
      <c r="AU3125" s="129" t="s">
        <v>204</v>
      </c>
      <c r="AV3125" s="129" t="s">
        <v>2747</v>
      </c>
      <c r="AW3125" s="129" t="s">
        <v>2773</v>
      </c>
      <c r="AX3125" s="129" t="s">
        <v>2784</v>
      </c>
      <c r="AZ3125" s="129" t="s">
        <v>3984</v>
      </c>
      <c r="BA3125" s="130" t="s">
        <v>14897</v>
      </c>
      <c r="BB3125" s="130" t="s">
        <v>14898</v>
      </c>
      <c r="BH3125" s="124"/>
      <c r="BI3125" s="124"/>
      <c r="BP3125" s="123"/>
      <c r="BQ3125" s="123"/>
      <c r="BR3125" s="123"/>
      <c r="BX3125" s="123"/>
      <c r="BY3125" s="123"/>
      <c r="CB3125" s="129" t="s">
        <v>2538</v>
      </c>
      <c r="CC3125" s="129" t="s">
        <v>204</v>
      </c>
      <c r="CD3125" s="129" t="s">
        <v>2747</v>
      </c>
      <c r="CE3125" s="129" t="s">
        <v>2773</v>
      </c>
      <c r="CF3125" s="129" t="s">
        <v>2784</v>
      </c>
      <c r="CG3125" s="131" t="s">
        <v>18161</v>
      </c>
      <c r="CH3125" s="131" t="s">
        <v>14898</v>
      </c>
      <c r="CI3125" s="124" t="s">
        <v>22108</v>
      </c>
    </row>
    <row r="3126" spans="45:87" ht="15" hidden="1" x14ac:dyDescent="0.25">
      <c r="AS3126" s="124" t="s">
        <v>7321</v>
      </c>
      <c r="AT3126" s="129" t="s">
        <v>2538</v>
      </c>
      <c r="AU3126" s="129" t="s">
        <v>204</v>
      </c>
      <c r="AV3126" s="129" t="s">
        <v>2747</v>
      </c>
      <c r="AW3126" s="129" t="s">
        <v>2773</v>
      </c>
      <c r="AX3126" s="129" t="s">
        <v>2785</v>
      </c>
      <c r="AZ3126" s="129" t="s">
        <v>3984</v>
      </c>
      <c r="BA3126" s="130" t="s">
        <v>14899</v>
      </c>
      <c r="BB3126" s="130" t="s">
        <v>14900</v>
      </c>
      <c r="BH3126" s="124"/>
      <c r="BI3126" s="124"/>
      <c r="BP3126" s="123"/>
      <c r="BQ3126" s="123"/>
      <c r="BR3126" s="123"/>
      <c r="BX3126" s="123"/>
      <c r="BY3126" s="123"/>
      <c r="CB3126" s="129" t="s">
        <v>2538</v>
      </c>
      <c r="CC3126" s="129" t="s">
        <v>204</v>
      </c>
      <c r="CD3126" s="129" t="s">
        <v>2747</v>
      </c>
      <c r="CE3126" s="129" t="s">
        <v>2773</v>
      </c>
      <c r="CF3126" s="129" t="s">
        <v>2785</v>
      </c>
      <c r="CG3126" s="131" t="s">
        <v>18161</v>
      </c>
      <c r="CH3126" s="131" t="s">
        <v>14900</v>
      </c>
      <c r="CI3126" s="124" t="s">
        <v>22109</v>
      </c>
    </row>
    <row r="3127" spans="45:87" ht="15" hidden="1" x14ac:dyDescent="0.25">
      <c r="AS3127" s="124" t="s">
        <v>7322</v>
      </c>
      <c r="AT3127" s="129" t="s">
        <v>2538</v>
      </c>
      <c r="AU3127" s="129" t="s">
        <v>204</v>
      </c>
      <c r="AV3127" s="129" t="s">
        <v>2747</v>
      </c>
      <c r="AW3127" s="129" t="s">
        <v>2773</v>
      </c>
      <c r="AX3127" s="129" t="s">
        <v>2786</v>
      </c>
      <c r="AZ3127" s="129" t="s">
        <v>3984</v>
      </c>
      <c r="BA3127" s="130" t="s">
        <v>14901</v>
      </c>
      <c r="BB3127" s="130" t="s">
        <v>14902</v>
      </c>
      <c r="BH3127" s="124"/>
      <c r="BI3127" s="124"/>
      <c r="BP3127" s="123"/>
      <c r="BQ3127" s="123"/>
      <c r="BR3127" s="123"/>
      <c r="BX3127" s="123"/>
      <c r="BY3127" s="123"/>
      <c r="CB3127" s="129" t="s">
        <v>2538</v>
      </c>
      <c r="CC3127" s="129" t="s">
        <v>204</v>
      </c>
      <c r="CD3127" s="129" t="s">
        <v>2747</v>
      </c>
      <c r="CE3127" s="129" t="s">
        <v>2773</v>
      </c>
      <c r="CF3127" s="129" t="s">
        <v>2786</v>
      </c>
      <c r="CG3127" s="131" t="s">
        <v>18161</v>
      </c>
      <c r="CH3127" s="131" t="s">
        <v>14902</v>
      </c>
      <c r="CI3127" s="124" t="s">
        <v>22110</v>
      </c>
    </row>
    <row r="3128" spans="45:87" ht="15" hidden="1" x14ac:dyDescent="0.25">
      <c r="AS3128" s="124" t="s">
        <v>7323</v>
      </c>
      <c r="AT3128" s="129" t="s">
        <v>2538</v>
      </c>
      <c r="AU3128" s="129" t="s">
        <v>204</v>
      </c>
      <c r="AV3128" s="129" t="s">
        <v>2747</v>
      </c>
      <c r="AW3128" s="129" t="s">
        <v>2773</v>
      </c>
      <c r="AX3128" s="129" t="s">
        <v>2787</v>
      </c>
      <c r="AZ3128" s="129" t="s">
        <v>3984</v>
      </c>
      <c r="BA3128" s="130" t="s">
        <v>14903</v>
      </c>
      <c r="BB3128" s="130" t="s">
        <v>14904</v>
      </c>
      <c r="BH3128" s="124"/>
      <c r="BI3128" s="124"/>
      <c r="BP3128" s="123"/>
      <c r="BQ3128" s="123"/>
      <c r="BR3128" s="123"/>
      <c r="BX3128" s="123"/>
      <c r="BY3128" s="123"/>
      <c r="CB3128" s="129" t="s">
        <v>2538</v>
      </c>
      <c r="CC3128" s="129" t="s">
        <v>204</v>
      </c>
      <c r="CD3128" s="129" t="s">
        <v>2747</v>
      </c>
      <c r="CE3128" s="129" t="s">
        <v>2773</v>
      </c>
      <c r="CF3128" s="129" t="s">
        <v>2787</v>
      </c>
      <c r="CG3128" s="131" t="s">
        <v>18161</v>
      </c>
      <c r="CH3128" s="131" t="s">
        <v>14904</v>
      </c>
      <c r="CI3128" s="124" t="s">
        <v>22111</v>
      </c>
    </row>
    <row r="3129" spans="45:87" ht="15" hidden="1" x14ac:dyDescent="0.25">
      <c r="AS3129" s="124" t="s">
        <v>7324</v>
      </c>
      <c r="AT3129" s="129" t="s">
        <v>2538</v>
      </c>
      <c r="AU3129" s="129" t="s">
        <v>204</v>
      </c>
      <c r="AV3129" s="129" t="s">
        <v>2747</v>
      </c>
      <c r="AW3129" s="129" t="s">
        <v>2773</v>
      </c>
      <c r="AX3129" s="129" t="s">
        <v>2788</v>
      </c>
      <c r="AZ3129" s="129" t="s">
        <v>3984</v>
      </c>
      <c r="BA3129" s="130" t="s">
        <v>14905</v>
      </c>
      <c r="BB3129" s="130" t="s">
        <v>14906</v>
      </c>
      <c r="BH3129" s="124"/>
      <c r="BI3129" s="124"/>
      <c r="BP3129" s="123"/>
      <c r="BQ3129" s="123"/>
      <c r="BR3129" s="123"/>
      <c r="BX3129" s="123"/>
      <c r="BY3129" s="123"/>
      <c r="CB3129" s="129" t="s">
        <v>2538</v>
      </c>
      <c r="CC3129" s="129" t="s">
        <v>204</v>
      </c>
      <c r="CD3129" s="129" t="s">
        <v>2747</v>
      </c>
      <c r="CE3129" s="129" t="s">
        <v>2773</v>
      </c>
      <c r="CF3129" s="129" t="s">
        <v>2788</v>
      </c>
      <c r="CG3129" s="131" t="s">
        <v>18161</v>
      </c>
      <c r="CH3129" s="131" t="s">
        <v>14906</v>
      </c>
      <c r="CI3129" s="124" t="s">
        <v>22112</v>
      </c>
    </row>
    <row r="3130" spans="45:87" ht="15" hidden="1" x14ac:dyDescent="0.25">
      <c r="AS3130" s="124" t="s">
        <v>7325</v>
      </c>
      <c r="AT3130" s="129" t="s">
        <v>2538</v>
      </c>
      <c r="AU3130" s="129" t="s">
        <v>204</v>
      </c>
      <c r="AV3130" s="129" t="s">
        <v>2747</v>
      </c>
      <c r="AW3130" s="129" t="s">
        <v>2773</v>
      </c>
      <c r="AX3130" s="129" t="s">
        <v>2789</v>
      </c>
      <c r="AZ3130" s="129" t="s">
        <v>3984</v>
      </c>
      <c r="BA3130" s="130" t="s">
        <v>14907</v>
      </c>
      <c r="BB3130" s="130" t="s">
        <v>14908</v>
      </c>
      <c r="BH3130" s="124"/>
      <c r="BI3130" s="124"/>
      <c r="BP3130" s="123"/>
      <c r="BQ3130" s="123"/>
      <c r="BR3130" s="123"/>
      <c r="BX3130" s="123"/>
      <c r="BY3130" s="123"/>
      <c r="CB3130" s="129" t="s">
        <v>2538</v>
      </c>
      <c r="CC3130" s="129" t="s">
        <v>204</v>
      </c>
      <c r="CD3130" s="129" t="s">
        <v>2747</v>
      </c>
      <c r="CE3130" s="129" t="s">
        <v>2773</v>
      </c>
      <c r="CF3130" s="129" t="s">
        <v>2789</v>
      </c>
      <c r="CG3130" s="131" t="s">
        <v>18161</v>
      </c>
      <c r="CH3130" s="131" t="s">
        <v>14908</v>
      </c>
      <c r="CI3130" s="124" t="s">
        <v>22113</v>
      </c>
    </row>
    <row r="3131" spans="45:87" ht="15" hidden="1" x14ac:dyDescent="0.25">
      <c r="AS3131" s="124" t="s">
        <v>7326</v>
      </c>
      <c r="AT3131" s="129" t="s">
        <v>2538</v>
      </c>
      <c r="AU3131" s="129" t="s">
        <v>204</v>
      </c>
      <c r="AV3131" s="129" t="s">
        <v>2747</v>
      </c>
      <c r="AW3131" s="129" t="s">
        <v>2773</v>
      </c>
      <c r="AX3131" s="129" t="s">
        <v>2790</v>
      </c>
      <c r="AZ3131" s="129" t="s">
        <v>3984</v>
      </c>
      <c r="BA3131" s="130" t="s">
        <v>14909</v>
      </c>
      <c r="BB3131" s="130" t="s">
        <v>14910</v>
      </c>
      <c r="BH3131" s="124"/>
      <c r="BI3131" s="124"/>
      <c r="BP3131" s="123"/>
      <c r="BQ3131" s="123"/>
      <c r="BR3131" s="123"/>
      <c r="BX3131" s="123"/>
      <c r="BY3131" s="123"/>
      <c r="CB3131" s="129" t="s">
        <v>2538</v>
      </c>
      <c r="CC3131" s="129" t="s">
        <v>204</v>
      </c>
      <c r="CD3131" s="129" t="s">
        <v>2747</v>
      </c>
      <c r="CE3131" s="129" t="s">
        <v>2773</v>
      </c>
      <c r="CF3131" s="129" t="s">
        <v>2790</v>
      </c>
      <c r="CG3131" s="131" t="s">
        <v>18161</v>
      </c>
      <c r="CH3131" s="131" t="s">
        <v>14910</v>
      </c>
      <c r="CI3131" s="124" t="s">
        <v>22114</v>
      </c>
    </row>
    <row r="3132" spans="45:87" ht="15" hidden="1" x14ac:dyDescent="0.25">
      <c r="AS3132" s="124" t="s">
        <v>7327</v>
      </c>
      <c r="AT3132" s="129" t="s">
        <v>2538</v>
      </c>
      <c r="AU3132" s="129" t="s">
        <v>204</v>
      </c>
      <c r="AV3132" s="129" t="s">
        <v>2747</v>
      </c>
      <c r="AW3132" s="129" t="s">
        <v>2773</v>
      </c>
      <c r="AX3132" s="129" t="s">
        <v>2791</v>
      </c>
      <c r="AZ3132" s="129" t="s">
        <v>3984</v>
      </c>
      <c r="BA3132" s="130" t="s">
        <v>14911</v>
      </c>
      <c r="BB3132" s="130" t="s">
        <v>14912</v>
      </c>
      <c r="BH3132" s="124"/>
      <c r="BI3132" s="124"/>
      <c r="BP3132" s="123"/>
      <c r="BQ3132" s="123"/>
      <c r="BR3132" s="123"/>
      <c r="BX3132" s="123"/>
      <c r="BY3132" s="123"/>
      <c r="CB3132" s="129" t="s">
        <v>2538</v>
      </c>
      <c r="CC3132" s="129" t="s">
        <v>204</v>
      </c>
      <c r="CD3132" s="129" t="s">
        <v>2747</v>
      </c>
      <c r="CE3132" s="129" t="s">
        <v>2773</v>
      </c>
      <c r="CF3132" s="129" t="s">
        <v>2791</v>
      </c>
      <c r="CG3132" s="131" t="s">
        <v>18161</v>
      </c>
      <c r="CH3132" s="131" t="s">
        <v>14912</v>
      </c>
      <c r="CI3132" s="124" t="s">
        <v>22115</v>
      </c>
    </row>
    <row r="3133" spans="45:87" ht="15" hidden="1" x14ac:dyDescent="0.25">
      <c r="AS3133" s="124" t="s">
        <v>7328</v>
      </c>
      <c r="AT3133" s="129" t="s">
        <v>2538</v>
      </c>
      <c r="AU3133" s="129" t="s">
        <v>204</v>
      </c>
      <c r="AV3133" s="129" t="s">
        <v>2747</v>
      </c>
      <c r="AW3133" s="129" t="s">
        <v>2773</v>
      </c>
      <c r="AX3133" s="129" t="s">
        <v>2792</v>
      </c>
      <c r="AZ3133" s="129" t="s">
        <v>3984</v>
      </c>
      <c r="BA3133" s="130" t="s">
        <v>14913</v>
      </c>
      <c r="BB3133" s="130" t="s">
        <v>14914</v>
      </c>
      <c r="BH3133" s="124"/>
      <c r="BI3133" s="124"/>
      <c r="BP3133" s="123"/>
      <c r="BQ3133" s="123"/>
      <c r="BR3133" s="123"/>
      <c r="BX3133" s="123"/>
      <c r="BY3133" s="123"/>
      <c r="CB3133" s="129" t="s">
        <v>2538</v>
      </c>
      <c r="CC3133" s="129" t="s">
        <v>204</v>
      </c>
      <c r="CD3133" s="129" t="s">
        <v>2747</v>
      </c>
      <c r="CE3133" s="129" t="s">
        <v>2773</v>
      </c>
      <c r="CF3133" s="129" t="s">
        <v>2792</v>
      </c>
      <c r="CG3133" s="131" t="s">
        <v>18161</v>
      </c>
      <c r="CH3133" s="131" t="s">
        <v>14914</v>
      </c>
      <c r="CI3133" s="124" t="s">
        <v>22116</v>
      </c>
    </row>
    <row r="3134" spans="45:87" ht="15" hidden="1" x14ac:dyDescent="0.25">
      <c r="AS3134" s="124" t="s">
        <v>7329</v>
      </c>
      <c r="AT3134" s="129" t="s">
        <v>2538</v>
      </c>
      <c r="AU3134" s="129" t="s">
        <v>204</v>
      </c>
      <c r="AV3134" s="129" t="s">
        <v>2747</v>
      </c>
      <c r="AW3134" s="129" t="s">
        <v>2773</v>
      </c>
      <c r="AX3134" s="129" t="s">
        <v>2793</v>
      </c>
      <c r="AZ3134" s="129" t="s">
        <v>3984</v>
      </c>
      <c r="BA3134" s="130" t="s">
        <v>14915</v>
      </c>
      <c r="BB3134" s="130" t="s">
        <v>14916</v>
      </c>
      <c r="BH3134" s="124"/>
      <c r="BI3134" s="124"/>
      <c r="BP3134" s="123"/>
      <c r="BQ3134" s="123"/>
      <c r="BR3134" s="123"/>
      <c r="BX3134" s="123"/>
      <c r="BY3134" s="123"/>
      <c r="CB3134" s="129" t="s">
        <v>2538</v>
      </c>
      <c r="CC3134" s="129" t="s">
        <v>204</v>
      </c>
      <c r="CD3134" s="129" t="s">
        <v>2747</v>
      </c>
      <c r="CE3134" s="129" t="s">
        <v>2773</v>
      </c>
      <c r="CF3134" s="129" t="s">
        <v>2793</v>
      </c>
      <c r="CG3134" s="131" t="s">
        <v>18161</v>
      </c>
      <c r="CH3134" s="131" t="s">
        <v>14916</v>
      </c>
      <c r="CI3134" s="124" t="s">
        <v>22117</v>
      </c>
    </row>
    <row r="3135" spans="45:87" ht="15" hidden="1" x14ac:dyDescent="0.25">
      <c r="AS3135" s="124" t="s">
        <v>7330</v>
      </c>
      <c r="AT3135" s="129" t="s">
        <v>2538</v>
      </c>
      <c r="AU3135" s="129" t="s">
        <v>204</v>
      </c>
      <c r="AV3135" s="129" t="s">
        <v>2747</v>
      </c>
      <c r="AW3135" s="129" t="s">
        <v>2773</v>
      </c>
      <c r="AX3135" s="129" t="s">
        <v>2794</v>
      </c>
      <c r="AZ3135" s="129" t="s">
        <v>3984</v>
      </c>
      <c r="BA3135" s="130" t="s">
        <v>14917</v>
      </c>
      <c r="BB3135" s="130" t="s">
        <v>14918</v>
      </c>
      <c r="BH3135" s="124"/>
      <c r="BI3135" s="124"/>
      <c r="BP3135" s="123"/>
      <c r="BQ3135" s="123"/>
      <c r="BR3135" s="123"/>
      <c r="BX3135" s="123"/>
      <c r="BY3135" s="123"/>
      <c r="CB3135" s="129" t="s">
        <v>2538</v>
      </c>
      <c r="CC3135" s="129" t="s">
        <v>204</v>
      </c>
      <c r="CD3135" s="129" t="s">
        <v>2747</v>
      </c>
      <c r="CE3135" s="129" t="s">
        <v>2773</v>
      </c>
      <c r="CF3135" s="129" t="s">
        <v>2794</v>
      </c>
      <c r="CG3135" s="131" t="s">
        <v>18161</v>
      </c>
      <c r="CH3135" s="131" t="s">
        <v>14918</v>
      </c>
      <c r="CI3135" s="124" t="s">
        <v>22118</v>
      </c>
    </row>
    <row r="3136" spans="45:87" ht="15" hidden="1" x14ac:dyDescent="0.25">
      <c r="AS3136" s="124" t="s">
        <v>7331</v>
      </c>
      <c r="AT3136" s="129" t="s">
        <v>2538</v>
      </c>
      <c r="AU3136" s="129" t="s">
        <v>204</v>
      </c>
      <c r="AV3136" s="129" t="s">
        <v>2747</v>
      </c>
      <c r="AW3136" s="129" t="s">
        <v>2773</v>
      </c>
      <c r="AX3136" s="129" t="s">
        <v>2795</v>
      </c>
      <c r="AZ3136" s="129" t="s">
        <v>3984</v>
      </c>
      <c r="BA3136" s="130" t="s">
        <v>14919</v>
      </c>
      <c r="BB3136" s="130" t="s">
        <v>14920</v>
      </c>
      <c r="BH3136" s="124"/>
      <c r="BI3136" s="124"/>
      <c r="BP3136" s="123"/>
      <c r="BQ3136" s="123"/>
      <c r="BR3136" s="123"/>
      <c r="BX3136" s="123"/>
      <c r="BY3136" s="123"/>
      <c r="CB3136" s="129" t="s">
        <v>2538</v>
      </c>
      <c r="CC3136" s="129" t="s">
        <v>204</v>
      </c>
      <c r="CD3136" s="129" t="s">
        <v>2747</v>
      </c>
      <c r="CE3136" s="129" t="s">
        <v>2773</v>
      </c>
      <c r="CF3136" s="129" t="s">
        <v>2795</v>
      </c>
      <c r="CG3136" s="131" t="s">
        <v>18161</v>
      </c>
      <c r="CH3136" s="131" t="s">
        <v>14920</v>
      </c>
      <c r="CI3136" s="124" t="s">
        <v>22119</v>
      </c>
    </row>
    <row r="3137" spans="45:87" ht="15" hidden="1" x14ac:dyDescent="0.25">
      <c r="AS3137" s="124" t="s">
        <v>7332</v>
      </c>
      <c r="AT3137" s="129" t="s">
        <v>2538</v>
      </c>
      <c r="AU3137" s="129" t="s">
        <v>204</v>
      </c>
      <c r="AV3137" s="129" t="s">
        <v>2747</v>
      </c>
      <c r="AW3137" s="129" t="s">
        <v>2773</v>
      </c>
      <c r="AX3137" s="129" t="s">
        <v>2796</v>
      </c>
      <c r="AZ3137" s="129" t="s">
        <v>3984</v>
      </c>
      <c r="BA3137" s="130" t="s">
        <v>14921</v>
      </c>
      <c r="BB3137" s="130" t="s">
        <v>14922</v>
      </c>
      <c r="BH3137" s="124"/>
      <c r="BI3137" s="124"/>
      <c r="BP3137" s="123"/>
      <c r="BQ3137" s="123"/>
      <c r="BR3137" s="123"/>
      <c r="BX3137" s="123"/>
      <c r="BY3137" s="123"/>
      <c r="CB3137" s="129" t="s">
        <v>2538</v>
      </c>
      <c r="CC3137" s="129" t="s">
        <v>204</v>
      </c>
      <c r="CD3137" s="129" t="s">
        <v>2747</v>
      </c>
      <c r="CE3137" s="129" t="s">
        <v>2773</v>
      </c>
      <c r="CF3137" s="129" t="s">
        <v>2796</v>
      </c>
      <c r="CG3137" s="131" t="s">
        <v>18161</v>
      </c>
      <c r="CH3137" s="131" t="s">
        <v>14922</v>
      </c>
      <c r="CI3137" s="124" t="s">
        <v>22120</v>
      </c>
    </row>
    <row r="3138" spans="45:87" ht="15" hidden="1" x14ac:dyDescent="0.25">
      <c r="AS3138" s="124" t="s">
        <v>7333</v>
      </c>
      <c r="AT3138" s="129" t="s">
        <v>2538</v>
      </c>
      <c r="AU3138" s="129" t="s">
        <v>204</v>
      </c>
      <c r="AV3138" s="129" t="s">
        <v>2747</v>
      </c>
      <c r="AW3138" s="129" t="s">
        <v>2773</v>
      </c>
      <c r="AX3138" s="129" t="s">
        <v>2797</v>
      </c>
      <c r="AZ3138" s="129" t="s">
        <v>3984</v>
      </c>
      <c r="BA3138" s="130" t="s">
        <v>14923</v>
      </c>
      <c r="BB3138" s="130" t="s">
        <v>14924</v>
      </c>
      <c r="BH3138" s="124"/>
      <c r="BI3138" s="124"/>
      <c r="BP3138" s="123"/>
      <c r="BQ3138" s="123"/>
      <c r="BR3138" s="123"/>
      <c r="BX3138" s="123"/>
      <c r="BY3138" s="123"/>
      <c r="CB3138" s="129" t="s">
        <v>2538</v>
      </c>
      <c r="CC3138" s="129" t="s">
        <v>204</v>
      </c>
      <c r="CD3138" s="129" t="s">
        <v>2747</v>
      </c>
      <c r="CE3138" s="129" t="s">
        <v>2773</v>
      </c>
      <c r="CF3138" s="129" t="s">
        <v>2797</v>
      </c>
      <c r="CG3138" s="131" t="s">
        <v>18161</v>
      </c>
      <c r="CH3138" s="131" t="s">
        <v>14924</v>
      </c>
      <c r="CI3138" s="124" t="s">
        <v>22121</v>
      </c>
    </row>
    <row r="3139" spans="45:87" ht="15" hidden="1" x14ac:dyDescent="0.25">
      <c r="AS3139" s="124" t="s">
        <v>7334</v>
      </c>
      <c r="AT3139" s="129" t="s">
        <v>2538</v>
      </c>
      <c r="AU3139" s="129" t="s">
        <v>204</v>
      </c>
      <c r="AV3139" s="129" t="s">
        <v>2747</v>
      </c>
      <c r="AW3139" s="129" t="s">
        <v>2773</v>
      </c>
      <c r="AX3139" s="129" t="s">
        <v>2798</v>
      </c>
      <c r="AZ3139" s="129" t="s">
        <v>3984</v>
      </c>
      <c r="BA3139" s="130" t="s">
        <v>14925</v>
      </c>
      <c r="BB3139" s="130" t="s">
        <v>14926</v>
      </c>
      <c r="BH3139" s="124"/>
      <c r="BI3139" s="124"/>
      <c r="BP3139" s="123"/>
      <c r="BQ3139" s="123"/>
      <c r="BR3139" s="123"/>
      <c r="BX3139" s="123"/>
      <c r="BY3139" s="123"/>
      <c r="CB3139" s="129" t="s">
        <v>2538</v>
      </c>
      <c r="CC3139" s="129" t="s">
        <v>204</v>
      </c>
      <c r="CD3139" s="129" t="s">
        <v>2747</v>
      </c>
      <c r="CE3139" s="129" t="s">
        <v>2773</v>
      </c>
      <c r="CF3139" s="129" t="s">
        <v>2798</v>
      </c>
      <c r="CG3139" s="131" t="s">
        <v>18161</v>
      </c>
      <c r="CH3139" s="131" t="s">
        <v>14926</v>
      </c>
      <c r="CI3139" s="124" t="s">
        <v>22122</v>
      </c>
    </row>
    <row r="3140" spans="45:87" ht="15" hidden="1" x14ac:dyDescent="0.25">
      <c r="AS3140" s="124" t="s">
        <v>7335</v>
      </c>
      <c r="AT3140" s="129" t="s">
        <v>2538</v>
      </c>
      <c r="AU3140" s="129" t="s">
        <v>204</v>
      </c>
      <c r="AV3140" s="129" t="s">
        <v>2747</v>
      </c>
      <c r="AW3140" s="129" t="s">
        <v>2799</v>
      </c>
      <c r="AX3140" s="129" t="s">
        <v>2800</v>
      </c>
      <c r="AZ3140" s="129" t="s">
        <v>3984</v>
      </c>
      <c r="BA3140" s="130" t="s">
        <v>14927</v>
      </c>
      <c r="BB3140" s="130" t="s">
        <v>14928</v>
      </c>
      <c r="BH3140" s="124"/>
      <c r="BI3140" s="124"/>
      <c r="BP3140" s="123"/>
      <c r="BQ3140" s="123"/>
      <c r="BR3140" s="123"/>
      <c r="BX3140" s="123"/>
      <c r="BY3140" s="123"/>
      <c r="CB3140" s="129" t="s">
        <v>2538</v>
      </c>
      <c r="CC3140" s="129" t="s">
        <v>204</v>
      </c>
      <c r="CD3140" s="129" t="s">
        <v>2747</v>
      </c>
      <c r="CE3140" s="129" t="s">
        <v>2799</v>
      </c>
      <c r="CF3140" s="129" t="s">
        <v>2800</v>
      </c>
      <c r="CG3140" s="131" t="s">
        <v>18162</v>
      </c>
      <c r="CH3140" s="131" t="s">
        <v>14928</v>
      </c>
      <c r="CI3140" s="124" t="s">
        <v>22123</v>
      </c>
    </row>
    <row r="3141" spans="45:87" ht="15" hidden="1" x14ac:dyDescent="0.25">
      <c r="AS3141" s="124" t="s">
        <v>7336</v>
      </c>
      <c r="AT3141" s="129" t="s">
        <v>2538</v>
      </c>
      <c r="AU3141" s="129" t="s">
        <v>204</v>
      </c>
      <c r="AV3141" s="129" t="s">
        <v>2747</v>
      </c>
      <c r="AW3141" s="129" t="s">
        <v>2799</v>
      </c>
      <c r="AX3141" s="129" t="s">
        <v>2801</v>
      </c>
      <c r="AZ3141" s="129" t="s">
        <v>3984</v>
      </c>
      <c r="BA3141" s="130" t="s">
        <v>14929</v>
      </c>
      <c r="BB3141" s="130" t="s">
        <v>14930</v>
      </c>
      <c r="BH3141" s="124"/>
      <c r="BI3141" s="124"/>
      <c r="BP3141" s="123"/>
      <c r="BQ3141" s="123"/>
      <c r="BR3141" s="123"/>
      <c r="BX3141" s="123"/>
      <c r="BY3141" s="123"/>
      <c r="CB3141" s="129" t="s">
        <v>2538</v>
      </c>
      <c r="CC3141" s="129" t="s">
        <v>204</v>
      </c>
      <c r="CD3141" s="129" t="s">
        <v>2747</v>
      </c>
      <c r="CE3141" s="129" t="s">
        <v>2799</v>
      </c>
      <c r="CF3141" s="129" t="s">
        <v>2801</v>
      </c>
      <c r="CG3141" s="131" t="s">
        <v>18162</v>
      </c>
      <c r="CH3141" s="131" t="s">
        <v>14930</v>
      </c>
      <c r="CI3141" s="124" t="s">
        <v>22124</v>
      </c>
    </row>
    <row r="3142" spans="45:87" ht="15" hidden="1" x14ac:dyDescent="0.25">
      <c r="AS3142" s="124" t="s">
        <v>7337</v>
      </c>
      <c r="AT3142" s="129" t="s">
        <v>2538</v>
      </c>
      <c r="AU3142" s="129" t="s">
        <v>204</v>
      </c>
      <c r="AV3142" s="129" t="s">
        <v>2747</v>
      </c>
      <c r="AW3142" s="129" t="s">
        <v>2799</v>
      </c>
      <c r="AX3142" s="129" t="s">
        <v>2802</v>
      </c>
      <c r="AZ3142" s="129" t="s">
        <v>3984</v>
      </c>
      <c r="BA3142" s="130" t="s">
        <v>14931</v>
      </c>
      <c r="BB3142" s="130" t="s">
        <v>14932</v>
      </c>
      <c r="BH3142" s="124"/>
      <c r="BI3142" s="124"/>
      <c r="BP3142" s="123"/>
      <c r="BQ3142" s="123"/>
      <c r="BR3142" s="123"/>
      <c r="BX3142" s="123"/>
      <c r="BY3142" s="123"/>
      <c r="CB3142" s="129" t="s">
        <v>2538</v>
      </c>
      <c r="CC3142" s="129" t="s">
        <v>204</v>
      </c>
      <c r="CD3142" s="129" t="s">
        <v>2747</v>
      </c>
      <c r="CE3142" s="129" t="s">
        <v>2799</v>
      </c>
      <c r="CF3142" s="129" t="s">
        <v>2802</v>
      </c>
      <c r="CG3142" s="131" t="s">
        <v>18162</v>
      </c>
      <c r="CH3142" s="131" t="s">
        <v>14932</v>
      </c>
      <c r="CI3142" s="124" t="s">
        <v>22125</v>
      </c>
    </row>
    <row r="3143" spans="45:87" ht="15" hidden="1" x14ac:dyDescent="0.25">
      <c r="AS3143" s="124" t="s">
        <v>7338</v>
      </c>
      <c r="AT3143" s="129" t="s">
        <v>2538</v>
      </c>
      <c r="AU3143" s="129" t="s">
        <v>204</v>
      </c>
      <c r="AV3143" s="129" t="s">
        <v>2747</v>
      </c>
      <c r="AW3143" s="129" t="s">
        <v>2799</v>
      </c>
      <c r="AX3143" s="129" t="s">
        <v>2803</v>
      </c>
      <c r="AZ3143" s="129" t="s">
        <v>3984</v>
      </c>
      <c r="BA3143" s="130" t="s">
        <v>14933</v>
      </c>
      <c r="BB3143" s="130" t="s">
        <v>14934</v>
      </c>
      <c r="BH3143" s="124"/>
      <c r="BI3143" s="124"/>
      <c r="BP3143" s="123"/>
      <c r="BQ3143" s="123"/>
      <c r="BR3143" s="123"/>
      <c r="BX3143" s="123"/>
      <c r="BY3143" s="123"/>
      <c r="CB3143" s="129" t="s">
        <v>2538</v>
      </c>
      <c r="CC3143" s="129" t="s">
        <v>204</v>
      </c>
      <c r="CD3143" s="129" t="s">
        <v>2747</v>
      </c>
      <c r="CE3143" s="129" t="s">
        <v>2799</v>
      </c>
      <c r="CF3143" s="129" t="s">
        <v>2803</v>
      </c>
      <c r="CG3143" s="131" t="s">
        <v>18162</v>
      </c>
      <c r="CH3143" s="131" t="s">
        <v>14934</v>
      </c>
      <c r="CI3143" s="124" t="s">
        <v>22126</v>
      </c>
    </row>
    <row r="3144" spans="45:87" ht="15" hidden="1" x14ac:dyDescent="0.25">
      <c r="AS3144" s="124" t="s">
        <v>7339</v>
      </c>
      <c r="AT3144" s="129" t="s">
        <v>2538</v>
      </c>
      <c r="AU3144" s="129" t="s">
        <v>204</v>
      </c>
      <c r="AV3144" s="129" t="s">
        <v>2747</v>
      </c>
      <c r="AW3144" s="129" t="s">
        <v>2799</v>
      </c>
      <c r="AX3144" s="129" t="s">
        <v>2804</v>
      </c>
      <c r="AZ3144" s="129" t="s">
        <v>3984</v>
      </c>
      <c r="BA3144" s="130" t="s">
        <v>14935</v>
      </c>
      <c r="BB3144" s="130" t="s">
        <v>14936</v>
      </c>
      <c r="BH3144" s="124"/>
      <c r="BI3144" s="124"/>
      <c r="BP3144" s="123"/>
      <c r="BQ3144" s="123"/>
      <c r="BR3144" s="123"/>
      <c r="BX3144" s="123"/>
      <c r="BY3144" s="123"/>
      <c r="CB3144" s="129" t="s">
        <v>2538</v>
      </c>
      <c r="CC3144" s="129" t="s">
        <v>204</v>
      </c>
      <c r="CD3144" s="129" t="s">
        <v>2747</v>
      </c>
      <c r="CE3144" s="129" t="s">
        <v>2799</v>
      </c>
      <c r="CF3144" s="129" t="s">
        <v>2804</v>
      </c>
      <c r="CG3144" s="131" t="s">
        <v>18162</v>
      </c>
      <c r="CH3144" s="131" t="s">
        <v>14936</v>
      </c>
      <c r="CI3144" s="124" t="s">
        <v>22127</v>
      </c>
    </row>
    <row r="3145" spans="45:87" ht="15" hidden="1" x14ac:dyDescent="0.25">
      <c r="AS3145" s="124" t="s">
        <v>7340</v>
      </c>
      <c r="AT3145" s="129" t="s">
        <v>2538</v>
      </c>
      <c r="AU3145" s="129" t="s">
        <v>204</v>
      </c>
      <c r="AV3145" s="129" t="s">
        <v>2747</v>
      </c>
      <c r="AW3145" s="129" t="s">
        <v>2799</v>
      </c>
      <c r="AX3145" s="129" t="s">
        <v>2805</v>
      </c>
      <c r="AZ3145" s="129" t="s">
        <v>3984</v>
      </c>
      <c r="BA3145" s="130" t="s">
        <v>14937</v>
      </c>
      <c r="BB3145" s="130" t="s">
        <v>14938</v>
      </c>
      <c r="BH3145" s="124"/>
      <c r="BI3145" s="124"/>
      <c r="BP3145" s="123"/>
      <c r="BQ3145" s="123"/>
      <c r="BR3145" s="123"/>
      <c r="BX3145" s="123"/>
      <c r="BY3145" s="123"/>
      <c r="CB3145" s="129" t="s">
        <v>2538</v>
      </c>
      <c r="CC3145" s="129" t="s">
        <v>204</v>
      </c>
      <c r="CD3145" s="129" t="s">
        <v>2747</v>
      </c>
      <c r="CE3145" s="129" t="s">
        <v>2799</v>
      </c>
      <c r="CF3145" s="129" t="s">
        <v>2805</v>
      </c>
      <c r="CG3145" s="131" t="s">
        <v>18162</v>
      </c>
      <c r="CH3145" s="131" t="s">
        <v>14938</v>
      </c>
      <c r="CI3145" s="124" t="s">
        <v>22128</v>
      </c>
    </row>
    <row r="3146" spans="45:87" ht="15" hidden="1" x14ac:dyDescent="0.25">
      <c r="AS3146" s="124" t="s">
        <v>7341</v>
      </c>
      <c r="AT3146" s="129" t="s">
        <v>2538</v>
      </c>
      <c r="AU3146" s="129" t="s">
        <v>204</v>
      </c>
      <c r="AV3146" s="129" t="s">
        <v>2747</v>
      </c>
      <c r="AW3146" s="129" t="s">
        <v>2799</v>
      </c>
      <c r="AX3146" s="129" t="s">
        <v>2806</v>
      </c>
      <c r="AZ3146" s="129" t="s">
        <v>3984</v>
      </c>
      <c r="BA3146" s="130" t="s">
        <v>14939</v>
      </c>
      <c r="BB3146" s="130" t="s">
        <v>14940</v>
      </c>
      <c r="BH3146" s="124"/>
      <c r="BI3146" s="124"/>
      <c r="BP3146" s="123"/>
      <c r="BQ3146" s="123"/>
      <c r="BR3146" s="123"/>
      <c r="BX3146" s="123"/>
      <c r="BY3146" s="123"/>
      <c r="CB3146" s="129" t="s">
        <v>2538</v>
      </c>
      <c r="CC3146" s="129" t="s">
        <v>204</v>
      </c>
      <c r="CD3146" s="129" t="s">
        <v>2747</v>
      </c>
      <c r="CE3146" s="129" t="s">
        <v>2799</v>
      </c>
      <c r="CF3146" s="129" t="s">
        <v>2806</v>
      </c>
      <c r="CG3146" s="131" t="s">
        <v>18162</v>
      </c>
      <c r="CH3146" s="131" t="s">
        <v>14940</v>
      </c>
      <c r="CI3146" s="124" t="s">
        <v>22129</v>
      </c>
    </row>
    <row r="3147" spans="45:87" ht="15" hidden="1" x14ac:dyDescent="0.25">
      <c r="AS3147" s="124" t="s">
        <v>7342</v>
      </c>
      <c r="AT3147" s="129" t="s">
        <v>2538</v>
      </c>
      <c r="AU3147" s="129" t="s">
        <v>204</v>
      </c>
      <c r="AV3147" s="129" t="s">
        <v>2747</v>
      </c>
      <c r="AW3147" s="129" t="s">
        <v>2799</v>
      </c>
      <c r="AX3147" s="129" t="s">
        <v>2807</v>
      </c>
      <c r="AZ3147" s="129" t="s">
        <v>3984</v>
      </c>
      <c r="BA3147" s="130" t="s">
        <v>14941</v>
      </c>
      <c r="BB3147" s="130" t="s">
        <v>14942</v>
      </c>
      <c r="BH3147" s="124"/>
      <c r="BI3147" s="124"/>
      <c r="BP3147" s="123"/>
      <c r="BQ3147" s="123"/>
      <c r="BR3147" s="123"/>
      <c r="BX3147" s="123"/>
      <c r="BY3147" s="123"/>
      <c r="CB3147" s="129" t="s">
        <v>2538</v>
      </c>
      <c r="CC3147" s="129" t="s">
        <v>204</v>
      </c>
      <c r="CD3147" s="129" t="s">
        <v>2747</v>
      </c>
      <c r="CE3147" s="129" t="s">
        <v>2799</v>
      </c>
      <c r="CF3147" s="129" t="s">
        <v>2807</v>
      </c>
      <c r="CG3147" s="131" t="s">
        <v>18162</v>
      </c>
      <c r="CH3147" s="131" t="s">
        <v>14942</v>
      </c>
      <c r="CI3147" s="124" t="s">
        <v>22130</v>
      </c>
    </row>
    <row r="3148" spans="45:87" ht="15" hidden="1" x14ac:dyDescent="0.25">
      <c r="AS3148" s="124" t="s">
        <v>7343</v>
      </c>
      <c r="AT3148" s="129" t="s">
        <v>2538</v>
      </c>
      <c r="AU3148" s="129" t="s">
        <v>204</v>
      </c>
      <c r="AV3148" s="129" t="s">
        <v>2747</v>
      </c>
      <c r="AW3148" s="129" t="s">
        <v>2799</v>
      </c>
      <c r="AX3148" s="129" t="s">
        <v>2808</v>
      </c>
      <c r="AZ3148" s="129" t="s">
        <v>3984</v>
      </c>
      <c r="BA3148" s="130" t="s">
        <v>14943</v>
      </c>
      <c r="BB3148" s="130" t="s">
        <v>14944</v>
      </c>
      <c r="BH3148" s="124"/>
      <c r="BI3148" s="124"/>
      <c r="BP3148" s="123"/>
      <c r="BQ3148" s="123"/>
      <c r="BR3148" s="123"/>
      <c r="BX3148" s="123"/>
      <c r="BY3148" s="123"/>
      <c r="CB3148" s="129" t="s">
        <v>2538</v>
      </c>
      <c r="CC3148" s="129" t="s">
        <v>204</v>
      </c>
      <c r="CD3148" s="129" t="s">
        <v>2747</v>
      </c>
      <c r="CE3148" s="129" t="s">
        <v>2799</v>
      </c>
      <c r="CF3148" s="129" t="s">
        <v>2808</v>
      </c>
      <c r="CG3148" s="131" t="s">
        <v>18162</v>
      </c>
      <c r="CH3148" s="131" t="s">
        <v>14944</v>
      </c>
      <c r="CI3148" s="124" t="s">
        <v>22131</v>
      </c>
    </row>
    <row r="3149" spans="45:87" ht="15" hidden="1" x14ac:dyDescent="0.25">
      <c r="AS3149" s="124" t="s">
        <v>7344</v>
      </c>
      <c r="AT3149" s="129" t="s">
        <v>2538</v>
      </c>
      <c r="AU3149" s="129" t="s">
        <v>204</v>
      </c>
      <c r="AV3149" s="129" t="s">
        <v>2747</v>
      </c>
      <c r="AW3149" s="129" t="s">
        <v>2799</v>
      </c>
      <c r="AX3149" s="129" t="s">
        <v>2809</v>
      </c>
      <c r="AZ3149" s="129" t="s">
        <v>3984</v>
      </c>
      <c r="BA3149" s="130" t="s">
        <v>14945</v>
      </c>
      <c r="BB3149" s="130" t="s">
        <v>14946</v>
      </c>
      <c r="BH3149" s="124"/>
      <c r="BI3149" s="124"/>
      <c r="BP3149" s="123"/>
      <c r="BQ3149" s="123"/>
      <c r="BR3149" s="123"/>
      <c r="BX3149" s="123"/>
      <c r="BY3149" s="123"/>
      <c r="CB3149" s="129" t="s">
        <v>2538</v>
      </c>
      <c r="CC3149" s="129" t="s">
        <v>204</v>
      </c>
      <c r="CD3149" s="129" t="s">
        <v>2747</v>
      </c>
      <c r="CE3149" s="129" t="s">
        <v>2799</v>
      </c>
      <c r="CF3149" s="129" t="s">
        <v>2809</v>
      </c>
      <c r="CG3149" s="131" t="s">
        <v>18162</v>
      </c>
      <c r="CH3149" s="131" t="s">
        <v>14946</v>
      </c>
      <c r="CI3149" s="124" t="s">
        <v>22132</v>
      </c>
    </row>
    <row r="3150" spans="45:87" ht="15" hidden="1" x14ac:dyDescent="0.25">
      <c r="AS3150" s="124" t="s">
        <v>7345</v>
      </c>
      <c r="AT3150" s="129" t="s">
        <v>2538</v>
      </c>
      <c r="AU3150" s="129" t="s">
        <v>204</v>
      </c>
      <c r="AV3150" s="129" t="s">
        <v>2747</v>
      </c>
      <c r="AW3150" s="129" t="s">
        <v>2799</v>
      </c>
      <c r="AX3150" s="129" t="s">
        <v>2810</v>
      </c>
      <c r="AZ3150" s="129" t="s">
        <v>3984</v>
      </c>
      <c r="BA3150" s="130" t="s">
        <v>14947</v>
      </c>
      <c r="BB3150" s="130" t="s">
        <v>14948</v>
      </c>
      <c r="BH3150" s="124"/>
      <c r="BI3150" s="124"/>
      <c r="BP3150" s="123"/>
      <c r="BQ3150" s="123"/>
      <c r="BR3150" s="123"/>
      <c r="BX3150" s="123"/>
      <c r="BY3150" s="123"/>
      <c r="CB3150" s="129" t="s">
        <v>2538</v>
      </c>
      <c r="CC3150" s="129" t="s">
        <v>204</v>
      </c>
      <c r="CD3150" s="129" t="s">
        <v>2747</v>
      </c>
      <c r="CE3150" s="129" t="s">
        <v>2799</v>
      </c>
      <c r="CF3150" s="129" t="s">
        <v>2810</v>
      </c>
      <c r="CG3150" s="131" t="s">
        <v>18162</v>
      </c>
      <c r="CH3150" s="131" t="s">
        <v>14948</v>
      </c>
      <c r="CI3150" s="124" t="s">
        <v>22133</v>
      </c>
    </row>
    <row r="3151" spans="45:87" ht="15" hidden="1" x14ac:dyDescent="0.25">
      <c r="AS3151" s="124" t="s">
        <v>7346</v>
      </c>
      <c r="AT3151" s="129" t="s">
        <v>2538</v>
      </c>
      <c r="AU3151" s="129" t="s">
        <v>204</v>
      </c>
      <c r="AV3151" s="129" t="s">
        <v>2747</v>
      </c>
      <c r="AW3151" s="129" t="s">
        <v>2799</v>
      </c>
      <c r="AX3151" s="129" t="s">
        <v>2811</v>
      </c>
      <c r="AZ3151" s="129" t="s">
        <v>3984</v>
      </c>
      <c r="BA3151" s="130" t="s">
        <v>14949</v>
      </c>
      <c r="BB3151" s="130" t="s">
        <v>14950</v>
      </c>
      <c r="BH3151" s="124"/>
      <c r="BI3151" s="124"/>
      <c r="BP3151" s="123"/>
      <c r="BQ3151" s="123"/>
      <c r="BR3151" s="123"/>
      <c r="BX3151" s="123"/>
      <c r="BY3151" s="123"/>
      <c r="CB3151" s="129" t="s">
        <v>2538</v>
      </c>
      <c r="CC3151" s="129" t="s">
        <v>204</v>
      </c>
      <c r="CD3151" s="129" t="s">
        <v>2747</v>
      </c>
      <c r="CE3151" s="129" t="s">
        <v>2799</v>
      </c>
      <c r="CF3151" s="129" t="s">
        <v>2811</v>
      </c>
      <c r="CG3151" s="131" t="s">
        <v>18162</v>
      </c>
      <c r="CH3151" s="131" t="s">
        <v>14950</v>
      </c>
      <c r="CI3151" s="124" t="s">
        <v>22134</v>
      </c>
    </row>
    <row r="3152" spans="45:87" ht="15" hidden="1" x14ac:dyDescent="0.25">
      <c r="AS3152" s="124" t="s">
        <v>7347</v>
      </c>
      <c r="AT3152" s="129" t="s">
        <v>2538</v>
      </c>
      <c r="AU3152" s="129" t="s">
        <v>204</v>
      </c>
      <c r="AV3152" s="129" t="s">
        <v>2747</v>
      </c>
      <c r="AW3152" s="129" t="s">
        <v>2799</v>
      </c>
      <c r="AX3152" s="129" t="s">
        <v>2812</v>
      </c>
      <c r="AZ3152" s="129" t="s">
        <v>3984</v>
      </c>
      <c r="BA3152" s="130" t="s">
        <v>14951</v>
      </c>
      <c r="BB3152" s="130" t="s">
        <v>14952</v>
      </c>
      <c r="BH3152" s="124"/>
      <c r="BI3152" s="124"/>
      <c r="BP3152" s="123"/>
      <c r="BQ3152" s="123"/>
      <c r="BR3152" s="123"/>
      <c r="BX3152" s="123"/>
      <c r="BY3152" s="123"/>
      <c r="CB3152" s="129" t="s">
        <v>2538</v>
      </c>
      <c r="CC3152" s="129" t="s">
        <v>204</v>
      </c>
      <c r="CD3152" s="129" t="s">
        <v>2747</v>
      </c>
      <c r="CE3152" s="129" t="s">
        <v>2799</v>
      </c>
      <c r="CF3152" s="129" t="s">
        <v>2812</v>
      </c>
      <c r="CG3152" s="131" t="s">
        <v>18162</v>
      </c>
      <c r="CH3152" s="131" t="s">
        <v>14952</v>
      </c>
      <c r="CI3152" s="124" t="s">
        <v>22135</v>
      </c>
    </row>
    <row r="3153" spans="45:87" ht="15" hidden="1" x14ac:dyDescent="0.25">
      <c r="AS3153" s="124" t="s">
        <v>7348</v>
      </c>
      <c r="AT3153" s="129" t="s">
        <v>2538</v>
      </c>
      <c r="AU3153" s="129" t="s">
        <v>204</v>
      </c>
      <c r="AV3153" s="129" t="s">
        <v>2747</v>
      </c>
      <c r="AW3153" s="129" t="s">
        <v>2799</v>
      </c>
      <c r="AX3153" s="129" t="s">
        <v>2813</v>
      </c>
      <c r="AZ3153" s="129" t="s">
        <v>3984</v>
      </c>
      <c r="BA3153" s="130" t="s">
        <v>14953</v>
      </c>
      <c r="BB3153" s="130" t="s">
        <v>14954</v>
      </c>
      <c r="BH3153" s="124"/>
      <c r="BI3153" s="124"/>
      <c r="BP3153" s="123"/>
      <c r="BQ3153" s="123"/>
      <c r="BR3153" s="123"/>
      <c r="BX3153" s="123"/>
      <c r="BY3153" s="123"/>
      <c r="CB3153" s="129" t="s">
        <v>2538</v>
      </c>
      <c r="CC3153" s="129" t="s">
        <v>204</v>
      </c>
      <c r="CD3153" s="129" t="s">
        <v>2747</v>
      </c>
      <c r="CE3153" s="129" t="s">
        <v>2799</v>
      </c>
      <c r="CF3153" s="129" t="s">
        <v>2813</v>
      </c>
      <c r="CG3153" s="131" t="s">
        <v>18162</v>
      </c>
      <c r="CH3153" s="131" t="s">
        <v>14954</v>
      </c>
      <c r="CI3153" s="124" t="s">
        <v>22136</v>
      </c>
    </row>
    <row r="3154" spans="45:87" ht="15" hidden="1" x14ac:dyDescent="0.25">
      <c r="AS3154" s="124" t="s">
        <v>7349</v>
      </c>
      <c r="AT3154" s="129" t="s">
        <v>2538</v>
      </c>
      <c r="AU3154" s="129" t="s">
        <v>204</v>
      </c>
      <c r="AV3154" s="129" t="s">
        <v>2747</v>
      </c>
      <c r="AW3154" s="129" t="s">
        <v>2799</v>
      </c>
      <c r="AX3154" s="129" t="s">
        <v>2814</v>
      </c>
      <c r="AZ3154" s="129" t="s">
        <v>3984</v>
      </c>
      <c r="BA3154" s="130" t="s">
        <v>14955</v>
      </c>
      <c r="BB3154" s="130" t="s">
        <v>14956</v>
      </c>
      <c r="BH3154" s="124"/>
      <c r="BI3154" s="124"/>
      <c r="BP3154" s="123"/>
      <c r="BQ3154" s="123"/>
      <c r="BR3154" s="123"/>
      <c r="BX3154" s="123"/>
      <c r="BY3154" s="123"/>
      <c r="CB3154" s="129" t="s">
        <v>2538</v>
      </c>
      <c r="CC3154" s="129" t="s">
        <v>204</v>
      </c>
      <c r="CD3154" s="129" t="s">
        <v>2747</v>
      </c>
      <c r="CE3154" s="129" t="s">
        <v>2799</v>
      </c>
      <c r="CF3154" s="129" t="s">
        <v>2814</v>
      </c>
      <c r="CG3154" s="131" t="s">
        <v>18162</v>
      </c>
      <c r="CH3154" s="131" t="s">
        <v>14956</v>
      </c>
      <c r="CI3154" s="124" t="s">
        <v>22137</v>
      </c>
    </row>
    <row r="3155" spans="45:87" ht="15" hidden="1" x14ac:dyDescent="0.25">
      <c r="AS3155" s="124" t="s">
        <v>7350</v>
      </c>
      <c r="AT3155" s="129" t="s">
        <v>2538</v>
      </c>
      <c r="AU3155" s="129" t="s">
        <v>204</v>
      </c>
      <c r="AV3155" s="129" t="s">
        <v>2747</v>
      </c>
      <c r="AW3155" s="129" t="s">
        <v>2799</v>
      </c>
      <c r="AX3155" s="129" t="s">
        <v>2815</v>
      </c>
      <c r="AZ3155" s="129" t="s">
        <v>3984</v>
      </c>
      <c r="BA3155" s="130" t="s">
        <v>14957</v>
      </c>
      <c r="BB3155" s="130" t="s">
        <v>14958</v>
      </c>
      <c r="BH3155" s="124"/>
      <c r="BI3155" s="124"/>
      <c r="BP3155" s="123"/>
      <c r="BQ3155" s="123"/>
      <c r="BR3155" s="123"/>
      <c r="BX3155" s="123"/>
      <c r="BY3155" s="123"/>
      <c r="CB3155" s="129" t="s">
        <v>2538</v>
      </c>
      <c r="CC3155" s="129" t="s">
        <v>204</v>
      </c>
      <c r="CD3155" s="129" t="s">
        <v>2747</v>
      </c>
      <c r="CE3155" s="129" t="s">
        <v>2799</v>
      </c>
      <c r="CF3155" s="129" t="s">
        <v>2815</v>
      </c>
      <c r="CG3155" s="131" t="s">
        <v>18162</v>
      </c>
      <c r="CH3155" s="131" t="s">
        <v>14958</v>
      </c>
      <c r="CI3155" s="124" t="s">
        <v>22138</v>
      </c>
    </row>
    <row r="3156" spans="45:87" ht="15" hidden="1" x14ac:dyDescent="0.25">
      <c r="AS3156" s="124" t="s">
        <v>7351</v>
      </c>
      <c r="AT3156" s="129" t="s">
        <v>2538</v>
      </c>
      <c r="AU3156" s="129" t="s">
        <v>204</v>
      </c>
      <c r="AV3156" s="129" t="s">
        <v>2747</v>
      </c>
      <c r="AW3156" s="129" t="s">
        <v>2799</v>
      </c>
      <c r="AX3156" s="129" t="s">
        <v>2816</v>
      </c>
      <c r="AZ3156" s="129" t="s">
        <v>3984</v>
      </c>
      <c r="BA3156" s="130" t="s">
        <v>14959</v>
      </c>
      <c r="BB3156" s="130" t="s">
        <v>14960</v>
      </c>
      <c r="BH3156" s="124"/>
      <c r="BI3156" s="124"/>
      <c r="BP3156" s="123"/>
      <c r="BQ3156" s="123"/>
      <c r="BR3156" s="123"/>
      <c r="BX3156" s="123"/>
      <c r="BY3156" s="123"/>
      <c r="CB3156" s="129" t="s">
        <v>2538</v>
      </c>
      <c r="CC3156" s="129" t="s">
        <v>204</v>
      </c>
      <c r="CD3156" s="129" t="s">
        <v>2747</v>
      </c>
      <c r="CE3156" s="129" t="s">
        <v>2799</v>
      </c>
      <c r="CF3156" s="129" t="s">
        <v>2816</v>
      </c>
      <c r="CG3156" s="131" t="s">
        <v>18162</v>
      </c>
      <c r="CH3156" s="131" t="s">
        <v>14960</v>
      </c>
      <c r="CI3156" s="124" t="s">
        <v>22139</v>
      </c>
    </row>
    <row r="3157" spans="45:87" ht="15" hidden="1" x14ac:dyDescent="0.25">
      <c r="AS3157" s="124" t="s">
        <v>7352</v>
      </c>
      <c r="AT3157" s="129" t="s">
        <v>2538</v>
      </c>
      <c r="AU3157" s="129" t="s">
        <v>204</v>
      </c>
      <c r="AV3157" s="129" t="s">
        <v>2747</v>
      </c>
      <c r="AW3157" s="129" t="s">
        <v>2799</v>
      </c>
      <c r="AX3157" s="129" t="s">
        <v>2817</v>
      </c>
      <c r="AZ3157" s="129" t="s">
        <v>3984</v>
      </c>
      <c r="BA3157" s="130" t="s">
        <v>14961</v>
      </c>
      <c r="BB3157" s="130" t="s">
        <v>14962</v>
      </c>
      <c r="BH3157" s="124"/>
      <c r="BI3157" s="124"/>
      <c r="BP3157" s="123"/>
      <c r="BQ3157" s="123"/>
      <c r="BR3157" s="123"/>
      <c r="BX3157" s="123"/>
      <c r="BY3157" s="123"/>
      <c r="CB3157" s="129" t="s">
        <v>2538</v>
      </c>
      <c r="CC3157" s="129" t="s">
        <v>204</v>
      </c>
      <c r="CD3157" s="129" t="s">
        <v>2747</v>
      </c>
      <c r="CE3157" s="129" t="s">
        <v>2799</v>
      </c>
      <c r="CF3157" s="129" t="s">
        <v>2817</v>
      </c>
      <c r="CG3157" s="131" t="s">
        <v>18162</v>
      </c>
      <c r="CH3157" s="131" t="s">
        <v>14962</v>
      </c>
      <c r="CI3157" s="124" t="s">
        <v>22140</v>
      </c>
    </row>
    <row r="3158" spans="45:87" ht="15" hidden="1" x14ac:dyDescent="0.25">
      <c r="AS3158" s="124" t="s">
        <v>7353</v>
      </c>
      <c r="AT3158" s="129" t="s">
        <v>2538</v>
      </c>
      <c r="AU3158" s="129" t="s">
        <v>204</v>
      </c>
      <c r="AV3158" s="129" t="s">
        <v>2747</v>
      </c>
      <c r="AW3158" s="129" t="s">
        <v>2799</v>
      </c>
      <c r="AX3158" s="129" t="s">
        <v>2818</v>
      </c>
      <c r="AZ3158" s="129" t="s">
        <v>3984</v>
      </c>
      <c r="BA3158" s="130" t="s">
        <v>14963</v>
      </c>
      <c r="BB3158" s="130" t="s">
        <v>14964</v>
      </c>
      <c r="BH3158" s="124"/>
      <c r="BI3158" s="124"/>
      <c r="BP3158" s="123"/>
      <c r="BQ3158" s="123"/>
      <c r="BR3158" s="123"/>
      <c r="BX3158" s="123"/>
      <c r="BY3158" s="123"/>
      <c r="CB3158" s="129" t="s">
        <v>2538</v>
      </c>
      <c r="CC3158" s="129" t="s">
        <v>204</v>
      </c>
      <c r="CD3158" s="129" t="s">
        <v>2747</v>
      </c>
      <c r="CE3158" s="129" t="s">
        <v>2799</v>
      </c>
      <c r="CF3158" s="129" t="s">
        <v>2818</v>
      </c>
      <c r="CG3158" s="131" t="s">
        <v>18162</v>
      </c>
      <c r="CH3158" s="131" t="s">
        <v>14964</v>
      </c>
      <c r="CI3158" s="124" t="s">
        <v>22141</v>
      </c>
    </row>
    <row r="3159" spans="45:87" ht="15" hidden="1" x14ac:dyDescent="0.25">
      <c r="AS3159" s="124" t="s">
        <v>7354</v>
      </c>
      <c r="AT3159" s="129" t="s">
        <v>2538</v>
      </c>
      <c r="AU3159" s="129" t="s">
        <v>204</v>
      </c>
      <c r="AV3159" s="129" t="s">
        <v>2747</v>
      </c>
      <c r="AW3159" s="129" t="s">
        <v>2799</v>
      </c>
      <c r="AX3159" s="129" t="s">
        <v>2819</v>
      </c>
      <c r="AZ3159" s="129" t="s">
        <v>3984</v>
      </c>
      <c r="BA3159" s="130" t="s">
        <v>14965</v>
      </c>
      <c r="BB3159" s="130" t="s">
        <v>14966</v>
      </c>
      <c r="BH3159" s="124"/>
      <c r="BI3159" s="124"/>
      <c r="BP3159" s="123"/>
      <c r="BQ3159" s="123"/>
      <c r="BR3159" s="123"/>
      <c r="BX3159" s="123"/>
      <c r="BY3159" s="123"/>
      <c r="CB3159" s="129" t="s">
        <v>2538</v>
      </c>
      <c r="CC3159" s="129" t="s">
        <v>204</v>
      </c>
      <c r="CD3159" s="129" t="s">
        <v>2747</v>
      </c>
      <c r="CE3159" s="129" t="s">
        <v>2799</v>
      </c>
      <c r="CF3159" s="129" t="s">
        <v>2819</v>
      </c>
      <c r="CG3159" s="131" t="s">
        <v>18162</v>
      </c>
      <c r="CH3159" s="131" t="s">
        <v>14966</v>
      </c>
      <c r="CI3159" s="124" t="s">
        <v>22142</v>
      </c>
    </row>
    <row r="3160" spans="45:87" ht="15" hidden="1" x14ac:dyDescent="0.25">
      <c r="AS3160" s="124" t="s">
        <v>7355</v>
      </c>
      <c r="AT3160" s="129" t="s">
        <v>2538</v>
      </c>
      <c r="AU3160" s="129" t="s">
        <v>204</v>
      </c>
      <c r="AV3160" s="129" t="s">
        <v>2747</v>
      </c>
      <c r="AW3160" s="129" t="s">
        <v>2799</v>
      </c>
      <c r="AX3160" s="129" t="s">
        <v>2820</v>
      </c>
      <c r="AZ3160" s="129" t="s">
        <v>3984</v>
      </c>
      <c r="BA3160" s="130" t="s">
        <v>14967</v>
      </c>
      <c r="BB3160" s="130" t="s">
        <v>14968</v>
      </c>
      <c r="BH3160" s="124"/>
      <c r="BI3160" s="124"/>
      <c r="BP3160" s="123"/>
      <c r="BQ3160" s="123"/>
      <c r="BR3160" s="123"/>
      <c r="BX3160" s="123"/>
      <c r="BY3160" s="123"/>
      <c r="CB3160" s="129" t="s">
        <v>2538</v>
      </c>
      <c r="CC3160" s="129" t="s">
        <v>204</v>
      </c>
      <c r="CD3160" s="129" t="s">
        <v>2747</v>
      </c>
      <c r="CE3160" s="129" t="s">
        <v>2799</v>
      </c>
      <c r="CF3160" s="129" t="s">
        <v>2820</v>
      </c>
      <c r="CG3160" s="131" t="s">
        <v>18162</v>
      </c>
      <c r="CH3160" s="131" t="s">
        <v>14968</v>
      </c>
      <c r="CI3160" s="124" t="s">
        <v>22143</v>
      </c>
    </row>
    <row r="3161" spans="45:87" ht="15" hidden="1" x14ac:dyDescent="0.25">
      <c r="AS3161" s="124" t="s">
        <v>7356</v>
      </c>
      <c r="AT3161" s="129" t="s">
        <v>2538</v>
      </c>
      <c r="AU3161" s="129" t="s">
        <v>204</v>
      </c>
      <c r="AV3161" s="129" t="s">
        <v>2747</v>
      </c>
      <c r="AW3161" s="129" t="s">
        <v>2799</v>
      </c>
      <c r="AX3161" s="129" t="s">
        <v>2821</v>
      </c>
      <c r="AZ3161" s="129" t="s">
        <v>3984</v>
      </c>
      <c r="BA3161" s="130" t="s">
        <v>14969</v>
      </c>
      <c r="BB3161" s="130" t="s">
        <v>14970</v>
      </c>
      <c r="BH3161" s="124"/>
      <c r="BI3161" s="124"/>
      <c r="BP3161" s="123"/>
      <c r="BQ3161" s="123"/>
      <c r="BR3161" s="123"/>
      <c r="BX3161" s="123"/>
      <c r="BY3161" s="123"/>
      <c r="CB3161" s="129" t="s">
        <v>2538</v>
      </c>
      <c r="CC3161" s="129" t="s">
        <v>204</v>
      </c>
      <c r="CD3161" s="129" t="s">
        <v>2747</v>
      </c>
      <c r="CE3161" s="129" t="s">
        <v>2799</v>
      </c>
      <c r="CF3161" s="129" t="s">
        <v>2821</v>
      </c>
      <c r="CG3161" s="131" t="s">
        <v>18162</v>
      </c>
      <c r="CH3161" s="131" t="s">
        <v>14970</v>
      </c>
      <c r="CI3161" s="124" t="s">
        <v>22144</v>
      </c>
    </row>
    <row r="3162" spans="45:87" ht="15" hidden="1" x14ac:dyDescent="0.25">
      <c r="AS3162" s="124" t="s">
        <v>7357</v>
      </c>
      <c r="AT3162" s="129" t="s">
        <v>2538</v>
      </c>
      <c r="AU3162" s="129" t="s">
        <v>204</v>
      </c>
      <c r="AV3162" s="129" t="s">
        <v>2822</v>
      </c>
      <c r="AW3162" s="129" t="s">
        <v>2823</v>
      </c>
      <c r="AX3162" s="129" t="s">
        <v>2824</v>
      </c>
      <c r="AZ3162" s="129" t="s">
        <v>3984</v>
      </c>
      <c r="BA3162" s="130" t="s">
        <v>14971</v>
      </c>
      <c r="BB3162" s="130" t="s">
        <v>14972</v>
      </c>
      <c r="BH3162" s="124"/>
      <c r="BI3162" s="124"/>
      <c r="BP3162" s="123"/>
      <c r="BQ3162" s="123"/>
      <c r="BR3162" s="123"/>
      <c r="BX3162" s="123"/>
      <c r="BY3162" s="123"/>
      <c r="CB3162" s="129" t="s">
        <v>2538</v>
      </c>
      <c r="CC3162" s="129" t="s">
        <v>204</v>
      </c>
      <c r="CD3162" s="129" t="s">
        <v>2822</v>
      </c>
      <c r="CE3162" s="129" t="s">
        <v>2823</v>
      </c>
      <c r="CF3162" s="129" t="s">
        <v>2824</v>
      </c>
      <c r="CG3162" s="131" t="s">
        <v>18163</v>
      </c>
      <c r="CH3162" s="131" t="s">
        <v>14972</v>
      </c>
      <c r="CI3162" s="124" t="s">
        <v>22145</v>
      </c>
    </row>
    <row r="3163" spans="45:87" ht="15" hidden="1" x14ac:dyDescent="0.25">
      <c r="AS3163" s="124" t="s">
        <v>7358</v>
      </c>
      <c r="AT3163" s="129" t="s">
        <v>2538</v>
      </c>
      <c r="AU3163" s="129" t="s">
        <v>204</v>
      </c>
      <c r="AV3163" s="129" t="s">
        <v>2822</v>
      </c>
      <c r="AW3163" s="129" t="s">
        <v>2823</v>
      </c>
      <c r="AX3163" s="129" t="s">
        <v>2825</v>
      </c>
      <c r="AZ3163" s="129" t="s">
        <v>3984</v>
      </c>
      <c r="BA3163" s="130" t="s">
        <v>14973</v>
      </c>
      <c r="BB3163" s="130" t="s">
        <v>14974</v>
      </c>
      <c r="BH3163" s="124"/>
      <c r="BI3163" s="124"/>
      <c r="BP3163" s="123"/>
      <c r="BQ3163" s="123"/>
      <c r="BR3163" s="123"/>
      <c r="BX3163" s="123"/>
      <c r="BY3163" s="123"/>
      <c r="CB3163" s="129" t="s">
        <v>2538</v>
      </c>
      <c r="CC3163" s="129" t="s">
        <v>204</v>
      </c>
      <c r="CD3163" s="129" t="s">
        <v>2822</v>
      </c>
      <c r="CE3163" s="129" t="s">
        <v>2823</v>
      </c>
      <c r="CF3163" s="129" t="s">
        <v>2825</v>
      </c>
      <c r="CG3163" s="131" t="s">
        <v>18163</v>
      </c>
      <c r="CH3163" s="131" t="s">
        <v>14974</v>
      </c>
      <c r="CI3163" s="124" t="s">
        <v>22146</v>
      </c>
    </row>
    <row r="3164" spans="45:87" ht="15" hidden="1" x14ac:dyDescent="0.25">
      <c r="AS3164" s="124" t="s">
        <v>7359</v>
      </c>
      <c r="AT3164" s="129" t="s">
        <v>2538</v>
      </c>
      <c r="AU3164" s="129" t="s">
        <v>204</v>
      </c>
      <c r="AV3164" s="129" t="s">
        <v>2822</v>
      </c>
      <c r="AW3164" s="129" t="s">
        <v>2823</v>
      </c>
      <c r="AX3164" s="129" t="s">
        <v>2826</v>
      </c>
      <c r="AZ3164" s="129" t="s">
        <v>3984</v>
      </c>
      <c r="BA3164" s="130" t="s">
        <v>14975</v>
      </c>
      <c r="BB3164" s="130" t="s">
        <v>14976</v>
      </c>
      <c r="BH3164" s="124"/>
      <c r="BI3164" s="124"/>
      <c r="BP3164" s="123"/>
      <c r="BQ3164" s="123"/>
      <c r="BR3164" s="123"/>
      <c r="BX3164" s="123"/>
      <c r="BY3164" s="123"/>
      <c r="CB3164" s="129" t="s">
        <v>2538</v>
      </c>
      <c r="CC3164" s="129" t="s">
        <v>204</v>
      </c>
      <c r="CD3164" s="129" t="s">
        <v>2822</v>
      </c>
      <c r="CE3164" s="129" t="s">
        <v>2823</v>
      </c>
      <c r="CF3164" s="129" t="s">
        <v>2826</v>
      </c>
      <c r="CG3164" s="131" t="s">
        <v>18163</v>
      </c>
      <c r="CH3164" s="131" t="s">
        <v>14976</v>
      </c>
      <c r="CI3164" s="124" t="s">
        <v>22147</v>
      </c>
    </row>
    <row r="3165" spans="45:87" ht="15" hidden="1" x14ac:dyDescent="0.25">
      <c r="AS3165" s="124" t="s">
        <v>7360</v>
      </c>
      <c r="AT3165" s="129" t="s">
        <v>2538</v>
      </c>
      <c r="AU3165" s="129" t="s">
        <v>204</v>
      </c>
      <c r="AV3165" s="129" t="s">
        <v>2822</v>
      </c>
      <c r="AW3165" s="129" t="s">
        <v>2823</v>
      </c>
      <c r="AX3165" s="129" t="s">
        <v>2827</v>
      </c>
      <c r="AZ3165" s="129" t="s">
        <v>3984</v>
      </c>
      <c r="BA3165" s="130" t="s">
        <v>14977</v>
      </c>
      <c r="BB3165" s="130" t="s">
        <v>14978</v>
      </c>
      <c r="BH3165" s="124"/>
      <c r="BI3165" s="124"/>
      <c r="BP3165" s="123"/>
      <c r="BQ3165" s="123"/>
      <c r="BR3165" s="123"/>
      <c r="BX3165" s="123"/>
      <c r="BY3165" s="123"/>
      <c r="CB3165" s="129" t="s">
        <v>2538</v>
      </c>
      <c r="CC3165" s="129" t="s">
        <v>204</v>
      </c>
      <c r="CD3165" s="129" t="s">
        <v>2822</v>
      </c>
      <c r="CE3165" s="129" t="s">
        <v>2823</v>
      </c>
      <c r="CF3165" s="129" t="s">
        <v>2827</v>
      </c>
      <c r="CG3165" s="131" t="s">
        <v>18163</v>
      </c>
      <c r="CH3165" s="131" t="s">
        <v>14978</v>
      </c>
      <c r="CI3165" s="124" t="s">
        <v>22148</v>
      </c>
    </row>
    <row r="3166" spans="45:87" ht="15" hidden="1" x14ac:dyDescent="0.25">
      <c r="AS3166" s="124" t="s">
        <v>7361</v>
      </c>
      <c r="AT3166" s="129" t="s">
        <v>2538</v>
      </c>
      <c r="AU3166" s="129" t="s">
        <v>204</v>
      </c>
      <c r="AV3166" s="129" t="s">
        <v>2822</v>
      </c>
      <c r="AW3166" s="129" t="s">
        <v>2823</v>
      </c>
      <c r="AX3166" s="129" t="s">
        <v>2828</v>
      </c>
      <c r="AZ3166" s="129" t="s">
        <v>3984</v>
      </c>
      <c r="BA3166" s="130" t="s">
        <v>14979</v>
      </c>
      <c r="BB3166" s="130" t="s">
        <v>14980</v>
      </c>
      <c r="BH3166" s="124"/>
      <c r="BI3166" s="124"/>
      <c r="BP3166" s="123"/>
      <c r="BQ3166" s="123"/>
      <c r="BR3166" s="123"/>
      <c r="BX3166" s="123"/>
      <c r="BY3166" s="123"/>
      <c r="CB3166" s="129" t="s">
        <v>2538</v>
      </c>
      <c r="CC3166" s="129" t="s">
        <v>204</v>
      </c>
      <c r="CD3166" s="129" t="s">
        <v>2822</v>
      </c>
      <c r="CE3166" s="129" t="s">
        <v>2823</v>
      </c>
      <c r="CF3166" s="129" t="s">
        <v>2828</v>
      </c>
      <c r="CG3166" s="131" t="s">
        <v>18163</v>
      </c>
      <c r="CH3166" s="131" t="s">
        <v>14980</v>
      </c>
      <c r="CI3166" s="124" t="s">
        <v>22149</v>
      </c>
    </row>
    <row r="3167" spans="45:87" ht="15" hidden="1" x14ac:dyDescent="0.25">
      <c r="AS3167" s="124" t="s">
        <v>7362</v>
      </c>
      <c r="AT3167" s="129" t="s">
        <v>2538</v>
      </c>
      <c r="AU3167" s="129" t="s">
        <v>204</v>
      </c>
      <c r="AV3167" s="129" t="s">
        <v>2822</v>
      </c>
      <c r="AW3167" s="129" t="s">
        <v>2823</v>
      </c>
      <c r="AX3167" s="129" t="s">
        <v>2829</v>
      </c>
      <c r="AZ3167" s="129" t="s">
        <v>3984</v>
      </c>
      <c r="BA3167" s="130" t="s">
        <v>14981</v>
      </c>
      <c r="BB3167" s="130" t="s">
        <v>14982</v>
      </c>
      <c r="BH3167" s="124"/>
      <c r="BI3167" s="124"/>
      <c r="BP3167" s="123"/>
      <c r="BQ3167" s="123"/>
      <c r="BR3167" s="123"/>
      <c r="BX3167" s="123"/>
      <c r="BY3167" s="123"/>
      <c r="CB3167" s="129" t="s">
        <v>2538</v>
      </c>
      <c r="CC3167" s="129" t="s">
        <v>204</v>
      </c>
      <c r="CD3167" s="129" t="s">
        <v>2822</v>
      </c>
      <c r="CE3167" s="129" t="s">
        <v>2823</v>
      </c>
      <c r="CF3167" s="129" t="s">
        <v>2829</v>
      </c>
      <c r="CG3167" s="131" t="s">
        <v>18163</v>
      </c>
      <c r="CH3167" s="131" t="s">
        <v>14982</v>
      </c>
      <c r="CI3167" s="124" t="s">
        <v>22150</v>
      </c>
    </row>
    <row r="3168" spans="45:87" ht="15" hidden="1" x14ac:dyDescent="0.25">
      <c r="AS3168" s="124" t="s">
        <v>7363</v>
      </c>
      <c r="AT3168" s="129" t="s">
        <v>2538</v>
      </c>
      <c r="AU3168" s="129" t="s">
        <v>204</v>
      </c>
      <c r="AV3168" s="129" t="s">
        <v>2822</v>
      </c>
      <c r="AW3168" s="129" t="s">
        <v>2823</v>
      </c>
      <c r="AX3168" s="129" t="s">
        <v>2830</v>
      </c>
      <c r="AZ3168" s="129" t="s">
        <v>3984</v>
      </c>
      <c r="BA3168" s="130" t="s">
        <v>14983</v>
      </c>
      <c r="BB3168" s="130" t="s">
        <v>14984</v>
      </c>
      <c r="BH3168" s="124"/>
      <c r="BI3168" s="124"/>
      <c r="BP3168" s="123"/>
      <c r="BQ3168" s="123"/>
      <c r="BR3168" s="123"/>
      <c r="BX3168" s="123"/>
      <c r="BY3168" s="123"/>
      <c r="CB3168" s="129" t="s">
        <v>2538</v>
      </c>
      <c r="CC3168" s="129" t="s">
        <v>204</v>
      </c>
      <c r="CD3168" s="129" t="s">
        <v>2822</v>
      </c>
      <c r="CE3168" s="129" t="s">
        <v>2823</v>
      </c>
      <c r="CF3168" s="129" t="s">
        <v>2830</v>
      </c>
      <c r="CG3168" s="131" t="s">
        <v>18163</v>
      </c>
      <c r="CH3168" s="131" t="s">
        <v>14984</v>
      </c>
      <c r="CI3168" s="124" t="s">
        <v>22151</v>
      </c>
    </row>
    <row r="3169" spans="45:87" ht="15" hidden="1" x14ac:dyDescent="0.25">
      <c r="AS3169" s="124" t="s">
        <v>7364</v>
      </c>
      <c r="AT3169" s="129" t="s">
        <v>2538</v>
      </c>
      <c r="AU3169" s="129" t="s">
        <v>204</v>
      </c>
      <c r="AV3169" s="129" t="s">
        <v>2822</v>
      </c>
      <c r="AW3169" s="129" t="s">
        <v>2823</v>
      </c>
      <c r="AX3169" s="129" t="s">
        <v>2831</v>
      </c>
      <c r="AZ3169" s="129" t="s">
        <v>3984</v>
      </c>
      <c r="BA3169" s="130" t="s">
        <v>14985</v>
      </c>
      <c r="BB3169" s="130" t="s">
        <v>14986</v>
      </c>
      <c r="BH3169" s="124"/>
      <c r="BI3169" s="124"/>
      <c r="BP3169" s="123"/>
      <c r="BQ3169" s="123"/>
      <c r="BR3169" s="123"/>
      <c r="BX3169" s="123"/>
      <c r="BY3169" s="123"/>
      <c r="CB3169" s="129" t="s">
        <v>2538</v>
      </c>
      <c r="CC3169" s="129" t="s">
        <v>204</v>
      </c>
      <c r="CD3169" s="129" t="s">
        <v>2822</v>
      </c>
      <c r="CE3169" s="129" t="s">
        <v>2823</v>
      </c>
      <c r="CF3169" s="129" t="s">
        <v>2831</v>
      </c>
      <c r="CG3169" s="131" t="s">
        <v>18163</v>
      </c>
      <c r="CH3169" s="131" t="s">
        <v>14986</v>
      </c>
      <c r="CI3169" s="124" t="s">
        <v>22152</v>
      </c>
    </row>
    <row r="3170" spans="45:87" ht="15" hidden="1" x14ac:dyDescent="0.25">
      <c r="AS3170" s="124" t="s">
        <v>7365</v>
      </c>
      <c r="AT3170" s="129" t="s">
        <v>2538</v>
      </c>
      <c r="AU3170" s="129" t="s">
        <v>204</v>
      </c>
      <c r="AV3170" s="129" t="s">
        <v>2822</v>
      </c>
      <c r="AW3170" s="129" t="s">
        <v>2823</v>
      </c>
      <c r="AX3170" s="129" t="s">
        <v>2832</v>
      </c>
      <c r="AZ3170" s="129" t="s">
        <v>3984</v>
      </c>
      <c r="BA3170" s="130" t="s">
        <v>14987</v>
      </c>
      <c r="BB3170" s="130" t="s">
        <v>14988</v>
      </c>
      <c r="BH3170" s="124"/>
      <c r="BI3170" s="124"/>
      <c r="BP3170" s="123"/>
      <c r="BQ3170" s="123"/>
      <c r="BR3170" s="123"/>
      <c r="BX3170" s="123"/>
      <c r="BY3170" s="123"/>
      <c r="CB3170" s="129" t="s">
        <v>2538</v>
      </c>
      <c r="CC3170" s="129" t="s">
        <v>204</v>
      </c>
      <c r="CD3170" s="129" t="s">
        <v>2822</v>
      </c>
      <c r="CE3170" s="129" t="s">
        <v>2823</v>
      </c>
      <c r="CF3170" s="129" t="s">
        <v>2832</v>
      </c>
      <c r="CG3170" s="131" t="s">
        <v>18163</v>
      </c>
      <c r="CH3170" s="131" t="s">
        <v>14988</v>
      </c>
      <c r="CI3170" s="124" t="s">
        <v>22153</v>
      </c>
    </row>
    <row r="3171" spans="45:87" ht="15" hidden="1" x14ac:dyDescent="0.25">
      <c r="AS3171" s="124" t="s">
        <v>7366</v>
      </c>
      <c r="AT3171" s="129" t="s">
        <v>2538</v>
      </c>
      <c r="AU3171" s="129" t="s">
        <v>204</v>
      </c>
      <c r="AV3171" s="129" t="s">
        <v>2822</v>
      </c>
      <c r="AW3171" s="129" t="s">
        <v>2823</v>
      </c>
      <c r="AX3171" s="129" t="s">
        <v>2833</v>
      </c>
      <c r="AZ3171" s="129" t="s">
        <v>3984</v>
      </c>
      <c r="BA3171" s="130" t="s">
        <v>14989</v>
      </c>
      <c r="BB3171" s="130" t="s">
        <v>14990</v>
      </c>
      <c r="BH3171" s="124"/>
      <c r="BI3171" s="124"/>
      <c r="BP3171" s="123"/>
      <c r="BQ3171" s="123"/>
      <c r="BR3171" s="123"/>
      <c r="BX3171" s="123"/>
      <c r="BY3171" s="123"/>
      <c r="CB3171" s="129" t="s">
        <v>2538</v>
      </c>
      <c r="CC3171" s="129" t="s">
        <v>204</v>
      </c>
      <c r="CD3171" s="129" t="s">
        <v>2822</v>
      </c>
      <c r="CE3171" s="129" t="s">
        <v>2823</v>
      </c>
      <c r="CF3171" s="129" t="s">
        <v>2833</v>
      </c>
      <c r="CG3171" s="131" t="s">
        <v>18163</v>
      </c>
      <c r="CH3171" s="131" t="s">
        <v>14990</v>
      </c>
      <c r="CI3171" s="124" t="s">
        <v>22154</v>
      </c>
    </row>
    <row r="3172" spans="45:87" ht="15" hidden="1" x14ac:dyDescent="0.25">
      <c r="AS3172" s="124" t="s">
        <v>7367</v>
      </c>
      <c r="AT3172" s="129" t="s">
        <v>2538</v>
      </c>
      <c r="AU3172" s="129" t="s">
        <v>204</v>
      </c>
      <c r="AV3172" s="129" t="s">
        <v>2822</v>
      </c>
      <c r="AW3172" s="129" t="s">
        <v>2823</v>
      </c>
      <c r="AX3172" s="129" t="s">
        <v>2834</v>
      </c>
      <c r="AZ3172" s="129" t="s">
        <v>3984</v>
      </c>
      <c r="BA3172" s="130" t="s">
        <v>14991</v>
      </c>
      <c r="BB3172" s="130" t="s">
        <v>14992</v>
      </c>
      <c r="BH3172" s="124"/>
      <c r="BI3172" s="124"/>
      <c r="BP3172" s="123"/>
      <c r="BQ3172" s="123"/>
      <c r="BR3172" s="123"/>
      <c r="BX3172" s="123"/>
      <c r="BY3172" s="123"/>
      <c r="CB3172" s="129" t="s">
        <v>2538</v>
      </c>
      <c r="CC3172" s="129" t="s">
        <v>204</v>
      </c>
      <c r="CD3172" s="129" t="s">
        <v>2822</v>
      </c>
      <c r="CE3172" s="129" t="s">
        <v>2823</v>
      </c>
      <c r="CF3172" s="129" t="s">
        <v>2834</v>
      </c>
      <c r="CG3172" s="131" t="s">
        <v>18163</v>
      </c>
      <c r="CH3172" s="131" t="s">
        <v>14992</v>
      </c>
      <c r="CI3172" s="124" t="s">
        <v>22155</v>
      </c>
    </row>
    <row r="3173" spans="45:87" ht="15" hidden="1" x14ac:dyDescent="0.25">
      <c r="AS3173" s="124" t="s">
        <v>7368</v>
      </c>
      <c r="AT3173" s="129" t="s">
        <v>2538</v>
      </c>
      <c r="AU3173" s="129" t="s">
        <v>204</v>
      </c>
      <c r="AV3173" s="129" t="s">
        <v>2822</v>
      </c>
      <c r="AW3173" s="129" t="s">
        <v>2823</v>
      </c>
      <c r="AX3173" s="129" t="s">
        <v>2835</v>
      </c>
      <c r="AZ3173" s="129" t="s">
        <v>3984</v>
      </c>
      <c r="BA3173" s="130" t="s">
        <v>14993</v>
      </c>
      <c r="BB3173" s="130" t="s">
        <v>14994</v>
      </c>
      <c r="BH3173" s="124"/>
      <c r="BI3173" s="124"/>
      <c r="BP3173" s="123"/>
      <c r="BQ3173" s="123"/>
      <c r="BR3173" s="123"/>
      <c r="BX3173" s="123"/>
      <c r="BY3173" s="123"/>
      <c r="CB3173" s="129" t="s">
        <v>2538</v>
      </c>
      <c r="CC3173" s="129" t="s">
        <v>204</v>
      </c>
      <c r="CD3173" s="129" t="s">
        <v>2822</v>
      </c>
      <c r="CE3173" s="129" t="s">
        <v>2823</v>
      </c>
      <c r="CF3173" s="129" t="s">
        <v>2835</v>
      </c>
      <c r="CG3173" s="131" t="s">
        <v>18163</v>
      </c>
      <c r="CH3173" s="131" t="s">
        <v>14994</v>
      </c>
      <c r="CI3173" s="124" t="s">
        <v>22156</v>
      </c>
    </row>
    <row r="3174" spans="45:87" ht="15" hidden="1" x14ac:dyDescent="0.25">
      <c r="AS3174" s="124" t="s">
        <v>7369</v>
      </c>
      <c r="AT3174" s="129" t="s">
        <v>2538</v>
      </c>
      <c r="AU3174" s="129" t="s">
        <v>204</v>
      </c>
      <c r="AV3174" s="129" t="s">
        <v>2822</v>
      </c>
      <c r="AW3174" s="129" t="s">
        <v>2823</v>
      </c>
      <c r="AX3174" s="129" t="s">
        <v>2836</v>
      </c>
      <c r="AZ3174" s="129" t="s">
        <v>3984</v>
      </c>
      <c r="BA3174" s="130" t="s">
        <v>14995</v>
      </c>
      <c r="BB3174" s="130" t="s">
        <v>14996</v>
      </c>
      <c r="BH3174" s="124"/>
      <c r="BI3174" s="124"/>
      <c r="BP3174" s="123"/>
      <c r="BQ3174" s="123"/>
      <c r="BR3174" s="123"/>
      <c r="BX3174" s="123"/>
      <c r="BY3174" s="123"/>
      <c r="CB3174" s="129" t="s">
        <v>2538</v>
      </c>
      <c r="CC3174" s="129" t="s">
        <v>204</v>
      </c>
      <c r="CD3174" s="129" t="s">
        <v>2822</v>
      </c>
      <c r="CE3174" s="129" t="s">
        <v>2823</v>
      </c>
      <c r="CF3174" s="129" t="s">
        <v>2836</v>
      </c>
      <c r="CG3174" s="131" t="s">
        <v>18163</v>
      </c>
      <c r="CH3174" s="131" t="s">
        <v>14996</v>
      </c>
      <c r="CI3174" s="124" t="s">
        <v>22157</v>
      </c>
    </row>
    <row r="3175" spans="45:87" ht="15" hidden="1" x14ac:dyDescent="0.25">
      <c r="AS3175" s="124" t="s">
        <v>7370</v>
      </c>
      <c r="AT3175" s="129" t="s">
        <v>2538</v>
      </c>
      <c r="AU3175" s="129" t="s">
        <v>204</v>
      </c>
      <c r="AV3175" s="129" t="s">
        <v>2822</v>
      </c>
      <c r="AW3175" s="129" t="s">
        <v>2823</v>
      </c>
      <c r="AX3175" s="129" t="s">
        <v>2837</v>
      </c>
      <c r="AZ3175" s="129" t="s">
        <v>3984</v>
      </c>
      <c r="BA3175" s="130" t="s">
        <v>14997</v>
      </c>
      <c r="BB3175" s="130" t="s">
        <v>14998</v>
      </c>
      <c r="BH3175" s="124"/>
      <c r="BI3175" s="124"/>
      <c r="BP3175" s="123"/>
      <c r="BQ3175" s="123"/>
      <c r="BR3175" s="123"/>
      <c r="BX3175" s="123"/>
      <c r="BY3175" s="123"/>
      <c r="CB3175" s="129" t="s">
        <v>2538</v>
      </c>
      <c r="CC3175" s="129" t="s">
        <v>204</v>
      </c>
      <c r="CD3175" s="129" t="s">
        <v>2822</v>
      </c>
      <c r="CE3175" s="129" t="s">
        <v>2823</v>
      </c>
      <c r="CF3175" s="129" t="s">
        <v>2837</v>
      </c>
      <c r="CG3175" s="131" t="s">
        <v>18163</v>
      </c>
      <c r="CH3175" s="131" t="s">
        <v>14998</v>
      </c>
      <c r="CI3175" s="124" t="s">
        <v>22158</v>
      </c>
    </row>
    <row r="3176" spans="45:87" ht="15" hidden="1" x14ac:dyDescent="0.25">
      <c r="AS3176" s="124" t="s">
        <v>7371</v>
      </c>
      <c r="AT3176" s="129" t="s">
        <v>2538</v>
      </c>
      <c r="AU3176" s="129" t="s">
        <v>204</v>
      </c>
      <c r="AV3176" s="129" t="s">
        <v>2822</v>
      </c>
      <c r="AW3176" s="129" t="s">
        <v>2823</v>
      </c>
      <c r="AX3176" s="129" t="s">
        <v>2838</v>
      </c>
      <c r="AZ3176" s="129" t="s">
        <v>3984</v>
      </c>
      <c r="BA3176" s="130" t="s">
        <v>14999</v>
      </c>
      <c r="BB3176" s="130" t="s">
        <v>15000</v>
      </c>
      <c r="BH3176" s="124"/>
      <c r="BI3176" s="124"/>
      <c r="BP3176" s="123"/>
      <c r="BQ3176" s="123"/>
      <c r="BR3176" s="123"/>
      <c r="BX3176" s="123"/>
      <c r="BY3176" s="123"/>
      <c r="CB3176" s="129" t="s">
        <v>2538</v>
      </c>
      <c r="CC3176" s="129" t="s">
        <v>204</v>
      </c>
      <c r="CD3176" s="129" t="s">
        <v>2822</v>
      </c>
      <c r="CE3176" s="129" t="s">
        <v>2823</v>
      </c>
      <c r="CF3176" s="129" t="s">
        <v>2838</v>
      </c>
      <c r="CG3176" s="131" t="s">
        <v>18163</v>
      </c>
      <c r="CH3176" s="131" t="s">
        <v>15000</v>
      </c>
      <c r="CI3176" s="124" t="s">
        <v>22159</v>
      </c>
    </row>
    <row r="3177" spans="45:87" ht="15" hidden="1" x14ac:dyDescent="0.25">
      <c r="AS3177" s="124" t="s">
        <v>7372</v>
      </c>
      <c r="AT3177" s="129" t="s">
        <v>2538</v>
      </c>
      <c r="AU3177" s="129" t="s">
        <v>204</v>
      </c>
      <c r="AV3177" s="129" t="s">
        <v>2822</v>
      </c>
      <c r="AW3177" s="129" t="s">
        <v>2823</v>
      </c>
      <c r="AX3177" s="129" t="s">
        <v>2839</v>
      </c>
      <c r="AZ3177" s="129" t="s">
        <v>3984</v>
      </c>
      <c r="BA3177" s="130" t="s">
        <v>15001</v>
      </c>
      <c r="BB3177" s="130" t="s">
        <v>15002</v>
      </c>
      <c r="BH3177" s="124"/>
      <c r="BI3177" s="124"/>
      <c r="BP3177" s="123"/>
      <c r="BQ3177" s="123"/>
      <c r="BR3177" s="123"/>
      <c r="BX3177" s="123"/>
      <c r="BY3177" s="123"/>
      <c r="CB3177" s="129" t="s">
        <v>2538</v>
      </c>
      <c r="CC3177" s="129" t="s">
        <v>204</v>
      </c>
      <c r="CD3177" s="129" t="s">
        <v>2822</v>
      </c>
      <c r="CE3177" s="129" t="s">
        <v>2823</v>
      </c>
      <c r="CF3177" s="129" t="s">
        <v>2839</v>
      </c>
      <c r="CG3177" s="131" t="s">
        <v>18163</v>
      </c>
      <c r="CH3177" s="131" t="s">
        <v>15002</v>
      </c>
      <c r="CI3177" s="124" t="s">
        <v>22160</v>
      </c>
    </row>
    <row r="3178" spans="45:87" ht="15" hidden="1" x14ac:dyDescent="0.25">
      <c r="AS3178" s="124" t="s">
        <v>7373</v>
      </c>
      <c r="AT3178" s="129" t="s">
        <v>2538</v>
      </c>
      <c r="AU3178" s="129" t="s">
        <v>204</v>
      </c>
      <c r="AV3178" s="129" t="s">
        <v>2822</v>
      </c>
      <c r="AW3178" s="129" t="s">
        <v>2823</v>
      </c>
      <c r="AX3178" s="129" t="s">
        <v>2840</v>
      </c>
      <c r="AZ3178" s="129" t="s">
        <v>3984</v>
      </c>
      <c r="BA3178" s="130" t="s">
        <v>15003</v>
      </c>
      <c r="BB3178" s="130" t="s">
        <v>15004</v>
      </c>
      <c r="BH3178" s="124"/>
      <c r="BI3178" s="124"/>
      <c r="BP3178" s="123"/>
      <c r="BQ3178" s="123"/>
      <c r="BR3178" s="123"/>
      <c r="BX3178" s="123"/>
      <c r="BY3178" s="123"/>
      <c r="CB3178" s="129" t="s">
        <v>2538</v>
      </c>
      <c r="CC3178" s="129" t="s">
        <v>204</v>
      </c>
      <c r="CD3178" s="129" t="s">
        <v>2822</v>
      </c>
      <c r="CE3178" s="129" t="s">
        <v>2823</v>
      </c>
      <c r="CF3178" s="129" t="s">
        <v>2840</v>
      </c>
      <c r="CG3178" s="131" t="s">
        <v>18163</v>
      </c>
      <c r="CH3178" s="131" t="s">
        <v>15004</v>
      </c>
      <c r="CI3178" s="124" t="s">
        <v>22161</v>
      </c>
    </row>
    <row r="3179" spans="45:87" ht="15" hidden="1" x14ac:dyDescent="0.25">
      <c r="AS3179" s="124" t="s">
        <v>7374</v>
      </c>
      <c r="AT3179" s="129" t="s">
        <v>2538</v>
      </c>
      <c r="AU3179" s="129" t="s">
        <v>204</v>
      </c>
      <c r="AV3179" s="129" t="s">
        <v>2822</v>
      </c>
      <c r="AW3179" s="129" t="s">
        <v>2823</v>
      </c>
      <c r="AX3179" s="129" t="s">
        <v>2841</v>
      </c>
      <c r="AZ3179" s="129" t="s">
        <v>3984</v>
      </c>
      <c r="BA3179" s="130" t="s">
        <v>15005</v>
      </c>
      <c r="BB3179" s="130" t="s">
        <v>15006</v>
      </c>
      <c r="BH3179" s="124"/>
      <c r="BI3179" s="124"/>
      <c r="BP3179" s="123"/>
      <c r="BQ3179" s="123"/>
      <c r="BR3179" s="123"/>
      <c r="BX3179" s="123"/>
      <c r="BY3179" s="123"/>
      <c r="CB3179" s="129" t="s">
        <v>2538</v>
      </c>
      <c r="CC3179" s="129" t="s">
        <v>204</v>
      </c>
      <c r="CD3179" s="129" t="s">
        <v>2822</v>
      </c>
      <c r="CE3179" s="129" t="s">
        <v>2823</v>
      </c>
      <c r="CF3179" s="129" t="s">
        <v>2841</v>
      </c>
      <c r="CG3179" s="131" t="s">
        <v>18163</v>
      </c>
      <c r="CH3179" s="131" t="s">
        <v>15006</v>
      </c>
      <c r="CI3179" s="124" t="s">
        <v>22162</v>
      </c>
    </row>
    <row r="3180" spans="45:87" ht="15" hidden="1" x14ac:dyDescent="0.25">
      <c r="AS3180" s="124" t="s">
        <v>7375</v>
      </c>
      <c r="AT3180" s="129" t="s">
        <v>2538</v>
      </c>
      <c r="AU3180" s="129" t="s">
        <v>204</v>
      </c>
      <c r="AV3180" s="129" t="s">
        <v>2822</v>
      </c>
      <c r="AW3180" s="129" t="s">
        <v>2823</v>
      </c>
      <c r="AX3180" s="129" t="s">
        <v>2842</v>
      </c>
      <c r="AZ3180" s="129" t="s">
        <v>3984</v>
      </c>
      <c r="BA3180" s="130" t="s">
        <v>15007</v>
      </c>
      <c r="BB3180" s="130" t="s">
        <v>15008</v>
      </c>
      <c r="BH3180" s="124"/>
      <c r="BI3180" s="124"/>
      <c r="BP3180" s="123"/>
      <c r="BQ3180" s="123"/>
      <c r="BR3180" s="123"/>
      <c r="BX3180" s="123"/>
      <c r="BY3180" s="123"/>
      <c r="CB3180" s="129" t="s">
        <v>2538</v>
      </c>
      <c r="CC3180" s="129" t="s">
        <v>204</v>
      </c>
      <c r="CD3180" s="129" t="s">
        <v>2822</v>
      </c>
      <c r="CE3180" s="129" t="s">
        <v>2823</v>
      </c>
      <c r="CF3180" s="129" t="s">
        <v>2842</v>
      </c>
      <c r="CG3180" s="131" t="s">
        <v>18163</v>
      </c>
      <c r="CH3180" s="131" t="s">
        <v>15008</v>
      </c>
      <c r="CI3180" s="124" t="s">
        <v>22163</v>
      </c>
    </row>
    <row r="3181" spans="45:87" ht="15" hidden="1" x14ac:dyDescent="0.25">
      <c r="AS3181" s="124" t="s">
        <v>7376</v>
      </c>
      <c r="AT3181" s="129" t="s">
        <v>2538</v>
      </c>
      <c r="AU3181" s="129" t="s">
        <v>204</v>
      </c>
      <c r="AV3181" s="129" t="s">
        <v>2822</v>
      </c>
      <c r="AW3181" s="129" t="s">
        <v>2823</v>
      </c>
      <c r="AX3181" s="129" t="s">
        <v>2843</v>
      </c>
      <c r="AZ3181" s="129" t="s">
        <v>3984</v>
      </c>
      <c r="BA3181" s="130" t="s">
        <v>15009</v>
      </c>
      <c r="BB3181" s="130" t="s">
        <v>15010</v>
      </c>
      <c r="BH3181" s="124"/>
      <c r="BI3181" s="124"/>
      <c r="BP3181" s="123"/>
      <c r="BQ3181" s="123"/>
      <c r="BR3181" s="123"/>
      <c r="BX3181" s="123"/>
      <c r="BY3181" s="123"/>
      <c r="CB3181" s="129" t="s">
        <v>2538</v>
      </c>
      <c r="CC3181" s="129" t="s">
        <v>204</v>
      </c>
      <c r="CD3181" s="129" t="s">
        <v>2822</v>
      </c>
      <c r="CE3181" s="129" t="s">
        <v>2823</v>
      </c>
      <c r="CF3181" s="129" t="s">
        <v>2843</v>
      </c>
      <c r="CG3181" s="131" t="s">
        <v>18163</v>
      </c>
      <c r="CH3181" s="131" t="s">
        <v>15010</v>
      </c>
      <c r="CI3181" s="124" t="s">
        <v>22164</v>
      </c>
    </row>
    <row r="3182" spans="45:87" ht="15" hidden="1" x14ac:dyDescent="0.25">
      <c r="AS3182" s="124" t="s">
        <v>7377</v>
      </c>
      <c r="AT3182" s="129" t="s">
        <v>2538</v>
      </c>
      <c r="AU3182" s="129" t="s">
        <v>204</v>
      </c>
      <c r="AV3182" s="129" t="s">
        <v>2822</v>
      </c>
      <c r="AW3182" s="129" t="s">
        <v>2823</v>
      </c>
      <c r="AX3182" s="129" t="s">
        <v>2844</v>
      </c>
      <c r="AZ3182" s="129" t="s">
        <v>3984</v>
      </c>
      <c r="BA3182" s="130" t="s">
        <v>15011</v>
      </c>
      <c r="BB3182" s="130" t="s">
        <v>15012</v>
      </c>
      <c r="BH3182" s="124"/>
      <c r="BI3182" s="124"/>
      <c r="BP3182" s="123"/>
      <c r="BQ3182" s="123"/>
      <c r="BR3182" s="123"/>
      <c r="BX3182" s="123"/>
      <c r="BY3182" s="123"/>
      <c r="CB3182" s="129" t="s">
        <v>2538</v>
      </c>
      <c r="CC3182" s="129" t="s">
        <v>204</v>
      </c>
      <c r="CD3182" s="129" t="s">
        <v>2822</v>
      </c>
      <c r="CE3182" s="129" t="s">
        <v>2823</v>
      </c>
      <c r="CF3182" s="129" t="s">
        <v>2844</v>
      </c>
      <c r="CG3182" s="131" t="s">
        <v>18163</v>
      </c>
      <c r="CH3182" s="131" t="s">
        <v>15012</v>
      </c>
      <c r="CI3182" s="124" t="s">
        <v>22165</v>
      </c>
    </row>
    <row r="3183" spans="45:87" ht="15" hidden="1" x14ac:dyDescent="0.25">
      <c r="AS3183" s="124" t="s">
        <v>7378</v>
      </c>
      <c r="AT3183" s="129" t="s">
        <v>2538</v>
      </c>
      <c r="AU3183" s="129" t="s">
        <v>204</v>
      </c>
      <c r="AV3183" s="129" t="s">
        <v>2822</v>
      </c>
      <c r="AW3183" s="129" t="s">
        <v>2845</v>
      </c>
      <c r="AX3183" s="129" t="s">
        <v>2846</v>
      </c>
      <c r="AZ3183" s="129" t="s">
        <v>3984</v>
      </c>
      <c r="BA3183" s="130" t="s">
        <v>15013</v>
      </c>
      <c r="BB3183" s="130" t="s">
        <v>15014</v>
      </c>
      <c r="BH3183" s="124"/>
      <c r="BI3183" s="124"/>
      <c r="BP3183" s="123"/>
      <c r="BQ3183" s="123"/>
      <c r="BR3183" s="123"/>
      <c r="BX3183" s="123"/>
      <c r="BY3183" s="123"/>
      <c r="CB3183" s="129" t="s">
        <v>2538</v>
      </c>
      <c r="CC3183" s="129" t="s">
        <v>204</v>
      </c>
      <c r="CD3183" s="129" t="s">
        <v>2822</v>
      </c>
      <c r="CE3183" s="129" t="s">
        <v>2845</v>
      </c>
      <c r="CF3183" s="129" t="s">
        <v>2846</v>
      </c>
      <c r="CG3183" s="131" t="s">
        <v>18164</v>
      </c>
      <c r="CH3183" s="131" t="s">
        <v>15014</v>
      </c>
      <c r="CI3183" s="124" t="s">
        <v>22166</v>
      </c>
    </row>
    <row r="3184" spans="45:87" ht="15" hidden="1" x14ac:dyDescent="0.25">
      <c r="AS3184" s="124" t="s">
        <v>7379</v>
      </c>
      <c r="AT3184" s="129" t="s">
        <v>2538</v>
      </c>
      <c r="AU3184" s="129" t="s">
        <v>204</v>
      </c>
      <c r="AV3184" s="129" t="s">
        <v>2822</v>
      </c>
      <c r="AW3184" s="129" t="s">
        <v>2845</v>
      </c>
      <c r="AX3184" s="129" t="s">
        <v>2847</v>
      </c>
      <c r="AZ3184" s="129" t="s">
        <v>3984</v>
      </c>
      <c r="BA3184" s="130" t="s">
        <v>15015</v>
      </c>
      <c r="BB3184" s="130" t="s">
        <v>15016</v>
      </c>
      <c r="BH3184" s="124"/>
      <c r="BI3184" s="124"/>
      <c r="BP3184" s="123"/>
      <c r="BQ3184" s="123"/>
      <c r="BR3184" s="123"/>
      <c r="BX3184" s="123"/>
      <c r="BY3184" s="123"/>
      <c r="CB3184" s="129" t="s">
        <v>2538</v>
      </c>
      <c r="CC3184" s="129" t="s">
        <v>204</v>
      </c>
      <c r="CD3184" s="129" t="s">
        <v>2822</v>
      </c>
      <c r="CE3184" s="129" t="s">
        <v>2845</v>
      </c>
      <c r="CF3184" s="129" t="s">
        <v>2847</v>
      </c>
      <c r="CG3184" s="131" t="s">
        <v>18164</v>
      </c>
      <c r="CH3184" s="131" t="s">
        <v>15016</v>
      </c>
      <c r="CI3184" s="124" t="s">
        <v>22167</v>
      </c>
    </row>
    <row r="3185" spans="45:87" ht="15" hidden="1" x14ac:dyDescent="0.25">
      <c r="AS3185" s="124" t="s">
        <v>7380</v>
      </c>
      <c r="AT3185" s="129" t="s">
        <v>2538</v>
      </c>
      <c r="AU3185" s="129" t="s">
        <v>204</v>
      </c>
      <c r="AV3185" s="129" t="s">
        <v>2822</v>
      </c>
      <c r="AW3185" s="129" t="s">
        <v>2845</v>
      </c>
      <c r="AX3185" s="129" t="s">
        <v>2848</v>
      </c>
      <c r="AZ3185" s="129" t="s">
        <v>3984</v>
      </c>
      <c r="BA3185" s="130" t="s">
        <v>15017</v>
      </c>
      <c r="BB3185" s="130" t="s">
        <v>15018</v>
      </c>
      <c r="BH3185" s="124"/>
      <c r="BI3185" s="124"/>
      <c r="BP3185" s="123"/>
      <c r="BQ3185" s="123"/>
      <c r="BR3185" s="123"/>
      <c r="BX3185" s="123"/>
      <c r="BY3185" s="123"/>
      <c r="CB3185" s="129" t="s">
        <v>2538</v>
      </c>
      <c r="CC3185" s="129" t="s">
        <v>204</v>
      </c>
      <c r="CD3185" s="129" t="s">
        <v>2822</v>
      </c>
      <c r="CE3185" s="129" t="s">
        <v>2845</v>
      </c>
      <c r="CF3185" s="129" t="s">
        <v>2848</v>
      </c>
      <c r="CG3185" s="131" t="s">
        <v>18164</v>
      </c>
      <c r="CH3185" s="131" t="s">
        <v>15018</v>
      </c>
      <c r="CI3185" s="124" t="s">
        <v>22168</v>
      </c>
    </row>
    <row r="3186" spans="45:87" ht="15" hidden="1" x14ac:dyDescent="0.25">
      <c r="AS3186" s="124" t="s">
        <v>7381</v>
      </c>
      <c r="AT3186" s="129" t="s">
        <v>2538</v>
      </c>
      <c r="AU3186" s="129" t="s">
        <v>204</v>
      </c>
      <c r="AV3186" s="129" t="s">
        <v>2822</v>
      </c>
      <c r="AW3186" s="129" t="s">
        <v>2845</v>
      </c>
      <c r="AX3186" s="129" t="s">
        <v>2849</v>
      </c>
      <c r="AZ3186" s="129" t="s">
        <v>3984</v>
      </c>
      <c r="BA3186" s="130" t="s">
        <v>15019</v>
      </c>
      <c r="BB3186" s="130" t="s">
        <v>15020</v>
      </c>
      <c r="BH3186" s="124"/>
      <c r="BI3186" s="124"/>
      <c r="BP3186" s="123"/>
      <c r="BQ3186" s="123"/>
      <c r="BR3186" s="123"/>
      <c r="BX3186" s="123"/>
      <c r="BY3186" s="123"/>
      <c r="CB3186" s="129" t="s">
        <v>2538</v>
      </c>
      <c r="CC3186" s="129" t="s">
        <v>204</v>
      </c>
      <c r="CD3186" s="129" t="s">
        <v>2822</v>
      </c>
      <c r="CE3186" s="129" t="s">
        <v>2845</v>
      </c>
      <c r="CF3186" s="129" t="s">
        <v>2849</v>
      </c>
      <c r="CG3186" s="131" t="s">
        <v>18164</v>
      </c>
      <c r="CH3186" s="131" t="s">
        <v>15020</v>
      </c>
      <c r="CI3186" s="124" t="s">
        <v>22169</v>
      </c>
    </row>
    <row r="3187" spans="45:87" ht="15" hidden="1" x14ac:dyDescent="0.25">
      <c r="AS3187" s="124" t="s">
        <v>7382</v>
      </c>
      <c r="AT3187" s="129" t="s">
        <v>2538</v>
      </c>
      <c r="AU3187" s="129" t="s">
        <v>204</v>
      </c>
      <c r="AV3187" s="129" t="s">
        <v>2822</v>
      </c>
      <c r="AW3187" s="129" t="s">
        <v>2845</v>
      </c>
      <c r="AX3187" s="129" t="s">
        <v>2850</v>
      </c>
      <c r="AZ3187" s="129" t="s">
        <v>3984</v>
      </c>
      <c r="BA3187" s="130" t="s">
        <v>15021</v>
      </c>
      <c r="BB3187" s="130" t="s">
        <v>15022</v>
      </c>
      <c r="BH3187" s="124"/>
      <c r="BI3187" s="124"/>
      <c r="BP3187" s="123"/>
      <c r="BQ3187" s="123"/>
      <c r="BR3187" s="123"/>
      <c r="BX3187" s="123"/>
      <c r="BY3187" s="123"/>
      <c r="CB3187" s="129" t="s">
        <v>2538</v>
      </c>
      <c r="CC3187" s="129" t="s">
        <v>204</v>
      </c>
      <c r="CD3187" s="129" t="s">
        <v>2822</v>
      </c>
      <c r="CE3187" s="129" t="s">
        <v>2845</v>
      </c>
      <c r="CF3187" s="129" t="s">
        <v>2850</v>
      </c>
      <c r="CG3187" s="131" t="s">
        <v>18164</v>
      </c>
      <c r="CH3187" s="131" t="s">
        <v>15022</v>
      </c>
      <c r="CI3187" s="124" t="s">
        <v>22170</v>
      </c>
    </row>
    <row r="3188" spans="45:87" ht="15" hidden="1" x14ac:dyDescent="0.25">
      <c r="AS3188" s="124" t="s">
        <v>7383</v>
      </c>
      <c r="AT3188" s="129" t="s">
        <v>2538</v>
      </c>
      <c r="AU3188" s="129" t="s">
        <v>204</v>
      </c>
      <c r="AV3188" s="129" t="s">
        <v>2822</v>
      </c>
      <c r="AW3188" s="129" t="s">
        <v>2845</v>
      </c>
      <c r="AX3188" s="129" t="s">
        <v>2851</v>
      </c>
      <c r="AZ3188" s="129" t="s">
        <v>3984</v>
      </c>
      <c r="BA3188" s="130" t="s">
        <v>15023</v>
      </c>
      <c r="BB3188" s="130" t="s">
        <v>15024</v>
      </c>
      <c r="BH3188" s="124"/>
      <c r="BI3188" s="124"/>
      <c r="BP3188" s="123"/>
      <c r="BQ3188" s="123"/>
      <c r="BR3188" s="123"/>
      <c r="BX3188" s="123"/>
      <c r="BY3188" s="123"/>
      <c r="CB3188" s="129" t="s">
        <v>2538</v>
      </c>
      <c r="CC3188" s="129" t="s">
        <v>204</v>
      </c>
      <c r="CD3188" s="129" t="s">
        <v>2822</v>
      </c>
      <c r="CE3188" s="129" t="s">
        <v>2845</v>
      </c>
      <c r="CF3188" s="129" t="s">
        <v>2851</v>
      </c>
      <c r="CG3188" s="131" t="s">
        <v>18164</v>
      </c>
      <c r="CH3188" s="131" t="s">
        <v>15024</v>
      </c>
      <c r="CI3188" s="124" t="s">
        <v>22171</v>
      </c>
    </row>
    <row r="3189" spans="45:87" ht="15" hidden="1" x14ac:dyDescent="0.25">
      <c r="AS3189" s="124" t="s">
        <v>7384</v>
      </c>
      <c r="AT3189" s="129" t="s">
        <v>2538</v>
      </c>
      <c r="AU3189" s="129" t="s">
        <v>204</v>
      </c>
      <c r="AV3189" s="129" t="s">
        <v>2822</v>
      </c>
      <c r="AW3189" s="129" t="s">
        <v>2845</v>
      </c>
      <c r="AX3189" s="129" t="s">
        <v>2852</v>
      </c>
      <c r="AZ3189" s="129" t="s">
        <v>3984</v>
      </c>
      <c r="BA3189" s="130" t="s">
        <v>15025</v>
      </c>
      <c r="BB3189" s="130" t="s">
        <v>15026</v>
      </c>
      <c r="BH3189" s="124"/>
      <c r="BI3189" s="124"/>
      <c r="BP3189" s="123"/>
      <c r="BQ3189" s="123"/>
      <c r="BR3189" s="123"/>
      <c r="BX3189" s="123"/>
      <c r="BY3189" s="123"/>
      <c r="CB3189" s="129" t="s">
        <v>2538</v>
      </c>
      <c r="CC3189" s="129" t="s">
        <v>204</v>
      </c>
      <c r="CD3189" s="129" t="s">
        <v>2822</v>
      </c>
      <c r="CE3189" s="129" t="s">
        <v>2845</v>
      </c>
      <c r="CF3189" s="129" t="s">
        <v>2852</v>
      </c>
      <c r="CG3189" s="131" t="s">
        <v>18164</v>
      </c>
      <c r="CH3189" s="131" t="s">
        <v>15026</v>
      </c>
      <c r="CI3189" s="124" t="s">
        <v>22172</v>
      </c>
    </row>
    <row r="3190" spans="45:87" ht="15" hidden="1" x14ac:dyDescent="0.25">
      <c r="AS3190" s="124" t="s">
        <v>7385</v>
      </c>
      <c r="AT3190" s="129" t="s">
        <v>2538</v>
      </c>
      <c r="AU3190" s="129" t="s">
        <v>204</v>
      </c>
      <c r="AV3190" s="129" t="s">
        <v>2822</v>
      </c>
      <c r="AW3190" s="129" t="s">
        <v>2845</v>
      </c>
      <c r="AX3190" s="129" t="s">
        <v>2853</v>
      </c>
      <c r="AZ3190" s="129" t="s">
        <v>3984</v>
      </c>
      <c r="BA3190" s="130" t="s">
        <v>15027</v>
      </c>
      <c r="BB3190" s="130" t="s">
        <v>15028</v>
      </c>
      <c r="BH3190" s="124"/>
      <c r="BI3190" s="124"/>
      <c r="BP3190" s="123"/>
      <c r="BQ3190" s="123"/>
      <c r="BR3190" s="123"/>
      <c r="BX3190" s="123"/>
      <c r="BY3190" s="123"/>
      <c r="CB3190" s="129" t="s">
        <v>2538</v>
      </c>
      <c r="CC3190" s="129" t="s">
        <v>204</v>
      </c>
      <c r="CD3190" s="129" t="s">
        <v>2822</v>
      </c>
      <c r="CE3190" s="129" t="s">
        <v>2845</v>
      </c>
      <c r="CF3190" s="129" t="s">
        <v>2853</v>
      </c>
      <c r="CG3190" s="131" t="s">
        <v>18164</v>
      </c>
      <c r="CH3190" s="131" t="s">
        <v>15028</v>
      </c>
      <c r="CI3190" s="124" t="s">
        <v>22173</v>
      </c>
    </row>
    <row r="3191" spans="45:87" ht="15" hidden="1" x14ac:dyDescent="0.25">
      <c r="AS3191" s="124" t="s">
        <v>7386</v>
      </c>
      <c r="AT3191" s="129" t="s">
        <v>2538</v>
      </c>
      <c r="AU3191" s="129" t="s">
        <v>204</v>
      </c>
      <c r="AV3191" s="129" t="s">
        <v>2822</v>
      </c>
      <c r="AW3191" s="129" t="s">
        <v>2845</v>
      </c>
      <c r="AX3191" s="129" t="s">
        <v>2854</v>
      </c>
      <c r="AZ3191" s="129" t="s">
        <v>3984</v>
      </c>
      <c r="BA3191" s="130" t="s">
        <v>15029</v>
      </c>
      <c r="BB3191" s="130" t="s">
        <v>15030</v>
      </c>
      <c r="BH3191" s="124"/>
      <c r="BI3191" s="124"/>
      <c r="BP3191" s="123"/>
      <c r="BQ3191" s="123"/>
      <c r="BR3191" s="123"/>
      <c r="BX3191" s="123"/>
      <c r="BY3191" s="123"/>
      <c r="CB3191" s="129" t="s">
        <v>2538</v>
      </c>
      <c r="CC3191" s="129" t="s">
        <v>204</v>
      </c>
      <c r="CD3191" s="129" t="s">
        <v>2822</v>
      </c>
      <c r="CE3191" s="129" t="s">
        <v>2845</v>
      </c>
      <c r="CF3191" s="129" t="s">
        <v>2854</v>
      </c>
      <c r="CG3191" s="131" t="s">
        <v>18164</v>
      </c>
      <c r="CH3191" s="131" t="s">
        <v>15030</v>
      </c>
      <c r="CI3191" s="124" t="s">
        <v>22174</v>
      </c>
    </row>
    <row r="3192" spans="45:87" ht="15" hidden="1" x14ac:dyDescent="0.25">
      <c r="AS3192" s="124" t="s">
        <v>7387</v>
      </c>
      <c r="AT3192" s="129" t="s">
        <v>2538</v>
      </c>
      <c r="AU3192" s="129" t="s">
        <v>204</v>
      </c>
      <c r="AV3192" s="129" t="s">
        <v>2822</v>
      </c>
      <c r="AW3192" s="129" t="s">
        <v>2845</v>
      </c>
      <c r="AX3192" s="129" t="s">
        <v>2855</v>
      </c>
      <c r="AZ3192" s="129" t="s">
        <v>3984</v>
      </c>
      <c r="BA3192" s="130" t="s">
        <v>15031</v>
      </c>
      <c r="BB3192" s="130" t="s">
        <v>15032</v>
      </c>
      <c r="BH3192" s="124"/>
      <c r="BI3192" s="124"/>
      <c r="BP3192" s="123"/>
      <c r="BQ3192" s="123"/>
      <c r="BR3192" s="123"/>
      <c r="BX3192" s="123"/>
      <c r="BY3192" s="123"/>
      <c r="CB3192" s="129" t="s">
        <v>2538</v>
      </c>
      <c r="CC3192" s="129" t="s">
        <v>204</v>
      </c>
      <c r="CD3192" s="129" t="s">
        <v>2822</v>
      </c>
      <c r="CE3192" s="129" t="s">
        <v>2845</v>
      </c>
      <c r="CF3192" s="129" t="s">
        <v>2855</v>
      </c>
      <c r="CG3192" s="131" t="s">
        <v>18164</v>
      </c>
      <c r="CH3192" s="131" t="s">
        <v>15032</v>
      </c>
      <c r="CI3192" s="124" t="s">
        <v>22175</v>
      </c>
    </row>
    <row r="3193" spans="45:87" ht="15" hidden="1" x14ac:dyDescent="0.25">
      <c r="AS3193" s="124" t="s">
        <v>7388</v>
      </c>
      <c r="AT3193" s="129" t="s">
        <v>2538</v>
      </c>
      <c r="AU3193" s="129" t="s">
        <v>204</v>
      </c>
      <c r="AV3193" s="129" t="s">
        <v>2822</v>
      </c>
      <c r="AW3193" s="129" t="s">
        <v>2845</v>
      </c>
      <c r="AX3193" s="129" t="s">
        <v>2856</v>
      </c>
      <c r="AZ3193" s="129" t="s">
        <v>3984</v>
      </c>
      <c r="BA3193" s="130" t="s">
        <v>15033</v>
      </c>
      <c r="BB3193" s="130" t="s">
        <v>15034</v>
      </c>
      <c r="BH3193" s="124"/>
      <c r="BI3193" s="124"/>
      <c r="BP3193" s="123"/>
      <c r="BQ3193" s="123"/>
      <c r="BR3193" s="123"/>
      <c r="BX3193" s="123"/>
      <c r="BY3193" s="123"/>
      <c r="CB3193" s="129" t="s">
        <v>2538</v>
      </c>
      <c r="CC3193" s="129" t="s">
        <v>204</v>
      </c>
      <c r="CD3193" s="129" t="s">
        <v>2822</v>
      </c>
      <c r="CE3193" s="129" t="s">
        <v>2845</v>
      </c>
      <c r="CF3193" s="129" t="s">
        <v>2856</v>
      </c>
      <c r="CG3193" s="131" t="s">
        <v>18164</v>
      </c>
      <c r="CH3193" s="131" t="s">
        <v>15034</v>
      </c>
      <c r="CI3193" s="124" t="s">
        <v>22176</v>
      </c>
    </row>
    <row r="3194" spans="45:87" ht="15" hidden="1" x14ac:dyDescent="0.25">
      <c r="AS3194" s="124" t="s">
        <v>7389</v>
      </c>
      <c r="AT3194" s="129" t="s">
        <v>2538</v>
      </c>
      <c r="AU3194" s="129" t="s">
        <v>204</v>
      </c>
      <c r="AV3194" s="129" t="s">
        <v>2822</v>
      </c>
      <c r="AW3194" s="129" t="s">
        <v>2845</v>
      </c>
      <c r="AX3194" s="129" t="s">
        <v>2857</v>
      </c>
      <c r="AZ3194" s="129" t="s">
        <v>3984</v>
      </c>
      <c r="BA3194" s="130" t="s">
        <v>15035</v>
      </c>
      <c r="BB3194" s="130" t="s">
        <v>15036</v>
      </c>
      <c r="BH3194" s="124"/>
      <c r="BI3194" s="124"/>
      <c r="BP3194" s="123"/>
      <c r="BQ3194" s="123"/>
      <c r="BR3194" s="123"/>
      <c r="BX3194" s="123"/>
      <c r="BY3194" s="123"/>
      <c r="CB3194" s="129" t="s">
        <v>2538</v>
      </c>
      <c r="CC3194" s="129" t="s">
        <v>204</v>
      </c>
      <c r="CD3194" s="129" t="s">
        <v>2822</v>
      </c>
      <c r="CE3194" s="129" t="s">
        <v>2845</v>
      </c>
      <c r="CF3194" s="129" t="s">
        <v>2857</v>
      </c>
      <c r="CG3194" s="131" t="s">
        <v>18164</v>
      </c>
      <c r="CH3194" s="131" t="s">
        <v>15036</v>
      </c>
      <c r="CI3194" s="124" t="s">
        <v>22177</v>
      </c>
    </row>
    <row r="3195" spans="45:87" ht="15" hidden="1" x14ac:dyDescent="0.25">
      <c r="AS3195" s="124" t="s">
        <v>7390</v>
      </c>
      <c r="AT3195" s="129" t="s">
        <v>2538</v>
      </c>
      <c r="AU3195" s="129" t="s">
        <v>204</v>
      </c>
      <c r="AV3195" s="129" t="s">
        <v>2822</v>
      </c>
      <c r="AW3195" s="129" t="s">
        <v>2845</v>
      </c>
      <c r="AX3195" s="129" t="s">
        <v>2858</v>
      </c>
      <c r="AZ3195" s="129" t="s">
        <v>3984</v>
      </c>
      <c r="BA3195" s="130" t="s">
        <v>15037</v>
      </c>
      <c r="BB3195" s="130" t="s">
        <v>15038</v>
      </c>
      <c r="BH3195" s="124"/>
      <c r="BI3195" s="124"/>
      <c r="BP3195" s="123"/>
      <c r="BQ3195" s="123"/>
      <c r="BR3195" s="123"/>
      <c r="BX3195" s="123"/>
      <c r="BY3195" s="123"/>
      <c r="CB3195" s="129" t="s">
        <v>2538</v>
      </c>
      <c r="CC3195" s="129" t="s">
        <v>204</v>
      </c>
      <c r="CD3195" s="129" t="s">
        <v>2822</v>
      </c>
      <c r="CE3195" s="129" t="s">
        <v>2845</v>
      </c>
      <c r="CF3195" s="129" t="s">
        <v>2858</v>
      </c>
      <c r="CG3195" s="131" t="s">
        <v>18164</v>
      </c>
      <c r="CH3195" s="131" t="s">
        <v>15038</v>
      </c>
      <c r="CI3195" s="124" t="s">
        <v>22178</v>
      </c>
    </row>
    <row r="3196" spans="45:87" ht="15" hidden="1" x14ac:dyDescent="0.25">
      <c r="AS3196" s="124" t="s">
        <v>7391</v>
      </c>
      <c r="AT3196" s="129" t="s">
        <v>2538</v>
      </c>
      <c r="AU3196" s="129" t="s">
        <v>204</v>
      </c>
      <c r="AV3196" s="129" t="s">
        <v>2822</v>
      </c>
      <c r="AW3196" s="129" t="s">
        <v>2845</v>
      </c>
      <c r="AX3196" s="129" t="s">
        <v>2859</v>
      </c>
      <c r="AZ3196" s="129" t="s">
        <v>3984</v>
      </c>
      <c r="BA3196" s="130" t="s">
        <v>15039</v>
      </c>
      <c r="BB3196" s="130" t="s">
        <v>15040</v>
      </c>
      <c r="BH3196" s="124"/>
      <c r="BI3196" s="124"/>
      <c r="BP3196" s="123"/>
      <c r="BQ3196" s="123"/>
      <c r="BR3196" s="123"/>
      <c r="BX3196" s="123"/>
      <c r="BY3196" s="123"/>
      <c r="CB3196" s="129" t="s">
        <v>2538</v>
      </c>
      <c r="CC3196" s="129" t="s">
        <v>204</v>
      </c>
      <c r="CD3196" s="129" t="s">
        <v>2822</v>
      </c>
      <c r="CE3196" s="129" t="s">
        <v>2845</v>
      </c>
      <c r="CF3196" s="129" t="s">
        <v>2859</v>
      </c>
      <c r="CG3196" s="131" t="s">
        <v>18164</v>
      </c>
      <c r="CH3196" s="131" t="s">
        <v>15040</v>
      </c>
      <c r="CI3196" s="124" t="s">
        <v>22179</v>
      </c>
    </row>
    <row r="3197" spans="45:87" ht="15" hidden="1" x14ac:dyDescent="0.25">
      <c r="AS3197" s="124" t="s">
        <v>7392</v>
      </c>
      <c r="AT3197" s="129" t="s">
        <v>2538</v>
      </c>
      <c r="AU3197" s="129" t="s">
        <v>204</v>
      </c>
      <c r="AV3197" s="129" t="s">
        <v>2822</v>
      </c>
      <c r="AW3197" s="129" t="s">
        <v>2845</v>
      </c>
      <c r="AX3197" s="129" t="s">
        <v>2860</v>
      </c>
      <c r="AZ3197" s="129" t="s">
        <v>3984</v>
      </c>
      <c r="BA3197" s="130" t="s">
        <v>15041</v>
      </c>
      <c r="BB3197" s="130" t="s">
        <v>15042</v>
      </c>
      <c r="BH3197" s="124"/>
      <c r="BI3197" s="124"/>
      <c r="BP3197" s="123"/>
      <c r="BQ3197" s="123"/>
      <c r="BR3197" s="123"/>
      <c r="BX3197" s="123"/>
      <c r="BY3197" s="123"/>
      <c r="CB3197" s="129" t="s">
        <v>2538</v>
      </c>
      <c r="CC3197" s="129" t="s">
        <v>204</v>
      </c>
      <c r="CD3197" s="129" t="s">
        <v>2822</v>
      </c>
      <c r="CE3197" s="129" t="s">
        <v>2845</v>
      </c>
      <c r="CF3197" s="129" t="s">
        <v>2860</v>
      </c>
      <c r="CG3197" s="131" t="s">
        <v>18164</v>
      </c>
      <c r="CH3197" s="131" t="s">
        <v>15042</v>
      </c>
      <c r="CI3197" s="124" t="s">
        <v>22180</v>
      </c>
    </row>
    <row r="3198" spans="45:87" ht="15" hidden="1" x14ac:dyDescent="0.25">
      <c r="AS3198" s="124" t="s">
        <v>7393</v>
      </c>
      <c r="AT3198" s="129" t="s">
        <v>2538</v>
      </c>
      <c r="AU3198" s="129" t="s">
        <v>204</v>
      </c>
      <c r="AV3198" s="129" t="s">
        <v>2822</v>
      </c>
      <c r="AW3198" s="129" t="s">
        <v>2845</v>
      </c>
      <c r="AX3198" s="129" t="s">
        <v>2861</v>
      </c>
      <c r="AZ3198" s="129" t="s">
        <v>3984</v>
      </c>
      <c r="BA3198" s="130" t="s">
        <v>15043</v>
      </c>
      <c r="BB3198" s="130" t="s">
        <v>15044</v>
      </c>
      <c r="BH3198" s="124"/>
      <c r="BI3198" s="124"/>
      <c r="BP3198" s="123"/>
      <c r="BQ3198" s="123"/>
      <c r="BR3198" s="123"/>
      <c r="BX3198" s="123"/>
      <c r="BY3198" s="123"/>
      <c r="CB3198" s="129" t="s">
        <v>2538</v>
      </c>
      <c r="CC3198" s="129" t="s">
        <v>204</v>
      </c>
      <c r="CD3198" s="129" t="s">
        <v>2822</v>
      </c>
      <c r="CE3198" s="129" t="s">
        <v>2845</v>
      </c>
      <c r="CF3198" s="129" t="s">
        <v>2861</v>
      </c>
      <c r="CG3198" s="131" t="s">
        <v>18164</v>
      </c>
      <c r="CH3198" s="131" t="s">
        <v>15044</v>
      </c>
      <c r="CI3198" s="124" t="s">
        <v>22181</v>
      </c>
    </row>
    <row r="3199" spans="45:87" ht="15" hidden="1" x14ac:dyDescent="0.25">
      <c r="AS3199" s="124" t="s">
        <v>7394</v>
      </c>
      <c r="AT3199" s="129" t="s">
        <v>2538</v>
      </c>
      <c r="AU3199" s="129" t="s">
        <v>204</v>
      </c>
      <c r="AV3199" s="129" t="s">
        <v>2822</v>
      </c>
      <c r="AW3199" s="129" t="s">
        <v>2845</v>
      </c>
      <c r="AX3199" s="129" t="s">
        <v>2862</v>
      </c>
      <c r="AZ3199" s="129" t="s">
        <v>3984</v>
      </c>
      <c r="BA3199" s="130" t="s">
        <v>15045</v>
      </c>
      <c r="BB3199" s="130" t="s">
        <v>15046</v>
      </c>
      <c r="BH3199" s="124"/>
      <c r="BI3199" s="124"/>
      <c r="BP3199" s="123"/>
      <c r="BQ3199" s="123"/>
      <c r="BR3199" s="123"/>
      <c r="BX3199" s="123"/>
      <c r="BY3199" s="123"/>
      <c r="CB3199" s="129" t="s">
        <v>2538</v>
      </c>
      <c r="CC3199" s="129" t="s">
        <v>204</v>
      </c>
      <c r="CD3199" s="129" t="s">
        <v>2822</v>
      </c>
      <c r="CE3199" s="129" t="s">
        <v>2845</v>
      </c>
      <c r="CF3199" s="129" t="s">
        <v>2862</v>
      </c>
      <c r="CG3199" s="131" t="s">
        <v>18164</v>
      </c>
      <c r="CH3199" s="131" t="s">
        <v>15046</v>
      </c>
      <c r="CI3199" s="124" t="s">
        <v>22182</v>
      </c>
    </row>
    <row r="3200" spans="45:87" ht="15" hidden="1" x14ac:dyDescent="0.25">
      <c r="AS3200" s="124" t="s">
        <v>7395</v>
      </c>
      <c r="AT3200" s="129" t="s">
        <v>2538</v>
      </c>
      <c r="AU3200" s="129" t="s">
        <v>204</v>
      </c>
      <c r="AV3200" s="129" t="s">
        <v>2822</v>
      </c>
      <c r="AW3200" s="129" t="s">
        <v>2845</v>
      </c>
      <c r="AX3200" s="129" t="s">
        <v>2863</v>
      </c>
      <c r="AZ3200" s="129" t="s">
        <v>3984</v>
      </c>
      <c r="BA3200" s="130" t="s">
        <v>15047</v>
      </c>
      <c r="BB3200" s="130" t="s">
        <v>15048</v>
      </c>
      <c r="BH3200" s="124"/>
      <c r="BI3200" s="124"/>
      <c r="BP3200" s="123"/>
      <c r="BQ3200" s="123"/>
      <c r="BR3200" s="123"/>
      <c r="BX3200" s="123"/>
      <c r="BY3200" s="123"/>
      <c r="CB3200" s="129" t="s">
        <v>2538</v>
      </c>
      <c r="CC3200" s="129" t="s">
        <v>204</v>
      </c>
      <c r="CD3200" s="129" t="s">
        <v>2822</v>
      </c>
      <c r="CE3200" s="129" t="s">
        <v>2845</v>
      </c>
      <c r="CF3200" s="129" t="s">
        <v>2863</v>
      </c>
      <c r="CG3200" s="131" t="s">
        <v>18164</v>
      </c>
      <c r="CH3200" s="131" t="s">
        <v>15048</v>
      </c>
      <c r="CI3200" s="124" t="s">
        <v>22183</v>
      </c>
    </row>
    <row r="3201" spans="45:87" ht="15" hidden="1" x14ac:dyDescent="0.25">
      <c r="AS3201" s="124" t="s">
        <v>7396</v>
      </c>
      <c r="AT3201" s="129" t="s">
        <v>2538</v>
      </c>
      <c r="AU3201" s="129" t="s">
        <v>204</v>
      </c>
      <c r="AV3201" s="129" t="s">
        <v>2822</v>
      </c>
      <c r="AW3201" s="129" t="s">
        <v>2845</v>
      </c>
      <c r="AX3201" s="129" t="s">
        <v>2864</v>
      </c>
      <c r="AZ3201" s="129" t="s">
        <v>3984</v>
      </c>
      <c r="BA3201" s="130" t="s">
        <v>15049</v>
      </c>
      <c r="BB3201" s="130" t="s">
        <v>15050</v>
      </c>
      <c r="BH3201" s="124"/>
      <c r="BI3201" s="124"/>
      <c r="BP3201" s="123"/>
      <c r="BQ3201" s="123"/>
      <c r="BR3201" s="123"/>
      <c r="BX3201" s="123"/>
      <c r="BY3201" s="123"/>
      <c r="CB3201" s="129" t="s">
        <v>2538</v>
      </c>
      <c r="CC3201" s="129" t="s">
        <v>204</v>
      </c>
      <c r="CD3201" s="129" t="s">
        <v>2822</v>
      </c>
      <c r="CE3201" s="129" t="s">
        <v>2845</v>
      </c>
      <c r="CF3201" s="129" t="s">
        <v>2864</v>
      </c>
      <c r="CG3201" s="131" t="s">
        <v>18164</v>
      </c>
      <c r="CH3201" s="131" t="s">
        <v>15050</v>
      </c>
      <c r="CI3201" s="124" t="s">
        <v>22184</v>
      </c>
    </row>
    <row r="3202" spans="45:87" ht="15" hidden="1" x14ac:dyDescent="0.25">
      <c r="AS3202" s="124" t="s">
        <v>7397</v>
      </c>
      <c r="AT3202" s="129" t="s">
        <v>2538</v>
      </c>
      <c r="AU3202" s="129" t="s">
        <v>204</v>
      </c>
      <c r="AV3202" s="129" t="s">
        <v>2822</v>
      </c>
      <c r="AW3202" s="129" t="s">
        <v>2865</v>
      </c>
      <c r="AX3202" s="129" t="s">
        <v>2866</v>
      </c>
      <c r="AZ3202" s="129" t="s">
        <v>3984</v>
      </c>
      <c r="BA3202" s="130" t="s">
        <v>15051</v>
      </c>
      <c r="BB3202" s="130" t="s">
        <v>15052</v>
      </c>
      <c r="BH3202" s="124"/>
      <c r="BI3202" s="124"/>
      <c r="BP3202" s="123"/>
      <c r="BQ3202" s="123"/>
      <c r="BR3202" s="123"/>
      <c r="BX3202" s="123"/>
      <c r="BY3202" s="123"/>
      <c r="CB3202" s="129" t="s">
        <v>2538</v>
      </c>
      <c r="CC3202" s="129" t="s">
        <v>204</v>
      </c>
      <c r="CD3202" s="129" t="s">
        <v>2822</v>
      </c>
      <c r="CE3202" s="129" t="s">
        <v>2865</v>
      </c>
      <c r="CF3202" s="129" t="s">
        <v>2866</v>
      </c>
      <c r="CG3202" s="131" t="s">
        <v>18165</v>
      </c>
      <c r="CH3202" s="131" t="s">
        <v>15052</v>
      </c>
      <c r="CI3202" s="124" t="s">
        <v>22185</v>
      </c>
    </row>
    <row r="3203" spans="45:87" ht="15" hidden="1" x14ac:dyDescent="0.25">
      <c r="AS3203" s="124" t="s">
        <v>7398</v>
      </c>
      <c r="AT3203" s="129" t="s">
        <v>2538</v>
      </c>
      <c r="AU3203" s="129" t="s">
        <v>204</v>
      </c>
      <c r="AV3203" s="129" t="s">
        <v>2822</v>
      </c>
      <c r="AW3203" s="129" t="s">
        <v>2865</v>
      </c>
      <c r="AX3203" s="129" t="s">
        <v>2867</v>
      </c>
      <c r="AZ3203" s="129" t="s">
        <v>3984</v>
      </c>
      <c r="BA3203" s="130" t="s">
        <v>15053</v>
      </c>
      <c r="BB3203" s="130" t="s">
        <v>15054</v>
      </c>
      <c r="BH3203" s="124"/>
      <c r="BI3203" s="124"/>
      <c r="BP3203" s="123"/>
      <c r="BQ3203" s="123"/>
      <c r="BR3203" s="123"/>
      <c r="BX3203" s="123"/>
      <c r="BY3203" s="123"/>
      <c r="CB3203" s="129" t="s">
        <v>2538</v>
      </c>
      <c r="CC3203" s="129" t="s">
        <v>204</v>
      </c>
      <c r="CD3203" s="129" t="s">
        <v>2822</v>
      </c>
      <c r="CE3203" s="129" t="s">
        <v>2865</v>
      </c>
      <c r="CF3203" s="129" t="s">
        <v>2867</v>
      </c>
      <c r="CG3203" s="131" t="s">
        <v>18165</v>
      </c>
      <c r="CH3203" s="131" t="s">
        <v>15054</v>
      </c>
      <c r="CI3203" s="124" t="s">
        <v>22186</v>
      </c>
    </row>
    <row r="3204" spans="45:87" ht="15" hidden="1" x14ac:dyDescent="0.25">
      <c r="AS3204" s="124" t="s">
        <v>7399</v>
      </c>
      <c r="AT3204" s="129" t="s">
        <v>2538</v>
      </c>
      <c r="AU3204" s="129" t="s">
        <v>204</v>
      </c>
      <c r="AV3204" s="129" t="s">
        <v>2822</v>
      </c>
      <c r="AW3204" s="129" t="s">
        <v>2865</v>
      </c>
      <c r="AX3204" s="129" t="s">
        <v>2868</v>
      </c>
      <c r="AZ3204" s="129" t="s">
        <v>3984</v>
      </c>
      <c r="BA3204" s="130" t="s">
        <v>15055</v>
      </c>
      <c r="BB3204" s="130" t="s">
        <v>15056</v>
      </c>
      <c r="BH3204" s="124"/>
      <c r="BI3204" s="124"/>
      <c r="BP3204" s="123"/>
      <c r="BQ3204" s="123"/>
      <c r="BR3204" s="123"/>
      <c r="BX3204" s="123"/>
      <c r="BY3204" s="123"/>
      <c r="CB3204" s="129" t="s">
        <v>2538</v>
      </c>
      <c r="CC3204" s="129" t="s">
        <v>204</v>
      </c>
      <c r="CD3204" s="129" t="s">
        <v>2822</v>
      </c>
      <c r="CE3204" s="129" t="s">
        <v>2865</v>
      </c>
      <c r="CF3204" s="129" t="s">
        <v>2868</v>
      </c>
      <c r="CG3204" s="131" t="s">
        <v>18165</v>
      </c>
      <c r="CH3204" s="131" t="s">
        <v>15056</v>
      </c>
      <c r="CI3204" s="124" t="s">
        <v>22187</v>
      </c>
    </row>
    <row r="3205" spans="45:87" ht="15" hidden="1" x14ac:dyDescent="0.25">
      <c r="AS3205" s="124" t="s">
        <v>7400</v>
      </c>
      <c r="AT3205" s="129" t="s">
        <v>2538</v>
      </c>
      <c r="AU3205" s="129" t="s">
        <v>204</v>
      </c>
      <c r="AV3205" s="129" t="s">
        <v>2822</v>
      </c>
      <c r="AW3205" s="129" t="s">
        <v>2865</v>
      </c>
      <c r="AX3205" s="129" t="s">
        <v>2869</v>
      </c>
      <c r="AZ3205" s="129" t="s">
        <v>3984</v>
      </c>
      <c r="BA3205" s="130" t="s">
        <v>15057</v>
      </c>
      <c r="BB3205" s="130" t="s">
        <v>15058</v>
      </c>
      <c r="BH3205" s="124"/>
      <c r="BI3205" s="124"/>
      <c r="BP3205" s="123"/>
      <c r="BQ3205" s="123"/>
      <c r="BR3205" s="123"/>
      <c r="BX3205" s="123"/>
      <c r="BY3205" s="123"/>
      <c r="CB3205" s="129" t="s">
        <v>2538</v>
      </c>
      <c r="CC3205" s="129" t="s">
        <v>204</v>
      </c>
      <c r="CD3205" s="129" t="s">
        <v>2822</v>
      </c>
      <c r="CE3205" s="129" t="s">
        <v>2865</v>
      </c>
      <c r="CF3205" s="129" t="s">
        <v>2869</v>
      </c>
      <c r="CG3205" s="131" t="s">
        <v>18165</v>
      </c>
      <c r="CH3205" s="131" t="s">
        <v>15058</v>
      </c>
      <c r="CI3205" s="124" t="s">
        <v>22188</v>
      </c>
    </row>
    <row r="3206" spans="45:87" ht="15" hidden="1" x14ac:dyDescent="0.25">
      <c r="AS3206" s="124" t="s">
        <v>7401</v>
      </c>
      <c r="AT3206" s="129" t="s">
        <v>2538</v>
      </c>
      <c r="AU3206" s="129" t="s">
        <v>204</v>
      </c>
      <c r="AV3206" s="129" t="s">
        <v>2822</v>
      </c>
      <c r="AW3206" s="129" t="s">
        <v>2865</v>
      </c>
      <c r="AX3206" s="129" t="s">
        <v>2870</v>
      </c>
      <c r="AZ3206" s="129" t="s">
        <v>3984</v>
      </c>
      <c r="BA3206" s="130" t="s">
        <v>15059</v>
      </c>
      <c r="BB3206" s="130" t="s">
        <v>15060</v>
      </c>
      <c r="BH3206" s="124"/>
      <c r="BI3206" s="124"/>
      <c r="BP3206" s="123"/>
      <c r="BQ3206" s="123"/>
      <c r="BR3206" s="123"/>
      <c r="BX3206" s="123"/>
      <c r="BY3206" s="123"/>
      <c r="CB3206" s="129" t="s">
        <v>2538</v>
      </c>
      <c r="CC3206" s="129" t="s">
        <v>204</v>
      </c>
      <c r="CD3206" s="129" t="s">
        <v>2822</v>
      </c>
      <c r="CE3206" s="129" t="s">
        <v>2865</v>
      </c>
      <c r="CF3206" s="129" t="s">
        <v>2870</v>
      </c>
      <c r="CG3206" s="131" t="s">
        <v>18165</v>
      </c>
      <c r="CH3206" s="131" t="s">
        <v>15060</v>
      </c>
      <c r="CI3206" s="124" t="s">
        <v>22189</v>
      </c>
    </row>
    <row r="3207" spans="45:87" ht="15" hidden="1" x14ac:dyDescent="0.25">
      <c r="AS3207" s="124" t="s">
        <v>7402</v>
      </c>
      <c r="AT3207" s="129" t="s">
        <v>2538</v>
      </c>
      <c r="AU3207" s="129" t="s">
        <v>204</v>
      </c>
      <c r="AV3207" s="129" t="s">
        <v>2822</v>
      </c>
      <c r="AW3207" s="129" t="s">
        <v>2865</v>
      </c>
      <c r="AX3207" s="129" t="s">
        <v>2871</v>
      </c>
      <c r="AZ3207" s="129" t="s">
        <v>3984</v>
      </c>
      <c r="BA3207" s="130" t="s">
        <v>15061</v>
      </c>
      <c r="BB3207" s="130" t="s">
        <v>15062</v>
      </c>
      <c r="BH3207" s="124"/>
      <c r="BI3207" s="124"/>
      <c r="BP3207" s="123"/>
      <c r="BQ3207" s="123"/>
      <c r="BR3207" s="123"/>
      <c r="BX3207" s="123"/>
      <c r="BY3207" s="123"/>
      <c r="CB3207" s="129" t="s">
        <v>2538</v>
      </c>
      <c r="CC3207" s="129" t="s">
        <v>204</v>
      </c>
      <c r="CD3207" s="129" t="s">
        <v>2822</v>
      </c>
      <c r="CE3207" s="129" t="s">
        <v>2865</v>
      </c>
      <c r="CF3207" s="129" t="s">
        <v>2871</v>
      </c>
      <c r="CG3207" s="131" t="s">
        <v>18165</v>
      </c>
      <c r="CH3207" s="131" t="s">
        <v>15062</v>
      </c>
      <c r="CI3207" s="124" t="s">
        <v>22190</v>
      </c>
    </row>
    <row r="3208" spans="45:87" ht="15" hidden="1" x14ac:dyDescent="0.25">
      <c r="AS3208" s="124" t="s">
        <v>7403</v>
      </c>
      <c r="AT3208" s="129" t="s">
        <v>2538</v>
      </c>
      <c r="AU3208" s="129" t="s">
        <v>204</v>
      </c>
      <c r="AV3208" s="129" t="s">
        <v>2822</v>
      </c>
      <c r="AW3208" s="129" t="s">
        <v>2865</v>
      </c>
      <c r="AX3208" s="129" t="s">
        <v>2872</v>
      </c>
      <c r="AZ3208" s="129" t="s">
        <v>3984</v>
      </c>
      <c r="BA3208" s="130" t="s">
        <v>15063</v>
      </c>
      <c r="BB3208" s="130" t="s">
        <v>15064</v>
      </c>
      <c r="BH3208" s="124"/>
      <c r="BI3208" s="124"/>
      <c r="BP3208" s="123"/>
      <c r="BQ3208" s="123"/>
      <c r="BR3208" s="123"/>
      <c r="BX3208" s="123"/>
      <c r="BY3208" s="123"/>
      <c r="CB3208" s="129" t="s">
        <v>2538</v>
      </c>
      <c r="CC3208" s="129" t="s">
        <v>204</v>
      </c>
      <c r="CD3208" s="129" t="s">
        <v>2822</v>
      </c>
      <c r="CE3208" s="129" t="s">
        <v>2865</v>
      </c>
      <c r="CF3208" s="129" t="s">
        <v>2872</v>
      </c>
      <c r="CG3208" s="131" t="s">
        <v>18165</v>
      </c>
      <c r="CH3208" s="131" t="s">
        <v>15064</v>
      </c>
      <c r="CI3208" s="124" t="s">
        <v>22191</v>
      </c>
    </row>
    <row r="3209" spans="45:87" ht="15" hidden="1" x14ac:dyDescent="0.25">
      <c r="AS3209" s="124" t="s">
        <v>7404</v>
      </c>
      <c r="AT3209" s="129" t="s">
        <v>2538</v>
      </c>
      <c r="AU3209" s="129" t="s">
        <v>204</v>
      </c>
      <c r="AV3209" s="129" t="s">
        <v>2822</v>
      </c>
      <c r="AW3209" s="129" t="s">
        <v>2865</v>
      </c>
      <c r="AX3209" s="129" t="s">
        <v>2873</v>
      </c>
      <c r="AZ3209" s="129" t="s">
        <v>3984</v>
      </c>
      <c r="BA3209" s="130" t="s">
        <v>15065</v>
      </c>
      <c r="BB3209" s="130" t="s">
        <v>15066</v>
      </c>
      <c r="BH3209" s="124"/>
      <c r="BI3209" s="124"/>
      <c r="BP3209" s="123"/>
      <c r="BQ3209" s="123"/>
      <c r="BR3209" s="123"/>
      <c r="BX3209" s="123"/>
      <c r="BY3209" s="123"/>
      <c r="CB3209" s="129" t="s">
        <v>2538</v>
      </c>
      <c r="CC3209" s="129" t="s">
        <v>204</v>
      </c>
      <c r="CD3209" s="129" t="s">
        <v>2822</v>
      </c>
      <c r="CE3209" s="129" t="s">
        <v>2865</v>
      </c>
      <c r="CF3209" s="129" t="s">
        <v>2873</v>
      </c>
      <c r="CG3209" s="131" t="s">
        <v>18165</v>
      </c>
      <c r="CH3209" s="131" t="s">
        <v>15066</v>
      </c>
      <c r="CI3209" s="124" t="s">
        <v>22192</v>
      </c>
    </row>
    <row r="3210" spans="45:87" ht="15" hidden="1" x14ac:dyDescent="0.25">
      <c r="AS3210" s="124" t="s">
        <v>7405</v>
      </c>
      <c r="AT3210" s="129" t="s">
        <v>2538</v>
      </c>
      <c r="AU3210" s="129" t="s">
        <v>204</v>
      </c>
      <c r="AV3210" s="129" t="s">
        <v>2822</v>
      </c>
      <c r="AW3210" s="129" t="s">
        <v>2865</v>
      </c>
      <c r="AX3210" s="129" t="s">
        <v>2874</v>
      </c>
      <c r="AZ3210" s="129" t="s">
        <v>3984</v>
      </c>
      <c r="BA3210" s="130" t="s">
        <v>15067</v>
      </c>
      <c r="BB3210" s="130" t="s">
        <v>15068</v>
      </c>
      <c r="BH3210" s="124"/>
      <c r="BI3210" s="124"/>
      <c r="BP3210" s="123"/>
      <c r="BQ3210" s="123"/>
      <c r="BR3210" s="123"/>
      <c r="BX3210" s="123"/>
      <c r="BY3210" s="123"/>
      <c r="CB3210" s="129" t="s">
        <v>2538</v>
      </c>
      <c r="CC3210" s="129" t="s">
        <v>204</v>
      </c>
      <c r="CD3210" s="129" t="s">
        <v>2822</v>
      </c>
      <c r="CE3210" s="129" t="s">
        <v>2865</v>
      </c>
      <c r="CF3210" s="129" t="s">
        <v>2874</v>
      </c>
      <c r="CG3210" s="131" t="s">
        <v>18165</v>
      </c>
      <c r="CH3210" s="131" t="s">
        <v>15068</v>
      </c>
      <c r="CI3210" s="124" t="s">
        <v>22193</v>
      </c>
    </row>
    <row r="3211" spans="45:87" ht="15" hidden="1" x14ac:dyDescent="0.25">
      <c r="AS3211" s="124" t="s">
        <v>7406</v>
      </c>
      <c r="AT3211" s="129" t="s">
        <v>2538</v>
      </c>
      <c r="AU3211" s="129" t="s">
        <v>204</v>
      </c>
      <c r="AV3211" s="129" t="s">
        <v>2822</v>
      </c>
      <c r="AW3211" s="129" t="s">
        <v>2865</v>
      </c>
      <c r="AX3211" s="129" t="s">
        <v>2875</v>
      </c>
      <c r="AZ3211" s="129" t="s">
        <v>3984</v>
      </c>
      <c r="BA3211" s="130" t="s">
        <v>15069</v>
      </c>
      <c r="BB3211" s="130" t="s">
        <v>15070</v>
      </c>
      <c r="BH3211" s="124"/>
      <c r="BI3211" s="124"/>
      <c r="BP3211" s="123"/>
      <c r="BQ3211" s="123"/>
      <c r="BR3211" s="123"/>
      <c r="BX3211" s="123"/>
      <c r="BY3211" s="123"/>
      <c r="CB3211" s="129" t="s">
        <v>2538</v>
      </c>
      <c r="CC3211" s="129" t="s">
        <v>204</v>
      </c>
      <c r="CD3211" s="129" t="s">
        <v>2822</v>
      </c>
      <c r="CE3211" s="129" t="s">
        <v>2865</v>
      </c>
      <c r="CF3211" s="129" t="s">
        <v>2875</v>
      </c>
      <c r="CG3211" s="131" t="s">
        <v>18165</v>
      </c>
      <c r="CH3211" s="131" t="s">
        <v>15070</v>
      </c>
      <c r="CI3211" s="124" t="s">
        <v>22194</v>
      </c>
    </row>
    <row r="3212" spans="45:87" ht="15" hidden="1" x14ac:dyDescent="0.25">
      <c r="AS3212" s="124" t="s">
        <v>7407</v>
      </c>
      <c r="AT3212" s="129" t="s">
        <v>2538</v>
      </c>
      <c r="AU3212" s="129" t="s">
        <v>204</v>
      </c>
      <c r="AV3212" s="129" t="s">
        <v>2822</v>
      </c>
      <c r="AW3212" s="129" t="s">
        <v>2865</v>
      </c>
      <c r="AX3212" s="129" t="s">
        <v>2876</v>
      </c>
      <c r="AZ3212" s="129" t="s">
        <v>3984</v>
      </c>
      <c r="BA3212" s="130" t="s">
        <v>15071</v>
      </c>
      <c r="BB3212" s="130" t="s">
        <v>15072</v>
      </c>
      <c r="BH3212" s="124"/>
      <c r="BI3212" s="124"/>
      <c r="BP3212" s="123"/>
      <c r="BQ3212" s="123"/>
      <c r="BR3212" s="123"/>
      <c r="BX3212" s="123"/>
      <c r="BY3212" s="123"/>
      <c r="CB3212" s="129" t="s">
        <v>2538</v>
      </c>
      <c r="CC3212" s="129" t="s">
        <v>204</v>
      </c>
      <c r="CD3212" s="129" t="s">
        <v>2822</v>
      </c>
      <c r="CE3212" s="129" t="s">
        <v>2865</v>
      </c>
      <c r="CF3212" s="129" t="s">
        <v>2876</v>
      </c>
      <c r="CG3212" s="131" t="s">
        <v>18165</v>
      </c>
      <c r="CH3212" s="131" t="s">
        <v>15072</v>
      </c>
      <c r="CI3212" s="124" t="s">
        <v>22195</v>
      </c>
    </row>
    <row r="3213" spans="45:87" ht="15" hidden="1" x14ac:dyDescent="0.25">
      <c r="AS3213" s="124" t="s">
        <v>7408</v>
      </c>
      <c r="AT3213" s="129" t="s">
        <v>2538</v>
      </c>
      <c r="AU3213" s="129" t="s">
        <v>204</v>
      </c>
      <c r="AV3213" s="129" t="s">
        <v>2822</v>
      </c>
      <c r="AW3213" s="129" t="s">
        <v>2865</v>
      </c>
      <c r="AX3213" s="129" t="s">
        <v>2877</v>
      </c>
      <c r="AZ3213" s="129" t="s">
        <v>3984</v>
      </c>
      <c r="BA3213" s="130" t="s">
        <v>15073</v>
      </c>
      <c r="BB3213" s="130" t="s">
        <v>15074</v>
      </c>
      <c r="BH3213" s="124"/>
      <c r="BI3213" s="124"/>
      <c r="BP3213" s="123"/>
      <c r="BQ3213" s="123"/>
      <c r="BR3213" s="123"/>
      <c r="BX3213" s="123"/>
      <c r="BY3213" s="123"/>
      <c r="CB3213" s="129" t="s">
        <v>2538</v>
      </c>
      <c r="CC3213" s="129" t="s">
        <v>204</v>
      </c>
      <c r="CD3213" s="129" t="s">
        <v>2822</v>
      </c>
      <c r="CE3213" s="129" t="s">
        <v>2865</v>
      </c>
      <c r="CF3213" s="129" t="s">
        <v>2877</v>
      </c>
      <c r="CG3213" s="131" t="s">
        <v>18165</v>
      </c>
      <c r="CH3213" s="131" t="s">
        <v>15074</v>
      </c>
      <c r="CI3213" s="124" t="s">
        <v>22196</v>
      </c>
    </row>
    <row r="3214" spans="45:87" ht="15" hidden="1" x14ac:dyDescent="0.25">
      <c r="AS3214" s="124" t="s">
        <v>7409</v>
      </c>
      <c r="AT3214" s="129" t="s">
        <v>2538</v>
      </c>
      <c r="AU3214" s="129" t="s">
        <v>204</v>
      </c>
      <c r="AV3214" s="129" t="s">
        <v>2822</v>
      </c>
      <c r="AW3214" s="129" t="s">
        <v>2865</v>
      </c>
      <c r="AX3214" s="129" t="s">
        <v>2878</v>
      </c>
      <c r="AZ3214" s="129" t="s">
        <v>3984</v>
      </c>
      <c r="BA3214" s="130" t="s">
        <v>15075</v>
      </c>
      <c r="BB3214" s="130" t="s">
        <v>15076</v>
      </c>
      <c r="BH3214" s="124"/>
      <c r="BI3214" s="124"/>
      <c r="BP3214" s="123"/>
      <c r="BQ3214" s="123"/>
      <c r="BR3214" s="123"/>
      <c r="BX3214" s="123"/>
      <c r="BY3214" s="123"/>
      <c r="CB3214" s="129" t="s">
        <v>2538</v>
      </c>
      <c r="CC3214" s="129" t="s">
        <v>204</v>
      </c>
      <c r="CD3214" s="129" t="s">
        <v>2822</v>
      </c>
      <c r="CE3214" s="129" t="s">
        <v>2865</v>
      </c>
      <c r="CF3214" s="129" t="s">
        <v>2878</v>
      </c>
      <c r="CG3214" s="131" t="s">
        <v>18165</v>
      </c>
      <c r="CH3214" s="131" t="s">
        <v>15076</v>
      </c>
      <c r="CI3214" s="124" t="s">
        <v>22197</v>
      </c>
    </row>
    <row r="3215" spans="45:87" ht="15" hidden="1" x14ac:dyDescent="0.25">
      <c r="AS3215" s="124" t="s">
        <v>7410</v>
      </c>
      <c r="AT3215" s="129" t="s">
        <v>2538</v>
      </c>
      <c r="AU3215" s="129" t="s">
        <v>204</v>
      </c>
      <c r="AV3215" s="129" t="s">
        <v>2822</v>
      </c>
      <c r="AW3215" s="129" t="s">
        <v>2865</v>
      </c>
      <c r="AX3215" s="129" t="s">
        <v>2879</v>
      </c>
      <c r="AZ3215" s="129" t="s">
        <v>3984</v>
      </c>
      <c r="BA3215" s="130" t="s">
        <v>15077</v>
      </c>
      <c r="BB3215" s="130" t="s">
        <v>15078</v>
      </c>
      <c r="BH3215" s="124"/>
      <c r="BI3215" s="124"/>
      <c r="BP3215" s="123"/>
      <c r="BQ3215" s="123"/>
      <c r="BR3215" s="123"/>
      <c r="BX3215" s="123"/>
      <c r="BY3215" s="123"/>
      <c r="CB3215" s="129" t="s">
        <v>2538</v>
      </c>
      <c r="CC3215" s="129" t="s">
        <v>204</v>
      </c>
      <c r="CD3215" s="129" t="s">
        <v>2822</v>
      </c>
      <c r="CE3215" s="129" t="s">
        <v>2865</v>
      </c>
      <c r="CF3215" s="129" t="s">
        <v>2879</v>
      </c>
      <c r="CG3215" s="131" t="s">
        <v>18165</v>
      </c>
      <c r="CH3215" s="131" t="s">
        <v>15078</v>
      </c>
      <c r="CI3215" s="124" t="s">
        <v>22198</v>
      </c>
    </row>
    <row r="3216" spans="45:87" ht="15" hidden="1" x14ac:dyDescent="0.25">
      <c r="AS3216" s="124" t="s">
        <v>7411</v>
      </c>
      <c r="AT3216" s="129" t="s">
        <v>2538</v>
      </c>
      <c r="AU3216" s="129" t="s">
        <v>204</v>
      </c>
      <c r="AV3216" s="129" t="s">
        <v>2822</v>
      </c>
      <c r="AW3216" s="129" t="s">
        <v>2865</v>
      </c>
      <c r="AX3216" s="129" t="s">
        <v>2880</v>
      </c>
      <c r="AZ3216" s="129" t="s">
        <v>3984</v>
      </c>
      <c r="BA3216" s="130" t="s">
        <v>15079</v>
      </c>
      <c r="BB3216" s="130" t="s">
        <v>15080</v>
      </c>
      <c r="BH3216" s="124"/>
      <c r="BI3216" s="124"/>
      <c r="BP3216" s="123"/>
      <c r="BQ3216" s="123"/>
      <c r="BR3216" s="123"/>
      <c r="BX3216" s="123"/>
      <c r="BY3216" s="123"/>
      <c r="CB3216" s="129" t="s">
        <v>2538</v>
      </c>
      <c r="CC3216" s="129" t="s">
        <v>204</v>
      </c>
      <c r="CD3216" s="129" t="s">
        <v>2822</v>
      </c>
      <c r="CE3216" s="129" t="s">
        <v>2865</v>
      </c>
      <c r="CF3216" s="129" t="s">
        <v>2880</v>
      </c>
      <c r="CG3216" s="131" t="s">
        <v>18165</v>
      </c>
      <c r="CH3216" s="131" t="s">
        <v>15080</v>
      </c>
      <c r="CI3216" s="124" t="s">
        <v>22199</v>
      </c>
    </row>
    <row r="3217" spans="45:87" ht="15" hidden="1" x14ac:dyDescent="0.25">
      <c r="AS3217" s="124" t="s">
        <v>7412</v>
      </c>
      <c r="AT3217" s="129" t="s">
        <v>2538</v>
      </c>
      <c r="AU3217" s="129" t="s">
        <v>204</v>
      </c>
      <c r="AV3217" s="129" t="s">
        <v>2822</v>
      </c>
      <c r="AW3217" s="129" t="s">
        <v>2865</v>
      </c>
      <c r="AX3217" s="129" t="s">
        <v>2881</v>
      </c>
      <c r="AZ3217" s="129" t="s">
        <v>3984</v>
      </c>
      <c r="BA3217" s="130" t="s">
        <v>15081</v>
      </c>
      <c r="BB3217" s="130" t="s">
        <v>15082</v>
      </c>
      <c r="BH3217" s="124"/>
      <c r="BI3217" s="124"/>
      <c r="BP3217" s="123"/>
      <c r="BQ3217" s="123"/>
      <c r="BR3217" s="123"/>
      <c r="BX3217" s="123"/>
      <c r="BY3217" s="123"/>
      <c r="CB3217" s="129" t="s">
        <v>2538</v>
      </c>
      <c r="CC3217" s="129" t="s">
        <v>204</v>
      </c>
      <c r="CD3217" s="129" t="s">
        <v>2822</v>
      </c>
      <c r="CE3217" s="129" t="s">
        <v>2865</v>
      </c>
      <c r="CF3217" s="129" t="s">
        <v>2881</v>
      </c>
      <c r="CG3217" s="131" t="s">
        <v>18165</v>
      </c>
      <c r="CH3217" s="131" t="s">
        <v>15082</v>
      </c>
      <c r="CI3217" s="124" t="s">
        <v>22200</v>
      </c>
    </row>
    <row r="3218" spans="45:87" ht="15" hidden="1" x14ac:dyDescent="0.25">
      <c r="AS3218" s="124" t="s">
        <v>7413</v>
      </c>
      <c r="AT3218" s="129" t="s">
        <v>2538</v>
      </c>
      <c r="AU3218" s="129" t="s">
        <v>204</v>
      </c>
      <c r="AV3218" s="129" t="s">
        <v>2822</v>
      </c>
      <c r="AW3218" s="129" t="s">
        <v>2865</v>
      </c>
      <c r="AX3218" s="129" t="s">
        <v>2882</v>
      </c>
      <c r="AZ3218" s="129" t="s">
        <v>3984</v>
      </c>
      <c r="BA3218" s="130" t="s">
        <v>15083</v>
      </c>
      <c r="BB3218" s="130" t="s">
        <v>15084</v>
      </c>
      <c r="BH3218" s="124"/>
      <c r="BI3218" s="124"/>
      <c r="BP3218" s="123"/>
      <c r="BQ3218" s="123"/>
      <c r="BR3218" s="123"/>
      <c r="BX3218" s="123"/>
      <c r="BY3218" s="123"/>
      <c r="CB3218" s="129" t="s">
        <v>2538</v>
      </c>
      <c r="CC3218" s="129" t="s">
        <v>204</v>
      </c>
      <c r="CD3218" s="129" t="s">
        <v>2822</v>
      </c>
      <c r="CE3218" s="129" t="s">
        <v>2865</v>
      </c>
      <c r="CF3218" s="129" t="s">
        <v>2882</v>
      </c>
      <c r="CG3218" s="131" t="s">
        <v>18165</v>
      </c>
      <c r="CH3218" s="131" t="s">
        <v>15084</v>
      </c>
      <c r="CI3218" s="124" t="s">
        <v>22201</v>
      </c>
    </row>
    <row r="3219" spans="45:87" ht="15" hidden="1" x14ac:dyDescent="0.25">
      <c r="AS3219" s="124" t="s">
        <v>7414</v>
      </c>
      <c r="AT3219" s="129" t="s">
        <v>2538</v>
      </c>
      <c r="AU3219" s="129" t="s">
        <v>204</v>
      </c>
      <c r="AV3219" s="129" t="s">
        <v>2822</v>
      </c>
      <c r="AW3219" s="129" t="s">
        <v>2865</v>
      </c>
      <c r="AX3219" s="129" t="s">
        <v>2883</v>
      </c>
      <c r="AZ3219" s="129" t="s">
        <v>3984</v>
      </c>
      <c r="BA3219" s="130" t="s">
        <v>15085</v>
      </c>
      <c r="BB3219" s="130" t="s">
        <v>15086</v>
      </c>
      <c r="BH3219" s="124"/>
      <c r="BI3219" s="124"/>
      <c r="BP3219" s="123"/>
      <c r="BQ3219" s="123"/>
      <c r="BR3219" s="123"/>
      <c r="BX3219" s="123"/>
      <c r="BY3219" s="123"/>
      <c r="CB3219" s="129" t="s">
        <v>2538</v>
      </c>
      <c r="CC3219" s="129" t="s">
        <v>204</v>
      </c>
      <c r="CD3219" s="129" t="s">
        <v>2822</v>
      </c>
      <c r="CE3219" s="129" t="s">
        <v>2865</v>
      </c>
      <c r="CF3219" s="129" t="s">
        <v>2883</v>
      </c>
      <c r="CG3219" s="131" t="s">
        <v>18165</v>
      </c>
      <c r="CH3219" s="131" t="s">
        <v>15086</v>
      </c>
      <c r="CI3219" s="124" t="s">
        <v>22202</v>
      </c>
    </row>
    <row r="3220" spans="45:87" ht="15" hidden="1" x14ac:dyDescent="0.25">
      <c r="AS3220" s="124" t="s">
        <v>7415</v>
      </c>
      <c r="AT3220" s="129" t="s">
        <v>2538</v>
      </c>
      <c r="AU3220" s="129" t="s">
        <v>204</v>
      </c>
      <c r="AV3220" s="129" t="s">
        <v>2822</v>
      </c>
      <c r="AW3220" s="129" t="s">
        <v>2865</v>
      </c>
      <c r="AX3220" s="129" t="s">
        <v>2884</v>
      </c>
      <c r="AZ3220" s="129" t="s">
        <v>3984</v>
      </c>
      <c r="BA3220" s="130" t="s">
        <v>15087</v>
      </c>
      <c r="BB3220" s="130" t="s">
        <v>15088</v>
      </c>
      <c r="BH3220" s="124"/>
      <c r="BI3220" s="124"/>
      <c r="BP3220" s="123"/>
      <c r="BQ3220" s="123"/>
      <c r="BR3220" s="123"/>
      <c r="BX3220" s="123"/>
      <c r="BY3220" s="123"/>
      <c r="CB3220" s="129" t="s">
        <v>2538</v>
      </c>
      <c r="CC3220" s="129" t="s">
        <v>204</v>
      </c>
      <c r="CD3220" s="129" t="s">
        <v>2822</v>
      </c>
      <c r="CE3220" s="129" t="s">
        <v>2865</v>
      </c>
      <c r="CF3220" s="129" t="s">
        <v>2884</v>
      </c>
      <c r="CG3220" s="131" t="s">
        <v>18165</v>
      </c>
      <c r="CH3220" s="131" t="s">
        <v>15088</v>
      </c>
      <c r="CI3220" s="124" t="s">
        <v>22203</v>
      </c>
    </row>
    <row r="3221" spans="45:87" ht="15" hidden="1" x14ac:dyDescent="0.25">
      <c r="AS3221" s="124" t="s">
        <v>7416</v>
      </c>
      <c r="AT3221" s="129" t="s">
        <v>2538</v>
      </c>
      <c r="AU3221" s="129" t="s">
        <v>204</v>
      </c>
      <c r="AV3221" s="129" t="s">
        <v>2822</v>
      </c>
      <c r="AW3221" s="129" t="s">
        <v>2865</v>
      </c>
      <c r="AX3221" s="129" t="s">
        <v>2885</v>
      </c>
      <c r="AZ3221" s="129" t="s">
        <v>3984</v>
      </c>
      <c r="BA3221" s="130" t="s">
        <v>15089</v>
      </c>
      <c r="BB3221" s="130" t="s">
        <v>15090</v>
      </c>
      <c r="BH3221" s="124"/>
      <c r="BI3221" s="124"/>
      <c r="BP3221" s="123"/>
      <c r="BQ3221" s="123"/>
      <c r="BR3221" s="123"/>
      <c r="BX3221" s="123"/>
      <c r="BY3221" s="123"/>
      <c r="CB3221" s="129" t="s">
        <v>2538</v>
      </c>
      <c r="CC3221" s="129" t="s">
        <v>204</v>
      </c>
      <c r="CD3221" s="129" t="s">
        <v>2822</v>
      </c>
      <c r="CE3221" s="129" t="s">
        <v>2865</v>
      </c>
      <c r="CF3221" s="129" t="s">
        <v>2885</v>
      </c>
      <c r="CG3221" s="131" t="s">
        <v>18165</v>
      </c>
      <c r="CH3221" s="131" t="s">
        <v>15090</v>
      </c>
      <c r="CI3221" s="124" t="s">
        <v>22204</v>
      </c>
    </row>
    <row r="3222" spans="45:87" ht="15" hidden="1" x14ac:dyDescent="0.25">
      <c r="AS3222" s="124" t="s">
        <v>7417</v>
      </c>
      <c r="AT3222" s="129" t="s">
        <v>2538</v>
      </c>
      <c r="AU3222" s="129" t="s">
        <v>204</v>
      </c>
      <c r="AV3222" s="129" t="s">
        <v>2822</v>
      </c>
      <c r="AW3222" s="129" t="s">
        <v>2865</v>
      </c>
      <c r="AX3222" s="129" t="s">
        <v>2886</v>
      </c>
      <c r="AZ3222" s="129" t="s">
        <v>3984</v>
      </c>
      <c r="BA3222" s="130" t="s">
        <v>15091</v>
      </c>
      <c r="BB3222" s="130" t="s">
        <v>15092</v>
      </c>
      <c r="BH3222" s="124"/>
      <c r="BI3222" s="124"/>
      <c r="BP3222" s="123"/>
      <c r="BQ3222" s="123"/>
      <c r="BR3222" s="123"/>
      <c r="BX3222" s="123"/>
      <c r="BY3222" s="123"/>
      <c r="CB3222" s="129" t="s">
        <v>2538</v>
      </c>
      <c r="CC3222" s="129" t="s">
        <v>204</v>
      </c>
      <c r="CD3222" s="129" t="s">
        <v>2822</v>
      </c>
      <c r="CE3222" s="129" t="s">
        <v>2865</v>
      </c>
      <c r="CF3222" s="129" t="s">
        <v>2886</v>
      </c>
      <c r="CG3222" s="131" t="s">
        <v>18165</v>
      </c>
      <c r="CH3222" s="131" t="s">
        <v>15092</v>
      </c>
      <c r="CI3222" s="124" t="s">
        <v>22205</v>
      </c>
    </row>
    <row r="3223" spans="45:87" ht="15" hidden="1" x14ac:dyDescent="0.25">
      <c r="AS3223" s="124" t="s">
        <v>7418</v>
      </c>
      <c r="AT3223" s="129" t="s">
        <v>2538</v>
      </c>
      <c r="AU3223" s="129" t="s">
        <v>204</v>
      </c>
      <c r="AV3223" s="129" t="s">
        <v>2822</v>
      </c>
      <c r="AW3223" s="129" t="s">
        <v>2865</v>
      </c>
      <c r="AX3223" s="129" t="s">
        <v>2887</v>
      </c>
      <c r="AZ3223" s="129" t="s">
        <v>3984</v>
      </c>
      <c r="BA3223" s="130" t="s">
        <v>15093</v>
      </c>
      <c r="BB3223" s="130" t="s">
        <v>15094</v>
      </c>
      <c r="BH3223" s="124"/>
      <c r="BI3223" s="124"/>
      <c r="BP3223" s="123"/>
      <c r="BQ3223" s="123"/>
      <c r="BR3223" s="123"/>
      <c r="BX3223" s="123"/>
      <c r="BY3223" s="123"/>
      <c r="CB3223" s="129" t="s">
        <v>2538</v>
      </c>
      <c r="CC3223" s="129" t="s">
        <v>204</v>
      </c>
      <c r="CD3223" s="129" t="s">
        <v>2822</v>
      </c>
      <c r="CE3223" s="129" t="s">
        <v>2865</v>
      </c>
      <c r="CF3223" s="129" t="s">
        <v>2887</v>
      </c>
      <c r="CG3223" s="131" t="s">
        <v>18165</v>
      </c>
      <c r="CH3223" s="131" t="s">
        <v>15094</v>
      </c>
      <c r="CI3223" s="124" t="s">
        <v>22206</v>
      </c>
    </row>
    <row r="3224" spans="45:87" ht="15" hidden="1" x14ac:dyDescent="0.25">
      <c r="AS3224" s="124" t="s">
        <v>7419</v>
      </c>
      <c r="AT3224" s="129" t="s">
        <v>2538</v>
      </c>
      <c r="AU3224" s="129" t="s">
        <v>204</v>
      </c>
      <c r="AV3224" s="129" t="s">
        <v>2822</v>
      </c>
      <c r="AW3224" s="129" t="s">
        <v>2865</v>
      </c>
      <c r="AX3224" s="129" t="s">
        <v>2888</v>
      </c>
      <c r="AZ3224" s="129" t="s">
        <v>3984</v>
      </c>
      <c r="BA3224" s="130" t="s">
        <v>15095</v>
      </c>
      <c r="BB3224" s="130" t="s">
        <v>15096</v>
      </c>
      <c r="BH3224" s="124"/>
      <c r="BI3224" s="124"/>
      <c r="BP3224" s="123"/>
      <c r="BQ3224" s="123"/>
      <c r="BR3224" s="123"/>
      <c r="BX3224" s="123"/>
      <c r="BY3224" s="123"/>
      <c r="CB3224" s="129" t="s">
        <v>2538</v>
      </c>
      <c r="CC3224" s="129" t="s">
        <v>204</v>
      </c>
      <c r="CD3224" s="129" t="s">
        <v>2822</v>
      </c>
      <c r="CE3224" s="129" t="s">
        <v>2865</v>
      </c>
      <c r="CF3224" s="129" t="s">
        <v>2888</v>
      </c>
      <c r="CG3224" s="131" t="s">
        <v>18165</v>
      </c>
      <c r="CH3224" s="131" t="s">
        <v>15096</v>
      </c>
      <c r="CI3224" s="124" t="s">
        <v>22207</v>
      </c>
    </row>
    <row r="3225" spans="45:87" ht="15" hidden="1" x14ac:dyDescent="0.25">
      <c r="AS3225" s="124" t="s">
        <v>7420</v>
      </c>
      <c r="AT3225" s="129" t="s">
        <v>2538</v>
      </c>
      <c r="AU3225" s="129" t="s">
        <v>204</v>
      </c>
      <c r="AV3225" s="129" t="s">
        <v>2822</v>
      </c>
      <c r="AW3225" s="129" t="s">
        <v>2865</v>
      </c>
      <c r="AX3225" s="129" t="s">
        <v>2889</v>
      </c>
      <c r="AZ3225" s="129" t="s">
        <v>3984</v>
      </c>
      <c r="BA3225" s="130" t="s">
        <v>15097</v>
      </c>
      <c r="BB3225" s="130" t="s">
        <v>15098</v>
      </c>
      <c r="BH3225" s="124"/>
      <c r="BI3225" s="124"/>
      <c r="BP3225" s="123"/>
      <c r="BQ3225" s="123"/>
      <c r="BR3225" s="123"/>
      <c r="BX3225" s="123"/>
      <c r="BY3225" s="123"/>
      <c r="CB3225" s="129" t="s">
        <v>2538</v>
      </c>
      <c r="CC3225" s="129" t="s">
        <v>204</v>
      </c>
      <c r="CD3225" s="129" t="s">
        <v>2822</v>
      </c>
      <c r="CE3225" s="129" t="s">
        <v>2865</v>
      </c>
      <c r="CF3225" s="129" t="s">
        <v>2889</v>
      </c>
      <c r="CG3225" s="131" t="s">
        <v>18165</v>
      </c>
      <c r="CH3225" s="131" t="s">
        <v>15098</v>
      </c>
      <c r="CI3225" s="124" t="s">
        <v>22208</v>
      </c>
    </row>
    <row r="3226" spans="45:87" ht="15" hidden="1" x14ac:dyDescent="0.25">
      <c r="AS3226" s="124" t="s">
        <v>7421</v>
      </c>
      <c r="AT3226" s="129" t="s">
        <v>2538</v>
      </c>
      <c r="AU3226" s="129" t="s">
        <v>204</v>
      </c>
      <c r="AV3226" s="129" t="s">
        <v>2822</v>
      </c>
      <c r="AW3226" s="129" t="s">
        <v>2865</v>
      </c>
      <c r="AX3226" s="129" t="s">
        <v>2890</v>
      </c>
      <c r="AZ3226" s="129" t="s">
        <v>3984</v>
      </c>
      <c r="BA3226" s="130" t="s">
        <v>15099</v>
      </c>
      <c r="BB3226" s="130" t="s">
        <v>15100</v>
      </c>
      <c r="BH3226" s="124"/>
      <c r="BI3226" s="124"/>
      <c r="BP3226" s="123"/>
      <c r="BQ3226" s="123"/>
      <c r="BR3226" s="123"/>
      <c r="BX3226" s="123"/>
      <c r="BY3226" s="123"/>
      <c r="CB3226" s="129" t="s">
        <v>2538</v>
      </c>
      <c r="CC3226" s="129" t="s">
        <v>204</v>
      </c>
      <c r="CD3226" s="129" t="s">
        <v>2822</v>
      </c>
      <c r="CE3226" s="129" t="s">
        <v>2865</v>
      </c>
      <c r="CF3226" s="129" t="s">
        <v>2890</v>
      </c>
      <c r="CG3226" s="131" t="s">
        <v>18165</v>
      </c>
      <c r="CH3226" s="131" t="s">
        <v>15100</v>
      </c>
      <c r="CI3226" s="124" t="s">
        <v>22209</v>
      </c>
    </row>
    <row r="3227" spans="45:87" ht="15" hidden="1" x14ac:dyDescent="0.25">
      <c r="AS3227" s="124" t="s">
        <v>7422</v>
      </c>
      <c r="AT3227" s="129" t="s">
        <v>2892</v>
      </c>
      <c r="AU3227" s="129" t="s">
        <v>190</v>
      </c>
      <c r="AV3227" s="129"/>
      <c r="AW3227" s="129"/>
      <c r="AX3227" s="129"/>
      <c r="AZ3227" s="129" t="s">
        <v>3985</v>
      </c>
      <c r="BA3227" s="130" t="s">
        <v>15101</v>
      </c>
      <c r="BB3227" s="130" t="s">
        <v>15102</v>
      </c>
      <c r="BH3227" s="124"/>
      <c r="BI3227" s="124"/>
      <c r="BP3227" s="123"/>
      <c r="BQ3227" s="123"/>
      <c r="BR3227" s="123"/>
      <c r="BX3227" s="123"/>
      <c r="BY3227" s="123"/>
      <c r="CB3227" s="129" t="s">
        <v>2892</v>
      </c>
      <c r="CC3227" s="129" t="s">
        <v>190</v>
      </c>
      <c r="CD3227" s="129"/>
      <c r="CE3227" s="129"/>
      <c r="CF3227" s="129"/>
      <c r="CG3227" s="131" t="s">
        <v>18166</v>
      </c>
      <c r="CH3227" s="131" t="s">
        <v>15102</v>
      </c>
      <c r="CI3227" s="124" t="s">
        <v>22210</v>
      </c>
    </row>
    <row r="3228" spans="45:87" ht="15" hidden="1" x14ac:dyDescent="0.25">
      <c r="AS3228" s="124" t="s">
        <v>7423</v>
      </c>
      <c r="AT3228" s="129" t="s">
        <v>2892</v>
      </c>
      <c r="AU3228" s="129" t="s">
        <v>201</v>
      </c>
      <c r="AV3228" s="129" t="s">
        <v>2893</v>
      </c>
      <c r="AW3228" s="129"/>
      <c r="AX3228" s="129"/>
      <c r="AZ3228" s="129" t="s">
        <v>3986</v>
      </c>
      <c r="BA3228" s="130" t="s">
        <v>15103</v>
      </c>
      <c r="BB3228" s="130" t="s">
        <v>15104</v>
      </c>
      <c r="BH3228" s="124"/>
      <c r="BI3228" s="124"/>
      <c r="BP3228" s="123"/>
      <c r="BQ3228" s="123"/>
      <c r="BR3228" s="123"/>
      <c r="BX3228" s="123"/>
      <c r="BY3228" s="123"/>
      <c r="CB3228" s="129" t="s">
        <v>2892</v>
      </c>
      <c r="CC3228" s="129" t="s">
        <v>201</v>
      </c>
      <c r="CD3228" s="129" t="s">
        <v>2893</v>
      </c>
      <c r="CE3228" s="129"/>
      <c r="CF3228" s="129"/>
      <c r="CG3228" s="131" t="s">
        <v>18167</v>
      </c>
      <c r="CH3228" s="131" t="s">
        <v>15104</v>
      </c>
      <c r="CI3228" s="124" t="s">
        <v>22211</v>
      </c>
    </row>
    <row r="3229" spans="45:87" ht="15" hidden="1" x14ac:dyDescent="0.25">
      <c r="AS3229" s="124" t="s">
        <v>7424</v>
      </c>
      <c r="AT3229" s="129" t="s">
        <v>2892</v>
      </c>
      <c r="AU3229" s="129" t="s">
        <v>201</v>
      </c>
      <c r="AV3229" s="129" t="s">
        <v>2894</v>
      </c>
      <c r="AW3229" s="129"/>
      <c r="AX3229" s="129"/>
      <c r="AZ3229" s="129" t="s">
        <v>3986</v>
      </c>
      <c r="BA3229" s="130" t="s">
        <v>15105</v>
      </c>
      <c r="BB3229" s="130" t="s">
        <v>15106</v>
      </c>
      <c r="BH3229" s="124"/>
      <c r="BI3229" s="124"/>
      <c r="BP3229" s="123"/>
      <c r="BQ3229" s="123"/>
      <c r="BR3229" s="123"/>
      <c r="BX3229" s="123"/>
      <c r="BY3229" s="123"/>
      <c r="CB3229" s="129" t="s">
        <v>2892</v>
      </c>
      <c r="CC3229" s="129" t="s">
        <v>201</v>
      </c>
      <c r="CD3229" s="129" t="s">
        <v>2894</v>
      </c>
      <c r="CE3229" s="129"/>
      <c r="CF3229" s="129"/>
      <c r="CG3229" s="131" t="s">
        <v>18168</v>
      </c>
      <c r="CH3229" s="131" t="s">
        <v>15106</v>
      </c>
      <c r="CI3229" s="124" t="s">
        <v>22212</v>
      </c>
    </row>
    <row r="3230" spans="45:87" ht="15" hidden="1" x14ac:dyDescent="0.25">
      <c r="AS3230" s="124" t="s">
        <v>7425</v>
      </c>
      <c r="AT3230" s="129" t="s">
        <v>2892</v>
      </c>
      <c r="AU3230" s="129" t="s">
        <v>201</v>
      </c>
      <c r="AV3230" s="129" t="s">
        <v>2895</v>
      </c>
      <c r="AW3230" s="129"/>
      <c r="AX3230" s="129"/>
      <c r="AZ3230" s="129" t="s">
        <v>3986</v>
      </c>
      <c r="BA3230" s="130" t="s">
        <v>15107</v>
      </c>
      <c r="BB3230" s="130" t="s">
        <v>15108</v>
      </c>
      <c r="BH3230" s="124"/>
      <c r="BI3230" s="124"/>
      <c r="BP3230" s="123"/>
      <c r="BQ3230" s="123"/>
      <c r="BR3230" s="123"/>
      <c r="BX3230" s="123"/>
      <c r="BY3230" s="123"/>
      <c r="CB3230" s="129" t="s">
        <v>2892</v>
      </c>
      <c r="CC3230" s="129" t="s">
        <v>201</v>
      </c>
      <c r="CD3230" s="129" t="s">
        <v>2895</v>
      </c>
      <c r="CE3230" s="129"/>
      <c r="CF3230" s="129"/>
      <c r="CG3230" s="131" t="s">
        <v>18169</v>
      </c>
      <c r="CH3230" s="131" t="s">
        <v>15108</v>
      </c>
      <c r="CI3230" s="124" t="s">
        <v>22213</v>
      </c>
    </row>
    <row r="3231" spans="45:87" ht="15" hidden="1" x14ac:dyDescent="0.25">
      <c r="AS3231" s="124" t="s">
        <v>7426</v>
      </c>
      <c r="AT3231" s="129" t="s">
        <v>2892</v>
      </c>
      <c r="AU3231" s="129" t="s">
        <v>201</v>
      </c>
      <c r="AV3231" s="129" t="s">
        <v>2896</v>
      </c>
      <c r="AW3231" s="129"/>
      <c r="AX3231" s="129"/>
      <c r="AZ3231" s="129" t="s">
        <v>3986</v>
      </c>
      <c r="BA3231" s="130" t="s">
        <v>15109</v>
      </c>
      <c r="BB3231" s="130" t="s">
        <v>15110</v>
      </c>
      <c r="BH3231" s="124"/>
      <c r="BI3231" s="124"/>
      <c r="BP3231" s="123"/>
      <c r="BQ3231" s="123"/>
      <c r="BR3231" s="123"/>
      <c r="BX3231" s="123"/>
      <c r="BY3231" s="123"/>
      <c r="CB3231" s="129" t="s">
        <v>2892</v>
      </c>
      <c r="CC3231" s="129" t="s">
        <v>201</v>
      </c>
      <c r="CD3231" s="129" t="s">
        <v>2896</v>
      </c>
      <c r="CE3231" s="129"/>
      <c r="CF3231" s="129"/>
      <c r="CG3231" s="131" t="s">
        <v>18170</v>
      </c>
      <c r="CH3231" s="131" t="s">
        <v>15110</v>
      </c>
      <c r="CI3231" s="124" t="s">
        <v>22214</v>
      </c>
    </row>
    <row r="3232" spans="45:87" ht="15" hidden="1" x14ac:dyDescent="0.25">
      <c r="AS3232" s="124" t="s">
        <v>7427</v>
      </c>
      <c r="AT3232" s="129" t="s">
        <v>2892</v>
      </c>
      <c r="AU3232" s="129" t="s">
        <v>201</v>
      </c>
      <c r="AV3232" s="129" t="s">
        <v>2897</v>
      </c>
      <c r="AW3232" s="129"/>
      <c r="AX3232" s="129"/>
      <c r="AZ3232" s="129" t="s">
        <v>3986</v>
      </c>
      <c r="BA3232" s="130" t="s">
        <v>15111</v>
      </c>
      <c r="BB3232" s="130" t="s">
        <v>15112</v>
      </c>
      <c r="BH3232" s="124"/>
      <c r="BI3232" s="124"/>
      <c r="BP3232" s="123"/>
      <c r="BQ3232" s="123"/>
      <c r="BR3232" s="123"/>
      <c r="BX3232" s="123"/>
      <c r="BY3232" s="123"/>
      <c r="CB3232" s="129" t="s">
        <v>2892</v>
      </c>
      <c r="CC3232" s="129" t="s">
        <v>201</v>
      </c>
      <c r="CD3232" s="129" t="s">
        <v>2897</v>
      </c>
      <c r="CE3232" s="129"/>
      <c r="CF3232" s="129"/>
      <c r="CG3232" s="131" t="s">
        <v>18171</v>
      </c>
      <c r="CH3232" s="131" t="s">
        <v>15112</v>
      </c>
      <c r="CI3232" s="124" t="s">
        <v>22215</v>
      </c>
    </row>
    <row r="3233" spans="45:87" ht="15" hidden="1" x14ac:dyDescent="0.25">
      <c r="AS3233" s="124" t="s">
        <v>7428</v>
      </c>
      <c r="AT3233" s="129" t="s">
        <v>2892</v>
      </c>
      <c r="AU3233" s="129" t="s">
        <v>203</v>
      </c>
      <c r="AV3233" s="129" t="s">
        <v>2893</v>
      </c>
      <c r="AW3233" s="129"/>
      <c r="AX3233" s="129"/>
      <c r="AZ3233" s="129" t="s">
        <v>3986</v>
      </c>
      <c r="BA3233" s="130" t="s">
        <v>15113</v>
      </c>
      <c r="BB3233" s="130" t="s">
        <v>15114</v>
      </c>
      <c r="BH3233" s="124"/>
      <c r="BI3233" s="124"/>
      <c r="BP3233" s="123"/>
      <c r="BQ3233" s="123"/>
      <c r="BR3233" s="123"/>
      <c r="BX3233" s="123"/>
      <c r="BY3233" s="123"/>
      <c r="CB3233" s="129" t="s">
        <v>2892</v>
      </c>
      <c r="CC3233" s="129" t="s">
        <v>203</v>
      </c>
      <c r="CD3233" s="129" t="s">
        <v>2893</v>
      </c>
      <c r="CE3233" s="129"/>
      <c r="CF3233" s="129"/>
      <c r="CG3233" s="131" t="s">
        <v>18172</v>
      </c>
      <c r="CH3233" s="131" t="s">
        <v>15114</v>
      </c>
      <c r="CI3233" s="124" t="s">
        <v>22216</v>
      </c>
    </row>
    <row r="3234" spans="45:87" ht="15" hidden="1" x14ac:dyDescent="0.25">
      <c r="AS3234" s="124" t="s">
        <v>7429</v>
      </c>
      <c r="AT3234" s="129" t="s">
        <v>2892</v>
      </c>
      <c r="AU3234" s="129" t="s">
        <v>203</v>
      </c>
      <c r="AV3234" s="129" t="s">
        <v>2896</v>
      </c>
      <c r="AW3234" s="129"/>
      <c r="AX3234" s="129"/>
      <c r="AZ3234" s="129" t="s">
        <v>3986</v>
      </c>
      <c r="BA3234" s="130" t="s">
        <v>15115</v>
      </c>
      <c r="BB3234" s="130" t="s">
        <v>15116</v>
      </c>
      <c r="BH3234" s="124"/>
      <c r="BI3234" s="124"/>
      <c r="BP3234" s="123"/>
      <c r="BQ3234" s="123"/>
      <c r="BR3234" s="123"/>
      <c r="BX3234" s="123"/>
      <c r="BY3234" s="123"/>
      <c r="CB3234" s="129" t="s">
        <v>2892</v>
      </c>
      <c r="CC3234" s="129" t="s">
        <v>203</v>
      </c>
      <c r="CD3234" s="129" t="s">
        <v>2896</v>
      </c>
      <c r="CE3234" s="129"/>
      <c r="CF3234" s="129"/>
      <c r="CG3234" s="131" t="s">
        <v>18173</v>
      </c>
      <c r="CH3234" s="131" t="s">
        <v>15116</v>
      </c>
      <c r="CI3234" s="124" t="s">
        <v>22217</v>
      </c>
    </row>
    <row r="3235" spans="45:87" ht="15" hidden="1" x14ac:dyDescent="0.25">
      <c r="AS3235" s="124" t="s">
        <v>7430</v>
      </c>
      <c r="AT3235" s="129" t="s">
        <v>2892</v>
      </c>
      <c r="AU3235" s="129" t="s">
        <v>191</v>
      </c>
      <c r="AV3235" s="129" t="s">
        <v>2893</v>
      </c>
      <c r="AW3235" s="129"/>
      <c r="AX3235" s="129"/>
      <c r="AZ3235" s="129" t="s">
        <v>3986</v>
      </c>
      <c r="BA3235" s="130" t="s">
        <v>15117</v>
      </c>
      <c r="BB3235" s="130" t="s">
        <v>15118</v>
      </c>
      <c r="BH3235" s="124"/>
      <c r="BI3235" s="124"/>
      <c r="BP3235" s="123"/>
      <c r="BQ3235" s="123"/>
      <c r="BR3235" s="123"/>
      <c r="BX3235" s="123"/>
      <c r="BY3235" s="123"/>
      <c r="CB3235" s="129" t="s">
        <v>2892</v>
      </c>
      <c r="CC3235" s="129" t="s">
        <v>191</v>
      </c>
      <c r="CD3235" s="129" t="s">
        <v>2893</v>
      </c>
      <c r="CE3235" s="129"/>
      <c r="CF3235" s="129"/>
      <c r="CG3235" s="131" t="s">
        <v>18174</v>
      </c>
      <c r="CH3235" s="131" t="s">
        <v>15118</v>
      </c>
      <c r="CI3235" s="124" t="s">
        <v>22218</v>
      </c>
    </row>
    <row r="3236" spans="45:87" ht="15" hidden="1" x14ac:dyDescent="0.25">
      <c r="AS3236" s="124" t="s">
        <v>7431</v>
      </c>
      <c r="AT3236" s="129" t="s">
        <v>2892</v>
      </c>
      <c r="AU3236" s="129" t="s">
        <v>191</v>
      </c>
      <c r="AV3236" s="129" t="s">
        <v>2896</v>
      </c>
      <c r="AW3236" s="129"/>
      <c r="AX3236" s="129"/>
      <c r="AZ3236" s="129" t="s">
        <v>3986</v>
      </c>
      <c r="BA3236" s="130" t="s">
        <v>15119</v>
      </c>
      <c r="BB3236" s="130" t="s">
        <v>15120</v>
      </c>
      <c r="BH3236" s="124"/>
      <c r="BI3236" s="124"/>
      <c r="BP3236" s="123"/>
      <c r="BQ3236" s="123"/>
      <c r="BR3236" s="123"/>
      <c r="BX3236" s="123"/>
      <c r="BY3236" s="123"/>
      <c r="CB3236" s="129" t="s">
        <v>2892</v>
      </c>
      <c r="CC3236" s="129" t="s">
        <v>191</v>
      </c>
      <c r="CD3236" s="129" t="s">
        <v>2896</v>
      </c>
      <c r="CE3236" s="129"/>
      <c r="CF3236" s="129"/>
      <c r="CG3236" s="131" t="s">
        <v>18175</v>
      </c>
      <c r="CH3236" s="131" t="s">
        <v>15120</v>
      </c>
      <c r="CI3236" s="124" t="s">
        <v>22219</v>
      </c>
    </row>
    <row r="3237" spans="45:87" ht="15" hidden="1" x14ac:dyDescent="0.25">
      <c r="AS3237" s="124" t="s">
        <v>7432</v>
      </c>
      <c r="AT3237" s="129" t="s">
        <v>2892</v>
      </c>
      <c r="AU3237" s="129" t="s">
        <v>171</v>
      </c>
      <c r="AV3237" s="129" t="s">
        <v>2893</v>
      </c>
      <c r="AW3237" s="129" t="s">
        <v>2898</v>
      </c>
      <c r="AX3237" s="129" t="s">
        <v>2899</v>
      </c>
      <c r="AZ3237" s="129" t="s">
        <v>3984</v>
      </c>
      <c r="BA3237" s="130" t="s">
        <v>15121</v>
      </c>
      <c r="BB3237" s="130" t="s">
        <v>15122</v>
      </c>
      <c r="BH3237" s="124"/>
      <c r="BI3237" s="124"/>
      <c r="BP3237" s="123"/>
      <c r="BQ3237" s="123"/>
      <c r="BR3237" s="123"/>
      <c r="BX3237" s="123"/>
      <c r="BY3237" s="123"/>
      <c r="CB3237" s="129" t="s">
        <v>2892</v>
      </c>
      <c r="CC3237" s="129" t="s">
        <v>171</v>
      </c>
      <c r="CD3237" s="129" t="s">
        <v>2893</v>
      </c>
      <c r="CE3237" s="129" t="s">
        <v>2898</v>
      </c>
      <c r="CF3237" s="129" t="s">
        <v>2899</v>
      </c>
      <c r="CG3237" s="131" t="s">
        <v>18176</v>
      </c>
      <c r="CH3237" s="131" t="s">
        <v>15122</v>
      </c>
      <c r="CI3237" s="124" t="s">
        <v>22220</v>
      </c>
    </row>
    <row r="3238" spans="45:87" ht="15" hidden="1" x14ac:dyDescent="0.25">
      <c r="AS3238" s="124" t="s">
        <v>7433</v>
      </c>
      <c r="AT3238" s="129" t="s">
        <v>2892</v>
      </c>
      <c r="AU3238" s="129" t="s">
        <v>171</v>
      </c>
      <c r="AV3238" s="129" t="s">
        <v>2893</v>
      </c>
      <c r="AW3238" s="129" t="s">
        <v>2898</v>
      </c>
      <c r="AX3238" s="129" t="s">
        <v>2900</v>
      </c>
      <c r="AZ3238" s="129" t="s">
        <v>3984</v>
      </c>
      <c r="BA3238" s="130" t="s">
        <v>15123</v>
      </c>
      <c r="BB3238" s="130" t="s">
        <v>15124</v>
      </c>
      <c r="BH3238" s="124"/>
      <c r="BI3238" s="124"/>
      <c r="BP3238" s="123"/>
      <c r="BQ3238" s="123"/>
      <c r="BR3238" s="123"/>
      <c r="BX3238" s="123"/>
      <c r="BY3238" s="123"/>
      <c r="CB3238" s="129" t="s">
        <v>2892</v>
      </c>
      <c r="CC3238" s="129" t="s">
        <v>171</v>
      </c>
      <c r="CD3238" s="129" t="s">
        <v>2893</v>
      </c>
      <c r="CE3238" s="129" t="s">
        <v>2898</v>
      </c>
      <c r="CF3238" s="129" t="s">
        <v>2900</v>
      </c>
      <c r="CG3238" s="131" t="s">
        <v>18176</v>
      </c>
      <c r="CH3238" s="131" t="s">
        <v>15124</v>
      </c>
      <c r="CI3238" s="124" t="s">
        <v>22221</v>
      </c>
    </row>
    <row r="3239" spans="45:87" ht="15" hidden="1" x14ac:dyDescent="0.25">
      <c r="AS3239" s="124" t="s">
        <v>7434</v>
      </c>
      <c r="AT3239" s="129" t="s">
        <v>2892</v>
      </c>
      <c r="AU3239" s="129" t="s">
        <v>171</v>
      </c>
      <c r="AV3239" s="129" t="s">
        <v>2893</v>
      </c>
      <c r="AW3239" s="129" t="s">
        <v>2898</v>
      </c>
      <c r="AX3239" s="129" t="s">
        <v>2901</v>
      </c>
      <c r="AZ3239" s="129" t="s">
        <v>3984</v>
      </c>
      <c r="BA3239" s="130" t="s">
        <v>15125</v>
      </c>
      <c r="BB3239" s="130" t="s">
        <v>15126</v>
      </c>
      <c r="BH3239" s="124"/>
      <c r="BI3239" s="124"/>
      <c r="BP3239" s="123"/>
      <c r="BQ3239" s="123"/>
      <c r="BR3239" s="123"/>
      <c r="BX3239" s="123"/>
      <c r="BY3239" s="123"/>
      <c r="CB3239" s="129" t="s">
        <v>2892</v>
      </c>
      <c r="CC3239" s="129" t="s">
        <v>171</v>
      </c>
      <c r="CD3239" s="129" t="s">
        <v>2893</v>
      </c>
      <c r="CE3239" s="129" t="s">
        <v>2898</v>
      </c>
      <c r="CF3239" s="129" t="s">
        <v>2901</v>
      </c>
      <c r="CG3239" s="131" t="s">
        <v>18176</v>
      </c>
      <c r="CH3239" s="131" t="s">
        <v>15126</v>
      </c>
      <c r="CI3239" s="124" t="s">
        <v>22222</v>
      </c>
    </row>
    <row r="3240" spans="45:87" ht="15" hidden="1" x14ac:dyDescent="0.25">
      <c r="AS3240" s="124" t="s">
        <v>7435</v>
      </c>
      <c r="AT3240" s="129" t="s">
        <v>2892</v>
      </c>
      <c r="AU3240" s="129" t="s">
        <v>171</v>
      </c>
      <c r="AV3240" s="129" t="s">
        <v>2893</v>
      </c>
      <c r="AW3240" s="129" t="s">
        <v>2898</v>
      </c>
      <c r="AX3240" s="129" t="s">
        <v>2902</v>
      </c>
      <c r="AZ3240" s="129" t="s">
        <v>3984</v>
      </c>
      <c r="BA3240" s="130" t="s">
        <v>15127</v>
      </c>
      <c r="BB3240" s="130" t="s">
        <v>15128</v>
      </c>
      <c r="BH3240" s="124"/>
      <c r="BI3240" s="124"/>
      <c r="BP3240" s="123"/>
      <c r="BQ3240" s="123"/>
      <c r="BR3240" s="123"/>
      <c r="BX3240" s="123"/>
      <c r="BY3240" s="123"/>
      <c r="CB3240" s="129" t="s">
        <v>2892</v>
      </c>
      <c r="CC3240" s="129" t="s">
        <v>171</v>
      </c>
      <c r="CD3240" s="129" t="s">
        <v>2893</v>
      </c>
      <c r="CE3240" s="129" t="s">
        <v>2898</v>
      </c>
      <c r="CF3240" s="129" t="s">
        <v>2902</v>
      </c>
      <c r="CG3240" s="131" t="s">
        <v>18176</v>
      </c>
      <c r="CH3240" s="131" t="s">
        <v>15128</v>
      </c>
      <c r="CI3240" s="124" t="s">
        <v>22223</v>
      </c>
    </row>
    <row r="3241" spans="45:87" ht="15" hidden="1" x14ac:dyDescent="0.25">
      <c r="AS3241" s="124" t="s">
        <v>7436</v>
      </c>
      <c r="AT3241" s="129" t="s">
        <v>2892</v>
      </c>
      <c r="AU3241" s="129" t="s">
        <v>171</v>
      </c>
      <c r="AV3241" s="129" t="s">
        <v>2893</v>
      </c>
      <c r="AW3241" s="129" t="s">
        <v>2898</v>
      </c>
      <c r="AX3241" s="129" t="s">
        <v>2903</v>
      </c>
      <c r="AZ3241" s="129" t="s">
        <v>3984</v>
      </c>
      <c r="BA3241" s="130" t="s">
        <v>15129</v>
      </c>
      <c r="BB3241" s="130" t="s">
        <v>15130</v>
      </c>
      <c r="BH3241" s="124"/>
      <c r="BI3241" s="124"/>
      <c r="BP3241" s="123"/>
      <c r="BQ3241" s="123"/>
      <c r="BR3241" s="123"/>
      <c r="BX3241" s="123"/>
      <c r="BY3241" s="123"/>
      <c r="CB3241" s="129" t="s">
        <v>2892</v>
      </c>
      <c r="CC3241" s="129" t="s">
        <v>171</v>
      </c>
      <c r="CD3241" s="129" t="s">
        <v>2893</v>
      </c>
      <c r="CE3241" s="129" t="s">
        <v>2898</v>
      </c>
      <c r="CF3241" s="129" t="s">
        <v>2903</v>
      </c>
      <c r="CG3241" s="131" t="s">
        <v>18176</v>
      </c>
      <c r="CH3241" s="131" t="s">
        <v>15130</v>
      </c>
      <c r="CI3241" s="124" t="s">
        <v>22224</v>
      </c>
    </row>
    <row r="3242" spans="45:87" ht="15" hidden="1" x14ac:dyDescent="0.25">
      <c r="AS3242" s="124" t="s">
        <v>7437</v>
      </c>
      <c r="AT3242" s="129" t="s">
        <v>2892</v>
      </c>
      <c r="AU3242" s="129" t="s">
        <v>171</v>
      </c>
      <c r="AV3242" s="129" t="s">
        <v>2893</v>
      </c>
      <c r="AW3242" s="129" t="s">
        <v>2898</v>
      </c>
      <c r="AX3242" s="129" t="s">
        <v>2904</v>
      </c>
      <c r="AZ3242" s="129" t="s">
        <v>3984</v>
      </c>
      <c r="BA3242" s="130" t="s">
        <v>15131</v>
      </c>
      <c r="BB3242" s="130" t="s">
        <v>15132</v>
      </c>
      <c r="BH3242" s="124"/>
      <c r="BI3242" s="124"/>
      <c r="BP3242" s="123"/>
      <c r="BQ3242" s="123"/>
      <c r="BR3242" s="123"/>
      <c r="BX3242" s="123"/>
      <c r="BY3242" s="123"/>
      <c r="CB3242" s="129" t="s">
        <v>2892</v>
      </c>
      <c r="CC3242" s="129" t="s">
        <v>171</v>
      </c>
      <c r="CD3242" s="129" t="s">
        <v>2893</v>
      </c>
      <c r="CE3242" s="129" t="s">
        <v>2898</v>
      </c>
      <c r="CF3242" s="129" t="s">
        <v>2904</v>
      </c>
      <c r="CG3242" s="131" t="s">
        <v>18176</v>
      </c>
      <c r="CH3242" s="131" t="s">
        <v>15132</v>
      </c>
      <c r="CI3242" s="124" t="s">
        <v>22225</v>
      </c>
    </row>
    <row r="3243" spans="45:87" ht="15" hidden="1" x14ac:dyDescent="0.25">
      <c r="AS3243" s="124" t="s">
        <v>7438</v>
      </c>
      <c r="AT3243" s="129" t="s">
        <v>2892</v>
      </c>
      <c r="AU3243" s="129" t="s">
        <v>171</v>
      </c>
      <c r="AV3243" s="129" t="s">
        <v>2893</v>
      </c>
      <c r="AW3243" s="129" t="s">
        <v>2898</v>
      </c>
      <c r="AX3243" s="129" t="s">
        <v>2905</v>
      </c>
      <c r="AZ3243" s="129" t="s">
        <v>3984</v>
      </c>
      <c r="BA3243" s="130" t="s">
        <v>15133</v>
      </c>
      <c r="BB3243" s="130" t="s">
        <v>15134</v>
      </c>
      <c r="BH3243" s="124"/>
      <c r="BI3243" s="124"/>
      <c r="BP3243" s="123"/>
      <c r="BQ3243" s="123"/>
      <c r="BR3243" s="123"/>
      <c r="BX3243" s="123"/>
      <c r="BY3243" s="123"/>
      <c r="CB3243" s="129" t="s">
        <v>2892</v>
      </c>
      <c r="CC3243" s="129" t="s">
        <v>171</v>
      </c>
      <c r="CD3243" s="129" t="s">
        <v>2893</v>
      </c>
      <c r="CE3243" s="129" t="s">
        <v>2898</v>
      </c>
      <c r="CF3243" s="129" t="s">
        <v>2905</v>
      </c>
      <c r="CG3243" s="131" t="s">
        <v>18176</v>
      </c>
      <c r="CH3243" s="131" t="s">
        <v>15134</v>
      </c>
      <c r="CI3243" s="124" t="s">
        <v>22226</v>
      </c>
    </row>
    <row r="3244" spans="45:87" ht="15" hidden="1" x14ac:dyDescent="0.25">
      <c r="AS3244" s="124" t="s">
        <v>7439</v>
      </c>
      <c r="AT3244" s="129" t="s">
        <v>2892</v>
      </c>
      <c r="AU3244" s="129" t="s">
        <v>171</v>
      </c>
      <c r="AV3244" s="129" t="s">
        <v>2893</v>
      </c>
      <c r="AW3244" s="129" t="s">
        <v>2898</v>
      </c>
      <c r="AX3244" s="129" t="s">
        <v>2906</v>
      </c>
      <c r="AZ3244" s="129" t="s">
        <v>3984</v>
      </c>
      <c r="BA3244" s="130" t="s">
        <v>15135</v>
      </c>
      <c r="BB3244" s="130" t="s">
        <v>15136</v>
      </c>
      <c r="BH3244" s="124"/>
      <c r="BI3244" s="124"/>
      <c r="BP3244" s="123"/>
      <c r="BQ3244" s="123"/>
      <c r="BR3244" s="123"/>
      <c r="BX3244" s="123"/>
      <c r="BY3244" s="123"/>
      <c r="CB3244" s="129" t="s">
        <v>2892</v>
      </c>
      <c r="CC3244" s="129" t="s">
        <v>171</v>
      </c>
      <c r="CD3244" s="129" t="s">
        <v>2893</v>
      </c>
      <c r="CE3244" s="129" t="s">
        <v>2898</v>
      </c>
      <c r="CF3244" s="129" t="s">
        <v>2906</v>
      </c>
      <c r="CG3244" s="131" t="s">
        <v>18176</v>
      </c>
      <c r="CH3244" s="131" t="s">
        <v>15136</v>
      </c>
      <c r="CI3244" s="124" t="s">
        <v>22227</v>
      </c>
    </row>
    <row r="3245" spans="45:87" ht="15" hidden="1" x14ac:dyDescent="0.25">
      <c r="AS3245" s="124" t="s">
        <v>7440</v>
      </c>
      <c r="AT3245" s="129" t="s">
        <v>2892</v>
      </c>
      <c r="AU3245" s="129" t="s">
        <v>171</v>
      </c>
      <c r="AV3245" s="129" t="s">
        <v>2893</v>
      </c>
      <c r="AW3245" s="129" t="s">
        <v>2898</v>
      </c>
      <c r="AX3245" s="129" t="s">
        <v>2907</v>
      </c>
      <c r="AZ3245" s="129" t="s">
        <v>3984</v>
      </c>
      <c r="BA3245" s="130" t="s">
        <v>15137</v>
      </c>
      <c r="BB3245" s="130" t="s">
        <v>15138</v>
      </c>
      <c r="BH3245" s="124"/>
      <c r="BI3245" s="124"/>
      <c r="BP3245" s="123"/>
      <c r="BQ3245" s="123"/>
      <c r="BR3245" s="123"/>
      <c r="BX3245" s="123"/>
      <c r="BY3245" s="123"/>
      <c r="CB3245" s="129" t="s">
        <v>2892</v>
      </c>
      <c r="CC3245" s="129" t="s">
        <v>171</v>
      </c>
      <c r="CD3245" s="129" t="s">
        <v>2893</v>
      </c>
      <c r="CE3245" s="129" t="s">
        <v>2898</v>
      </c>
      <c r="CF3245" s="129" t="s">
        <v>2907</v>
      </c>
      <c r="CG3245" s="131" t="s">
        <v>18176</v>
      </c>
      <c r="CH3245" s="131" t="s">
        <v>15138</v>
      </c>
      <c r="CI3245" s="124" t="s">
        <v>22228</v>
      </c>
    </row>
    <row r="3246" spans="45:87" ht="15" hidden="1" x14ac:dyDescent="0.25">
      <c r="AS3246" s="124" t="s">
        <v>7441</v>
      </c>
      <c r="AT3246" s="129" t="s">
        <v>2892</v>
      </c>
      <c r="AU3246" s="129" t="s">
        <v>171</v>
      </c>
      <c r="AV3246" s="129" t="s">
        <v>2893</v>
      </c>
      <c r="AW3246" s="129" t="s">
        <v>2898</v>
      </c>
      <c r="AX3246" s="129" t="s">
        <v>2908</v>
      </c>
      <c r="AZ3246" s="129" t="s">
        <v>3984</v>
      </c>
      <c r="BA3246" s="130" t="s">
        <v>15139</v>
      </c>
      <c r="BB3246" s="130" t="s">
        <v>15140</v>
      </c>
      <c r="BH3246" s="124"/>
      <c r="BI3246" s="124"/>
      <c r="BP3246" s="123"/>
      <c r="BQ3246" s="123"/>
      <c r="BR3246" s="123"/>
      <c r="BX3246" s="123"/>
      <c r="BY3246" s="123"/>
      <c r="CB3246" s="129" t="s">
        <v>2892</v>
      </c>
      <c r="CC3246" s="129" t="s">
        <v>171</v>
      </c>
      <c r="CD3246" s="129" t="s">
        <v>2893</v>
      </c>
      <c r="CE3246" s="129" t="s">
        <v>2898</v>
      </c>
      <c r="CF3246" s="129" t="s">
        <v>2908</v>
      </c>
      <c r="CG3246" s="131" t="s">
        <v>18176</v>
      </c>
      <c r="CH3246" s="131" t="s">
        <v>15140</v>
      </c>
      <c r="CI3246" s="124" t="s">
        <v>22229</v>
      </c>
    </row>
    <row r="3247" spans="45:87" ht="15" hidden="1" x14ac:dyDescent="0.25">
      <c r="AS3247" s="124" t="s">
        <v>7442</v>
      </c>
      <c r="AT3247" s="129" t="s">
        <v>2892</v>
      </c>
      <c r="AU3247" s="129" t="s">
        <v>171</v>
      </c>
      <c r="AV3247" s="129" t="s">
        <v>2893</v>
      </c>
      <c r="AW3247" s="129" t="s">
        <v>2898</v>
      </c>
      <c r="AX3247" s="129" t="s">
        <v>2909</v>
      </c>
      <c r="AZ3247" s="129" t="s">
        <v>3984</v>
      </c>
      <c r="BA3247" s="130" t="s">
        <v>15141</v>
      </c>
      <c r="BB3247" s="130" t="s">
        <v>15142</v>
      </c>
      <c r="BH3247" s="124"/>
      <c r="BI3247" s="124"/>
      <c r="BP3247" s="123"/>
      <c r="BQ3247" s="123"/>
      <c r="BR3247" s="123"/>
      <c r="BX3247" s="123"/>
      <c r="BY3247" s="123"/>
      <c r="CB3247" s="129" t="s">
        <v>2892</v>
      </c>
      <c r="CC3247" s="129" t="s">
        <v>171</v>
      </c>
      <c r="CD3247" s="129" t="s">
        <v>2893</v>
      </c>
      <c r="CE3247" s="129" t="s">
        <v>2898</v>
      </c>
      <c r="CF3247" s="129" t="s">
        <v>2909</v>
      </c>
      <c r="CG3247" s="131" t="s">
        <v>18176</v>
      </c>
      <c r="CH3247" s="131" t="s">
        <v>15142</v>
      </c>
      <c r="CI3247" s="124" t="s">
        <v>22230</v>
      </c>
    </row>
    <row r="3248" spans="45:87" ht="15" hidden="1" x14ac:dyDescent="0.25">
      <c r="AS3248" s="124" t="s">
        <v>7443</v>
      </c>
      <c r="AT3248" s="129" t="s">
        <v>2892</v>
      </c>
      <c r="AU3248" s="129" t="s">
        <v>171</v>
      </c>
      <c r="AV3248" s="129" t="s">
        <v>2893</v>
      </c>
      <c r="AW3248" s="129" t="s">
        <v>2898</v>
      </c>
      <c r="AX3248" s="129" t="s">
        <v>2910</v>
      </c>
      <c r="AZ3248" s="129" t="s">
        <v>3984</v>
      </c>
      <c r="BA3248" s="130" t="s">
        <v>15143</v>
      </c>
      <c r="BB3248" s="130" t="s">
        <v>15144</v>
      </c>
      <c r="BH3248" s="124"/>
      <c r="BI3248" s="124"/>
      <c r="BP3248" s="123"/>
      <c r="BQ3248" s="123"/>
      <c r="BR3248" s="123"/>
      <c r="BX3248" s="123"/>
      <c r="BY3248" s="123"/>
      <c r="CB3248" s="129" t="s">
        <v>2892</v>
      </c>
      <c r="CC3248" s="129" t="s">
        <v>171</v>
      </c>
      <c r="CD3248" s="129" t="s">
        <v>2893</v>
      </c>
      <c r="CE3248" s="129" t="s">
        <v>2898</v>
      </c>
      <c r="CF3248" s="129" t="s">
        <v>2910</v>
      </c>
      <c r="CG3248" s="131" t="s">
        <v>18176</v>
      </c>
      <c r="CH3248" s="131" t="s">
        <v>15144</v>
      </c>
      <c r="CI3248" s="124" t="s">
        <v>22231</v>
      </c>
    </row>
    <row r="3249" spans="45:87" ht="15" hidden="1" x14ac:dyDescent="0.25">
      <c r="AS3249" s="124" t="s">
        <v>7444</v>
      </c>
      <c r="AT3249" s="129" t="s">
        <v>2892</v>
      </c>
      <c r="AU3249" s="129" t="s">
        <v>171</v>
      </c>
      <c r="AV3249" s="129" t="s">
        <v>2893</v>
      </c>
      <c r="AW3249" s="129" t="s">
        <v>2898</v>
      </c>
      <c r="AX3249" s="129" t="s">
        <v>2911</v>
      </c>
      <c r="AZ3249" s="129" t="s">
        <v>3984</v>
      </c>
      <c r="BA3249" s="130" t="s">
        <v>15145</v>
      </c>
      <c r="BB3249" s="130" t="s">
        <v>15146</v>
      </c>
      <c r="BH3249" s="124"/>
      <c r="BI3249" s="124"/>
      <c r="BP3249" s="123"/>
      <c r="BQ3249" s="123"/>
      <c r="BR3249" s="123"/>
      <c r="BX3249" s="123"/>
      <c r="BY3249" s="123"/>
      <c r="CB3249" s="129" t="s">
        <v>2892</v>
      </c>
      <c r="CC3249" s="129" t="s">
        <v>171</v>
      </c>
      <c r="CD3249" s="129" t="s">
        <v>2893</v>
      </c>
      <c r="CE3249" s="129" t="s">
        <v>2898</v>
      </c>
      <c r="CF3249" s="129" t="s">
        <v>2911</v>
      </c>
      <c r="CG3249" s="131" t="s">
        <v>18176</v>
      </c>
      <c r="CH3249" s="131" t="s">
        <v>15146</v>
      </c>
      <c r="CI3249" s="124" t="s">
        <v>22232</v>
      </c>
    </row>
    <row r="3250" spans="45:87" ht="15" hidden="1" x14ac:dyDescent="0.25">
      <c r="AS3250" s="124" t="s">
        <v>7445</v>
      </c>
      <c r="AT3250" s="129" t="s">
        <v>2892</v>
      </c>
      <c r="AU3250" s="129" t="s">
        <v>171</v>
      </c>
      <c r="AV3250" s="129" t="s">
        <v>2893</v>
      </c>
      <c r="AW3250" s="129" t="s">
        <v>2898</v>
      </c>
      <c r="AX3250" s="129" t="s">
        <v>2912</v>
      </c>
      <c r="AZ3250" s="129" t="s">
        <v>3984</v>
      </c>
      <c r="BA3250" s="130" t="s">
        <v>15147</v>
      </c>
      <c r="BB3250" s="130" t="s">
        <v>15148</v>
      </c>
      <c r="BH3250" s="124"/>
      <c r="BI3250" s="124"/>
      <c r="BP3250" s="123"/>
      <c r="BQ3250" s="123"/>
      <c r="BR3250" s="123"/>
      <c r="BX3250" s="123"/>
      <c r="BY3250" s="123"/>
      <c r="CB3250" s="129" t="s">
        <v>2892</v>
      </c>
      <c r="CC3250" s="129" t="s">
        <v>171</v>
      </c>
      <c r="CD3250" s="129" t="s">
        <v>2893</v>
      </c>
      <c r="CE3250" s="129" t="s">
        <v>2898</v>
      </c>
      <c r="CF3250" s="129" t="s">
        <v>2912</v>
      </c>
      <c r="CG3250" s="131" t="s">
        <v>18176</v>
      </c>
      <c r="CH3250" s="131" t="s">
        <v>15148</v>
      </c>
      <c r="CI3250" s="124" t="s">
        <v>22233</v>
      </c>
    </row>
    <row r="3251" spans="45:87" ht="15" hidden="1" x14ac:dyDescent="0.25">
      <c r="AS3251" s="124" t="s">
        <v>7446</v>
      </c>
      <c r="AT3251" s="129" t="s">
        <v>2892</v>
      </c>
      <c r="AU3251" s="129" t="s">
        <v>171</v>
      </c>
      <c r="AV3251" s="129" t="s">
        <v>2893</v>
      </c>
      <c r="AW3251" s="129" t="s">
        <v>2898</v>
      </c>
      <c r="AX3251" s="129" t="s">
        <v>2913</v>
      </c>
      <c r="AZ3251" s="129" t="s">
        <v>3984</v>
      </c>
      <c r="BA3251" s="130" t="s">
        <v>15149</v>
      </c>
      <c r="BB3251" s="130" t="s">
        <v>15150</v>
      </c>
      <c r="BH3251" s="124"/>
      <c r="BI3251" s="124"/>
      <c r="BP3251" s="123"/>
      <c r="BQ3251" s="123"/>
      <c r="BR3251" s="123"/>
      <c r="BX3251" s="123"/>
      <c r="BY3251" s="123"/>
      <c r="CB3251" s="129" t="s">
        <v>2892</v>
      </c>
      <c r="CC3251" s="129" t="s">
        <v>171</v>
      </c>
      <c r="CD3251" s="129" t="s">
        <v>2893</v>
      </c>
      <c r="CE3251" s="129" t="s">
        <v>2898</v>
      </c>
      <c r="CF3251" s="129" t="s">
        <v>2913</v>
      </c>
      <c r="CG3251" s="131" t="s">
        <v>18176</v>
      </c>
      <c r="CH3251" s="131" t="s">
        <v>15150</v>
      </c>
      <c r="CI3251" s="124" t="s">
        <v>22234</v>
      </c>
    </row>
    <row r="3252" spans="45:87" ht="15" hidden="1" x14ac:dyDescent="0.25">
      <c r="AS3252" s="124" t="s">
        <v>7447</v>
      </c>
      <c r="AT3252" s="129" t="s">
        <v>2892</v>
      </c>
      <c r="AU3252" s="129" t="s">
        <v>171</v>
      </c>
      <c r="AV3252" s="129" t="s">
        <v>2893</v>
      </c>
      <c r="AW3252" s="129" t="s">
        <v>2898</v>
      </c>
      <c r="AX3252" s="129" t="s">
        <v>2914</v>
      </c>
      <c r="AZ3252" s="129" t="s">
        <v>3984</v>
      </c>
      <c r="BA3252" s="130" t="s">
        <v>15151</v>
      </c>
      <c r="BB3252" s="130" t="s">
        <v>15152</v>
      </c>
      <c r="BH3252" s="124"/>
      <c r="BI3252" s="124"/>
      <c r="BP3252" s="123"/>
      <c r="BQ3252" s="123"/>
      <c r="BR3252" s="123"/>
      <c r="BX3252" s="123"/>
      <c r="BY3252" s="123"/>
      <c r="CB3252" s="129" t="s">
        <v>2892</v>
      </c>
      <c r="CC3252" s="129" t="s">
        <v>171</v>
      </c>
      <c r="CD3252" s="129" t="s">
        <v>2893</v>
      </c>
      <c r="CE3252" s="129" t="s">
        <v>2898</v>
      </c>
      <c r="CF3252" s="129" t="s">
        <v>2914</v>
      </c>
      <c r="CG3252" s="131" t="s">
        <v>18176</v>
      </c>
      <c r="CH3252" s="131" t="s">
        <v>15152</v>
      </c>
      <c r="CI3252" s="124" t="s">
        <v>22235</v>
      </c>
    </row>
    <row r="3253" spans="45:87" ht="15" hidden="1" x14ac:dyDescent="0.25">
      <c r="AS3253" s="124" t="s">
        <v>7448</v>
      </c>
      <c r="AT3253" s="129" t="s">
        <v>2892</v>
      </c>
      <c r="AU3253" s="129" t="s">
        <v>171</v>
      </c>
      <c r="AV3253" s="129" t="s">
        <v>2893</v>
      </c>
      <c r="AW3253" s="129" t="s">
        <v>2898</v>
      </c>
      <c r="AX3253" s="129" t="s">
        <v>2915</v>
      </c>
      <c r="AZ3253" s="129" t="s">
        <v>3984</v>
      </c>
      <c r="BA3253" s="130" t="s">
        <v>15153</v>
      </c>
      <c r="BB3253" s="130" t="s">
        <v>15154</v>
      </c>
      <c r="BH3253" s="124"/>
      <c r="BI3253" s="124"/>
      <c r="BP3253" s="123"/>
      <c r="BQ3253" s="123"/>
      <c r="BR3253" s="123"/>
      <c r="BX3253" s="123"/>
      <c r="BY3253" s="123"/>
      <c r="CB3253" s="129" t="s">
        <v>2892</v>
      </c>
      <c r="CC3253" s="129" t="s">
        <v>171</v>
      </c>
      <c r="CD3253" s="129" t="s">
        <v>2893</v>
      </c>
      <c r="CE3253" s="129" t="s">
        <v>2898</v>
      </c>
      <c r="CF3253" s="129" t="s">
        <v>2915</v>
      </c>
      <c r="CG3253" s="131" t="s">
        <v>18176</v>
      </c>
      <c r="CH3253" s="131" t="s">
        <v>15154</v>
      </c>
      <c r="CI3253" s="124" t="s">
        <v>22236</v>
      </c>
    </row>
    <row r="3254" spans="45:87" ht="15" hidden="1" x14ac:dyDescent="0.25">
      <c r="AS3254" s="124" t="s">
        <v>7449</v>
      </c>
      <c r="AT3254" s="129" t="s">
        <v>2892</v>
      </c>
      <c r="AU3254" s="129" t="s">
        <v>171</v>
      </c>
      <c r="AV3254" s="129" t="s">
        <v>2893</v>
      </c>
      <c r="AW3254" s="129" t="s">
        <v>2898</v>
      </c>
      <c r="AX3254" s="129" t="s">
        <v>2916</v>
      </c>
      <c r="AZ3254" s="129" t="s">
        <v>3984</v>
      </c>
      <c r="BA3254" s="130" t="s">
        <v>15155</v>
      </c>
      <c r="BB3254" s="130" t="s">
        <v>15156</v>
      </c>
      <c r="BH3254" s="124"/>
      <c r="BI3254" s="124"/>
      <c r="BP3254" s="123"/>
      <c r="BQ3254" s="123"/>
      <c r="BR3254" s="123"/>
      <c r="BX3254" s="123"/>
      <c r="BY3254" s="123"/>
      <c r="CB3254" s="129" t="s">
        <v>2892</v>
      </c>
      <c r="CC3254" s="129" t="s">
        <v>171</v>
      </c>
      <c r="CD3254" s="129" t="s">
        <v>2893</v>
      </c>
      <c r="CE3254" s="129" t="s">
        <v>2898</v>
      </c>
      <c r="CF3254" s="129" t="s">
        <v>2916</v>
      </c>
      <c r="CG3254" s="131" t="s">
        <v>18176</v>
      </c>
      <c r="CH3254" s="131" t="s">
        <v>15156</v>
      </c>
      <c r="CI3254" s="124" t="s">
        <v>22237</v>
      </c>
    </row>
    <row r="3255" spans="45:87" ht="15" hidden="1" x14ac:dyDescent="0.25">
      <c r="AS3255" s="124" t="s">
        <v>7450</v>
      </c>
      <c r="AT3255" s="129" t="s">
        <v>2892</v>
      </c>
      <c r="AU3255" s="129" t="s">
        <v>171</v>
      </c>
      <c r="AV3255" s="129" t="s">
        <v>2893</v>
      </c>
      <c r="AW3255" s="129" t="s">
        <v>2898</v>
      </c>
      <c r="AX3255" s="129" t="s">
        <v>2917</v>
      </c>
      <c r="AZ3255" s="129" t="s">
        <v>3984</v>
      </c>
      <c r="BA3255" s="130" t="s">
        <v>15157</v>
      </c>
      <c r="BB3255" s="130" t="s">
        <v>15158</v>
      </c>
      <c r="BH3255" s="124"/>
      <c r="BI3255" s="124"/>
      <c r="BP3255" s="123"/>
      <c r="BQ3255" s="123"/>
      <c r="BR3255" s="123"/>
      <c r="BX3255" s="123"/>
      <c r="BY3255" s="123"/>
      <c r="CB3255" s="129" t="s">
        <v>2892</v>
      </c>
      <c r="CC3255" s="129" t="s">
        <v>171</v>
      </c>
      <c r="CD3255" s="129" t="s">
        <v>2893</v>
      </c>
      <c r="CE3255" s="129" t="s">
        <v>2898</v>
      </c>
      <c r="CF3255" s="129" t="s">
        <v>2917</v>
      </c>
      <c r="CG3255" s="131" t="s">
        <v>18176</v>
      </c>
      <c r="CH3255" s="131" t="s">
        <v>15158</v>
      </c>
      <c r="CI3255" s="124" t="s">
        <v>22238</v>
      </c>
    </row>
    <row r="3256" spans="45:87" ht="15" hidden="1" x14ac:dyDescent="0.25">
      <c r="AS3256" s="124" t="s">
        <v>7451</v>
      </c>
      <c r="AT3256" s="129" t="s">
        <v>2892</v>
      </c>
      <c r="AU3256" s="129" t="s">
        <v>171</v>
      </c>
      <c r="AV3256" s="129" t="s">
        <v>2893</v>
      </c>
      <c r="AW3256" s="129" t="s">
        <v>2898</v>
      </c>
      <c r="AX3256" s="129" t="s">
        <v>2918</v>
      </c>
      <c r="AZ3256" s="129" t="s">
        <v>3984</v>
      </c>
      <c r="BA3256" s="130" t="s">
        <v>15159</v>
      </c>
      <c r="BB3256" s="130" t="s">
        <v>15160</v>
      </c>
      <c r="BH3256" s="124"/>
      <c r="BI3256" s="124"/>
      <c r="BP3256" s="123"/>
      <c r="BQ3256" s="123"/>
      <c r="BR3256" s="123"/>
      <c r="BX3256" s="123"/>
      <c r="BY3256" s="123"/>
      <c r="CB3256" s="129" t="s">
        <v>2892</v>
      </c>
      <c r="CC3256" s="129" t="s">
        <v>171</v>
      </c>
      <c r="CD3256" s="129" t="s">
        <v>2893</v>
      </c>
      <c r="CE3256" s="129" t="s">
        <v>2898</v>
      </c>
      <c r="CF3256" s="129" t="s">
        <v>2918</v>
      </c>
      <c r="CG3256" s="131" t="s">
        <v>18176</v>
      </c>
      <c r="CH3256" s="131" t="s">
        <v>15160</v>
      </c>
      <c r="CI3256" s="124" t="s">
        <v>22239</v>
      </c>
    </row>
    <row r="3257" spans="45:87" ht="15" hidden="1" x14ac:dyDescent="0.25">
      <c r="AS3257" s="124" t="s">
        <v>7452</v>
      </c>
      <c r="AT3257" s="129" t="s">
        <v>2892</v>
      </c>
      <c r="AU3257" s="129" t="s">
        <v>171</v>
      </c>
      <c r="AV3257" s="129" t="s">
        <v>2893</v>
      </c>
      <c r="AW3257" s="129" t="s">
        <v>2898</v>
      </c>
      <c r="AX3257" s="129" t="s">
        <v>2919</v>
      </c>
      <c r="AZ3257" s="129" t="s">
        <v>3984</v>
      </c>
      <c r="BA3257" s="130" t="s">
        <v>15161</v>
      </c>
      <c r="BB3257" s="130" t="s">
        <v>15162</v>
      </c>
      <c r="BH3257" s="124"/>
      <c r="BI3257" s="124"/>
      <c r="BP3257" s="123"/>
      <c r="BQ3257" s="123"/>
      <c r="BR3257" s="123"/>
      <c r="BX3257" s="123"/>
      <c r="BY3257" s="123"/>
      <c r="CB3257" s="129" t="s">
        <v>2892</v>
      </c>
      <c r="CC3257" s="129" t="s">
        <v>171</v>
      </c>
      <c r="CD3257" s="129" t="s">
        <v>2893</v>
      </c>
      <c r="CE3257" s="129" t="s">
        <v>2898</v>
      </c>
      <c r="CF3257" s="129" t="s">
        <v>2919</v>
      </c>
      <c r="CG3257" s="131" t="s">
        <v>18176</v>
      </c>
      <c r="CH3257" s="131" t="s">
        <v>15162</v>
      </c>
      <c r="CI3257" s="124" t="s">
        <v>22240</v>
      </c>
    </row>
    <row r="3258" spans="45:87" ht="15" hidden="1" x14ac:dyDescent="0.25">
      <c r="AS3258" s="124" t="s">
        <v>7453</v>
      </c>
      <c r="AT3258" s="129" t="s">
        <v>2892</v>
      </c>
      <c r="AU3258" s="129" t="s">
        <v>171</v>
      </c>
      <c r="AV3258" s="129" t="s">
        <v>2893</v>
      </c>
      <c r="AW3258" s="129" t="s">
        <v>2898</v>
      </c>
      <c r="AX3258" s="129" t="s">
        <v>2920</v>
      </c>
      <c r="AZ3258" s="129" t="s">
        <v>3984</v>
      </c>
      <c r="BA3258" s="130" t="s">
        <v>15163</v>
      </c>
      <c r="BB3258" s="130" t="s">
        <v>15164</v>
      </c>
      <c r="BH3258" s="124"/>
      <c r="BI3258" s="124"/>
      <c r="BP3258" s="123"/>
      <c r="BQ3258" s="123"/>
      <c r="BR3258" s="123"/>
      <c r="BX3258" s="123"/>
      <c r="BY3258" s="123"/>
      <c r="CB3258" s="129" t="s">
        <v>2892</v>
      </c>
      <c r="CC3258" s="129" t="s">
        <v>171</v>
      </c>
      <c r="CD3258" s="129" t="s">
        <v>2893</v>
      </c>
      <c r="CE3258" s="129" t="s">
        <v>2898</v>
      </c>
      <c r="CF3258" s="129" t="s">
        <v>2920</v>
      </c>
      <c r="CG3258" s="131" t="s">
        <v>18176</v>
      </c>
      <c r="CH3258" s="131" t="s">
        <v>15164</v>
      </c>
      <c r="CI3258" s="124" t="s">
        <v>22241</v>
      </c>
    </row>
    <row r="3259" spans="45:87" ht="15" hidden="1" x14ac:dyDescent="0.25">
      <c r="AS3259" s="124" t="s">
        <v>7454</v>
      </c>
      <c r="AT3259" s="129" t="s">
        <v>2892</v>
      </c>
      <c r="AU3259" s="129" t="s">
        <v>171</v>
      </c>
      <c r="AV3259" s="129" t="s">
        <v>2893</v>
      </c>
      <c r="AW3259" s="129" t="s">
        <v>2898</v>
      </c>
      <c r="AX3259" s="129" t="s">
        <v>2921</v>
      </c>
      <c r="AZ3259" s="129" t="s">
        <v>3984</v>
      </c>
      <c r="BA3259" s="130" t="s">
        <v>15165</v>
      </c>
      <c r="BB3259" s="130" t="s">
        <v>15166</v>
      </c>
      <c r="BH3259" s="124"/>
      <c r="BI3259" s="124"/>
      <c r="BP3259" s="123"/>
      <c r="BQ3259" s="123"/>
      <c r="BR3259" s="123"/>
      <c r="BX3259" s="123"/>
      <c r="BY3259" s="123"/>
      <c r="CB3259" s="129" t="s">
        <v>2892</v>
      </c>
      <c r="CC3259" s="129" t="s">
        <v>171</v>
      </c>
      <c r="CD3259" s="129" t="s">
        <v>2893</v>
      </c>
      <c r="CE3259" s="129" t="s">
        <v>2898</v>
      </c>
      <c r="CF3259" s="129" t="s">
        <v>2921</v>
      </c>
      <c r="CG3259" s="131" t="s">
        <v>18176</v>
      </c>
      <c r="CH3259" s="131" t="s">
        <v>15166</v>
      </c>
      <c r="CI3259" s="124" t="s">
        <v>22242</v>
      </c>
    </row>
    <row r="3260" spans="45:87" ht="15" hidden="1" x14ac:dyDescent="0.25">
      <c r="AS3260" s="124" t="s">
        <v>7455</v>
      </c>
      <c r="AT3260" s="129" t="s">
        <v>2892</v>
      </c>
      <c r="AU3260" s="129" t="s">
        <v>171</v>
      </c>
      <c r="AV3260" s="129" t="s">
        <v>2893</v>
      </c>
      <c r="AW3260" s="129" t="s">
        <v>2898</v>
      </c>
      <c r="AX3260" s="129" t="s">
        <v>2922</v>
      </c>
      <c r="AZ3260" s="129" t="s">
        <v>3984</v>
      </c>
      <c r="BA3260" s="130" t="s">
        <v>15167</v>
      </c>
      <c r="BB3260" s="130" t="s">
        <v>15168</v>
      </c>
      <c r="BH3260" s="124"/>
      <c r="BI3260" s="124"/>
      <c r="BP3260" s="123"/>
      <c r="BQ3260" s="123"/>
      <c r="BR3260" s="123"/>
      <c r="BX3260" s="123"/>
      <c r="BY3260" s="123"/>
      <c r="CB3260" s="129" t="s">
        <v>2892</v>
      </c>
      <c r="CC3260" s="129" t="s">
        <v>171</v>
      </c>
      <c r="CD3260" s="129" t="s">
        <v>2893</v>
      </c>
      <c r="CE3260" s="129" t="s">
        <v>2898</v>
      </c>
      <c r="CF3260" s="129" t="s">
        <v>2922</v>
      </c>
      <c r="CG3260" s="131" t="s">
        <v>18176</v>
      </c>
      <c r="CH3260" s="131" t="s">
        <v>15168</v>
      </c>
      <c r="CI3260" s="124" t="s">
        <v>22243</v>
      </c>
    </row>
    <row r="3261" spans="45:87" ht="15" hidden="1" x14ac:dyDescent="0.25">
      <c r="AS3261" s="124" t="s">
        <v>7456</v>
      </c>
      <c r="AT3261" s="129" t="s">
        <v>2892</v>
      </c>
      <c r="AU3261" s="129" t="s">
        <v>171</v>
      </c>
      <c r="AV3261" s="129" t="s">
        <v>2893</v>
      </c>
      <c r="AW3261" s="129" t="s">
        <v>2898</v>
      </c>
      <c r="AX3261" s="129" t="s">
        <v>2923</v>
      </c>
      <c r="AZ3261" s="129" t="s">
        <v>3984</v>
      </c>
      <c r="BA3261" s="130" t="s">
        <v>15169</v>
      </c>
      <c r="BB3261" s="130" t="s">
        <v>15170</v>
      </c>
      <c r="BH3261" s="124"/>
      <c r="BI3261" s="124"/>
      <c r="BP3261" s="123"/>
      <c r="BQ3261" s="123"/>
      <c r="BR3261" s="123"/>
      <c r="BX3261" s="123"/>
      <c r="BY3261" s="123"/>
      <c r="CB3261" s="129" t="s">
        <v>2892</v>
      </c>
      <c r="CC3261" s="129" t="s">
        <v>171</v>
      </c>
      <c r="CD3261" s="129" t="s">
        <v>2893</v>
      </c>
      <c r="CE3261" s="129" t="s">
        <v>2898</v>
      </c>
      <c r="CF3261" s="129" t="s">
        <v>2923</v>
      </c>
      <c r="CG3261" s="131" t="s">
        <v>18176</v>
      </c>
      <c r="CH3261" s="131" t="s">
        <v>15170</v>
      </c>
      <c r="CI3261" s="124" t="s">
        <v>22244</v>
      </c>
    </row>
    <row r="3262" spans="45:87" ht="15" hidden="1" x14ac:dyDescent="0.25">
      <c r="AS3262" s="124" t="s">
        <v>7457</v>
      </c>
      <c r="AT3262" s="129" t="s">
        <v>2892</v>
      </c>
      <c r="AU3262" s="129" t="s">
        <v>171</v>
      </c>
      <c r="AV3262" s="129" t="s">
        <v>2893</v>
      </c>
      <c r="AW3262" s="129" t="s">
        <v>2898</v>
      </c>
      <c r="AX3262" s="129" t="s">
        <v>2924</v>
      </c>
      <c r="AZ3262" s="129" t="s">
        <v>3984</v>
      </c>
      <c r="BA3262" s="130" t="s">
        <v>15171</v>
      </c>
      <c r="BB3262" s="130" t="s">
        <v>15172</v>
      </c>
      <c r="BH3262" s="124"/>
      <c r="BI3262" s="124"/>
      <c r="BP3262" s="123"/>
      <c r="BQ3262" s="123"/>
      <c r="BR3262" s="123"/>
      <c r="BX3262" s="123"/>
      <c r="BY3262" s="123"/>
      <c r="CB3262" s="129" t="s">
        <v>2892</v>
      </c>
      <c r="CC3262" s="129" t="s">
        <v>171</v>
      </c>
      <c r="CD3262" s="129" t="s">
        <v>2893</v>
      </c>
      <c r="CE3262" s="129" t="s">
        <v>2898</v>
      </c>
      <c r="CF3262" s="129" t="s">
        <v>2924</v>
      </c>
      <c r="CG3262" s="131" t="s">
        <v>18176</v>
      </c>
      <c r="CH3262" s="131" t="s">
        <v>15172</v>
      </c>
      <c r="CI3262" s="124" t="s">
        <v>22245</v>
      </c>
    </row>
    <row r="3263" spans="45:87" ht="15" hidden="1" x14ac:dyDescent="0.25">
      <c r="AS3263" s="124" t="s">
        <v>7458</v>
      </c>
      <c r="AT3263" s="129" t="s">
        <v>2892</v>
      </c>
      <c r="AU3263" s="129" t="s">
        <v>171</v>
      </c>
      <c r="AV3263" s="129" t="s">
        <v>2893</v>
      </c>
      <c r="AW3263" s="129" t="s">
        <v>2898</v>
      </c>
      <c r="AX3263" s="129" t="s">
        <v>2925</v>
      </c>
      <c r="AZ3263" s="129" t="s">
        <v>3984</v>
      </c>
      <c r="BA3263" s="130" t="s">
        <v>15173</v>
      </c>
      <c r="BB3263" s="130" t="s">
        <v>15174</v>
      </c>
      <c r="BH3263" s="124"/>
      <c r="BI3263" s="124"/>
      <c r="BP3263" s="123"/>
      <c r="BQ3263" s="123"/>
      <c r="BR3263" s="123"/>
      <c r="BX3263" s="123"/>
      <c r="BY3263" s="123"/>
      <c r="CB3263" s="129" t="s">
        <v>2892</v>
      </c>
      <c r="CC3263" s="129" t="s">
        <v>171</v>
      </c>
      <c r="CD3263" s="129" t="s">
        <v>2893</v>
      </c>
      <c r="CE3263" s="129" t="s">
        <v>2898</v>
      </c>
      <c r="CF3263" s="129" t="s">
        <v>2925</v>
      </c>
      <c r="CG3263" s="131" t="s">
        <v>18176</v>
      </c>
      <c r="CH3263" s="131" t="s">
        <v>15174</v>
      </c>
      <c r="CI3263" s="124" t="s">
        <v>22246</v>
      </c>
    </row>
    <row r="3264" spans="45:87" ht="15" hidden="1" x14ac:dyDescent="0.25">
      <c r="AS3264" s="124" t="s">
        <v>7459</v>
      </c>
      <c r="AT3264" s="129" t="s">
        <v>2892</v>
      </c>
      <c r="AU3264" s="129" t="s">
        <v>171</v>
      </c>
      <c r="AV3264" s="129" t="s">
        <v>2893</v>
      </c>
      <c r="AW3264" s="129" t="s">
        <v>2898</v>
      </c>
      <c r="AX3264" s="129" t="s">
        <v>2926</v>
      </c>
      <c r="AZ3264" s="129" t="s">
        <v>3984</v>
      </c>
      <c r="BA3264" s="130" t="s">
        <v>15175</v>
      </c>
      <c r="BB3264" s="130" t="s">
        <v>15176</v>
      </c>
      <c r="BH3264" s="124"/>
      <c r="BI3264" s="124"/>
      <c r="BP3264" s="123"/>
      <c r="BQ3264" s="123"/>
      <c r="BR3264" s="123"/>
      <c r="BX3264" s="123"/>
      <c r="BY3264" s="123"/>
      <c r="CB3264" s="129" t="s">
        <v>2892</v>
      </c>
      <c r="CC3264" s="129" t="s">
        <v>171</v>
      </c>
      <c r="CD3264" s="129" t="s">
        <v>2893</v>
      </c>
      <c r="CE3264" s="129" t="s">
        <v>2898</v>
      </c>
      <c r="CF3264" s="129" t="s">
        <v>2926</v>
      </c>
      <c r="CG3264" s="131" t="s">
        <v>18176</v>
      </c>
      <c r="CH3264" s="131" t="s">
        <v>15176</v>
      </c>
      <c r="CI3264" s="124" t="s">
        <v>22247</v>
      </c>
    </row>
    <row r="3265" spans="45:87" ht="15" hidden="1" x14ac:dyDescent="0.25">
      <c r="AS3265" s="124" t="s">
        <v>7460</v>
      </c>
      <c r="AT3265" s="129" t="s">
        <v>2892</v>
      </c>
      <c r="AU3265" s="129" t="s">
        <v>171</v>
      </c>
      <c r="AV3265" s="129" t="s">
        <v>2893</v>
      </c>
      <c r="AW3265" s="129" t="s">
        <v>2898</v>
      </c>
      <c r="AX3265" s="129" t="s">
        <v>2927</v>
      </c>
      <c r="AZ3265" s="129" t="s">
        <v>3984</v>
      </c>
      <c r="BA3265" s="130" t="s">
        <v>15177</v>
      </c>
      <c r="BB3265" s="130" t="s">
        <v>15178</v>
      </c>
      <c r="BH3265" s="124"/>
      <c r="BI3265" s="124"/>
      <c r="BP3265" s="123"/>
      <c r="BQ3265" s="123"/>
      <c r="BR3265" s="123"/>
      <c r="BX3265" s="123"/>
      <c r="BY3265" s="123"/>
      <c r="CB3265" s="129" t="s">
        <v>2892</v>
      </c>
      <c r="CC3265" s="129" t="s">
        <v>171</v>
      </c>
      <c r="CD3265" s="129" t="s">
        <v>2893</v>
      </c>
      <c r="CE3265" s="129" t="s">
        <v>2898</v>
      </c>
      <c r="CF3265" s="129" t="s">
        <v>2927</v>
      </c>
      <c r="CG3265" s="131" t="s">
        <v>18176</v>
      </c>
      <c r="CH3265" s="131" t="s">
        <v>15178</v>
      </c>
      <c r="CI3265" s="124" t="s">
        <v>22248</v>
      </c>
    </row>
    <row r="3266" spans="45:87" ht="15" hidden="1" x14ac:dyDescent="0.25">
      <c r="AS3266" s="124" t="s">
        <v>7461</v>
      </c>
      <c r="AT3266" s="129" t="s">
        <v>2892</v>
      </c>
      <c r="AU3266" s="129" t="s">
        <v>171</v>
      </c>
      <c r="AV3266" s="129" t="s">
        <v>2893</v>
      </c>
      <c r="AW3266" s="129" t="s">
        <v>2898</v>
      </c>
      <c r="AX3266" s="129" t="s">
        <v>2928</v>
      </c>
      <c r="AZ3266" s="129" t="s">
        <v>3984</v>
      </c>
      <c r="BA3266" s="130" t="s">
        <v>15179</v>
      </c>
      <c r="BB3266" s="130" t="s">
        <v>15180</v>
      </c>
      <c r="BH3266" s="124"/>
      <c r="BI3266" s="124"/>
      <c r="BP3266" s="123"/>
      <c r="BQ3266" s="123"/>
      <c r="BR3266" s="123"/>
      <c r="BX3266" s="123"/>
      <c r="BY3266" s="123"/>
      <c r="CB3266" s="129" t="s">
        <v>2892</v>
      </c>
      <c r="CC3266" s="129" t="s">
        <v>171</v>
      </c>
      <c r="CD3266" s="129" t="s">
        <v>2893</v>
      </c>
      <c r="CE3266" s="129" t="s">
        <v>2898</v>
      </c>
      <c r="CF3266" s="129" t="s">
        <v>2928</v>
      </c>
      <c r="CG3266" s="131" t="s">
        <v>18176</v>
      </c>
      <c r="CH3266" s="131" t="s">
        <v>15180</v>
      </c>
      <c r="CI3266" s="124" t="s">
        <v>22249</v>
      </c>
    </row>
    <row r="3267" spans="45:87" ht="15" hidden="1" x14ac:dyDescent="0.25">
      <c r="AS3267" s="124" t="s">
        <v>7462</v>
      </c>
      <c r="AT3267" s="129" t="s">
        <v>2892</v>
      </c>
      <c r="AU3267" s="129" t="s">
        <v>171</v>
      </c>
      <c r="AV3267" s="129" t="s">
        <v>2893</v>
      </c>
      <c r="AW3267" s="129" t="s">
        <v>2898</v>
      </c>
      <c r="AX3267" s="129" t="s">
        <v>2929</v>
      </c>
      <c r="AZ3267" s="129" t="s">
        <v>3984</v>
      </c>
      <c r="BA3267" s="130" t="s">
        <v>15181</v>
      </c>
      <c r="BB3267" s="130" t="s">
        <v>15182</v>
      </c>
      <c r="BH3267" s="124"/>
      <c r="BI3267" s="124"/>
      <c r="BP3267" s="123"/>
      <c r="BQ3267" s="123"/>
      <c r="BR3267" s="123"/>
      <c r="BX3267" s="123"/>
      <c r="BY3267" s="123"/>
      <c r="CB3267" s="129" t="s">
        <v>2892</v>
      </c>
      <c r="CC3267" s="129" t="s">
        <v>171</v>
      </c>
      <c r="CD3267" s="129" t="s">
        <v>2893</v>
      </c>
      <c r="CE3267" s="129" t="s">
        <v>2898</v>
      </c>
      <c r="CF3267" s="129" t="s">
        <v>2929</v>
      </c>
      <c r="CG3267" s="131" t="s">
        <v>18176</v>
      </c>
      <c r="CH3267" s="131" t="s">
        <v>15182</v>
      </c>
      <c r="CI3267" s="124" t="s">
        <v>22250</v>
      </c>
    </row>
    <row r="3268" spans="45:87" ht="15" hidden="1" x14ac:dyDescent="0.25">
      <c r="AS3268" s="124" t="s">
        <v>7463</v>
      </c>
      <c r="AT3268" s="129" t="s">
        <v>2892</v>
      </c>
      <c r="AU3268" s="129" t="s">
        <v>171</v>
      </c>
      <c r="AV3268" s="129" t="s">
        <v>2893</v>
      </c>
      <c r="AW3268" s="129" t="s">
        <v>2898</v>
      </c>
      <c r="AX3268" s="129" t="s">
        <v>2930</v>
      </c>
      <c r="AZ3268" s="129" t="s">
        <v>3984</v>
      </c>
      <c r="BA3268" s="130" t="s">
        <v>15183</v>
      </c>
      <c r="BB3268" s="130" t="s">
        <v>15184</v>
      </c>
      <c r="BH3268" s="124"/>
      <c r="BI3268" s="124"/>
      <c r="BP3268" s="123"/>
      <c r="BQ3268" s="123"/>
      <c r="BR3268" s="123"/>
      <c r="BX3268" s="123"/>
      <c r="BY3268" s="123"/>
      <c r="CB3268" s="129" t="s">
        <v>2892</v>
      </c>
      <c r="CC3268" s="129" t="s">
        <v>171</v>
      </c>
      <c r="CD3268" s="129" t="s">
        <v>2893</v>
      </c>
      <c r="CE3268" s="129" t="s">
        <v>2898</v>
      </c>
      <c r="CF3268" s="129" t="s">
        <v>2930</v>
      </c>
      <c r="CG3268" s="131" t="s">
        <v>18176</v>
      </c>
      <c r="CH3268" s="131" t="s">
        <v>15184</v>
      </c>
      <c r="CI3268" s="124" t="s">
        <v>22251</v>
      </c>
    </row>
    <row r="3269" spans="45:87" ht="15" hidden="1" x14ac:dyDescent="0.25">
      <c r="AS3269" s="124" t="s">
        <v>7464</v>
      </c>
      <c r="AT3269" s="129" t="s">
        <v>2892</v>
      </c>
      <c r="AU3269" s="129" t="s">
        <v>171</v>
      </c>
      <c r="AV3269" s="129" t="s">
        <v>2893</v>
      </c>
      <c r="AW3269" s="129" t="s">
        <v>2898</v>
      </c>
      <c r="AX3269" s="129" t="s">
        <v>2931</v>
      </c>
      <c r="AZ3269" s="129" t="s">
        <v>3984</v>
      </c>
      <c r="BA3269" s="130" t="s">
        <v>15185</v>
      </c>
      <c r="BB3269" s="130" t="s">
        <v>15186</v>
      </c>
      <c r="BH3269" s="124"/>
      <c r="BI3269" s="124"/>
      <c r="BP3269" s="123"/>
      <c r="BQ3269" s="123"/>
      <c r="BR3269" s="123"/>
      <c r="BX3269" s="123"/>
      <c r="BY3269" s="123"/>
      <c r="CB3269" s="129" t="s">
        <v>2892</v>
      </c>
      <c r="CC3269" s="129" t="s">
        <v>171</v>
      </c>
      <c r="CD3269" s="129" t="s">
        <v>2893</v>
      </c>
      <c r="CE3269" s="129" t="s">
        <v>2898</v>
      </c>
      <c r="CF3269" s="129" t="s">
        <v>2931</v>
      </c>
      <c r="CG3269" s="131" t="s">
        <v>18176</v>
      </c>
      <c r="CH3269" s="131" t="s">
        <v>15186</v>
      </c>
      <c r="CI3269" s="124" t="s">
        <v>22252</v>
      </c>
    </row>
    <row r="3270" spans="45:87" ht="15" hidden="1" x14ac:dyDescent="0.25">
      <c r="AS3270" s="124" t="s">
        <v>7465</v>
      </c>
      <c r="AT3270" s="129" t="s">
        <v>2892</v>
      </c>
      <c r="AU3270" s="129" t="s">
        <v>171</v>
      </c>
      <c r="AV3270" s="129" t="s">
        <v>2893</v>
      </c>
      <c r="AW3270" s="129" t="s">
        <v>2898</v>
      </c>
      <c r="AX3270" s="129" t="s">
        <v>2932</v>
      </c>
      <c r="AZ3270" s="129" t="s">
        <v>3984</v>
      </c>
      <c r="BA3270" s="130" t="s">
        <v>15187</v>
      </c>
      <c r="BB3270" s="130" t="s">
        <v>15188</v>
      </c>
      <c r="BH3270" s="124"/>
      <c r="BI3270" s="124"/>
      <c r="BP3270" s="123"/>
      <c r="BQ3270" s="123"/>
      <c r="BR3270" s="123"/>
      <c r="BX3270" s="123"/>
      <c r="BY3270" s="123"/>
      <c r="CB3270" s="129" t="s">
        <v>2892</v>
      </c>
      <c r="CC3270" s="129" t="s">
        <v>171</v>
      </c>
      <c r="CD3270" s="129" t="s">
        <v>2893</v>
      </c>
      <c r="CE3270" s="129" t="s">
        <v>2898</v>
      </c>
      <c r="CF3270" s="129" t="s">
        <v>2932</v>
      </c>
      <c r="CG3270" s="131" t="s">
        <v>18176</v>
      </c>
      <c r="CH3270" s="131" t="s">
        <v>15188</v>
      </c>
      <c r="CI3270" s="124" t="s">
        <v>22253</v>
      </c>
    </row>
    <row r="3271" spans="45:87" ht="15" hidden="1" x14ac:dyDescent="0.25">
      <c r="AS3271" s="124" t="s">
        <v>7466</v>
      </c>
      <c r="AT3271" s="129" t="s">
        <v>2892</v>
      </c>
      <c r="AU3271" s="129" t="s">
        <v>171</v>
      </c>
      <c r="AV3271" s="129" t="s">
        <v>2893</v>
      </c>
      <c r="AW3271" s="129" t="s">
        <v>2898</v>
      </c>
      <c r="AX3271" s="129" t="s">
        <v>2933</v>
      </c>
      <c r="AZ3271" s="129" t="s">
        <v>3984</v>
      </c>
      <c r="BA3271" s="130" t="s">
        <v>15189</v>
      </c>
      <c r="BB3271" s="130" t="s">
        <v>15190</v>
      </c>
      <c r="BH3271" s="124"/>
      <c r="BI3271" s="124"/>
      <c r="BP3271" s="123"/>
      <c r="BQ3271" s="123"/>
      <c r="BR3271" s="123"/>
      <c r="BX3271" s="123"/>
      <c r="BY3271" s="123"/>
      <c r="CB3271" s="129" t="s">
        <v>2892</v>
      </c>
      <c r="CC3271" s="129" t="s">
        <v>171</v>
      </c>
      <c r="CD3271" s="129" t="s">
        <v>2893</v>
      </c>
      <c r="CE3271" s="129" t="s">
        <v>2898</v>
      </c>
      <c r="CF3271" s="129" t="s">
        <v>2933</v>
      </c>
      <c r="CG3271" s="131" t="s">
        <v>18176</v>
      </c>
      <c r="CH3271" s="131" t="s">
        <v>15190</v>
      </c>
      <c r="CI3271" s="124" t="s">
        <v>22254</v>
      </c>
    </row>
    <row r="3272" spans="45:87" ht="15" hidden="1" x14ac:dyDescent="0.25">
      <c r="AS3272" s="124" t="s">
        <v>7467</v>
      </c>
      <c r="AT3272" s="129" t="s">
        <v>2892</v>
      </c>
      <c r="AU3272" s="129" t="s">
        <v>171</v>
      </c>
      <c r="AV3272" s="129" t="s">
        <v>2893</v>
      </c>
      <c r="AW3272" s="129" t="s">
        <v>2898</v>
      </c>
      <c r="AX3272" s="129" t="s">
        <v>2934</v>
      </c>
      <c r="AZ3272" s="129" t="s">
        <v>3984</v>
      </c>
      <c r="BA3272" s="130" t="s">
        <v>15191</v>
      </c>
      <c r="BB3272" s="130" t="s">
        <v>15192</v>
      </c>
      <c r="BH3272" s="124"/>
      <c r="BI3272" s="124"/>
      <c r="BP3272" s="123"/>
      <c r="BQ3272" s="123"/>
      <c r="BR3272" s="123"/>
      <c r="BX3272" s="123"/>
      <c r="BY3272" s="123"/>
      <c r="CB3272" s="129" t="s">
        <v>2892</v>
      </c>
      <c r="CC3272" s="129" t="s">
        <v>171</v>
      </c>
      <c r="CD3272" s="129" t="s">
        <v>2893</v>
      </c>
      <c r="CE3272" s="129" t="s">
        <v>2898</v>
      </c>
      <c r="CF3272" s="129" t="s">
        <v>2934</v>
      </c>
      <c r="CG3272" s="131" t="s">
        <v>18176</v>
      </c>
      <c r="CH3272" s="131" t="s">
        <v>15192</v>
      </c>
      <c r="CI3272" s="124" t="s">
        <v>22255</v>
      </c>
    </row>
    <row r="3273" spans="45:87" ht="15" hidden="1" x14ac:dyDescent="0.25">
      <c r="AS3273" s="124" t="s">
        <v>7468</v>
      </c>
      <c r="AT3273" s="129" t="s">
        <v>2892</v>
      </c>
      <c r="AU3273" s="129" t="s">
        <v>171</v>
      </c>
      <c r="AV3273" s="129" t="s">
        <v>2893</v>
      </c>
      <c r="AW3273" s="129" t="s">
        <v>2898</v>
      </c>
      <c r="AX3273" s="129" t="s">
        <v>2935</v>
      </c>
      <c r="AZ3273" s="129" t="s">
        <v>3984</v>
      </c>
      <c r="BA3273" s="130" t="s">
        <v>15193</v>
      </c>
      <c r="BB3273" s="130" t="s">
        <v>15194</v>
      </c>
      <c r="BH3273" s="124"/>
      <c r="BI3273" s="124"/>
      <c r="BP3273" s="123"/>
      <c r="BQ3273" s="123"/>
      <c r="BR3273" s="123"/>
      <c r="BX3273" s="123"/>
      <c r="BY3273" s="123"/>
      <c r="CB3273" s="129" t="s">
        <v>2892</v>
      </c>
      <c r="CC3273" s="129" t="s">
        <v>171</v>
      </c>
      <c r="CD3273" s="129" t="s">
        <v>2893</v>
      </c>
      <c r="CE3273" s="129" t="s">
        <v>2898</v>
      </c>
      <c r="CF3273" s="129" t="s">
        <v>2935</v>
      </c>
      <c r="CG3273" s="131" t="s">
        <v>18176</v>
      </c>
      <c r="CH3273" s="131" t="s">
        <v>15194</v>
      </c>
      <c r="CI3273" s="124" t="s">
        <v>22256</v>
      </c>
    </row>
    <row r="3274" spans="45:87" ht="15" hidden="1" x14ac:dyDescent="0.25">
      <c r="AS3274" s="124" t="s">
        <v>7469</v>
      </c>
      <c r="AT3274" s="129" t="s">
        <v>2892</v>
      </c>
      <c r="AU3274" s="129" t="s">
        <v>171</v>
      </c>
      <c r="AV3274" s="129" t="s">
        <v>2893</v>
      </c>
      <c r="AW3274" s="129" t="s">
        <v>2898</v>
      </c>
      <c r="AX3274" s="129" t="s">
        <v>2936</v>
      </c>
      <c r="AZ3274" s="129" t="s">
        <v>3984</v>
      </c>
      <c r="BA3274" s="130" t="s">
        <v>15195</v>
      </c>
      <c r="BB3274" s="130" t="s">
        <v>15196</v>
      </c>
      <c r="BH3274" s="124"/>
      <c r="BI3274" s="124"/>
      <c r="BP3274" s="123"/>
      <c r="BQ3274" s="123"/>
      <c r="BR3274" s="123"/>
      <c r="BX3274" s="123"/>
      <c r="BY3274" s="123"/>
      <c r="CB3274" s="129" t="s">
        <v>2892</v>
      </c>
      <c r="CC3274" s="129" t="s">
        <v>171</v>
      </c>
      <c r="CD3274" s="129" t="s">
        <v>2893</v>
      </c>
      <c r="CE3274" s="129" t="s">
        <v>2898</v>
      </c>
      <c r="CF3274" s="129" t="s">
        <v>2936</v>
      </c>
      <c r="CG3274" s="131" t="s">
        <v>18176</v>
      </c>
      <c r="CH3274" s="131" t="s">
        <v>15196</v>
      </c>
      <c r="CI3274" s="124" t="s">
        <v>22257</v>
      </c>
    </row>
    <row r="3275" spans="45:87" ht="15" hidden="1" x14ac:dyDescent="0.25">
      <c r="AS3275" s="124" t="s">
        <v>7470</v>
      </c>
      <c r="AT3275" s="129" t="s">
        <v>2892</v>
      </c>
      <c r="AU3275" s="129" t="s">
        <v>171</v>
      </c>
      <c r="AV3275" s="129" t="s">
        <v>2893</v>
      </c>
      <c r="AW3275" s="129" t="s">
        <v>2898</v>
      </c>
      <c r="AX3275" s="129" t="s">
        <v>2937</v>
      </c>
      <c r="AZ3275" s="129" t="s">
        <v>3984</v>
      </c>
      <c r="BA3275" s="130" t="s">
        <v>15197</v>
      </c>
      <c r="BB3275" s="130" t="s">
        <v>15198</v>
      </c>
      <c r="BH3275" s="124"/>
      <c r="BI3275" s="124"/>
      <c r="BP3275" s="123"/>
      <c r="BQ3275" s="123"/>
      <c r="BR3275" s="123"/>
      <c r="BX3275" s="123"/>
      <c r="BY3275" s="123"/>
      <c r="CB3275" s="129" t="s">
        <v>2892</v>
      </c>
      <c r="CC3275" s="129" t="s">
        <v>171</v>
      </c>
      <c r="CD3275" s="129" t="s">
        <v>2893</v>
      </c>
      <c r="CE3275" s="129" t="s">
        <v>2898</v>
      </c>
      <c r="CF3275" s="129" t="s">
        <v>2937</v>
      </c>
      <c r="CG3275" s="131" t="s">
        <v>18176</v>
      </c>
      <c r="CH3275" s="131" t="s">
        <v>15198</v>
      </c>
      <c r="CI3275" s="124" t="s">
        <v>22258</v>
      </c>
    </row>
    <row r="3276" spans="45:87" ht="15" hidden="1" x14ac:dyDescent="0.25">
      <c r="AS3276" s="124" t="s">
        <v>7471</v>
      </c>
      <c r="AT3276" s="129" t="s">
        <v>2892</v>
      </c>
      <c r="AU3276" s="129" t="s">
        <v>171</v>
      </c>
      <c r="AV3276" s="129" t="s">
        <v>2893</v>
      </c>
      <c r="AW3276" s="129" t="s">
        <v>2898</v>
      </c>
      <c r="AX3276" s="129" t="s">
        <v>2938</v>
      </c>
      <c r="AZ3276" s="129" t="s">
        <v>3984</v>
      </c>
      <c r="BA3276" s="130" t="s">
        <v>15199</v>
      </c>
      <c r="BB3276" s="130" t="s">
        <v>15200</v>
      </c>
      <c r="BH3276" s="124"/>
      <c r="BI3276" s="124"/>
      <c r="BP3276" s="123"/>
      <c r="BQ3276" s="123"/>
      <c r="BR3276" s="123"/>
      <c r="BX3276" s="123"/>
      <c r="BY3276" s="123"/>
      <c r="CB3276" s="129" t="s">
        <v>2892</v>
      </c>
      <c r="CC3276" s="129" t="s">
        <v>171</v>
      </c>
      <c r="CD3276" s="129" t="s">
        <v>2893</v>
      </c>
      <c r="CE3276" s="129" t="s">
        <v>2898</v>
      </c>
      <c r="CF3276" s="129" t="s">
        <v>2938</v>
      </c>
      <c r="CG3276" s="131" t="s">
        <v>18176</v>
      </c>
      <c r="CH3276" s="131" t="s">
        <v>15200</v>
      </c>
      <c r="CI3276" s="124" t="s">
        <v>22259</v>
      </c>
    </row>
    <row r="3277" spans="45:87" ht="15" hidden="1" x14ac:dyDescent="0.25">
      <c r="AS3277" s="124" t="s">
        <v>7472</v>
      </c>
      <c r="AT3277" s="129" t="s">
        <v>2892</v>
      </c>
      <c r="AU3277" s="129" t="s">
        <v>171</v>
      </c>
      <c r="AV3277" s="129" t="s">
        <v>2893</v>
      </c>
      <c r="AW3277" s="129" t="s">
        <v>2898</v>
      </c>
      <c r="AX3277" s="129" t="s">
        <v>2939</v>
      </c>
      <c r="AZ3277" s="129" t="s">
        <v>3984</v>
      </c>
      <c r="BA3277" s="130" t="s">
        <v>15201</v>
      </c>
      <c r="BB3277" s="130" t="s">
        <v>15202</v>
      </c>
      <c r="BH3277" s="124"/>
      <c r="BI3277" s="124"/>
      <c r="BP3277" s="123"/>
      <c r="BQ3277" s="123"/>
      <c r="BR3277" s="123"/>
      <c r="BX3277" s="123"/>
      <c r="BY3277" s="123"/>
      <c r="CB3277" s="129" t="s">
        <v>2892</v>
      </c>
      <c r="CC3277" s="129" t="s">
        <v>171</v>
      </c>
      <c r="CD3277" s="129" t="s">
        <v>2893</v>
      </c>
      <c r="CE3277" s="129" t="s">
        <v>2898</v>
      </c>
      <c r="CF3277" s="129" t="s">
        <v>2939</v>
      </c>
      <c r="CG3277" s="131" t="s">
        <v>18176</v>
      </c>
      <c r="CH3277" s="131" t="s">
        <v>15202</v>
      </c>
      <c r="CI3277" s="124" t="s">
        <v>22260</v>
      </c>
    </row>
    <row r="3278" spans="45:87" ht="15" hidden="1" x14ac:dyDescent="0.25">
      <c r="AS3278" s="124" t="s">
        <v>7473</v>
      </c>
      <c r="AT3278" s="129" t="s">
        <v>2892</v>
      </c>
      <c r="AU3278" s="129" t="s">
        <v>171</v>
      </c>
      <c r="AV3278" s="129" t="s">
        <v>2893</v>
      </c>
      <c r="AW3278" s="129" t="s">
        <v>2898</v>
      </c>
      <c r="AX3278" s="129" t="s">
        <v>2940</v>
      </c>
      <c r="AZ3278" s="129" t="s">
        <v>3984</v>
      </c>
      <c r="BA3278" s="130" t="s">
        <v>15203</v>
      </c>
      <c r="BB3278" s="130" t="s">
        <v>15204</v>
      </c>
      <c r="BH3278" s="124"/>
      <c r="BI3278" s="124"/>
      <c r="BP3278" s="123"/>
      <c r="BQ3278" s="123"/>
      <c r="BR3278" s="123"/>
      <c r="BX3278" s="123"/>
      <c r="BY3278" s="123"/>
      <c r="CB3278" s="129" t="s">
        <v>2892</v>
      </c>
      <c r="CC3278" s="129" t="s">
        <v>171</v>
      </c>
      <c r="CD3278" s="129" t="s">
        <v>2893</v>
      </c>
      <c r="CE3278" s="129" t="s">
        <v>2898</v>
      </c>
      <c r="CF3278" s="129" t="s">
        <v>2940</v>
      </c>
      <c r="CG3278" s="131" t="s">
        <v>18176</v>
      </c>
      <c r="CH3278" s="131" t="s">
        <v>15204</v>
      </c>
      <c r="CI3278" s="124" t="s">
        <v>22261</v>
      </c>
    </row>
    <row r="3279" spans="45:87" ht="15" hidden="1" x14ac:dyDescent="0.25">
      <c r="AS3279" s="124" t="s">
        <v>7474</v>
      </c>
      <c r="AT3279" s="129" t="s">
        <v>2892</v>
      </c>
      <c r="AU3279" s="129" t="s">
        <v>171</v>
      </c>
      <c r="AV3279" s="129" t="s">
        <v>2893</v>
      </c>
      <c r="AW3279" s="129" t="s">
        <v>2898</v>
      </c>
      <c r="AX3279" s="129" t="s">
        <v>2941</v>
      </c>
      <c r="AZ3279" s="129" t="s">
        <v>3984</v>
      </c>
      <c r="BA3279" s="130" t="s">
        <v>15205</v>
      </c>
      <c r="BB3279" s="130" t="s">
        <v>15206</v>
      </c>
      <c r="BH3279" s="124"/>
      <c r="BI3279" s="124"/>
      <c r="BP3279" s="123"/>
      <c r="BQ3279" s="123"/>
      <c r="BR3279" s="123"/>
      <c r="BX3279" s="123"/>
      <c r="BY3279" s="123"/>
      <c r="CB3279" s="129" t="s">
        <v>2892</v>
      </c>
      <c r="CC3279" s="129" t="s">
        <v>171</v>
      </c>
      <c r="CD3279" s="129" t="s">
        <v>2893</v>
      </c>
      <c r="CE3279" s="129" t="s">
        <v>2898</v>
      </c>
      <c r="CF3279" s="129" t="s">
        <v>2941</v>
      </c>
      <c r="CG3279" s="131" t="s">
        <v>18176</v>
      </c>
      <c r="CH3279" s="131" t="s">
        <v>15206</v>
      </c>
      <c r="CI3279" s="124" t="s">
        <v>22262</v>
      </c>
    </row>
    <row r="3280" spans="45:87" ht="15" hidden="1" x14ac:dyDescent="0.25">
      <c r="AS3280" s="124" t="s">
        <v>7475</v>
      </c>
      <c r="AT3280" s="129" t="s">
        <v>2892</v>
      </c>
      <c r="AU3280" s="129" t="s">
        <v>171</v>
      </c>
      <c r="AV3280" s="129" t="s">
        <v>2893</v>
      </c>
      <c r="AW3280" s="129" t="s">
        <v>2898</v>
      </c>
      <c r="AX3280" s="129" t="s">
        <v>2942</v>
      </c>
      <c r="AZ3280" s="129" t="s">
        <v>3984</v>
      </c>
      <c r="BA3280" s="130" t="s">
        <v>15207</v>
      </c>
      <c r="BB3280" s="130" t="s">
        <v>15208</v>
      </c>
      <c r="BH3280" s="124"/>
      <c r="BI3280" s="124"/>
      <c r="BP3280" s="123"/>
      <c r="BQ3280" s="123"/>
      <c r="BR3280" s="123"/>
      <c r="BX3280" s="123"/>
      <c r="BY3280" s="123"/>
      <c r="CB3280" s="129" t="s">
        <v>2892</v>
      </c>
      <c r="CC3280" s="129" t="s">
        <v>171</v>
      </c>
      <c r="CD3280" s="129" t="s">
        <v>2893</v>
      </c>
      <c r="CE3280" s="129" t="s">
        <v>2898</v>
      </c>
      <c r="CF3280" s="129" t="s">
        <v>2942</v>
      </c>
      <c r="CG3280" s="131" t="s">
        <v>18176</v>
      </c>
      <c r="CH3280" s="131" t="s">
        <v>15208</v>
      </c>
      <c r="CI3280" s="124" t="s">
        <v>22263</v>
      </c>
    </row>
    <row r="3281" spans="45:87" ht="15" hidden="1" x14ac:dyDescent="0.25">
      <c r="AS3281" s="124" t="s">
        <v>7476</v>
      </c>
      <c r="AT3281" s="129" t="s">
        <v>2892</v>
      </c>
      <c r="AU3281" s="129" t="s">
        <v>171</v>
      </c>
      <c r="AV3281" s="129" t="s">
        <v>2893</v>
      </c>
      <c r="AW3281" s="129" t="s">
        <v>2898</v>
      </c>
      <c r="AX3281" s="129" t="s">
        <v>2943</v>
      </c>
      <c r="AZ3281" s="129" t="s">
        <v>3984</v>
      </c>
      <c r="BA3281" s="130" t="s">
        <v>15209</v>
      </c>
      <c r="BB3281" s="130" t="s">
        <v>15210</v>
      </c>
      <c r="BH3281" s="124"/>
      <c r="BI3281" s="124"/>
      <c r="BP3281" s="123"/>
      <c r="BQ3281" s="123"/>
      <c r="BR3281" s="123"/>
      <c r="BX3281" s="123"/>
      <c r="BY3281" s="123"/>
      <c r="CB3281" s="129" t="s">
        <v>2892</v>
      </c>
      <c r="CC3281" s="129" t="s">
        <v>171</v>
      </c>
      <c r="CD3281" s="129" t="s">
        <v>2893</v>
      </c>
      <c r="CE3281" s="129" t="s">
        <v>2898</v>
      </c>
      <c r="CF3281" s="129" t="s">
        <v>2943</v>
      </c>
      <c r="CG3281" s="131" t="s">
        <v>18176</v>
      </c>
      <c r="CH3281" s="131" t="s">
        <v>15210</v>
      </c>
      <c r="CI3281" s="124" t="s">
        <v>22264</v>
      </c>
    </row>
    <row r="3282" spans="45:87" ht="15" hidden="1" x14ac:dyDescent="0.25">
      <c r="AS3282" s="124" t="s">
        <v>7477</v>
      </c>
      <c r="AT3282" s="129" t="s">
        <v>2892</v>
      </c>
      <c r="AU3282" s="129" t="s">
        <v>171</v>
      </c>
      <c r="AV3282" s="129" t="s">
        <v>2893</v>
      </c>
      <c r="AW3282" s="129" t="s">
        <v>2898</v>
      </c>
      <c r="AX3282" s="129" t="s">
        <v>2944</v>
      </c>
      <c r="AZ3282" s="129" t="s">
        <v>3984</v>
      </c>
      <c r="BA3282" s="130" t="s">
        <v>15211</v>
      </c>
      <c r="BB3282" s="130" t="s">
        <v>15212</v>
      </c>
      <c r="BH3282" s="124"/>
      <c r="BI3282" s="124"/>
      <c r="BP3282" s="123"/>
      <c r="BQ3282" s="123"/>
      <c r="BR3282" s="123"/>
      <c r="BX3282" s="123"/>
      <c r="BY3282" s="123"/>
      <c r="CB3282" s="129" t="s">
        <v>2892</v>
      </c>
      <c r="CC3282" s="129" t="s">
        <v>171</v>
      </c>
      <c r="CD3282" s="129" t="s">
        <v>2893</v>
      </c>
      <c r="CE3282" s="129" t="s">
        <v>2898</v>
      </c>
      <c r="CF3282" s="129" t="s">
        <v>2944</v>
      </c>
      <c r="CG3282" s="131" t="s">
        <v>18176</v>
      </c>
      <c r="CH3282" s="131" t="s">
        <v>15212</v>
      </c>
      <c r="CI3282" s="124" t="s">
        <v>22265</v>
      </c>
    </row>
    <row r="3283" spans="45:87" ht="15" hidden="1" x14ac:dyDescent="0.25">
      <c r="AS3283" s="124" t="s">
        <v>7478</v>
      </c>
      <c r="AT3283" s="129" t="s">
        <v>2892</v>
      </c>
      <c r="AU3283" s="129" t="s">
        <v>171</v>
      </c>
      <c r="AV3283" s="129" t="s">
        <v>2893</v>
      </c>
      <c r="AW3283" s="129" t="s">
        <v>2898</v>
      </c>
      <c r="AX3283" s="129" t="s">
        <v>2945</v>
      </c>
      <c r="AZ3283" s="129" t="s">
        <v>3984</v>
      </c>
      <c r="BA3283" s="130" t="s">
        <v>15213</v>
      </c>
      <c r="BB3283" s="130" t="s">
        <v>15214</v>
      </c>
      <c r="BH3283" s="124"/>
      <c r="BI3283" s="124"/>
      <c r="BP3283" s="123"/>
      <c r="BQ3283" s="123"/>
      <c r="BR3283" s="123"/>
      <c r="BX3283" s="123"/>
      <c r="BY3283" s="123"/>
      <c r="CB3283" s="129" t="s">
        <v>2892</v>
      </c>
      <c r="CC3283" s="129" t="s">
        <v>171</v>
      </c>
      <c r="CD3283" s="129" t="s">
        <v>2893</v>
      </c>
      <c r="CE3283" s="129" t="s">
        <v>2898</v>
      </c>
      <c r="CF3283" s="129" t="s">
        <v>2945</v>
      </c>
      <c r="CG3283" s="131" t="s">
        <v>18176</v>
      </c>
      <c r="CH3283" s="131" t="s">
        <v>15214</v>
      </c>
      <c r="CI3283" s="124" t="s">
        <v>22266</v>
      </c>
    </row>
    <row r="3284" spans="45:87" ht="15" hidden="1" x14ac:dyDescent="0.25">
      <c r="AS3284" s="124" t="s">
        <v>7479</v>
      </c>
      <c r="AT3284" s="129" t="s">
        <v>2892</v>
      </c>
      <c r="AU3284" s="129" t="s">
        <v>171</v>
      </c>
      <c r="AV3284" s="129" t="s">
        <v>2893</v>
      </c>
      <c r="AW3284" s="129" t="s">
        <v>2898</v>
      </c>
      <c r="AX3284" s="129" t="s">
        <v>2946</v>
      </c>
      <c r="AZ3284" s="129" t="s">
        <v>3984</v>
      </c>
      <c r="BA3284" s="130" t="s">
        <v>15215</v>
      </c>
      <c r="BB3284" s="130" t="s">
        <v>15216</v>
      </c>
      <c r="BH3284" s="124"/>
      <c r="BI3284" s="124"/>
      <c r="BP3284" s="123"/>
      <c r="BQ3284" s="123"/>
      <c r="BR3284" s="123"/>
      <c r="BX3284" s="123"/>
      <c r="BY3284" s="123"/>
      <c r="CB3284" s="129" t="s">
        <v>2892</v>
      </c>
      <c r="CC3284" s="129" t="s">
        <v>171</v>
      </c>
      <c r="CD3284" s="129" t="s">
        <v>2893</v>
      </c>
      <c r="CE3284" s="129" t="s">
        <v>2898</v>
      </c>
      <c r="CF3284" s="129" t="s">
        <v>2946</v>
      </c>
      <c r="CG3284" s="131" t="s">
        <v>18176</v>
      </c>
      <c r="CH3284" s="131" t="s">
        <v>15216</v>
      </c>
      <c r="CI3284" s="124" t="s">
        <v>22267</v>
      </c>
    </row>
    <row r="3285" spans="45:87" ht="15" hidden="1" x14ac:dyDescent="0.25">
      <c r="AS3285" s="124" t="s">
        <v>7480</v>
      </c>
      <c r="AT3285" s="129" t="s">
        <v>2892</v>
      </c>
      <c r="AU3285" s="129" t="s">
        <v>171</v>
      </c>
      <c r="AV3285" s="129" t="s">
        <v>2893</v>
      </c>
      <c r="AW3285" s="129" t="s">
        <v>2898</v>
      </c>
      <c r="AX3285" s="129" t="s">
        <v>2947</v>
      </c>
      <c r="AZ3285" s="129" t="s">
        <v>3984</v>
      </c>
      <c r="BA3285" s="130" t="s">
        <v>15217</v>
      </c>
      <c r="BB3285" s="130" t="s">
        <v>15218</v>
      </c>
      <c r="BH3285" s="124"/>
      <c r="BI3285" s="124"/>
      <c r="BP3285" s="123"/>
      <c r="BQ3285" s="123"/>
      <c r="BR3285" s="123"/>
      <c r="BX3285" s="123"/>
      <c r="BY3285" s="123"/>
      <c r="CB3285" s="129" t="s">
        <v>2892</v>
      </c>
      <c r="CC3285" s="129" t="s">
        <v>171</v>
      </c>
      <c r="CD3285" s="129" t="s">
        <v>2893</v>
      </c>
      <c r="CE3285" s="129" t="s">
        <v>2898</v>
      </c>
      <c r="CF3285" s="129" t="s">
        <v>2947</v>
      </c>
      <c r="CG3285" s="131" t="s">
        <v>18176</v>
      </c>
      <c r="CH3285" s="131" t="s">
        <v>15218</v>
      </c>
      <c r="CI3285" s="124" t="s">
        <v>22268</v>
      </c>
    </row>
    <row r="3286" spans="45:87" ht="15" hidden="1" x14ac:dyDescent="0.25">
      <c r="AS3286" s="124" t="s">
        <v>7481</v>
      </c>
      <c r="AT3286" s="129" t="s">
        <v>2892</v>
      </c>
      <c r="AU3286" s="129" t="s">
        <v>171</v>
      </c>
      <c r="AV3286" s="129" t="s">
        <v>2893</v>
      </c>
      <c r="AW3286" s="129" t="s">
        <v>2898</v>
      </c>
      <c r="AX3286" s="129" t="s">
        <v>2948</v>
      </c>
      <c r="AZ3286" s="129" t="s">
        <v>3984</v>
      </c>
      <c r="BA3286" s="130" t="s">
        <v>15219</v>
      </c>
      <c r="BB3286" s="130" t="s">
        <v>15220</v>
      </c>
      <c r="BH3286" s="124"/>
      <c r="BI3286" s="124"/>
      <c r="BP3286" s="123"/>
      <c r="BQ3286" s="123"/>
      <c r="BR3286" s="123"/>
      <c r="BX3286" s="123"/>
      <c r="BY3286" s="123"/>
      <c r="CB3286" s="129" t="s">
        <v>2892</v>
      </c>
      <c r="CC3286" s="129" t="s">
        <v>171</v>
      </c>
      <c r="CD3286" s="129" t="s">
        <v>2893</v>
      </c>
      <c r="CE3286" s="129" t="s">
        <v>2898</v>
      </c>
      <c r="CF3286" s="129" t="s">
        <v>2948</v>
      </c>
      <c r="CG3286" s="131" t="s">
        <v>18176</v>
      </c>
      <c r="CH3286" s="131" t="s">
        <v>15220</v>
      </c>
      <c r="CI3286" s="124" t="s">
        <v>22269</v>
      </c>
    </row>
    <row r="3287" spans="45:87" ht="15" hidden="1" x14ac:dyDescent="0.25">
      <c r="AS3287" s="124" t="s">
        <v>7482</v>
      </c>
      <c r="AT3287" s="129" t="s">
        <v>2892</v>
      </c>
      <c r="AU3287" s="129" t="s">
        <v>171</v>
      </c>
      <c r="AV3287" s="129" t="s">
        <v>2893</v>
      </c>
      <c r="AW3287" s="129" t="s">
        <v>2898</v>
      </c>
      <c r="AX3287" s="129" t="s">
        <v>2949</v>
      </c>
      <c r="AZ3287" s="129" t="s">
        <v>3984</v>
      </c>
      <c r="BA3287" s="130" t="s">
        <v>15221</v>
      </c>
      <c r="BB3287" s="130" t="s">
        <v>15222</v>
      </c>
      <c r="BH3287" s="124"/>
      <c r="BI3287" s="124"/>
      <c r="BP3287" s="123"/>
      <c r="BQ3287" s="123"/>
      <c r="BR3287" s="123"/>
      <c r="BX3287" s="123"/>
      <c r="BY3287" s="123"/>
      <c r="CB3287" s="129" t="s">
        <v>2892</v>
      </c>
      <c r="CC3287" s="129" t="s">
        <v>171</v>
      </c>
      <c r="CD3287" s="129" t="s">
        <v>2893</v>
      </c>
      <c r="CE3287" s="129" t="s">
        <v>2898</v>
      </c>
      <c r="CF3287" s="129" t="s">
        <v>2949</v>
      </c>
      <c r="CG3287" s="131" t="s">
        <v>18176</v>
      </c>
      <c r="CH3287" s="131" t="s">
        <v>15222</v>
      </c>
      <c r="CI3287" s="124" t="s">
        <v>22270</v>
      </c>
    </row>
    <row r="3288" spans="45:87" ht="15" hidden="1" x14ac:dyDescent="0.25">
      <c r="AS3288" s="124" t="s">
        <v>7483</v>
      </c>
      <c r="AT3288" s="129" t="s">
        <v>2892</v>
      </c>
      <c r="AU3288" s="129" t="s">
        <v>171</v>
      </c>
      <c r="AV3288" s="129" t="s">
        <v>2893</v>
      </c>
      <c r="AW3288" s="129" t="s">
        <v>2898</v>
      </c>
      <c r="AX3288" s="129" t="s">
        <v>2950</v>
      </c>
      <c r="AZ3288" s="129" t="s">
        <v>3984</v>
      </c>
      <c r="BA3288" s="130" t="s">
        <v>15223</v>
      </c>
      <c r="BB3288" s="130" t="s">
        <v>15224</v>
      </c>
      <c r="BH3288" s="124"/>
      <c r="BI3288" s="124"/>
      <c r="BP3288" s="123"/>
      <c r="BQ3288" s="123"/>
      <c r="BR3288" s="123"/>
      <c r="BX3288" s="123"/>
      <c r="BY3288" s="123"/>
      <c r="CB3288" s="129" t="s">
        <v>2892</v>
      </c>
      <c r="CC3288" s="129" t="s">
        <v>171</v>
      </c>
      <c r="CD3288" s="129" t="s">
        <v>2893</v>
      </c>
      <c r="CE3288" s="129" t="s">
        <v>2898</v>
      </c>
      <c r="CF3288" s="129" t="s">
        <v>2950</v>
      </c>
      <c r="CG3288" s="131" t="s">
        <v>18176</v>
      </c>
      <c r="CH3288" s="131" t="s">
        <v>15224</v>
      </c>
      <c r="CI3288" s="124" t="s">
        <v>22271</v>
      </c>
    </row>
    <row r="3289" spans="45:87" ht="15" hidden="1" x14ac:dyDescent="0.25">
      <c r="AS3289" s="124" t="s">
        <v>7484</v>
      </c>
      <c r="AT3289" s="129" t="s">
        <v>2892</v>
      </c>
      <c r="AU3289" s="129" t="s">
        <v>171</v>
      </c>
      <c r="AV3289" s="129" t="s">
        <v>2893</v>
      </c>
      <c r="AW3289" s="129" t="s">
        <v>2898</v>
      </c>
      <c r="AX3289" s="129" t="s">
        <v>2951</v>
      </c>
      <c r="AZ3289" s="129" t="s">
        <v>3984</v>
      </c>
      <c r="BA3289" s="130" t="s">
        <v>15225</v>
      </c>
      <c r="BB3289" s="130" t="s">
        <v>15226</v>
      </c>
      <c r="BH3289" s="124"/>
      <c r="BI3289" s="124"/>
      <c r="BP3289" s="123"/>
      <c r="BQ3289" s="123"/>
      <c r="BR3289" s="123"/>
      <c r="BX3289" s="123"/>
      <c r="BY3289" s="123"/>
      <c r="CB3289" s="129" t="s">
        <v>2892</v>
      </c>
      <c r="CC3289" s="129" t="s">
        <v>171</v>
      </c>
      <c r="CD3289" s="129" t="s">
        <v>2893</v>
      </c>
      <c r="CE3289" s="129" t="s">
        <v>2898</v>
      </c>
      <c r="CF3289" s="129" t="s">
        <v>2951</v>
      </c>
      <c r="CG3289" s="131" t="s">
        <v>18176</v>
      </c>
      <c r="CH3289" s="131" t="s">
        <v>15226</v>
      </c>
      <c r="CI3289" s="124" t="s">
        <v>22272</v>
      </c>
    </row>
    <row r="3290" spans="45:87" ht="15" hidden="1" x14ac:dyDescent="0.25">
      <c r="AS3290" s="124" t="s">
        <v>7485</v>
      </c>
      <c r="AT3290" s="129" t="s">
        <v>2892</v>
      </c>
      <c r="AU3290" s="129" t="s">
        <v>171</v>
      </c>
      <c r="AV3290" s="129" t="s">
        <v>2893</v>
      </c>
      <c r="AW3290" s="129" t="s">
        <v>2898</v>
      </c>
      <c r="AX3290" s="129" t="s">
        <v>2952</v>
      </c>
      <c r="AZ3290" s="129" t="s">
        <v>3984</v>
      </c>
      <c r="BA3290" s="130" t="s">
        <v>15227</v>
      </c>
      <c r="BB3290" s="130" t="s">
        <v>15228</v>
      </c>
      <c r="BH3290" s="124"/>
      <c r="BI3290" s="124"/>
      <c r="BP3290" s="123"/>
      <c r="BQ3290" s="123"/>
      <c r="BR3290" s="123"/>
      <c r="BX3290" s="123"/>
      <c r="BY3290" s="123"/>
      <c r="CB3290" s="129" t="s">
        <v>2892</v>
      </c>
      <c r="CC3290" s="129" t="s">
        <v>171</v>
      </c>
      <c r="CD3290" s="129" t="s">
        <v>2893</v>
      </c>
      <c r="CE3290" s="129" t="s">
        <v>2898</v>
      </c>
      <c r="CF3290" s="129" t="s">
        <v>2952</v>
      </c>
      <c r="CG3290" s="131" t="s">
        <v>18176</v>
      </c>
      <c r="CH3290" s="131" t="s">
        <v>15228</v>
      </c>
      <c r="CI3290" s="124" t="s">
        <v>22273</v>
      </c>
    </row>
    <row r="3291" spans="45:87" ht="15" hidden="1" x14ac:dyDescent="0.25">
      <c r="AS3291" s="124" t="s">
        <v>7486</v>
      </c>
      <c r="AT3291" s="129" t="s">
        <v>2892</v>
      </c>
      <c r="AU3291" s="129" t="s">
        <v>171</v>
      </c>
      <c r="AV3291" s="129" t="s">
        <v>2893</v>
      </c>
      <c r="AW3291" s="129" t="s">
        <v>2898</v>
      </c>
      <c r="AX3291" s="129" t="s">
        <v>2953</v>
      </c>
      <c r="AZ3291" s="129" t="s">
        <v>3984</v>
      </c>
      <c r="BA3291" s="130" t="s">
        <v>15229</v>
      </c>
      <c r="BB3291" s="130" t="s">
        <v>15230</v>
      </c>
      <c r="BH3291" s="124"/>
      <c r="BI3291" s="124"/>
      <c r="BP3291" s="123"/>
      <c r="BQ3291" s="123"/>
      <c r="BR3291" s="123"/>
      <c r="BX3291" s="123"/>
      <c r="BY3291" s="123"/>
      <c r="CB3291" s="129" t="s">
        <v>2892</v>
      </c>
      <c r="CC3291" s="129" t="s">
        <v>171</v>
      </c>
      <c r="CD3291" s="129" t="s">
        <v>2893</v>
      </c>
      <c r="CE3291" s="129" t="s">
        <v>2898</v>
      </c>
      <c r="CF3291" s="129" t="s">
        <v>2953</v>
      </c>
      <c r="CG3291" s="131" t="s">
        <v>18176</v>
      </c>
      <c r="CH3291" s="131" t="s">
        <v>15230</v>
      </c>
      <c r="CI3291" s="124" t="s">
        <v>22274</v>
      </c>
    </row>
    <row r="3292" spans="45:87" ht="15" hidden="1" x14ac:dyDescent="0.25">
      <c r="AS3292" s="124" t="s">
        <v>7487</v>
      </c>
      <c r="AT3292" s="129" t="s">
        <v>2892</v>
      </c>
      <c r="AU3292" s="129" t="s">
        <v>171</v>
      </c>
      <c r="AV3292" s="129" t="s">
        <v>2893</v>
      </c>
      <c r="AW3292" s="129" t="s">
        <v>2898</v>
      </c>
      <c r="AX3292" s="129" t="s">
        <v>2954</v>
      </c>
      <c r="AZ3292" s="129" t="s">
        <v>3984</v>
      </c>
      <c r="BA3292" s="130" t="s">
        <v>15231</v>
      </c>
      <c r="BB3292" s="130" t="s">
        <v>15232</v>
      </c>
      <c r="BH3292" s="124"/>
      <c r="BI3292" s="124"/>
      <c r="BP3292" s="123"/>
      <c r="BQ3292" s="123"/>
      <c r="BR3292" s="123"/>
      <c r="BX3292" s="123"/>
      <c r="BY3292" s="123"/>
      <c r="CB3292" s="129" t="s">
        <v>2892</v>
      </c>
      <c r="CC3292" s="129" t="s">
        <v>171</v>
      </c>
      <c r="CD3292" s="129" t="s">
        <v>2893</v>
      </c>
      <c r="CE3292" s="129" t="s">
        <v>2898</v>
      </c>
      <c r="CF3292" s="129" t="s">
        <v>2954</v>
      </c>
      <c r="CG3292" s="131" t="s">
        <v>18176</v>
      </c>
      <c r="CH3292" s="131" t="s">
        <v>15232</v>
      </c>
      <c r="CI3292" s="124" t="s">
        <v>22275</v>
      </c>
    </row>
    <row r="3293" spans="45:87" ht="15" hidden="1" x14ac:dyDescent="0.25">
      <c r="AS3293" s="124" t="s">
        <v>7488</v>
      </c>
      <c r="AT3293" s="129" t="s">
        <v>2892</v>
      </c>
      <c r="AU3293" s="129" t="s">
        <v>171</v>
      </c>
      <c r="AV3293" s="129" t="s">
        <v>2893</v>
      </c>
      <c r="AW3293" s="129" t="s">
        <v>2898</v>
      </c>
      <c r="AX3293" s="129" t="s">
        <v>2955</v>
      </c>
      <c r="AZ3293" s="129" t="s">
        <v>3984</v>
      </c>
      <c r="BA3293" s="130" t="s">
        <v>15233</v>
      </c>
      <c r="BB3293" s="130" t="s">
        <v>15234</v>
      </c>
      <c r="BH3293" s="124"/>
      <c r="BI3293" s="124"/>
      <c r="BP3293" s="123"/>
      <c r="BQ3293" s="123"/>
      <c r="BR3293" s="123"/>
      <c r="BX3293" s="123"/>
      <c r="BY3293" s="123"/>
      <c r="CB3293" s="129" t="s">
        <v>2892</v>
      </c>
      <c r="CC3293" s="129" t="s">
        <v>171</v>
      </c>
      <c r="CD3293" s="129" t="s">
        <v>2893</v>
      </c>
      <c r="CE3293" s="129" t="s">
        <v>2898</v>
      </c>
      <c r="CF3293" s="129" t="s">
        <v>2955</v>
      </c>
      <c r="CG3293" s="131" t="s">
        <v>18176</v>
      </c>
      <c r="CH3293" s="131" t="s">
        <v>15234</v>
      </c>
      <c r="CI3293" s="124" t="s">
        <v>22276</v>
      </c>
    </row>
    <row r="3294" spans="45:87" ht="15" hidden="1" x14ac:dyDescent="0.25">
      <c r="AS3294" s="124" t="s">
        <v>7489</v>
      </c>
      <c r="AT3294" s="129" t="s">
        <v>2892</v>
      </c>
      <c r="AU3294" s="129" t="s">
        <v>171</v>
      </c>
      <c r="AV3294" s="129" t="s">
        <v>2893</v>
      </c>
      <c r="AW3294" s="129" t="s">
        <v>2898</v>
      </c>
      <c r="AX3294" s="129" t="s">
        <v>2956</v>
      </c>
      <c r="AZ3294" s="129" t="s">
        <v>3984</v>
      </c>
      <c r="BA3294" s="130" t="s">
        <v>15235</v>
      </c>
      <c r="BB3294" s="130" t="s">
        <v>15236</v>
      </c>
      <c r="BH3294" s="124"/>
      <c r="BI3294" s="124"/>
      <c r="BP3294" s="123"/>
      <c r="BQ3294" s="123"/>
      <c r="BR3294" s="123"/>
      <c r="BX3294" s="123"/>
      <c r="BY3294" s="123"/>
      <c r="CB3294" s="129" t="s">
        <v>2892</v>
      </c>
      <c r="CC3294" s="129" t="s">
        <v>171</v>
      </c>
      <c r="CD3294" s="129" t="s">
        <v>2893</v>
      </c>
      <c r="CE3294" s="129" t="s">
        <v>2898</v>
      </c>
      <c r="CF3294" s="129" t="s">
        <v>2956</v>
      </c>
      <c r="CG3294" s="131" t="s">
        <v>18176</v>
      </c>
      <c r="CH3294" s="131" t="s">
        <v>15236</v>
      </c>
      <c r="CI3294" s="124" t="s">
        <v>22277</v>
      </c>
    </row>
    <row r="3295" spans="45:87" ht="15" hidden="1" x14ac:dyDescent="0.25">
      <c r="AS3295" s="124" t="s">
        <v>7490</v>
      </c>
      <c r="AT3295" s="129" t="s">
        <v>2892</v>
      </c>
      <c r="AU3295" s="129" t="s">
        <v>171</v>
      </c>
      <c r="AV3295" s="129" t="s">
        <v>2893</v>
      </c>
      <c r="AW3295" s="129" t="s">
        <v>2957</v>
      </c>
      <c r="AX3295" s="129" t="s">
        <v>2958</v>
      </c>
      <c r="AZ3295" s="129" t="s">
        <v>3984</v>
      </c>
      <c r="BA3295" s="130" t="s">
        <v>15237</v>
      </c>
      <c r="BB3295" s="130" t="s">
        <v>15238</v>
      </c>
      <c r="BH3295" s="124"/>
      <c r="BI3295" s="124"/>
      <c r="BP3295" s="123"/>
      <c r="BQ3295" s="123"/>
      <c r="BR3295" s="123"/>
      <c r="BX3295" s="123"/>
      <c r="BY3295" s="123"/>
      <c r="CB3295" s="129" t="s">
        <v>2892</v>
      </c>
      <c r="CC3295" s="129" t="s">
        <v>171</v>
      </c>
      <c r="CD3295" s="129" t="s">
        <v>2893</v>
      </c>
      <c r="CE3295" s="129" t="s">
        <v>2957</v>
      </c>
      <c r="CF3295" s="129" t="s">
        <v>2958</v>
      </c>
      <c r="CG3295" s="131" t="s">
        <v>18177</v>
      </c>
      <c r="CH3295" s="131" t="s">
        <v>15238</v>
      </c>
      <c r="CI3295" s="124" t="s">
        <v>22278</v>
      </c>
    </row>
    <row r="3296" spans="45:87" ht="15" hidden="1" x14ac:dyDescent="0.25">
      <c r="AS3296" s="124" t="s">
        <v>7491</v>
      </c>
      <c r="AT3296" s="129" t="s">
        <v>2892</v>
      </c>
      <c r="AU3296" s="129" t="s">
        <v>171</v>
      </c>
      <c r="AV3296" s="129" t="s">
        <v>2893</v>
      </c>
      <c r="AW3296" s="129" t="s">
        <v>2957</v>
      </c>
      <c r="AX3296" s="129" t="s">
        <v>2959</v>
      </c>
      <c r="AZ3296" s="129" t="s">
        <v>3984</v>
      </c>
      <c r="BA3296" s="130" t="s">
        <v>15239</v>
      </c>
      <c r="BB3296" s="130" t="s">
        <v>15240</v>
      </c>
      <c r="BH3296" s="124"/>
      <c r="BI3296" s="124"/>
      <c r="BP3296" s="123"/>
      <c r="BQ3296" s="123"/>
      <c r="BR3296" s="123"/>
      <c r="BX3296" s="123"/>
      <c r="BY3296" s="123"/>
      <c r="CB3296" s="129" t="s">
        <v>2892</v>
      </c>
      <c r="CC3296" s="129" t="s">
        <v>171</v>
      </c>
      <c r="CD3296" s="129" t="s">
        <v>2893</v>
      </c>
      <c r="CE3296" s="129" t="s">
        <v>2957</v>
      </c>
      <c r="CF3296" s="129" t="s">
        <v>2959</v>
      </c>
      <c r="CG3296" s="131" t="s">
        <v>18177</v>
      </c>
      <c r="CH3296" s="131" t="s">
        <v>15240</v>
      </c>
      <c r="CI3296" s="124" t="s">
        <v>22279</v>
      </c>
    </row>
    <row r="3297" spans="45:87" ht="15" hidden="1" x14ac:dyDescent="0.25">
      <c r="AS3297" s="124" t="s">
        <v>7492</v>
      </c>
      <c r="AT3297" s="129" t="s">
        <v>2892</v>
      </c>
      <c r="AU3297" s="129" t="s">
        <v>171</v>
      </c>
      <c r="AV3297" s="129" t="s">
        <v>2893</v>
      </c>
      <c r="AW3297" s="129" t="s">
        <v>2957</v>
      </c>
      <c r="AX3297" s="129" t="s">
        <v>2960</v>
      </c>
      <c r="AZ3297" s="129" t="s">
        <v>3984</v>
      </c>
      <c r="BA3297" s="130" t="s">
        <v>15241</v>
      </c>
      <c r="BB3297" s="130" t="s">
        <v>15242</v>
      </c>
      <c r="BH3297" s="124"/>
      <c r="BI3297" s="124"/>
      <c r="BP3297" s="123"/>
      <c r="BQ3297" s="123"/>
      <c r="BR3297" s="123"/>
      <c r="BX3297" s="123"/>
      <c r="BY3297" s="123"/>
      <c r="CB3297" s="129" t="s">
        <v>2892</v>
      </c>
      <c r="CC3297" s="129" t="s">
        <v>171</v>
      </c>
      <c r="CD3297" s="129" t="s">
        <v>2893</v>
      </c>
      <c r="CE3297" s="129" t="s">
        <v>2957</v>
      </c>
      <c r="CF3297" s="129" t="s">
        <v>2960</v>
      </c>
      <c r="CG3297" s="131" t="s">
        <v>18177</v>
      </c>
      <c r="CH3297" s="131" t="s">
        <v>15242</v>
      </c>
      <c r="CI3297" s="124" t="s">
        <v>22280</v>
      </c>
    </row>
    <row r="3298" spans="45:87" ht="15" hidden="1" x14ac:dyDescent="0.25">
      <c r="AS3298" s="124" t="s">
        <v>7493</v>
      </c>
      <c r="AT3298" s="129" t="s">
        <v>2892</v>
      </c>
      <c r="AU3298" s="129" t="s">
        <v>171</v>
      </c>
      <c r="AV3298" s="129" t="s">
        <v>2893</v>
      </c>
      <c r="AW3298" s="129" t="s">
        <v>2957</v>
      </c>
      <c r="AX3298" s="129" t="s">
        <v>2961</v>
      </c>
      <c r="AZ3298" s="129" t="s">
        <v>3984</v>
      </c>
      <c r="BA3298" s="130" t="s">
        <v>15243</v>
      </c>
      <c r="BB3298" s="130" t="s">
        <v>15244</v>
      </c>
      <c r="BH3298" s="124"/>
      <c r="BI3298" s="124"/>
      <c r="BP3298" s="123"/>
      <c r="BQ3298" s="123"/>
      <c r="BR3298" s="123"/>
      <c r="BX3298" s="123"/>
      <c r="BY3298" s="123"/>
      <c r="CB3298" s="129" t="s">
        <v>2892</v>
      </c>
      <c r="CC3298" s="129" t="s">
        <v>171</v>
      </c>
      <c r="CD3298" s="129" t="s">
        <v>2893</v>
      </c>
      <c r="CE3298" s="129" t="s">
        <v>2957</v>
      </c>
      <c r="CF3298" s="129" t="s">
        <v>2961</v>
      </c>
      <c r="CG3298" s="131" t="s">
        <v>18177</v>
      </c>
      <c r="CH3298" s="131" t="s">
        <v>15244</v>
      </c>
      <c r="CI3298" s="124" t="s">
        <v>22281</v>
      </c>
    </row>
    <row r="3299" spans="45:87" ht="15" hidden="1" x14ac:dyDescent="0.25">
      <c r="AS3299" s="124" t="s">
        <v>7494</v>
      </c>
      <c r="AT3299" s="129" t="s">
        <v>2892</v>
      </c>
      <c r="AU3299" s="129" t="s">
        <v>171</v>
      </c>
      <c r="AV3299" s="129" t="s">
        <v>2893</v>
      </c>
      <c r="AW3299" s="129" t="s">
        <v>2957</v>
      </c>
      <c r="AX3299" s="129" t="s">
        <v>2962</v>
      </c>
      <c r="AZ3299" s="129" t="s">
        <v>3984</v>
      </c>
      <c r="BA3299" s="130" t="s">
        <v>15245</v>
      </c>
      <c r="BB3299" s="130" t="s">
        <v>15246</v>
      </c>
      <c r="BH3299" s="124"/>
      <c r="BI3299" s="124"/>
      <c r="BP3299" s="123"/>
      <c r="BQ3299" s="123"/>
      <c r="BR3299" s="123"/>
      <c r="BX3299" s="123"/>
      <c r="BY3299" s="123"/>
      <c r="CB3299" s="129" t="s">
        <v>2892</v>
      </c>
      <c r="CC3299" s="129" t="s">
        <v>171</v>
      </c>
      <c r="CD3299" s="129" t="s">
        <v>2893</v>
      </c>
      <c r="CE3299" s="129" t="s">
        <v>2957</v>
      </c>
      <c r="CF3299" s="129" t="s">
        <v>2962</v>
      </c>
      <c r="CG3299" s="131" t="s">
        <v>18177</v>
      </c>
      <c r="CH3299" s="131" t="s">
        <v>15246</v>
      </c>
      <c r="CI3299" s="124" t="s">
        <v>22282</v>
      </c>
    </row>
    <row r="3300" spans="45:87" ht="15" hidden="1" x14ac:dyDescent="0.25">
      <c r="AS3300" s="124" t="s">
        <v>7495</v>
      </c>
      <c r="AT3300" s="129" t="s">
        <v>2892</v>
      </c>
      <c r="AU3300" s="129" t="s">
        <v>171</v>
      </c>
      <c r="AV3300" s="129" t="s">
        <v>2893</v>
      </c>
      <c r="AW3300" s="129" t="s">
        <v>2957</v>
      </c>
      <c r="AX3300" s="129" t="s">
        <v>2963</v>
      </c>
      <c r="AZ3300" s="129" t="s">
        <v>3984</v>
      </c>
      <c r="BA3300" s="130" t="s">
        <v>15247</v>
      </c>
      <c r="BB3300" s="130" t="s">
        <v>15248</v>
      </c>
      <c r="BH3300" s="124"/>
      <c r="BI3300" s="124"/>
      <c r="BP3300" s="123"/>
      <c r="BQ3300" s="123"/>
      <c r="BR3300" s="123"/>
      <c r="BX3300" s="123"/>
      <c r="BY3300" s="123"/>
      <c r="CB3300" s="129" t="s">
        <v>2892</v>
      </c>
      <c r="CC3300" s="129" t="s">
        <v>171</v>
      </c>
      <c r="CD3300" s="129" t="s">
        <v>2893</v>
      </c>
      <c r="CE3300" s="129" t="s">
        <v>2957</v>
      </c>
      <c r="CF3300" s="129" t="s">
        <v>2963</v>
      </c>
      <c r="CG3300" s="131" t="s">
        <v>18177</v>
      </c>
      <c r="CH3300" s="131" t="s">
        <v>15248</v>
      </c>
      <c r="CI3300" s="124" t="s">
        <v>22283</v>
      </c>
    </row>
    <row r="3301" spans="45:87" ht="15" hidden="1" x14ac:dyDescent="0.25">
      <c r="AS3301" s="124" t="s">
        <v>7496</v>
      </c>
      <c r="AT3301" s="129" t="s">
        <v>2892</v>
      </c>
      <c r="AU3301" s="129" t="s">
        <v>171</v>
      </c>
      <c r="AV3301" s="129" t="s">
        <v>2893</v>
      </c>
      <c r="AW3301" s="129" t="s">
        <v>2957</v>
      </c>
      <c r="AX3301" s="129" t="s">
        <v>2964</v>
      </c>
      <c r="AZ3301" s="129" t="s">
        <v>3984</v>
      </c>
      <c r="BA3301" s="130" t="s">
        <v>15249</v>
      </c>
      <c r="BB3301" s="130" t="s">
        <v>15250</v>
      </c>
      <c r="BH3301" s="124"/>
      <c r="BI3301" s="124"/>
      <c r="BP3301" s="123"/>
      <c r="BQ3301" s="123"/>
      <c r="BR3301" s="123"/>
      <c r="BX3301" s="123"/>
      <c r="BY3301" s="123"/>
      <c r="CB3301" s="129" t="s">
        <v>2892</v>
      </c>
      <c r="CC3301" s="129" t="s">
        <v>171</v>
      </c>
      <c r="CD3301" s="129" t="s">
        <v>2893</v>
      </c>
      <c r="CE3301" s="129" t="s">
        <v>2957</v>
      </c>
      <c r="CF3301" s="129" t="s">
        <v>2964</v>
      </c>
      <c r="CG3301" s="131" t="s">
        <v>18177</v>
      </c>
      <c r="CH3301" s="131" t="s">
        <v>15250</v>
      </c>
      <c r="CI3301" s="124" t="s">
        <v>22284</v>
      </c>
    </row>
    <row r="3302" spans="45:87" ht="15" hidden="1" x14ac:dyDescent="0.25">
      <c r="AS3302" s="124" t="s">
        <v>7497</v>
      </c>
      <c r="AT3302" s="129" t="s">
        <v>2892</v>
      </c>
      <c r="AU3302" s="129" t="s">
        <v>171</v>
      </c>
      <c r="AV3302" s="129" t="s">
        <v>2893</v>
      </c>
      <c r="AW3302" s="129" t="s">
        <v>2957</v>
      </c>
      <c r="AX3302" s="129" t="s">
        <v>2965</v>
      </c>
      <c r="AZ3302" s="129" t="s">
        <v>3984</v>
      </c>
      <c r="BA3302" s="130" t="s">
        <v>15251</v>
      </c>
      <c r="BB3302" s="130" t="s">
        <v>15252</v>
      </c>
      <c r="BH3302" s="124"/>
      <c r="BI3302" s="124"/>
      <c r="BP3302" s="123"/>
      <c r="BQ3302" s="123"/>
      <c r="BR3302" s="123"/>
      <c r="BX3302" s="123"/>
      <c r="BY3302" s="123"/>
      <c r="CB3302" s="129" t="s">
        <v>2892</v>
      </c>
      <c r="CC3302" s="129" t="s">
        <v>171</v>
      </c>
      <c r="CD3302" s="129" t="s">
        <v>2893</v>
      </c>
      <c r="CE3302" s="129" t="s">
        <v>2957</v>
      </c>
      <c r="CF3302" s="129" t="s">
        <v>2965</v>
      </c>
      <c r="CG3302" s="131" t="s">
        <v>18177</v>
      </c>
      <c r="CH3302" s="131" t="s">
        <v>15252</v>
      </c>
      <c r="CI3302" s="124" t="s">
        <v>22285</v>
      </c>
    </row>
    <row r="3303" spans="45:87" ht="15" hidden="1" x14ac:dyDescent="0.25">
      <c r="AS3303" s="124" t="s">
        <v>7498</v>
      </c>
      <c r="AT3303" s="129" t="s">
        <v>2892</v>
      </c>
      <c r="AU3303" s="129" t="s">
        <v>171</v>
      </c>
      <c r="AV3303" s="129" t="s">
        <v>2893</v>
      </c>
      <c r="AW3303" s="129" t="s">
        <v>2957</v>
      </c>
      <c r="AX3303" s="129" t="s">
        <v>2966</v>
      </c>
      <c r="AZ3303" s="129" t="s">
        <v>3984</v>
      </c>
      <c r="BA3303" s="130" t="s">
        <v>15253</v>
      </c>
      <c r="BB3303" s="130" t="s">
        <v>15254</v>
      </c>
      <c r="BH3303" s="124"/>
      <c r="BI3303" s="124"/>
      <c r="BP3303" s="123"/>
      <c r="BQ3303" s="123"/>
      <c r="BR3303" s="123"/>
      <c r="BX3303" s="123"/>
      <c r="BY3303" s="123"/>
      <c r="CB3303" s="129" t="s">
        <v>2892</v>
      </c>
      <c r="CC3303" s="129" t="s">
        <v>171</v>
      </c>
      <c r="CD3303" s="129" t="s">
        <v>2893</v>
      </c>
      <c r="CE3303" s="129" t="s">
        <v>2957</v>
      </c>
      <c r="CF3303" s="129" t="s">
        <v>2966</v>
      </c>
      <c r="CG3303" s="131" t="s">
        <v>18177</v>
      </c>
      <c r="CH3303" s="131" t="s">
        <v>15254</v>
      </c>
      <c r="CI3303" s="124" t="s">
        <v>22286</v>
      </c>
    </row>
    <row r="3304" spans="45:87" ht="15" hidden="1" x14ac:dyDescent="0.25">
      <c r="AS3304" s="124" t="s">
        <v>7499</v>
      </c>
      <c r="AT3304" s="129" t="s">
        <v>2892</v>
      </c>
      <c r="AU3304" s="129" t="s">
        <v>171</v>
      </c>
      <c r="AV3304" s="129" t="s">
        <v>2893</v>
      </c>
      <c r="AW3304" s="129" t="s">
        <v>2957</v>
      </c>
      <c r="AX3304" s="129" t="s">
        <v>2967</v>
      </c>
      <c r="AZ3304" s="129" t="s">
        <v>3984</v>
      </c>
      <c r="BA3304" s="130" t="s">
        <v>15255</v>
      </c>
      <c r="BB3304" s="130" t="s">
        <v>15256</v>
      </c>
      <c r="BH3304" s="124"/>
      <c r="BI3304" s="124"/>
      <c r="BP3304" s="123"/>
      <c r="BQ3304" s="123"/>
      <c r="BR3304" s="123"/>
      <c r="BX3304" s="123"/>
      <c r="BY3304" s="123"/>
      <c r="CB3304" s="129" t="s">
        <v>2892</v>
      </c>
      <c r="CC3304" s="129" t="s">
        <v>171</v>
      </c>
      <c r="CD3304" s="129" t="s">
        <v>2893</v>
      </c>
      <c r="CE3304" s="129" t="s">
        <v>2957</v>
      </c>
      <c r="CF3304" s="129" t="s">
        <v>2967</v>
      </c>
      <c r="CG3304" s="131" t="s">
        <v>18177</v>
      </c>
      <c r="CH3304" s="131" t="s">
        <v>15256</v>
      </c>
      <c r="CI3304" s="124" t="s">
        <v>22287</v>
      </c>
    </row>
    <row r="3305" spans="45:87" ht="15" hidden="1" x14ac:dyDescent="0.25">
      <c r="AS3305" s="124" t="s">
        <v>7500</v>
      </c>
      <c r="AT3305" s="129" t="s">
        <v>2892</v>
      </c>
      <c r="AU3305" s="129" t="s">
        <v>171</v>
      </c>
      <c r="AV3305" s="129" t="s">
        <v>2893</v>
      </c>
      <c r="AW3305" s="129" t="s">
        <v>2957</v>
      </c>
      <c r="AX3305" s="129" t="s">
        <v>2968</v>
      </c>
      <c r="AZ3305" s="129" t="s">
        <v>3984</v>
      </c>
      <c r="BA3305" s="130" t="s">
        <v>15257</v>
      </c>
      <c r="BB3305" s="130" t="s">
        <v>15258</v>
      </c>
      <c r="BH3305" s="124"/>
      <c r="BI3305" s="124"/>
      <c r="BP3305" s="123"/>
      <c r="BQ3305" s="123"/>
      <c r="BR3305" s="123"/>
      <c r="BX3305" s="123"/>
      <c r="BY3305" s="123"/>
      <c r="CB3305" s="129" t="s">
        <v>2892</v>
      </c>
      <c r="CC3305" s="129" t="s">
        <v>171</v>
      </c>
      <c r="CD3305" s="129" t="s">
        <v>2893</v>
      </c>
      <c r="CE3305" s="129" t="s">
        <v>2957</v>
      </c>
      <c r="CF3305" s="129" t="s">
        <v>2968</v>
      </c>
      <c r="CG3305" s="131" t="s">
        <v>18177</v>
      </c>
      <c r="CH3305" s="131" t="s">
        <v>15258</v>
      </c>
      <c r="CI3305" s="124" t="s">
        <v>22288</v>
      </c>
    </row>
    <row r="3306" spans="45:87" ht="15" hidden="1" x14ac:dyDescent="0.25">
      <c r="AS3306" s="124" t="s">
        <v>7501</v>
      </c>
      <c r="AT3306" s="129" t="s">
        <v>2892</v>
      </c>
      <c r="AU3306" s="129" t="s">
        <v>171</v>
      </c>
      <c r="AV3306" s="129" t="s">
        <v>2893</v>
      </c>
      <c r="AW3306" s="129" t="s">
        <v>2957</v>
      </c>
      <c r="AX3306" s="129" t="s">
        <v>2969</v>
      </c>
      <c r="AZ3306" s="129" t="s">
        <v>3984</v>
      </c>
      <c r="BA3306" s="130" t="s">
        <v>15259</v>
      </c>
      <c r="BB3306" s="130" t="s">
        <v>15260</v>
      </c>
      <c r="BH3306" s="124"/>
      <c r="BI3306" s="124"/>
      <c r="BP3306" s="123"/>
      <c r="BQ3306" s="123"/>
      <c r="BR3306" s="123"/>
      <c r="BX3306" s="123"/>
      <c r="BY3306" s="123"/>
      <c r="CB3306" s="129" t="s">
        <v>2892</v>
      </c>
      <c r="CC3306" s="129" t="s">
        <v>171</v>
      </c>
      <c r="CD3306" s="129" t="s">
        <v>2893</v>
      </c>
      <c r="CE3306" s="129" t="s">
        <v>2957</v>
      </c>
      <c r="CF3306" s="129" t="s">
        <v>2969</v>
      </c>
      <c r="CG3306" s="131" t="s">
        <v>18177</v>
      </c>
      <c r="CH3306" s="131" t="s">
        <v>15260</v>
      </c>
      <c r="CI3306" s="124" t="s">
        <v>22289</v>
      </c>
    </row>
    <row r="3307" spans="45:87" ht="15" hidden="1" x14ac:dyDescent="0.25">
      <c r="AS3307" s="124" t="s">
        <v>7502</v>
      </c>
      <c r="AT3307" s="129" t="s">
        <v>2892</v>
      </c>
      <c r="AU3307" s="129" t="s">
        <v>171</v>
      </c>
      <c r="AV3307" s="129" t="s">
        <v>2893</v>
      </c>
      <c r="AW3307" s="129" t="s">
        <v>2957</v>
      </c>
      <c r="AX3307" s="129" t="s">
        <v>2970</v>
      </c>
      <c r="AZ3307" s="129" t="s">
        <v>3984</v>
      </c>
      <c r="BA3307" s="130" t="s">
        <v>15261</v>
      </c>
      <c r="BB3307" s="130" t="s">
        <v>15262</v>
      </c>
      <c r="BH3307" s="124"/>
      <c r="BI3307" s="124"/>
      <c r="BP3307" s="123"/>
      <c r="BQ3307" s="123"/>
      <c r="BR3307" s="123"/>
      <c r="BX3307" s="123"/>
      <c r="BY3307" s="123"/>
      <c r="CB3307" s="129" t="s">
        <v>2892</v>
      </c>
      <c r="CC3307" s="129" t="s">
        <v>171</v>
      </c>
      <c r="CD3307" s="129" t="s">
        <v>2893</v>
      </c>
      <c r="CE3307" s="129" t="s">
        <v>2957</v>
      </c>
      <c r="CF3307" s="129" t="s">
        <v>2970</v>
      </c>
      <c r="CG3307" s="131" t="s">
        <v>18177</v>
      </c>
      <c r="CH3307" s="131" t="s">
        <v>15262</v>
      </c>
      <c r="CI3307" s="124" t="s">
        <v>22290</v>
      </c>
    </row>
    <row r="3308" spans="45:87" ht="15" hidden="1" x14ac:dyDescent="0.25">
      <c r="AS3308" s="124" t="s">
        <v>7503</v>
      </c>
      <c r="AT3308" s="129" t="s">
        <v>2892</v>
      </c>
      <c r="AU3308" s="129" t="s">
        <v>171</v>
      </c>
      <c r="AV3308" s="129" t="s">
        <v>2893</v>
      </c>
      <c r="AW3308" s="129" t="s">
        <v>2957</v>
      </c>
      <c r="AX3308" s="129" t="s">
        <v>2971</v>
      </c>
      <c r="AZ3308" s="129" t="s">
        <v>3984</v>
      </c>
      <c r="BA3308" s="130" t="s">
        <v>15263</v>
      </c>
      <c r="BB3308" s="130" t="s">
        <v>15264</v>
      </c>
      <c r="BH3308" s="124"/>
      <c r="BI3308" s="124"/>
      <c r="BP3308" s="123"/>
      <c r="BQ3308" s="123"/>
      <c r="BR3308" s="123"/>
      <c r="BX3308" s="123"/>
      <c r="BY3308" s="123"/>
      <c r="CB3308" s="129" t="s">
        <v>2892</v>
      </c>
      <c r="CC3308" s="129" t="s">
        <v>171</v>
      </c>
      <c r="CD3308" s="129" t="s">
        <v>2893</v>
      </c>
      <c r="CE3308" s="129" t="s">
        <v>2957</v>
      </c>
      <c r="CF3308" s="129" t="s">
        <v>2971</v>
      </c>
      <c r="CG3308" s="131" t="s">
        <v>18177</v>
      </c>
      <c r="CH3308" s="131" t="s">
        <v>15264</v>
      </c>
      <c r="CI3308" s="124" t="s">
        <v>22291</v>
      </c>
    </row>
    <row r="3309" spans="45:87" ht="15" hidden="1" x14ac:dyDescent="0.25">
      <c r="AS3309" s="124" t="s">
        <v>7504</v>
      </c>
      <c r="AT3309" s="129" t="s">
        <v>2892</v>
      </c>
      <c r="AU3309" s="129" t="s">
        <v>171</v>
      </c>
      <c r="AV3309" s="129" t="s">
        <v>2893</v>
      </c>
      <c r="AW3309" s="129" t="s">
        <v>2957</v>
      </c>
      <c r="AX3309" s="129" t="s">
        <v>2972</v>
      </c>
      <c r="AZ3309" s="129" t="s">
        <v>3984</v>
      </c>
      <c r="BA3309" s="130" t="s">
        <v>15265</v>
      </c>
      <c r="BB3309" s="130" t="s">
        <v>15266</v>
      </c>
      <c r="BH3309" s="124"/>
      <c r="BI3309" s="124"/>
      <c r="BP3309" s="123"/>
      <c r="BQ3309" s="123"/>
      <c r="BR3309" s="123"/>
      <c r="BX3309" s="123"/>
      <c r="BY3309" s="123"/>
      <c r="CB3309" s="129" t="s">
        <v>2892</v>
      </c>
      <c r="CC3309" s="129" t="s">
        <v>171</v>
      </c>
      <c r="CD3309" s="129" t="s">
        <v>2893</v>
      </c>
      <c r="CE3309" s="129" t="s">
        <v>2957</v>
      </c>
      <c r="CF3309" s="129" t="s">
        <v>2972</v>
      </c>
      <c r="CG3309" s="131" t="s">
        <v>18177</v>
      </c>
      <c r="CH3309" s="131" t="s">
        <v>15266</v>
      </c>
      <c r="CI3309" s="124" t="s">
        <v>22292</v>
      </c>
    </row>
    <row r="3310" spans="45:87" ht="15" hidden="1" x14ac:dyDescent="0.25">
      <c r="AS3310" s="124" t="s">
        <v>7505</v>
      </c>
      <c r="AT3310" s="129" t="s">
        <v>2892</v>
      </c>
      <c r="AU3310" s="129" t="s">
        <v>171</v>
      </c>
      <c r="AV3310" s="129" t="s">
        <v>2893</v>
      </c>
      <c r="AW3310" s="129" t="s">
        <v>2957</v>
      </c>
      <c r="AX3310" s="129" t="s">
        <v>2973</v>
      </c>
      <c r="AZ3310" s="129" t="s">
        <v>3984</v>
      </c>
      <c r="BA3310" s="130" t="s">
        <v>15267</v>
      </c>
      <c r="BB3310" s="130" t="s">
        <v>15268</v>
      </c>
      <c r="BH3310" s="124"/>
      <c r="BI3310" s="124"/>
      <c r="BP3310" s="123"/>
      <c r="BQ3310" s="123"/>
      <c r="BR3310" s="123"/>
      <c r="BX3310" s="123"/>
      <c r="BY3310" s="123"/>
      <c r="CB3310" s="129" t="s">
        <v>2892</v>
      </c>
      <c r="CC3310" s="129" t="s">
        <v>171</v>
      </c>
      <c r="CD3310" s="129" t="s">
        <v>2893</v>
      </c>
      <c r="CE3310" s="129" t="s">
        <v>2957</v>
      </c>
      <c r="CF3310" s="129" t="s">
        <v>2973</v>
      </c>
      <c r="CG3310" s="131" t="s">
        <v>18177</v>
      </c>
      <c r="CH3310" s="131" t="s">
        <v>15268</v>
      </c>
      <c r="CI3310" s="124" t="s">
        <v>22293</v>
      </c>
    </row>
    <row r="3311" spans="45:87" ht="15" hidden="1" x14ac:dyDescent="0.25">
      <c r="AS3311" s="124" t="s">
        <v>7506</v>
      </c>
      <c r="AT3311" s="129" t="s">
        <v>2892</v>
      </c>
      <c r="AU3311" s="129" t="s">
        <v>171</v>
      </c>
      <c r="AV3311" s="129" t="s">
        <v>2893</v>
      </c>
      <c r="AW3311" s="129" t="s">
        <v>2957</v>
      </c>
      <c r="AX3311" s="129" t="s">
        <v>2974</v>
      </c>
      <c r="AZ3311" s="129" t="s">
        <v>3984</v>
      </c>
      <c r="BA3311" s="130" t="s">
        <v>15269</v>
      </c>
      <c r="BB3311" s="130" t="s">
        <v>15270</v>
      </c>
      <c r="BH3311" s="124"/>
      <c r="BI3311" s="124"/>
      <c r="BP3311" s="123"/>
      <c r="BQ3311" s="123"/>
      <c r="BR3311" s="123"/>
      <c r="BX3311" s="123"/>
      <c r="BY3311" s="123"/>
      <c r="CB3311" s="129" t="s">
        <v>2892</v>
      </c>
      <c r="CC3311" s="129" t="s">
        <v>171</v>
      </c>
      <c r="CD3311" s="129" t="s">
        <v>2893</v>
      </c>
      <c r="CE3311" s="129" t="s">
        <v>2957</v>
      </c>
      <c r="CF3311" s="129" t="s">
        <v>2974</v>
      </c>
      <c r="CG3311" s="131" t="s">
        <v>18177</v>
      </c>
      <c r="CH3311" s="131" t="s">
        <v>15270</v>
      </c>
      <c r="CI3311" s="124" t="s">
        <v>22294</v>
      </c>
    </row>
    <row r="3312" spans="45:87" ht="15" hidden="1" x14ac:dyDescent="0.25">
      <c r="AS3312" s="124" t="s">
        <v>7507</v>
      </c>
      <c r="AT3312" s="129" t="s">
        <v>2892</v>
      </c>
      <c r="AU3312" s="129" t="s">
        <v>171</v>
      </c>
      <c r="AV3312" s="129" t="s">
        <v>2893</v>
      </c>
      <c r="AW3312" s="129" t="s">
        <v>2957</v>
      </c>
      <c r="AX3312" s="129" t="s">
        <v>2975</v>
      </c>
      <c r="AZ3312" s="129" t="s">
        <v>3984</v>
      </c>
      <c r="BA3312" s="130" t="s">
        <v>15271</v>
      </c>
      <c r="BB3312" s="130" t="s">
        <v>15272</v>
      </c>
      <c r="BH3312" s="124"/>
      <c r="BI3312" s="124"/>
      <c r="BP3312" s="123"/>
      <c r="BQ3312" s="123"/>
      <c r="BR3312" s="123"/>
      <c r="BX3312" s="123"/>
      <c r="BY3312" s="123"/>
      <c r="CB3312" s="129" t="s">
        <v>2892</v>
      </c>
      <c r="CC3312" s="129" t="s">
        <v>171</v>
      </c>
      <c r="CD3312" s="129" t="s">
        <v>2893</v>
      </c>
      <c r="CE3312" s="129" t="s">
        <v>2957</v>
      </c>
      <c r="CF3312" s="129" t="s">
        <v>2975</v>
      </c>
      <c r="CG3312" s="131" t="s">
        <v>18177</v>
      </c>
      <c r="CH3312" s="131" t="s">
        <v>15272</v>
      </c>
      <c r="CI3312" s="124" t="s">
        <v>22295</v>
      </c>
    </row>
    <row r="3313" spans="45:87" ht="15" hidden="1" x14ac:dyDescent="0.25">
      <c r="AS3313" s="124" t="s">
        <v>7508</v>
      </c>
      <c r="AT3313" s="129" t="s">
        <v>2892</v>
      </c>
      <c r="AU3313" s="129" t="s">
        <v>171</v>
      </c>
      <c r="AV3313" s="129" t="s">
        <v>2893</v>
      </c>
      <c r="AW3313" s="129" t="s">
        <v>2957</v>
      </c>
      <c r="AX3313" s="129" t="s">
        <v>2976</v>
      </c>
      <c r="AZ3313" s="129" t="s">
        <v>3984</v>
      </c>
      <c r="BA3313" s="130" t="s">
        <v>15273</v>
      </c>
      <c r="BB3313" s="130" t="s">
        <v>15274</v>
      </c>
      <c r="BH3313" s="124"/>
      <c r="BI3313" s="124"/>
      <c r="BP3313" s="123"/>
      <c r="BQ3313" s="123"/>
      <c r="BR3313" s="123"/>
      <c r="BX3313" s="123"/>
      <c r="BY3313" s="123"/>
      <c r="CB3313" s="129" t="s">
        <v>2892</v>
      </c>
      <c r="CC3313" s="129" t="s">
        <v>171</v>
      </c>
      <c r="CD3313" s="129" t="s">
        <v>2893</v>
      </c>
      <c r="CE3313" s="129" t="s">
        <v>2957</v>
      </c>
      <c r="CF3313" s="129" t="s">
        <v>2976</v>
      </c>
      <c r="CG3313" s="131" t="s">
        <v>18177</v>
      </c>
      <c r="CH3313" s="131" t="s">
        <v>15274</v>
      </c>
      <c r="CI3313" s="124" t="s">
        <v>22296</v>
      </c>
    </row>
    <row r="3314" spans="45:87" ht="15" hidden="1" x14ac:dyDescent="0.25">
      <c r="AS3314" s="124" t="s">
        <v>7509</v>
      </c>
      <c r="AT3314" s="129" t="s">
        <v>2892</v>
      </c>
      <c r="AU3314" s="129" t="s">
        <v>171</v>
      </c>
      <c r="AV3314" s="129" t="s">
        <v>2893</v>
      </c>
      <c r="AW3314" s="129" t="s">
        <v>2957</v>
      </c>
      <c r="AX3314" s="129" t="s">
        <v>2977</v>
      </c>
      <c r="AZ3314" s="129" t="s">
        <v>3984</v>
      </c>
      <c r="BA3314" s="130" t="s">
        <v>15275</v>
      </c>
      <c r="BB3314" s="130" t="s">
        <v>15276</v>
      </c>
      <c r="BH3314" s="124"/>
      <c r="BI3314" s="124"/>
      <c r="BP3314" s="123"/>
      <c r="BQ3314" s="123"/>
      <c r="BR3314" s="123"/>
      <c r="BX3314" s="123"/>
      <c r="BY3314" s="123"/>
      <c r="CB3314" s="129" t="s">
        <v>2892</v>
      </c>
      <c r="CC3314" s="129" t="s">
        <v>171</v>
      </c>
      <c r="CD3314" s="129" t="s">
        <v>2893</v>
      </c>
      <c r="CE3314" s="129" t="s">
        <v>2957</v>
      </c>
      <c r="CF3314" s="129" t="s">
        <v>2977</v>
      </c>
      <c r="CG3314" s="131" t="s">
        <v>18177</v>
      </c>
      <c r="CH3314" s="131" t="s">
        <v>15276</v>
      </c>
      <c r="CI3314" s="124" t="s">
        <v>22297</v>
      </c>
    </row>
    <row r="3315" spans="45:87" ht="15" hidden="1" x14ac:dyDescent="0.25">
      <c r="AS3315" s="124" t="s">
        <v>7510</v>
      </c>
      <c r="AT3315" s="129" t="s">
        <v>2892</v>
      </c>
      <c r="AU3315" s="129" t="s">
        <v>171</v>
      </c>
      <c r="AV3315" s="129" t="s">
        <v>2893</v>
      </c>
      <c r="AW3315" s="129" t="s">
        <v>2957</v>
      </c>
      <c r="AX3315" s="129" t="s">
        <v>2978</v>
      </c>
      <c r="AZ3315" s="129" t="s">
        <v>3984</v>
      </c>
      <c r="BA3315" s="130" t="s">
        <v>15277</v>
      </c>
      <c r="BB3315" s="130" t="s">
        <v>15278</v>
      </c>
      <c r="BH3315" s="124"/>
      <c r="BI3315" s="124"/>
      <c r="BP3315" s="123"/>
      <c r="BQ3315" s="123"/>
      <c r="BR3315" s="123"/>
      <c r="BX3315" s="123"/>
      <c r="BY3315" s="123"/>
      <c r="CB3315" s="129" t="s">
        <v>2892</v>
      </c>
      <c r="CC3315" s="129" t="s">
        <v>171</v>
      </c>
      <c r="CD3315" s="129" t="s">
        <v>2893</v>
      </c>
      <c r="CE3315" s="129" t="s">
        <v>2957</v>
      </c>
      <c r="CF3315" s="129" t="s">
        <v>2978</v>
      </c>
      <c r="CG3315" s="131" t="s">
        <v>18177</v>
      </c>
      <c r="CH3315" s="131" t="s">
        <v>15278</v>
      </c>
      <c r="CI3315" s="124" t="s">
        <v>22298</v>
      </c>
    </row>
    <row r="3316" spans="45:87" ht="15" hidden="1" x14ac:dyDescent="0.25">
      <c r="AS3316" s="124" t="s">
        <v>7511</v>
      </c>
      <c r="AT3316" s="129" t="s">
        <v>2892</v>
      </c>
      <c r="AU3316" s="129" t="s">
        <v>171</v>
      </c>
      <c r="AV3316" s="129" t="s">
        <v>2893</v>
      </c>
      <c r="AW3316" s="129" t="s">
        <v>2957</v>
      </c>
      <c r="AX3316" s="129" t="s">
        <v>2979</v>
      </c>
      <c r="AZ3316" s="129" t="s">
        <v>3984</v>
      </c>
      <c r="BA3316" s="130" t="s">
        <v>15279</v>
      </c>
      <c r="BB3316" s="130" t="s">
        <v>15280</v>
      </c>
      <c r="BH3316" s="124"/>
      <c r="BI3316" s="124"/>
      <c r="BP3316" s="123"/>
      <c r="BQ3316" s="123"/>
      <c r="BR3316" s="123"/>
      <c r="BX3316" s="123"/>
      <c r="BY3316" s="123"/>
      <c r="CB3316" s="129" t="s">
        <v>2892</v>
      </c>
      <c r="CC3316" s="129" t="s">
        <v>171</v>
      </c>
      <c r="CD3316" s="129" t="s">
        <v>2893</v>
      </c>
      <c r="CE3316" s="129" t="s">
        <v>2957</v>
      </c>
      <c r="CF3316" s="129" t="s">
        <v>2979</v>
      </c>
      <c r="CG3316" s="131" t="s">
        <v>18177</v>
      </c>
      <c r="CH3316" s="131" t="s">
        <v>15280</v>
      </c>
      <c r="CI3316" s="124" t="s">
        <v>22299</v>
      </c>
    </row>
    <row r="3317" spans="45:87" ht="15" hidden="1" x14ac:dyDescent="0.25">
      <c r="AS3317" s="124" t="s">
        <v>7512</v>
      </c>
      <c r="AT3317" s="129" t="s">
        <v>2892</v>
      </c>
      <c r="AU3317" s="129" t="s">
        <v>171</v>
      </c>
      <c r="AV3317" s="129" t="s">
        <v>2893</v>
      </c>
      <c r="AW3317" s="129" t="s">
        <v>2957</v>
      </c>
      <c r="AX3317" s="129" t="s">
        <v>2980</v>
      </c>
      <c r="AZ3317" s="129" t="s">
        <v>3984</v>
      </c>
      <c r="BA3317" s="130" t="s">
        <v>15281</v>
      </c>
      <c r="BB3317" s="130" t="s">
        <v>15282</v>
      </c>
      <c r="BH3317" s="124"/>
      <c r="BI3317" s="124"/>
      <c r="BP3317" s="123"/>
      <c r="BQ3317" s="123"/>
      <c r="BR3317" s="123"/>
      <c r="BX3317" s="123"/>
      <c r="BY3317" s="123"/>
      <c r="CB3317" s="129" t="s">
        <v>2892</v>
      </c>
      <c r="CC3317" s="129" t="s">
        <v>171</v>
      </c>
      <c r="CD3317" s="129" t="s">
        <v>2893</v>
      </c>
      <c r="CE3317" s="129" t="s">
        <v>2957</v>
      </c>
      <c r="CF3317" s="129" t="s">
        <v>2980</v>
      </c>
      <c r="CG3317" s="131" t="s">
        <v>18177</v>
      </c>
      <c r="CH3317" s="131" t="s">
        <v>15282</v>
      </c>
      <c r="CI3317" s="124" t="s">
        <v>22300</v>
      </c>
    </row>
    <row r="3318" spans="45:87" ht="15" hidden="1" x14ac:dyDescent="0.25">
      <c r="AS3318" s="124" t="s">
        <v>7513</v>
      </c>
      <c r="AT3318" s="129" t="s">
        <v>2892</v>
      </c>
      <c r="AU3318" s="129" t="s">
        <v>171</v>
      </c>
      <c r="AV3318" s="129" t="s">
        <v>2893</v>
      </c>
      <c r="AW3318" s="129" t="s">
        <v>2957</v>
      </c>
      <c r="AX3318" s="129" t="s">
        <v>2981</v>
      </c>
      <c r="AZ3318" s="129" t="s">
        <v>3984</v>
      </c>
      <c r="BA3318" s="130" t="s">
        <v>15283</v>
      </c>
      <c r="BB3318" s="130" t="s">
        <v>15284</v>
      </c>
      <c r="BH3318" s="124"/>
      <c r="BI3318" s="124"/>
      <c r="BP3318" s="123"/>
      <c r="BQ3318" s="123"/>
      <c r="BR3318" s="123"/>
      <c r="BX3318" s="123"/>
      <c r="BY3318" s="123"/>
      <c r="CB3318" s="129" t="s">
        <v>2892</v>
      </c>
      <c r="CC3318" s="129" t="s">
        <v>171</v>
      </c>
      <c r="CD3318" s="129" t="s">
        <v>2893</v>
      </c>
      <c r="CE3318" s="129" t="s">
        <v>2957</v>
      </c>
      <c r="CF3318" s="129" t="s">
        <v>2981</v>
      </c>
      <c r="CG3318" s="131" t="s">
        <v>18177</v>
      </c>
      <c r="CH3318" s="131" t="s">
        <v>15284</v>
      </c>
      <c r="CI3318" s="124" t="s">
        <v>22301</v>
      </c>
    </row>
    <row r="3319" spans="45:87" ht="15" hidden="1" x14ac:dyDescent="0.25">
      <c r="AS3319" s="124" t="s">
        <v>7514</v>
      </c>
      <c r="AT3319" s="129" t="s">
        <v>2892</v>
      </c>
      <c r="AU3319" s="129" t="s">
        <v>171</v>
      </c>
      <c r="AV3319" s="129" t="s">
        <v>2893</v>
      </c>
      <c r="AW3319" s="129" t="s">
        <v>2957</v>
      </c>
      <c r="AX3319" s="129" t="s">
        <v>2982</v>
      </c>
      <c r="AZ3319" s="129" t="s">
        <v>3984</v>
      </c>
      <c r="BA3319" s="130" t="s">
        <v>15285</v>
      </c>
      <c r="BB3319" s="130" t="s">
        <v>15286</v>
      </c>
      <c r="BH3319" s="124"/>
      <c r="BI3319" s="124"/>
      <c r="BP3319" s="123"/>
      <c r="BQ3319" s="123"/>
      <c r="BR3319" s="123"/>
      <c r="BX3319" s="123"/>
      <c r="BY3319" s="123"/>
      <c r="CB3319" s="129" t="s">
        <v>2892</v>
      </c>
      <c r="CC3319" s="129" t="s">
        <v>171</v>
      </c>
      <c r="CD3319" s="129" t="s">
        <v>2893</v>
      </c>
      <c r="CE3319" s="129" t="s">
        <v>2957</v>
      </c>
      <c r="CF3319" s="129" t="s">
        <v>2982</v>
      </c>
      <c r="CG3319" s="131" t="s">
        <v>18177</v>
      </c>
      <c r="CH3319" s="131" t="s">
        <v>15286</v>
      </c>
      <c r="CI3319" s="124" t="s">
        <v>22302</v>
      </c>
    </row>
    <row r="3320" spans="45:87" ht="15" hidden="1" x14ac:dyDescent="0.25">
      <c r="AS3320" s="124" t="s">
        <v>7515</v>
      </c>
      <c r="AT3320" s="129" t="s">
        <v>2892</v>
      </c>
      <c r="AU3320" s="129" t="s">
        <v>171</v>
      </c>
      <c r="AV3320" s="129" t="s">
        <v>2893</v>
      </c>
      <c r="AW3320" s="129" t="s">
        <v>2957</v>
      </c>
      <c r="AX3320" s="129" t="s">
        <v>2983</v>
      </c>
      <c r="AZ3320" s="129" t="s">
        <v>3984</v>
      </c>
      <c r="BA3320" s="130" t="s">
        <v>15287</v>
      </c>
      <c r="BB3320" s="130" t="s">
        <v>15288</v>
      </c>
      <c r="BH3320" s="124"/>
      <c r="BI3320" s="124"/>
      <c r="BP3320" s="123"/>
      <c r="BQ3320" s="123"/>
      <c r="BR3320" s="123"/>
      <c r="BX3320" s="123"/>
      <c r="BY3320" s="123"/>
      <c r="CB3320" s="129" t="s">
        <v>2892</v>
      </c>
      <c r="CC3320" s="129" t="s">
        <v>171</v>
      </c>
      <c r="CD3320" s="129" t="s">
        <v>2893</v>
      </c>
      <c r="CE3320" s="129" t="s">
        <v>2957</v>
      </c>
      <c r="CF3320" s="129" t="s">
        <v>2983</v>
      </c>
      <c r="CG3320" s="131" t="s">
        <v>18177</v>
      </c>
      <c r="CH3320" s="131" t="s">
        <v>15288</v>
      </c>
      <c r="CI3320" s="124" t="s">
        <v>22303</v>
      </c>
    </row>
    <row r="3321" spans="45:87" ht="15" hidden="1" x14ac:dyDescent="0.25">
      <c r="AS3321" s="124" t="s">
        <v>7516</v>
      </c>
      <c r="AT3321" s="129" t="s">
        <v>2892</v>
      </c>
      <c r="AU3321" s="129" t="s">
        <v>171</v>
      </c>
      <c r="AV3321" s="129" t="s">
        <v>2893</v>
      </c>
      <c r="AW3321" s="129" t="s">
        <v>2957</v>
      </c>
      <c r="AX3321" s="129" t="s">
        <v>2984</v>
      </c>
      <c r="AZ3321" s="129" t="s">
        <v>3984</v>
      </c>
      <c r="BA3321" s="130" t="s">
        <v>15289</v>
      </c>
      <c r="BB3321" s="130" t="s">
        <v>15290</v>
      </c>
      <c r="BH3321" s="124"/>
      <c r="BI3321" s="124"/>
      <c r="BP3321" s="123"/>
      <c r="BQ3321" s="123"/>
      <c r="BR3321" s="123"/>
      <c r="BX3321" s="123"/>
      <c r="BY3321" s="123"/>
      <c r="CB3321" s="129" t="s">
        <v>2892</v>
      </c>
      <c r="CC3321" s="129" t="s">
        <v>171</v>
      </c>
      <c r="CD3321" s="129" t="s">
        <v>2893</v>
      </c>
      <c r="CE3321" s="129" t="s">
        <v>2957</v>
      </c>
      <c r="CF3321" s="129" t="s">
        <v>2984</v>
      </c>
      <c r="CG3321" s="131" t="s">
        <v>18177</v>
      </c>
      <c r="CH3321" s="131" t="s">
        <v>15290</v>
      </c>
      <c r="CI3321" s="124" t="s">
        <v>22304</v>
      </c>
    </row>
    <row r="3322" spans="45:87" ht="15" hidden="1" x14ac:dyDescent="0.25">
      <c r="AS3322" s="124" t="s">
        <v>7517</v>
      </c>
      <c r="AT3322" s="129" t="s">
        <v>2892</v>
      </c>
      <c r="AU3322" s="129" t="s">
        <v>171</v>
      </c>
      <c r="AV3322" s="129" t="s">
        <v>2893</v>
      </c>
      <c r="AW3322" s="129" t="s">
        <v>2957</v>
      </c>
      <c r="AX3322" s="129" t="s">
        <v>2985</v>
      </c>
      <c r="AZ3322" s="129" t="s">
        <v>3984</v>
      </c>
      <c r="BA3322" s="130" t="s">
        <v>15291</v>
      </c>
      <c r="BB3322" s="130" t="s">
        <v>15292</v>
      </c>
      <c r="BH3322" s="124"/>
      <c r="BI3322" s="124"/>
      <c r="BP3322" s="123"/>
      <c r="BQ3322" s="123"/>
      <c r="BR3322" s="123"/>
      <c r="BX3322" s="123"/>
      <c r="BY3322" s="123"/>
      <c r="CB3322" s="129" t="s">
        <v>2892</v>
      </c>
      <c r="CC3322" s="129" t="s">
        <v>171</v>
      </c>
      <c r="CD3322" s="129" t="s">
        <v>2893</v>
      </c>
      <c r="CE3322" s="129" t="s">
        <v>2957</v>
      </c>
      <c r="CF3322" s="129" t="s">
        <v>2985</v>
      </c>
      <c r="CG3322" s="131" t="s">
        <v>18177</v>
      </c>
      <c r="CH3322" s="131" t="s">
        <v>15292</v>
      </c>
      <c r="CI3322" s="124" t="s">
        <v>22305</v>
      </c>
    </row>
    <row r="3323" spans="45:87" ht="15" hidden="1" x14ac:dyDescent="0.25">
      <c r="AS3323" s="124" t="s">
        <v>7518</v>
      </c>
      <c r="AT3323" s="129" t="s">
        <v>2892</v>
      </c>
      <c r="AU3323" s="129" t="s">
        <v>171</v>
      </c>
      <c r="AV3323" s="129" t="s">
        <v>2893</v>
      </c>
      <c r="AW3323" s="129" t="s">
        <v>2957</v>
      </c>
      <c r="AX3323" s="129" t="s">
        <v>2986</v>
      </c>
      <c r="AZ3323" s="129" t="s">
        <v>3984</v>
      </c>
      <c r="BA3323" s="130" t="s">
        <v>15293</v>
      </c>
      <c r="BB3323" s="130" t="s">
        <v>15294</v>
      </c>
      <c r="BH3323" s="124"/>
      <c r="BI3323" s="124"/>
      <c r="BP3323" s="123"/>
      <c r="BQ3323" s="123"/>
      <c r="BR3323" s="123"/>
      <c r="BX3323" s="123"/>
      <c r="BY3323" s="123"/>
      <c r="CB3323" s="129" t="s">
        <v>2892</v>
      </c>
      <c r="CC3323" s="129" t="s">
        <v>171</v>
      </c>
      <c r="CD3323" s="129" t="s">
        <v>2893</v>
      </c>
      <c r="CE3323" s="129" t="s">
        <v>2957</v>
      </c>
      <c r="CF3323" s="129" t="s">
        <v>2986</v>
      </c>
      <c r="CG3323" s="131" t="s">
        <v>18177</v>
      </c>
      <c r="CH3323" s="131" t="s">
        <v>15294</v>
      </c>
      <c r="CI3323" s="124" t="s">
        <v>22306</v>
      </c>
    </row>
    <row r="3324" spans="45:87" ht="15" hidden="1" x14ac:dyDescent="0.25">
      <c r="AS3324" s="124" t="s">
        <v>7519</v>
      </c>
      <c r="AT3324" s="129" t="s">
        <v>2892</v>
      </c>
      <c r="AU3324" s="129" t="s">
        <v>171</v>
      </c>
      <c r="AV3324" s="129" t="s">
        <v>2893</v>
      </c>
      <c r="AW3324" s="129" t="s">
        <v>2957</v>
      </c>
      <c r="AX3324" s="129" t="s">
        <v>2987</v>
      </c>
      <c r="AZ3324" s="129" t="s">
        <v>3984</v>
      </c>
      <c r="BA3324" s="130" t="s">
        <v>15295</v>
      </c>
      <c r="BB3324" s="130" t="s">
        <v>15296</v>
      </c>
      <c r="BH3324" s="124"/>
      <c r="BI3324" s="124"/>
      <c r="BP3324" s="123"/>
      <c r="BQ3324" s="123"/>
      <c r="BR3324" s="123"/>
      <c r="BX3324" s="123"/>
      <c r="BY3324" s="123"/>
      <c r="CB3324" s="129" t="s">
        <v>2892</v>
      </c>
      <c r="CC3324" s="129" t="s">
        <v>171</v>
      </c>
      <c r="CD3324" s="129" t="s">
        <v>2893</v>
      </c>
      <c r="CE3324" s="129" t="s">
        <v>2957</v>
      </c>
      <c r="CF3324" s="129" t="s">
        <v>2987</v>
      </c>
      <c r="CG3324" s="131" t="s">
        <v>18177</v>
      </c>
      <c r="CH3324" s="131" t="s">
        <v>15296</v>
      </c>
      <c r="CI3324" s="124" t="s">
        <v>22307</v>
      </c>
    </row>
    <row r="3325" spans="45:87" ht="15" hidden="1" x14ac:dyDescent="0.25">
      <c r="AS3325" s="124" t="s">
        <v>7520</v>
      </c>
      <c r="AT3325" s="129" t="s">
        <v>2892</v>
      </c>
      <c r="AU3325" s="129" t="s">
        <v>171</v>
      </c>
      <c r="AV3325" s="129" t="s">
        <v>2893</v>
      </c>
      <c r="AW3325" s="129" t="s">
        <v>2957</v>
      </c>
      <c r="AX3325" s="129" t="s">
        <v>2988</v>
      </c>
      <c r="AZ3325" s="129" t="s">
        <v>3984</v>
      </c>
      <c r="BA3325" s="130" t="s">
        <v>15297</v>
      </c>
      <c r="BB3325" s="130" t="s">
        <v>15298</v>
      </c>
      <c r="BH3325" s="124"/>
      <c r="BI3325" s="124"/>
      <c r="BP3325" s="123"/>
      <c r="BQ3325" s="123"/>
      <c r="BR3325" s="123"/>
      <c r="BX3325" s="123"/>
      <c r="BY3325" s="123"/>
      <c r="CB3325" s="129" t="s">
        <v>2892</v>
      </c>
      <c r="CC3325" s="129" t="s">
        <v>171</v>
      </c>
      <c r="CD3325" s="129" t="s">
        <v>2893</v>
      </c>
      <c r="CE3325" s="129" t="s">
        <v>2957</v>
      </c>
      <c r="CF3325" s="129" t="s">
        <v>2988</v>
      </c>
      <c r="CG3325" s="131" t="s">
        <v>18177</v>
      </c>
      <c r="CH3325" s="131" t="s">
        <v>15298</v>
      </c>
      <c r="CI3325" s="124" t="s">
        <v>22308</v>
      </c>
    </row>
    <row r="3326" spans="45:87" ht="15" hidden="1" x14ac:dyDescent="0.25">
      <c r="AS3326" s="124" t="s">
        <v>7521</v>
      </c>
      <c r="AT3326" s="129" t="s">
        <v>2892</v>
      </c>
      <c r="AU3326" s="129" t="s">
        <v>171</v>
      </c>
      <c r="AV3326" s="129" t="s">
        <v>2893</v>
      </c>
      <c r="AW3326" s="129" t="s">
        <v>2957</v>
      </c>
      <c r="AX3326" s="129" t="s">
        <v>2989</v>
      </c>
      <c r="AZ3326" s="129" t="s">
        <v>3984</v>
      </c>
      <c r="BA3326" s="130" t="s">
        <v>15299</v>
      </c>
      <c r="BB3326" s="130" t="s">
        <v>15300</v>
      </c>
      <c r="BH3326" s="124"/>
      <c r="BI3326" s="124"/>
      <c r="BP3326" s="123"/>
      <c r="BQ3326" s="123"/>
      <c r="BR3326" s="123"/>
      <c r="BX3326" s="123"/>
      <c r="BY3326" s="123"/>
      <c r="CB3326" s="129" t="s">
        <v>2892</v>
      </c>
      <c r="CC3326" s="129" t="s">
        <v>171</v>
      </c>
      <c r="CD3326" s="129" t="s">
        <v>2893</v>
      </c>
      <c r="CE3326" s="129" t="s">
        <v>2957</v>
      </c>
      <c r="CF3326" s="129" t="s">
        <v>2989</v>
      </c>
      <c r="CG3326" s="131" t="s">
        <v>18177</v>
      </c>
      <c r="CH3326" s="131" t="s">
        <v>15300</v>
      </c>
      <c r="CI3326" s="124" t="s">
        <v>22309</v>
      </c>
    </row>
    <row r="3327" spans="45:87" ht="15" hidden="1" x14ac:dyDescent="0.25">
      <c r="AS3327" s="124" t="s">
        <v>7522</v>
      </c>
      <c r="AT3327" s="129" t="s">
        <v>2892</v>
      </c>
      <c r="AU3327" s="129" t="s">
        <v>171</v>
      </c>
      <c r="AV3327" s="129" t="s">
        <v>2893</v>
      </c>
      <c r="AW3327" s="129" t="s">
        <v>2957</v>
      </c>
      <c r="AX3327" s="129" t="s">
        <v>2990</v>
      </c>
      <c r="AZ3327" s="129" t="s">
        <v>3984</v>
      </c>
      <c r="BA3327" s="130" t="s">
        <v>15301</v>
      </c>
      <c r="BB3327" s="130" t="s">
        <v>15302</v>
      </c>
      <c r="BH3327" s="124"/>
      <c r="BI3327" s="124"/>
      <c r="BP3327" s="123"/>
      <c r="BQ3327" s="123"/>
      <c r="BR3327" s="123"/>
      <c r="BX3327" s="123"/>
      <c r="BY3327" s="123"/>
      <c r="CB3327" s="129" t="s">
        <v>2892</v>
      </c>
      <c r="CC3327" s="129" t="s">
        <v>171</v>
      </c>
      <c r="CD3327" s="129" t="s">
        <v>2893</v>
      </c>
      <c r="CE3327" s="129" t="s">
        <v>2957</v>
      </c>
      <c r="CF3327" s="129" t="s">
        <v>2990</v>
      </c>
      <c r="CG3327" s="131" t="s">
        <v>18177</v>
      </c>
      <c r="CH3327" s="131" t="s">
        <v>15302</v>
      </c>
      <c r="CI3327" s="124" t="s">
        <v>22310</v>
      </c>
    </row>
    <row r="3328" spans="45:87" ht="15" hidden="1" x14ac:dyDescent="0.25">
      <c r="AS3328" s="124" t="s">
        <v>7523</v>
      </c>
      <c r="AT3328" s="129" t="s">
        <v>2892</v>
      </c>
      <c r="AU3328" s="129" t="s">
        <v>171</v>
      </c>
      <c r="AV3328" s="129" t="s">
        <v>2893</v>
      </c>
      <c r="AW3328" s="129" t="s">
        <v>2957</v>
      </c>
      <c r="AX3328" s="129" t="s">
        <v>2991</v>
      </c>
      <c r="AZ3328" s="129" t="s">
        <v>3984</v>
      </c>
      <c r="BA3328" s="130" t="s">
        <v>15303</v>
      </c>
      <c r="BB3328" s="130" t="s">
        <v>15304</v>
      </c>
      <c r="BH3328" s="124"/>
      <c r="BI3328" s="124"/>
      <c r="BP3328" s="123"/>
      <c r="BQ3328" s="123"/>
      <c r="BR3328" s="123"/>
      <c r="BX3328" s="123"/>
      <c r="BY3328" s="123"/>
      <c r="CB3328" s="129" t="s">
        <v>2892</v>
      </c>
      <c r="CC3328" s="129" t="s">
        <v>171</v>
      </c>
      <c r="CD3328" s="129" t="s">
        <v>2893</v>
      </c>
      <c r="CE3328" s="129" t="s">
        <v>2957</v>
      </c>
      <c r="CF3328" s="129" t="s">
        <v>2991</v>
      </c>
      <c r="CG3328" s="131" t="s">
        <v>18177</v>
      </c>
      <c r="CH3328" s="131" t="s">
        <v>15304</v>
      </c>
      <c r="CI3328" s="124" t="s">
        <v>22311</v>
      </c>
    </row>
    <row r="3329" spans="45:87" ht="15" hidden="1" x14ac:dyDescent="0.25">
      <c r="AS3329" s="124" t="s">
        <v>7524</v>
      </c>
      <c r="AT3329" s="129" t="s">
        <v>2892</v>
      </c>
      <c r="AU3329" s="129" t="s">
        <v>171</v>
      </c>
      <c r="AV3329" s="129" t="s">
        <v>2893</v>
      </c>
      <c r="AW3329" s="129" t="s">
        <v>2957</v>
      </c>
      <c r="AX3329" s="129" t="s">
        <v>2992</v>
      </c>
      <c r="AZ3329" s="129" t="s">
        <v>3984</v>
      </c>
      <c r="BA3329" s="130" t="s">
        <v>15305</v>
      </c>
      <c r="BB3329" s="130" t="s">
        <v>15306</v>
      </c>
      <c r="BH3329" s="124"/>
      <c r="BI3329" s="124"/>
      <c r="BP3329" s="123"/>
      <c r="BQ3329" s="123"/>
      <c r="BR3329" s="123"/>
      <c r="BX3329" s="123"/>
      <c r="BY3329" s="123"/>
      <c r="CB3329" s="129" t="s">
        <v>2892</v>
      </c>
      <c r="CC3329" s="129" t="s">
        <v>171</v>
      </c>
      <c r="CD3329" s="129" t="s">
        <v>2893</v>
      </c>
      <c r="CE3329" s="129" t="s">
        <v>2957</v>
      </c>
      <c r="CF3329" s="129" t="s">
        <v>2992</v>
      </c>
      <c r="CG3329" s="131" t="s">
        <v>18177</v>
      </c>
      <c r="CH3329" s="131" t="s">
        <v>15306</v>
      </c>
      <c r="CI3329" s="124" t="s">
        <v>22312</v>
      </c>
    </row>
    <row r="3330" spans="45:87" ht="15" hidden="1" x14ac:dyDescent="0.25">
      <c r="AS3330" s="124" t="s">
        <v>7525</v>
      </c>
      <c r="AT3330" s="129" t="s">
        <v>2892</v>
      </c>
      <c r="AU3330" s="129" t="s">
        <v>171</v>
      </c>
      <c r="AV3330" s="129" t="s">
        <v>2893</v>
      </c>
      <c r="AW3330" s="129" t="s">
        <v>2957</v>
      </c>
      <c r="AX3330" s="129" t="s">
        <v>2993</v>
      </c>
      <c r="AZ3330" s="129" t="s">
        <v>3984</v>
      </c>
      <c r="BA3330" s="130" t="s">
        <v>15307</v>
      </c>
      <c r="BB3330" s="130" t="s">
        <v>15308</v>
      </c>
      <c r="BH3330" s="124"/>
      <c r="BI3330" s="124"/>
      <c r="BP3330" s="123"/>
      <c r="BQ3330" s="123"/>
      <c r="BR3330" s="123"/>
      <c r="BX3330" s="123"/>
      <c r="BY3330" s="123"/>
      <c r="CB3330" s="129" t="s">
        <v>2892</v>
      </c>
      <c r="CC3330" s="129" t="s">
        <v>171</v>
      </c>
      <c r="CD3330" s="129" t="s">
        <v>2893</v>
      </c>
      <c r="CE3330" s="129" t="s">
        <v>2957</v>
      </c>
      <c r="CF3330" s="129" t="s">
        <v>2993</v>
      </c>
      <c r="CG3330" s="131" t="s">
        <v>18177</v>
      </c>
      <c r="CH3330" s="131" t="s">
        <v>15308</v>
      </c>
      <c r="CI3330" s="124" t="s">
        <v>22313</v>
      </c>
    </row>
    <row r="3331" spans="45:87" ht="15" hidden="1" x14ac:dyDescent="0.25">
      <c r="AS3331" s="124" t="s">
        <v>7526</v>
      </c>
      <c r="AT3331" s="129" t="s">
        <v>2892</v>
      </c>
      <c r="AU3331" s="129" t="s">
        <v>171</v>
      </c>
      <c r="AV3331" s="129" t="s">
        <v>2894</v>
      </c>
      <c r="AW3331" s="129" t="s">
        <v>2994</v>
      </c>
      <c r="AX3331" s="129" t="s">
        <v>2995</v>
      </c>
      <c r="AZ3331" s="129" t="s">
        <v>3984</v>
      </c>
      <c r="BA3331" s="130" t="s">
        <v>15309</v>
      </c>
      <c r="BB3331" s="130" t="s">
        <v>15310</v>
      </c>
      <c r="BH3331" s="124"/>
      <c r="BI3331" s="124"/>
      <c r="BP3331" s="123"/>
      <c r="BQ3331" s="123"/>
      <c r="BR3331" s="123"/>
      <c r="BX3331" s="123"/>
      <c r="BY3331" s="123"/>
      <c r="CB3331" s="129" t="s">
        <v>2892</v>
      </c>
      <c r="CC3331" s="129" t="s">
        <v>171</v>
      </c>
      <c r="CD3331" s="129" t="s">
        <v>2894</v>
      </c>
      <c r="CE3331" s="129" t="s">
        <v>2994</v>
      </c>
      <c r="CF3331" s="129" t="s">
        <v>2995</v>
      </c>
      <c r="CG3331" s="131" t="s">
        <v>18178</v>
      </c>
      <c r="CH3331" s="131" t="s">
        <v>15310</v>
      </c>
      <c r="CI3331" s="124" t="s">
        <v>22314</v>
      </c>
    </row>
    <row r="3332" spans="45:87" ht="15" hidden="1" x14ac:dyDescent="0.25">
      <c r="AS3332" s="124" t="s">
        <v>7527</v>
      </c>
      <c r="AT3332" s="129" t="s">
        <v>2892</v>
      </c>
      <c r="AU3332" s="129" t="s">
        <v>171</v>
      </c>
      <c r="AV3332" s="129" t="s">
        <v>2894</v>
      </c>
      <c r="AW3332" s="129" t="s">
        <v>2994</v>
      </c>
      <c r="AX3332" s="129" t="s">
        <v>2996</v>
      </c>
      <c r="AZ3332" s="129" t="s">
        <v>3984</v>
      </c>
      <c r="BA3332" s="130" t="s">
        <v>15311</v>
      </c>
      <c r="BB3332" s="130" t="s">
        <v>15312</v>
      </c>
      <c r="BH3332" s="124"/>
      <c r="BI3332" s="124"/>
      <c r="BP3332" s="123"/>
      <c r="BQ3332" s="123"/>
      <c r="BR3332" s="123"/>
      <c r="BX3332" s="123"/>
      <c r="BY3332" s="123"/>
      <c r="CB3332" s="129" t="s">
        <v>2892</v>
      </c>
      <c r="CC3332" s="129" t="s">
        <v>171</v>
      </c>
      <c r="CD3332" s="129" t="s">
        <v>2894</v>
      </c>
      <c r="CE3332" s="129" t="s">
        <v>2994</v>
      </c>
      <c r="CF3332" s="129" t="s">
        <v>2996</v>
      </c>
      <c r="CG3332" s="131" t="s">
        <v>18178</v>
      </c>
      <c r="CH3332" s="131" t="s">
        <v>15312</v>
      </c>
      <c r="CI3332" s="124" t="s">
        <v>22315</v>
      </c>
    </row>
    <row r="3333" spans="45:87" ht="15" hidden="1" x14ac:dyDescent="0.25">
      <c r="AS3333" s="124" t="s">
        <v>7528</v>
      </c>
      <c r="AT3333" s="129" t="s">
        <v>2892</v>
      </c>
      <c r="AU3333" s="129" t="s">
        <v>171</v>
      </c>
      <c r="AV3333" s="129" t="s">
        <v>2894</v>
      </c>
      <c r="AW3333" s="129" t="s">
        <v>2994</v>
      </c>
      <c r="AX3333" s="129" t="s">
        <v>2997</v>
      </c>
      <c r="AZ3333" s="129" t="s">
        <v>3984</v>
      </c>
      <c r="BA3333" s="130" t="s">
        <v>15313</v>
      </c>
      <c r="BB3333" s="130" t="s">
        <v>15314</v>
      </c>
      <c r="BH3333" s="124"/>
      <c r="BI3333" s="124"/>
      <c r="BP3333" s="123"/>
      <c r="BQ3333" s="123"/>
      <c r="BR3333" s="123"/>
      <c r="BX3333" s="123"/>
      <c r="BY3333" s="123"/>
      <c r="CB3333" s="129" t="s">
        <v>2892</v>
      </c>
      <c r="CC3333" s="129" t="s">
        <v>171</v>
      </c>
      <c r="CD3333" s="129" t="s">
        <v>2894</v>
      </c>
      <c r="CE3333" s="129" t="s">
        <v>2994</v>
      </c>
      <c r="CF3333" s="129" t="s">
        <v>2997</v>
      </c>
      <c r="CG3333" s="131" t="s">
        <v>18178</v>
      </c>
      <c r="CH3333" s="131" t="s">
        <v>15314</v>
      </c>
      <c r="CI3333" s="124" t="s">
        <v>22316</v>
      </c>
    </row>
    <row r="3334" spans="45:87" ht="15" hidden="1" x14ac:dyDescent="0.25">
      <c r="AS3334" s="124" t="s">
        <v>7529</v>
      </c>
      <c r="AT3334" s="129" t="s">
        <v>2892</v>
      </c>
      <c r="AU3334" s="129" t="s">
        <v>171</v>
      </c>
      <c r="AV3334" s="129" t="s">
        <v>2894</v>
      </c>
      <c r="AW3334" s="129" t="s">
        <v>2994</v>
      </c>
      <c r="AX3334" s="129" t="s">
        <v>2998</v>
      </c>
      <c r="AZ3334" s="129" t="s">
        <v>3984</v>
      </c>
      <c r="BA3334" s="130" t="s">
        <v>15315</v>
      </c>
      <c r="BB3334" s="130" t="s">
        <v>15316</v>
      </c>
      <c r="BH3334" s="124"/>
      <c r="BI3334" s="124"/>
      <c r="BP3334" s="123"/>
      <c r="BQ3334" s="123"/>
      <c r="BR3334" s="123"/>
      <c r="BX3334" s="123"/>
      <c r="BY3334" s="123"/>
      <c r="CB3334" s="129" t="s">
        <v>2892</v>
      </c>
      <c r="CC3334" s="129" t="s">
        <v>171</v>
      </c>
      <c r="CD3334" s="129" t="s">
        <v>2894</v>
      </c>
      <c r="CE3334" s="129" t="s">
        <v>2994</v>
      </c>
      <c r="CF3334" s="129" t="s">
        <v>2998</v>
      </c>
      <c r="CG3334" s="131" t="s">
        <v>18178</v>
      </c>
      <c r="CH3334" s="131" t="s">
        <v>15316</v>
      </c>
      <c r="CI3334" s="124" t="s">
        <v>22317</v>
      </c>
    </row>
    <row r="3335" spans="45:87" ht="15" hidden="1" x14ac:dyDescent="0.25">
      <c r="AS3335" s="124" t="s">
        <v>7530</v>
      </c>
      <c r="AT3335" s="129" t="s">
        <v>2892</v>
      </c>
      <c r="AU3335" s="129" t="s">
        <v>171</v>
      </c>
      <c r="AV3335" s="129" t="s">
        <v>2894</v>
      </c>
      <c r="AW3335" s="129" t="s">
        <v>2994</v>
      </c>
      <c r="AX3335" s="129" t="s">
        <v>2999</v>
      </c>
      <c r="AZ3335" s="129" t="s">
        <v>3984</v>
      </c>
      <c r="BA3335" s="130" t="s">
        <v>15317</v>
      </c>
      <c r="BB3335" s="130" t="s">
        <v>15318</v>
      </c>
      <c r="BH3335" s="124"/>
      <c r="BI3335" s="124"/>
      <c r="BP3335" s="123"/>
      <c r="BQ3335" s="123"/>
      <c r="BR3335" s="123"/>
      <c r="BX3335" s="123"/>
      <c r="BY3335" s="123"/>
      <c r="CB3335" s="129" t="s">
        <v>2892</v>
      </c>
      <c r="CC3335" s="129" t="s">
        <v>171</v>
      </c>
      <c r="CD3335" s="129" t="s">
        <v>2894</v>
      </c>
      <c r="CE3335" s="129" t="s">
        <v>2994</v>
      </c>
      <c r="CF3335" s="129" t="s">
        <v>2999</v>
      </c>
      <c r="CG3335" s="131" t="s">
        <v>18178</v>
      </c>
      <c r="CH3335" s="131" t="s">
        <v>15318</v>
      </c>
      <c r="CI3335" s="124" t="s">
        <v>22318</v>
      </c>
    </row>
    <row r="3336" spans="45:87" ht="15" hidden="1" x14ac:dyDescent="0.25">
      <c r="AS3336" s="124" t="s">
        <v>7531</v>
      </c>
      <c r="AT3336" s="129" t="s">
        <v>2892</v>
      </c>
      <c r="AU3336" s="129" t="s">
        <v>171</v>
      </c>
      <c r="AV3336" s="129" t="s">
        <v>2894</v>
      </c>
      <c r="AW3336" s="129" t="s">
        <v>2994</v>
      </c>
      <c r="AX3336" s="129" t="s">
        <v>3000</v>
      </c>
      <c r="AZ3336" s="129" t="s">
        <v>3984</v>
      </c>
      <c r="BA3336" s="130" t="s">
        <v>15319</v>
      </c>
      <c r="BB3336" s="130" t="s">
        <v>15320</v>
      </c>
      <c r="BH3336" s="124"/>
      <c r="BI3336" s="124"/>
      <c r="BP3336" s="123"/>
      <c r="BQ3336" s="123"/>
      <c r="BR3336" s="123"/>
      <c r="BX3336" s="123"/>
      <c r="BY3336" s="123"/>
      <c r="CB3336" s="129" t="s">
        <v>2892</v>
      </c>
      <c r="CC3336" s="129" t="s">
        <v>171</v>
      </c>
      <c r="CD3336" s="129" t="s">
        <v>2894</v>
      </c>
      <c r="CE3336" s="129" t="s">
        <v>2994</v>
      </c>
      <c r="CF3336" s="129" t="s">
        <v>3000</v>
      </c>
      <c r="CG3336" s="131" t="s">
        <v>18178</v>
      </c>
      <c r="CH3336" s="131" t="s">
        <v>15320</v>
      </c>
      <c r="CI3336" s="124" t="s">
        <v>22319</v>
      </c>
    </row>
    <row r="3337" spans="45:87" ht="15" hidden="1" x14ac:dyDescent="0.25">
      <c r="AS3337" s="124" t="s">
        <v>7532</v>
      </c>
      <c r="AT3337" s="129" t="s">
        <v>2892</v>
      </c>
      <c r="AU3337" s="129" t="s">
        <v>171</v>
      </c>
      <c r="AV3337" s="129" t="s">
        <v>2894</v>
      </c>
      <c r="AW3337" s="129" t="s">
        <v>2994</v>
      </c>
      <c r="AX3337" s="129" t="s">
        <v>3001</v>
      </c>
      <c r="AZ3337" s="129" t="s">
        <v>3984</v>
      </c>
      <c r="BA3337" s="130" t="s">
        <v>15321</v>
      </c>
      <c r="BB3337" s="130" t="s">
        <v>15322</v>
      </c>
      <c r="BH3337" s="124"/>
      <c r="BI3337" s="124"/>
      <c r="BP3337" s="123"/>
      <c r="BQ3337" s="123"/>
      <c r="BR3337" s="123"/>
      <c r="BX3337" s="123"/>
      <c r="BY3337" s="123"/>
      <c r="CB3337" s="129" t="s">
        <v>2892</v>
      </c>
      <c r="CC3337" s="129" t="s">
        <v>171</v>
      </c>
      <c r="CD3337" s="129" t="s">
        <v>2894</v>
      </c>
      <c r="CE3337" s="129" t="s">
        <v>2994</v>
      </c>
      <c r="CF3337" s="129" t="s">
        <v>3001</v>
      </c>
      <c r="CG3337" s="131" t="s">
        <v>18178</v>
      </c>
      <c r="CH3337" s="131" t="s">
        <v>15322</v>
      </c>
      <c r="CI3337" s="124" t="s">
        <v>22320</v>
      </c>
    </row>
    <row r="3338" spans="45:87" ht="15" hidden="1" x14ac:dyDescent="0.25">
      <c r="AS3338" s="124" t="s">
        <v>7533</v>
      </c>
      <c r="AT3338" s="129" t="s">
        <v>2892</v>
      </c>
      <c r="AU3338" s="129" t="s">
        <v>171</v>
      </c>
      <c r="AV3338" s="129" t="s">
        <v>2894</v>
      </c>
      <c r="AW3338" s="129" t="s">
        <v>2994</v>
      </c>
      <c r="AX3338" s="129" t="s">
        <v>3002</v>
      </c>
      <c r="AZ3338" s="129" t="s">
        <v>3984</v>
      </c>
      <c r="BA3338" s="130" t="s">
        <v>15323</v>
      </c>
      <c r="BB3338" s="130" t="s">
        <v>15324</v>
      </c>
      <c r="BH3338" s="124"/>
      <c r="BI3338" s="124"/>
      <c r="BP3338" s="123"/>
      <c r="BQ3338" s="123"/>
      <c r="BR3338" s="123"/>
      <c r="BX3338" s="123"/>
      <c r="BY3338" s="123"/>
      <c r="CB3338" s="129" t="s">
        <v>2892</v>
      </c>
      <c r="CC3338" s="129" t="s">
        <v>171</v>
      </c>
      <c r="CD3338" s="129" t="s">
        <v>2894</v>
      </c>
      <c r="CE3338" s="129" t="s">
        <v>2994</v>
      </c>
      <c r="CF3338" s="129" t="s">
        <v>3002</v>
      </c>
      <c r="CG3338" s="131" t="s">
        <v>18178</v>
      </c>
      <c r="CH3338" s="131" t="s">
        <v>15324</v>
      </c>
      <c r="CI3338" s="124" t="s">
        <v>22321</v>
      </c>
    </row>
    <row r="3339" spans="45:87" ht="15" hidden="1" x14ac:dyDescent="0.25">
      <c r="AS3339" s="124" t="s">
        <v>7534</v>
      </c>
      <c r="AT3339" s="129" t="s">
        <v>2892</v>
      </c>
      <c r="AU3339" s="129" t="s">
        <v>171</v>
      </c>
      <c r="AV3339" s="129" t="s">
        <v>2894</v>
      </c>
      <c r="AW3339" s="129" t="s">
        <v>2994</v>
      </c>
      <c r="AX3339" s="129" t="s">
        <v>3003</v>
      </c>
      <c r="AZ3339" s="129" t="s">
        <v>3984</v>
      </c>
      <c r="BA3339" s="130" t="s">
        <v>15325</v>
      </c>
      <c r="BB3339" s="130" t="s">
        <v>15326</v>
      </c>
      <c r="BH3339" s="124"/>
      <c r="BI3339" s="124"/>
      <c r="BP3339" s="123"/>
      <c r="BQ3339" s="123"/>
      <c r="BR3339" s="123"/>
      <c r="BX3339" s="123"/>
      <c r="BY3339" s="123"/>
      <c r="CB3339" s="129" t="s">
        <v>2892</v>
      </c>
      <c r="CC3339" s="129" t="s">
        <v>171</v>
      </c>
      <c r="CD3339" s="129" t="s">
        <v>2894</v>
      </c>
      <c r="CE3339" s="129" t="s">
        <v>2994</v>
      </c>
      <c r="CF3339" s="129" t="s">
        <v>3003</v>
      </c>
      <c r="CG3339" s="131" t="s">
        <v>18178</v>
      </c>
      <c r="CH3339" s="131" t="s">
        <v>15326</v>
      </c>
      <c r="CI3339" s="124" t="s">
        <v>22322</v>
      </c>
    </row>
    <row r="3340" spans="45:87" ht="15" hidden="1" x14ac:dyDescent="0.25">
      <c r="AS3340" s="124" t="s">
        <v>7535</v>
      </c>
      <c r="AT3340" s="129" t="s">
        <v>2892</v>
      </c>
      <c r="AU3340" s="129" t="s">
        <v>171</v>
      </c>
      <c r="AV3340" s="129" t="s">
        <v>2894</v>
      </c>
      <c r="AW3340" s="129" t="s">
        <v>2994</v>
      </c>
      <c r="AX3340" s="129" t="s">
        <v>3004</v>
      </c>
      <c r="AZ3340" s="129" t="s">
        <v>3984</v>
      </c>
      <c r="BA3340" s="130" t="s">
        <v>15327</v>
      </c>
      <c r="BB3340" s="130" t="s">
        <v>15328</v>
      </c>
      <c r="BH3340" s="124"/>
      <c r="BI3340" s="124"/>
      <c r="BP3340" s="123"/>
      <c r="BQ3340" s="123"/>
      <c r="BR3340" s="123"/>
      <c r="BX3340" s="123"/>
      <c r="BY3340" s="123"/>
      <c r="CB3340" s="129" t="s">
        <v>2892</v>
      </c>
      <c r="CC3340" s="129" t="s">
        <v>171</v>
      </c>
      <c r="CD3340" s="129" t="s">
        <v>2894</v>
      </c>
      <c r="CE3340" s="129" t="s">
        <v>2994</v>
      </c>
      <c r="CF3340" s="129" t="s">
        <v>3004</v>
      </c>
      <c r="CG3340" s="131" t="s">
        <v>18178</v>
      </c>
      <c r="CH3340" s="131" t="s">
        <v>15328</v>
      </c>
      <c r="CI3340" s="124" t="s">
        <v>22323</v>
      </c>
    </row>
    <row r="3341" spans="45:87" ht="15" hidden="1" x14ac:dyDescent="0.25">
      <c r="AS3341" s="124" t="s">
        <v>7536</v>
      </c>
      <c r="AT3341" s="129" t="s">
        <v>2892</v>
      </c>
      <c r="AU3341" s="129" t="s">
        <v>171</v>
      </c>
      <c r="AV3341" s="129" t="s">
        <v>2894</v>
      </c>
      <c r="AW3341" s="129" t="s">
        <v>2994</v>
      </c>
      <c r="AX3341" s="129" t="s">
        <v>3005</v>
      </c>
      <c r="AZ3341" s="129" t="s">
        <v>3984</v>
      </c>
      <c r="BA3341" s="130" t="s">
        <v>15329</v>
      </c>
      <c r="BB3341" s="130" t="s">
        <v>15330</v>
      </c>
      <c r="BH3341" s="124"/>
      <c r="BI3341" s="124"/>
      <c r="BP3341" s="123"/>
      <c r="BQ3341" s="123"/>
      <c r="BR3341" s="123"/>
      <c r="BX3341" s="123"/>
      <c r="BY3341" s="123"/>
      <c r="CB3341" s="129" t="s">
        <v>2892</v>
      </c>
      <c r="CC3341" s="129" t="s">
        <v>171</v>
      </c>
      <c r="CD3341" s="129" t="s">
        <v>2894</v>
      </c>
      <c r="CE3341" s="129" t="s">
        <v>2994</v>
      </c>
      <c r="CF3341" s="129" t="s">
        <v>3005</v>
      </c>
      <c r="CG3341" s="131" t="s">
        <v>18178</v>
      </c>
      <c r="CH3341" s="131" t="s">
        <v>15330</v>
      </c>
      <c r="CI3341" s="124" t="s">
        <v>22324</v>
      </c>
    </row>
    <row r="3342" spans="45:87" ht="15" hidden="1" x14ac:dyDescent="0.25">
      <c r="AS3342" s="124" t="s">
        <v>7537</v>
      </c>
      <c r="AT3342" s="129" t="s">
        <v>2892</v>
      </c>
      <c r="AU3342" s="129" t="s">
        <v>171</v>
      </c>
      <c r="AV3342" s="129" t="s">
        <v>2894</v>
      </c>
      <c r="AW3342" s="129" t="s">
        <v>2994</v>
      </c>
      <c r="AX3342" s="129" t="s">
        <v>3006</v>
      </c>
      <c r="AZ3342" s="129" t="s">
        <v>3984</v>
      </c>
      <c r="BA3342" s="130" t="s">
        <v>15331</v>
      </c>
      <c r="BB3342" s="130" t="s">
        <v>15332</v>
      </c>
      <c r="BH3342" s="124"/>
      <c r="BI3342" s="124"/>
      <c r="BP3342" s="123"/>
      <c r="BQ3342" s="123"/>
      <c r="BR3342" s="123"/>
      <c r="BX3342" s="123"/>
      <c r="BY3342" s="123"/>
      <c r="CB3342" s="129" t="s">
        <v>2892</v>
      </c>
      <c r="CC3342" s="129" t="s">
        <v>171</v>
      </c>
      <c r="CD3342" s="129" t="s">
        <v>2894</v>
      </c>
      <c r="CE3342" s="129" t="s">
        <v>2994</v>
      </c>
      <c r="CF3342" s="129" t="s">
        <v>3006</v>
      </c>
      <c r="CG3342" s="131" t="s">
        <v>18178</v>
      </c>
      <c r="CH3342" s="131" t="s">
        <v>15332</v>
      </c>
      <c r="CI3342" s="124" t="s">
        <v>22325</v>
      </c>
    </row>
    <row r="3343" spans="45:87" ht="15" hidden="1" x14ac:dyDescent="0.25">
      <c r="AS3343" s="124" t="s">
        <v>7538</v>
      </c>
      <c r="AT3343" s="129" t="s">
        <v>2892</v>
      </c>
      <c r="AU3343" s="129" t="s">
        <v>171</v>
      </c>
      <c r="AV3343" s="129" t="s">
        <v>2894</v>
      </c>
      <c r="AW3343" s="129" t="s">
        <v>2994</v>
      </c>
      <c r="AX3343" s="129" t="s">
        <v>3007</v>
      </c>
      <c r="AZ3343" s="129" t="s">
        <v>3984</v>
      </c>
      <c r="BA3343" s="130" t="s">
        <v>15333</v>
      </c>
      <c r="BB3343" s="130" t="s">
        <v>15334</v>
      </c>
      <c r="BH3343" s="124"/>
      <c r="BI3343" s="124"/>
      <c r="BP3343" s="123"/>
      <c r="BQ3343" s="123"/>
      <c r="BR3343" s="123"/>
      <c r="BX3343" s="123"/>
      <c r="BY3343" s="123"/>
      <c r="CB3343" s="129" t="s">
        <v>2892</v>
      </c>
      <c r="CC3343" s="129" t="s">
        <v>171</v>
      </c>
      <c r="CD3343" s="129" t="s">
        <v>2894</v>
      </c>
      <c r="CE3343" s="129" t="s">
        <v>2994</v>
      </c>
      <c r="CF3343" s="129" t="s">
        <v>3007</v>
      </c>
      <c r="CG3343" s="131" t="s">
        <v>18178</v>
      </c>
      <c r="CH3343" s="131" t="s">
        <v>15334</v>
      </c>
      <c r="CI3343" s="124" t="s">
        <v>22326</v>
      </c>
    </row>
    <row r="3344" spans="45:87" ht="15" hidden="1" x14ac:dyDescent="0.25">
      <c r="AS3344" s="124" t="s">
        <v>7539</v>
      </c>
      <c r="AT3344" s="129" t="s">
        <v>2892</v>
      </c>
      <c r="AU3344" s="129" t="s">
        <v>171</v>
      </c>
      <c r="AV3344" s="129" t="s">
        <v>2894</v>
      </c>
      <c r="AW3344" s="129" t="s">
        <v>2994</v>
      </c>
      <c r="AX3344" s="129" t="s">
        <v>3008</v>
      </c>
      <c r="AZ3344" s="129" t="s">
        <v>3984</v>
      </c>
      <c r="BA3344" s="130" t="s">
        <v>15335</v>
      </c>
      <c r="BB3344" s="130" t="s">
        <v>15336</v>
      </c>
      <c r="BH3344" s="124"/>
      <c r="BI3344" s="124"/>
      <c r="BP3344" s="123"/>
      <c r="BQ3344" s="123"/>
      <c r="BR3344" s="123"/>
      <c r="BX3344" s="123"/>
      <c r="BY3344" s="123"/>
      <c r="CB3344" s="129" t="s">
        <v>2892</v>
      </c>
      <c r="CC3344" s="129" t="s">
        <v>171</v>
      </c>
      <c r="CD3344" s="129" t="s">
        <v>2894</v>
      </c>
      <c r="CE3344" s="129" t="s">
        <v>2994</v>
      </c>
      <c r="CF3344" s="129" t="s">
        <v>3008</v>
      </c>
      <c r="CG3344" s="131" t="s">
        <v>18178</v>
      </c>
      <c r="CH3344" s="131" t="s">
        <v>15336</v>
      </c>
      <c r="CI3344" s="124" t="s">
        <v>22327</v>
      </c>
    </row>
    <row r="3345" spans="45:87" ht="15" hidden="1" x14ac:dyDescent="0.25">
      <c r="AS3345" s="124" t="s">
        <v>7540</v>
      </c>
      <c r="AT3345" s="129" t="s">
        <v>2892</v>
      </c>
      <c r="AU3345" s="129" t="s">
        <v>171</v>
      </c>
      <c r="AV3345" s="129" t="s">
        <v>2894</v>
      </c>
      <c r="AW3345" s="129" t="s">
        <v>2994</v>
      </c>
      <c r="AX3345" s="129" t="s">
        <v>3009</v>
      </c>
      <c r="AZ3345" s="129" t="s">
        <v>3984</v>
      </c>
      <c r="BA3345" s="130" t="s">
        <v>15337</v>
      </c>
      <c r="BB3345" s="130" t="s">
        <v>15338</v>
      </c>
      <c r="BH3345" s="124"/>
      <c r="BI3345" s="124"/>
      <c r="BP3345" s="123"/>
      <c r="BQ3345" s="123"/>
      <c r="BR3345" s="123"/>
      <c r="BX3345" s="123"/>
      <c r="BY3345" s="123"/>
      <c r="CB3345" s="129" t="s">
        <v>2892</v>
      </c>
      <c r="CC3345" s="129" t="s">
        <v>171</v>
      </c>
      <c r="CD3345" s="129" t="s">
        <v>2894</v>
      </c>
      <c r="CE3345" s="129" t="s">
        <v>2994</v>
      </c>
      <c r="CF3345" s="129" t="s">
        <v>3009</v>
      </c>
      <c r="CG3345" s="131" t="s">
        <v>18178</v>
      </c>
      <c r="CH3345" s="131" t="s">
        <v>15338</v>
      </c>
      <c r="CI3345" s="124" t="s">
        <v>22328</v>
      </c>
    </row>
    <row r="3346" spans="45:87" ht="15" hidden="1" x14ac:dyDescent="0.25">
      <c r="AS3346" s="124" t="s">
        <v>7541</v>
      </c>
      <c r="AT3346" s="129" t="s">
        <v>2892</v>
      </c>
      <c r="AU3346" s="129" t="s">
        <v>171</v>
      </c>
      <c r="AV3346" s="129" t="s">
        <v>2894</v>
      </c>
      <c r="AW3346" s="129" t="s">
        <v>2994</v>
      </c>
      <c r="AX3346" s="129" t="s">
        <v>3010</v>
      </c>
      <c r="AZ3346" s="129" t="s">
        <v>3984</v>
      </c>
      <c r="BA3346" s="130" t="s">
        <v>15339</v>
      </c>
      <c r="BB3346" s="130" t="s">
        <v>15340</v>
      </c>
      <c r="BH3346" s="124"/>
      <c r="BI3346" s="124"/>
      <c r="BP3346" s="123"/>
      <c r="BQ3346" s="123"/>
      <c r="BR3346" s="123"/>
      <c r="BX3346" s="123"/>
      <c r="BY3346" s="123"/>
      <c r="CB3346" s="129" t="s">
        <v>2892</v>
      </c>
      <c r="CC3346" s="129" t="s">
        <v>171</v>
      </c>
      <c r="CD3346" s="129" t="s">
        <v>2894</v>
      </c>
      <c r="CE3346" s="129" t="s">
        <v>2994</v>
      </c>
      <c r="CF3346" s="129" t="s">
        <v>3010</v>
      </c>
      <c r="CG3346" s="131" t="s">
        <v>18178</v>
      </c>
      <c r="CH3346" s="131" t="s">
        <v>15340</v>
      </c>
      <c r="CI3346" s="124" t="s">
        <v>22329</v>
      </c>
    </row>
    <row r="3347" spans="45:87" ht="15" hidden="1" x14ac:dyDescent="0.25">
      <c r="AS3347" s="124" t="s">
        <v>7542</v>
      </c>
      <c r="AT3347" s="129" t="s">
        <v>2892</v>
      </c>
      <c r="AU3347" s="129" t="s">
        <v>171</v>
      </c>
      <c r="AV3347" s="129" t="s">
        <v>2894</v>
      </c>
      <c r="AW3347" s="129" t="s">
        <v>2994</v>
      </c>
      <c r="AX3347" s="129" t="s">
        <v>3011</v>
      </c>
      <c r="AZ3347" s="129" t="s">
        <v>3984</v>
      </c>
      <c r="BA3347" s="130" t="s">
        <v>15341</v>
      </c>
      <c r="BB3347" s="130" t="s">
        <v>15342</v>
      </c>
      <c r="BH3347" s="124"/>
      <c r="BI3347" s="124"/>
      <c r="BP3347" s="123"/>
      <c r="BQ3347" s="123"/>
      <c r="BR3347" s="123"/>
      <c r="BX3347" s="123"/>
      <c r="BY3347" s="123"/>
      <c r="CB3347" s="129" t="s">
        <v>2892</v>
      </c>
      <c r="CC3347" s="129" t="s">
        <v>171</v>
      </c>
      <c r="CD3347" s="129" t="s">
        <v>2894</v>
      </c>
      <c r="CE3347" s="129" t="s">
        <v>2994</v>
      </c>
      <c r="CF3347" s="129" t="s">
        <v>3011</v>
      </c>
      <c r="CG3347" s="131" t="s">
        <v>18178</v>
      </c>
      <c r="CH3347" s="131" t="s">
        <v>15342</v>
      </c>
      <c r="CI3347" s="124" t="s">
        <v>22330</v>
      </c>
    </row>
    <row r="3348" spans="45:87" ht="15" hidden="1" x14ac:dyDescent="0.25">
      <c r="AS3348" s="124" t="s">
        <v>7543</v>
      </c>
      <c r="AT3348" s="129" t="s">
        <v>2892</v>
      </c>
      <c r="AU3348" s="129" t="s">
        <v>171</v>
      </c>
      <c r="AV3348" s="129" t="s">
        <v>2894</v>
      </c>
      <c r="AW3348" s="129" t="s">
        <v>2994</v>
      </c>
      <c r="AX3348" s="129" t="s">
        <v>3012</v>
      </c>
      <c r="AZ3348" s="129" t="s">
        <v>3984</v>
      </c>
      <c r="BA3348" s="130" t="s">
        <v>15343</v>
      </c>
      <c r="BB3348" s="130" t="s">
        <v>15344</v>
      </c>
      <c r="BH3348" s="124"/>
      <c r="BI3348" s="124"/>
      <c r="BP3348" s="123"/>
      <c r="BQ3348" s="123"/>
      <c r="BR3348" s="123"/>
      <c r="BX3348" s="123"/>
      <c r="BY3348" s="123"/>
      <c r="CB3348" s="129" t="s">
        <v>2892</v>
      </c>
      <c r="CC3348" s="129" t="s">
        <v>171</v>
      </c>
      <c r="CD3348" s="129" t="s">
        <v>2894</v>
      </c>
      <c r="CE3348" s="129" t="s">
        <v>2994</v>
      </c>
      <c r="CF3348" s="129" t="s">
        <v>3012</v>
      </c>
      <c r="CG3348" s="131" t="s">
        <v>18178</v>
      </c>
      <c r="CH3348" s="131" t="s">
        <v>15344</v>
      </c>
      <c r="CI3348" s="124" t="s">
        <v>22331</v>
      </c>
    </row>
    <row r="3349" spans="45:87" ht="15" hidden="1" x14ac:dyDescent="0.25">
      <c r="AS3349" s="124" t="s">
        <v>7544</v>
      </c>
      <c r="AT3349" s="129" t="s">
        <v>2892</v>
      </c>
      <c r="AU3349" s="129" t="s">
        <v>171</v>
      </c>
      <c r="AV3349" s="129" t="s">
        <v>2894</v>
      </c>
      <c r="AW3349" s="129" t="s">
        <v>2994</v>
      </c>
      <c r="AX3349" s="129" t="s">
        <v>3013</v>
      </c>
      <c r="AZ3349" s="129" t="s">
        <v>3984</v>
      </c>
      <c r="BA3349" s="130" t="s">
        <v>15345</v>
      </c>
      <c r="BB3349" s="130" t="s">
        <v>15346</v>
      </c>
      <c r="BH3349" s="124"/>
      <c r="BI3349" s="124"/>
      <c r="BP3349" s="123"/>
      <c r="BQ3349" s="123"/>
      <c r="BR3349" s="123"/>
      <c r="BX3349" s="123"/>
      <c r="BY3349" s="123"/>
      <c r="CB3349" s="129" t="s">
        <v>2892</v>
      </c>
      <c r="CC3349" s="129" t="s">
        <v>171</v>
      </c>
      <c r="CD3349" s="129" t="s">
        <v>2894</v>
      </c>
      <c r="CE3349" s="129" t="s">
        <v>2994</v>
      </c>
      <c r="CF3349" s="129" t="s">
        <v>3013</v>
      </c>
      <c r="CG3349" s="131" t="s">
        <v>18178</v>
      </c>
      <c r="CH3349" s="131" t="s">
        <v>15346</v>
      </c>
      <c r="CI3349" s="124" t="s">
        <v>22332</v>
      </c>
    </row>
    <row r="3350" spans="45:87" ht="15" hidden="1" x14ac:dyDescent="0.25">
      <c r="AS3350" s="124" t="s">
        <v>7545</v>
      </c>
      <c r="AT3350" s="129" t="s">
        <v>2892</v>
      </c>
      <c r="AU3350" s="129" t="s">
        <v>171</v>
      </c>
      <c r="AV3350" s="129" t="s">
        <v>2894</v>
      </c>
      <c r="AW3350" s="129" t="s">
        <v>2994</v>
      </c>
      <c r="AX3350" s="129" t="s">
        <v>3014</v>
      </c>
      <c r="AZ3350" s="129" t="s">
        <v>3984</v>
      </c>
      <c r="BA3350" s="130" t="s">
        <v>15347</v>
      </c>
      <c r="BB3350" s="130" t="s">
        <v>15348</v>
      </c>
      <c r="BH3350" s="124"/>
      <c r="BI3350" s="124"/>
      <c r="BP3350" s="123"/>
      <c r="BQ3350" s="123"/>
      <c r="BR3350" s="123"/>
      <c r="BX3350" s="123"/>
      <c r="BY3350" s="123"/>
      <c r="CB3350" s="129" t="s">
        <v>2892</v>
      </c>
      <c r="CC3350" s="129" t="s">
        <v>171</v>
      </c>
      <c r="CD3350" s="129" t="s">
        <v>2894</v>
      </c>
      <c r="CE3350" s="129" t="s">
        <v>2994</v>
      </c>
      <c r="CF3350" s="129" t="s">
        <v>3014</v>
      </c>
      <c r="CG3350" s="131" t="s">
        <v>18178</v>
      </c>
      <c r="CH3350" s="131" t="s">
        <v>15348</v>
      </c>
      <c r="CI3350" s="124" t="s">
        <v>22333</v>
      </c>
    </row>
    <row r="3351" spans="45:87" ht="15" hidden="1" x14ac:dyDescent="0.25">
      <c r="AS3351" s="124" t="s">
        <v>7546</v>
      </c>
      <c r="AT3351" s="129" t="s">
        <v>2892</v>
      </c>
      <c r="AU3351" s="129" t="s">
        <v>171</v>
      </c>
      <c r="AV3351" s="129" t="s">
        <v>2894</v>
      </c>
      <c r="AW3351" s="129" t="s">
        <v>2994</v>
      </c>
      <c r="AX3351" s="129" t="s">
        <v>3015</v>
      </c>
      <c r="AZ3351" s="129" t="s">
        <v>3984</v>
      </c>
      <c r="BA3351" s="130" t="s">
        <v>15349</v>
      </c>
      <c r="BB3351" s="130" t="s">
        <v>15350</v>
      </c>
      <c r="BH3351" s="124"/>
      <c r="BI3351" s="124"/>
      <c r="BP3351" s="123"/>
      <c r="BQ3351" s="123"/>
      <c r="BR3351" s="123"/>
      <c r="BX3351" s="123"/>
      <c r="BY3351" s="123"/>
      <c r="CB3351" s="129" t="s">
        <v>2892</v>
      </c>
      <c r="CC3351" s="129" t="s">
        <v>171</v>
      </c>
      <c r="CD3351" s="129" t="s">
        <v>2894</v>
      </c>
      <c r="CE3351" s="129" t="s">
        <v>2994</v>
      </c>
      <c r="CF3351" s="129" t="s">
        <v>3015</v>
      </c>
      <c r="CG3351" s="131" t="s">
        <v>18178</v>
      </c>
      <c r="CH3351" s="131" t="s">
        <v>15350</v>
      </c>
      <c r="CI3351" s="124" t="s">
        <v>22334</v>
      </c>
    </row>
    <row r="3352" spans="45:87" ht="15" hidden="1" x14ac:dyDescent="0.25">
      <c r="AS3352" s="124" t="s">
        <v>7547</v>
      </c>
      <c r="AT3352" s="129" t="s">
        <v>2892</v>
      </c>
      <c r="AU3352" s="129" t="s">
        <v>171</v>
      </c>
      <c r="AV3352" s="129" t="s">
        <v>2894</v>
      </c>
      <c r="AW3352" s="129" t="s">
        <v>2994</v>
      </c>
      <c r="AX3352" s="129" t="s">
        <v>3016</v>
      </c>
      <c r="AZ3352" s="129" t="s">
        <v>3984</v>
      </c>
      <c r="BA3352" s="130" t="s">
        <v>15351</v>
      </c>
      <c r="BB3352" s="130" t="s">
        <v>15352</v>
      </c>
      <c r="BH3352" s="124"/>
      <c r="BI3352" s="124"/>
      <c r="BP3352" s="123"/>
      <c r="BQ3352" s="123"/>
      <c r="BR3352" s="123"/>
      <c r="BX3352" s="123"/>
      <c r="BY3352" s="123"/>
      <c r="CB3352" s="129" t="s">
        <v>2892</v>
      </c>
      <c r="CC3352" s="129" t="s">
        <v>171</v>
      </c>
      <c r="CD3352" s="129" t="s">
        <v>2894</v>
      </c>
      <c r="CE3352" s="129" t="s">
        <v>2994</v>
      </c>
      <c r="CF3352" s="129" t="s">
        <v>3016</v>
      </c>
      <c r="CG3352" s="131" t="s">
        <v>18178</v>
      </c>
      <c r="CH3352" s="131" t="s">
        <v>15352</v>
      </c>
      <c r="CI3352" s="124" t="s">
        <v>22335</v>
      </c>
    </row>
    <row r="3353" spans="45:87" ht="15" hidden="1" x14ac:dyDescent="0.25">
      <c r="AS3353" s="124" t="s">
        <v>7548</v>
      </c>
      <c r="AT3353" s="129" t="s">
        <v>2892</v>
      </c>
      <c r="AU3353" s="129" t="s">
        <v>171</v>
      </c>
      <c r="AV3353" s="129" t="s">
        <v>2894</v>
      </c>
      <c r="AW3353" s="129" t="s">
        <v>2994</v>
      </c>
      <c r="AX3353" s="129" t="s">
        <v>3017</v>
      </c>
      <c r="AZ3353" s="129" t="s">
        <v>3984</v>
      </c>
      <c r="BA3353" s="130" t="s">
        <v>15353</v>
      </c>
      <c r="BB3353" s="130" t="s">
        <v>15354</v>
      </c>
      <c r="BH3353" s="124"/>
      <c r="BI3353" s="124"/>
      <c r="BP3353" s="123"/>
      <c r="BQ3353" s="123"/>
      <c r="BR3353" s="123"/>
      <c r="BX3353" s="123"/>
      <c r="BY3353" s="123"/>
      <c r="CB3353" s="129" t="s">
        <v>2892</v>
      </c>
      <c r="CC3353" s="129" t="s">
        <v>171</v>
      </c>
      <c r="CD3353" s="129" t="s">
        <v>2894</v>
      </c>
      <c r="CE3353" s="129" t="s">
        <v>2994</v>
      </c>
      <c r="CF3353" s="129" t="s">
        <v>3017</v>
      </c>
      <c r="CG3353" s="131" t="s">
        <v>18178</v>
      </c>
      <c r="CH3353" s="131" t="s">
        <v>15354</v>
      </c>
      <c r="CI3353" s="124" t="s">
        <v>22336</v>
      </c>
    </row>
    <row r="3354" spans="45:87" ht="15" hidden="1" x14ac:dyDescent="0.25">
      <c r="AS3354" s="124" t="s">
        <v>7549</v>
      </c>
      <c r="AT3354" s="129" t="s">
        <v>2892</v>
      </c>
      <c r="AU3354" s="129" t="s">
        <v>171</v>
      </c>
      <c r="AV3354" s="129" t="s">
        <v>2894</v>
      </c>
      <c r="AW3354" s="129" t="s">
        <v>2994</v>
      </c>
      <c r="AX3354" s="129" t="s">
        <v>3018</v>
      </c>
      <c r="AZ3354" s="129" t="s">
        <v>3984</v>
      </c>
      <c r="BA3354" s="130" t="s">
        <v>15355</v>
      </c>
      <c r="BB3354" s="130" t="s">
        <v>15356</v>
      </c>
      <c r="BH3354" s="124"/>
      <c r="BI3354" s="124"/>
      <c r="BP3354" s="123"/>
      <c r="BQ3354" s="123"/>
      <c r="BR3354" s="123"/>
      <c r="BX3354" s="123"/>
      <c r="BY3354" s="123"/>
      <c r="CB3354" s="129" t="s">
        <v>2892</v>
      </c>
      <c r="CC3354" s="129" t="s">
        <v>171</v>
      </c>
      <c r="CD3354" s="129" t="s">
        <v>2894</v>
      </c>
      <c r="CE3354" s="129" t="s">
        <v>2994</v>
      </c>
      <c r="CF3354" s="129" t="s">
        <v>3018</v>
      </c>
      <c r="CG3354" s="131" t="s">
        <v>18178</v>
      </c>
      <c r="CH3354" s="131" t="s">
        <v>15356</v>
      </c>
      <c r="CI3354" s="124" t="s">
        <v>22337</v>
      </c>
    </row>
    <row r="3355" spans="45:87" ht="15" hidden="1" x14ac:dyDescent="0.25">
      <c r="AS3355" s="124" t="s">
        <v>7550</v>
      </c>
      <c r="AT3355" s="129" t="s">
        <v>2892</v>
      </c>
      <c r="AU3355" s="129" t="s">
        <v>171</v>
      </c>
      <c r="AV3355" s="129" t="s">
        <v>2894</v>
      </c>
      <c r="AW3355" s="129" t="s">
        <v>2994</v>
      </c>
      <c r="AX3355" s="129" t="s">
        <v>3019</v>
      </c>
      <c r="AZ3355" s="129" t="s">
        <v>3984</v>
      </c>
      <c r="BA3355" s="130" t="s">
        <v>15357</v>
      </c>
      <c r="BB3355" s="130" t="s">
        <v>15358</v>
      </c>
      <c r="BH3355" s="124"/>
      <c r="BI3355" s="124"/>
      <c r="BP3355" s="123"/>
      <c r="BQ3355" s="123"/>
      <c r="BR3355" s="123"/>
      <c r="BX3355" s="123"/>
      <c r="BY3355" s="123"/>
      <c r="CB3355" s="129" t="s">
        <v>2892</v>
      </c>
      <c r="CC3355" s="129" t="s">
        <v>171</v>
      </c>
      <c r="CD3355" s="129" t="s">
        <v>2894</v>
      </c>
      <c r="CE3355" s="129" t="s">
        <v>2994</v>
      </c>
      <c r="CF3355" s="129" t="s">
        <v>3019</v>
      </c>
      <c r="CG3355" s="131" t="s">
        <v>18178</v>
      </c>
      <c r="CH3355" s="131" t="s">
        <v>15358</v>
      </c>
      <c r="CI3355" s="124" t="s">
        <v>22338</v>
      </c>
    </row>
    <row r="3356" spans="45:87" ht="15" hidden="1" x14ac:dyDescent="0.25">
      <c r="AS3356" s="124" t="s">
        <v>7551</v>
      </c>
      <c r="AT3356" s="129" t="s">
        <v>2892</v>
      </c>
      <c r="AU3356" s="129" t="s">
        <v>171</v>
      </c>
      <c r="AV3356" s="129" t="s">
        <v>2895</v>
      </c>
      <c r="AW3356" s="129" t="s">
        <v>3020</v>
      </c>
      <c r="AX3356" s="129" t="s">
        <v>3021</v>
      </c>
      <c r="AZ3356" s="129" t="s">
        <v>3984</v>
      </c>
      <c r="BA3356" s="130" t="s">
        <v>15359</v>
      </c>
      <c r="BB3356" s="130" t="s">
        <v>15360</v>
      </c>
      <c r="BH3356" s="124"/>
      <c r="BI3356" s="124"/>
      <c r="BP3356" s="123"/>
      <c r="BQ3356" s="123"/>
      <c r="BR3356" s="123"/>
      <c r="BX3356" s="123"/>
      <c r="BY3356" s="123"/>
      <c r="CB3356" s="129" t="s">
        <v>2892</v>
      </c>
      <c r="CC3356" s="129" t="s">
        <v>171</v>
      </c>
      <c r="CD3356" s="129" t="s">
        <v>2895</v>
      </c>
      <c r="CE3356" s="129" t="s">
        <v>3020</v>
      </c>
      <c r="CF3356" s="129" t="s">
        <v>3021</v>
      </c>
      <c r="CG3356" s="131" t="s">
        <v>18179</v>
      </c>
      <c r="CH3356" s="131" t="s">
        <v>15360</v>
      </c>
      <c r="CI3356" s="124" t="s">
        <v>22339</v>
      </c>
    </row>
    <row r="3357" spans="45:87" ht="15" hidden="1" x14ac:dyDescent="0.25">
      <c r="AS3357" s="124" t="s">
        <v>7552</v>
      </c>
      <c r="AT3357" s="129" t="s">
        <v>2892</v>
      </c>
      <c r="AU3357" s="129" t="s">
        <v>171</v>
      </c>
      <c r="AV3357" s="129" t="s">
        <v>2895</v>
      </c>
      <c r="AW3357" s="129" t="s">
        <v>3020</v>
      </c>
      <c r="AX3357" s="129" t="s">
        <v>3022</v>
      </c>
      <c r="AZ3357" s="129" t="s">
        <v>3984</v>
      </c>
      <c r="BA3357" s="130" t="s">
        <v>15361</v>
      </c>
      <c r="BB3357" s="130" t="s">
        <v>15362</v>
      </c>
      <c r="BH3357" s="124"/>
      <c r="BI3357" s="124"/>
      <c r="BP3357" s="123"/>
      <c r="BQ3357" s="123"/>
      <c r="BR3357" s="123"/>
      <c r="BX3357" s="123"/>
      <c r="BY3357" s="123"/>
      <c r="CB3357" s="129" t="s">
        <v>2892</v>
      </c>
      <c r="CC3357" s="129" t="s">
        <v>171</v>
      </c>
      <c r="CD3357" s="129" t="s">
        <v>2895</v>
      </c>
      <c r="CE3357" s="129" t="s">
        <v>3020</v>
      </c>
      <c r="CF3357" s="129" t="s">
        <v>3022</v>
      </c>
      <c r="CG3357" s="131" t="s">
        <v>18179</v>
      </c>
      <c r="CH3357" s="131" t="s">
        <v>15362</v>
      </c>
      <c r="CI3357" s="124" t="s">
        <v>22340</v>
      </c>
    </row>
    <row r="3358" spans="45:87" ht="15" hidden="1" x14ac:dyDescent="0.25">
      <c r="AS3358" s="124" t="s">
        <v>7553</v>
      </c>
      <c r="AT3358" s="129" t="s">
        <v>2892</v>
      </c>
      <c r="AU3358" s="129" t="s">
        <v>171</v>
      </c>
      <c r="AV3358" s="129" t="s">
        <v>2895</v>
      </c>
      <c r="AW3358" s="129" t="s">
        <v>3020</v>
      </c>
      <c r="AX3358" s="129" t="s">
        <v>3023</v>
      </c>
      <c r="AZ3358" s="129" t="s">
        <v>3984</v>
      </c>
      <c r="BA3358" s="130" t="s">
        <v>15363</v>
      </c>
      <c r="BB3358" s="130" t="s">
        <v>15364</v>
      </c>
      <c r="BH3358" s="124"/>
      <c r="BI3358" s="124"/>
      <c r="BP3358" s="123"/>
      <c r="BQ3358" s="123"/>
      <c r="BR3358" s="123"/>
      <c r="BX3358" s="123"/>
      <c r="BY3358" s="123"/>
      <c r="CB3358" s="129" t="s">
        <v>2892</v>
      </c>
      <c r="CC3358" s="129" t="s">
        <v>171</v>
      </c>
      <c r="CD3358" s="129" t="s">
        <v>2895</v>
      </c>
      <c r="CE3358" s="129" t="s">
        <v>3020</v>
      </c>
      <c r="CF3358" s="129" t="s">
        <v>3023</v>
      </c>
      <c r="CG3358" s="131" t="s">
        <v>18179</v>
      </c>
      <c r="CH3358" s="131" t="s">
        <v>15364</v>
      </c>
      <c r="CI3358" s="124" t="s">
        <v>22341</v>
      </c>
    </row>
    <row r="3359" spans="45:87" ht="15" hidden="1" x14ac:dyDescent="0.25">
      <c r="AS3359" s="124" t="s">
        <v>7554</v>
      </c>
      <c r="AT3359" s="129" t="s">
        <v>2892</v>
      </c>
      <c r="AU3359" s="129" t="s">
        <v>171</v>
      </c>
      <c r="AV3359" s="129" t="s">
        <v>2895</v>
      </c>
      <c r="AW3359" s="129" t="s">
        <v>3020</v>
      </c>
      <c r="AX3359" s="129" t="s">
        <v>3024</v>
      </c>
      <c r="AZ3359" s="129" t="s">
        <v>3984</v>
      </c>
      <c r="BA3359" s="130" t="s">
        <v>15365</v>
      </c>
      <c r="BB3359" s="130" t="s">
        <v>15366</v>
      </c>
      <c r="BH3359" s="124"/>
      <c r="BI3359" s="124"/>
      <c r="BP3359" s="123"/>
      <c r="BQ3359" s="123"/>
      <c r="BR3359" s="123"/>
      <c r="BX3359" s="123"/>
      <c r="BY3359" s="123"/>
      <c r="CB3359" s="129" t="s">
        <v>2892</v>
      </c>
      <c r="CC3359" s="129" t="s">
        <v>171</v>
      </c>
      <c r="CD3359" s="129" t="s">
        <v>2895</v>
      </c>
      <c r="CE3359" s="129" t="s">
        <v>3020</v>
      </c>
      <c r="CF3359" s="129" t="s">
        <v>3024</v>
      </c>
      <c r="CG3359" s="131" t="s">
        <v>18179</v>
      </c>
      <c r="CH3359" s="131" t="s">
        <v>15366</v>
      </c>
      <c r="CI3359" s="124" t="s">
        <v>22342</v>
      </c>
    </row>
    <row r="3360" spans="45:87" ht="15" hidden="1" x14ac:dyDescent="0.25">
      <c r="AS3360" s="124" t="s">
        <v>7555</v>
      </c>
      <c r="AT3360" s="129" t="s">
        <v>2892</v>
      </c>
      <c r="AU3360" s="129" t="s">
        <v>171</v>
      </c>
      <c r="AV3360" s="129" t="s">
        <v>2895</v>
      </c>
      <c r="AW3360" s="129" t="s">
        <v>3020</v>
      </c>
      <c r="AX3360" s="129" t="s">
        <v>3025</v>
      </c>
      <c r="AZ3360" s="129" t="s">
        <v>3984</v>
      </c>
      <c r="BA3360" s="130" t="s">
        <v>15367</v>
      </c>
      <c r="BB3360" s="130" t="s">
        <v>15368</v>
      </c>
      <c r="BH3360" s="124"/>
      <c r="BI3360" s="124"/>
      <c r="BP3360" s="123"/>
      <c r="BQ3360" s="123"/>
      <c r="BR3360" s="123"/>
      <c r="BX3360" s="123"/>
      <c r="BY3360" s="123"/>
      <c r="CB3360" s="129" t="s">
        <v>2892</v>
      </c>
      <c r="CC3360" s="129" t="s">
        <v>171</v>
      </c>
      <c r="CD3360" s="129" t="s">
        <v>2895</v>
      </c>
      <c r="CE3360" s="129" t="s">
        <v>3020</v>
      </c>
      <c r="CF3360" s="129" t="s">
        <v>3025</v>
      </c>
      <c r="CG3360" s="131" t="s">
        <v>18179</v>
      </c>
      <c r="CH3360" s="131" t="s">
        <v>15368</v>
      </c>
      <c r="CI3360" s="124" t="s">
        <v>22343</v>
      </c>
    </row>
    <row r="3361" spans="45:87" ht="15" hidden="1" x14ac:dyDescent="0.25">
      <c r="AS3361" s="124" t="s">
        <v>7556</v>
      </c>
      <c r="AT3361" s="129" t="s">
        <v>2892</v>
      </c>
      <c r="AU3361" s="129" t="s">
        <v>171</v>
      </c>
      <c r="AV3361" s="129" t="s">
        <v>2895</v>
      </c>
      <c r="AW3361" s="129" t="s">
        <v>3020</v>
      </c>
      <c r="AX3361" s="129" t="s">
        <v>3026</v>
      </c>
      <c r="AZ3361" s="129" t="s">
        <v>3984</v>
      </c>
      <c r="BA3361" s="130" t="s">
        <v>15369</v>
      </c>
      <c r="BB3361" s="130" t="s">
        <v>15370</v>
      </c>
      <c r="BH3361" s="124"/>
      <c r="BI3361" s="124"/>
      <c r="BP3361" s="123"/>
      <c r="BQ3361" s="123"/>
      <c r="BR3361" s="123"/>
      <c r="BX3361" s="123"/>
      <c r="BY3361" s="123"/>
      <c r="CB3361" s="129" t="s">
        <v>2892</v>
      </c>
      <c r="CC3361" s="129" t="s">
        <v>171</v>
      </c>
      <c r="CD3361" s="129" t="s">
        <v>2895</v>
      </c>
      <c r="CE3361" s="129" t="s">
        <v>3020</v>
      </c>
      <c r="CF3361" s="129" t="s">
        <v>3026</v>
      </c>
      <c r="CG3361" s="131" t="s">
        <v>18179</v>
      </c>
      <c r="CH3361" s="131" t="s">
        <v>15370</v>
      </c>
      <c r="CI3361" s="124" t="s">
        <v>22344</v>
      </c>
    </row>
    <row r="3362" spans="45:87" ht="15" hidden="1" x14ac:dyDescent="0.25">
      <c r="AS3362" s="124" t="s">
        <v>7557</v>
      </c>
      <c r="AT3362" s="129" t="s">
        <v>2892</v>
      </c>
      <c r="AU3362" s="129" t="s">
        <v>171</v>
      </c>
      <c r="AV3362" s="129" t="s">
        <v>2895</v>
      </c>
      <c r="AW3362" s="129" t="s">
        <v>3020</v>
      </c>
      <c r="AX3362" s="129" t="s">
        <v>3027</v>
      </c>
      <c r="AZ3362" s="129" t="s">
        <v>3984</v>
      </c>
      <c r="BA3362" s="130" t="s">
        <v>15371</v>
      </c>
      <c r="BB3362" s="130" t="s">
        <v>15372</v>
      </c>
      <c r="BH3362" s="124"/>
      <c r="BI3362" s="124"/>
      <c r="BP3362" s="123"/>
      <c r="BQ3362" s="123"/>
      <c r="BR3362" s="123"/>
      <c r="BX3362" s="123"/>
      <c r="BY3362" s="123"/>
      <c r="CB3362" s="129" t="s">
        <v>2892</v>
      </c>
      <c r="CC3362" s="129" t="s">
        <v>171</v>
      </c>
      <c r="CD3362" s="129" t="s">
        <v>2895</v>
      </c>
      <c r="CE3362" s="129" t="s">
        <v>3020</v>
      </c>
      <c r="CF3362" s="129" t="s">
        <v>3027</v>
      </c>
      <c r="CG3362" s="131" t="s">
        <v>18179</v>
      </c>
      <c r="CH3362" s="131" t="s">
        <v>15372</v>
      </c>
      <c r="CI3362" s="124" t="s">
        <v>22345</v>
      </c>
    </row>
    <row r="3363" spans="45:87" ht="15" hidden="1" x14ac:dyDescent="0.25">
      <c r="AS3363" s="124" t="s">
        <v>7558</v>
      </c>
      <c r="AT3363" s="129" t="s">
        <v>2892</v>
      </c>
      <c r="AU3363" s="129" t="s">
        <v>171</v>
      </c>
      <c r="AV3363" s="129" t="s">
        <v>2895</v>
      </c>
      <c r="AW3363" s="129" t="s">
        <v>3020</v>
      </c>
      <c r="AX3363" s="129" t="s">
        <v>3028</v>
      </c>
      <c r="AZ3363" s="129" t="s">
        <v>3984</v>
      </c>
      <c r="BA3363" s="130" t="s">
        <v>15373</v>
      </c>
      <c r="BB3363" s="130" t="s">
        <v>15374</v>
      </c>
      <c r="BH3363" s="124"/>
      <c r="BI3363" s="124"/>
      <c r="BP3363" s="123"/>
      <c r="BQ3363" s="123"/>
      <c r="BR3363" s="123"/>
      <c r="BX3363" s="123"/>
      <c r="BY3363" s="123"/>
      <c r="CB3363" s="129" t="s">
        <v>2892</v>
      </c>
      <c r="CC3363" s="129" t="s">
        <v>171</v>
      </c>
      <c r="CD3363" s="129" t="s">
        <v>2895</v>
      </c>
      <c r="CE3363" s="129" t="s">
        <v>3020</v>
      </c>
      <c r="CF3363" s="129" t="s">
        <v>3028</v>
      </c>
      <c r="CG3363" s="131" t="s">
        <v>18179</v>
      </c>
      <c r="CH3363" s="131" t="s">
        <v>15374</v>
      </c>
      <c r="CI3363" s="124" t="s">
        <v>22346</v>
      </c>
    </row>
    <row r="3364" spans="45:87" ht="15" hidden="1" x14ac:dyDescent="0.25">
      <c r="AS3364" s="124" t="s">
        <v>7559</v>
      </c>
      <c r="AT3364" s="129" t="s">
        <v>2892</v>
      </c>
      <c r="AU3364" s="129" t="s">
        <v>171</v>
      </c>
      <c r="AV3364" s="129" t="s">
        <v>2895</v>
      </c>
      <c r="AW3364" s="129" t="s">
        <v>3020</v>
      </c>
      <c r="AX3364" s="129" t="s">
        <v>3029</v>
      </c>
      <c r="AZ3364" s="129" t="s">
        <v>3984</v>
      </c>
      <c r="BA3364" s="130" t="s">
        <v>15375</v>
      </c>
      <c r="BB3364" s="130" t="s">
        <v>15376</v>
      </c>
      <c r="BH3364" s="124"/>
      <c r="BI3364" s="124"/>
      <c r="BP3364" s="123"/>
      <c r="BQ3364" s="123"/>
      <c r="BR3364" s="123"/>
      <c r="BX3364" s="123"/>
      <c r="BY3364" s="123"/>
      <c r="CB3364" s="129" t="s">
        <v>2892</v>
      </c>
      <c r="CC3364" s="129" t="s">
        <v>171</v>
      </c>
      <c r="CD3364" s="129" t="s">
        <v>2895</v>
      </c>
      <c r="CE3364" s="129" t="s">
        <v>3020</v>
      </c>
      <c r="CF3364" s="129" t="s">
        <v>3029</v>
      </c>
      <c r="CG3364" s="131" t="s">
        <v>18179</v>
      </c>
      <c r="CH3364" s="131" t="s">
        <v>15376</v>
      </c>
      <c r="CI3364" s="124" t="s">
        <v>22347</v>
      </c>
    </row>
    <row r="3365" spans="45:87" ht="15" hidden="1" x14ac:dyDescent="0.25">
      <c r="AS3365" s="124" t="s">
        <v>7560</v>
      </c>
      <c r="AT3365" s="129" t="s">
        <v>2892</v>
      </c>
      <c r="AU3365" s="129" t="s">
        <v>171</v>
      </c>
      <c r="AV3365" s="129" t="s">
        <v>2895</v>
      </c>
      <c r="AW3365" s="129" t="s">
        <v>3020</v>
      </c>
      <c r="AX3365" s="129" t="s">
        <v>3030</v>
      </c>
      <c r="AZ3365" s="129" t="s">
        <v>3984</v>
      </c>
      <c r="BA3365" s="130" t="s">
        <v>15377</v>
      </c>
      <c r="BB3365" s="130" t="s">
        <v>15378</v>
      </c>
      <c r="BH3365" s="124"/>
      <c r="BI3365" s="124"/>
      <c r="BP3365" s="123"/>
      <c r="BQ3365" s="123"/>
      <c r="BR3365" s="123"/>
      <c r="BX3365" s="123"/>
      <c r="BY3365" s="123"/>
      <c r="CB3365" s="129" t="s">
        <v>2892</v>
      </c>
      <c r="CC3365" s="129" t="s">
        <v>171</v>
      </c>
      <c r="CD3365" s="129" t="s">
        <v>2895</v>
      </c>
      <c r="CE3365" s="129" t="s">
        <v>3020</v>
      </c>
      <c r="CF3365" s="129" t="s">
        <v>3030</v>
      </c>
      <c r="CG3365" s="131" t="s">
        <v>18179</v>
      </c>
      <c r="CH3365" s="131" t="s">
        <v>15378</v>
      </c>
      <c r="CI3365" s="124" t="s">
        <v>22348</v>
      </c>
    </row>
    <row r="3366" spans="45:87" ht="15" hidden="1" x14ac:dyDescent="0.25">
      <c r="AS3366" s="124" t="s">
        <v>7561</v>
      </c>
      <c r="AT3366" s="129" t="s">
        <v>2892</v>
      </c>
      <c r="AU3366" s="129" t="s">
        <v>171</v>
      </c>
      <c r="AV3366" s="129" t="s">
        <v>2895</v>
      </c>
      <c r="AW3366" s="129" t="s">
        <v>3020</v>
      </c>
      <c r="AX3366" s="129" t="s">
        <v>3031</v>
      </c>
      <c r="AZ3366" s="129" t="s">
        <v>3984</v>
      </c>
      <c r="BA3366" s="130" t="s">
        <v>15379</v>
      </c>
      <c r="BB3366" s="130" t="s">
        <v>15380</v>
      </c>
      <c r="BH3366" s="124"/>
      <c r="BI3366" s="124"/>
      <c r="BP3366" s="123"/>
      <c r="BQ3366" s="123"/>
      <c r="BR3366" s="123"/>
      <c r="BX3366" s="123"/>
      <c r="BY3366" s="123"/>
      <c r="CB3366" s="129" t="s">
        <v>2892</v>
      </c>
      <c r="CC3366" s="129" t="s">
        <v>171</v>
      </c>
      <c r="CD3366" s="129" t="s">
        <v>2895</v>
      </c>
      <c r="CE3366" s="129" t="s">
        <v>3020</v>
      </c>
      <c r="CF3366" s="129" t="s">
        <v>3031</v>
      </c>
      <c r="CG3366" s="131" t="s">
        <v>18179</v>
      </c>
      <c r="CH3366" s="131" t="s">
        <v>15380</v>
      </c>
      <c r="CI3366" s="124" t="s">
        <v>22349</v>
      </c>
    </row>
    <row r="3367" spans="45:87" ht="15" hidden="1" x14ac:dyDescent="0.25">
      <c r="AS3367" s="124" t="s">
        <v>7562</v>
      </c>
      <c r="AT3367" s="129" t="s">
        <v>2892</v>
      </c>
      <c r="AU3367" s="129" t="s">
        <v>171</v>
      </c>
      <c r="AV3367" s="129" t="s">
        <v>2895</v>
      </c>
      <c r="AW3367" s="129" t="s">
        <v>3020</v>
      </c>
      <c r="AX3367" s="129" t="s">
        <v>3032</v>
      </c>
      <c r="AZ3367" s="129" t="s">
        <v>3984</v>
      </c>
      <c r="BA3367" s="130" t="s">
        <v>15381</v>
      </c>
      <c r="BB3367" s="130" t="s">
        <v>15382</v>
      </c>
      <c r="BH3367" s="124"/>
      <c r="BI3367" s="124"/>
      <c r="BP3367" s="123"/>
      <c r="BQ3367" s="123"/>
      <c r="BR3367" s="123"/>
      <c r="BX3367" s="123"/>
      <c r="BY3367" s="123"/>
      <c r="CB3367" s="129" t="s">
        <v>2892</v>
      </c>
      <c r="CC3367" s="129" t="s">
        <v>171</v>
      </c>
      <c r="CD3367" s="129" t="s">
        <v>2895</v>
      </c>
      <c r="CE3367" s="129" t="s">
        <v>3020</v>
      </c>
      <c r="CF3367" s="129" t="s">
        <v>3032</v>
      </c>
      <c r="CG3367" s="131" t="s">
        <v>18179</v>
      </c>
      <c r="CH3367" s="131" t="s">
        <v>15382</v>
      </c>
      <c r="CI3367" s="124" t="s">
        <v>22350</v>
      </c>
    </row>
    <row r="3368" spans="45:87" ht="15" hidden="1" x14ac:dyDescent="0.25">
      <c r="AS3368" s="124" t="s">
        <v>7563</v>
      </c>
      <c r="AT3368" s="129" t="s">
        <v>2892</v>
      </c>
      <c r="AU3368" s="129" t="s">
        <v>171</v>
      </c>
      <c r="AV3368" s="129" t="s">
        <v>2895</v>
      </c>
      <c r="AW3368" s="129" t="s">
        <v>3020</v>
      </c>
      <c r="AX3368" s="129" t="s">
        <v>3033</v>
      </c>
      <c r="AZ3368" s="129" t="s">
        <v>3984</v>
      </c>
      <c r="BA3368" s="130" t="s">
        <v>15383</v>
      </c>
      <c r="BB3368" s="130" t="s">
        <v>15384</v>
      </c>
      <c r="BH3368" s="124"/>
      <c r="BI3368" s="124"/>
      <c r="BP3368" s="123"/>
      <c r="BQ3368" s="123"/>
      <c r="BR3368" s="123"/>
      <c r="BX3368" s="123"/>
      <c r="BY3368" s="123"/>
      <c r="CB3368" s="129" t="s">
        <v>2892</v>
      </c>
      <c r="CC3368" s="129" t="s">
        <v>171</v>
      </c>
      <c r="CD3368" s="129" t="s">
        <v>2895</v>
      </c>
      <c r="CE3368" s="129" t="s">
        <v>3020</v>
      </c>
      <c r="CF3368" s="129" t="s">
        <v>3033</v>
      </c>
      <c r="CG3368" s="131" t="s">
        <v>18179</v>
      </c>
      <c r="CH3368" s="131" t="s">
        <v>15384</v>
      </c>
      <c r="CI3368" s="124" t="s">
        <v>22351</v>
      </c>
    </row>
    <row r="3369" spans="45:87" ht="15" hidden="1" x14ac:dyDescent="0.25">
      <c r="AS3369" s="124" t="s">
        <v>7564</v>
      </c>
      <c r="AT3369" s="129" t="s">
        <v>2892</v>
      </c>
      <c r="AU3369" s="129" t="s">
        <v>171</v>
      </c>
      <c r="AV3369" s="129" t="s">
        <v>2895</v>
      </c>
      <c r="AW3369" s="129" t="s">
        <v>3020</v>
      </c>
      <c r="AX3369" s="129" t="s">
        <v>3034</v>
      </c>
      <c r="AZ3369" s="129" t="s">
        <v>3984</v>
      </c>
      <c r="BA3369" s="130" t="s">
        <v>15385</v>
      </c>
      <c r="BB3369" s="130" t="s">
        <v>15386</v>
      </c>
      <c r="BH3369" s="124"/>
      <c r="BI3369" s="124"/>
      <c r="BP3369" s="123"/>
      <c r="BQ3369" s="123"/>
      <c r="BR3369" s="123"/>
      <c r="BX3369" s="123"/>
      <c r="BY3369" s="123"/>
      <c r="CB3369" s="129" t="s">
        <v>2892</v>
      </c>
      <c r="CC3369" s="129" t="s">
        <v>171</v>
      </c>
      <c r="CD3369" s="129" t="s">
        <v>2895</v>
      </c>
      <c r="CE3369" s="129" t="s">
        <v>3020</v>
      </c>
      <c r="CF3369" s="129" t="s">
        <v>3034</v>
      </c>
      <c r="CG3369" s="131" t="s">
        <v>18179</v>
      </c>
      <c r="CH3369" s="131" t="s">
        <v>15386</v>
      </c>
      <c r="CI3369" s="124" t="s">
        <v>22352</v>
      </c>
    </row>
    <row r="3370" spans="45:87" ht="15" hidden="1" x14ac:dyDescent="0.25">
      <c r="AS3370" s="124" t="s">
        <v>7565</v>
      </c>
      <c r="AT3370" s="129" t="s">
        <v>2892</v>
      </c>
      <c r="AU3370" s="129" t="s">
        <v>171</v>
      </c>
      <c r="AV3370" s="129" t="s">
        <v>2895</v>
      </c>
      <c r="AW3370" s="129" t="s">
        <v>3020</v>
      </c>
      <c r="AX3370" s="129" t="s">
        <v>3035</v>
      </c>
      <c r="AZ3370" s="129" t="s">
        <v>3984</v>
      </c>
      <c r="BA3370" s="130" t="s">
        <v>15387</v>
      </c>
      <c r="BB3370" s="130" t="s">
        <v>15388</v>
      </c>
      <c r="BH3370" s="124"/>
      <c r="BI3370" s="124"/>
      <c r="BP3370" s="123"/>
      <c r="BQ3370" s="123"/>
      <c r="BR3370" s="123"/>
      <c r="BX3370" s="123"/>
      <c r="BY3370" s="123"/>
      <c r="CB3370" s="129" t="s">
        <v>2892</v>
      </c>
      <c r="CC3370" s="129" t="s">
        <v>171</v>
      </c>
      <c r="CD3370" s="129" t="s">
        <v>2895</v>
      </c>
      <c r="CE3370" s="129" t="s">
        <v>3020</v>
      </c>
      <c r="CF3370" s="129" t="s">
        <v>3035</v>
      </c>
      <c r="CG3370" s="131" t="s">
        <v>18179</v>
      </c>
      <c r="CH3370" s="131" t="s">
        <v>15388</v>
      </c>
      <c r="CI3370" s="124" t="s">
        <v>22353</v>
      </c>
    </row>
    <row r="3371" spans="45:87" ht="15" hidden="1" x14ac:dyDescent="0.25">
      <c r="AS3371" s="124" t="s">
        <v>7566</v>
      </c>
      <c r="AT3371" s="129" t="s">
        <v>2892</v>
      </c>
      <c r="AU3371" s="129" t="s">
        <v>171</v>
      </c>
      <c r="AV3371" s="129" t="s">
        <v>2895</v>
      </c>
      <c r="AW3371" s="129" t="s">
        <v>3020</v>
      </c>
      <c r="AX3371" s="129" t="s">
        <v>3036</v>
      </c>
      <c r="AZ3371" s="129" t="s">
        <v>3984</v>
      </c>
      <c r="BA3371" s="130" t="s">
        <v>15389</v>
      </c>
      <c r="BB3371" s="130" t="s">
        <v>15390</v>
      </c>
      <c r="BH3371" s="124"/>
      <c r="BI3371" s="124"/>
      <c r="BP3371" s="123"/>
      <c r="BQ3371" s="123"/>
      <c r="BR3371" s="123"/>
      <c r="BX3371" s="123"/>
      <c r="BY3371" s="123"/>
      <c r="CB3371" s="129" t="s">
        <v>2892</v>
      </c>
      <c r="CC3371" s="129" t="s">
        <v>171</v>
      </c>
      <c r="CD3371" s="129" t="s">
        <v>2895</v>
      </c>
      <c r="CE3371" s="129" t="s">
        <v>3020</v>
      </c>
      <c r="CF3371" s="129" t="s">
        <v>3036</v>
      </c>
      <c r="CG3371" s="131" t="s">
        <v>18179</v>
      </c>
      <c r="CH3371" s="131" t="s">
        <v>15390</v>
      </c>
      <c r="CI3371" s="124" t="s">
        <v>22354</v>
      </c>
    </row>
    <row r="3372" spans="45:87" ht="15" hidden="1" x14ac:dyDescent="0.25">
      <c r="AS3372" s="124" t="s">
        <v>7567</v>
      </c>
      <c r="AT3372" s="129" t="s">
        <v>2892</v>
      </c>
      <c r="AU3372" s="129" t="s">
        <v>171</v>
      </c>
      <c r="AV3372" s="129" t="s">
        <v>2895</v>
      </c>
      <c r="AW3372" s="129" t="s">
        <v>3020</v>
      </c>
      <c r="AX3372" s="129" t="s">
        <v>3037</v>
      </c>
      <c r="AZ3372" s="129" t="s">
        <v>3984</v>
      </c>
      <c r="BA3372" s="130" t="s">
        <v>15391</v>
      </c>
      <c r="BB3372" s="130" t="s">
        <v>15392</v>
      </c>
      <c r="BH3372" s="124"/>
      <c r="BI3372" s="124"/>
      <c r="BP3372" s="123"/>
      <c r="BQ3372" s="123"/>
      <c r="BR3372" s="123"/>
      <c r="BX3372" s="123"/>
      <c r="BY3372" s="123"/>
      <c r="CB3372" s="129" t="s">
        <v>2892</v>
      </c>
      <c r="CC3372" s="129" t="s">
        <v>171</v>
      </c>
      <c r="CD3372" s="129" t="s">
        <v>2895</v>
      </c>
      <c r="CE3372" s="129" t="s">
        <v>3020</v>
      </c>
      <c r="CF3372" s="129" t="s">
        <v>3037</v>
      </c>
      <c r="CG3372" s="131" t="s">
        <v>18179</v>
      </c>
      <c r="CH3372" s="131" t="s">
        <v>15392</v>
      </c>
      <c r="CI3372" s="124" t="s">
        <v>22355</v>
      </c>
    </row>
    <row r="3373" spans="45:87" ht="15" hidden="1" x14ac:dyDescent="0.25">
      <c r="AS3373" s="124" t="s">
        <v>7568</v>
      </c>
      <c r="AT3373" s="129" t="s">
        <v>2892</v>
      </c>
      <c r="AU3373" s="129" t="s">
        <v>171</v>
      </c>
      <c r="AV3373" s="129" t="s">
        <v>2895</v>
      </c>
      <c r="AW3373" s="129" t="s">
        <v>3020</v>
      </c>
      <c r="AX3373" s="129" t="s">
        <v>3038</v>
      </c>
      <c r="AZ3373" s="129" t="s">
        <v>3984</v>
      </c>
      <c r="BA3373" s="130" t="s">
        <v>15393</v>
      </c>
      <c r="BB3373" s="130" t="s">
        <v>15394</v>
      </c>
      <c r="BH3373" s="124"/>
      <c r="BI3373" s="124"/>
      <c r="BP3373" s="123"/>
      <c r="BQ3373" s="123"/>
      <c r="BR3373" s="123"/>
      <c r="BX3373" s="123"/>
      <c r="BY3373" s="123"/>
      <c r="CB3373" s="129" t="s">
        <v>2892</v>
      </c>
      <c r="CC3373" s="129" t="s">
        <v>171</v>
      </c>
      <c r="CD3373" s="129" t="s">
        <v>2895</v>
      </c>
      <c r="CE3373" s="129" t="s">
        <v>3020</v>
      </c>
      <c r="CF3373" s="129" t="s">
        <v>3038</v>
      </c>
      <c r="CG3373" s="131" t="s">
        <v>18179</v>
      </c>
      <c r="CH3373" s="131" t="s">
        <v>15394</v>
      </c>
      <c r="CI3373" s="124" t="s">
        <v>22356</v>
      </c>
    </row>
    <row r="3374" spans="45:87" ht="15" hidden="1" x14ac:dyDescent="0.25">
      <c r="AS3374" s="124" t="s">
        <v>7569</v>
      </c>
      <c r="AT3374" s="129" t="s">
        <v>2892</v>
      </c>
      <c r="AU3374" s="129" t="s">
        <v>171</v>
      </c>
      <c r="AV3374" s="129" t="s">
        <v>2895</v>
      </c>
      <c r="AW3374" s="129" t="s">
        <v>3020</v>
      </c>
      <c r="AX3374" s="129" t="s">
        <v>3039</v>
      </c>
      <c r="AZ3374" s="129" t="s">
        <v>3984</v>
      </c>
      <c r="BA3374" s="130" t="s">
        <v>15395</v>
      </c>
      <c r="BB3374" s="130" t="s">
        <v>15396</v>
      </c>
      <c r="BH3374" s="124"/>
      <c r="BI3374" s="124"/>
      <c r="BP3374" s="123"/>
      <c r="BQ3374" s="123"/>
      <c r="BR3374" s="123"/>
      <c r="BX3374" s="123"/>
      <c r="BY3374" s="123"/>
      <c r="CB3374" s="129" t="s">
        <v>2892</v>
      </c>
      <c r="CC3374" s="129" t="s">
        <v>171</v>
      </c>
      <c r="CD3374" s="129" t="s">
        <v>2895</v>
      </c>
      <c r="CE3374" s="129" t="s">
        <v>3020</v>
      </c>
      <c r="CF3374" s="129" t="s">
        <v>3039</v>
      </c>
      <c r="CG3374" s="131" t="s">
        <v>18179</v>
      </c>
      <c r="CH3374" s="131" t="s">
        <v>15396</v>
      </c>
      <c r="CI3374" s="124" t="s">
        <v>22357</v>
      </c>
    </row>
    <row r="3375" spans="45:87" ht="15" hidden="1" x14ac:dyDescent="0.25">
      <c r="AS3375" s="124" t="s">
        <v>7570</v>
      </c>
      <c r="AT3375" s="129" t="s">
        <v>2892</v>
      </c>
      <c r="AU3375" s="129" t="s">
        <v>171</v>
      </c>
      <c r="AV3375" s="129" t="s">
        <v>2895</v>
      </c>
      <c r="AW3375" s="129" t="s">
        <v>3020</v>
      </c>
      <c r="AX3375" s="129" t="s">
        <v>3040</v>
      </c>
      <c r="AZ3375" s="129" t="s">
        <v>3984</v>
      </c>
      <c r="BA3375" s="130" t="s">
        <v>15397</v>
      </c>
      <c r="BB3375" s="130" t="s">
        <v>15398</v>
      </c>
      <c r="BH3375" s="124"/>
      <c r="BI3375" s="124"/>
      <c r="BP3375" s="123"/>
      <c r="BQ3375" s="123"/>
      <c r="BR3375" s="123"/>
      <c r="BX3375" s="123"/>
      <c r="BY3375" s="123"/>
      <c r="CB3375" s="129" t="s">
        <v>2892</v>
      </c>
      <c r="CC3375" s="129" t="s">
        <v>171</v>
      </c>
      <c r="CD3375" s="129" t="s">
        <v>2895</v>
      </c>
      <c r="CE3375" s="129" t="s">
        <v>3020</v>
      </c>
      <c r="CF3375" s="129" t="s">
        <v>3040</v>
      </c>
      <c r="CG3375" s="131" t="s">
        <v>18179</v>
      </c>
      <c r="CH3375" s="131" t="s">
        <v>15398</v>
      </c>
      <c r="CI3375" s="124" t="s">
        <v>22358</v>
      </c>
    </row>
    <row r="3376" spans="45:87" ht="15" hidden="1" x14ac:dyDescent="0.25">
      <c r="AS3376" s="124" t="s">
        <v>7571</v>
      </c>
      <c r="AT3376" s="129" t="s">
        <v>2892</v>
      </c>
      <c r="AU3376" s="129" t="s">
        <v>171</v>
      </c>
      <c r="AV3376" s="129" t="s">
        <v>2895</v>
      </c>
      <c r="AW3376" s="129" t="s">
        <v>3020</v>
      </c>
      <c r="AX3376" s="129" t="s">
        <v>3041</v>
      </c>
      <c r="AZ3376" s="129" t="s">
        <v>3984</v>
      </c>
      <c r="BA3376" s="130" t="s">
        <v>15399</v>
      </c>
      <c r="BB3376" s="130" t="s">
        <v>15400</v>
      </c>
      <c r="BH3376" s="124"/>
      <c r="BI3376" s="124"/>
      <c r="BP3376" s="123"/>
      <c r="BQ3376" s="123"/>
      <c r="BR3376" s="123"/>
      <c r="BX3376" s="123"/>
      <c r="BY3376" s="123"/>
      <c r="CB3376" s="129" t="s">
        <v>2892</v>
      </c>
      <c r="CC3376" s="129" t="s">
        <v>171</v>
      </c>
      <c r="CD3376" s="129" t="s">
        <v>2895</v>
      </c>
      <c r="CE3376" s="129" t="s">
        <v>3020</v>
      </c>
      <c r="CF3376" s="129" t="s">
        <v>3041</v>
      </c>
      <c r="CG3376" s="131" t="s">
        <v>18179</v>
      </c>
      <c r="CH3376" s="131" t="s">
        <v>15400</v>
      </c>
      <c r="CI3376" s="124" t="s">
        <v>22359</v>
      </c>
    </row>
    <row r="3377" spans="45:87" ht="15" hidden="1" x14ac:dyDescent="0.25">
      <c r="AS3377" s="124" t="s">
        <v>7572</v>
      </c>
      <c r="AT3377" s="129" t="s">
        <v>2892</v>
      </c>
      <c r="AU3377" s="129" t="s">
        <v>171</v>
      </c>
      <c r="AV3377" s="129" t="s">
        <v>2895</v>
      </c>
      <c r="AW3377" s="129" t="s">
        <v>3020</v>
      </c>
      <c r="AX3377" s="129" t="s">
        <v>3042</v>
      </c>
      <c r="AZ3377" s="129" t="s">
        <v>3984</v>
      </c>
      <c r="BA3377" s="130" t="s">
        <v>15401</v>
      </c>
      <c r="BB3377" s="130" t="s">
        <v>15402</v>
      </c>
      <c r="BH3377" s="124"/>
      <c r="BI3377" s="124"/>
      <c r="BP3377" s="123"/>
      <c r="BQ3377" s="123"/>
      <c r="BR3377" s="123"/>
      <c r="BX3377" s="123"/>
      <c r="BY3377" s="123"/>
      <c r="CB3377" s="129" t="s">
        <v>2892</v>
      </c>
      <c r="CC3377" s="129" t="s">
        <v>171</v>
      </c>
      <c r="CD3377" s="129" t="s">
        <v>2895</v>
      </c>
      <c r="CE3377" s="129" t="s">
        <v>3020</v>
      </c>
      <c r="CF3377" s="129" t="s">
        <v>3042</v>
      </c>
      <c r="CG3377" s="131" t="s">
        <v>18179</v>
      </c>
      <c r="CH3377" s="131" t="s">
        <v>15402</v>
      </c>
      <c r="CI3377" s="124" t="s">
        <v>22360</v>
      </c>
    </row>
    <row r="3378" spans="45:87" ht="15" hidden="1" x14ac:dyDescent="0.25">
      <c r="AS3378" s="124" t="s">
        <v>7573</v>
      </c>
      <c r="AT3378" s="129" t="s">
        <v>2892</v>
      </c>
      <c r="AU3378" s="129" t="s">
        <v>171</v>
      </c>
      <c r="AV3378" s="129" t="s">
        <v>2895</v>
      </c>
      <c r="AW3378" s="129" t="s">
        <v>3020</v>
      </c>
      <c r="AX3378" s="129" t="s">
        <v>3043</v>
      </c>
      <c r="AZ3378" s="129" t="s">
        <v>3984</v>
      </c>
      <c r="BA3378" s="130" t="s">
        <v>15403</v>
      </c>
      <c r="BB3378" s="130" t="s">
        <v>15404</v>
      </c>
      <c r="BH3378" s="124"/>
      <c r="BI3378" s="124"/>
      <c r="BP3378" s="123"/>
      <c r="BQ3378" s="123"/>
      <c r="BR3378" s="123"/>
      <c r="BX3378" s="123"/>
      <c r="BY3378" s="123"/>
      <c r="CB3378" s="129" t="s">
        <v>2892</v>
      </c>
      <c r="CC3378" s="129" t="s">
        <v>171</v>
      </c>
      <c r="CD3378" s="129" t="s">
        <v>2895</v>
      </c>
      <c r="CE3378" s="129" t="s">
        <v>3020</v>
      </c>
      <c r="CF3378" s="129" t="s">
        <v>3043</v>
      </c>
      <c r="CG3378" s="131" t="s">
        <v>18179</v>
      </c>
      <c r="CH3378" s="131" t="s">
        <v>15404</v>
      </c>
      <c r="CI3378" s="124" t="s">
        <v>22361</v>
      </c>
    </row>
    <row r="3379" spans="45:87" ht="15" hidden="1" x14ac:dyDescent="0.25">
      <c r="AS3379" s="124" t="s">
        <v>7574</v>
      </c>
      <c r="AT3379" s="129" t="s">
        <v>2892</v>
      </c>
      <c r="AU3379" s="129" t="s">
        <v>171</v>
      </c>
      <c r="AV3379" s="129" t="s">
        <v>2895</v>
      </c>
      <c r="AW3379" s="129" t="s">
        <v>3020</v>
      </c>
      <c r="AX3379" s="129" t="s">
        <v>3044</v>
      </c>
      <c r="AZ3379" s="129" t="s">
        <v>3984</v>
      </c>
      <c r="BA3379" s="130" t="s">
        <v>15405</v>
      </c>
      <c r="BB3379" s="130" t="s">
        <v>15406</v>
      </c>
      <c r="BH3379" s="124"/>
      <c r="BI3379" s="124"/>
      <c r="BP3379" s="123"/>
      <c r="BQ3379" s="123"/>
      <c r="BR3379" s="123"/>
      <c r="BX3379" s="123"/>
      <c r="BY3379" s="123"/>
      <c r="CB3379" s="129" t="s">
        <v>2892</v>
      </c>
      <c r="CC3379" s="129" t="s">
        <v>171</v>
      </c>
      <c r="CD3379" s="129" t="s">
        <v>2895</v>
      </c>
      <c r="CE3379" s="129" t="s">
        <v>3020</v>
      </c>
      <c r="CF3379" s="129" t="s">
        <v>3044</v>
      </c>
      <c r="CG3379" s="131" t="s">
        <v>18179</v>
      </c>
      <c r="CH3379" s="131" t="s">
        <v>15406</v>
      </c>
      <c r="CI3379" s="124" t="s">
        <v>22362</v>
      </c>
    </row>
    <row r="3380" spans="45:87" ht="15" hidden="1" x14ac:dyDescent="0.25">
      <c r="AS3380" s="124" t="s">
        <v>7575</v>
      </c>
      <c r="AT3380" s="129" t="s">
        <v>2892</v>
      </c>
      <c r="AU3380" s="129" t="s">
        <v>171</v>
      </c>
      <c r="AV3380" s="129" t="s">
        <v>2895</v>
      </c>
      <c r="AW3380" s="129" t="s">
        <v>3045</v>
      </c>
      <c r="AX3380" s="129" t="s">
        <v>3046</v>
      </c>
      <c r="AZ3380" s="129" t="s">
        <v>3984</v>
      </c>
      <c r="BA3380" s="130" t="s">
        <v>15407</v>
      </c>
      <c r="BB3380" s="130" t="s">
        <v>15408</v>
      </c>
      <c r="BH3380" s="124"/>
      <c r="BI3380" s="124"/>
      <c r="BP3380" s="123"/>
      <c r="BQ3380" s="123"/>
      <c r="BR3380" s="123"/>
      <c r="BX3380" s="123"/>
      <c r="BY3380" s="123"/>
      <c r="CB3380" s="129" t="s">
        <v>2892</v>
      </c>
      <c r="CC3380" s="129" t="s">
        <v>171</v>
      </c>
      <c r="CD3380" s="129" t="s">
        <v>2895</v>
      </c>
      <c r="CE3380" s="129" t="s">
        <v>3045</v>
      </c>
      <c r="CF3380" s="129" t="s">
        <v>3046</v>
      </c>
      <c r="CG3380" s="131" t="s">
        <v>18180</v>
      </c>
      <c r="CH3380" s="131" t="s">
        <v>15408</v>
      </c>
      <c r="CI3380" s="124" t="s">
        <v>22363</v>
      </c>
    </row>
    <row r="3381" spans="45:87" ht="15" hidden="1" x14ac:dyDescent="0.25">
      <c r="AS3381" s="124" t="s">
        <v>7576</v>
      </c>
      <c r="AT3381" s="129" t="s">
        <v>2892</v>
      </c>
      <c r="AU3381" s="129" t="s">
        <v>171</v>
      </c>
      <c r="AV3381" s="129" t="s">
        <v>2895</v>
      </c>
      <c r="AW3381" s="129" t="s">
        <v>3045</v>
      </c>
      <c r="AX3381" s="129" t="s">
        <v>3047</v>
      </c>
      <c r="AZ3381" s="129" t="s">
        <v>3984</v>
      </c>
      <c r="BA3381" s="130" t="s">
        <v>15409</v>
      </c>
      <c r="BB3381" s="130" t="s">
        <v>15410</v>
      </c>
      <c r="BH3381" s="124"/>
      <c r="BI3381" s="124"/>
      <c r="BP3381" s="123"/>
      <c r="BQ3381" s="123"/>
      <c r="BR3381" s="123"/>
      <c r="BX3381" s="123"/>
      <c r="BY3381" s="123"/>
      <c r="CB3381" s="129" t="s">
        <v>2892</v>
      </c>
      <c r="CC3381" s="129" t="s">
        <v>171</v>
      </c>
      <c r="CD3381" s="129" t="s">
        <v>2895</v>
      </c>
      <c r="CE3381" s="129" t="s">
        <v>3045</v>
      </c>
      <c r="CF3381" s="129" t="s">
        <v>3047</v>
      </c>
      <c r="CG3381" s="131" t="s">
        <v>18180</v>
      </c>
      <c r="CH3381" s="131" t="s">
        <v>15410</v>
      </c>
      <c r="CI3381" s="124" t="s">
        <v>22364</v>
      </c>
    </row>
    <row r="3382" spans="45:87" ht="15" hidden="1" x14ac:dyDescent="0.25">
      <c r="AS3382" s="124" t="s">
        <v>7577</v>
      </c>
      <c r="AT3382" s="129" t="s">
        <v>2892</v>
      </c>
      <c r="AU3382" s="129" t="s">
        <v>171</v>
      </c>
      <c r="AV3382" s="129" t="s">
        <v>2895</v>
      </c>
      <c r="AW3382" s="129" t="s">
        <v>3045</v>
      </c>
      <c r="AX3382" s="129" t="s">
        <v>3048</v>
      </c>
      <c r="AZ3382" s="129" t="s">
        <v>3984</v>
      </c>
      <c r="BA3382" s="130" t="s">
        <v>15411</v>
      </c>
      <c r="BB3382" s="130" t="s">
        <v>15412</v>
      </c>
      <c r="BH3382" s="124"/>
      <c r="BI3382" s="124"/>
      <c r="BP3382" s="123"/>
      <c r="BQ3382" s="123"/>
      <c r="BR3382" s="123"/>
      <c r="BX3382" s="123"/>
      <c r="BY3382" s="123"/>
      <c r="CB3382" s="129" t="s">
        <v>2892</v>
      </c>
      <c r="CC3382" s="129" t="s">
        <v>171</v>
      </c>
      <c r="CD3382" s="129" t="s">
        <v>2895</v>
      </c>
      <c r="CE3382" s="129" t="s">
        <v>3045</v>
      </c>
      <c r="CF3382" s="129" t="s">
        <v>3048</v>
      </c>
      <c r="CG3382" s="131" t="s">
        <v>18180</v>
      </c>
      <c r="CH3382" s="131" t="s">
        <v>15412</v>
      </c>
      <c r="CI3382" s="124" t="s">
        <v>22365</v>
      </c>
    </row>
    <row r="3383" spans="45:87" ht="15" hidden="1" x14ac:dyDescent="0.25">
      <c r="AS3383" s="124" t="s">
        <v>7578</v>
      </c>
      <c r="AT3383" s="129" t="s">
        <v>2892</v>
      </c>
      <c r="AU3383" s="129" t="s">
        <v>171</v>
      </c>
      <c r="AV3383" s="129" t="s">
        <v>2895</v>
      </c>
      <c r="AW3383" s="129" t="s">
        <v>3045</v>
      </c>
      <c r="AX3383" s="129" t="s">
        <v>3049</v>
      </c>
      <c r="AZ3383" s="129" t="s">
        <v>3984</v>
      </c>
      <c r="BA3383" s="130" t="s">
        <v>15413</v>
      </c>
      <c r="BB3383" s="130" t="s">
        <v>15414</v>
      </c>
      <c r="BH3383" s="124"/>
      <c r="BI3383" s="124"/>
      <c r="BP3383" s="123"/>
      <c r="BQ3383" s="123"/>
      <c r="BR3383" s="123"/>
      <c r="BX3383" s="123"/>
      <c r="BY3383" s="123"/>
      <c r="CB3383" s="129" t="s">
        <v>2892</v>
      </c>
      <c r="CC3383" s="129" t="s">
        <v>171</v>
      </c>
      <c r="CD3383" s="129" t="s">
        <v>2895</v>
      </c>
      <c r="CE3383" s="129" t="s">
        <v>3045</v>
      </c>
      <c r="CF3383" s="129" t="s">
        <v>3049</v>
      </c>
      <c r="CG3383" s="131" t="s">
        <v>18180</v>
      </c>
      <c r="CH3383" s="131" t="s">
        <v>15414</v>
      </c>
      <c r="CI3383" s="124" t="s">
        <v>22366</v>
      </c>
    </row>
    <row r="3384" spans="45:87" ht="15" hidden="1" x14ac:dyDescent="0.25">
      <c r="AS3384" s="124" t="s">
        <v>7579</v>
      </c>
      <c r="AT3384" s="129" t="s">
        <v>2892</v>
      </c>
      <c r="AU3384" s="129" t="s">
        <v>171</v>
      </c>
      <c r="AV3384" s="129" t="s">
        <v>2896</v>
      </c>
      <c r="AW3384" s="129" t="s">
        <v>3050</v>
      </c>
      <c r="AX3384" s="129" t="s">
        <v>3051</v>
      </c>
      <c r="AZ3384" s="129" t="s">
        <v>3984</v>
      </c>
      <c r="BA3384" s="130" t="s">
        <v>15415</v>
      </c>
      <c r="BB3384" s="130" t="s">
        <v>15416</v>
      </c>
      <c r="BH3384" s="124"/>
      <c r="BI3384" s="124"/>
      <c r="BP3384" s="123"/>
      <c r="BQ3384" s="123"/>
      <c r="BR3384" s="123"/>
      <c r="BX3384" s="123"/>
      <c r="BY3384" s="123"/>
      <c r="CB3384" s="129" t="s">
        <v>2892</v>
      </c>
      <c r="CC3384" s="129" t="s">
        <v>171</v>
      </c>
      <c r="CD3384" s="129" t="s">
        <v>2896</v>
      </c>
      <c r="CE3384" s="129" t="s">
        <v>3050</v>
      </c>
      <c r="CF3384" s="129" t="s">
        <v>3051</v>
      </c>
      <c r="CG3384" s="131" t="s">
        <v>18181</v>
      </c>
      <c r="CH3384" s="131" t="s">
        <v>15416</v>
      </c>
      <c r="CI3384" s="124" t="s">
        <v>22367</v>
      </c>
    </row>
    <row r="3385" spans="45:87" ht="15" hidden="1" x14ac:dyDescent="0.25">
      <c r="AS3385" s="124" t="s">
        <v>7580</v>
      </c>
      <c r="AT3385" s="129" t="s">
        <v>2892</v>
      </c>
      <c r="AU3385" s="129" t="s">
        <v>171</v>
      </c>
      <c r="AV3385" s="129" t="s">
        <v>2896</v>
      </c>
      <c r="AW3385" s="129" t="s">
        <v>3050</v>
      </c>
      <c r="AX3385" s="129" t="s">
        <v>3052</v>
      </c>
      <c r="AZ3385" s="129" t="s">
        <v>3984</v>
      </c>
      <c r="BA3385" s="130" t="s">
        <v>15417</v>
      </c>
      <c r="BB3385" s="130" t="s">
        <v>15418</v>
      </c>
      <c r="BH3385" s="124"/>
      <c r="BI3385" s="124"/>
      <c r="BP3385" s="123"/>
      <c r="BQ3385" s="123"/>
      <c r="BR3385" s="123"/>
      <c r="BX3385" s="123"/>
      <c r="BY3385" s="123"/>
      <c r="CB3385" s="129" t="s">
        <v>2892</v>
      </c>
      <c r="CC3385" s="129" t="s">
        <v>171</v>
      </c>
      <c r="CD3385" s="129" t="s">
        <v>2896</v>
      </c>
      <c r="CE3385" s="129" t="s">
        <v>3050</v>
      </c>
      <c r="CF3385" s="129" t="s">
        <v>3052</v>
      </c>
      <c r="CG3385" s="131" t="s">
        <v>18181</v>
      </c>
      <c r="CH3385" s="131" t="s">
        <v>15418</v>
      </c>
      <c r="CI3385" s="124" t="s">
        <v>22368</v>
      </c>
    </row>
    <row r="3386" spans="45:87" ht="15" hidden="1" x14ac:dyDescent="0.25">
      <c r="AS3386" s="124" t="s">
        <v>7581</v>
      </c>
      <c r="AT3386" s="129" t="s">
        <v>2892</v>
      </c>
      <c r="AU3386" s="129" t="s">
        <v>171</v>
      </c>
      <c r="AV3386" s="129" t="s">
        <v>2896</v>
      </c>
      <c r="AW3386" s="129" t="s">
        <v>3050</v>
      </c>
      <c r="AX3386" s="129" t="s">
        <v>3053</v>
      </c>
      <c r="AZ3386" s="129" t="s">
        <v>3984</v>
      </c>
      <c r="BA3386" s="130" t="s">
        <v>15419</v>
      </c>
      <c r="BB3386" s="130" t="s">
        <v>15420</v>
      </c>
      <c r="BH3386" s="124"/>
      <c r="BI3386" s="124"/>
      <c r="BP3386" s="123"/>
      <c r="BQ3386" s="123"/>
      <c r="BR3386" s="123"/>
      <c r="BX3386" s="123"/>
      <c r="BY3386" s="123"/>
      <c r="CB3386" s="129" t="s">
        <v>2892</v>
      </c>
      <c r="CC3386" s="129" t="s">
        <v>171</v>
      </c>
      <c r="CD3386" s="129" t="s">
        <v>2896</v>
      </c>
      <c r="CE3386" s="129" t="s">
        <v>3050</v>
      </c>
      <c r="CF3386" s="129" t="s">
        <v>3053</v>
      </c>
      <c r="CG3386" s="131" t="s">
        <v>18181</v>
      </c>
      <c r="CH3386" s="131" t="s">
        <v>15420</v>
      </c>
      <c r="CI3386" s="124" t="s">
        <v>22369</v>
      </c>
    </row>
    <row r="3387" spans="45:87" ht="15" hidden="1" x14ac:dyDescent="0.25">
      <c r="AS3387" s="124" t="s">
        <v>7582</v>
      </c>
      <c r="AT3387" s="129" t="s">
        <v>2892</v>
      </c>
      <c r="AU3387" s="129" t="s">
        <v>171</v>
      </c>
      <c r="AV3387" s="129" t="s">
        <v>2896</v>
      </c>
      <c r="AW3387" s="129" t="s">
        <v>3050</v>
      </c>
      <c r="AX3387" s="129" t="s">
        <v>3054</v>
      </c>
      <c r="AZ3387" s="129" t="s">
        <v>3984</v>
      </c>
      <c r="BA3387" s="130" t="s">
        <v>15421</v>
      </c>
      <c r="BB3387" s="130" t="s">
        <v>15422</v>
      </c>
      <c r="BH3387" s="124"/>
      <c r="BI3387" s="124"/>
      <c r="BP3387" s="123"/>
      <c r="BQ3387" s="123"/>
      <c r="BR3387" s="123"/>
      <c r="BX3387" s="123"/>
      <c r="BY3387" s="123"/>
      <c r="CB3387" s="129" t="s">
        <v>2892</v>
      </c>
      <c r="CC3387" s="129" t="s">
        <v>171</v>
      </c>
      <c r="CD3387" s="129" t="s">
        <v>2896</v>
      </c>
      <c r="CE3387" s="129" t="s">
        <v>3050</v>
      </c>
      <c r="CF3387" s="129" t="s">
        <v>3054</v>
      </c>
      <c r="CG3387" s="131" t="s">
        <v>18181</v>
      </c>
      <c r="CH3387" s="131" t="s">
        <v>15422</v>
      </c>
      <c r="CI3387" s="124" t="s">
        <v>22370</v>
      </c>
    </row>
    <row r="3388" spans="45:87" ht="15" hidden="1" x14ac:dyDescent="0.25">
      <c r="AS3388" s="124" t="s">
        <v>7583</v>
      </c>
      <c r="AT3388" s="129" t="s">
        <v>2892</v>
      </c>
      <c r="AU3388" s="129" t="s">
        <v>171</v>
      </c>
      <c r="AV3388" s="129" t="s">
        <v>2896</v>
      </c>
      <c r="AW3388" s="129" t="s">
        <v>3050</v>
      </c>
      <c r="AX3388" s="129" t="s">
        <v>3055</v>
      </c>
      <c r="AZ3388" s="129" t="s">
        <v>3984</v>
      </c>
      <c r="BA3388" s="130" t="s">
        <v>15423</v>
      </c>
      <c r="BB3388" s="130" t="s">
        <v>15424</v>
      </c>
      <c r="BH3388" s="124"/>
      <c r="BI3388" s="124"/>
      <c r="BP3388" s="123"/>
      <c r="BQ3388" s="123"/>
      <c r="BR3388" s="123"/>
      <c r="BX3388" s="123"/>
      <c r="BY3388" s="123"/>
      <c r="CB3388" s="129" t="s">
        <v>2892</v>
      </c>
      <c r="CC3388" s="129" t="s">
        <v>171</v>
      </c>
      <c r="CD3388" s="129" t="s">
        <v>2896</v>
      </c>
      <c r="CE3388" s="129" t="s">
        <v>3050</v>
      </c>
      <c r="CF3388" s="129" t="s">
        <v>3055</v>
      </c>
      <c r="CG3388" s="131" t="s">
        <v>18181</v>
      </c>
      <c r="CH3388" s="131" t="s">
        <v>15424</v>
      </c>
      <c r="CI3388" s="124" t="s">
        <v>22371</v>
      </c>
    </row>
    <row r="3389" spans="45:87" ht="15" hidden="1" x14ac:dyDescent="0.25">
      <c r="AS3389" s="124" t="s">
        <v>7584</v>
      </c>
      <c r="AT3389" s="129" t="s">
        <v>2892</v>
      </c>
      <c r="AU3389" s="129" t="s">
        <v>171</v>
      </c>
      <c r="AV3389" s="129" t="s">
        <v>2896</v>
      </c>
      <c r="AW3389" s="129" t="s">
        <v>3050</v>
      </c>
      <c r="AX3389" s="129" t="s">
        <v>3056</v>
      </c>
      <c r="AZ3389" s="129" t="s">
        <v>3984</v>
      </c>
      <c r="BA3389" s="130" t="s">
        <v>15425</v>
      </c>
      <c r="BB3389" s="130" t="s">
        <v>15426</v>
      </c>
      <c r="BH3389" s="124"/>
      <c r="BI3389" s="124"/>
      <c r="BP3389" s="123"/>
      <c r="BQ3389" s="123"/>
      <c r="BR3389" s="123"/>
      <c r="BX3389" s="123"/>
      <c r="BY3389" s="123"/>
      <c r="CB3389" s="129" t="s">
        <v>2892</v>
      </c>
      <c r="CC3389" s="129" t="s">
        <v>171</v>
      </c>
      <c r="CD3389" s="129" t="s">
        <v>2896</v>
      </c>
      <c r="CE3389" s="129" t="s">
        <v>3050</v>
      </c>
      <c r="CF3389" s="129" t="s">
        <v>3056</v>
      </c>
      <c r="CG3389" s="131" t="s">
        <v>18181</v>
      </c>
      <c r="CH3389" s="131" t="s">
        <v>15426</v>
      </c>
      <c r="CI3389" s="124" t="s">
        <v>22372</v>
      </c>
    </row>
    <row r="3390" spans="45:87" ht="15" hidden="1" x14ac:dyDescent="0.25">
      <c r="AS3390" s="124" t="s">
        <v>7585</v>
      </c>
      <c r="AT3390" s="129" t="s">
        <v>2892</v>
      </c>
      <c r="AU3390" s="129" t="s">
        <v>171</v>
      </c>
      <c r="AV3390" s="129" t="s">
        <v>2896</v>
      </c>
      <c r="AW3390" s="129" t="s">
        <v>3050</v>
      </c>
      <c r="AX3390" s="129" t="s">
        <v>3057</v>
      </c>
      <c r="AZ3390" s="129" t="s">
        <v>3984</v>
      </c>
      <c r="BA3390" s="130" t="s">
        <v>15427</v>
      </c>
      <c r="BB3390" s="130" t="s">
        <v>15428</v>
      </c>
      <c r="BH3390" s="124"/>
      <c r="BI3390" s="124"/>
      <c r="BP3390" s="123"/>
      <c r="BQ3390" s="123"/>
      <c r="BR3390" s="123"/>
      <c r="BX3390" s="123"/>
      <c r="BY3390" s="123"/>
      <c r="CB3390" s="129" t="s">
        <v>2892</v>
      </c>
      <c r="CC3390" s="129" t="s">
        <v>171</v>
      </c>
      <c r="CD3390" s="129" t="s">
        <v>2896</v>
      </c>
      <c r="CE3390" s="129" t="s">
        <v>3050</v>
      </c>
      <c r="CF3390" s="129" t="s">
        <v>3057</v>
      </c>
      <c r="CG3390" s="131" t="s">
        <v>18181</v>
      </c>
      <c r="CH3390" s="131" t="s">
        <v>15428</v>
      </c>
      <c r="CI3390" s="124" t="s">
        <v>22373</v>
      </c>
    </row>
    <row r="3391" spans="45:87" ht="15" hidden="1" x14ac:dyDescent="0.25">
      <c r="AS3391" s="124" t="s">
        <v>7586</v>
      </c>
      <c r="AT3391" s="129" t="s">
        <v>2892</v>
      </c>
      <c r="AU3391" s="129" t="s">
        <v>171</v>
      </c>
      <c r="AV3391" s="129" t="s">
        <v>2896</v>
      </c>
      <c r="AW3391" s="129" t="s">
        <v>3050</v>
      </c>
      <c r="AX3391" s="129" t="s">
        <v>3058</v>
      </c>
      <c r="AZ3391" s="129" t="s">
        <v>3984</v>
      </c>
      <c r="BA3391" s="130" t="s">
        <v>15429</v>
      </c>
      <c r="BB3391" s="130" t="s">
        <v>15430</v>
      </c>
      <c r="BH3391" s="124"/>
      <c r="BI3391" s="124"/>
      <c r="BP3391" s="123"/>
      <c r="BQ3391" s="123"/>
      <c r="BR3391" s="123"/>
      <c r="BX3391" s="123"/>
      <c r="BY3391" s="123"/>
      <c r="CB3391" s="129" t="s">
        <v>2892</v>
      </c>
      <c r="CC3391" s="129" t="s">
        <v>171</v>
      </c>
      <c r="CD3391" s="129" t="s">
        <v>2896</v>
      </c>
      <c r="CE3391" s="129" t="s">
        <v>3050</v>
      </c>
      <c r="CF3391" s="129" t="s">
        <v>3058</v>
      </c>
      <c r="CG3391" s="131" t="s">
        <v>18181</v>
      </c>
      <c r="CH3391" s="131" t="s">
        <v>15430</v>
      </c>
      <c r="CI3391" s="124" t="s">
        <v>22374</v>
      </c>
    </row>
    <row r="3392" spans="45:87" ht="15" hidden="1" x14ac:dyDescent="0.25">
      <c r="AS3392" s="124" t="s">
        <v>7587</v>
      </c>
      <c r="AT3392" s="129" t="s">
        <v>2892</v>
      </c>
      <c r="AU3392" s="129" t="s">
        <v>171</v>
      </c>
      <c r="AV3392" s="129" t="s">
        <v>2896</v>
      </c>
      <c r="AW3392" s="129" t="s">
        <v>3050</v>
      </c>
      <c r="AX3392" s="129" t="s">
        <v>3059</v>
      </c>
      <c r="AZ3392" s="129" t="s">
        <v>3984</v>
      </c>
      <c r="BA3392" s="130" t="s">
        <v>15431</v>
      </c>
      <c r="BB3392" s="130" t="s">
        <v>15432</v>
      </c>
      <c r="BH3392" s="124"/>
      <c r="BI3392" s="124"/>
      <c r="BP3392" s="123"/>
      <c r="BQ3392" s="123"/>
      <c r="BR3392" s="123"/>
      <c r="BX3392" s="123"/>
      <c r="BY3392" s="123"/>
      <c r="CB3392" s="129" t="s">
        <v>2892</v>
      </c>
      <c r="CC3392" s="129" t="s">
        <v>171</v>
      </c>
      <c r="CD3392" s="129" t="s">
        <v>2896</v>
      </c>
      <c r="CE3392" s="129" t="s">
        <v>3050</v>
      </c>
      <c r="CF3392" s="129" t="s">
        <v>3059</v>
      </c>
      <c r="CG3392" s="131" t="s">
        <v>18181</v>
      </c>
      <c r="CH3392" s="131" t="s">
        <v>15432</v>
      </c>
      <c r="CI3392" s="124" t="s">
        <v>22375</v>
      </c>
    </row>
    <row r="3393" spans="45:87" ht="15" hidden="1" x14ac:dyDescent="0.25">
      <c r="AS3393" s="124" t="s">
        <v>7588</v>
      </c>
      <c r="AT3393" s="129" t="s">
        <v>2892</v>
      </c>
      <c r="AU3393" s="129" t="s">
        <v>171</v>
      </c>
      <c r="AV3393" s="129" t="s">
        <v>2896</v>
      </c>
      <c r="AW3393" s="129" t="s">
        <v>3050</v>
      </c>
      <c r="AX3393" s="129" t="s">
        <v>3060</v>
      </c>
      <c r="AZ3393" s="129" t="s">
        <v>3984</v>
      </c>
      <c r="BA3393" s="130" t="s">
        <v>15433</v>
      </c>
      <c r="BB3393" s="130" t="s">
        <v>15434</v>
      </c>
      <c r="BH3393" s="124"/>
      <c r="BI3393" s="124"/>
      <c r="BP3393" s="123"/>
      <c r="BQ3393" s="123"/>
      <c r="BR3393" s="123"/>
      <c r="BX3393" s="123"/>
      <c r="BY3393" s="123"/>
      <c r="CB3393" s="129" t="s">
        <v>2892</v>
      </c>
      <c r="CC3393" s="129" t="s">
        <v>171</v>
      </c>
      <c r="CD3393" s="129" t="s">
        <v>2896</v>
      </c>
      <c r="CE3393" s="129" t="s">
        <v>3050</v>
      </c>
      <c r="CF3393" s="129" t="s">
        <v>3060</v>
      </c>
      <c r="CG3393" s="131" t="s">
        <v>18181</v>
      </c>
      <c r="CH3393" s="131" t="s">
        <v>15434</v>
      </c>
      <c r="CI3393" s="124" t="s">
        <v>22376</v>
      </c>
    </row>
    <row r="3394" spans="45:87" ht="15" hidden="1" x14ac:dyDescent="0.25">
      <c r="AS3394" s="124" t="s">
        <v>7589</v>
      </c>
      <c r="AT3394" s="129" t="s">
        <v>2892</v>
      </c>
      <c r="AU3394" s="129" t="s">
        <v>171</v>
      </c>
      <c r="AV3394" s="129" t="s">
        <v>2896</v>
      </c>
      <c r="AW3394" s="129" t="s">
        <v>3050</v>
      </c>
      <c r="AX3394" s="129" t="s">
        <v>3061</v>
      </c>
      <c r="AZ3394" s="129" t="s">
        <v>3984</v>
      </c>
      <c r="BA3394" s="130" t="s">
        <v>15435</v>
      </c>
      <c r="BB3394" s="130" t="s">
        <v>15436</v>
      </c>
      <c r="BH3394" s="124"/>
      <c r="BI3394" s="124"/>
      <c r="BP3394" s="123"/>
      <c r="BQ3394" s="123"/>
      <c r="BR3394" s="123"/>
      <c r="BX3394" s="123"/>
      <c r="BY3394" s="123"/>
      <c r="CB3394" s="129" t="s">
        <v>2892</v>
      </c>
      <c r="CC3394" s="129" t="s">
        <v>171</v>
      </c>
      <c r="CD3394" s="129" t="s">
        <v>2896</v>
      </c>
      <c r="CE3394" s="129" t="s">
        <v>3050</v>
      </c>
      <c r="CF3394" s="129" t="s">
        <v>3061</v>
      </c>
      <c r="CG3394" s="131" t="s">
        <v>18181</v>
      </c>
      <c r="CH3394" s="131" t="s">
        <v>15436</v>
      </c>
      <c r="CI3394" s="124" t="s">
        <v>22377</v>
      </c>
    </row>
    <row r="3395" spans="45:87" ht="15" hidden="1" x14ac:dyDescent="0.25">
      <c r="AS3395" s="124" t="s">
        <v>7590</v>
      </c>
      <c r="AT3395" s="129" t="s">
        <v>2892</v>
      </c>
      <c r="AU3395" s="129" t="s">
        <v>171</v>
      </c>
      <c r="AV3395" s="129" t="s">
        <v>2896</v>
      </c>
      <c r="AW3395" s="129" t="s">
        <v>3050</v>
      </c>
      <c r="AX3395" s="129" t="s">
        <v>3062</v>
      </c>
      <c r="AZ3395" s="129" t="s">
        <v>3984</v>
      </c>
      <c r="BA3395" s="130" t="s">
        <v>15437</v>
      </c>
      <c r="BB3395" s="130" t="s">
        <v>15438</v>
      </c>
      <c r="BH3395" s="124"/>
      <c r="BI3395" s="124"/>
      <c r="BP3395" s="123"/>
      <c r="BQ3395" s="123"/>
      <c r="BR3395" s="123"/>
      <c r="BX3395" s="123"/>
      <c r="BY3395" s="123"/>
      <c r="CB3395" s="129" t="s">
        <v>2892</v>
      </c>
      <c r="CC3395" s="129" t="s">
        <v>171</v>
      </c>
      <c r="CD3395" s="129" t="s">
        <v>2896</v>
      </c>
      <c r="CE3395" s="129" t="s">
        <v>3050</v>
      </c>
      <c r="CF3395" s="129" t="s">
        <v>3062</v>
      </c>
      <c r="CG3395" s="131" t="s">
        <v>18181</v>
      </c>
      <c r="CH3395" s="131" t="s">
        <v>15438</v>
      </c>
      <c r="CI3395" s="124" t="s">
        <v>22378</v>
      </c>
    </row>
    <row r="3396" spans="45:87" ht="15" hidden="1" x14ac:dyDescent="0.25">
      <c r="AS3396" s="124" t="s">
        <v>7591</v>
      </c>
      <c r="AT3396" s="129" t="s">
        <v>2892</v>
      </c>
      <c r="AU3396" s="129" t="s">
        <v>171</v>
      </c>
      <c r="AV3396" s="129" t="s">
        <v>2896</v>
      </c>
      <c r="AW3396" s="129" t="s">
        <v>3050</v>
      </c>
      <c r="AX3396" s="129" t="s">
        <v>3063</v>
      </c>
      <c r="AZ3396" s="129" t="s">
        <v>3984</v>
      </c>
      <c r="BA3396" s="130" t="s">
        <v>15439</v>
      </c>
      <c r="BB3396" s="130" t="s">
        <v>15440</v>
      </c>
      <c r="BH3396" s="124"/>
      <c r="BI3396" s="124"/>
      <c r="BP3396" s="123"/>
      <c r="BQ3396" s="123"/>
      <c r="BR3396" s="123"/>
      <c r="BX3396" s="123"/>
      <c r="BY3396" s="123"/>
      <c r="CB3396" s="129" t="s">
        <v>2892</v>
      </c>
      <c r="CC3396" s="129" t="s">
        <v>171</v>
      </c>
      <c r="CD3396" s="129" t="s">
        <v>2896</v>
      </c>
      <c r="CE3396" s="129" t="s">
        <v>3050</v>
      </c>
      <c r="CF3396" s="129" t="s">
        <v>3063</v>
      </c>
      <c r="CG3396" s="131" t="s">
        <v>18181</v>
      </c>
      <c r="CH3396" s="131" t="s">
        <v>15440</v>
      </c>
      <c r="CI3396" s="124" t="s">
        <v>22379</v>
      </c>
    </row>
    <row r="3397" spans="45:87" ht="15" hidden="1" x14ac:dyDescent="0.25">
      <c r="AS3397" s="124" t="s">
        <v>7592</v>
      </c>
      <c r="AT3397" s="129" t="s">
        <v>2892</v>
      </c>
      <c r="AU3397" s="129" t="s">
        <v>171</v>
      </c>
      <c r="AV3397" s="129" t="s">
        <v>2896</v>
      </c>
      <c r="AW3397" s="129" t="s">
        <v>3050</v>
      </c>
      <c r="AX3397" s="129" t="s">
        <v>3064</v>
      </c>
      <c r="AZ3397" s="129" t="s">
        <v>3984</v>
      </c>
      <c r="BA3397" s="130" t="s">
        <v>15441</v>
      </c>
      <c r="BB3397" s="130" t="s">
        <v>15442</v>
      </c>
      <c r="BH3397" s="124"/>
      <c r="BI3397" s="124"/>
      <c r="BP3397" s="123"/>
      <c r="BQ3397" s="123"/>
      <c r="BR3397" s="123"/>
      <c r="BX3397" s="123"/>
      <c r="BY3397" s="123"/>
      <c r="CB3397" s="129" t="s">
        <v>2892</v>
      </c>
      <c r="CC3397" s="129" t="s">
        <v>171</v>
      </c>
      <c r="CD3397" s="129" t="s">
        <v>2896</v>
      </c>
      <c r="CE3397" s="129" t="s">
        <v>3050</v>
      </c>
      <c r="CF3397" s="129" t="s">
        <v>3064</v>
      </c>
      <c r="CG3397" s="131" t="s">
        <v>18181</v>
      </c>
      <c r="CH3397" s="131" t="s">
        <v>15442</v>
      </c>
      <c r="CI3397" s="124" t="s">
        <v>22380</v>
      </c>
    </row>
    <row r="3398" spans="45:87" ht="15" hidden="1" x14ac:dyDescent="0.25">
      <c r="AS3398" s="124" t="s">
        <v>7593</v>
      </c>
      <c r="AT3398" s="129" t="s">
        <v>2892</v>
      </c>
      <c r="AU3398" s="129" t="s">
        <v>171</v>
      </c>
      <c r="AV3398" s="129" t="s">
        <v>2896</v>
      </c>
      <c r="AW3398" s="129" t="s">
        <v>3050</v>
      </c>
      <c r="AX3398" s="129" t="s">
        <v>3065</v>
      </c>
      <c r="AZ3398" s="129" t="s">
        <v>3984</v>
      </c>
      <c r="BA3398" s="130" t="s">
        <v>15443</v>
      </c>
      <c r="BB3398" s="130" t="s">
        <v>15444</v>
      </c>
      <c r="BH3398" s="124"/>
      <c r="BI3398" s="124"/>
      <c r="BP3398" s="123"/>
      <c r="BQ3398" s="123"/>
      <c r="BR3398" s="123"/>
      <c r="BX3398" s="123"/>
      <c r="BY3398" s="123"/>
      <c r="CB3398" s="129" t="s">
        <v>2892</v>
      </c>
      <c r="CC3398" s="129" t="s">
        <v>171</v>
      </c>
      <c r="CD3398" s="129" t="s">
        <v>2896</v>
      </c>
      <c r="CE3398" s="129" t="s">
        <v>3050</v>
      </c>
      <c r="CF3398" s="129" t="s">
        <v>3065</v>
      </c>
      <c r="CG3398" s="131" t="s">
        <v>18181</v>
      </c>
      <c r="CH3398" s="131" t="s">
        <v>15444</v>
      </c>
      <c r="CI3398" s="124" t="s">
        <v>22381</v>
      </c>
    </row>
    <row r="3399" spans="45:87" ht="15" hidden="1" x14ac:dyDescent="0.25">
      <c r="AS3399" s="124" t="s">
        <v>7594</v>
      </c>
      <c r="AT3399" s="129" t="s">
        <v>2892</v>
      </c>
      <c r="AU3399" s="129" t="s">
        <v>171</v>
      </c>
      <c r="AV3399" s="129" t="s">
        <v>2896</v>
      </c>
      <c r="AW3399" s="129" t="s">
        <v>3050</v>
      </c>
      <c r="AX3399" s="129" t="s">
        <v>3066</v>
      </c>
      <c r="AZ3399" s="129" t="s">
        <v>3984</v>
      </c>
      <c r="BA3399" s="130" t="s">
        <v>15445</v>
      </c>
      <c r="BB3399" s="130" t="s">
        <v>15446</v>
      </c>
      <c r="BH3399" s="124"/>
      <c r="BI3399" s="124"/>
      <c r="BP3399" s="123"/>
      <c r="BQ3399" s="123"/>
      <c r="BR3399" s="123"/>
      <c r="BX3399" s="123"/>
      <c r="BY3399" s="123"/>
      <c r="CB3399" s="129" t="s">
        <v>2892</v>
      </c>
      <c r="CC3399" s="129" t="s">
        <v>171</v>
      </c>
      <c r="CD3399" s="129" t="s">
        <v>2896</v>
      </c>
      <c r="CE3399" s="129" t="s">
        <v>3050</v>
      </c>
      <c r="CF3399" s="129" t="s">
        <v>3066</v>
      </c>
      <c r="CG3399" s="131" t="s">
        <v>18181</v>
      </c>
      <c r="CH3399" s="131" t="s">
        <v>15446</v>
      </c>
      <c r="CI3399" s="124" t="s">
        <v>22382</v>
      </c>
    </row>
    <row r="3400" spans="45:87" ht="15" hidden="1" x14ac:dyDescent="0.25">
      <c r="AS3400" s="124" t="s">
        <v>7595</v>
      </c>
      <c r="AT3400" s="129" t="s">
        <v>2892</v>
      </c>
      <c r="AU3400" s="129" t="s">
        <v>171</v>
      </c>
      <c r="AV3400" s="129" t="s">
        <v>2896</v>
      </c>
      <c r="AW3400" s="129" t="s">
        <v>3050</v>
      </c>
      <c r="AX3400" s="129" t="s">
        <v>3067</v>
      </c>
      <c r="AZ3400" s="129" t="s">
        <v>3984</v>
      </c>
      <c r="BA3400" s="130" t="s">
        <v>15447</v>
      </c>
      <c r="BB3400" s="130" t="s">
        <v>15448</v>
      </c>
      <c r="BH3400" s="124"/>
      <c r="BI3400" s="124"/>
      <c r="BP3400" s="123"/>
      <c r="BQ3400" s="123"/>
      <c r="BR3400" s="123"/>
      <c r="BX3400" s="123"/>
      <c r="BY3400" s="123"/>
      <c r="CB3400" s="129" t="s">
        <v>2892</v>
      </c>
      <c r="CC3400" s="129" t="s">
        <v>171</v>
      </c>
      <c r="CD3400" s="129" t="s">
        <v>2896</v>
      </c>
      <c r="CE3400" s="129" t="s">
        <v>3050</v>
      </c>
      <c r="CF3400" s="129" t="s">
        <v>3067</v>
      </c>
      <c r="CG3400" s="131" t="s">
        <v>18181</v>
      </c>
      <c r="CH3400" s="131" t="s">
        <v>15448</v>
      </c>
      <c r="CI3400" s="124" t="s">
        <v>22383</v>
      </c>
    </row>
    <row r="3401" spans="45:87" ht="15" hidden="1" x14ac:dyDescent="0.25">
      <c r="AS3401" s="124" t="s">
        <v>7596</v>
      </c>
      <c r="AT3401" s="129" t="s">
        <v>2892</v>
      </c>
      <c r="AU3401" s="129" t="s">
        <v>171</v>
      </c>
      <c r="AV3401" s="129" t="s">
        <v>2896</v>
      </c>
      <c r="AW3401" s="129" t="s">
        <v>3050</v>
      </c>
      <c r="AX3401" s="129" t="s">
        <v>3068</v>
      </c>
      <c r="AZ3401" s="129" t="s">
        <v>3984</v>
      </c>
      <c r="BA3401" s="130" t="s">
        <v>15449</v>
      </c>
      <c r="BB3401" s="130" t="s">
        <v>15450</v>
      </c>
      <c r="BH3401" s="124"/>
      <c r="BI3401" s="124"/>
      <c r="BP3401" s="123"/>
      <c r="BQ3401" s="123"/>
      <c r="BR3401" s="123"/>
      <c r="BX3401" s="123"/>
      <c r="BY3401" s="123"/>
      <c r="CB3401" s="129" t="s">
        <v>2892</v>
      </c>
      <c r="CC3401" s="129" t="s">
        <v>171</v>
      </c>
      <c r="CD3401" s="129" t="s">
        <v>2896</v>
      </c>
      <c r="CE3401" s="129" t="s">
        <v>3050</v>
      </c>
      <c r="CF3401" s="129" t="s">
        <v>3068</v>
      </c>
      <c r="CG3401" s="131" t="s">
        <v>18181</v>
      </c>
      <c r="CH3401" s="131" t="s">
        <v>15450</v>
      </c>
      <c r="CI3401" s="124" t="s">
        <v>22384</v>
      </c>
    </row>
    <row r="3402" spans="45:87" ht="15" hidden="1" x14ac:dyDescent="0.25">
      <c r="AS3402" s="124" t="s">
        <v>7597</v>
      </c>
      <c r="AT3402" s="129" t="s">
        <v>2892</v>
      </c>
      <c r="AU3402" s="129" t="s">
        <v>171</v>
      </c>
      <c r="AV3402" s="129" t="s">
        <v>2896</v>
      </c>
      <c r="AW3402" s="129" t="s">
        <v>3050</v>
      </c>
      <c r="AX3402" s="129" t="s">
        <v>3069</v>
      </c>
      <c r="AZ3402" s="129" t="s">
        <v>3984</v>
      </c>
      <c r="BA3402" s="130" t="s">
        <v>15451</v>
      </c>
      <c r="BB3402" s="130" t="s">
        <v>15452</v>
      </c>
      <c r="BH3402" s="124"/>
      <c r="BI3402" s="124"/>
      <c r="BP3402" s="123"/>
      <c r="BQ3402" s="123"/>
      <c r="BR3402" s="123"/>
      <c r="BX3402" s="123"/>
      <c r="BY3402" s="123"/>
      <c r="CB3402" s="129" t="s">
        <v>2892</v>
      </c>
      <c r="CC3402" s="129" t="s">
        <v>171</v>
      </c>
      <c r="CD3402" s="129" t="s">
        <v>2896</v>
      </c>
      <c r="CE3402" s="129" t="s">
        <v>3050</v>
      </c>
      <c r="CF3402" s="129" t="s">
        <v>3069</v>
      </c>
      <c r="CG3402" s="131" t="s">
        <v>18181</v>
      </c>
      <c r="CH3402" s="131" t="s">
        <v>15452</v>
      </c>
      <c r="CI3402" s="124" t="s">
        <v>22385</v>
      </c>
    </row>
    <row r="3403" spans="45:87" ht="15" hidden="1" x14ac:dyDescent="0.25">
      <c r="AS3403" s="124" t="s">
        <v>7598</v>
      </c>
      <c r="AT3403" s="129" t="s">
        <v>2892</v>
      </c>
      <c r="AU3403" s="129" t="s">
        <v>171</v>
      </c>
      <c r="AV3403" s="129" t="s">
        <v>2896</v>
      </c>
      <c r="AW3403" s="129" t="s">
        <v>3050</v>
      </c>
      <c r="AX3403" s="129" t="s">
        <v>3070</v>
      </c>
      <c r="AZ3403" s="129" t="s">
        <v>3984</v>
      </c>
      <c r="BA3403" s="130" t="s">
        <v>15453</v>
      </c>
      <c r="BB3403" s="130" t="s">
        <v>15454</v>
      </c>
      <c r="BH3403" s="124"/>
      <c r="BI3403" s="124"/>
      <c r="BP3403" s="123"/>
      <c r="BQ3403" s="123"/>
      <c r="BR3403" s="123"/>
      <c r="BX3403" s="123"/>
      <c r="BY3403" s="123"/>
      <c r="CB3403" s="129" t="s">
        <v>2892</v>
      </c>
      <c r="CC3403" s="129" t="s">
        <v>171</v>
      </c>
      <c r="CD3403" s="129" t="s">
        <v>2896</v>
      </c>
      <c r="CE3403" s="129" t="s">
        <v>3050</v>
      </c>
      <c r="CF3403" s="129" t="s">
        <v>3070</v>
      </c>
      <c r="CG3403" s="131" t="s">
        <v>18181</v>
      </c>
      <c r="CH3403" s="131" t="s">
        <v>15454</v>
      </c>
      <c r="CI3403" s="124" t="s">
        <v>22386</v>
      </c>
    </row>
    <row r="3404" spans="45:87" ht="15" hidden="1" x14ac:dyDescent="0.25">
      <c r="AS3404" s="124" t="s">
        <v>7599</v>
      </c>
      <c r="AT3404" s="129" t="s">
        <v>2892</v>
      </c>
      <c r="AU3404" s="129" t="s">
        <v>171</v>
      </c>
      <c r="AV3404" s="129" t="s">
        <v>2896</v>
      </c>
      <c r="AW3404" s="129" t="s">
        <v>3050</v>
      </c>
      <c r="AX3404" s="129" t="s">
        <v>3071</v>
      </c>
      <c r="AZ3404" s="129" t="s">
        <v>3984</v>
      </c>
      <c r="BA3404" s="130" t="s">
        <v>15455</v>
      </c>
      <c r="BB3404" s="130" t="s">
        <v>15456</v>
      </c>
      <c r="BH3404" s="124"/>
      <c r="BI3404" s="124"/>
      <c r="BP3404" s="123"/>
      <c r="BQ3404" s="123"/>
      <c r="BR3404" s="123"/>
      <c r="BX3404" s="123"/>
      <c r="BY3404" s="123"/>
      <c r="CB3404" s="129" t="s">
        <v>2892</v>
      </c>
      <c r="CC3404" s="129" t="s">
        <v>171</v>
      </c>
      <c r="CD3404" s="129" t="s">
        <v>2896</v>
      </c>
      <c r="CE3404" s="129" t="s">
        <v>3050</v>
      </c>
      <c r="CF3404" s="129" t="s">
        <v>3071</v>
      </c>
      <c r="CG3404" s="131" t="s">
        <v>18181</v>
      </c>
      <c r="CH3404" s="131" t="s">
        <v>15456</v>
      </c>
      <c r="CI3404" s="124" t="s">
        <v>22387</v>
      </c>
    </row>
    <row r="3405" spans="45:87" ht="15" hidden="1" x14ac:dyDescent="0.25">
      <c r="AS3405" s="124" t="s">
        <v>7600</v>
      </c>
      <c r="AT3405" s="129" t="s">
        <v>2892</v>
      </c>
      <c r="AU3405" s="129" t="s">
        <v>171</v>
      </c>
      <c r="AV3405" s="129" t="s">
        <v>2896</v>
      </c>
      <c r="AW3405" s="129" t="s">
        <v>3050</v>
      </c>
      <c r="AX3405" s="129" t="s">
        <v>3072</v>
      </c>
      <c r="AZ3405" s="129" t="s">
        <v>3984</v>
      </c>
      <c r="BA3405" s="130" t="s">
        <v>15457</v>
      </c>
      <c r="BB3405" s="130" t="s">
        <v>15458</v>
      </c>
      <c r="BH3405" s="124"/>
      <c r="BI3405" s="124"/>
      <c r="BP3405" s="123"/>
      <c r="BQ3405" s="123"/>
      <c r="BR3405" s="123"/>
      <c r="BX3405" s="123"/>
      <c r="BY3405" s="123"/>
      <c r="CB3405" s="129" t="s">
        <v>2892</v>
      </c>
      <c r="CC3405" s="129" t="s">
        <v>171</v>
      </c>
      <c r="CD3405" s="129" t="s">
        <v>2896</v>
      </c>
      <c r="CE3405" s="129" t="s">
        <v>3050</v>
      </c>
      <c r="CF3405" s="129" t="s">
        <v>3072</v>
      </c>
      <c r="CG3405" s="131" t="s">
        <v>18181</v>
      </c>
      <c r="CH3405" s="131" t="s">
        <v>15458</v>
      </c>
      <c r="CI3405" s="124" t="s">
        <v>22388</v>
      </c>
    </row>
    <row r="3406" spans="45:87" ht="15" hidden="1" x14ac:dyDescent="0.25">
      <c r="AS3406" s="124" t="s">
        <v>7601</v>
      </c>
      <c r="AT3406" s="129" t="s">
        <v>2892</v>
      </c>
      <c r="AU3406" s="129" t="s">
        <v>171</v>
      </c>
      <c r="AV3406" s="129" t="s">
        <v>2896</v>
      </c>
      <c r="AW3406" s="129" t="s">
        <v>3050</v>
      </c>
      <c r="AX3406" s="129" t="s">
        <v>3073</v>
      </c>
      <c r="AZ3406" s="129" t="s">
        <v>3984</v>
      </c>
      <c r="BA3406" s="130" t="s">
        <v>15459</v>
      </c>
      <c r="BB3406" s="130" t="s">
        <v>15460</v>
      </c>
      <c r="BH3406" s="124"/>
      <c r="BI3406" s="124"/>
      <c r="BP3406" s="123"/>
      <c r="BQ3406" s="123"/>
      <c r="BR3406" s="123"/>
      <c r="BX3406" s="123"/>
      <c r="BY3406" s="123"/>
      <c r="CB3406" s="129" t="s">
        <v>2892</v>
      </c>
      <c r="CC3406" s="129" t="s">
        <v>171</v>
      </c>
      <c r="CD3406" s="129" t="s">
        <v>2896</v>
      </c>
      <c r="CE3406" s="129" t="s">
        <v>3050</v>
      </c>
      <c r="CF3406" s="129" t="s">
        <v>3073</v>
      </c>
      <c r="CG3406" s="131" t="s">
        <v>18181</v>
      </c>
      <c r="CH3406" s="131" t="s">
        <v>15460</v>
      </c>
      <c r="CI3406" s="124" t="s">
        <v>22389</v>
      </c>
    </row>
    <row r="3407" spans="45:87" ht="15" hidden="1" x14ac:dyDescent="0.25">
      <c r="AS3407" s="124" t="s">
        <v>7602</v>
      </c>
      <c r="AT3407" s="129" t="s">
        <v>2892</v>
      </c>
      <c r="AU3407" s="129" t="s">
        <v>171</v>
      </c>
      <c r="AV3407" s="129" t="s">
        <v>2896</v>
      </c>
      <c r="AW3407" s="129" t="s">
        <v>3050</v>
      </c>
      <c r="AX3407" s="129" t="s">
        <v>3074</v>
      </c>
      <c r="AZ3407" s="129" t="s">
        <v>3984</v>
      </c>
      <c r="BA3407" s="130" t="s">
        <v>15461</v>
      </c>
      <c r="BB3407" s="130" t="s">
        <v>15462</v>
      </c>
      <c r="BH3407" s="124"/>
      <c r="BI3407" s="124"/>
      <c r="BP3407" s="123"/>
      <c r="BQ3407" s="123"/>
      <c r="BR3407" s="123"/>
      <c r="BX3407" s="123"/>
      <c r="BY3407" s="123"/>
      <c r="CB3407" s="129" t="s">
        <v>2892</v>
      </c>
      <c r="CC3407" s="129" t="s">
        <v>171</v>
      </c>
      <c r="CD3407" s="129" t="s">
        <v>2896</v>
      </c>
      <c r="CE3407" s="129" t="s">
        <v>3050</v>
      </c>
      <c r="CF3407" s="129" t="s">
        <v>3074</v>
      </c>
      <c r="CG3407" s="131" t="s">
        <v>18181</v>
      </c>
      <c r="CH3407" s="131" t="s">
        <v>15462</v>
      </c>
      <c r="CI3407" s="124" t="s">
        <v>22390</v>
      </c>
    </row>
    <row r="3408" spans="45:87" ht="15" hidden="1" x14ac:dyDescent="0.25">
      <c r="AS3408" s="124" t="s">
        <v>7603</v>
      </c>
      <c r="AT3408" s="129" t="s">
        <v>2892</v>
      </c>
      <c r="AU3408" s="129" t="s">
        <v>171</v>
      </c>
      <c r="AV3408" s="129" t="s">
        <v>2896</v>
      </c>
      <c r="AW3408" s="129" t="s">
        <v>3050</v>
      </c>
      <c r="AX3408" s="129" t="s">
        <v>3075</v>
      </c>
      <c r="AZ3408" s="129" t="s">
        <v>3984</v>
      </c>
      <c r="BA3408" s="130" t="s">
        <v>15463</v>
      </c>
      <c r="BB3408" s="130" t="s">
        <v>15464</v>
      </c>
      <c r="BH3408" s="124"/>
      <c r="BI3408" s="124"/>
      <c r="BP3408" s="123"/>
      <c r="BQ3408" s="123"/>
      <c r="BR3408" s="123"/>
      <c r="BX3408" s="123"/>
      <c r="BY3408" s="123"/>
      <c r="CB3408" s="129" t="s">
        <v>2892</v>
      </c>
      <c r="CC3408" s="129" t="s">
        <v>171</v>
      </c>
      <c r="CD3408" s="129" t="s">
        <v>2896</v>
      </c>
      <c r="CE3408" s="129" t="s">
        <v>3050</v>
      </c>
      <c r="CF3408" s="129" t="s">
        <v>3075</v>
      </c>
      <c r="CG3408" s="131" t="s">
        <v>18181</v>
      </c>
      <c r="CH3408" s="131" t="s">
        <v>15464</v>
      </c>
      <c r="CI3408" s="124" t="s">
        <v>22391</v>
      </c>
    </row>
    <row r="3409" spans="45:87" ht="15" hidden="1" x14ac:dyDescent="0.25">
      <c r="AS3409" s="124" t="s">
        <v>7604</v>
      </c>
      <c r="AT3409" s="129" t="s">
        <v>2892</v>
      </c>
      <c r="AU3409" s="129" t="s">
        <v>171</v>
      </c>
      <c r="AV3409" s="129" t="s">
        <v>2896</v>
      </c>
      <c r="AW3409" s="129" t="s">
        <v>3050</v>
      </c>
      <c r="AX3409" s="129" t="s">
        <v>3076</v>
      </c>
      <c r="AZ3409" s="129" t="s">
        <v>3984</v>
      </c>
      <c r="BA3409" s="130" t="s">
        <v>15465</v>
      </c>
      <c r="BB3409" s="130" t="s">
        <v>15466</v>
      </c>
      <c r="BH3409" s="124"/>
      <c r="BI3409" s="124"/>
      <c r="BP3409" s="123"/>
      <c r="BQ3409" s="123"/>
      <c r="BR3409" s="123"/>
      <c r="BX3409" s="123"/>
      <c r="BY3409" s="123"/>
      <c r="CB3409" s="129" t="s">
        <v>2892</v>
      </c>
      <c r="CC3409" s="129" t="s">
        <v>171</v>
      </c>
      <c r="CD3409" s="129" t="s">
        <v>2896</v>
      </c>
      <c r="CE3409" s="129" t="s">
        <v>3050</v>
      </c>
      <c r="CF3409" s="129" t="s">
        <v>3076</v>
      </c>
      <c r="CG3409" s="131" t="s">
        <v>18181</v>
      </c>
      <c r="CH3409" s="131" t="s">
        <v>15466</v>
      </c>
      <c r="CI3409" s="124" t="s">
        <v>22392</v>
      </c>
    </row>
    <row r="3410" spans="45:87" ht="15" hidden="1" x14ac:dyDescent="0.25">
      <c r="AS3410" s="124" t="s">
        <v>7605</v>
      </c>
      <c r="AT3410" s="129" t="s">
        <v>2892</v>
      </c>
      <c r="AU3410" s="129" t="s">
        <v>171</v>
      </c>
      <c r="AV3410" s="129" t="s">
        <v>2896</v>
      </c>
      <c r="AW3410" s="129" t="s">
        <v>3050</v>
      </c>
      <c r="AX3410" s="129" t="s">
        <v>3077</v>
      </c>
      <c r="AZ3410" s="129" t="s">
        <v>3984</v>
      </c>
      <c r="BA3410" s="130" t="s">
        <v>15467</v>
      </c>
      <c r="BB3410" s="130" t="s">
        <v>15468</v>
      </c>
      <c r="BH3410" s="124"/>
      <c r="BI3410" s="124"/>
      <c r="BP3410" s="123"/>
      <c r="BQ3410" s="123"/>
      <c r="BR3410" s="123"/>
      <c r="BX3410" s="123"/>
      <c r="BY3410" s="123"/>
      <c r="CB3410" s="129" t="s">
        <v>2892</v>
      </c>
      <c r="CC3410" s="129" t="s">
        <v>171</v>
      </c>
      <c r="CD3410" s="129" t="s">
        <v>2896</v>
      </c>
      <c r="CE3410" s="129" t="s">
        <v>3050</v>
      </c>
      <c r="CF3410" s="129" t="s">
        <v>3077</v>
      </c>
      <c r="CG3410" s="131" t="s">
        <v>18181</v>
      </c>
      <c r="CH3410" s="131" t="s">
        <v>15468</v>
      </c>
      <c r="CI3410" s="124" t="s">
        <v>22393</v>
      </c>
    </row>
    <row r="3411" spans="45:87" ht="15" hidden="1" x14ac:dyDescent="0.25">
      <c r="AS3411" s="124" t="s">
        <v>7606</v>
      </c>
      <c r="AT3411" s="129" t="s">
        <v>2892</v>
      </c>
      <c r="AU3411" s="129" t="s">
        <v>171</v>
      </c>
      <c r="AV3411" s="129" t="s">
        <v>2896</v>
      </c>
      <c r="AW3411" s="129" t="s">
        <v>3050</v>
      </c>
      <c r="AX3411" s="129" t="s">
        <v>3078</v>
      </c>
      <c r="AZ3411" s="129" t="s">
        <v>3984</v>
      </c>
      <c r="BA3411" s="130" t="s">
        <v>15469</v>
      </c>
      <c r="BB3411" s="130" t="s">
        <v>15470</v>
      </c>
      <c r="BH3411" s="124"/>
      <c r="BI3411" s="124"/>
      <c r="BP3411" s="123"/>
      <c r="BQ3411" s="123"/>
      <c r="BR3411" s="123"/>
      <c r="BX3411" s="123"/>
      <c r="BY3411" s="123"/>
      <c r="CB3411" s="129" t="s">
        <v>2892</v>
      </c>
      <c r="CC3411" s="129" t="s">
        <v>171</v>
      </c>
      <c r="CD3411" s="129" t="s">
        <v>2896</v>
      </c>
      <c r="CE3411" s="129" t="s">
        <v>3050</v>
      </c>
      <c r="CF3411" s="129" t="s">
        <v>3078</v>
      </c>
      <c r="CG3411" s="131" t="s">
        <v>18181</v>
      </c>
      <c r="CH3411" s="131" t="s">
        <v>15470</v>
      </c>
      <c r="CI3411" s="124" t="s">
        <v>22394</v>
      </c>
    </row>
    <row r="3412" spans="45:87" ht="15" hidden="1" x14ac:dyDescent="0.25">
      <c r="AS3412" s="124" t="s">
        <v>7607</v>
      </c>
      <c r="AT3412" s="129" t="s">
        <v>2892</v>
      </c>
      <c r="AU3412" s="129" t="s">
        <v>171</v>
      </c>
      <c r="AV3412" s="129" t="s">
        <v>2896</v>
      </c>
      <c r="AW3412" s="129" t="s">
        <v>3050</v>
      </c>
      <c r="AX3412" s="129" t="s">
        <v>3079</v>
      </c>
      <c r="AZ3412" s="129" t="s">
        <v>3984</v>
      </c>
      <c r="BA3412" s="130" t="s">
        <v>15471</v>
      </c>
      <c r="BB3412" s="130" t="s">
        <v>15472</v>
      </c>
      <c r="BH3412" s="124"/>
      <c r="BI3412" s="124"/>
      <c r="BP3412" s="123"/>
      <c r="BQ3412" s="123"/>
      <c r="BR3412" s="123"/>
      <c r="BX3412" s="123"/>
      <c r="BY3412" s="123"/>
      <c r="CB3412" s="129" t="s">
        <v>2892</v>
      </c>
      <c r="CC3412" s="129" t="s">
        <v>171</v>
      </c>
      <c r="CD3412" s="129" t="s">
        <v>2896</v>
      </c>
      <c r="CE3412" s="129" t="s">
        <v>3050</v>
      </c>
      <c r="CF3412" s="129" t="s">
        <v>3079</v>
      </c>
      <c r="CG3412" s="131" t="s">
        <v>18181</v>
      </c>
      <c r="CH3412" s="131" t="s">
        <v>15472</v>
      </c>
      <c r="CI3412" s="124" t="s">
        <v>22395</v>
      </c>
    </row>
    <row r="3413" spans="45:87" ht="15" hidden="1" x14ac:dyDescent="0.25">
      <c r="AS3413" s="124" t="s">
        <v>7608</v>
      </c>
      <c r="AT3413" s="129" t="s">
        <v>2892</v>
      </c>
      <c r="AU3413" s="129" t="s">
        <v>171</v>
      </c>
      <c r="AV3413" s="129" t="s">
        <v>2896</v>
      </c>
      <c r="AW3413" s="129" t="s">
        <v>3050</v>
      </c>
      <c r="AX3413" s="129" t="s">
        <v>3080</v>
      </c>
      <c r="AZ3413" s="129" t="s">
        <v>3984</v>
      </c>
      <c r="BA3413" s="130" t="s">
        <v>15473</v>
      </c>
      <c r="BB3413" s="130" t="s">
        <v>15474</v>
      </c>
      <c r="BH3413" s="124"/>
      <c r="BI3413" s="124"/>
      <c r="BP3413" s="123"/>
      <c r="BQ3413" s="123"/>
      <c r="BR3413" s="123"/>
      <c r="BX3413" s="123"/>
      <c r="BY3413" s="123"/>
      <c r="CB3413" s="129" t="s">
        <v>2892</v>
      </c>
      <c r="CC3413" s="129" t="s">
        <v>171</v>
      </c>
      <c r="CD3413" s="129" t="s">
        <v>2896</v>
      </c>
      <c r="CE3413" s="129" t="s">
        <v>3050</v>
      </c>
      <c r="CF3413" s="129" t="s">
        <v>3080</v>
      </c>
      <c r="CG3413" s="131" t="s">
        <v>18181</v>
      </c>
      <c r="CH3413" s="131" t="s">
        <v>15474</v>
      </c>
      <c r="CI3413" s="124" t="s">
        <v>22396</v>
      </c>
    </row>
    <row r="3414" spans="45:87" ht="15" hidden="1" x14ac:dyDescent="0.25">
      <c r="AS3414" s="124" t="s">
        <v>7609</v>
      </c>
      <c r="AT3414" s="129" t="s">
        <v>2892</v>
      </c>
      <c r="AU3414" s="129" t="s">
        <v>171</v>
      </c>
      <c r="AV3414" s="129" t="s">
        <v>2897</v>
      </c>
      <c r="AW3414" s="129" t="s">
        <v>3081</v>
      </c>
      <c r="AX3414" s="129" t="s">
        <v>3082</v>
      </c>
      <c r="AZ3414" s="129" t="s">
        <v>3984</v>
      </c>
      <c r="BA3414" s="130" t="s">
        <v>15475</v>
      </c>
      <c r="BB3414" s="130" t="s">
        <v>15476</v>
      </c>
      <c r="BH3414" s="124"/>
      <c r="BI3414" s="124"/>
      <c r="BP3414" s="123"/>
      <c r="BQ3414" s="123"/>
      <c r="BR3414" s="123"/>
      <c r="BX3414" s="123"/>
      <c r="BY3414" s="123"/>
      <c r="CB3414" s="129" t="s">
        <v>2892</v>
      </c>
      <c r="CC3414" s="129" t="s">
        <v>171</v>
      </c>
      <c r="CD3414" s="129" t="s">
        <v>2897</v>
      </c>
      <c r="CE3414" s="129" t="s">
        <v>3081</v>
      </c>
      <c r="CF3414" s="129" t="s">
        <v>3082</v>
      </c>
      <c r="CG3414" s="131" t="s">
        <v>18182</v>
      </c>
      <c r="CH3414" s="131" t="s">
        <v>15476</v>
      </c>
      <c r="CI3414" s="124" t="s">
        <v>22397</v>
      </c>
    </row>
    <row r="3415" spans="45:87" ht="15" hidden="1" x14ac:dyDescent="0.25">
      <c r="AS3415" s="124" t="s">
        <v>7610</v>
      </c>
      <c r="AT3415" s="129" t="s">
        <v>2892</v>
      </c>
      <c r="AU3415" s="129" t="s">
        <v>171</v>
      </c>
      <c r="AV3415" s="129" t="s">
        <v>2897</v>
      </c>
      <c r="AW3415" s="129" t="s">
        <v>3081</v>
      </c>
      <c r="AX3415" s="129" t="s">
        <v>3083</v>
      </c>
      <c r="AZ3415" s="129" t="s">
        <v>3984</v>
      </c>
      <c r="BA3415" s="130" t="s">
        <v>15477</v>
      </c>
      <c r="BB3415" s="130" t="s">
        <v>15478</v>
      </c>
      <c r="BH3415" s="124"/>
      <c r="BI3415" s="124"/>
      <c r="BP3415" s="123"/>
      <c r="BQ3415" s="123"/>
      <c r="BR3415" s="123"/>
      <c r="BX3415" s="123"/>
      <c r="BY3415" s="123"/>
      <c r="CB3415" s="129" t="s">
        <v>2892</v>
      </c>
      <c r="CC3415" s="129" t="s">
        <v>171</v>
      </c>
      <c r="CD3415" s="129" t="s">
        <v>2897</v>
      </c>
      <c r="CE3415" s="129" t="s">
        <v>3081</v>
      </c>
      <c r="CF3415" s="129" t="s">
        <v>3083</v>
      </c>
      <c r="CG3415" s="131" t="s">
        <v>18182</v>
      </c>
      <c r="CH3415" s="131" t="s">
        <v>15478</v>
      </c>
      <c r="CI3415" s="124" t="s">
        <v>22398</v>
      </c>
    </row>
    <row r="3416" spans="45:87" ht="15" hidden="1" x14ac:dyDescent="0.25">
      <c r="AS3416" s="124" t="s">
        <v>7611</v>
      </c>
      <c r="AT3416" s="129" t="s">
        <v>2892</v>
      </c>
      <c r="AU3416" s="129" t="s">
        <v>171</v>
      </c>
      <c r="AV3416" s="129" t="s">
        <v>2897</v>
      </c>
      <c r="AW3416" s="129" t="s">
        <v>3081</v>
      </c>
      <c r="AX3416" s="129" t="s">
        <v>3084</v>
      </c>
      <c r="AZ3416" s="129" t="s">
        <v>3984</v>
      </c>
      <c r="BA3416" s="130" t="s">
        <v>15479</v>
      </c>
      <c r="BB3416" s="130" t="s">
        <v>15480</v>
      </c>
      <c r="BH3416" s="124"/>
      <c r="BI3416" s="124"/>
      <c r="BP3416" s="123"/>
      <c r="BQ3416" s="123"/>
      <c r="BR3416" s="123"/>
      <c r="BX3416" s="123"/>
      <c r="BY3416" s="123"/>
      <c r="CB3416" s="129" t="s">
        <v>2892</v>
      </c>
      <c r="CC3416" s="129" t="s">
        <v>171</v>
      </c>
      <c r="CD3416" s="129" t="s">
        <v>2897</v>
      </c>
      <c r="CE3416" s="129" t="s">
        <v>3081</v>
      </c>
      <c r="CF3416" s="129" t="s">
        <v>3084</v>
      </c>
      <c r="CG3416" s="131" t="s">
        <v>18182</v>
      </c>
      <c r="CH3416" s="131" t="s">
        <v>15480</v>
      </c>
      <c r="CI3416" s="124" t="s">
        <v>22399</v>
      </c>
    </row>
    <row r="3417" spans="45:87" ht="15" hidden="1" x14ac:dyDescent="0.25">
      <c r="AS3417" s="124" t="s">
        <v>7612</v>
      </c>
      <c r="AT3417" s="129" t="s">
        <v>2892</v>
      </c>
      <c r="AU3417" s="129" t="s">
        <v>171</v>
      </c>
      <c r="AV3417" s="129" t="s">
        <v>2897</v>
      </c>
      <c r="AW3417" s="129" t="s">
        <v>3081</v>
      </c>
      <c r="AX3417" s="129" t="s">
        <v>3085</v>
      </c>
      <c r="AZ3417" s="129" t="s">
        <v>3984</v>
      </c>
      <c r="BA3417" s="130" t="s">
        <v>15481</v>
      </c>
      <c r="BB3417" s="130" t="s">
        <v>15482</v>
      </c>
      <c r="BH3417" s="124"/>
      <c r="BI3417" s="124"/>
      <c r="BP3417" s="123"/>
      <c r="BQ3417" s="123"/>
      <c r="BR3417" s="123"/>
      <c r="BX3417" s="123"/>
      <c r="BY3417" s="123"/>
      <c r="CB3417" s="129" t="s">
        <v>2892</v>
      </c>
      <c r="CC3417" s="129" t="s">
        <v>171</v>
      </c>
      <c r="CD3417" s="129" t="s">
        <v>2897</v>
      </c>
      <c r="CE3417" s="129" t="s">
        <v>3081</v>
      </c>
      <c r="CF3417" s="129" t="s">
        <v>3085</v>
      </c>
      <c r="CG3417" s="131" t="s">
        <v>18182</v>
      </c>
      <c r="CH3417" s="131" t="s">
        <v>15482</v>
      </c>
      <c r="CI3417" s="124" t="s">
        <v>22400</v>
      </c>
    </row>
    <row r="3418" spans="45:87" ht="15" hidden="1" x14ac:dyDescent="0.25">
      <c r="AS3418" s="124" t="s">
        <v>7613</v>
      </c>
      <c r="AT3418" s="129" t="s">
        <v>2892</v>
      </c>
      <c r="AU3418" s="129" t="s">
        <v>171</v>
      </c>
      <c r="AV3418" s="129" t="s">
        <v>2897</v>
      </c>
      <c r="AW3418" s="129" t="s">
        <v>3081</v>
      </c>
      <c r="AX3418" s="129" t="s">
        <v>3086</v>
      </c>
      <c r="AZ3418" s="129" t="s">
        <v>3984</v>
      </c>
      <c r="BA3418" s="130" t="s">
        <v>15483</v>
      </c>
      <c r="BB3418" s="130" t="s">
        <v>15484</v>
      </c>
      <c r="BH3418" s="124"/>
      <c r="BI3418" s="124"/>
      <c r="BP3418" s="123"/>
      <c r="BQ3418" s="123"/>
      <c r="BR3418" s="123"/>
      <c r="BX3418" s="123"/>
      <c r="BY3418" s="123"/>
      <c r="CB3418" s="129" t="s">
        <v>2892</v>
      </c>
      <c r="CC3418" s="129" t="s">
        <v>171</v>
      </c>
      <c r="CD3418" s="129" t="s">
        <v>2897</v>
      </c>
      <c r="CE3418" s="129" t="s">
        <v>3081</v>
      </c>
      <c r="CF3418" s="129" t="s">
        <v>3086</v>
      </c>
      <c r="CG3418" s="131" t="s">
        <v>18182</v>
      </c>
      <c r="CH3418" s="131" t="s">
        <v>15484</v>
      </c>
      <c r="CI3418" s="124" t="s">
        <v>22401</v>
      </c>
    </row>
    <row r="3419" spans="45:87" ht="15" hidden="1" x14ac:dyDescent="0.25">
      <c r="AS3419" s="124" t="s">
        <v>7614</v>
      </c>
      <c r="AT3419" s="129" t="s">
        <v>2892</v>
      </c>
      <c r="AU3419" s="129" t="s">
        <v>171</v>
      </c>
      <c r="AV3419" s="129" t="s">
        <v>2897</v>
      </c>
      <c r="AW3419" s="129" t="s">
        <v>3081</v>
      </c>
      <c r="AX3419" s="129" t="s">
        <v>3087</v>
      </c>
      <c r="AZ3419" s="129" t="s">
        <v>3984</v>
      </c>
      <c r="BA3419" s="130" t="s">
        <v>15485</v>
      </c>
      <c r="BB3419" s="130" t="s">
        <v>15486</v>
      </c>
      <c r="BH3419" s="124"/>
      <c r="BI3419" s="124"/>
      <c r="BP3419" s="123"/>
      <c r="BQ3419" s="123"/>
      <c r="BR3419" s="123"/>
      <c r="BX3419" s="123"/>
      <c r="BY3419" s="123"/>
      <c r="CB3419" s="129" t="s">
        <v>2892</v>
      </c>
      <c r="CC3419" s="129" t="s">
        <v>171</v>
      </c>
      <c r="CD3419" s="129" t="s">
        <v>2897</v>
      </c>
      <c r="CE3419" s="129" t="s">
        <v>3081</v>
      </c>
      <c r="CF3419" s="129" t="s">
        <v>3087</v>
      </c>
      <c r="CG3419" s="131" t="s">
        <v>18182</v>
      </c>
      <c r="CH3419" s="131" t="s">
        <v>15486</v>
      </c>
      <c r="CI3419" s="124" t="s">
        <v>22402</v>
      </c>
    </row>
    <row r="3420" spans="45:87" ht="15" hidden="1" x14ac:dyDescent="0.25">
      <c r="AS3420" s="124" t="s">
        <v>7615</v>
      </c>
      <c r="AT3420" s="129" t="s">
        <v>2892</v>
      </c>
      <c r="AU3420" s="129" t="s">
        <v>171</v>
      </c>
      <c r="AV3420" s="129" t="s">
        <v>2897</v>
      </c>
      <c r="AW3420" s="129" t="s">
        <v>3081</v>
      </c>
      <c r="AX3420" s="129" t="s">
        <v>3088</v>
      </c>
      <c r="AZ3420" s="129" t="s">
        <v>3984</v>
      </c>
      <c r="BA3420" s="130" t="s">
        <v>15487</v>
      </c>
      <c r="BB3420" s="130" t="s">
        <v>15488</v>
      </c>
      <c r="BH3420" s="124"/>
      <c r="BI3420" s="124"/>
      <c r="BP3420" s="123"/>
      <c r="BQ3420" s="123"/>
      <c r="BR3420" s="123"/>
      <c r="BX3420" s="123"/>
      <c r="BY3420" s="123"/>
      <c r="CB3420" s="129" t="s">
        <v>2892</v>
      </c>
      <c r="CC3420" s="129" t="s">
        <v>171</v>
      </c>
      <c r="CD3420" s="129" t="s">
        <v>2897</v>
      </c>
      <c r="CE3420" s="129" t="s">
        <v>3081</v>
      </c>
      <c r="CF3420" s="129" t="s">
        <v>3088</v>
      </c>
      <c r="CG3420" s="131" t="s">
        <v>18182</v>
      </c>
      <c r="CH3420" s="131" t="s">
        <v>15488</v>
      </c>
      <c r="CI3420" s="124" t="s">
        <v>22403</v>
      </c>
    </row>
    <row r="3421" spans="45:87" ht="15" hidden="1" x14ac:dyDescent="0.25">
      <c r="AS3421" s="124" t="s">
        <v>7616</v>
      </c>
      <c r="AT3421" s="129" t="s">
        <v>2892</v>
      </c>
      <c r="AU3421" s="129" t="s">
        <v>171</v>
      </c>
      <c r="AV3421" s="129" t="s">
        <v>2897</v>
      </c>
      <c r="AW3421" s="129" t="s">
        <v>3081</v>
      </c>
      <c r="AX3421" s="129" t="s">
        <v>3089</v>
      </c>
      <c r="AZ3421" s="129" t="s">
        <v>3984</v>
      </c>
      <c r="BA3421" s="130" t="s">
        <v>15489</v>
      </c>
      <c r="BB3421" s="130" t="s">
        <v>15490</v>
      </c>
      <c r="BH3421" s="124"/>
      <c r="BI3421" s="124"/>
      <c r="BP3421" s="123"/>
      <c r="BQ3421" s="123"/>
      <c r="BR3421" s="123"/>
      <c r="BX3421" s="123"/>
      <c r="BY3421" s="123"/>
      <c r="CB3421" s="129" t="s">
        <v>2892</v>
      </c>
      <c r="CC3421" s="129" t="s">
        <v>171</v>
      </c>
      <c r="CD3421" s="129" t="s">
        <v>2897</v>
      </c>
      <c r="CE3421" s="129" t="s">
        <v>3081</v>
      </c>
      <c r="CF3421" s="129" t="s">
        <v>3089</v>
      </c>
      <c r="CG3421" s="131" t="s">
        <v>18182</v>
      </c>
      <c r="CH3421" s="131" t="s">
        <v>15490</v>
      </c>
      <c r="CI3421" s="124" t="s">
        <v>22404</v>
      </c>
    </row>
    <row r="3422" spans="45:87" ht="15" hidden="1" x14ac:dyDescent="0.25">
      <c r="AS3422" s="124" t="s">
        <v>7617</v>
      </c>
      <c r="AT3422" s="129" t="s">
        <v>2892</v>
      </c>
      <c r="AU3422" s="129" t="s">
        <v>171</v>
      </c>
      <c r="AV3422" s="129" t="s">
        <v>2897</v>
      </c>
      <c r="AW3422" s="129" t="s">
        <v>3081</v>
      </c>
      <c r="AX3422" s="129" t="s">
        <v>3090</v>
      </c>
      <c r="AZ3422" s="129" t="s">
        <v>3984</v>
      </c>
      <c r="BA3422" s="130" t="s">
        <v>15491</v>
      </c>
      <c r="BB3422" s="130" t="s">
        <v>15492</v>
      </c>
      <c r="BH3422" s="124"/>
      <c r="BI3422" s="124"/>
      <c r="BP3422" s="123"/>
      <c r="BQ3422" s="123"/>
      <c r="BR3422" s="123"/>
      <c r="BX3422" s="123"/>
      <c r="BY3422" s="123"/>
      <c r="CB3422" s="129" t="s">
        <v>2892</v>
      </c>
      <c r="CC3422" s="129" t="s">
        <v>171</v>
      </c>
      <c r="CD3422" s="129" t="s">
        <v>2897</v>
      </c>
      <c r="CE3422" s="129" t="s">
        <v>3081</v>
      </c>
      <c r="CF3422" s="129" t="s">
        <v>3090</v>
      </c>
      <c r="CG3422" s="131" t="s">
        <v>18182</v>
      </c>
      <c r="CH3422" s="131" t="s">
        <v>15492</v>
      </c>
      <c r="CI3422" s="124" t="s">
        <v>22405</v>
      </c>
    </row>
    <row r="3423" spans="45:87" ht="15" hidden="1" x14ac:dyDescent="0.25">
      <c r="AS3423" s="124" t="s">
        <v>7618</v>
      </c>
      <c r="AT3423" s="129" t="s">
        <v>2892</v>
      </c>
      <c r="AU3423" s="129" t="s">
        <v>171</v>
      </c>
      <c r="AV3423" s="129" t="s">
        <v>2897</v>
      </c>
      <c r="AW3423" s="129" t="s">
        <v>3081</v>
      </c>
      <c r="AX3423" s="129" t="s">
        <v>3091</v>
      </c>
      <c r="AZ3423" s="129" t="s">
        <v>3984</v>
      </c>
      <c r="BA3423" s="130" t="s">
        <v>15493</v>
      </c>
      <c r="BB3423" s="130" t="s">
        <v>15494</v>
      </c>
      <c r="BH3423" s="124"/>
      <c r="BI3423" s="124"/>
      <c r="BP3423" s="123"/>
      <c r="BQ3423" s="123"/>
      <c r="BR3423" s="123"/>
      <c r="BX3423" s="123"/>
      <c r="BY3423" s="123"/>
      <c r="CB3423" s="129" t="s">
        <v>2892</v>
      </c>
      <c r="CC3423" s="129" t="s">
        <v>171</v>
      </c>
      <c r="CD3423" s="129" t="s">
        <v>2897</v>
      </c>
      <c r="CE3423" s="129" t="s">
        <v>3081</v>
      </c>
      <c r="CF3423" s="129" t="s">
        <v>3091</v>
      </c>
      <c r="CG3423" s="131" t="s">
        <v>18182</v>
      </c>
      <c r="CH3423" s="131" t="s">
        <v>15494</v>
      </c>
      <c r="CI3423" s="124" t="s">
        <v>22406</v>
      </c>
    </row>
    <row r="3424" spans="45:87" ht="15" hidden="1" x14ac:dyDescent="0.25">
      <c r="AS3424" s="124" t="s">
        <v>7619</v>
      </c>
      <c r="AT3424" s="129" t="s">
        <v>2892</v>
      </c>
      <c r="AU3424" s="129" t="s">
        <v>171</v>
      </c>
      <c r="AV3424" s="129" t="s">
        <v>2897</v>
      </c>
      <c r="AW3424" s="129" t="s">
        <v>3081</v>
      </c>
      <c r="AX3424" s="129" t="s">
        <v>3092</v>
      </c>
      <c r="AZ3424" s="129" t="s">
        <v>3984</v>
      </c>
      <c r="BA3424" s="130" t="s">
        <v>15495</v>
      </c>
      <c r="BB3424" s="130" t="s">
        <v>15496</v>
      </c>
      <c r="BH3424" s="124"/>
      <c r="BI3424" s="124"/>
      <c r="BP3424" s="123"/>
      <c r="BQ3424" s="123"/>
      <c r="BR3424" s="123"/>
      <c r="BX3424" s="123"/>
      <c r="BY3424" s="123"/>
      <c r="CB3424" s="129" t="s">
        <v>2892</v>
      </c>
      <c r="CC3424" s="129" t="s">
        <v>171</v>
      </c>
      <c r="CD3424" s="129" t="s">
        <v>2897</v>
      </c>
      <c r="CE3424" s="129" t="s">
        <v>3081</v>
      </c>
      <c r="CF3424" s="129" t="s">
        <v>3092</v>
      </c>
      <c r="CG3424" s="131" t="s">
        <v>18182</v>
      </c>
      <c r="CH3424" s="131" t="s">
        <v>15496</v>
      </c>
      <c r="CI3424" s="124" t="s">
        <v>22407</v>
      </c>
    </row>
    <row r="3425" spans="45:87" ht="15" hidden="1" x14ac:dyDescent="0.25">
      <c r="AS3425" s="124" t="s">
        <v>7620</v>
      </c>
      <c r="AT3425" s="129" t="s">
        <v>2892</v>
      </c>
      <c r="AU3425" s="129" t="s">
        <v>171</v>
      </c>
      <c r="AV3425" s="129" t="s">
        <v>2897</v>
      </c>
      <c r="AW3425" s="129" t="s">
        <v>3081</v>
      </c>
      <c r="AX3425" s="129" t="s">
        <v>3093</v>
      </c>
      <c r="AZ3425" s="129" t="s">
        <v>3984</v>
      </c>
      <c r="BA3425" s="130" t="s">
        <v>15497</v>
      </c>
      <c r="BB3425" s="130" t="s">
        <v>15498</v>
      </c>
      <c r="BH3425" s="124"/>
      <c r="BI3425" s="124"/>
      <c r="BP3425" s="123"/>
      <c r="BQ3425" s="123"/>
      <c r="BR3425" s="123"/>
      <c r="BX3425" s="123"/>
      <c r="BY3425" s="123"/>
      <c r="CB3425" s="129" t="s">
        <v>2892</v>
      </c>
      <c r="CC3425" s="129" t="s">
        <v>171</v>
      </c>
      <c r="CD3425" s="129" t="s">
        <v>2897</v>
      </c>
      <c r="CE3425" s="129" t="s">
        <v>3081</v>
      </c>
      <c r="CF3425" s="129" t="s">
        <v>3093</v>
      </c>
      <c r="CG3425" s="131" t="s">
        <v>18182</v>
      </c>
      <c r="CH3425" s="131" t="s">
        <v>15498</v>
      </c>
      <c r="CI3425" s="124" t="s">
        <v>22408</v>
      </c>
    </row>
    <row r="3426" spans="45:87" ht="15" hidden="1" x14ac:dyDescent="0.25">
      <c r="AS3426" s="124" t="s">
        <v>7621</v>
      </c>
      <c r="AT3426" s="129" t="s">
        <v>2892</v>
      </c>
      <c r="AU3426" s="129" t="s">
        <v>171</v>
      </c>
      <c r="AV3426" s="129" t="s">
        <v>2897</v>
      </c>
      <c r="AW3426" s="129" t="s">
        <v>3081</v>
      </c>
      <c r="AX3426" s="129" t="s">
        <v>3094</v>
      </c>
      <c r="AZ3426" s="129" t="s">
        <v>3984</v>
      </c>
      <c r="BA3426" s="130" t="s">
        <v>15499</v>
      </c>
      <c r="BB3426" s="130" t="s">
        <v>15500</v>
      </c>
      <c r="BH3426" s="124"/>
      <c r="BI3426" s="124"/>
      <c r="BP3426" s="123"/>
      <c r="BQ3426" s="123"/>
      <c r="BR3426" s="123"/>
      <c r="BX3426" s="123"/>
      <c r="BY3426" s="123"/>
      <c r="CB3426" s="129" t="s">
        <v>2892</v>
      </c>
      <c r="CC3426" s="129" t="s">
        <v>171</v>
      </c>
      <c r="CD3426" s="129" t="s">
        <v>2897</v>
      </c>
      <c r="CE3426" s="129" t="s">
        <v>3081</v>
      </c>
      <c r="CF3426" s="129" t="s">
        <v>3094</v>
      </c>
      <c r="CG3426" s="131" t="s">
        <v>18182</v>
      </c>
      <c r="CH3426" s="131" t="s">
        <v>15500</v>
      </c>
      <c r="CI3426" s="124" t="s">
        <v>22409</v>
      </c>
    </row>
    <row r="3427" spans="45:87" ht="15" hidden="1" x14ac:dyDescent="0.25">
      <c r="AS3427" s="124" t="s">
        <v>7622</v>
      </c>
      <c r="AT3427" s="129" t="s">
        <v>2892</v>
      </c>
      <c r="AU3427" s="129" t="s">
        <v>171</v>
      </c>
      <c r="AV3427" s="129" t="s">
        <v>2897</v>
      </c>
      <c r="AW3427" s="129" t="s">
        <v>3081</v>
      </c>
      <c r="AX3427" s="129" t="s">
        <v>3095</v>
      </c>
      <c r="AZ3427" s="129" t="s">
        <v>3984</v>
      </c>
      <c r="BA3427" s="130" t="s">
        <v>15501</v>
      </c>
      <c r="BB3427" s="130" t="s">
        <v>15502</v>
      </c>
      <c r="BH3427" s="124"/>
      <c r="BI3427" s="124"/>
      <c r="BP3427" s="123"/>
      <c r="BQ3427" s="123"/>
      <c r="BR3427" s="123"/>
      <c r="BX3427" s="123"/>
      <c r="BY3427" s="123"/>
      <c r="CB3427" s="129" t="s">
        <v>2892</v>
      </c>
      <c r="CC3427" s="129" t="s">
        <v>171</v>
      </c>
      <c r="CD3427" s="129" t="s">
        <v>2897</v>
      </c>
      <c r="CE3427" s="129" t="s">
        <v>3081</v>
      </c>
      <c r="CF3427" s="129" t="s">
        <v>3095</v>
      </c>
      <c r="CG3427" s="131" t="s">
        <v>18182</v>
      </c>
      <c r="CH3427" s="131" t="s">
        <v>15502</v>
      </c>
      <c r="CI3427" s="124" t="s">
        <v>22410</v>
      </c>
    </row>
    <row r="3428" spans="45:87" ht="15" hidden="1" x14ac:dyDescent="0.25">
      <c r="AS3428" s="124" t="s">
        <v>7623</v>
      </c>
      <c r="AT3428" s="129" t="s">
        <v>2892</v>
      </c>
      <c r="AU3428" s="129" t="s">
        <v>171</v>
      </c>
      <c r="AV3428" s="129" t="s">
        <v>2897</v>
      </c>
      <c r="AW3428" s="129" t="s">
        <v>3081</v>
      </c>
      <c r="AX3428" s="129" t="s">
        <v>3096</v>
      </c>
      <c r="AZ3428" s="129" t="s">
        <v>3984</v>
      </c>
      <c r="BA3428" s="130" t="s">
        <v>15503</v>
      </c>
      <c r="BB3428" s="130" t="s">
        <v>15504</v>
      </c>
      <c r="BH3428" s="124"/>
      <c r="BI3428" s="124"/>
      <c r="BP3428" s="123"/>
      <c r="BQ3428" s="123"/>
      <c r="BR3428" s="123"/>
      <c r="BX3428" s="123"/>
      <c r="BY3428" s="123"/>
      <c r="CB3428" s="129" t="s">
        <v>2892</v>
      </c>
      <c r="CC3428" s="129" t="s">
        <v>171</v>
      </c>
      <c r="CD3428" s="129" t="s">
        <v>2897</v>
      </c>
      <c r="CE3428" s="129" t="s">
        <v>3081</v>
      </c>
      <c r="CF3428" s="129" t="s">
        <v>3096</v>
      </c>
      <c r="CG3428" s="131" t="s">
        <v>18182</v>
      </c>
      <c r="CH3428" s="131" t="s">
        <v>15504</v>
      </c>
      <c r="CI3428" s="124" t="s">
        <v>22411</v>
      </c>
    </row>
    <row r="3429" spans="45:87" ht="15" hidden="1" x14ac:dyDescent="0.25">
      <c r="AS3429" s="124" t="s">
        <v>7624</v>
      </c>
      <c r="AT3429" s="129" t="s">
        <v>2892</v>
      </c>
      <c r="AU3429" s="129" t="s">
        <v>171</v>
      </c>
      <c r="AV3429" s="129" t="s">
        <v>2897</v>
      </c>
      <c r="AW3429" s="129" t="s">
        <v>3081</v>
      </c>
      <c r="AX3429" s="129" t="s">
        <v>3097</v>
      </c>
      <c r="AZ3429" s="129" t="s">
        <v>3984</v>
      </c>
      <c r="BA3429" s="130" t="s">
        <v>15505</v>
      </c>
      <c r="BB3429" s="130" t="s">
        <v>15506</v>
      </c>
      <c r="BH3429" s="124"/>
      <c r="BI3429" s="124"/>
      <c r="BP3429" s="123"/>
      <c r="BQ3429" s="123"/>
      <c r="BR3429" s="123"/>
      <c r="BX3429" s="123"/>
      <c r="BY3429" s="123"/>
      <c r="CB3429" s="129" t="s">
        <v>2892</v>
      </c>
      <c r="CC3429" s="129" t="s">
        <v>171</v>
      </c>
      <c r="CD3429" s="129" t="s">
        <v>2897</v>
      </c>
      <c r="CE3429" s="129" t="s">
        <v>3081</v>
      </c>
      <c r="CF3429" s="129" t="s">
        <v>3097</v>
      </c>
      <c r="CG3429" s="131" t="s">
        <v>18182</v>
      </c>
      <c r="CH3429" s="131" t="s">
        <v>15506</v>
      </c>
      <c r="CI3429" s="124" t="s">
        <v>22412</v>
      </c>
    </row>
    <row r="3430" spans="45:87" ht="15" hidden="1" x14ac:dyDescent="0.25">
      <c r="AS3430" s="124" t="s">
        <v>7625</v>
      </c>
      <c r="AT3430" s="129" t="s">
        <v>2892</v>
      </c>
      <c r="AU3430" s="129" t="s">
        <v>171</v>
      </c>
      <c r="AV3430" s="129" t="s">
        <v>2897</v>
      </c>
      <c r="AW3430" s="129" t="s">
        <v>3081</v>
      </c>
      <c r="AX3430" s="129" t="s">
        <v>3098</v>
      </c>
      <c r="AZ3430" s="129" t="s">
        <v>3984</v>
      </c>
      <c r="BA3430" s="130" t="s">
        <v>15507</v>
      </c>
      <c r="BB3430" s="130" t="s">
        <v>15508</v>
      </c>
      <c r="BH3430" s="124"/>
      <c r="BI3430" s="124"/>
      <c r="BP3430" s="123"/>
      <c r="BQ3430" s="123"/>
      <c r="BR3430" s="123"/>
      <c r="BX3430" s="123"/>
      <c r="BY3430" s="123"/>
      <c r="CB3430" s="129" t="s">
        <v>2892</v>
      </c>
      <c r="CC3430" s="129" t="s">
        <v>171</v>
      </c>
      <c r="CD3430" s="129" t="s">
        <v>2897</v>
      </c>
      <c r="CE3430" s="129" t="s">
        <v>3081</v>
      </c>
      <c r="CF3430" s="129" t="s">
        <v>3098</v>
      </c>
      <c r="CG3430" s="131" t="s">
        <v>18182</v>
      </c>
      <c r="CH3430" s="131" t="s">
        <v>15508</v>
      </c>
      <c r="CI3430" s="124" t="s">
        <v>22413</v>
      </c>
    </row>
    <row r="3431" spans="45:87" ht="15" hidden="1" x14ac:dyDescent="0.25">
      <c r="AS3431" s="124" t="s">
        <v>7626</v>
      </c>
      <c r="AT3431" s="129" t="s">
        <v>2892</v>
      </c>
      <c r="AU3431" s="129" t="s">
        <v>171</v>
      </c>
      <c r="AV3431" s="129" t="s">
        <v>2897</v>
      </c>
      <c r="AW3431" s="129" t="s">
        <v>3081</v>
      </c>
      <c r="AX3431" s="129" t="s">
        <v>3099</v>
      </c>
      <c r="AZ3431" s="129" t="s">
        <v>3984</v>
      </c>
      <c r="BA3431" s="130" t="s">
        <v>15509</v>
      </c>
      <c r="BB3431" s="130" t="s">
        <v>15510</v>
      </c>
      <c r="BH3431" s="124"/>
      <c r="BI3431" s="124"/>
      <c r="BP3431" s="123"/>
      <c r="BQ3431" s="123"/>
      <c r="BR3431" s="123"/>
      <c r="BX3431" s="123"/>
      <c r="BY3431" s="123"/>
      <c r="CB3431" s="129" t="s">
        <v>2892</v>
      </c>
      <c r="CC3431" s="129" t="s">
        <v>171</v>
      </c>
      <c r="CD3431" s="129" t="s">
        <v>2897</v>
      </c>
      <c r="CE3431" s="129" t="s">
        <v>3081</v>
      </c>
      <c r="CF3431" s="129" t="s">
        <v>3099</v>
      </c>
      <c r="CG3431" s="131" t="s">
        <v>18182</v>
      </c>
      <c r="CH3431" s="131" t="s">
        <v>15510</v>
      </c>
      <c r="CI3431" s="124" t="s">
        <v>22414</v>
      </c>
    </row>
    <row r="3432" spans="45:87" ht="15" hidden="1" x14ac:dyDescent="0.25">
      <c r="AS3432" s="124" t="s">
        <v>7627</v>
      </c>
      <c r="AT3432" s="129" t="s">
        <v>2892</v>
      </c>
      <c r="AU3432" s="129" t="s">
        <v>171</v>
      </c>
      <c r="AV3432" s="129" t="s">
        <v>2897</v>
      </c>
      <c r="AW3432" s="129" t="s">
        <v>3081</v>
      </c>
      <c r="AX3432" s="129" t="s">
        <v>3100</v>
      </c>
      <c r="AZ3432" s="129" t="s">
        <v>3984</v>
      </c>
      <c r="BA3432" s="130" t="s">
        <v>15511</v>
      </c>
      <c r="BB3432" s="130" t="s">
        <v>15512</v>
      </c>
      <c r="BH3432" s="124"/>
      <c r="BI3432" s="124"/>
      <c r="BP3432" s="123"/>
      <c r="BQ3432" s="123"/>
      <c r="BR3432" s="123"/>
      <c r="BX3432" s="123"/>
      <c r="BY3432" s="123"/>
      <c r="CB3432" s="129" t="s">
        <v>2892</v>
      </c>
      <c r="CC3432" s="129" t="s">
        <v>171</v>
      </c>
      <c r="CD3432" s="129" t="s">
        <v>2897</v>
      </c>
      <c r="CE3432" s="129" t="s">
        <v>3081</v>
      </c>
      <c r="CF3432" s="129" t="s">
        <v>3100</v>
      </c>
      <c r="CG3432" s="131" t="s">
        <v>18182</v>
      </c>
      <c r="CH3432" s="131" t="s">
        <v>15512</v>
      </c>
      <c r="CI3432" s="124" t="s">
        <v>22415</v>
      </c>
    </row>
    <row r="3433" spans="45:87" ht="15" hidden="1" x14ac:dyDescent="0.25">
      <c r="AS3433" s="124" t="s">
        <v>7628</v>
      </c>
      <c r="AT3433" s="129" t="s">
        <v>2892</v>
      </c>
      <c r="AU3433" s="129" t="s">
        <v>171</v>
      </c>
      <c r="AV3433" s="129" t="s">
        <v>2897</v>
      </c>
      <c r="AW3433" s="129" t="s">
        <v>3081</v>
      </c>
      <c r="AX3433" s="129" t="s">
        <v>3101</v>
      </c>
      <c r="AZ3433" s="129" t="s">
        <v>3984</v>
      </c>
      <c r="BA3433" s="130" t="s">
        <v>15513</v>
      </c>
      <c r="BB3433" s="130" t="s">
        <v>15514</v>
      </c>
      <c r="BH3433" s="124"/>
      <c r="BI3433" s="124"/>
      <c r="BP3433" s="123"/>
      <c r="BQ3433" s="123"/>
      <c r="BR3433" s="123"/>
      <c r="BX3433" s="123"/>
      <c r="BY3433" s="123"/>
      <c r="CB3433" s="129" t="s">
        <v>2892</v>
      </c>
      <c r="CC3433" s="129" t="s">
        <v>171</v>
      </c>
      <c r="CD3433" s="129" t="s">
        <v>2897</v>
      </c>
      <c r="CE3433" s="129" t="s">
        <v>3081</v>
      </c>
      <c r="CF3433" s="129" t="s">
        <v>3101</v>
      </c>
      <c r="CG3433" s="131" t="s">
        <v>18182</v>
      </c>
      <c r="CH3433" s="131" t="s">
        <v>15514</v>
      </c>
      <c r="CI3433" s="124" t="s">
        <v>22416</v>
      </c>
    </row>
    <row r="3434" spans="45:87" ht="15" hidden="1" x14ac:dyDescent="0.25">
      <c r="AS3434" s="124" t="s">
        <v>7629</v>
      </c>
      <c r="AT3434" s="129" t="s">
        <v>2892</v>
      </c>
      <c r="AU3434" s="129" t="s">
        <v>171</v>
      </c>
      <c r="AV3434" s="129" t="s">
        <v>2897</v>
      </c>
      <c r="AW3434" s="129" t="s">
        <v>3081</v>
      </c>
      <c r="AX3434" s="129" t="s">
        <v>3102</v>
      </c>
      <c r="AZ3434" s="129" t="s">
        <v>3984</v>
      </c>
      <c r="BA3434" s="130" t="s">
        <v>15515</v>
      </c>
      <c r="BB3434" s="130" t="s">
        <v>15516</v>
      </c>
      <c r="BH3434" s="124"/>
      <c r="BI3434" s="124"/>
      <c r="BP3434" s="123"/>
      <c r="BQ3434" s="123"/>
      <c r="BR3434" s="123"/>
      <c r="BX3434" s="123"/>
      <c r="BY3434" s="123"/>
      <c r="CB3434" s="129" t="s">
        <v>2892</v>
      </c>
      <c r="CC3434" s="129" t="s">
        <v>171</v>
      </c>
      <c r="CD3434" s="129" t="s">
        <v>2897</v>
      </c>
      <c r="CE3434" s="129" t="s">
        <v>3081</v>
      </c>
      <c r="CF3434" s="129" t="s">
        <v>3102</v>
      </c>
      <c r="CG3434" s="131" t="s">
        <v>18182</v>
      </c>
      <c r="CH3434" s="131" t="s">
        <v>15516</v>
      </c>
      <c r="CI3434" s="124" t="s">
        <v>22417</v>
      </c>
    </row>
    <row r="3435" spans="45:87" ht="15" hidden="1" x14ac:dyDescent="0.25">
      <c r="AS3435" s="124" t="s">
        <v>7630</v>
      </c>
      <c r="AT3435" s="129" t="s">
        <v>2892</v>
      </c>
      <c r="AU3435" s="129" t="s">
        <v>171</v>
      </c>
      <c r="AV3435" s="129" t="s">
        <v>2897</v>
      </c>
      <c r="AW3435" s="129" t="s">
        <v>3081</v>
      </c>
      <c r="AX3435" s="129" t="s">
        <v>3103</v>
      </c>
      <c r="AZ3435" s="129" t="s">
        <v>3984</v>
      </c>
      <c r="BA3435" s="130" t="s">
        <v>15517</v>
      </c>
      <c r="BB3435" s="130" t="s">
        <v>15518</v>
      </c>
      <c r="BH3435" s="124"/>
      <c r="BI3435" s="124"/>
      <c r="BP3435" s="123"/>
      <c r="BQ3435" s="123"/>
      <c r="BR3435" s="123"/>
      <c r="BX3435" s="123"/>
      <c r="BY3435" s="123"/>
      <c r="CB3435" s="129" t="s">
        <v>2892</v>
      </c>
      <c r="CC3435" s="129" t="s">
        <v>171</v>
      </c>
      <c r="CD3435" s="129" t="s">
        <v>2897</v>
      </c>
      <c r="CE3435" s="129" t="s">
        <v>3081</v>
      </c>
      <c r="CF3435" s="129" t="s">
        <v>3103</v>
      </c>
      <c r="CG3435" s="131" t="s">
        <v>18182</v>
      </c>
      <c r="CH3435" s="131" t="s">
        <v>15518</v>
      </c>
      <c r="CI3435" s="124" t="s">
        <v>22418</v>
      </c>
    </row>
    <row r="3436" spans="45:87" ht="15" hidden="1" x14ac:dyDescent="0.25">
      <c r="AS3436" s="124" t="s">
        <v>7631</v>
      </c>
      <c r="AT3436" s="129" t="s">
        <v>2892</v>
      </c>
      <c r="AU3436" s="129" t="s">
        <v>171</v>
      </c>
      <c r="AV3436" s="129" t="s">
        <v>2897</v>
      </c>
      <c r="AW3436" s="129" t="s">
        <v>3081</v>
      </c>
      <c r="AX3436" s="129" t="s">
        <v>3104</v>
      </c>
      <c r="AZ3436" s="129" t="s">
        <v>3984</v>
      </c>
      <c r="BA3436" s="130" t="s">
        <v>15519</v>
      </c>
      <c r="BB3436" s="130" t="s">
        <v>15520</v>
      </c>
      <c r="BH3436" s="124"/>
      <c r="BI3436" s="124"/>
      <c r="BP3436" s="123"/>
      <c r="BQ3436" s="123"/>
      <c r="BR3436" s="123"/>
      <c r="BX3436" s="123"/>
      <c r="BY3436" s="123"/>
      <c r="CB3436" s="129" t="s">
        <v>2892</v>
      </c>
      <c r="CC3436" s="129" t="s">
        <v>171</v>
      </c>
      <c r="CD3436" s="129" t="s">
        <v>2897</v>
      </c>
      <c r="CE3436" s="129" t="s">
        <v>3081</v>
      </c>
      <c r="CF3436" s="129" t="s">
        <v>3104</v>
      </c>
      <c r="CG3436" s="131" t="s">
        <v>18182</v>
      </c>
      <c r="CH3436" s="131" t="s">
        <v>15520</v>
      </c>
      <c r="CI3436" s="124" t="s">
        <v>22419</v>
      </c>
    </row>
    <row r="3437" spans="45:87" ht="15" hidden="1" x14ac:dyDescent="0.25">
      <c r="AS3437" s="124" t="s">
        <v>7632</v>
      </c>
      <c r="AT3437" s="129" t="s">
        <v>2892</v>
      </c>
      <c r="AU3437" s="129" t="s">
        <v>171</v>
      </c>
      <c r="AV3437" s="129" t="s">
        <v>2897</v>
      </c>
      <c r="AW3437" s="129" t="s">
        <v>3081</v>
      </c>
      <c r="AX3437" s="129" t="s">
        <v>3105</v>
      </c>
      <c r="AZ3437" s="129" t="s">
        <v>3984</v>
      </c>
      <c r="BA3437" s="130" t="s">
        <v>15521</v>
      </c>
      <c r="BB3437" s="130" t="s">
        <v>15522</v>
      </c>
      <c r="BH3437" s="124"/>
      <c r="BI3437" s="124"/>
      <c r="BP3437" s="123"/>
      <c r="BQ3437" s="123"/>
      <c r="BR3437" s="123"/>
      <c r="BX3437" s="123"/>
      <c r="BY3437" s="123"/>
      <c r="CB3437" s="129" t="s">
        <v>2892</v>
      </c>
      <c r="CC3437" s="129" t="s">
        <v>171</v>
      </c>
      <c r="CD3437" s="129" t="s">
        <v>2897</v>
      </c>
      <c r="CE3437" s="129" t="s">
        <v>3081</v>
      </c>
      <c r="CF3437" s="129" t="s">
        <v>3105</v>
      </c>
      <c r="CG3437" s="131" t="s">
        <v>18182</v>
      </c>
      <c r="CH3437" s="131" t="s">
        <v>15522</v>
      </c>
      <c r="CI3437" s="124" t="s">
        <v>22420</v>
      </c>
    </row>
    <row r="3438" spans="45:87" ht="15" hidden="1" x14ac:dyDescent="0.25">
      <c r="AS3438" s="124" t="s">
        <v>7633</v>
      </c>
      <c r="AT3438" s="129" t="s">
        <v>2892</v>
      </c>
      <c r="AU3438" s="129" t="s">
        <v>171</v>
      </c>
      <c r="AV3438" s="129" t="s">
        <v>2897</v>
      </c>
      <c r="AW3438" s="129" t="s">
        <v>3081</v>
      </c>
      <c r="AX3438" s="129" t="s">
        <v>3106</v>
      </c>
      <c r="AZ3438" s="129" t="s">
        <v>3984</v>
      </c>
      <c r="BA3438" s="130" t="s">
        <v>15523</v>
      </c>
      <c r="BB3438" s="130" t="s">
        <v>15524</v>
      </c>
      <c r="BH3438" s="124"/>
      <c r="BI3438" s="124"/>
      <c r="BP3438" s="123"/>
      <c r="BQ3438" s="123"/>
      <c r="BR3438" s="123"/>
      <c r="BX3438" s="123"/>
      <c r="BY3438" s="123"/>
      <c r="CB3438" s="129" t="s">
        <v>2892</v>
      </c>
      <c r="CC3438" s="129" t="s">
        <v>171</v>
      </c>
      <c r="CD3438" s="129" t="s">
        <v>2897</v>
      </c>
      <c r="CE3438" s="129" t="s">
        <v>3081</v>
      </c>
      <c r="CF3438" s="129" t="s">
        <v>3106</v>
      </c>
      <c r="CG3438" s="131" t="s">
        <v>18182</v>
      </c>
      <c r="CH3438" s="131" t="s">
        <v>15524</v>
      </c>
      <c r="CI3438" s="124" t="s">
        <v>22421</v>
      </c>
    </row>
    <row r="3439" spans="45:87" ht="15" hidden="1" x14ac:dyDescent="0.25">
      <c r="AS3439" s="124" t="s">
        <v>7634</v>
      </c>
      <c r="AT3439" s="129" t="s">
        <v>2892</v>
      </c>
      <c r="AU3439" s="129" t="s">
        <v>171</v>
      </c>
      <c r="AV3439" s="129" t="s">
        <v>2897</v>
      </c>
      <c r="AW3439" s="129" t="s">
        <v>3081</v>
      </c>
      <c r="AX3439" s="129" t="s">
        <v>3107</v>
      </c>
      <c r="AZ3439" s="129" t="s">
        <v>3984</v>
      </c>
      <c r="BA3439" s="130" t="s">
        <v>15525</v>
      </c>
      <c r="BB3439" s="130" t="s">
        <v>15526</v>
      </c>
      <c r="BH3439" s="124"/>
      <c r="BI3439" s="124"/>
      <c r="BP3439" s="123"/>
      <c r="BQ3439" s="123"/>
      <c r="BR3439" s="123"/>
      <c r="BX3439" s="123"/>
      <c r="BY3439" s="123"/>
      <c r="CB3439" s="129" t="s">
        <v>2892</v>
      </c>
      <c r="CC3439" s="129" t="s">
        <v>171</v>
      </c>
      <c r="CD3439" s="129" t="s">
        <v>2897</v>
      </c>
      <c r="CE3439" s="129" t="s">
        <v>3081</v>
      </c>
      <c r="CF3439" s="129" t="s">
        <v>3107</v>
      </c>
      <c r="CG3439" s="131" t="s">
        <v>18182</v>
      </c>
      <c r="CH3439" s="131" t="s">
        <v>15526</v>
      </c>
      <c r="CI3439" s="124" t="s">
        <v>22422</v>
      </c>
    </row>
    <row r="3440" spans="45:87" ht="15" hidden="1" x14ac:dyDescent="0.25">
      <c r="AS3440" s="124" t="s">
        <v>7635</v>
      </c>
      <c r="AT3440" s="129" t="s">
        <v>2892</v>
      </c>
      <c r="AU3440" s="129" t="s">
        <v>171</v>
      </c>
      <c r="AV3440" s="129" t="s">
        <v>2897</v>
      </c>
      <c r="AW3440" s="129" t="s">
        <v>3081</v>
      </c>
      <c r="AX3440" s="129" t="s">
        <v>3108</v>
      </c>
      <c r="AZ3440" s="129" t="s">
        <v>3984</v>
      </c>
      <c r="BA3440" s="130" t="s">
        <v>15527</v>
      </c>
      <c r="BB3440" s="130" t="s">
        <v>15528</v>
      </c>
      <c r="BH3440" s="124"/>
      <c r="BI3440" s="124"/>
      <c r="BP3440" s="123"/>
      <c r="BQ3440" s="123"/>
      <c r="BR3440" s="123"/>
      <c r="BX3440" s="123"/>
      <c r="BY3440" s="123"/>
      <c r="CB3440" s="129" t="s">
        <v>2892</v>
      </c>
      <c r="CC3440" s="129" t="s">
        <v>171</v>
      </c>
      <c r="CD3440" s="129" t="s">
        <v>2897</v>
      </c>
      <c r="CE3440" s="129" t="s">
        <v>3081</v>
      </c>
      <c r="CF3440" s="129" t="s">
        <v>3108</v>
      </c>
      <c r="CG3440" s="131" t="s">
        <v>18182</v>
      </c>
      <c r="CH3440" s="131" t="s">
        <v>15528</v>
      </c>
      <c r="CI3440" s="124" t="s">
        <v>22423</v>
      </c>
    </row>
    <row r="3441" spans="45:87" ht="15" hidden="1" x14ac:dyDescent="0.25">
      <c r="AS3441" s="124" t="s">
        <v>7636</v>
      </c>
      <c r="AT3441" s="129" t="s">
        <v>2892</v>
      </c>
      <c r="AU3441" s="129" t="s">
        <v>171</v>
      </c>
      <c r="AV3441" s="129" t="s">
        <v>2897</v>
      </c>
      <c r="AW3441" s="129" t="s">
        <v>3081</v>
      </c>
      <c r="AX3441" s="129" t="s">
        <v>3109</v>
      </c>
      <c r="AZ3441" s="129" t="s">
        <v>3984</v>
      </c>
      <c r="BA3441" s="130" t="s">
        <v>15529</v>
      </c>
      <c r="BB3441" s="130" t="s">
        <v>15530</v>
      </c>
      <c r="BH3441" s="124"/>
      <c r="BI3441" s="124"/>
      <c r="BP3441" s="123"/>
      <c r="BQ3441" s="123"/>
      <c r="BR3441" s="123"/>
      <c r="BX3441" s="123"/>
      <c r="BY3441" s="123"/>
      <c r="CB3441" s="129" t="s">
        <v>2892</v>
      </c>
      <c r="CC3441" s="129" t="s">
        <v>171</v>
      </c>
      <c r="CD3441" s="129" t="s">
        <v>2897</v>
      </c>
      <c r="CE3441" s="129" t="s">
        <v>3081</v>
      </c>
      <c r="CF3441" s="129" t="s">
        <v>3109</v>
      </c>
      <c r="CG3441" s="131" t="s">
        <v>18182</v>
      </c>
      <c r="CH3441" s="131" t="s">
        <v>15530</v>
      </c>
      <c r="CI3441" s="124" t="s">
        <v>22424</v>
      </c>
    </row>
    <row r="3442" spans="45:87" ht="15" hidden="1" x14ac:dyDescent="0.25">
      <c r="AS3442" s="124" t="s">
        <v>7637</v>
      </c>
      <c r="AT3442" s="129" t="s">
        <v>2892</v>
      </c>
      <c r="AU3442" s="129" t="s">
        <v>171</v>
      </c>
      <c r="AV3442" s="129" t="s">
        <v>2897</v>
      </c>
      <c r="AW3442" s="129" t="s">
        <v>3081</v>
      </c>
      <c r="AX3442" s="129" t="s">
        <v>3110</v>
      </c>
      <c r="AZ3442" s="129" t="s">
        <v>3984</v>
      </c>
      <c r="BA3442" s="130" t="s">
        <v>15531</v>
      </c>
      <c r="BB3442" s="130" t="s">
        <v>15532</v>
      </c>
      <c r="BH3442" s="124"/>
      <c r="BI3442" s="124"/>
      <c r="BP3442" s="123"/>
      <c r="BQ3442" s="123"/>
      <c r="BR3442" s="123"/>
      <c r="BX3442" s="123"/>
      <c r="BY3442" s="123"/>
      <c r="CB3442" s="129" t="s">
        <v>2892</v>
      </c>
      <c r="CC3442" s="129" t="s">
        <v>171</v>
      </c>
      <c r="CD3442" s="129" t="s">
        <v>2897</v>
      </c>
      <c r="CE3442" s="129" t="s">
        <v>3081</v>
      </c>
      <c r="CF3442" s="129" t="s">
        <v>3110</v>
      </c>
      <c r="CG3442" s="131" t="s">
        <v>18182</v>
      </c>
      <c r="CH3442" s="131" t="s">
        <v>15532</v>
      </c>
      <c r="CI3442" s="124" t="s">
        <v>22425</v>
      </c>
    </row>
    <row r="3443" spans="45:87" ht="15" hidden="1" x14ac:dyDescent="0.25">
      <c r="AS3443" s="124" t="s">
        <v>7638</v>
      </c>
      <c r="AT3443" s="129" t="s">
        <v>2892</v>
      </c>
      <c r="AU3443" s="129" t="s">
        <v>171</v>
      </c>
      <c r="AV3443" s="129" t="s">
        <v>2897</v>
      </c>
      <c r="AW3443" s="129" t="s">
        <v>3081</v>
      </c>
      <c r="AX3443" s="129" t="s">
        <v>3111</v>
      </c>
      <c r="AZ3443" s="129" t="s">
        <v>3984</v>
      </c>
      <c r="BA3443" s="130" t="s">
        <v>15533</v>
      </c>
      <c r="BB3443" s="130" t="s">
        <v>15534</v>
      </c>
      <c r="BH3443" s="124"/>
      <c r="BI3443" s="124"/>
      <c r="BP3443" s="123"/>
      <c r="BQ3443" s="123"/>
      <c r="BR3443" s="123"/>
      <c r="BX3443" s="123"/>
      <c r="BY3443" s="123"/>
      <c r="CB3443" s="129" t="s">
        <v>2892</v>
      </c>
      <c r="CC3443" s="129" t="s">
        <v>171</v>
      </c>
      <c r="CD3443" s="129" t="s">
        <v>2897</v>
      </c>
      <c r="CE3443" s="129" t="s">
        <v>3081</v>
      </c>
      <c r="CF3443" s="129" t="s">
        <v>3111</v>
      </c>
      <c r="CG3443" s="131" t="s">
        <v>18182</v>
      </c>
      <c r="CH3443" s="131" t="s">
        <v>15534</v>
      </c>
      <c r="CI3443" s="124" t="s">
        <v>22426</v>
      </c>
    </row>
    <row r="3444" spans="45:87" ht="15" hidden="1" x14ac:dyDescent="0.25">
      <c r="AS3444" s="124" t="s">
        <v>7639</v>
      </c>
      <c r="AT3444" s="129" t="s">
        <v>2892</v>
      </c>
      <c r="AU3444" s="129" t="s">
        <v>171</v>
      </c>
      <c r="AV3444" s="129" t="s">
        <v>2897</v>
      </c>
      <c r="AW3444" s="129" t="s">
        <v>3081</v>
      </c>
      <c r="AX3444" s="129" t="s">
        <v>3112</v>
      </c>
      <c r="AZ3444" s="129" t="s">
        <v>3984</v>
      </c>
      <c r="BA3444" s="130" t="s">
        <v>15535</v>
      </c>
      <c r="BB3444" s="130" t="s">
        <v>15536</v>
      </c>
      <c r="BH3444" s="124"/>
      <c r="BI3444" s="124"/>
      <c r="BP3444" s="123"/>
      <c r="BQ3444" s="123"/>
      <c r="BR3444" s="123"/>
      <c r="BX3444" s="123"/>
      <c r="BY3444" s="123"/>
      <c r="CB3444" s="129" t="s">
        <v>2892</v>
      </c>
      <c r="CC3444" s="129" t="s">
        <v>171</v>
      </c>
      <c r="CD3444" s="129" t="s">
        <v>2897</v>
      </c>
      <c r="CE3444" s="129" t="s">
        <v>3081</v>
      </c>
      <c r="CF3444" s="129" t="s">
        <v>3112</v>
      </c>
      <c r="CG3444" s="131" t="s">
        <v>18182</v>
      </c>
      <c r="CH3444" s="131" t="s">
        <v>15536</v>
      </c>
      <c r="CI3444" s="124" t="s">
        <v>22427</v>
      </c>
    </row>
    <row r="3445" spans="45:87" ht="15" hidden="1" x14ac:dyDescent="0.25">
      <c r="AS3445" s="124" t="s">
        <v>7640</v>
      </c>
      <c r="AT3445" s="129" t="s">
        <v>2892</v>
      </c>
      <c r="AU3445" s="129" t="s">
        <v>171</v>
      </c>
      <c r="AV3445" s="129" t="s">
        <v>2897</v>
      </c>
      <c r="AW3445" s="129" t="s">
        <v>3081</v>
      </c>
      <c r="AX3445" s="129" t="s">
        <v>3113</v>
      </c>
      <c r="AZ3445" s="129" t="s">
        <v>3984</v>
      </c>
      <c r="BA3445" s="130" t="s">
        <v>15537</v>
      </c>
      <c r="BB3445" s="130" t="s">
        <v>15538</v>
      </c>
      <c r="BH3445" s="124"/>
      <c r="BI3445" s="124"/>
      <c r="BP3445" s="123"/>
      <c r="BQ3445" s="123"/>
      <c r="BR3445" s="123"/>
      <c r="BX3445" s="123"/>
      <c r="BY3445" s="123"/>
      <c r="CB3445" s="129" t="s">
        <v>2892</v>
      </c>
      <c r="CC3445" s="129" t="s">
        <v>171</v>
      </c>
      <c r="CD3445" s="129" t="s">
        <v>2897</v>
      </c>
      <c r="CE3445" s="129" t="s">
        <v>3081</v>
      </c>
      <c r="CF3445" s="129" t="s">
        <v>3113</v>
      </c>
      <c r="CG3445" s="131" t="s">
        <v>18182</v>
      </c>
      <c r="CH3445" s="131" t="s">
        <v>15538</v>
      </c>
      <c r="CI3445" s="124" t="s">
        <v>22428</v>
      </c>
    </row>
    <row r="3446" spans="45:87" ht="15" hidden="1" x14ac:dyDescent="0.25">
      <c r="AS3446" s="124" t="s">
        <v>7641</v>
      </c>
      <c r="AT3446" s="129" t="s">
        <v>2892</v>
      </c>
      <c r="AU3446" s="129" t="s">
        <v>171</v>
      </c>
      <c r="AV3446" s="129" t="s">
        <v>2897</v>
      </c>
      <c r="AW3446" s="129" t="s">
        <v>3081</v>
      </c>
      <c r="AX3446" s="129" t="s">
        <v>3114</v>
      </c>
      <c r="AZ3446" s="129" t="s">
        <v>3984</v>
      </c>
      <c r="BA3446" s="130" t="s">
        <v>15539</v>
      </c>
      <c r="BB3446" s="130" t="s">
        <v>15540</v>
      </c>
      <c r="BH3446" s="124"/>
      <c r="BI3446" s="124"/>
      <c r="BP3446" s="123"/>
      <c r="BQ3446" s="123"/>
      <c r="BR3446" s="123"/>
      <c r="BX3446" s="123"/>
      <c r="BY3446" s="123"/>
      <c r="CB3446" s="129" t="s">
        <v>2892</v>
      </c>
      <c r="CC3446" s="129" t="s">
        <v>171</v>
      </c>
      <c r="CD3446" s="129" t="s">
        <v>2897</v>
      </c>
      <c r="CE3446" s="129" t="s">
        <v>3081</v>
      </c>
      <c r="CF3446" s="129" t="s">
        <v>3114</v>
      </c>
      <c r="CG3446" s="131" t="s">
        <v>18182</v>
      </c>
      <c r="CH3446" s="131" t="s">
        <v>15540</v>
      </c>
      <c r="CI3446" s="124" t="s">
        <v>22429</v>
      </c>
    </row>
    <row r="3447" spans="45:87" ht="15" hidden="1" x14ac:dyDescent="0.25">
      <c r="AS3447" s="124" t="s">
        <v>7642</v>
      </c>
      <c r="AT3447" s="129" t="s">
        <v>2892</v>
      </c>
      <c r="AU3447" s="129" t="s">
        <v>171</v>
      </c>
      <c r="AV3447" s="129" t="s">
        <v>2897</v>
      </c>
      <c r="AW3447" s="129" t="s">
        <v>3081</v>
      </c>
      <c r="AX3447" s="129" t="s">
        <v>3115</v>
      </c>
      <c r="AZ3447" s="129" t="s">
        <v>3984</v>
      </c>
      <c r="BA3447" s="130" t="s">
        <v>15541</v>
      </c>
      <c r="BB3447" s="130" t="s">
        <v>15542</v>
      </c>
      <c r="BH3447" s="124"/>
      <c r="BI3447" s="124"/>
      <c r="BP3447" s="123"/>
      <c r="BQ3447" s="123"/>
      <c r="BR3447" s="123"/>
      <c r="BX3447" s="123"/>
      <c r="BY3447" s="123"/>
      <c r="CB3447" s="129" t="s">
        <v>2892</v>
      </c>
      <c r="CC3447" s="129" t="s">
        <v>171</v>
      </c>
      <c r="CD3447" s="129" t="s">
        <v>2897</v>
      </c>
      <c r="CE3447" s="129" t="s">
        <v>3081</v>
      </c>
      <c r="CF3447" s="129" t="s">
        <v>3115</v>
      </c>
      <c r="CG3447" s="131" t="s">
        <v>18182</v>
      </c>
      <c r="CH3447" s="131" t="s">
        <v>15542</v>
      </c>
      <c r="CI3447" s="124" t="s">
        <v>22430</v>
      </c>
    </row>
    <row r="3448" spans="45:87" ht="15" hidden="1" x14ac:dyDescent="0.25">
      <c r="AS3448" s="124" t="s">
        <v>7643</v>
      </c>
      <c r="AT3448" s="129" t="s">
        <v>2892</v>
      </c>
      <c r="AU3448" s="129" t="s">
        <v>171</v>
      </c>
      <c r="AV3448" s="129" t="s">
        <v>2897</v>
      </c>
      <c r="AW3448" s="129" t="s">
        <v>3081</v>
      </c>
      <c r="AX3448" s="129" t="s">
        <v>3116</v>
      </c>
      <c r="AZ3448" s="129" t="s">
        <v>3984</v>
      </c>
      <c r="BA3448" s="130" t="s">
        <v>15543</v>
      </c>
      <c r="BB3448" s="130" t="s">
        <v>15544</v>
      </c>
      <c r="BH3448" s="124"/>
      <c r="BI3448" s="124"/>
      <c r="BP3448" s="123"/>
      <c r="BQ3448" s="123"/>
      <c r="BR3448" s="123"/>
      <c r="BX3448" s="123"/>
      <c r="BY3448" s="123"/>
      <c r="CB3448" s="129" t="s">
        <v>2892</v>
      </c>
      <c r="CC3448" s="129" t="s">
        <v>171</v>
      </c>
      <c r="CD3448" s="129" t="s">
        <v>2897</v>
      </c>
      <c r="CE3448" s="129" t="s">
        <v>3081</v>
      </c>
      <c r="CF3448" s="129" t="s">
        <v>3116</v>
      </c>
      <c r="CG3448" s="131" t="s">
        <v>18182</v>
      </c>
      <c r="CH3448" s="131" t="s">
        <v>15544</v>
      </c>
      <c r="CI3448" s="124" t="s">
        <v>22431</v>
      </c>
    </row>
    <row r="3449" spans="45:87" ht="15" hidden="1" x14ac:dyDescent="0.25">
      <c r="AS3449" s="124" t="s">
        <v>7644</v>
      </c>
      <c r="AT3449" s="129" t="s">
        <v>2892</v>
      </c>
      <c r="AU3449" s="129" t="s">
        <v>171</v>
      </c>
      <c r="AV3449" s="129" t="s">
        <v>2897</v>
      </c>
      <c r="AW3449" s="129" t="s">
        <v>3081</v>
      </c>
      <c r="AX3449" s="129" t="s">
        <v>3117</v>
      </c>
      <c r="AZ3449" s="129" t="s">
        <v>3984</v>
      </c>
      <c r="BA3449" s="130" t="s">
        <v>15545</v>
      </c>
      <c r="BB3449" s="130" t="s">
        <v>15546</v>
      </c>
      <c r="BH3449" s="124"/>
      <c r="BI3449" s="124"/>
      <c r="BP3449" s="123"/>
      <c r="BQ3449" s="123"/>
      <c r="BR3449" s="123"/>
      <c r="BX3449" s="123"/>
      <c r="BY3449" s="123"/>
      <c r="CB3449" s="129" t="s">
        <v>2892</v>
      </c>
      <c r="CC3449" s="129" t="s">
        <v>171</v>
      </c>
      <c r="CD3449" s="129" t="s">
        <v>2897</v>
      </c>
      <c r="CE3449" s="129" t="s">
        <v>3081</v>
      </c>
      <c r="CF3449" s="129" t="s">
        <v>3117</v>
      </c>
      <c r="CG3449" s="131" t="s">
        <v>18182</v>
      </c>
      <c r="CH3449" s="131" t="s">
        <v>15546</v>
      </c>
      <c r="CI3449" s="124" t="s">
        <v>22432</v>
      </c>
    </row>
    <row r="3450" spans="45:87" ht="15" hidden="1" x14ac:dyDescent="0.25">
      <c r="AS3450" s="124" t="s">
        <v>7645</v>
      </c>
      <c r="AT3450" s="129" t="s">
        <v>2892</v>
      </c>
      <c r="AU3450" s="129" t="s">
        <v>171</v>
      </c>
      <c r="AV3450" s="129" t="s">
        <v>2897</v>
      </c>
      <c r="AW3450" s="129" t="s">
        <v>3081</v>
      </c>
      <c r="AX3450" s="129" t="s">
        <v>3118</v>
      </c>
      <c r="AZ3450" s="129" t="s">
        <v>3984</v>
      </c>
      <c r="BA3450" s="130" t="s">
        <v>15547</v>
      </c>
      <c r="BB3450" s="130" t="s">
        <v>15548</v>
      </c>
      <c r="BH3450" s="124"/>
      <c r="BI3450" s="124"/>
      <c r="BP3450" s="123"/>
      <c r="BQ3450" s="123"/>
      <c r="BR3450" s="123"/>
      <c r="BX3450" s="123"/>
      <c r="BY3450" s="123"/>
      <c r="CB3450" s="129" t="s">
        <v>2892</v>
      </c>
      <c r="CC3450" s="129" t="s">
        <v>171</v>
      </c>
      <c r="CD3450" s="129" t="s">
        <v>2897</v>
      </c>
      <c r="CE3450" s="129" t="s">
        <v>3081</v>
      </c>
      <c r="CF3450" s="129" t="s">
        <v>3118</v>
      </c>
      <c r="CG3450" s="131" t="s">
        <v>18182</v>
      </c>
      <c r="CH3450" s="131" t="s">
        <v>15548</v>
      </c>
      <c r="CI3450" s="124" t="s">
        <v>22433</v>
      </c>
    </row>
    <row r="3451" spans="45:87" ht="15" hidden="1" x14ac:dyDescent="0.25">
      <c r="AS3451" s="124" t="s">
        <v>7646</v>
      </c>
      <c r="AT3451" s="129" t="s">
        <v>2892</v>
      </c>
      <c r="AU3451" s="129" t="s">
        <v>171</v>
      </c>
      <c r="AV3451" s="129" t="s">
        <v>2897</v>
      </c>
      <c r="AW3451" s="129" t="s">
        <v>3081</v>
      </c>
      <c r="AX3451" s="129" t="s">
        <v>3119</v>
      </c>
      <c r="AZ3451" s="129" t="s">
        <v>3984</v>
      </c>
      <c r="BA3451" s="130" t="s">
        <v>15549</v>
      </c>
      <c r="BB3451" s="130" t="s">
        <v>15550</v>
      </c>
      <c r="BH3451" s="124"/>
      <c r="BI3451" s="124"/>
      <c r="BP3451" s="123"/>
      <c r="BQ3451" s="123"/>
      <c r="BR3451" s="123"/>
      <c r="BX3451" s="123"/>
      <c r="BY3451" s="123"/>
      <c r="CB3451" s="129" t="s">
        <v>2892</v>
      </c>
      <c r="CC3451" s="129" t="s">
        <v>171</v>
      </c>
      <c r="CD3451" s="129" t="s">
        <v>2897</v>
      </c>
      <c r="CE3451" s="129" t="s">
        <v>3081</v>
      </c>
      <c r="CF3451" s="129" t="s">
        <v>3119</v>
      </c>
      <c r="CG3451" s="131" t="s">
        <v>18182</v>
      </c>
      <c r="CH3451" s="131" t="s">
        <v>15550</v>
      </c>
      <c r="CI3451" s="124" t="s">
        <v>22434</v>
      </c>
    </row>
    <row r="3452" spans="45:87" ht="15" hidden="1" x14ac:dyDescent="0.25">
      <c r="AS3452" s="124" t="s">
        <v>7647</v>
      </c>
      <c r="AT3452" s="129" t="s">
        <v>2892</v>
      </c>
      <c r="AU3452" s="129" t="s">
        <v>171</v>
      </c>
      <c r="AV3452" s="129" t="s">
        <v>2897</v>
      </c>
      <c r="AW3452" s="129" t="s">
        <v>3081</v>
      </c>
      <c r="AX3452" s="129" t="s">
        <v>3120</v>
      </c>
      <c r="AZ3452" s="129" t="s">
        <v>3984</v>
      </c>
      <c r="BA3452" s="130" t="s">
        <v>15551</v>
      </c>
      <c r="BB3452" s="130" t="s">
        <v>15552</v>
      </c>
      <c r="BH3452" s="124"/>
      <c r="BI3452" s="124"/>
      <c r="BP3452" s="123"/>
      <c r="BQ3452" s="123"/>
      <c r="BR3452" s="123"/>
      <c r="BX3452" s="123"/>
      <c r="BY3452" s="123"/>
      <c r="CB3452" s="129" t="s">
        <v>2892</v>
      </c>
      <c r="CC3452" s="129" t="s">
        <v>171</v>
      </c>
      <c r="CD3452" s="129" t="s">
        <v>2897</v>
      </c>
      <c r="CE3452" s="129" t="s">
        <v>3081</v>
      </c>
      <c r="CF3452" s="129" t="s">
        <v>3120</v>
      </c>
      <c r="CG3452" s="131" t="s">
        <v>18182</v>
      </c>
      <c r="CH3452" s="131" t="s">
        <v>15552</v>
      </c>
      <c r="CI3452" s="124" t="s">
        <v>22435</v>
      </c>
    </row>
    <row r="3453" spans="45:87" ht="15" hidden="1" x14ac:dyDescent="0.25">
      <c r="AS3453" s="124" t="s">
        <v>7648</v>
      </c>
      <c r="AT3453" s="129" t="s">
        <v>2892</v>
      </c>
      <c r="AU3453" s="129" t="s">
        <v>171</v>
      </c>
      <c r="AV3453" s="129" t="s">
        <v>2897</v>
      </c>
      <c r="AW3453" s="129" t="s">
        <v>3081</v>
      </c>
      <c r="AX3453" s="129" t="s">
        <v>3121</v>
      </c>
      <c r="AZ3453" s="129" t="s">
        <v>3984</v>
      </c>
      <c r="BA3453" s="130" t="s">
        <v>15553</v>
      </c>
      <c r="BB3453" s="130" t="s">
        <v>15554</v>
      </c>
      <c r="BH3453" s="124"/>
      <c r="BI3453" s="124"/>
      <c r="BP3453" s="123"/>
      <c r="BQ3453" s="123"/>
      <c r="BR3453" s="123"/>
      <c r="BX3453" s="123"/>
      <c r="BY3453" s="123"/>
      <c r="CB3453" s="129" t="s">
        <v>2892</v>
      </c>
      <c r="CC3453" s="129" t="s">
        <v>171</v>
      </c>
      <c r="CD3453" s="129" t="s">
        <v>2897</v>
      </c>
      <c r="CE3453" s="129" t="s">
        <v>3081</v>
      </c>
      <c r="CF3453" s="129" t="s">
        <v>3121</v>
      </c>
      <c r="CG3453" s="131" t="s">
        <v>18182</v>
      </c>
      <c r="CH3453" s="131" t="s">
        <v>15554</v>
      </c>
      <c r="CI3453" s="124" t="s">
        <v>22436</v>
      </c>
    </row>
    <row r="3454" spans="45:87" ht="15" hidden="1" x14ac:dyDescent="0.25">
      <c r="AS3454" s="124" t="s">
        <v>7649</v>
      </c>
      <c r="AT3454" s="129" t="s">
        <v>2892</v>
      </c>
      <c r="AU3454" s="129" t="s">
        <v>171</v>
      </c>
      <c r="AV3454" s="129" t="s">
        <v>2897</v>
      </c>
      <c r="AW3454" s="129" t="s">
        <v>3081</v>
      </c>
      <c r="AX3454" s="129" t="s">
        <v>3122</v>
      </c>
      <c r="AZ3454" s="129" t="s">
        <v>3984</v>
      </c>
      <c r="BA3454" s="130" t="s">
        <v>15555</v>
      </c>
      <c r="BB3454" s="130" t="s">
        <v>15556</v>
      </c>
      <c r="BH3454" s="124"/>
      <c r="BI3454" s="124"/>
      <c r="BP3454" s="123"/>
      <c r="BQ3454" s="123"/>
      <c r="BR3454" s="123"/>
      <c r="BX3454" s="123"/>
      <c r="BY3454" s="123"/>
      <c r="CB3454" s="129" t="s">
        <v>2892</v>
      </c>
      <c r="CC3454" s="129" t="s">
        <v>171</v>
      </c>
      <c r="CD3454" s="129" t="s">
        <v>2897</v>
      </c>
      <c r="CE3454" s="129" t="s">
        <v>3081</v>
      </c>
      <c r="CF3454" s="129" t="s">
        <v>3122</v>
      </c>
      <c r="CG3454" s="131" t="s">
        <v>18182</v>
      </c>
      <c r="CH3454" s="131" t="s">
        <v>15556</v>
      </c>
      <c r="CI3454" s="124" t="s">
        <v>22437</v>
      </c>
    </row>
    <row r="3455" spans="45:87" ht="15" hidden="1" x14ac:dyDescent="0.25">
      <c r="AS3455" s="124" t="s">
        <v>7650</v>
      </c>
      <c r="AT3455" s="129" t="s">
        <v>2892</v>
      </c>
      <c r="AU3455" s="129" t="s">
        <v>171</v>
      </c>
      <c r="AV3455" s="129" t="s">
        <v>2897</v>
      </c>
      <c r="AW3455" s="129" t="s">
        <v>3081</v>
      </c>
      <c r="AX3455" s="129" t="s">
        <v>3123</v>
      </c>
      <c r="AZ3455" s="129" t="s">
        <v>3984</v>
      </c>
      <c r="BA3455" s="130" t="s">
        <v>15557</v>
      </c>
      <c r="BB3455" s="130" t="s">
        <v>15558</v>
      </c>
      <c r="BH3455" s="124"/>
      <c r="BI3455" s="124"/>
      <c r="BP3455" s="123"/>
      <c r="BQ3455" s="123"/>
      <c r="BR3455" s="123"/>
      <c r="BX3455" s="123"/>
      <c r="BY3455" s="123"/>
      <c r="CB3455" s="129" t="s">
        <v>2892</v>
      </c>
      <c r="CC3455" s="129" t="s">
        <v>171</v>
      </c>
      <c r="CD3455" s="129" t="s">
        <v>2897</v>
      </c>
      <c r="CE3455" s="129" t="s">
        <v>3081</v>
      </c>
      <c r="CF3455" s="129" t="s">
        <v>3123</v>
      </c>
      <c r="CG3455" s="131" t="s">
        <v>18182</v>
      </c>
      <c r="CH3455" s="131" t="s">
        <v>15558</v>
      </c>
      <c r="CI3455" s="124" t="s">
        <v>22438</v>
      </c>
    </row>
    <row r="3456" spans="45:87" ht="15" hidden="1" x14ac:dyDescent="0.25">
      <c r="AS3456" s="124" t="s">
        <v>7651</v>
      </c>
      <c r="AT3456" s="129" t="s">
        <v>2892</v>
      </c>
      <c r="AU3456" s="129" t="s">
        <v>171</v>
      </c>
      <c r="AV3456" s="129" t="s">
        <v>2897</v>
      </c>
      <c r="AW3456" s="129" t="s">
        <v>3081</v>
      </c>
      <c r="AX3456" s="129" t="s">
        <v>3124</v>
      </c>
      <c r="AZ3456" s="129" t="s">
        <v>3984</v>
      </c>
      <c r="BA3456" s="130" t="s">
        <v>15559</v>
      </c>
      <c r="BB3456" s="130" t="s">
        <v>15560</v>
      </c>
      <c r="BH3456" s="124"/>
      <c r="BI3456" s="124"/>
      <c r="BP3456" s="123"/>
      <c r="BQ3456" s="123"/>
      <c r="BR3456" s="123"/>
      <c r="BX3456" s="123"/>
      <c r="BY3456" s="123"/>
      <c r="CB3456" s="129" t="s">
        <v>2892</v>
      </c>
      <c r="CC3456" s="129" t="s">
        <v>171</v>
      </c>
      <c r="CD3456" s="129" t="s">
        <v>2897</v>
      </c>
      <c r="CE3456" s="129" t="s">
        <v>3081</v>
      </c>
      <c r="CF3456" s="129" t="s">
        <v>3124</v>
      </c>
      <c r="CG3456" s="131" t="s">
        <v>18182</v>
      </c>
      <c r="CH3456" s="131" t="s">
        <v>15560</v>
      </c>
      <c r="CI3456" s="124" t="s">
        <v>22439</v>
      </c>
    </row>
    <row r="3457" spans="45:87" ht="15" hidden="1" x14ac:dyDescent="0.25">
      <c r="AS3457" s="124" t="s">
        <v>7652</v>
      </c>
      <c r="AT3457" s="129" t="s">
        <v>2892</v>
      </c>
      <c r="AU3457" s="129" t="s">
        <v>171</v>
      </c>
      <c r="AV3457" s="129" t="s">
        <v>2897</v>
      </c>
      <c r="AW3457" s="129" t="s">
        <v>3081</v>
      </c>
      <c r="AX3457" s="129" t="s">
        <v>3125</v>
      </c>
      <c r="AZ3457" s="129" t="s">
        <v>3984</v>
      </c>
      <c r="BA3457" s="130" t="s">
        <v>15561</v>
      </c>
      <c r="BB3457" s="130" t="s">
        <v>15562</v>
      </c>
      <c r="BH3457" s="124"/>
      <c r="BI3457" s="124"/>
      <c r="BP3457" s="123"/>
      <c r="BQ3457" s="123"/>
      <c r="BR3457" s="123"/>
      <c r="BX3457" s="123"/>
      <c r="BY3457" s="123"/>
      <c r="CB3457" s="129" t="s">
        <v>2892</v>
      </c>
      <c r="CC3457" s="129" t="s">
        <v>171</v>
      </c>
      <c r="CD3457" s="129" t="s">
        <v>2897</v>
      </c>
      <c r="CE3457" s="129" t="s">
        <v>3081</v>
      </c>
      <c r="CF3457" s="129" t="s">
        <v>3125</v>
      </c>
      <c r="CG3457" s="131" t="s">
        <v>18182</v>
      </c>
      <c r="CH3457" s="131" t="s">
        <v>15562</v>
      </c>
      <c r="CI3457" s="124" t="s">
        <v>22440</v>
      </c>
    </row>
    <row r="3458" spans="45:87" ht="15" hidden="1" x14ac:dyDescent="0.25">
      <c r="AS3458" s="124" t="s">
        <v>7653</v>
      </c>
      <c r="AT3458" s="129" t="s">
        <v>2892</v>
      </c>
      <c r="AU3458" s="129" t="s">
        <v>171</v>
      </c>
      <c r="AV3458" s="129" t="s">
        <v>2897</v>
      </c>
      <c r="AW3458" s="129" t="s">
        <v>3081</v>
      </c>
      <c r="AX3458" s="129" t="s">
        <v>3126</v>
      </c>
      <c r="AZ3458" s="129" t="s">
        <v>3984</v>
      </c>
      <c r="BA3458" s="130" t="s">
        <v>15563</v>
      </c>
      <c r="BB3458" s="130" t="s">
        <v>15564</v>
      </c>
      <c r="BH3458" s="124"/>
      <c r="BI3458" s="124"/>
      <c r="BP3458" s="123"/>
      <c r="BQ3458" s="123"/>
      <c r="BR3458" s="123"/>
      <c r="BX3458" s="123"/>
      <c r="BY3458" s="123"/>
      <c r="CB3458" s="129" t="s">
        <v>2892</v>
      </c>
      <c r="CC3458" s="129" t="s">
        <v>171</v>
      </c>
      <c r="CD3458" s="129" t="s">
        <v>2897</v>
      </c>
      <c r="CE3458" s="129" t="s">
        <v>3081</v>
      </c>
      <c r="CF3458" s="129" t="s">
        <v>3126</v>
      </c>
      <c r="CG3458" s="131" t="s">
        <v>18182</v>
      </c>
      <c r="CH3458" s="131" t="s">
        <v>15564</v>
      </c>
      <c r="CI3458" s="124" t="s">
        <v>22441</v>
      </c>
    </row>
    <row r="3459" spans="45:87" ht="15" hidden="1" x14ac:dyDescent="0.25">
      <c r="AS3459" s="124" t="s">
        <v>7654</v>
      </c>
      <c r="AT3459" s="129" t="s">
        <v>2892</v>
      </c>
      <c r="AU3459" s="129" t="s">
        <v>171</v>
      </c>
      <c r="AV3459" s="129" t="s">
        <v>2897</v>
      </c>
      <c r="AW3459" s="129" t="s">
        <v>3081</v>
      </c>
      <c r="AX3459" s="129" t="s">
        <v>3127</v>
      </c>
      <c r="AZ3459" s="129" t="s">
        <v>3984</v>
      </c>
      <c r="BA3459" s="130" t="s">
        <v>15565</v>
      </c>
      <c r="BB3459" s="130" t="s">
        <v>15566</v>
      </c>
      <c r="BH3459" s="124"/>
      <c r="BI3459" s="124"/>
      <c r="BP3459" s="123"/>
      <c r="BQ3459" s="123"/>
      <c r="BR3459" s="123"/>
      <c r="BX3459" s="123"/>
      <c r="BY3459" s="123"/>
      <c r="CB3459" s="129" t="s">
        <v>2892</v>
      </c>
      <c r="CC3459" s="129" t="s">
        <v>171</v>
      </c>
      <c r="CD3459" s="129" t="s">
        <v>2897</v>
      </c>
      <c r="CE3459" s="129" t="s">
        <v>3081</v>
      </c>
      <c r="CF3459" s="129" t="s">
        <v>3127</v>
      </c>
      <c r="CG3459" s="131" t="s">
        <v>18182</v>
      </c>
      <c r="CH3459" s="131" t="s">
        <v>15566</v>
      </c>
      <c r="CI3459" s="124" t="s">
        <v>22442</v>
      </c>
    </row>
    <row r="3460" spans="45:87" ht="15" hidden="1" x14ac:dyDescent="0.25">
      <c r="AS3460" s="124" t="s">
        <v>7655</v>
      </c>
      <c r="AT3460" s="129" t="s">
        <v>2892</v>
      </c>
      <c r="AU3460" s="129" t="s">
        <v>412</v>
      </c>
      <c r="AV3460" s="129" t="s">
        <v>2896</v>
      </c>
      <c r="AW3460" s="129" t="s">
        <v>3050</v>
      </c>
      <c r="AX3460" s="129" t="s">
        <v>3064</v>
      </c>
      <c r="AZ3460" s="129" t="s">
        <v>3984</v>
      </c>
      <c r="BA3460" s="130" t="s">
        <v>15567</v>
      </c>
      <c r="BB3460" s="130" t="s">
        <v>15568</v>
      </c>
      <c r="BH3460" s="124"/>
      <c r="BI3460" s="124"/>
      <c r="BP3460" s="123"/>
      <c r="BQ3460" s="123"/>
      <c r="BR3460" s="123"/>
      <c r="BX3460" s="123"/>
      <c r="BY3460" s="123"/>
      <c r="CB3460" s="129" t="s">
        <v>2892</v>
      </c>
      <c r="CC3460" s="129" t="s">
        <v>412</v>
      </c>
      <c r="CD3460" s="129" t="s">
        <v>2896</v>
      </c>
      <c r="CE3460" s="129" t="s">
        <v>3050</v>
      </c>
      <c r="CF3460" s="129" t="s">
        <v>3064</v>
      </c>
      <c r="CG3460" s="131" t="s">
        <v>18183</v>
      </c>
      <c r="CH3460" s="131" t="s">
        <v>15568</v>
      </c>
      <c r="CI3460" s="124" t="s">
        <v>22443</v>
      </c>
    </row>
    <row r="3461" spans="45:87" ht="15" hidden="1" x14ac:dyDescent="0.25">
      <c r="AS3461" s="124" t="s">
        <v>7656</v>
      </c>
      <c r="AT3461" s="129" t="s">
        <v>2892</v>
      </c>
      <c r="AU3461" s="129" t="s">
        <v>412</v>
      </c>
      <c r="AV3461" s="129" t="s">
        <v>2896</v>
      </c>
      <c r="AW3461" s="129" t="s">
        <v>3050</v>
      </c>
      <c r="AX3461" s="129" t="s">
        <v>3067</v>
      </c>
      <c r="AZ3461" s="129" t="s">
        <v>3984</v>
      </c>
      <c r="BA3461" s="130" t="s">
        <v>15569</v>
      </c>
      <c r="BB3461" s="130" t="s">
        <v>15570</v>
      </c>
      <c r="BH3461" s="124"/>
      <c r="BI3461" s="124"/>
      <c r="BP3461" s="123"/>
      <c r="BQ3461" s="123"/>
      <c r="BR3461" s="123"/>
      <c r="BX3461" s="123"/>
      <c r="BY3461" s="123"/>
      <c r="CB3461" s="129" t="s">
        <v>2892</v>
      </c>
      <c r="CC3461" s="129" t="s">
        <v>412</v>
      </c>
      <c r="CD3461" s="129" t="s">
        <v>2896</v>
      </c>
      <c r="CE3461" s="129" t="s">
        <v>3050</v>
      </c>
      <c r="CF3461" s="129" t="s">
        <v>3067</v>
      </c>
      <c r="CG3461" s="131" t="s">
        <v>18183</v>
      </c>
      <c r="CH3461" s="131" t="s">
        <v>15570</v>
      </c>
      <c r="CI3461" s="124" t="s">
        <v>22444</v>
      </c>
    </row>
    <row r="3462" spans="45:87" ht="15" hidden="1" x14ac:dyDescent="0.25">
      <c r="AS3462" s="124" t="s">
        <v>7657</v>
      </c>
      <c r="AT3462" s="129" t="s">
        <v>2892</v>
      </c>
      <c r="AU3462" s="129" t="s">
        <v>412</v>
      </c>
      <c r="AV3462" s="129" t="s">
        <v>2896</v>
      </c>
      <c r="AW3462" s="129" t="s">
        <v>3050</v>
      </c>
      <c r="AX3462" s="129" t="s">
        <v>3068</v>
      </c>
      <c r="AZ3462" s="129" t="s">
        <v>3984</v>
      </c>
      <c r="BA3462" s="130" t="s">
        <v>15571</v>
      </c>
      <c r="BB3462" s="130" t="s">
        <v>15572</v>
      </c>
      <c r="BH3462" s="124"/>
      <c r="BI3462" s="124"/>
      <c r="BP3462" s="123"/>
      <c r="BQ3462" s="123"/>
      <c r="BR3462" s="123"/>
      <c r="BX3462" s="123"/>
      <c r="BY3462" s="123"/>
      <c r="CB3462" s="129" t="s">
        <v>2892</v>
      </c>
      <c r="CC3462" s="129" t="s">
        <v>412</v>
      </c>
      <c r="CD3462" s="129" t="s">
        <v>2896</v>
      </c>
      <c r="CE3462" s="129" t="s">
        <v>3050</v>
      </c>
      <c r="CF3462" s="129" t="s">
        <v>3068</v>
      </c>
      <c r="CG3462" s="131" t="s">
        <v>18183</v>
      </c>
      <c r="CH3462" s="131" t="s">
        <v>15572</v>
      </c>
      <c r="CI3462" s="124" t="s">
        <v>22445</v>
      </c>
    </row>
    <row r="3463" spans="45:87" ht="15" hidden="1" x14ac:dyDescent="0.25">
      <c r="AS3463" s="124" t="s">
        <v>7658</v>
      </c>
      <c r="AT3463" s="129" t="s">
        <v>2892</v>
      </c>
      <c r="AU3463" s="129" t="s">
        <v>412</v>
      </c>
      <c r="AV3463" s="129" t="s">
        <v>2897</v>
      </c>
      <c r="AW3463" s="129" t="s">
        <v>3081</v>
      </c>
      <c r="AX3463" s="129" t="s">
        <v>3094</v>
      </c>
      <c r="AZ3463" s="129" t="s">
        <v>3984</v>
      </c>
      <c r="BA3463" s="130" t="s">
        <v>15573</v>
      </c>
      <c r="BB3463" s="130" t="s">
        <v>15574</v>
      </c>
      <c r="BH3463" s="124"/>
      <c r="BI3463" s="124"/>
      <c r="BP3463" s="123"/>
      <c r="BQ3463" s="123"/>
      <c r="BR3463" s="123"/>
      <c r="BX3463" s="123"/>
      <c r="BY3463" s="123"/>
      <c r="CB3463" s="129" t="s">
        <v>2892</v>
      </c>
      <c r="CC3463" s="129" t="s">
        <v>412</v>
      </c>
      <c r="CD3463" s="129" t="s">
        <v>2897</v>
      </c>
      <c r="CE3463" s="129" t="s">
        <v>3081</v>
      </c>
      <c r="CF3463" s="129" t="s">
        <v>3094</v>
      </c>
      <c r="CG3463" s="131" t="s">
        <v>18184</v>
      </c>
      <c r="CH3463" s="131" t="s">
        <v>15574</v>
      </c>
      <c r="CI3463" s="124" t="s">
        <v>22446</v>
      </c>
    </row>
    <row r="3464" spans="45:87" ht="15" hidden="1" x14ac:dyDescent="0.25">
      <c r="AS3464" s="124" t="s">
        <v>7659</v>
      </c>
      <c r="AT3464" s="129" t="s">
        <v>2892</v>
      </c>
      <c r="AU3464" s="129" t="s">
        <v>412</v>
      </c>
      <c r="AV3464" s="129" t="s">
        <v>2897</v>
      </c>
      <c r="AW3464" s="129" t="s">
        <v>3081</v>
      </c>
      <c r="AX3464" s="129" t="s">
        <v>3097</v>
      </c>
      <c r="AZ3464" s="129" t="s">
        <v>3984</v>
      </c>
      <c r="BA3464" s="130" t="s">
        <v>15575</v>
      </c>
      <c r="BB3464" s="130" t="s">
        <v>15576</v>
      </c>
      <c r="BH3464" s="124"/>
      <c r="BI3464" s="124"/>
      <c r="BP3464" s="123"/>
      <c r="BQ3464" s="123"/>
      <c r="BR3464" s="123"/>
      <c r="BX3464" s="123"/>
      <c r="BY3464" s="123"/>
      <c r="CB3464" s="129" t="s">
        <v>2892</v>
      </c>
      <c r="CC3464" s="129" t="s">
        <v>412</v>
      </c>
      <c r="CD3464" s="129" t="s">
        <v>2897</v>
      </c>
      <c r="CE3464" s="129" t="s">
        <v>3081</v>
      </c>
      <c r="CF3464" s="129" t="s">
        <v>3097</v>
      </c>
      <c r="CG3464" s="131" t="s">
        <v>18184</v>
      </c>
      <c r="CH3464" s="131" t="s">
        <v>15576</v>
      </c>
      <c r="CI3464" s="124" t="s">
        <v>22447</v>
      </c>
    </row>
    <row r="3465" spans="45:87" ht="15" hidden="1" x14ac:dyDescent="0.25">
      <c r="AS3465" s="124" t="s">
        <v>7660</v>
      </c>
      <c r="AT3465" s="129" t="s">
        <v>2892</v>
      </c>
      <c r="AU3465" s="129" t="s">
        <v>204</v>
      </c>
      <c r="AV3465" s="129" t="s">
        <v>2893</v>
      </c>
      <c r="AW3465" s="129" t="s">
        <v>2898</v>
      </c>
      <c r="AX3465" s="129" t="s">
        <v>2914</v>
      </c>
      <c r="AZ3465" s="129" t="s">
        <v>3984</v>
      </c>
      <c r="BA3465" s="130" t="s">
        <v>15577</v>
      </c>
      <c r="BB3465" s="130" t="s">
        <v>15578</v>
      </c>
      <c r="BH3465" s="124"/>
      <c r="BI3465" s="124"/>
      <c r="BP3465" s="123"/>
      <c r="BQ3465" s="123"/>
      <c r="BR3465" s="123"/>
      <c r="BX3465" s="123"/>
      <c r="BY3465" s="123"/>
      <c r="CB3465" s="129" t="s">
        <v>2892</v>
      </c>
      <c r="CC3465" s="129" t="s">
        <v>204</v>
      </c>
      <c r="CD3465" s="129" t="s">
        <v>2893</v>
      </c>
      <c r="CE3465" s="129" t="s">
        <v>2898</v>
      </c>
      <c r="CF3465" s="129" t="s">
        <v>2914</v>
      </c>
      <c r="CG3465" s="131" t="s">
        <v>18185</v>
      </c>
      <c r="CH3465" s="131" t="s">
        <v>15578</v>
      </c>
      <c r="CI3465" s="124" t="s">
        <v>22448</v>
      </c>
    </row>
    <row r="3466" spans="45:87" ht="15" hidden="1" x14ac:dyDescent="0.25">
      <c r="AS3466" s="124" t="s">
        <v>7661</v>
      </c>
      <c r="AT3466" s="129" t="s">
        <v>2892</v>
      </c>
      <c r="AU3466" s="129" t="s">
        <v>204</v>
      </c>
      <c r="AV3466" s="129" t="s">
        <v>2893</v>
      </c>
      <c r="AW3466" s="129" t="s">
        <v>2898</v>
      </c>
      <c r="AX3466" s="129" t="s">
        <v>2915</v>
      </c>
      <c r="AZ3466" s="129" t="s">
        <v>3984</v>
      </c>
      <c r="BA3466" s="130" t="s">
        <v>15579</v>
      </c>
      <c r="BB3466" s="130" t="s">
        <v>15580</v>
      </c>
      <c r="BH3466" s="124"/>
      <c r="BI3466" s="124"/>
      <c r="BP3466" s="123"/>
      <c r="BQ3466" s="123"/>
      <c r="BR3466" s="123"/>
      <c r="BX3466" s="123"/>
      <c r="BY3466" s="123"/>
      <c r="CB3466" s="129" t="s">
        <v>2892</v>
      </c>
      <c r="CC3466" s="129" t="s">
        <v>204</v>
      </c>
      <c r="CD3466" s="129" t="s">
        <v>2893</v>
      </c>
      <c r="CE3466" s="129" t="s">
        <v>2898</v>
      </c>
      <c r="CF3466" s="129" t="s">
        <v>2915</v>
      </c>
      <c r="CG3466" s="131" t="s">
        <v>18185</v>
      </c>
      <c r="CH3466" s="131" t="s">
        <v>15580</v>
      </c>
      <c r="CI3466" s="124" t="s">
        <v>22449</v>
      </c>
    </row>
    <row r="3467" spans="45:87" ht="15" hidden="1" x14ac:dyDescent="0.25">
      <c r="AS3467" s="124" t="s">
        <v>7662</v>
      </c>
      <c r="AT3467" s="129" t="s">
        <v>2892</v>
      </c>
      <c r="AU3467" s="129" t="s">
        <v>204</v>
      </c>
      <c r="AV3467" s="129" t="s">
        <v>2893</v>
      </c>
      <c r="AW3467" s="129" t="s">
        <v>2898</v>
      </c>
      <c r="AX3467" s="129" t="s">
        <v>2916</v>
      </c>
      <c r="AZ3467" s="129" t="s">
        <v>3984</v>
      </c>
      <c r="BA3467" s="130" t="s">
        <v>15581</v>
      </c>
      <c r="BB3467" s="130" t="s">
        <v>15582</v>
      </c>
      <c r="BH3467" s="124"/>
      <c r="BI3467" s="124"/>
      <c r="BP3467" s="123"/>
      <c r="BQ3467" s="123"/>
      <c r="BR3467" s="123"/>
      <c r="BX3467" s="123"/>
      <c r="BY3467" s="123"/>
      <c r="CB3467" s="129" t="s">
        <v>2892</v>
      </c>
      <c r="CC3467" s="129" t="s">
        <v>204</v>
      </c>
      <c r="CD3467" s="129" t="s">
        <v>2893</v>
      </c>
      <c r="CE3467" s="129" t="s">
        <v>2898</v>
      </c>
      <c r="CF3467" s="129" t="s">
        <v>2916</v>
      </c>
      <c r="CG3467" s="131" t="s">
        <v>18185</v>
      </c>
      <c r="CH3467" s="131" t="s">
        <v>15582</v>
      </c>
      <c r="CI3467" s="124" t="s">
        <v>22450</v>
      </c>
    </row>
    <row r="3468" spans="45:87" ht="15" hidden="1" x14ac:dyDescent="0.25">
      <c r="AS3468" s="124" t="s">
        <v>7663</v>
      </c>
      <c r="AT3468" s="129" t="s">
        <v>2892</v>
      </c>
      <c r="AU3468" s="129" t="s">
        <v>204</v>
      </c>
      <c r="AV3468" s="129" t="s">
        <v>2893</v>
      </c>
      <c r="AW3468" s="129" t="s">
        <v>2898</v>
      </c>
      <c r="AX3468" s="129" t="s">
        <v>2917</v>
      </c>
      <c r="AZ3468" s="129" t="s">
        <v>3984</v>
      </c>
      <c r="BA3468" s="130" t="s">
        <v>15583</v>
      </c>
      <c r="BB3468" s="130" t="s">
        <v>15584</v>
      </c>
      <c r="BH3468" s="124"/>
      <c r="BI3468" s="124"/>
      <c r="BP3468" s="123"/>
      <c r="BQ3468" s="123"/>
      <c r="BR3468" s="123"/>
      <c r="BX3468" s="123"/>
      <c r="BY3468" s="123"/>
      <c r="CB3468" s="129" t="s">
        <v>2892</v>
      </c>
      <c r="CC3468" s="129" t="s">
        <v>204</v>
      </c>
      <c r="CD3468" s="129" t="s">
        <v>2893</v>
      </c>
      <c r="CE3468" s="129" t="s">
        <v>2898</v>
      </c>
      <c r="CF3468" s="129" t="s">
        <v>2917</v>
      </c>
      <c r="CG3468" s="131" t="s">
        <v>18185</v>
      </c>
      <c r="CH3468" s="131" t="s">
        <v>15584</v>
      </c>
      <c r="CI3468" s="124" t="s">
        <v>22451</v>
      </c>
    </row>
    <row r="3469" spans="45:87" ht="15" hidden="1" x14ac:dyDescent="0.25">
      <c r="AS3469" s="124" t="s">
        <v>7664</v>
      </c>
      <c r="AT3469" s="129" t="s">
        <v>2892</v>
      </c>
      <c r="AU3469" s="129" t="s">
        <v>204</v>
      </c>
      <c r="AV3469" s="129" t="s">
        <v>2893</v>
      </c>
      <c r="AW3469" s="129" t="s">
        <v>2898</v>
      </c>
      <c r="AX3469" s="129" t="s">
        <v>2918</v>
      </c>
      <c r="AZ3469" s="129" t="s">
        <v>3984</v>
      </c>
      <c r="BA3469" s="130" t="s">
        <v>15585</v>
      </c>
      <c r="BB3469" s="130" t="s">
        <v>15586</v>
      </c>
      <c r="BH3469" s="124"/>
      <c r="BI3469" s="124"/>
      <c r="BP3469" s="123"/>
      <c r="BQ3469" s="123"/>
      <c r="BR3469" s="123"/>
      <c r="BX3469" s="123"/>
      <c r="BY3469" s="123"/>
      <c r="CB3469" s="129" t="s">
        <v>2892</v>
      </c>
      <c r="CC3469" s="129" t="s">
        <v>204</v>
      </c>
      <c r="CD3469" s="129" t="s">
        <v>2893</v>
      </c>
      <c r="CE3469" s="129" t="s">
        <v>2898</v>
      </c>
      <c r="CF3469" s="129" t="s">
        <v>2918</v>
      </c>
      <c r="CG3469" s="131" t="s">
        <v>18185</v>
      </c>
      <c r="CH3469" s="131" t="s">
        <v>15586</v>
      </c>
      <c r="CI3469" s="124" t="s">
        <v>22452</v>
      </c>
    </row>
    <row r="3470" spans="45:87" ht="15" hidden="1" x14ac:dyDescent="0.25">
      <c r="AS3470" s="124" t="s">
        <v>7665</v>
      </c>
      <c r="AT3470" s="129" t="s">
        <v>2892</v>
      </c>
      <c r="AU3470" s="129" t="s">
        <v>204</v>
      </c>
      <c r="AV3470" s="129" t="s">
        <v>2893</v>
      </c>
      <c r="AW3470" s="129" t="s">
        <v>2898</v>
      </c>
      <c r="AX3470" s="129" t="s">
        <v>2919</v>
      </c>
      <c r="AZ3470" s="129" t="s">
        <v>3984</v>
      </c>
      <c r="BA3470" s="130" t="s">
        <v>15587</v>
      </c>
      <c r="BB3470" s="130" t="s">
        <v>15588</v>
      </c>
      <c r="BH3470" s="124"/>
      <c r="BI3470" s="124"/>
      <c r="BP3470" s="123"/>
      <c r="BQ3470" s="123"/>
      <c r="BR3470" s="123"/>
      <c r="BX3470" s="123"/>
      <c r="BY3470" s="123"/>
      <c r="CB3470" s="129" t="s">
        <v>2892</v>
      </c>
      <c r="CC3470" s="129" t="s">
        <v>204</v>
      </c>
      <c r="CD3470" s="129" t="s">
        <v>2893</v>
      </c>
      <c r="CE3470" s="129" t="s">
        <v>2898</v>
      </c>
      <c r="CF3470" s="129" t="s">
        <v>2919</v>
      </c>
      <c r="CG3470" s="131" t="s">
        <v>18185</v>
      </c>
      <c r="CH3470" s="131" t="s">
        <v>15588</v>
      </c>
      <c r="CI3470" s="124" t="s">
        <v>22453</v>
      </c>
    </row>
    <row r="3471" spans="45:87" ht="15" hidden="1" x14ac:dyDescent="0.25">
      <c r="AS3471" s="124" t="s">
        <v>7666</v>
      </c>
      <c r="AT3471" s="129" t="s">
        <v>2892</v>
      </c>
      <c r="AU3471" s="129" t="s">
        <v>204</v>
      </c>
      <c r="AV3471" s="129" t="s">
        <v>2893</v>
      </c>
      <c r="AW3471" s="129" t="s">
        <v>2898</v>
      </c>
      <c r="AX3471" s="129" t="s">
        <v>2920</v>
      </c>
      <c r="AZ3471" s="129" t="s">
        <v>3984</v>
      </c>
      <c r="BA3471" s="130" t="s">
        <v>15589</v>
      </c>
      <c r="BB3471" s="130" t="s">
        <v>15590</v>
      </c>
      <c r="BH3471" s="124"/>
      <c r="BI3471" s="124"/>
      <c r="BP3471" s="123"/>
      <c r="BQ3471" s="123"/>
      <c r="BR3471" s="123"/>
      <c r="BX3471" s="123"/>
      <c r="BY3471" s="123"/>
      <c r="CB3471" s="129" t="s">
        <v>2892</v>
      </c>
      <c r="CC3471" s="129" t="s">
        <v>204</v>
      </c>
      <c r="CD3471" s="129" t="s">
        <v>2893</v>
      </c>
      <c r="CE3471" s="129" t="s">
        <v>2898</v>
      </c>
      <c r="CF3471" s="129" t="s">
        <v>2920</v>
      </c>
      <c r="CG3471" s="131" t="s">
        <v>18185</v>
      </c>
      <c r="CH3471" s="131" t="s">
        <v>15590</v>
      </c>
      <c r="CI3471" s="124" t="s">
        <v>22454</v>
      </c>
    </row>
    <row r="3472" spans="45:87" ht="15" hidden="1" x14ac:dyDescent="0.25">
      <c r="AS3472" s="124" t="s">
        <v>7667</v>
      </c>
      <c r="AT3472" s="129" t="s">
        <v>2892</v>
      </c>
      <c r="AU3472" s="129" t="s">
        <v>204</v>
      </c>
      <c r="AV3472" s="129" t="s">
        <v>2893</v>
      </c>
      <c r="AW3472" s="129" t="s">
        <v>2898</v>
      </c>
      <c r="AX3472" s="129" t="s">
        <v>2921</v>
      </c>
      <c r="AZ3472" s="129" t="s">
        <v>3984</v>
      </c>
      <c r="BA3472" s="130" t="s">
        <v>15591</v>
      </c>
      <c r="BB3472" s="130" t="s">
        <v>15592</v>
      </c>
      <c r="BH3472" s="124"/>
      <c r="BI3472" s="124"/>
      <c r="BP3472" s="123"/>
      <c r="BQ3472" s="123"/>
      <c r="BR3472" s="123"/>
      <c r="BX3472" s="123"/>
      <c r="BY3472" s="123"/>
      <c r="CB3472" s="129" t="s">
        <v>2892</v>
      </c>
      <c r="CC3472" s="129" t="s">
        <v>204</v>
      </c>
      <c r="CD3472" s="129" t="s">
        <v>2893</v>
      </c>
      <c r="CE3472" s="129" t="s">
        <v>2898</v>
      </c>
      <c r="CF3472" s="129" t="s">
        <v>2921</v>
      </c>
      <c r="CG3472" s="131" t="s">
        <v>18185</v>
      </c>
      <c r="CH3472" s="131" t="s">
        <v>15592</v>
      </c>
      <c r="CI3472" s="124" t="s">
        <v>22455</v>
      </c>
    </row>
    <row r="3473" spans="45:87" ht="15" hidden="1" x14ac:dyDescent="0.25">
      <c r="AS3473" s="124" t="s">
        <v>7668</v>
      </c>
      <c r="AT3473" s="129" t="s">
        <v>2892</v>
      </c>
      <c r="AU3473" s="129" t="s">
        <v>204</v>
      </c>
      <c r="AV3473" s="129" t="s">
        <v>2893</v>
      </c>
      <c r="AW3473" s="129" t="s">
        <v>2898</v>
      </c>
      <c r="AX3473" s="129" t="s">
        <v>3128</v>
      </c>
      <c r="AZ3473" s="129" t="s">
        <v>3984</v>
      </c>
      <c r="BA3473" s="130" t="s">
        <v>15593</v>
      </c>
      <c r="BB3473" s="130" t="s">
        <v>15594</v>
      </c>
      <c r="BH3473" s="124"/>
      <c r="BI3473" s="124"/>
      <c r="BP3473" s="123"/>
      <c r="BQ3473" s="123"/>
      <c r="BR3473" s="123"/>
      <c r="BX3473" s="123"/>
      <c r="BY3473" s="123"/>
      <c r="CB3473" s="129" t="s">
        <v>2892</v>
      </c>
      <c r="CC3473" s="129" t="s">
        <v>204</v>
      </c>
      <c r="CD3473" s="129" t="s">
        <v>2893</v>
      </c>
      <c r="CE3473" s="129" t="s">
        <v>2898</v>
      </c>
      <c r="CF3473" s="129" t="s">
        <v>3128</v>
      </c>
      <c r="CG3473" s="131" t="s">
        <v>18185</v>
      </c>
      <c r="CH3473" s="131" t="s">
        <v>15594</v>
      </c>
      <c r="CI3473" s="124" t="s">
        <v>22456</v>
      </c>
    </row>
    <row r="3474" spans="45:87" ht="15" hidden="1" x14ac:dyDescent="0.25">
      <c r="AS3474" s="124" t="s">
        <v>7669</v>
      </c>
      <c r="AT3474" s="129" t="s">
        <v>2892</v>
      </c>
      <c r="AU3474" s="129" t="s">
        <v>204</v>
      </c>
      <c r="AV3474" s="129" t="s">
        <v>2893</v>
      </c>
      <c r="AW3474" s="129" t="s">
        <v>2898</v>
      </c>
      <c r="AX3474" s="129" t="s">
        <v>2922</v>
      </c>
      <c r="AZ3474" s="129" t="s">
        <v>3984</v>
      </c>
      <c r="BA3474" s="130" t="s">
        <v>15595</v>
      </c>
      <c r="BB3474" s="130" t="s">
        <v>15596</v>
      </c>
      <c r="BH3474" s="124"/>
      <c r="BI3474" s="124"/>
      <c r="BP3474" s="123"/>
      <c r="BQ3474" s="123"/>
      <c r="BR3474" s="123"/>
      <c r="BX3474" s="123"/>
      <c r="BY3474" s="123"/>
      <c r="CB3474" s="129" t="s">
        <v>2892</v>
      </c>
      <c r="CC3474" s="129" t="s">
        <v>204</v>
      </c>
      <c r="CD3474" s="129" t="s">
        <v>2893</v>
      </c>
      <c r="CE3474" s="129" t="s">
        <v>2898</v>
      </c>
      <c r="CF3474" s="129" t="s">
        <v>2922</v>
      </c>
      <c r="CG3474" s="131" t="s">
        <v>18185</v>
      </c>
      <c r="CH3474" s="131" t="s">
        <v>15596</v>
      </c>
      <c r="CI3474" s="124" t="s">
        <v>22457</v>
      </c>
    </row>
    <row r="3475" spans="45:87" ht="15" hidden="1" x14ac:dyDescent="0.25">
      <c r="AS3475" s="124" t="s">
        <v>7670</v>
      </c>
      <c r="AT3475" s="129" t="s">
        <v>2892</v>
      </c>
      <c r="AU3475" s="129" t="s">
        <v>204</v>
      </c>
      <c r="AV3475" s="129" t="s">
        <v>2893</v>
      </c>
      <c r="AW3475" s="129" t="s">
        <v>2898</v>
      </c>
      <c r="AX3475" s="129" t="s">
        <v>2923</v>
      </c>
      <c r="AZ3475" s="129" t="s">
        <v>3984</v>
      </c>
      <c r="BA3475" s="130" t="s">
        <v>15597</v>
      </c>
      <c r="BB3475" s="130" t="s">
        <v>15598</v>
      </c>
      <c r="BH3475" s="124"/>
      <c r="BI3475" s="124"/>
      <c r="BP3475" s="123"/>
      <c r="BQ3475" s="123"/>
      <c r="BR3475" s="123"/>
      <c r="BX3475" s="123"/>
      <c r="BY3475" s="123"/>
      <c r="CB3475" s="129" t="s">
        <v>2892</v>
      </c>
      <c r="CC3475" s="129" t="s">
        <v>204</v>
      </c>
      <c r="CD3475" s="129" t="s">
        <v>2893</v>
      </c>
      <c r="CE3475" s="129" t="s">
        <v>2898</v>
      </c>
      <c r="CF3475" s="129" t="s">
        <v>2923</v>
      </c>
      <c r="CG3475" s="131" t="s">
        <v>18185</v>
      </c>
      <c r="CH3475" s="131" t="s">
        <v>15598</v>
      </c>
      <c r="CI3475" s="124" t="s">
        <v>22458</v>
      </c>
    </row>
    <row r="3476" spans="45:87" ht="15" hidden="1" x14ac:dyDescent="0.25">
      <c r="AS3476" s="124" t="s">
        <v>7671</v>
      </c>
      <c r="AT3476" s="129" t="s">
        <v>2892</v>
      </c>
      <c r="AU3476" s="129" t="s">
        <v>204</v>
      </c>
      <c r="AV3476" s="129" t="s">
        <v>2893</v>
      </c>
      <c r="AW3476" s="129" t="s">
        <v>2898</v>
      </c>
      <c r="AX3476" s="129" t="s">
        <v>2924</v>
      </c>
      <c r="AZ3476" s="129" t="s">
        <v>3984</v>
      </c>
      <c r="BA3476" s="130" t="s">
        <v>15599</v>
      </c>
      <c r="BB3476" s="130" t="s">
        <v>15600</v>
      </c>
      <c r="BH3476" s="124"/>
      <c r="BI3476" s="124"/>
      <c r="BP3476" s="123"/>
      <c r="BQ3476" s="123"/>
      <c r="BR3476" s="123"/>
      <c r="BX3476" s="123"/>
      <c r="BY3476" s="123"/>
      <c r="CB3476" s="129" t="s">
        <v>2892</v>
      </c>
      <c r="CC3476" s="129" t="s">
        <v>204</v>
      </c>
      <c r="CD3476" s="129" t="s">
        <v>2893</v>
      </c>
      <c r="CE3476" s="129" t="s">
        <v>2898</v>
      </c>
      <c r="CF3476" s="129" t="s">
        <v>2924</v>
      </c>
      <c r="CG3476" s="131" t="s">
        <v>18185</v>
      </c>
      <c r="CH3476" s="131" t="s">
        <v>15600</v>
      </c>
      <c r="CI3476" s="124" t="s">
        <v>22459</v>
      </c>
    </row>
    <row r="3477" spans="45:87" ht="15" hidden="1" x14ac:dyDescent="0.25">
      <c r="AS3477" s="124" t="s">
        <v>7672</v>
      </c>
      <c r="AT3477" s="129" t="s">
        <v>2892</v>
      </c>
      <c r="AU3477" s="129" t="s">
        <v>204</v>
      </c>
      <c r="AV3477" s="129" t="s">
        <v>2893</v>
      </c>
      <c r="AW3477" s="129" t="s">
        <v>2898</v>
      </c>
      <c r="AX3477" s="129" t="s">
        <v>2925</v>
      </c>
      <c r="AZ3477" s="129" t="s">
        <v>3984</v>
      </c>
      <c r="BA3477" s="130" t="s">
        <v>15601</v>
      </c>
      <c r="BB3477" s="130" t="s">
        <v>15602</v>
      </c>
      <c r="BH3477" s="124"/>
      <c r="BI3477" s="124"/>
      <c r="BP3477" s="123"/>
      <c r="BQ3477" s="123"/>
      <c r="BR3477" s="123"/>
      <c r="BX3477" s="123"/>
      <c r="BY3477" s="123"/>
      <c r="CB3477" s="129" t="s">
        <v>2892</v>
      </c>
      <c r="CC3477" s="129" t="s">
        <v>204</v>
      </c>
      <c r="CD3477" s="129" t="s">
        <v>2893</v>
      </c>
      <c r="CE3477" s="129" t="s">
        <v>2898</v>
      </c>
      <c r="CF3477" s="129" t="s">
        <v>2925</v>
      </c>
      <c r="CG3477" s="131" t="s">
        <v>18185</v>
      </c>
      <c r="CH3477" s="131" t="s">
        <v>15602</v>
      </c>
      <c r="CI3477" s="124" t="s">
        <v>22460</v>
      </c>
    </row>
    <row r="3478" spans="45:87" ht="15" hidden="1" x14ac:dyDescent="0.25">
      <c r="AS3478" s="124" t="s">
        <v>7673</v>
      </c>
      <c r="AT3478" s="129" t="s">
        <v>2892</v>
      </c>
      <c r="AU3478" s="129" t="s">
        <v>204</v>
      </c>
      <c r="AV3478" s="129" t="s">
        <v>2893</v>
      </c>
      <c r="AW3478" s="129" t="s">
        <v>2898</v>
      </c>
      <c r="AX3478" s="129" t="s">
        <v>3129</v>
      </c>
      <c r="AZ3478" s="129" t="s">
        <v>3984</v>
      </c>
      <c r="BA3478" s="130" t="s">
        <v>15603</v>
      </c>
      <c r="BB3478" s="130" t="s">
        <v>15604</v>
      </c>
      <c r="BH3478" s="124"/>
      <c r="BI3478" s="124"/>
      <c r="BP3478" s="123"/>
      <c r="BQ3478" s="123"/>
      <c r="BR3478" s="123"/>
      <c r="BX3478" s="123"/>
      <c r="BY3478" s="123"/>
      <c r="CB3478" s="129" t="s">
        <v>2892</v>
      </c>
      <c r="CC3478" s="129" t="s">
        <v>204</v>
      </c>
      <c r="CD3478" s="129" t="s">
        <v>2893</v>
      </c>
      <c r="CE3478" s="129" t="s">
        <v>2898</v>
      </c>
      <c r="CF3478" s="129" t="s">
        <v>3129</v>
      </c>
      <c r="CG3478" s="131" t="s">
        <v>18185</v>
      </c>
      <c r="CH3478" s="131" t="s">
        <v>15604</v>
      </c>
      <c r="CI3478" s="124" t="s">
        <v>22461</v>
      </c>
    </row>
    <row r="3479" spans="45:87" ht="15" hidden="1" x14ac:dyDescent="0.25">
      <c r="AS3479" s="124" t="s">
        <v>7674</v>
      </c>
      <c r="AT3479" s="129" t="s">
        <v>2892</v>
      </c>
      <c r="AU3479" s="129" t="s">
        <v>204</v>
      </c>
      <c r="AV3479" s="129" t="s">
        <v>2893</v>
      </c>
      <c r="AW3479" s="129" t="s">
        <v>2898</v>
      </c>
      <c r="AX3479" s="129" t="s">
        <v>2926</v>
      </c>
      <c r="AZ3479" s="129" t="s">
        <v>3984</v>
      </c>
      <c r="BA3479" s="130" t="s">
        <v>15605</v>
      </c>
      <c r="BB3479" s="130" t="s">
        <v>15606</v>
      </c>
      <c r="BH3479" s="124"/>
      <c r="BI3479" s="124"/>
      <c r="BP3479" s="123"/>
      <c r="BQ3479" s="123"/>
      <c r="BR3479" s="123"/>
      <c r="BX3479" s="123"/>
      <c r="BY3479" s="123"/>
      <c r="CB3479" s="129" t="s">
        <v>2892</v>
      </c>
      <c r="CC3479" s="129" t="s">
        <v>204</v>
      </c>
      <c r="CD3479" s="129" t="s">
        <v>2893</v>
      </c>
      <c r="CE3479" s="129" t="s">
        <v>2898</v>
      </c>
      <c r="CF3479" s="129" t="s">
        <v>2926</v>
      </c>
      <c r="CG3479" s="131" t="s">
        <v>18185</v>
      </c>
      <c r="CH3479" s="131" t="s">
        <v>15606</v>
      </c>
      <c r="CI3479" s="124" t="s">
        <v>22462</v>
      </c>
    </row>
    <row r="3480" spans="45:87" ht="15" hidden="1" x14ac:dyDescent="0.25">
      <c r="AS3480" s="124" t="s">
        <v>7675</v>
      </c>
      <c r="AT3480" s="129" t="s">
        <v>2892</v>
      </c>
      <c r="AU3480" s="129" t="s">
        <v>204</v>
      </c>
      <c r="AV3480" s="129" t="s">
        <v>2893</v>
      </c>
      <c r="AW3480" s="129" t="s">
        <v>2898</v>
      </c>
      <c r="AX3480" s="129" t="s">
        <v>2927</v>
      </c>
      <c r="AZ3480" s="129" t="s">
        <v>3984</v>
      </c>
      <c r="BA3480" s="130" t="s">
        <v>15607</v>
      </c>
      <c r="BB3480" s="130" t="s">
        <v>15608</v>
      </c>
      <c r="BH3480" s="124"/>
      <c r="BI3480" s="124"/>
      <c r="BP3480" s="123"/>
      <c r="BQ3480" s="123"/>
      <c r="BR3480" s="123"/>
      <c r="BX3480" s="123"/>
      <c r="BY3480" s="123"/>
      <c r="CB3480" s="129" t="s">
        <v>2892</v>
      </c>
      <c r="CC3480" s="129" t="s">
        <v>204</v>
      </c>
      <c r="CD3480" s="129" t="s">
        <v>2893</v>
      </c>
      <c r="CE3480" s="129" t="s">
        <v>2898</v>
      </c>
      <c r="CF3480" s="129" t="s">
        <v>2927</v>
      </c>
      <c r="CG3480" s="131" t="s">
        <v>18185</v>
      </c>
      <c r="CH3480" s="131" t="s">
        <v>15608</v>
      </c>
      <c r="CI3480" s="124" t="s">
        <v>22463</v>
      </c>
    </row>
    <row r="3481" spans="45:87" ht="15" hidden="1" x14ac:dyDescent="0.25">
      <c r="AS3481" s="124" t="s">
        <v>7676</v>
      </c>
      <c r="AT3481" s="129" t="s">
        <v>2892</v>
      </c>
      <c r="AU3481" s="129" t="s">
        <v>204</v>
      </c>
      <c r="AV3481" s="129" t="s">
        <v>2893</v>
      </c>
      <c r="AW3481" s="129" t="s">
        <v>2898</v>
      </c>
      <c r="AX3481" s="129" t="s">
        <v>2928</v>
      </c>
      <c r="AZ3481" s="129" t="s">
        <v>3984</v>
      </c>
      <c r="BA3481" s="130" t="s">
        <v>15609</v>
      </c>
      <c r="BB3481" s="130" t="s">
        <v>15610</v>
      </c>
      <c r="BH3481" s="124"/>
      <c r="BI3481" s="124"/>
      <c r="BP3481" s="123"/>
      <c r="BQ3481" s="123"/>
      <c r="BR3481" s="123"/>
      <c r="BX3481" s="123"/>
      <c r="BY3481" s="123"/>
      <c r="CB3481" s="129" t="s">
        <v>2892</v>
      </c>
      <c r="CC3481" s="129" t="s">
        <v>204</v>
      </c>
      <c r="CD3481" s="129" t="s">
        <v>2893</v>
      </c>
      <c r="CE3481" s="129" t="s">
        <v>2898</v>
      </c>
      <c r="CF3481" s="129" t="s">
        <v>2928</v>
      </c>
      <c r="CG3481" s="131" t="s">
        <v>18185</v>
      </c>
      <c r="CH3481" s="131" t="s">
        <v>15610</v>
      </c>
      <c r="CI3481" s="124" t="s">
        <v>22464</v>
      </c>
    </row>
    <row r="3482" spans="45:87" ht="15" hidden="1" x14ac:dyDescent="0.25">
      <c r="AS3482" s="124" t="s">
        <v>7677</v>
      </c>
      <c r="AT3482" s="129" t="s">
        <v>2892</v>
      </c>
      <c r="AU3482" s="129" t="s">
        <v>204</v>
      </c>
      <c r="AV3482" s="129" t="s">
        <v>2893</v>
      </c>
      <c r="AW3482" s="129" t="s">
        <v>2898</v>
      </c>
      <c r="AX3482" s="129" t="s">
        <v>3130</v>
      </c>
      <c r="AZ3482" s="129" t="s">
        <v>3984</v>
      </c>
      <c r="BA3482" s="130" t="s">
        <v>15611</v>
      </c>
      <c r="BB3482" s="130" t="s">
        <v>15612</v>
      </c>
      <c r="BH3482" s="124"/>
      <c r="BI3482" s="124"/>
      <c r="BP3482" s="123"/>
      <c r="BQ3482" s="123"/>
      <c r="BR3482" s="123"/>
      <c r="BX3482" s="123"/>
      <c r="BY3482" s="123"/>
      <c r="CB3482" s="129" t="s">
        <v>2892</v>
      </c>
      <c r="CC3482" s="129" t="s">
        <v>204</v>
      </c>
      <c r="CD3482" s="129" t="s">
        <v>2893</v>
      </c>
      <c r="CE3482" s="129" t="s">
        <v>2898</v>
      </c>
      <c r="CF3482" s="129" t="s">
        <v>3130</v>
      </c>
      <c r="CG3482" s="131" t="s">
        <v>18185</v>
      </c>
      <c r="CH3482" s="131" t="s">
        <v>15612</v>
      </c>
      <c r="CI3482" s="124" t="s">
        <v>22465</v>
      </c>
    </row>
    <row r="3483" spans="45:87" ht="15" hidden="1" x14ac:dyDescent="0.25">
      <c r="AS3483" s="124" t="s">
        <v>7678</v>
      </c>
      <c r="AT3483" s="129" t="s">
        <v>2892</v>
      </c>
      <c r="AU3483" s="129" t="s">
        <v>204</v>
      </c>
      <c r="AV3483" s="129" t="s">
        <v>2893</v>
      </c>
      <c r="AW3483" s="129" t="s">
        <v>2898</v>
      </c>
      <c r="AX3483" s="129" t="s">
        <v>2929</v>
      </c>
      <c r="AZ3483" s="129" t="s">
        <v>3984</v>
      </c>
      <c r="BA3483" s="130" t="s">
        <v>15613</v>
      </c>
      <c r="BB3483" s="130" t="s">
        <v>15614</v>
      </c>
      <c r="BH3483" s="124"/>
      <c r="BI3483" s="124"/>
      <c r="BP3483" s="123"/>
      <c r="BQ3483" s="123"/>
      <c r="BR3483" s="123"/>
      <c r="BX3483" s="123"/>
      <c r="BY3483" s="123"/>
      <c r="CB3483" s="129" t="s">
        <v>2892</v>
      </c>
      <c r="CC3483" s="129" t="s">
        <v>204</v>
      </c>
      <c r="CD3483" s="129" t="s">
        <v>2893</v>
      </c>
      <c r="CE3483" s="129" t="s">
        <v>2898</v>
      </c>
      <c r="CF3483" s="129" t="s">
        <v>2929</v>
      </c>
      <c r="CG3483" s="131" t="s">
        <v>18185</v>
      </c>
      <c r="CH3483" s="131" t="s">
        <v>15614</v>
      </c>
      <c r="CI3483" s="124" t="s">
        <v>22466</v>
      </c>
    </row>
    <row r="3484" spans="45:87" ht="15" hidden="1" x14ac:dyDescent="0.25">
      <c r="AS3484" s="124" t="s">
        <v>7679</v>
      </c>
      <c r="AT3484" s="129" t="s">
        <v>2892</v>
      </c>
      <c r="AU3484" s="129" t="s">
        <v>204</v>
      </c>
      <c r="AV3484" s="129" t="s">
        <v>2893</v>
      </c>
      <c r="AW3484" s="129" t="s">
        <v>2898</v>
      </c>
      <c r="AX3484" s="129" t="s">
        <v>2933</v>
      </c>
      <c r="AZ3484" s="129" t="s">
        <v>3984</v>
      </c>
      <c r="BA3484" s="130" t="s">
        <v>15615</v>
      </c>
      <c r="BB3484" s="130" t="s">
        <v>15616</v>
      </c>
      <c r="BH3484" s="124"/>
      <c r="BI3484" s="124"/>
      <c r="BP3484" s="123"/>
      <c r="BQ3484" s="123"/>
      <c r="BR3484" s="123"/>
      <c r="BX3484" s="123"/>
      <c r="BY3484" s="123"/>
      <c r="CB3484" s="129" t="s">
        <v>2892</v>
      </c>
      <c r="CC3484" s="129" t="s">
        <v>204</v>
      </c>
      <c r="CD3484" s="129" t="s">
        <v>2893</v>
      </c>
      <c r="CE3484" s="129" t="s">
        <v>2898</v>
      </c>
      <c r="CF3484" s="129" t="s">
        <v>2933</v>
      </c>
      <c r="CG3484" s="131" t="s">
        <v>18185</v>
      </c>
      <c r="CH3484" s="131" t="s">
        <v>15616</v>
      </c>
      <c r="CI3484" s="124" t="s">
        <v>22467</v>
      </c>
    </row>
    <row r="3485" spans="45:87" ht="15" hidden="1" x14ac:dyDescent="0.25">
      <c r="AS3485" s="124" t="s">
        <v>7680</v>
      </c>
      <c r="AT3485" s="129" t="s">
        <v>2892</v>
      </c>
      <c r="AU3485" s="129" t="s">
        <v>204</v>
      </c>
      <c r="AV3485" s="129" t="s">
        <v>2893</v>
      </c>
      <c r="AW3485" s="129" t="s">
        <v>2898</v>
      </c>
      <c r="AX3485" s="129" t="s">
        <v>2935</v>
      </c>
      <c r="AZ3485" s="129" t="s">
        <v>3984</v>
      </c>
      <c r="BA3485" s="130" t="s">
        <v>15617</v>
      </c>
      <c r="BB3485" s="130" t="s">
        <v>15618</v>
      </c>
      <c r="BH3485" s="124"/>
      <c r="BI3485" s="124"/>
      <c r="BP3485" s="123"/>
      <c r="BQ3485" s="123"/>
      <c r="BR3485" s="123"/>
      <c r="BX3485" s="123"/>
      <c r="BY3485" s="123"/>
      <c r="CB3485" s="129" t="s">
        <v>2892</v>
      </c>
      <c r="CC3485" s="129" t="s">
        <v>204</v>
      </c>
      <c r="CD3485" s="129" t="s">
        <v>2893</v>
      </c>
      <c r="CE3485" s="129" t="s">
        <v>2898</v>
      </c>
      <c r="CF3485" s="129" t="s">
        <v>2935</v>
      </c>
      <c r="CG3485" s="131" t="s">
        <v>18185</v>
      </c>
      <c r="CH3485" s="131" t="s">
        <v>15618</v>
      </c>
      <c r="CI3485" s="124" t="s">
        <v>22468</v>
      </c>
    </row>
    <row r="3486" spans="45:87" ht="15" hidden="1" x14ac:dyDescent="0.25">
      <c r="AS3486" s="124" t="s">
        <v>7681</v>
      </c>
      <c r="AT3486" s="129" t="s">
        <v>2892</v>
      </c>
      <c r="AU3486" s="129" t="s">
        <v>204</v>
      </c>
      <c r="AV3486" s="129" t="s">
        <v>2893</v>
      </c>
      <c r="AW3486" s="129" t="s">
        <v>2898</v>
      </c>
      <c r="AX3486" s="129" t="s">
        <v>2936</v>
      </c>
      <c r="AZ3486" s="129" t="s">
        <v>3984</v>
      </c>
      <c r="BA3486" s="130" t="s">
        <v>15619</v>
      </c>
      <c r="BB3486" s="130" t="s">
        <v>15620</v>
      </c>
      <c r="BH3486" s="124"/>
      <c r="BI3486" s="124"/>
      <c r="BP3486" s="123"/>
      <c r="BQ3486" s="123"/>
      <c r="BR3486" s="123"/>
      <c r="BX3486" s="123"/>
      <c r="BY3486" s="123"/>
      <c r="CB3486" s="129" t="s">
        <v>2892</v>
      </c>
      <c r="CC3486" s="129" t="s">
        <v>204</v>
      </c>
      <c r="CD3486" s="129" t="s">
        <v>2893</v>
      </c>
      <c r="CE3486" s="129" t="s">
        <v>2898</v>
      </c>
      <c r="CF3486" s="129" t="s">
        <v>2936</v>
      </c>
      <c r="CG3486" s="131" t="s">
        <v>18185</v>
      </c>
      <c r="CH3486" s="131" t="s">
        <v>15620</v>
      </c>
      <c r="CI3486" s="124" t="s">
        <v>22469</v>
      </c>
    </row>
    <row r="3487" spans="45:87" ht="15" hidden="1" x14ac:dyDescent="0.25">
      <c r="AS3487" s="124" t="s">
        <v>7682</v>
      </c>
      <c r="AT3487" s="129" t="s">
        <v>2892</v>
      </c>
      <c r="AU3487" s="129" t="s">
        <v>204</v>
      </c>
      <c r="AV3487" s="129" t="s">
        <v>2893</v>
      </c>
      <c r="AW3487" s="129" t="s">
        <v>2898</v>
      </c>
      <c r="AX3487" s="129" t="s">
        <v>2940</v>
      </c>
      <c r="AZ3487" s="129" t="s">
        <v>3984</v>
      </c>
      <c r="BA3487" s="130" t="s">
        <v>15621</v>
      </c>
      <c r="BB3487" s="130" t="s">
        <v>15622</v>
      </c>
      <c r="BH3487" s="124"/>
      <c r="BI3487" s="124"/>
      <c r="BP3487" s="123"/>
      <c r="BQ3487" s="123"/>
      <c r="BR3487" s="123"/>
      <c r="BX3487" s="123"/>
      <c r="BY3487" s="123"/>
      <c r="CB3487" s="129" t="s">
        <v>2892</v>
      </c>
      <c r="CC3487" s="129" t="s">
        <v>204</v>
      </c>
      <c r="CD3487" s="129" t="s">
        <v>2893</v>
      </c>
      <c r="CE3487" s="129" t="s">
        <v>2898</v>
      </c>
      <c r="CF3487" s="129" t="s">
        <v>2940</v>
      </c>
      <c r="CG3487" s="131" t="s">
        <v>18185</v>
      </c>
      <c r="CH3487" s="131" t="s">
        <v>15622</v>
      </c>
      <c r="CI3487" s="124" t="s">
        <v>22470</v>
      </c>
    </row>
    <row r="3488" spans="45:87" ht="15" hidden="1" x14ac:dyDescent="0.25">
      <c r="AS3488" s="124" t="s">
        <v>7683</v>
      </c>
      <c r="AT3488" s="129" t="s">
        <v>2892</v>
      </c>
      <c r="AU3488" s="129" t="s">
        <v>204</v>
      </c>
      <c r="AV3488" s="129" t="s">
        <v>2893</v>
      </c>
      <c r="AW3488" s="129" t="s">
        <v>2898</v>
      </c>
      <c r="AX3488" s="129" t="s">
        <v>2953</v>
      </c>
      <c r="AZ3488" s="129" t="s">
        <v>3984</v>
      </c>
      <c r="BA3488" s="130" t="s">
        <v>15623</v>
      </c>
      <c r="BB3488" s="130" t="s">
        <v>15624</v>
      </c>
      <c r="BH3488" s="124"/>
      <c r="BI3488" s="124"/>
      <c r="BP3488" s="123"/>
      <c r="BQ3488" s="123"/>
      <c r="BR3488" s="123"/>
      <c r="BX3488" s="123"/>
      <c r="BY3488" s="123"/>
      <c r="CB3488" s="129" t="s">
        <v>2892</v>
      </c>
      <c r="CC3488" s="129" t="s">
        <v>204</v>
      </c>
      <c r="CD3488" s="129" t="s">
        <v>2893</v>
      </c>
      <c r="CE3488" s="129" t="s">
        <v>2898</v>
      </c>
      <c r="CF3488" s="129" t="s">
        <v>2953</v>
      </c>
      <c r="CG3488" s="131" t="s">
        <v>18185</v>
      </c>
      <c r="CH3488" s="131" t="s">
        <v>15624</v>
      </c>
      <c r="CI3488" s="124" t="s">
        <v>22471</v>
      </c>
    </row>
    <row r="3489" spans="45:87" ht="15" hidden="1" x14ac:dyDescent="0.25">
      <c r="AS3489" s="124" t="s">
        <v>7684</v>
      </c>
      <c r="AT3489" s="129" t="s">
        <v>2892</v>
      </c>
      <c r="AU3489" s="129" t="s">
        <v>204</v>
      </c>
      <c r="AV3489" s="129" t="s">
        <v>2893</v>
      </c>
      <c r="AW3489" s="129" t="s">
        <v>2898</v>
      </c>
      <c r="AX3489" s="129" t="s">
        <v>2955</v>
      </c>
      <c r="AZ3489" s="129" t="s">
        <v>3984</v>
      </c>
      <c r="BA3489" s="130" t="s">
        <v>15625</v>
      </c>
      <c r="BB3489" s="130" t="s">
        <v>15626</v>
      </c>
      <c r="BH3489" s="124"/>
      <c r="BI3489" s="124"/>
      <c r="BP3489" s="123"/>
      <c r="BQ3489" s="123"/>
      <c r="BR3489" s="123"/>
      <c r="BX3489" s="123"/>
      <c r="BY3489" s="123"/>
      <c r="CB3489" s="129" t="s">
        <v>2892</v>
      </c>
      <c r="CC3489" s="129" t="s">
        <v>204</v>
      </c>
      <c r="CD3489" s="129" t="s">
        <v>2893</v>
      </c>
      <c r="CE3489" s="129" t="s">
        <v>2898</v>
      </c>
      <c r="CF3489" s="129" t="s">
        <v>2955</v>
      </c>
      <c r="CG3489" s="131" t="s">
        <v>18185</v>
      </c>
      <c r="CH3489" s="131" t="s">
        <v>15626</v>
      </c>
      <c r="CI3489" s="124" t="s">
        <v>22472</v>
      </c>
    </row>
    <row r="3490" spans="45:87" ht="15" hidden="1" x14ac:dyDescent="0.25">
      <c r="AS3490" s="124" t="s">
        <v>7685</v>
      </c>
      <c r="AT3490" s="129" t="s">
        <v>2892</v>
      </c>
      <c r="AU3490" s="129" t="s">
        <v>204</v>
      </c>
      <c r="AV3490" s="129" t="s">
        <v>2893</v>
      </c>
      <c r="AW3490" s="129" t="s">
        <v>2898</v>
      </c>
      <c r="AX3490" s="129" t="s">
        <v>2956</v>
      </c>
      <c r="AZ3490" s="129" t="s">
        <v>3984</v>
      </c>
      <c r="BA3490" s="130" t="s">
        <v>15627</v>
      </c>
      <c r="BB3490" s="130" t="s">
        <v>15628</v>
      </c>
      <c r="BH3490" s="124"/>
      <c r="BI3490" s="124"/>
      <c r="BP3490" s="123"/>
      <c r="BQ3490" s="123"/>
      <c r="BR3490" s="123"/>
      <c r="BX3490" s="123"/>
      <c r="BY3490" s="123"/>
      <c r="CB3490" s="129" t="s">
        <v>2892</v>
      </c>
      <c r="CC3490" s="129" t="s">
        <v>204</v>
      </c>
      <c r="CD3490" s="129" t="s">
        <v>2893</v>
      </c>
      <c r="CE3490" s="129" t="s">
        <v>2898</v>
      </c>
      <c r="CF3490" s="129" t="s">
        <v>2956</v>
      </c>
      <c r="CG3490" s="131" t="s">
        <v>18185</v>
      </c>
      <c r="CH3490" s="131" t="s">
        <v>15628</v>
      </c>
      <c r="CI3490" s="124" t="s">
        <v>22473</v>
      </c>
    </row>
    <row r="3491" spans="45:87" ht="15" hidden="1" x14ac:dyDescent="0.25">
      <c r="AS3491" s="124" t="s">
        <v>7686</v>
      </c>
      <c r="AT3491" s="129" t="s">
        <v>2892</v>
      </c>
      <c r="AU3491" s="129" t="s">
        <v>204</v>
      </c>
      <c r="AV3491" s="129" t="s">
        <v>2893</v>
      </c>
      <c r="AW3491" s="129" t="s">
        <v>2898</v>
      </c>
      <c r="AX3491" s="129" t="s">
        <v>3131</v>
      </c>
      <c r="AZ3491" s="129" t="s">
        <v>3984</v>
      </c>
      <c r="BA3491" s="130" t="s">
        <v>15629</v>
      </c>
      <c r="BB3491" s="130" t="s">
        <v>15630</v>
      </c>
      <c r="BH3491" s="124"/>
      <c r="BI3491" s="124"/>
      <c r="BP3491" s="123"/>
      <c r="BQ3491" s="123"/>
      <c r="BR3491" s="123"/>
      <c r="BX3491" s="123"/>
      <c r="BY3491" s="123"/>
      <c r="CB3491" s="129" t="s">
        <v>2892</v>
      </c>
      <c r="CC3491" s="129" t="s">
        <v>204</v>
      </c>
      <c r="CD3491" s="129" t="s">
        <v>2893</v>
      </c>
      <c r="CE3491" s="129" t="s">
        <v>2898</v>
      </c>
      <c r="CF3491" s="129" t="s">
        <v>3131</v>
      </c>
      <c r="CG3491" s="131" t="s">
        <v>18185</v>
      </c>
      <c r="CH3491" s="131" t="s">
        <v>15630</v>
      </c>
      <c r="CI3491" s="124" t="s">
        <v>22474</v>
      </c>
    </row>
    <row r="3492" spans="45:87" ht="15" hidden="1" x14ac:dyDescent="0.25">
      <c r="AS3492" s="124" t="s">
        <v>7687</v>
      </c>
      <c r="AT3492" s="129" t="s">
        <v>2892</v>
      </c>
      <c r="AU3492" s="129" t="s">
        <v>204</v>
      </c>
      <c r="AV3492" s="129" t="s">
        <v>2893</v>
      </c>
      <c r="AW3492" s="129" t="s">
        <v>2957</v>
      </c>
      <c r="AX3492" s="129" t="s">
        <v>2958</v>
      </c>
      <c r="AZ3492" s="129" t="s">
        <v>3984</v>
      </c>
      <c r="BA3492" s="130" t="s">
        <v>15631</v>
      </c>
      <c r="BB3492" s="130" t="s">
        <v>15632</v>
      </c>
      <c r="BH3492" s="124"/>
      <c r="BI3492" s="124"/>
      <c r="BP3492" s="123"/>
      <c r="BQ3492" s="123"/>
      <c r="BR3492" s="123"/>
      <c r="BX3492" s="123"/>
      <c r="BY3492" s="123"/>
      <c r="CB3492" s="129" t="s">
        <v>2892</v>
      </c>
      <c r="CC3492" s="129" t="s">
        <v>204</v>
      </c>
      <c r="CD3492" s="129" t="s">
        <v>2893</v>
      </c>
      <c r="CE3492" s="129" t="s">
        <v>2957</v>
      </c>
      <c r="CF3492" s="129" t="s">
        <v>2958</v>
      </c>
      <c r="CG3492" s="131" t="s">
        <v>18186</v>
      </c>
      <c r="CH3492" s="131" t="s">
        <v>15632</v>
      </c>
      <c r="CI3492" s="124" t="s">
        <v>22475</v>
      </c>
    </row>
    <row r="3493" spans="45:87" ht="15" hidden="1" x14ac:dyDescent="0.25">
      <c r="AS3493" s="124" t="s">
        <v>7688</v>
      </c>
      <c r="AT3493" s="129" t="s">
        <v>2892</v>
      </c>
      <c r="AU3493" s="129" t="s">
        <v>204</v>
      </c>
      <c r="AV3493" s="129" t="s">
        <v>2893</v>
      </c>
      <c r="AW3493" s="129" t="s">
        <v>2957</v>
      </c>
      <c r="AX3493" s="129" t="s">
        <v>2959</v>
      </c>
      <c r="AZ3493" s="129" t="s">
        <v>3984</v>
      </c>
      <c r="BA3493" s="130" t="s">
        <v>15633</v>
      </c>
      <c r="BB3493" s="130" t="s">
        <v>15634</v>
      </c>
      <c r="BH3493" s="124"/>
      <c r="BI3493" s="124"/>
      <c r="BP3493" s="123"/>
      <c r="BQ3493" s="123"/>
      <c r="BR3493" s="123"/>
      <c r="BX3493" s="123"/>
      <c r="BY3493" s="123"/>
      <c r="CB3493" s="129" t="s">
        <v>2892</v>
      </c>
      <c r="CC3493" s="129" t="s">
        <v>204</v>
      </c>
      <c r="CD3493" s="129" t="s">
        <v>2893</v>
      </c>
      <c r="CE3493" s="129" t="s">
        <v>2957</v>
      </c>
      <c r="CF3493" s="129" t="s">
        <v>2959</v>
      </c>
      <c r="CG3493" s="131" t="s">
        <v>18186</v>
      </c>
      <c r="CH3493" s="131" t="s">
        <v>15634</v>
      </c>
      <c r="CI3493" s="124" t="s">
        <v>22476</v>
      </c>
    </row>
    <row r="3494" spans="45:87" ht="15" hidden="1" x14ac:dyDescent="0.25">
      <c r="AS3494" s="124" t="s">
        <v>7689</v>
      </c>
      <c r="AT3494" s="129" t="s">
        <v>2892</v>
      </c>
      <c r="AU3494" s="129" t="s">
        <v>204</v>
      </c>
      <c r="AV3494" s="129" t="s">
        <v>2893</v>
      </c>
      <c r="AW3494" s="129" t="s">
        <v>2957</v>
      </c>
      <c r="AX3494" s="129" t="s">
        <v>2960</v>
      </c>
      <c r="AZ3494" s="129" t="s">
        <v>3984</v>
      </c>
      <c r="BA3494" s="130" t="s">
        <v>15635</v>
      </c>
      <c r="BB3494" s="130" t="s">
        <v>15636</v>
      </c>
      <c r="BH3494" s="124"/>
      <c r="BI3494" s="124"/>
      <c r="BP3494" s="123"/>
      <c r="BQ3494" s="123"/>
      <c r="BR3494" s="123"/>
      <c r="BX3494" s="123"/>
      <c r="BY3494" s="123"/>
      <c r="CB3494" s="129" t="s">
        <v>2892</v>
      </c>
      <c r="CC3494" s="129" t="s">
        <v>204</v>
      </c>
      <c r="CD3494" s="129" t="s">
        <v>2893</v>
      </c>
      <c r="CE3494" s="129" t="s">
        <v>2957</v>
      </c>
      <c r="CF3494" s="129" t="s">
        <v>2960</v>
      </c>
      <c r="CG3494" s="131" t="s">
        <v>18186</v>
      </c>
      <c r="CH3494" s="131" t="s">
        <v>15636</v>
      </c>
      <c r="CI3494" s="124" t="s">
        <v>22477</v>
      </c>
    </row>
    <row r="3495" spans="45:87" ht="15" hidden="1" x14ac:dyDescent="0.25">
      <c r="AS3495" s="124" t="s">
        <v>7690</v>
      </c>
      <c r="AT3495" s="129" t="s">
        <v>2892</v>
      </c>
      <c r="AU3495" s="129" t="s">
        <v>204</v>
      </c>
      <c r="AV3495" s="129" t="s">
        <v>2893</v>
      </c>
      <c r="AW3495" s="129" t="s">
        <v>2957</v>
      </c>
      <c r="AX3495" s="129" t="s">
        <v>2961</v>
      </c>
      <c r="AZ3495" s="129" t="s">
        <v>3984</v>
      </c>
      <c r="BA3495" s="130" t="s">
        <v>15637</v>
      </c>
      <c r="BB3495" s="130" t="s">
        <v>15638</v>
      </c>
      <c r="BH3495" s="124"/>
      <c r="BI3495" s="124"/>
      <c r="BP3495" s="123"/>
      <c r="BQ3495" s="123"/>
      <c r="BR3495" s="123"/>
      <c r="BX3495" s="123"/>
      <c r="BY3495" s="123"/>
      <c r="CB3495" s="129" t="s">
        <v>2892</v>
      </c>
      <c r="CC3495" s="129" t="s">
        <v>204</v>
      </c>
      <c r="CD3495" s="129" t="s">
        <v>2893</v>
      </c>
      <c r="CE3495" s="129" t="s">
        <v>2957</v>
      </c>
      <c r="CF3495" s="129" t="s">
        <v>2961</v>
      </c>
      <c r="CG3495" s="131" t="s">
        <v>18186</v>
      </c>
      <c r="CH3495" s="131" t="s">
        <v>15638</v>
      </c>
      <c r="CI3495" s="124" t="s">
        <v>22478</v>
      </c>
    </row>
    <row r="3496" spans="45:87" ht="15" hidden="1" x14ac:dyDescent="0.25">
      <c r="AS3496" s="124" t="s">
        <v>7691</v>
      </c>
      <c r="AT3496" s="129" t="s">
        <v>2892</v>
      </c>
      <c r="AU3496" s="129" t="s">
        <v>204</v>
      </c>
      <c r="AV3496" s="129" t="s">
        <v>2893</v>
      </c>
      <c r="AW3496" s="129" t="s">
        <v>2957</v>
      </c>
      <c r="AX3496" s="129" t="s">
        <v>2962</v>
      </c>
      <c r="AZ3496" s="129" t="s">
        <v>3984</v>
      </c>
      <c r="BA3496" s="130" t="s">
        <v>15639</v>
      </c>
      <c r="BB3496" s="130" t="s">
        <v>15640</v>
      </c>
      <c r="BH3496" s="124"/>
      <c r="BI3496" s="124"/>
      <c r="BP3496" s="123"/>
      <c r="BQ3496" s="123"/>
      <c r="BR3496" s="123"/>
      <c r="BX3496" s="123"/>
      <c r="BY3496" s="123"/>
      <c r="CB3496" s="129" t="s">
        <v>2892</v>
      </c>
      <c r="CC3496" s="129" t="s">
        <v>204</v>
      </c>
      <c r="CD3496" s="129" t="s">
        <v>2893</v>
      </c>
      <c r="CE3496" s="129" t="s">
        <v>2957</v>
      </c>
      <c r="CF3496" s="129" t="s">
        <v>2962</v>
      </c>
      <c r="CG3496" s="131" t="s">
        <v>18186</v>
      </c>
      <c r="CH3496" s="131" t="s">
        <v>15640</v>
      </c>
      <c r="CI3496" s="124" t="s">
        <v>22479</v>
      </c>
    </row>
    <row r="3497" spans="45:87" ht="15" hidden="1" x14ac:dyDescent="0.25">
      <c r="AS3497" s="124" t="s">
        <v>7692</v>
      </c>
      <c r="AT3497" s="129" t="s">
        <v>2892</v>
      </c>
      <c r="AU3497" s="129" t="s">
        <v>204</v>
      </c>
      <c r="AV3497" s="129" t="s">
        <v>2893</v>
      </c>
      <c r="AW3497" s="129" t="s">
        <v>2957</v>
      </c>
      <c r="AX3497" s="129" t="s">
        <v>2963</v>
      </c>
      <c r="AZ3497" s="129" t="s">
        <v>3984</v>
      </c>
      <c r="BA3497" s="130" t="s">
        <v>15641</v>
      </c>
      <c r="BB3497" s="130" t="s">
        <v>15642</v>
      </c>
      <c r="BH3497" s="124"/>
      <c r="BI3497" s="124"/>
      <c r="BP3497" s="123"/>
      <c r="BQ3497" s="123"/>
      <c r="BR3497" s="123"/>
      <c r="BX3497" s="123"/>
      <c r="BY3497" s="123"/>
      <c r="CB3497" s="129" t="s">
        <v>2892</v>
      </c>
      <c r="CC3497" s="129" t="s">
        <v>204</v>
      </c>
      <c r="CD3497" s="129" t="s">
        <v>2893</v>
      </c>
      <c r="CE3497" s="129" t="s">
        <v>2957</v>
      </c>
      <c r="CF3497" s="129" t="s">
        <v>2963</v>
      </c>
      <c r="CG3497" s="131" t="s">
        <v>18186</v>
      </c>
      <c r="CH3497" s="131" t="s">
        <v>15642</v>
      </c>
      <c r="CI3497" s="124" t="s">
        <v>22480</v>
      </c>
    </row>
    <row r="3498" spans="45:87" ht="15" hidden="1" x14ac:dyDescent="0.25">
      <c r="AS3498" s="124" t="s">
        <v>7693</v>
      </c>
      <c r="AT3498" s="129" t="s">
        <v>2892</v>
      </c>
      <c r="AU3498" s="129" t="s">
        <v>204</v>
      </c>
      <c r="AV3498" s="129" t="s">
        <v>2893</v>
      </c>
      <c r="AW3498" s="129" t="s">
        <v>2957</v>
      </c>
      <c r="AX3498" s="129" t="s">
        <v>2964</v>
      </c>
      <c r="AZ3498" s="129" t="s">
        <v>3984</v>
      </c>
      <c r="BA3498" s="130" t="s">
        <v>15643</v>
      </c>
      <c r="BB3498" s="130" t="s">
        <v>15644</v>
      </c>
      <c r="BH3498" s="124"/>
      <c r="BI3498" s="124"/>
      <c r="BP3498" s="123"/>
      <c r="BQ3498" s="123"/>
      <c r="BR3498" s="123"/>
      <c r="BX3498" s="123"/>
      <c r="BY3498" s="123"/>
      <c r="CB3498" s="129" t="s">
        <v>2892</v>
      </c>
      <c r="CC3498" s="129" t="s">
        <v>204</v>
      </c>
      <c r="CD3498" s="129" t="s">
        <v>2893</v>
      </c>
      <c r="CE3498" s="129" t="s">
        <v>2957</v>
      </c>
      <c r="CF3498" s="129" t="s">
        <v>2964</v>
      </c>
      <c r="CG3498" s="131" t="s">
        <v>18186</v>
      </c>
      <c r="CH3498" s="131" t="s">
        <v>15644</v>
      </c>
      <c r="CI3498" s="124" t="s">
        <v>22481</v>
      </c>
    </row>
    <row r="3499" spans="45:87" ht="15" hidden="1" x14ac:dyDescent="0.25">
      <c r="AS3499" s="124" t="s">
        <v>7694</v>
      </c>
      <c r="AT3499" s="129" t="s">
        <v>2892</v>
      </c>
      <c r="AU3499" s="129" t="s">
        <v>204</v>
      </c>
      <c r="AV3499" s="129" t="s">
        <v>2893</v>
      </c>
      <c r="AW3499" s="129" t="s">
        <v>2957</v>
      </c>
      <c r="AX3499" s="129" t="s">
        <v>3132</v>
      </c>
      <c r="AZ3499" s="129" t="s">
        <v>3984</v>
      </c>
      <c r="BA3499" s="130" t="s">
        <v>15645</v>
      </c>
      <c r="BB3499" s="130" t="s">
        <v>15646</v>
      </c>
      <c r="BH3499" s="124"/>
      <c r="BI3499" s="124"/>
      <c r="BP3499" s="123"/>
      <c r="BQ3499" s="123"/>
      <c r="BR3499" s="123"/>
      <c r="BX3499" s="123"/>
      <c r="BY3499" s="123"/>
      <c r="CB3499" s="129" t="s">
        <v>2892</v>
      </c>
      <c r="CC3499" s="129" t="s">
        <v>204</v>
      </c>
      <c r="CD3499" s="129" t="s">
        <v>2893</v>
      </c>
      <c r="CE3499" s="129" t="s">
        <v>2957</v>
      </c>
      <c r="CF3499" s="129" t="s">
        <v>3132</v>
      </c>
      <c r="CG3499" s="131" t="s">
        <v>18186</v>
      </c>
      <c r="CH3499" s="131" t="s">
        <v>15646</v>
      </c>
      <c r="CI3499" s="124" t="s">
        <v>22482</v>
      </c>
    </row>
    <row r="3500" spans="45:87" ht="15" hidden="1" x14ac:dyDescent="0.25">
      <c r="AS3500" s="124" t="s">
        <v>7695</v>
      </c>
      <c r="AT3500" s="129" t="s">
        <v>2892</v>
      </c>
      <c r="AU3500" s="129" t="s">
        <v>204</v>
      </c>
      <c r="AV3500" s="129" t="s">
        <v>2893</v>
      </c>
      <c r="AW3500" s="129" t="s">
        <v>2957</v>
      </c>
      <c r="AX3500" s="129" t="s">
        <v>3133</v>
      </c>
      <c r="AZ3500" s="129" t="s">
        <v>3984</v>
      </c>
      <c r="BA3500" s="130" t="s">
        <v>15647</v>
      </c>
      <c r="BB3500" s="130" t="s">
        <v>15648</v>
      </c>
      <c r="BH3500" s="124"/>
      <c r="BI3500" s="124"/>
      <c r="BP3500" s="123"/>
      <c r="BQ3500" s="123"/>
      <c r="BR3500" s="123"/>
      <c r="BX3500" s="123"/>
      <c r="BY3500" s="123"/>
      <c r="CB3500" s="129" t="s">
        <v>2892</v>
      </c>
      <c r="CC3500" s="129" t="s">
        <v>204</v>
      </c>
      <c r="CD3500" s="129" t="s">
        <v>2893</v>
      </c>
      <c r="CE3500" s="129" t="s">
        <v>2957</v>
      </c>
      <c r="CF3500" s="129" t="s">
        <v>3133</v>
      </c>
      <c r="CG3500" s="131" t="s">
        <v>18186</v>
      </c>
      <c r="CH3500" s="131" t="s">
        <v>15648</v>
      </c>
      <c r="CI3500" s="124" t="s">
        <v>22483</v>
      </c>
    </row>
    <row r="3501" spans="45:87" ht="15" hidden="1" x14ac:dyDescent="0.25">
      <c r="AS3501" s="124" t="s">
        <v>7696</v>
      </c>
      <c r="AT3501" s="129" t="s">
        <v>2892</v>
      </c>
      <c r="AU3501" s="129" t="s">
        <v>204</v>
      </c>
      <c r="AV3501" s="129" t="s">
        <v>2893</v>
      </c>
      <c r="AW3501" s="129" t="s">
        <v>2957</v>
      </c>
      <c r="AX3501" s="129" t="s">
        <v>3134</v>
      </c>
      <c r="AZ3501" s="129" t="s">
        <v>3984</v>
      </c>
      <c r="BA3501" s="130" t="s">
        <v>15649</v>
      </c>
      <c r="BB3501" s="130" t="s">
        <v>15650</v>
      </c>
      <c r="BH3501" s="124"/>
      <c r="BI3501" s="124"/>
      <c r="BP3501" s="123"/>
      <c r="BQ3501" s="123"/>
      <c r="BR3501" s="123"/>
      <c r="BX3501" s="123"/>
      <c r="BY3501" s="123"/>
      <c r="CB3501" s="129" t="s">
        <v>2892</v>
      </c>
      <c r="CC3501" s="129" t="s">
        <v>204</v>
      </c>
      <c r="CD3501" s="129" t="s">
        <v>2893</v>
      </c>
      <c r="CE3501" s="129" t="s">
        <v>2957</v>
      </c>
      <c r="CF3501" s="129" t="s">
        <v>3134</v>
      </c>
      <c r="CG3501" s="131" t="s">
        <v>18186</v>
      </c>
      <c r="CH3501" s="131" t="s">
        <v>15650</v>
      </c>
      <c r="CI3501" s="124" t="s">
        <v>22484</v>
      </c>
    </row>
    <row r="3502" spans="45:87" ht="15" hidden="1" x14ac:dyDescent="0.25">
      <c r="AS3502" s="124" t="s">
        <v>7697</v>
      </c>
      <c r="AT3502" s="129" t="s">
        <v>2892</v>
      </c>
      <c r="AU3502" s="129" t="s">
        <v>204</v>
      </c>
      <c r="AV3502" s="129" t="s">
        <v>2893</v>
      </c>
      <c r="AW3502" s="129" t="s">
        <v>2957</v>
      </c>
      <c r="AX3502" s="129" t="s">
        <v>2966</v>
      </c>
      <c r="AZ3502" s="129" t="s">
        <v>3984</v>
      </c>
      <c r="BA3502" s="130" t="s">
        <v>15651</v>
      </c>
      <c r="BB3502" s="130" t="s">
        <v>15652</v>
      </c>
      <c r="BH3502" s="124"/>
      <c r="BI3502" s="124"/>
      <c r="BP3502" s="123"/>
      <c r="BQ3502" s="123"/>
      <c r="BR3502" s="123"/>
      <c r="BX3502" s="123"/>
      <c r="BY3502" s="123"/>
      <c r="CB3502" s="129" t="s">
        <v>2892</v>
      </c>
      <c r="CC3502" s="129" t="s">
        <v>204</v>
      </c>
      <c r="CD3502" s="129" t="s">
        <v>2893</v>
      </c>
      <c r="CE3502" s="129" t="s">
        <v>2957</v>
      </c>
      <c r="CF3502" s="129" t="s">
        <v>2966</v>
      </c>
      <c r="CG3502" s="131" t="s">
        <v>18186</v>
      </c>
      <c r="CH3502" s="131" t="s">
        <v>15652</v>
      </c>
      <c r="CI3502" s="124" t="s">
        <v>22485</v>
      </c>
    </row>
    <row r="3503" spans="45:87" ht="15" hidden="1" x14ac:dyDescent="0.25">
      <c r="AS3503" s="124" t="s">
        <v>7698</v>
      </c>
      <c r="AT3503" s="129" t="s">
        <v>2892</v>
      </c>
      <c r="AU3503" s="129" t="s">
        <v>204</v>
      </c>
      <c r="AV3503" s="129" t="s">
        <v>2893</v>
      </c>
      <c r="AW3503" s="129" t="s">
        <v>2957</v>
      </c>
      <c r="AX3503" s="129" t="s">
        <v>2967</v>
      </c>
      <c r="AZ3503" s="129" t="s">
        <v>3984</v>
      </c>
      <c r="BA3503" s="130" t="s">
        <v>15653</v>
      </c>
      <c r="BB3503" s="130" t="s">
        <v>15654</v>
      </c>
      <c r="BH3503" s="124"/>
      <c r="BI3503" s="124"/>
      <c r="BP3503" s="123"/>
      <c r="BQ3503" s="123"/>
      <c r="BR3503" s="123"/>
      <c r="BX3503" s="123"/>
      <c r="BY3503" s="123"/>
      <c r="CB3503" s="129" t="s">
        <v>2892</v>
      </c>
      <c r="CC3503" s="129" t="s">
        <v>204</v>
      </c>
      <c r="CD3503" s="129" t="s">
        <v>2893</v>
      </c>
      <c r="CE3503" s="129" t="s">
        <v>2957</v>
      </c>
      <c r="CF3503" s="129" t="s">
        <v>2967</v>
      </c>
      <c r="CG3503" s="131" t="s">
        <v>18186</v>
      </c>
      <c r="CH3503" s="131" t="s">
        <v>15654</v>
      </c>
      <c r="CI3503" s="124" t="s">
        <v>22486</v>
      </c>
    </row>
    <row r="3504" spans="45:87" ht="15" hidden="1" x14ac:dyDescent="0.25">
      <c r="AS3504" s="124" t="s">
        <v>7699</v>
      </c>
      <c r="AT3504" s="129" t="s">
        <v>2892</v>
      </c>
      <c r="AU3504" s="129" t="s">
        <v>204</v>
      </c>
      <c r="AV3504" s="129" t="s">
        <v>2893</v>
      </c>
      <c r="AW3504" s="129" t="s">
        <v>2957</v>
      </c>
      <c r="AX3504" s="129" t="s">
        <v>2968</v>
      </c>
      <c r="AZ3504" s="129" t="s">
        <v>3984</v>
      </c>
      <c r="BA3504" s="130" t="s">
        <v>15655</v>
      </c>
      <c r="BB3504" s="130" t="s">
        <v>15656</v>
      </c>
      <c r="BH3504" s="124"/>
      <c r="BI3504" s="124"/>
      <c r="BP3504" s="123"/>
      <c r="BQ3504" s="123"/>
      <c r="BR3504" s="123"/>
      <c r="BX3504" s="123"/>
      <c r="BY3504" s="123"/>
      <c r="CB3504" s="129" t="s">
        <v>2892</v>
      </c>
      <c r="CC3504" s="129" t="s">
        <v>204</v>
      </c>
      <c r="CD3504" s="129" t="s">
        <v>2893</v>
      </c>
      <c r="CE3504" s="129" t="s">
        <v>2957</v>
      </c>
      <c r="CF3504" s="129" t="s">
        <v>2968</v>
      </c>
      <c r="CG3504" s="131" t="s">
        <v>18186</v>
      </c>
      <c r="CH3504" s="131" t="s">
        <v>15656</v>
      </c>
      <c r="CI3504" s="124" t="s">
        <v>22487</v>
      </c>
    </row>
    <row r="3505" spans="45:87" ht="15" hidden="1" x14ac:dyDescent="0.25">
      <c r="AS3505" s="124" t="s">
        <v>7700</v>
      </c>
      <c r="AT3505" s="129" t="s">
        <v>2892</v>
      </c>
      <c r="AU3505" s="129" t="s">
        <v>204</v>
      </c>
      <c r="AV3505" s="129" t="s">
        <v>2893</v>
      </c>
      <c r="AW3505" s="129" t="s">
        <v>2957</v>
      </c>
      <c r="AX3505" s="129" t="s">
        <v>2969</v>
      </c>
      <c r="AZ3505" s="129" t="s">
        <v>3984</v>
      </c>
      <c r="BA3505" s="130" t="s">
        <v>15657</v>
      </c>
      <c r="BB3505" s="130" t="s">
        <v>15658</v>
      </c>
      <c r="BH3505" s="124"/>
      <c r="BI3505" s="124"/>
      <c r="BP3505" s="123"/>
      <c r="BQ3505" s="123"/>
      <c r="BR3505" s="123"/>
      <c r="BX3505" s="123"/>
      <c r="BY3505" s="123"/>
      <c r="CB3505" s="129" t="s">
        <v>2892</v>
      </c>
      <c r="CC3505" s="129" t="s">
        <v>204</v>
      </c>
      <c r="CD3505" s="129" t="s">
        <v>2893</v>
      </c>
      <c r="CE3505" s="129" t="s">
        <v>2957</v>
      </c>
      <c r="CF3505" s="129" t="s">
        <v>2969</v>
      </c>
      <c r="CG3505" s="131" t="s">
        <v>18186</v>
      </c>
      <c r="CH3505" s="131" t="s">
        <v>15658</v>
      </c>
      <c r="CI3505" s="124" t="s">
        <v>22488</v>
      </c>
    </row>
    <row r="3506" spans="45:87" ht="15" hidden="1" x14ac:dyDescent="0.25">
      <c r="AS3506" s="124" t="s">
        <v>7701</v>
      </c>
      <c r="AT3506" s="129" t="s">
        <v>2892</v>
      </c>
      <c r="AU3506" s="129" t="s">
        <v>204</v>
      </c>
      <c r="AV3506" s="129" t="s">
        <v>2893</v>
      </c>
      <c r="AW3506" s="129" t="s">
        <v>2957</v>
      </c>
      <c r="AX3506" s="129" t="s">
        <v>2970</v>
      </c>
      <c r="AZ3506" s="129" t="s">
        <v>3984</v>
      </c>
      <c r="BA3506" s="130" t="s">
        <v>15659</v>
      </c>
      <c r="BB3506" s="130" t="s">
        <v>15660</v>
      </c>
      <c r="BH3506" s="124"/>
      <c r="BI3506" s="124"/>
      <c r="BP3506" s="123"/>
      <c r="BQ3506" s="123"/>
      <c r="BR3506" s="123"/>
      <c r="BX3506" s="123"/>
      <c r="BY3506" s="123"/>
      <c r="CB3506" s="129" t="s">
        <v>2892</v>
      </c>
      <c r="CC3506" s="129" t="s">
        <v>204</v>
      </c>
      <c r="CD3506" s="129" t="s">
        <v>2893</v>
      </c>
      <c r="CE3506" s="129" t="s">
        <v>2957</v>
      </c>
      <c r="CF3506" s="129" t="s">
        <v>2970</v>
      </c>
      <c r="CG3506" s="131" t="s">
        <v>18186</v>
      </c>
      <c r="CH3506" s="131" t="s">
        <v>15660</v>
      </c>
      <c r="CI3506" s="124" t="s">
        <v>22489</v>
      </c>
    </row>
    <row r="3507" spans="45:87" ht="15" hidden="1" x14ac:dyDescent="0.25">
      <c r="AS3507" s="124" t="s">
        <v>7702</v>
      </c>
      <c r="AT3507" s="129" t="s">
        <v>2892</v>
      </c>
      <c r="AU3507" s="129" t="s">
        <v>204</v>
      </c>
      <c r="AV3507" s="129" t="s">
        <v>2893</v>
      </c>
      <c r="AW3507" s="129" t="s">
        <v>2957</v>
      </c>
      <c r="AX3507" s="129" t="s">
        <v>2971</v>
      </c>
      <c r="AZ3507" s="129" t="s">
        <v>3984</v>
      </c>
      <c r="BA3507" s="130" t="s">
        <v>15661</v>
      </c>
      <c r="BB3507" s="130" t="s">
        <v>15662</v>
      </c>
      <c r="BH3507" s="124"/>
      <c r="BI3507" s="124"/>
      <c r="BP3507" s="123"/>
      <c r="BQ3507" s="123"/>
      <c r="BR3507" s="123"/>
      <c r="BX3507" s="123"/>
      <c r="BY3507" s="123"/>
      <c r="CB3507" s="129" t="s">
        <v>2892</v>
      </c>
      <c r="CC3507" s="129" t="s">
        <v>204</v>
      </c>
      <c r="CD3507" s="129" t="s">
        <v>2893</v>
      </c>
      <c r="CE3507" s="129" t="s">
        <v>2957</v>
      </c>
      <c r="CF3507" s="129" t="s">
        <v>2971</v>
      </c>
      <c r="CG3507" s="131" t="s">
        <v>18186</v>
      </c>
      <c r="CH3507" s="131" t="s">
        <v>15662</v>
      </c>
      <c r="CI3507" s="124" t="s">
        <v>22490</v>
      </c>
    </row>
    <row r="3508" spans="45:87" ht="15" hidden="1" x14ac:dyDescent="0.25">
      <c r="AS3508" s="124" t="s">
        <v>7703</v>
      </c>
      <c r="AT3508" s="129" t="s">
        <v>2892</v>
      </c>
      <c r="AU3508" s="129" t="s">
        <v>204</v>
      </c>
      <c r="AV3508" s="129" t="s">
        <v>2893</v>
      </c>
      <c r="AW3508" s="129" t="s">
        <v>2957</v>
      </c>
      <c r="AX3508" s="129" t="s">
        <v>2972</v>
      </c>
      <c r="AZ3508" s="129" t="s">
        <v>3984</v>
      </c>
      <c r="BA3508" s="130" t="s">
        <v>15663</v>
      </c>
      <c r="BB3508" s="130" t="s">
        <v>15664</v>
      </c>
      <c r="BH3508" s="124"/>
      <c r="BI3508" s="124"/>
      <c r="BP3508" s="123"/>
      <c r="BQ3508" s="123"/>
      <c r="BR3508" s="123"/>
      <c r="BX3508" s="123"/>
      <c r="BY3508" s="123"/>
      <c r="CB3508" s="129" t="s">
        <v>2892</v>
      </c>
      <c r="CC3508" s="129" t="s">
        <v>204</v>
      </c>
      <c r="CD3508" s="129" t="s">
        <v>2893</v>
      </c>
      <c r="CE3508" s="129" t="s">
        <v>2957</v>
      </c>
      <c r="CF3508" s="129" t="s">
        <v>2972</v>
      </c>
      <c r="CG3508" s="131" t="s">
        <v>18186</v>
      </c>
      <c r="CH3508" s="131" t="s">
        <v>15664</v>
      </c>
      <c r="CI3508" s="124" t="s">
        <v>22491</v>
      </c>
    </row>
    <row r="3509" spans="45:87" ht="15" hidden="1" x14ac:dyDescent="0.25">
      <c r="AS3509" s="124" t="s">
        <v>7704</v>
      </c>
      <c r="AT3509" s="129" t="s">
        <v>2892</v>
      </c>
      <c r="AU3509" s="129" t="s">
        <v>204</v>
      </c>
      <c r="AV3509" s="129" t="s">
        <v>2893</v>
      </c>
      <c r="AW3509" s="129" t="s">
        <v>2957</v>
      </c>
      <c r="AX3509" s="129" t="s">
        <v>3135</v>
      </c>
      <c r="AZ3509" s="129" t="s">
        <v>3984</v>
      </c>
      <c r="BA3509" s="130" t="s">
        <v>15665</v>
      </c>
      <c r="BB3509" s="130" t="s">
        <v>15666</v>
      </c>
      <c r="BH3509" s="124"/>
      <c r="BI3509" s="124"/>
      <c r="BP3509" s="123"/>
      <c r="BQ3509" s="123"/>
      <c r="BR3509" s="123"/>
      <c r="BX3509" s="123"/>
      <c r="BY3509" s="123"/>
      <c r="CB3509" s="129" t="s">
        <v>2892</v>
      </c>
      <c r="CC3509" s="129" t="s">
        <v>204</v>
      </c>
      <c r="CD3509" s="129" t="s">
        <v>2893</v>
      </c>
      <c r="CE3509" s="129" t="s">
        <v>2957</v>
      </c>
      <c r="CF3509" s="129" t="s">
        <v>3135</v>
      </c>
      <c r="CG3509" s="131" t="s">
        <v>18186</v>
      </c>
      <c r="CH3509" s="131" t="s">
        <v>15666</v>
      </c>
      <c r="CI3509" s="124" t="s">
        <v>22492</v>
      </c>
    </row>
    <row r="3510" spans="45:87" ht="15" hidden="1" x14ac:dyDescent="0.25">
      <c r="AS3510" s="124" t="s">
        <v>7705</v>
      </c>
      <c r="AT3510" s="129" t="s">
        <v>2892</v>
      </c>
      <c r="AU3510" s="129" t="s">
        <v>204</v>
      </c>
      <c r="AV3510" s="129" t="s">
        <v>2893</v>
      </c>
      <c r="AW3510" s="129" t="s">
        <v>2957</v>
      </c>
      <c r="AX3510" s="129" t="s">
        <v>2973</v>
      </c>
      <c r="AZ3510" s="129" t="s">
        <v>3984</v>
      </c>
      <c r="BA3510" s="130" t="s">
        <v>15667</v>
      </c>
      <c r="BB3510" s="130" t="s">
        <v>15668</v>
      </c>
      <c r="BH3510" s="124"/>
      <c r="BI3510" s="124"/>
      <c r="BP3510" s="123"/>
      <c r="BQ3510" s="123"/>
      <c r="BR3510" s="123"/>
      <c r="BX3510" s="123"/>
      <c r="BY3510" s="123"/>
      <c r="CB3510" s="129" t="s">
        <v>2892</v>
      </c>
      <c r="CC3510" s="129" t="s">
        <v>204</v>
      </c>
      <c r="CD3510" s="129" t="s">
        <v>2893</v>
      </c>
      <c r="CE3510" s="129" t="s">
        <v>2957</v>
      </c>
      <c r="CF3510" s="129" t="s">
        <v>2973</v>
      </c>
      <c r="CG3510" s="131" t="s">
        <v>18186</v>
      </c>
      <c r="CH3510" s="131" t="s">
        <v>15668</v>
      </c>
      <c r="CI3510" s="124" t="s">
        <v>22493</v>
      </c>
    </row>
    <row r="3511" spans="45:87" ht="15" hidden="1" x14ac:dyDescent="0.25">
      <c r="AS3511" s="124" t="s">
        <v>7706</v>
      </c>
      <c r="AT3511" s="129" t="s">
        <v>2892</v>
      </c>
      <c r="AU3511" s="129" t="s">
        <v>204</v>
      </c>
      <c r="AV3511" s="129" t="s">
        <v>2893</v>
      </c>
      <c r="AW3511" s="129" t="s">
        <v>2957</v>
      </c>
      <c r="AX3511" s="129" t="s">
        <v>2974</v>
      </c>
      <c r="AZ3511" s="129" t="s">
        <v>3984</v>
      </c>
      <c r="BA3511" s="130" t="s">
        <v>15669</v>
      </c>
      <c r="BB3511" s="130" t="s">
        <v>15670</v>
      </c>
      <c r="BH3511" s="124"/>
      <c r="BI3511" s="124"/>
      <c r="BP3511" s="123"/>
      <c r="BQ3511" s="123"/>
      <c r="BR3511" s="123"/>
      <c r="BX3511" s="123"/>
      <c r="BY3511" s="123"/>
      <c r="CB3511" s="129" t="s">
        <v>2892</v>
      </c>
      <c r="CC3511" s="129" t="s">
        <v>204</v>
      </c>
      <c r="CD3511" s="129" t="s">
        <v>2893</v>
      </c>
      <c r="CE3511" s="129" t="s">
        <v>2957</v>
      </c>
      <c r="CF3511" s="129" t="s">
        <v>2974</v>
      </c>
      <c r="CG3511" s="131" t="s">
        <v>18186</v>
      </c>
      <c r="CH3511" s="131" t="s">
        <v>15670</v>
      </c>
      <c r="CI3511" s="124" t="s">
        <v>22494</v>
      </c>
    </row>
    <row r="3512" spans="45:87" ht="15" hidden="1" x14ac:dyDescent="0.25">
      <c r="AS3512" s="124" t="s">
        <v>7707</v>
      </c>
      <c r="AT3512" s="129" t="s">
        <v>2892</v>
      </c>
      <c r="AU3512" s="129" t="s">
        <v>204</v>
      </c>
      <c r="AV3512" s="129" t="s">
        <v>2893</v>
      </c>
      <c r="AW3512" s="129" t="s">
        <v>2957</v>
      </c>
      <c r="AX3512" s="129" t="s">
        <v>2975</v>
      </c>
      <c r="AZ3512" s="129" t="s">
        <v>3984</v>
      </c>
      <c r="BA3512" s="130" t="s">
        <v>15671</v>
      </c>
      <c r="BB3512" s="130" t="s">
        <v>15672</v>
      </c>
      <c r="BH3512" s="124"/>
      <c r="BI3512" s="124"/>
      <c r="BP3512" s="123"/>
      <c r="BQ3512" s="123"/>
      <c r="BR3512" s="123"/>
      <c r="BX3512" s="123"/>
      <c r="BY3512" s="123"/>
      <c r="CB3512" s="129" t="s">
        <v>2892</v>
      </c>
      <c r="CC3512" s="129" t="s">
        <v>204</v>
      </c>
      <c r="CD3512" s="129" t="s">
        <v>2893</v>
      </c>
      <c r="CE3512" s="129" t="s">
        <v>2957</v>
      </c>
      <c r="CF3512" s="129" t="s">
        <v>2975</v>
      </c>
      <c r="CG3512" s="131" t="s">
        <v>18186</v>
      </c>
      <c r="CH3512" s="131" t="s">
        <v>15672</v>
      </c>
      <c r="CI3512" s="124" t="s">
        <v>22495</v>
      </c>
    </row>
    <row r="3513" spans="45:87" ht="15" hidden="1" x14ac:dyDescent="0.25">
      <c r="AS3513" s="124" t="s">
        <v>7708</v>
      </c>
      <c r="AT3513" s="129" t="s">
        <v>2892</v>
      </c>
      <c r="AU3513" s="129" t="s">
        <v>204</v>
      </c>
      <c r="AV3513" s="129" t="s">
        <v>2893</v>
      </c>
      <c r="AW3513" s="129" t="s">
        <v>2957</v>
      </c>
      <c r="AX3513" s="129" t="s">
        <v>2976</v>
      </c>
      <c r="AZ3513" s="129" t="s">
        <v>3984</v>
      </c>
      <c r="BA3513" s="130" t="s">
        <v>15673</v>
      </c>
      <c r="BB3513" s="130" t="s">
        <v>15674</v>
      </c>
      <c r="BH3513" s="124"/>
      <c r="BI3513" s="124"/>
      <c r="BP3513" s="123"/>
      <c r="BQ3513" s="123"/>
      <c r="BR3513" s="123"/>
      <c r="BX3513" s="123"/>
      <c r="BY3513" s="123"/>
      <c r="CB3513" s="129" t="s">
        <v>2892</v>
      </c>
      <c r="CC3513" s="129" t="s">
        <v>204</v>
      </c>
      <c r="CD3513" s="129" t="s">
        <v>2893</v>
      </c>
      <c r="CE3513" s="129" t="s">
        <v>2957</v>
      </c>
      <c r="CF3513" s="129" t="s">
        <v>2976</v>
      </c>
      <c r="CG3513" s="131" t="s">
        <v>18186</v>
      </c>
      <c r="CH3513" s="131" t="s">
        <v>15674</v>
      </c>
      <c r="CI3513" s="124" t="s">
        <v>22496</v>
      </c>
    </row>
    <row r="3514" spans="45:87" ht="15" hidden="1" x14ac:dyDescent="0.25">
      <c r="AS3514" s="124" t="s">
        <v>7709</v>
      </c>
      <c r="AT3514" s="129" t="s">
        <v>2892</v>
      </c>
      <c r="AU3514" s="129" t="s">
        <v>204</v>
      </c>
      <c r="AV3514" s="129" t="s">
        <v>2893</v>
      </c>
      <c r="AW3514" s="129" t="s">
        <v>2957</v>
      </c>
      <c r="AX3514" s="129" t="s">
        <v>2977</v>
      </c>
      <c r="AZ3514" s="129" t="s">
        <v>3984</v>
      </c>
      <c r="BA3514" s="130" t="s">
        <v>15675</v>
      </c>
      <c r="BB3514" s="130" t="s">
        <v>15676</v>
      </c>
      <c r="BH3514" s="124"/>
      <c r="BI3514" s="124"/>
      <c r="BP3514" s="123"/>
      <c r="BQ3514" s="123"/>
      <c r="BR3514" s="123"/>
      <c r="BX3514" s="123"/>
      <c r="BY3514" s="123"/>
      <c r="CB3514" s="129" t="s">
        <v>2892</v>
      </c>
      <c r="CC3514" s="129" t="s">
        <v>204</v>
      </c>
      <c r="CD3514" s="129" t="s">
        <v>2893</v>
      </c>
      <c r="CE3514" s="129" t="s">
        <v>2957</v>
      </c>
      <c r="CF3514" s="129" t="s">
        <v>2977</v>
      </c>
      <c r="CG3514" s="131" t="s">
        <v>18186</v>
      </c>
      <c r="CH3514" s="131" t="s">
        <v>15676</v>
      </c>
      <c r="CI3514" s="124" t="s">
        <v>22497</v>
      </c>
    </row>
    <row r="3515" spans="45:87" ht="15" hidden="1" x14ac:dyDescent="0.25">
      <c r="AS3515" s="124" t="s">
        <v>7710</v>
      </c>
      <c r="AT3515" s="129" t="s">
        <v>2892</v>
      </c>
      <c r="AU3515" s="129" t="s">
        <v>204</v>
      </c>
      <c r="AV3515" s="129" t="s">
        <v>2893</v>
      </c>
      <c r="AW3515" s="129" t="s">
        <v>2957</v>
      </c>
      <c r="AX3515" s="129" t="s">
        <v>3136</v>
      </c>
      <c r="AZ3515" s="129" t="s">
        <v>3984</v>
      </c>
      <c r="BA3515" s="130" t="s">
        <v>15677</v>
      </c>
      <c r="BB3515" s="130" t="s">
        <v>15678</v>
      </c>
      <c r="BH3515" s="124"/>
      <c r="BI3515" s="124"/>
      <c r="BP3515" s="123"/>
      <c r="BQ3515" s="123"/>
      <c r="BR3515" s="123"/>
      <c r="BX3515" s="123"/>
      <c r="BY3515" s="123"/>
      <c r="CB3515" s="129" t="s">
        <v>2892</v>
      </c>
      <c r="CC3515" s="129" t="s">
        <v>204</v>
      </c>
      <c r="CD3515" s="129" t="s">
        <v>2893</v>
      </c>
      <c r="CE3515" s="129" t="s">
        <v>2957</v>
      </c>
      <c r="CF3515" s="129" t="s">
        <v>3136</v>
      </c>
      <c r="CG3515" s="131" t="s">
        <v>18186</v>
      </c>
      <c r="CH3515" s="131" t="s">
        <v>15678</v>
      </c>
      <c r="CI3515" s="124" t="s">
        <v>22498</v>
      </c>
    </row>
    <row r="3516" spans="45:87" ht="15" hidden="1" x14ac:dyDescent="0.25">
      <c r="AS3516" s="124" t="s">
        <v>7711</v>
      </c>
      <c r="AT3516" s="129" t="s">
        <v>2892</v>
      </c>
      <c r="AU3516" s="129" t="s">
        <v>204</v>
      </c>
      <c r="AV3516" s="129" t="s">
        <v>2893</v>
      </c>
      <c r="AW3516" s="129" t="s">
        <v>2957</v>
      </c>
      <c r="AX3516" s="129" t="s">
        <v>2978</v>
      </c>
      <c r="AZ3516" s="129" t="s">
        <v>3984</v>
      </c>
      <c r="BA3516" s="130" t="s">
        <v>15679</v>
      </c>
      <c r="BB3516" s="130" t="s">
        <v>15680</v>
      </c>
      <c r="BH3516" s="124"/>
      <c r="BI3516" s="124"/>
      <c r="BP3516" s="123"/>
      <c r="BQ3516" s="123"/>
      <c r="BR3516" s="123"/>
      <c r="BX3516" s="123"/>
      <c r="BY3516" s="123"/>
      <c r="CB3516" s="129" t="s">
        <v>2892</v>
      </c>
      <c r="CC3516" s="129" t="s">
        <v>204</v>
      </c>
      <c r="CD3516" s="129" t="s">
        <v>2893</v>
      </c>
      <c r="CE3516" s="129" t="s">
        <v>2957</v>
      </c>
      <c r="CF3516" s="129" t="s">
        <v>2978</v>
      </c>
      <c r="CG3516" s="131" t="s">
        <v>18186</v>
      </c>
      <c r="CH3516" s="131" t="s">
        <v>15680</v>
      </c>
      <c r="CI3516" s="124" t="s">
        <v>22499</v>
      </c>
    </row>
    <row r="3517" spans="45:87" ht="15" hidden="1" x14ac:dyDescent="0.25">
      <c r="AS3517" s="124" t="s">
        <v>7712</v>
      </c>
      <c r="AT3517" s="129" t="s">
        <v>2892</v>
      </c>
      <c r="AU3517" s="129" t="s">
        <v>204</v>
      </c>
      <c r="AV3517" s="129" t="s">
        <v>2893</v>
      </c>
      <c r="AW3517" s="129" t="s">
        <v>2957</v>
      </c>
      <c r="AX3517" s="129" t="s">
        <v>3137</v>
      </c>
      <c r="AZ3517" s="129" t="s">
        <v>3984</v>
      </c>
      <c r="BA3517" s="130" t="s">
        <v>15681</v>
      </c>
      <c r="BB3517" s="130" t="s">
        <v>15682</v>
      </c>
      <c r="BH3517" s="124"/>
      <c r="BI3517" s="124"/>
      <c r="BP3517" s="123"/>
      <c r="BQ3517" s="123"/>
      <c r="BR3517" s="123"/>
      <c r="BX3517" s="123"/>
      <c r="BY3517" s="123"/>
      <c r="CB3517" s="129" t="s">
        <v>2892</v>
      </c>
      <c r="CC3517" s="129" t="s">
        <v>204</v>
      </c>
      <c r="CD3517" s="129" t="s">
        <v>2893</v>
      </c>
      <c r="CE3517" s="129" t="s">
        <v>2957</v>
      </c>
      <c r="CF3517" s="129" t="s">
        <v>3137</v>
      </c>
      <c r="CG3517" s="131" t="s">
        <v>18186</v>
      </c>
      <c r="CH3517" s="131" t="s">
        <v>15682</v>
      </c>
      <c r="CI3517" s="124" t="s">
        <v>22500</v>
      </c>
    </row>
    <row r="3518" spans="45:87" ht="15" hidden="1" x14ac:dyDescent="0.25">
      <c r="AS3518" s="124" t="s">
        <v>7713</v>
      </c>
      <c r="AT3518" s="129" t="s">
        <v>2892</v>
      </c>
      <c r="AU3518" s="129" t="s">
        <v>204</v>
      </c>
      <c r="AV3518" s="129" t="s">
        <v>2893</v>
      </c>
      <c r="AW3518" s="129" t="s">
        <v>2957</v>
      </c>
      <c r="AX3518" s="129" t="s">
        <v>2979</v>
      </c>
      <c r="AZ3518" s="129" t="s">
        <v>3984</v>
      </c>
      <c r="BA3518" s="130" t="s">
        <v>15683</v>
      </c>
      <c r="BB3518" s="130" t="s">
        <v>15684</v>
      </c>
      <c r="BH3518" s="124"/>
      <c r="BI3518" s="124"/>
      <c r="BP3518" s="123"/>
      <c r="BQ3518" s="123"/>
      <c r="BR3518" s="123"/>
      <c r="BX3518" s="123"/>
      <c r="BY3518" s="123"/>
      <c r="CB3518" s="129" t="s">
        <v>2892</v>
      </c>
      <c r="CC3518" s="129" t="s">
        <v>204</v>
      </c>
      <c r="CD3518" s="129" t="s">
        <v>2893</v>
      </c>
      <c r="CE3518" s="129" t="s">
        <v>2957</v>
      </c>
      <c r="CF3518" s="129" t="s">
        <v>2979</v>
      </c>
      <c r="CG3518" s="131" t="s">
        <v>18186</v>
      </c>
      <c r="CH3518" s="131" t="s">
        <v>15684</v>
      </c>
      <c r="CI3518" s="124" t="s">
        <v>22501</v>
      </c>
    </row>
    <row r="3519" spans="45:87" ht="15" hidden="1" x14ac:dyDescent="0.25">
      <c r="AS3519" s="124" t="s">
        <v>7714</v>
      </c>
      <c r="AT3519" s="129" t="s">
        <v>2892</v>
      </c>
      <c r="AU3519" s="129" t="s">
        <v>204</v>
      </c>
      <c r="AV3519" s="129" t="s">
        <v>2893</v>
      </c>
      <c r="AW3519" s="129" t="s">
        <v>2957</v>
      </c>
      <c r="AX3519" s="129" t="s">
        <v>2980</v>
      </c>
      <c r="AZ3519" s="129" t="s">
        <v>3984</v>
      </c>
      <c r="BA3519" s="130" t="s">
        <v>15685</v>
      </c>
      <c r="BB3519" s="130" t="s">
        <v>15686</v>
      </c>
      <c r="BH3519" s="124"/>
      <c r="BI3519" s="124"/>
      <c r="BP3519" s="123"/>
      <c r="BQ3519" s="123"/>
      <c r="BR3519" s="123"/>
      <c r="BX3519" s="123"/>
      <c r="BY3519" s="123"/>
      <c r="CB3519" s="129" t="s">
        <v>2892</v>
      </c>
      <c r="CC3519" s="129" t="s">
        <v>204</v>
      </c>
      <c r="CD3519" s="129" t="s">
        <v>2893</v>
      </c>
      <c r="CE3519" s="129" t="s">
        <v>2957</v>
      </c>
      <c r="CF3519" s="129" t="s">
        <v>2980</v>
      </c>
      <c r="CG3519" s="131" t="s">
        <v>18186</v>
      </c>
      <c r="CH3519" s="131" t="s">
        <v>15686</v>
      </c>
      <c r="CI3519" s="124" t="s">
        <v>22502</v>
      </c>
    </row>
    <row r="3520" spans="45:87" ht="15" hidden="1" x14ac:dyDescent="0.25">
      <c r="AS3520" s="124" t="s">
        <v>7715</v>
      </c>
      <c r="AT3520" s="129" t="s">
        <v>2892</v>
      </c>
      <c r="AU3520" s="129" t="s">
        <v>204</v>
      </c>
      <c r="AV3520" s="129" t="s">
        <v>2893</v>
      </c>
      <c r="AW3520" s="129" t="s">
        <v>2957</v>
      </c>
      <c r="AX3520" s="129" t="s">
        <v>3138</v>
      </c>
      <c r="AZ3520" s="129" t="s">
        <v>3984</v>
      </c>
      <c r="BA3520" s="130" t="s">
        <v>15687</v>
      </c>
      <c r="BB3520" s="130" t="s">
        <v>15688</v>
      </c>
      <c r="BH3520" s="124"/>
      <c r="BI3520" s="124"/>
      <c r="BP3520" s="123"/>
      <c r="BQ3520" s="123"/>
      <c r="BR3520" s="123"/>
      <c r="BX3520" s="123"/>
      <c r="BY3520" s="123"/>
      <c r="CB3520" s="129" t="s">
        <v>2892</v>
      </c>
      <c r="CC3520" s="129" t="s">
        <v>204</v>
      </c>
      <c r="CD3520" s="129" t="s">
        <v>2893</v>
      </c>
      <c r="CE3520" s="129" t="s">
        <v>2957</v>
      </c>
      <c r="CF3520" s="129" t="s">
        <v>3138</v>
      </c>
      <c r="CG3520" s="131" t="s">
        <v>18186</v>
      </c>
      <c r="CH3520" s="131" t="s">
        <v>15688</v>
      </c>
      <c r="CI3520" s="124" t="s">
        <v>22503</v>
      </c>
    </row>
    <row r="3521" spans="45:87" ht="15" hidden="1" x14ac:dyDescent="0.25">
      <c r="AS3521" s="124" t="s">
        <v>7716</v>
      </c>
      <c r="AT3521" s="129" t="s">
        <v>2892</v>
      </c>
      <c r="AU3521" s="129" t="s">
        <v>204</v>
      </c>
      <c r="AV3521" s="129" t="s">
        <v>2893</v>
      </c>
      <c r="AW3521" s="129" t="s">
        <v>2957</v>
      </c>
      <c r="AX3521" s="129" t="s">
        <v>2981</v>
      </c>
      <c r="AZ3521" s="129" t="s">
        <v>3984</v>
      </c>
      <c r="BA3521" s="130" t="s">
        <v>15689</v>
      </c>
      <c r="BB3521" s="130" t="s">
        <v>15690</v>
      </c>
      <c r="BH3521" s="124"/>
      <c r="BI3521" s="124"/>
      <c r="BP3521" s="123"/>
      <c r="BQ3521" s="123"/>
      <c r="BR3521" s="123"/>
      <c r="BX3521" s="123"/>
      <c r="BY3521" s="123"/>
      <c r="CB3521" s="129" t="s">
        <v>2892</v>
      </c>
      <c r="CC3521" s="129" t="s">
        <v>204</v>
      </c>
      <c r="CD3521" s="129" t="s">
        <v>2893</v>
      </c>
      <c r="CE3521" s="129" t="s">
        <v>2957</v>
      </c>
      <c r="CF3521" s="129" t="s">
        <v>2981</v>
      </c>
      <c r="CG3521" s="131" t="s">
        <v>18186</v>
      </c>
      <c r="CH3521" s="131" t="s">
        <v>15690</v>
      </c>
      <c r="CI3521" s="124" t="s">
        <v>22504</v>
      </c>
    </row>
    <row r="3522" spans="45:87" ht="15" hidden="1" x14ac:dyDescent="0.25">
      <c r="AS3522" s="124" t="s">
        <v>7717</v>
      </c>
      <c r="AT3522" s="129" t="s">
        <v>2892</v>
      </c>
      <c r="AU3522" s="129" t="s">
        <v>204</v>
      </c>
      <c r="AV3522" s="129" t="s">
        <v>2893</v>
      </c>
      <c r="AW3522" s="129" t="s">
        <v>2957</v>
      </c>
      <c r="AX3522" s="129" t="s">
        <v>2982</v>
      </c>
      <c r="AZ3522" s="129" t="s">
        <v>3984</v>
      </c>
      <c r="BA3522" s="130" t="s">
        <v>15691</v>
      </c>
      <c r="BB3522" s="130" t="s">
        <v>15692</v>
      </c>
      <c r="BH3522" s="124"/>
      <c r="BI3522" s="124"/>
      <c r="BP3522" s="123"/>
      <c r="BQ3522" s="123"/>
      <c r="BR3522" s="123"/>
      <c r="BX3522" s="123"/>
      <c r="BY3522" s="123"/>
      <c r="CB3522" s="129" t="s">
        <v>2892</v>
      </c>
      <c r="CC3522" s="129" t="s">
        <v>204</v>
      </c>
      <c r="CD3522" s="129" t="s">
        <v>2893</v>
      </c>
      <c r="CE3522" s="129" t="s">
        <v>2957</v>
      </c>
      <c r="CF3522" s="129" t="s">
        <v>2982</v>
      </c>
      <c r="CG3522" s="131" t="s">
        <v>18186</v>
      </c>
      <c r="CH3522" s="131" t="s">
        <v>15692</v>
      </c>
      <c r="CI3522" s="124" t="s">
        <v>22505</v>
      </c>
    </row>
    <row r="3523" spans="45:87" ht="15" hidden="1" x14ac:dyDescent="0.25">
      <c r="AS3523" s="124" t="s">
        <v>7718</v>
      </c>
      <c r="AT3523" s="129" t="s">
        <v>2892</v>
      </c>
      <c r="AU3523" s="129" t="s">
        <v>204</v>
      </c>
      <c r="AV3523" s="129" t="s">
        <v>2893</v>
      </c>
      <c r="AW3523" s="129" t="s">
        <v>2957</v>
      </c>
      <c r="AX3523" s="129" t="s">
        <v>2983</v>
      </c>
      <c r="AZ3523" s="129" t="s">
        <v>3984</v>
      </c>
      <c r="BA3523" s="130" t="s">
        <v>15693</v>
      </c>
      <c r="BB3523" s="130" t="s">
        <v>15694</v>
      </c>
      <c r="BH3523" s="124"/>
      <c r="BI3523" s="124"/>
      <c r="BP3523" s="123"/>
      <c r="BQ3523" s="123"/>
      <c r="BR3523" s="123"/>
      <c r="BX3523" s="123"/>
      <c r="BY3523" s="123"/>
      <c r="CB3523" s="129" t="s">
        <v>2892</v>
      </c>
      <c r="CC3523" s="129" t="s">
        <v>204</v>
      </c>
      <c r="CD3523" s="129" t="s">
        <v>2893</v>
      </c>
      <c r="CE3523" s="129" t="s">
        <v>2957</v>
      </c>
      <c r="CF3523" s="129" t="s">
        <v>2983</v>
      </c>
      <c r="CG3523" s="131" t="s">
        <v>18186</v>
      </c>
      <c r="CH3523" s="131" t="s">
        <v>15694</v>
      </c>
      <c r="CI3523" s="124" t="s">
        <v>22506</v>
      </c>
    </row>
    <row r="3524" spans="45:87" ht="15" hidden="1" x14ac:dyDescent="0.25">
      <c r="AS3524" s="124" t="s">
        <v>7719</v>
      </c>
      <c r="AT3524" s="129" t="s">
        <v>2892</v>
      </c>
      <c r="AU3524" s="129" t="s">
        <v>204</v>
      </c>
      <c r="AV3524" s="129" t="s">
        <v>2893</v>
      </c>
      <c r="AW3524" s="129" t="s">
        <v>2957</v>
      </c>
      <c r="AX3524" s="129" t="s">
        <v>2984</v>
      </c>
      <c r="AZ3524" s="129" t="s">
        <v>3984</v>
      </c>
      <c r="BA3524" s="130" t="s">
        <v>15695</v>
      </c>
      <c r="BB3524" s="130" t="s">
        <v>15696</v>
      </c>
      <c r="BH3524" s="124"/>
      <c r="BI3524" s="124"/>
      <c r="BP3524" s="123"/>
      <c r="BQ3524" s="123"/>
      <c r="BR3524" s="123"/>
      <c r="BX3524" s="123"/>
      <c r="BY3524" s="123"/>
      <c r="CB3524" s="129" t="s">
        <v>2892</v>
      </c>
      <c r="CC3524" s="129" t="s">
        <v>204</v>
      </c>
      <c r="CD3524" s="129" t="s">
        <v>2893</v>
      </c>
      <c r="CE3524" s="129" t="s">
        <v>2957</v>
      </c>
      <c r="CF3524" s="129" t="s">
        <v>2984</v>
      </c>
      <c r="CG3524" s="131" t="s">
        <v>18186</v>
      </c>
      <c r="CH3524" s="131" t="s">
        <v>15696</v>
      </c>
      <c r="CI3524" s="124" t="s">
        <v>22507</v>
      </c>
    </row>
    <row r="3525" spans="45:87" ht="15" hidden="1" x14ac:dyDescent="0.25">
      <c r="AS3525" s="124" t="s">
        <v>7720</v>
      </c>
      <c r="AT3525" s="129" t="s">
        <v>2892</v>
      </c>
      <c r="AU3525" s="129" t="s">
        <v>204</v>
      </c>
      <c r="AV3525" s="129" t="s">
        <v>2893</v>
      </c>
      <c r="AW3525" s="129" t="s">
        <v>2957</v>
      </c>
      <c r="AX3525" s="129" t="s">
        <v>3139</v>
      </c>
      <c r="AZ3525" s="129" t="s">
        <v>3984</v>
      </c>
      <c r="BA3525" s="130" t="s">
        <v>15697</v>
      </c>
      <c r="BB3525" s="130" t="s">
        <v>15698</v>
      </c>
      <c r="BH3525" s="124"/>
      <c r="BI3525" s="124"/>
      <c r="BP3525" s="123"/>
      <c r="BQ3525" s="123"/>
      <c r="BR3525" s="123"/>
      <c r="BX3525" s="123"/>
      <c r="BY3525" s="123"/>
      <c r="CB3525" s="129" t="s">
        <v>2892</v>
      </c>
      <c r="CC3525" s="129" t="s">
        <v>204</v>
      </c>
      <c r="CD3525" s="129" t="s">
        <v>2893</v>
      </c>
      <c r="CE3525" s="129" t="s">
        <v>2957</v>
      </c>
      <c r="CF3525" s="129" t="s">
        <v>3139</v>
      </c>
      <c r="CG3525" s="131" t="s">
        <v>18186</v>
      </c>
      <c r="CH3525" s="131" t="s">
        <v>15698</v>
      </c>
      <c r="CI3525" s="124" t="s">
        <v>22508</v>
      </c>
    </row>
    <row r="3526" spans="45:87" ht="15" hidden="1" x14ac:dyDescent="0.25">
      <c r="AS3526" s="124" t="s">
        <v>7721</v>
      </c>
      <c r="AT3526" s="129" t="s">
        <v>2892</v>
      </c>
      <c r="AU3526" s="129" t="s">
        <v>204</v>
      </c>
      <c r="AV3526" s="129" t="s">
        <v>2893</v>
      </c>
      <c r="AW3526" s="129" t="s">
        <v>2957</v>
      </c>
      <c r="AX3526" s="129" t="s">
        <v>3140</v>
      </c>
      <c r="AZ3526" s="129" t="s">
        <v>3984</v>
      </c>
      <c r="BA3526" s="130" t="s">
        <v>15699</v>
      </c>
      <c r="BB3526" s="130" t="s">
        <v>15700</v>
      </c>
      <c r="BH3526" s="124"/>
      <c r="BI3526" s="124"/>
      <c r="BP3526" s="123"/>
      <c r="BQ3526" s="123"/>
      <c r="BR3526" s="123"/>
      <c r="BX3526" s="123"/>
      <c r="BY3526" s="123"/>
      <c r="CB3526" s="129" t="s">
        <v>2892</v>
      </c>
      <c r="CC3526" s="129" t="s">
        <v>204</v>
      </c>
      <c r="CD3526" s="129" t="s">
        <v>2893</v>
      </c>
      <c r="CE3526" s="129" t="s">
        <v>2957</v>
      </c>
      <c r="CF3526" s="129" t="s">
        <v>3140</v>
      </c>
      <c r="CG3526" s="131" t="s">
        <v>18186</v>
      </c>
      <c r="CH3526" s="131" t="s">
        <v>15700</v>
      </c>
      <c r="CI3526" s="124" t="s">
        <v>22509</v>
      </c>
    </row>
    <row r="3527" spans="45:87" ht="15" hidden="1" x14ac:dyDescent="0.25">
      <c r="AS3527" s="124" t="s">
        <v>7722</v>
      </c>
      <c r="AT3527" s="129" t="s">
        <v>2892</v>
      </c>
      <c r="AU3527" s="129" t="s">
        <v>204</v>
      </c>
      <c r="AV3527" s="129" t="s">
        <v>2893</v>
      </c>
      <c r="AW3527" s="129" t="s">
        <v>2957</v>
      </c>
      <c r="AX3527" s="129" t="s">
        <v>3141</v>
      </c>
      <c r="AZ3527" s="129" t="s">
        <v>3984</v>
      </c>
      <c r="BA3527" s="130" t="s">
        <v>15701</v>
      </c>
      <c r="BB3527" s="130" t="s">
        <v>15702</v>
      </c>
      <c r="BH3527" s="124"/>
      <c r="BI3527" s="124"/>
      <c r="BP3527" s="123"/>
      <c r="BQ3527" s="123"/>
      <c r="BR3527" s="123"/>
      <c r="BX3527" s="123"/>
      <c r="BY3527" s="123"/>
      <c r="CB3527" s="129" t="s">
        <v>2892</v>
      </c>
      <c r="CC3527" s="129" t="s">
        <v>204</v>
      </c>
      <c r="CD3527" s="129" t="s">
        <v>2893</v>
      </c>
      <c r="CE3527" s="129" t="s">
        <v>2957</v>
      </c>
      <c r="CF3527" s="129" t="s">
        <v>3141</v>
      </c>
      <c r="CG3527" s="131" t="s">
        <v>18186</v>
      </c>
      <c r="CH3527" s="131" t="s">
        <v>15702</v>
      </c>
      <c r="CI3527" s="124" t="s">
        <v>22510</v>
      </c>
    </row>
    <row r="3528" spans="45:87" ht="15" hidden="1" x14ac:dyDescent="0.25">
      <c r="AS3528" s="124" t="s">
        <v>7723</v>
      </c>
      <c r="AT3528" s="129" t="s">
        <v>2892</v>
      </c>
      <c r="AU3528" s="129" t="s">
        <v>204</v>
      </c>
      <c r="AV3528" s="129" t="s">
        <v>2893</v>
      </c>
      <c r="AW3528" s="129" t="s">
        <v>2957</v>
      </c>
      <c r="AX3528" s="129" t="s">
        <v>2985</v>
      </c>
      <c r="AZ3528" s="129" t="s">
        <v>3984</v>
      </c>
      <c r="BA3528" s="130" t="s">
        <v>15703</v>
      </c>
      <c r="BB3528" s="130" t="s">
        <v>15704</v>
      </c>
      <c r="BH3528" s="124"/>
      <c r="BI3528" s="124"/>
      <c r="BP3528" s="123"/>
      <c r="BQ3528" s="123"/>
      <c r="BR3528" s="123"/>
      <c r="BX3528" s="123"/>
      <c r="BY3528" s="123"/>
      <c r="CB3528" s="129" t="s">
        <v>2892</v>
      </c>
      <c r="CC3528" s="129" t="s">
        <v>204</v>
      </c>
      <c r="CD3528" s="129" t="s">
        <v>2893</v>
      </c>
      <c r="CE3528" s="129" t="s">
        <v>2957</v>
      </c>
      <c r="CF3528" s="129" t="s">
        <v>2985</v>
      </c>
      <c r="CG3528" s="131" t="s">
        <v>18186</v>
      </c>
      <c r="CH3528" s="131" t="s">
        <v>15704</v>
      </c>
      <c r="CI3528" s="124" t="s">
        <v>22511</v>
      </c>
    </row>
    <row r="3529" spans="45:87" ht="15" hidden="1" x14ac:dyDescent="0.25">
      <c r="AS3529" s="124" t="s">
        <v>7724</v>
      </c>
      <c r="AT3529" s="129" t="s">
        <v>2892</v>
      </c>
      <c r="AU3529" s="129" t="s">
        <v>204</v>
      </c>
      <c r="AV3529" s="129" t="s">
        <v>2893</v>
      </c>
      <c r="AW3529" s="129" t="s">
        <v>2957</v>
      </c>
      <c r="AX3529" s="129" t="s">
        <v>3142</v>
      </c>
      <c r="AZ3529" s="129" t="s">
        <v>3984</v>
      </c>
      <c r="BA3529" s="130" t="s">
        <v>15705</v>
      </c>
      <c r="BB3529" s="130" t="s">
        <v>15706</v>
      </c>
      <c r="BH3529" s="124"/>
      <c r="BI3529" s="124"/>
      <c r="BP3529" s="123"/>
      <c r="BQ3529" s="123"/>
      <c r="BR3529" s="123"/>
      <c r="BX3529" s="123"/>
      <c r="BY3529" s="123"/>
      <c r="CB3529" s="129" t="s">
        <v>2892</v>
      </c>
      <c r="CC3529" s="129" t="s">
        <v>204</v>
      </c>
      <c r="CD3529" s="129" t="s">
        <v>2893</v>
      </c>
      <c r="CE3529" s="129" t="s">
        <v>2957</v>
      </c>
      <c r="CF3529" s="129" t="s">
        <v>3142</v>
      </c>
      <c r="CG3529" s="131" t="s">
        <v>18186</v>
      </c>
      <c r="CH3529" s="131" t="s">
        <v>15706</v>
      </c>
      <c r="CI3529" s="124" t="s">
        <v>22512</v>
      </c>
    </row>
    <row r="3530" spans="45:87" ht="15" hidden="1" x14ac:dyDescent="0.25">
      <c r="AS3530" s="124" t="s">
        <v>7725</v>
      </c>
      <c r="AT3530" s="129" t="s">
        <v>2892</v>
      </c>
      <c r="AU3530" s="129" t="s">
        <v>204</v>
      </c>
      <c r="AV3530" s="129" t="s">
        <v>2893</v>
      </c>
      <c r="AW3530" s="129" t="s">
        <v>2957</v>
      </c>
      <c r="AX3530" s="129" t="s">
        <v>3143</v>
      </c>
      <c r="AZ3530" s="129" t="s">
        <v>3984</v>
      </c>
      <c r="BA3530" s="130" t="s">
        <v>15707</v>
      </c>
      <c r="BB3530" s="130" t="s">
        <v>15708</v>
      </c>
      <c r="BH3530" s="124"/>
      <c r="BI3530" s="124"/>
      <c r="BP3530" s="123"/>
      <c r="BQ3530" s="123"/>
      <c r="BR3530" s="123"/>
      <c r="BX3530" s="123"/>
      <c r="BY3530" s="123"/>
      <c r="CB3530" s="129" t="s">
        <v>2892</v>
      </c>
      <c r="CC3530" s="129" t="s">
        <v>204</v>
      </c>
      <c r="CD3530" s="129" t="s">
        <v>2893</v>
      </c>
      <c r="CE3530" s="129" t="s">
        <v>2957</v>
      </c>
      <c r="CF3530" s="129" t="s">
        <v>3143</v>
      </c>
      <c r="CG3530" s="131" t="s">
        <v>18186</v>
      </c>
      <c r="CH3530" s="131" t="s">
        <v>15708</v>
      </c>
      <c r="CI3530" s="124" t="s">
        <v>22513</v>
      </c>
    </row>
    <row r="3531" spans="45:87" ht="15" hidden="1" x14ac:dyDescent="0.25">
      <c r="AS3531" s="124" t="s">
        <v>7726</v>
      </c>
      <c r="AT3531" s="129" t="s">
        <v>2892</v>
      </c>
      <c r="AU3531" s="129" t="s">
        <v>204</v>
      </c>
      <c r="AV3531" s="129" t="s">
        <v>2893</v>
      </c>
      <c r="AW3531" s="129" t="s">
        <v>2957</v>
      </c>
      <c r="AX3531" s="129" t="s">
        <v>2986</v>
      </c>
      <c r="AZ3531" s="129" t="s">
        <v>3984</v>
      </c>
      <c r="BA3531" s="130" t="s">
        <v>15709</v>
      </c>
      <c r="BB3531" s="130" t="s">
        <v>15710</v>
      </c>
      <c r="BH3531" s="124"/>
      <c r="BI3531" s="124"/>
      <c r="BP3531" s="123"/>
      <c r="BQ3531" s="123"/>
      <c r="BR3531" s="123"/>
      <c r="BX3531" s="123"/>
      <c r="BY3531" s="123"/>
      <c r="CB3531" s="129" t="s">
        <v>2892</v>
      </c>
      <c r="CC3531" s="129" t="s">
        <v>204</v>
      </c>
      <c r="CD3531" s="129" t="s">
        <v>2893</v>
      </c>
      <c r="CE3531" s="129" t="s">
        <v>2957</v>
      </c>
      <c r="CF3531" s="129" t="s">
        <v>2986</v>
      </c>
      <c r="CG3531" s="131" t="s">
        <v>18186</v>
      </c>
      <c r="CH3531" s="131" t="s">
        <v>15710</v>
      </c>
      <c r="CI3531" s="124" t="s">
        <v>22514</v>
      </c>
    </row>
    <row r="3532" spans="45:87" ht="15" hidden="1" x14ac:dyDescent="0.25">
      <c r="AS3532" s="124" t="s">
        <v>7727</v>
      </c>
      <c r="AT3532" s="129" t="s">
        <v>2892</v>
      </c>
      <c r="AU3532" s="129" t="s">
        <v>204</v>
      </c>
      <c r="AV3532" s="129" t="s">
        <v>2893</v>
      </c>
      <c r="AW3532" s="129" t="s">
        <v>2957</v>
      </c>
      <c r="AX3532" s="129" t="s">
        <v>3144</v>
      </c>
      <c r="AZ3532" s="129" t="s">
        <v>3984</v>
      </c>
      <c r="BA3532" s="130" t="s">
        <v>15711</v>
      </c>
      <c r="BB3532" s="130" t="s">
        <v>15712</v>
      </c>
      <c r="BH3532" s="124"/>
      <c r="BI3532" s="124"/>
      <c r="BP3532" s="123"/>
      <c r="BQ3532" s="123"/>
      <c r="BR3532" s="123"/>
      <c r="BX3532" s="123"/>
      <c r="BY3532" s="123"/>
      <c r="CB3532" s="129" t="s">
        <v>2892</v>
      </c>
      <c r="CC3532" s="129" t="s">
        <v>204</v>
      </c>
      <c r="CD3532" s="129" t="s">
        <v>2893</v>
      </c>
      <c r="CE3532" s="129" t="s">
        <v>2957</v>
      </c>
      <c r="CF3532" s="129" t="s">
        <v>3144</v>
      </c>
      <c r="CG3532" s="131" t="s">
        <v>18186</v>
      </c>
      <c r="CH3532" s="131" t="s">
        <v>15712</v>
      </c>
      <c r="CI3532" s="124" t="s">
        <v>22515</v>
      </c>
    </row>
    <row r="3533" spans="45:87" ht="15" hidden="1" x14ac:dyDescent="0.25">
      <c r="AS3533" s="124" t="s">
        <v>7728</v>
      </c>
      <c r="AT3533" s="129" t="s">
        <v>2892</v>
      </c>
      <c r="AU3533" s="129" t="s">
        <v>204</v>
      </c>
      <c r="AV3533" s="129" t="s">
        <v>2893</v>
      </c>
      <c r="AW3533" s="129" t="s">
        <v>2957</v>
      </c>
      <c r="AX3533" s="129" t="s">
        <v>2987</v>
      </c>
      <c r="AZ3533" s="129" t="s">
        <v>3984</v>
      </c>
      <c r="BA3533" s="130" t="s">
        <v>15713</v>
      </c>
      <c r="BB3533" s="130" t="s">
        <v>15714</v>
      </c>
      <c r="BH3533" s="124"/>
      <c r="BI3533" s="124"/>
      <c r="BP3533" s="123"/>
      <c r="BQ3533" s="123"/>
      <c r="BR3533" s="123"/>
      <c r="BX3533" s="123"/>
      <c r="BY3533" s="123"/>
      <c r="CB3533" s="129" t="s">
        <v>2892</v>
      </c>
      <c r="CC3533" s="129" t="s">
        <v>204</v>
      </c>
      <c r="CD3533" s="129" t="s">
        <v>2893</v>
      </c>
      <c r="CE3533" s="129" t="s">
        <v>2957</v>
      </c>
      <c r="CF3533" s="129" t="s">
        <v>2987</v>
      </c>
      <c r="CG3533" s="131" t="s">
        <v>18186</v>
      </c>
      <c r="CH3533" s="131" t="s">
        <v>15714</v>
      </c>
      <c r="CI3533" s="124" t="s">
        <v>22516</v>
      </c>
    </row>
    <row r="3534" spans="45:87" ht="15" hidden="1" x14ac:dyDescent="0.25">
      <c r="AS3534" s="124" t="s">
        <v>7729</v>
      </c>
      <c r="AT3534" s="129" t="s">
        <v>2892</v>
      </c>
      <c r="AU3534" s="129" t="s">
        <v>204</v>
      </c>
      <c r="AV3534" s="129" t="s">
        <v>2893</v>
      </c>
      <c r="AW3534" s="129" t="s">
        <v>2957</v>
      </c>
      <c r="AX3534" s="129" t="s">
        <v>2988</v>
      </c>
      <c r="AZ3534" s="129" t="s">
        <v>3984</v>
      </c>
      <c r="BA3534" s="130" t="s">
        <v>15715</v>
      </c>
      <c r="BB3534" s="130" t="s">
        <v>15716</v>
      </c>
      <c r="BH3534" s="124"/>
      <c r="BI3534" s="124"/>
      <c r="BP3534" s="123"/>
      <c r="BQ3534" s="123"/>
      <c r="BR3534" s="123"/>
      <c r="BX3534" s="123"/>
      <c r="BY3534" s="123"/>
      <c r="CB3534" s="129" t="s">
        <v>2892</v>
      </c>
      <c r="CC3534" s="129" t="s">
        <v>204</v>
      </c>
      <c r="CD3534" s="129" t="s">
        <v>2893</v>
      </c>
      <c r="CE3534" s="129" t="s">
        <v>2957</v>
      </c>
      <c r="CF3534" s="129" t="s">
        <v>2988</v>
      </c>
      <c r="CG3534" s="131" t="s">
        <v>18186</v>
      </c>
      <c r="CH3534" s="131" t="s">
        <v>15716</v>
      </c>
      <c r="CI3534" s="124" t="s">
        <v>22517</v>
      </c>
    </row>
    <row r="3535" spans="45:87" ht="15" hidden="1" x14ac:dyDescent="0.25">
      <c r="AS3535" s="124" t="s">
        <v>7730</v>
      </c>
      <c r="AT3535" s="129" t="s">
        <v>2892</v>
      </c>
      <c r="AU3535" s="129" t="s">
        <v>204</v>
      </c>
      <c r="AV3535" s="129" t="s">
        <v>2893</v>
      </c>
      <c r="AW3535" s="129" t="s">
        <v>2957</v>
      </c>
      <c r="AX3535" s="129" t="s">
        <v>3145</v>
      </c>
      <c r="AZ3535" s="129" t="s">
        <v>3984</v>
      </c>
      <c r="BA3535" s="130" t="s">
        <v>15717</v>
      </c>
      <c r="BB3535" s="130" t="s">
        <v>15718</v>
      </c>
      <c r="BH3535" s="124"/>
      <c r="BI3535" s="124"/>
      <c r="BP3535" s="123"/>
      <c r="BQ3535" s="123"/>
      <c r="BR3535" s="123"/>
      <c r="BX3535" s="123"/>
      <c r="BY3535" s="123"/>
      <c r="CB3535" s="129" t="s">
        <v>2892</v>
      </c>
      <c r="CC3535" s="129" t="s">
        <v>204</v>
      </c>
      <c r="CD3535" s="129" t="s">
        <v>2893</v>
      </c>
      <c r="CE3535" s="129" t="s">
        <v>2957</v>
      </c>
      <c r="CF3535" s="129" t="s">
        <v>3145</v>
      </c>
      <c r="CG3535" s="131" t="s">
        <v>18186</v>
      </c>
      <c r="CH3535" s="131" t="s">
        <v>15718</v>
      </c>
      <c r="CI3535" s="124" t="s">
        <v>22518</v>
      </c>
    </row>
    <row r="3536" spans="45:87" ht="15" hidden="1" x14ac:dyDescent="0.25">
      <c r="AS3536" s="124" t="s">
        <v>7731</v>
      </c>
      <c r="AT3536" s="129" t="s">
        <v>2892</v>
      </c>
      <c r="AU3536" s="129" t="s">
        <v>204</v>
      </c>
      <c r="AV3536" s="129" t="s">
        <v>2893</v>
      </c>
      <c r="AW3536" s="129" t="s">
        <v>2957</v>
      </c>
      <c r="AX3536" s="129" t="s">
        <v>3146</v>
      </c>
      <c r="AZ3536" s="129" t="s">
        <v>3984</v>
      </c>
      <c r="BA3536" s="130" t="s">
        <v>15719</v>
      </c>
      <c r="BB3536" s="130" t="s">
        <v>15720</v>
      </c>
      <c r="BH3536" s="124"/>
      <c r="BI3536" s="124"/>
      <c r="BP3536" s="123"/>
      <c r="BQ3536" s="123"/>
      <c r="BR3536" s="123"/>
      <c r="BX3536" s="123"/>
      <c r="BY3536" s="123"/>
      <c r="CB3536" s="129" t="s">
        <v>2892</v>
      </c>
      <c r="CC3536" s="129" t="s">
        <v>204</v>
      </c>
      <c r="CD3536" s="129" t="s">
        <v>2893</v>
      </c>
      <c r="CE3536" s="129" t="s">
        <v>2957</v>
      </c>
      <c r="CF3536" s="129" t="s">
        <v>3146</v>
      </c>
      <c r="CG3536" s="131" t="s">
        <v>18186</v>
      </c>
      <c r="CH3536" s="131" t="s">
        <v>15720</v>
      </c>
      <c r="CI3536" s="124" t="s">
        <v>22519</v>
      </c>
    </row>
    <row r="3537" spans="45:87" ht="15" hidden="1" x14ac:dyDescent="0.25">
      <c r="AS3537" s="124" t="s">
        <v>7732</v>
      </c>
      <c r="AT3537" s="129" t="s">
        <v>2892</v>
      </c>
      <c r="AU3537" s="129" t="s">
        <v>204</v>
      </c>
      <c r="AV3537" s="129" t="s">
        <v>2893</v>
      </c>
      <c r="AW3537" s="129" t="s">
        <v>2957</v>
      </c>
      <c r="AX3537" s="129" t="s">
        <v>2989</v>
      </c>
      <c r="AZ3537" s="129" t="s">
        <v>3984</v>
      </c>
      <c r="BA3537" s="130" t="s">
        <v>15721</v>
      </c>
      <c r="BB3537" s="130" t="s">
        <v>15722</v>
      </c>
      <c r="BH3537" s="124"/>
      <c r="BI3537" s="124"/>
      <c r="BP3537" s="123"/>
      <c r="BQ3537" s="123"/>
      <c r="BR3537" s="123"/>
      <c r="BX3537" s="123"/>
      <c r="BY3537" s="123"/>
      <c r="CB3537" s="129" t="s">
        <v>2892</v>
      </c>
      <c r="CC3537" s="129" t="s">
        <v>204</v>
      </c>
      <c r="CD3537" s="129" t="s">
        <v>2893</v>
      </c>
      <c r="CE3537" s="129" t="s">
        <v>2957</v>
      </c>
      <c r="CF3537" s="129" t="s">
        <v>2989</v>
      </c>
      <c r="CG3537" s="131" t="s">
        <v>18186</v>
      </c>
      <c r="CH3537" s="131" t="s">
        <v>15722</v>
      </c>
      <c r="CI3537" s="124" t="s">
        <v>22520</v>
      </c>
    </row>
    <row r="3538" spans="45:87" ht="15" hidden="1" x14ac:dyDescent="0.25">
      <c r="AS3538" s="124" t="s">
        <v>7733</v>
      </c>
      <c r="AT3538" s="129" t="s">
        <v>2892</v>
      </c>
      <c r="AU3538" s="129" t="s">
        <v>204</v>
      </c>
      <c r="AV3538" s="129" t="s">
        <v>2893</v>
      </c>
      <c r="AW3538" s="129" t="s">
        <v>2957</v>
      </c>
      <c r="AX3538" s="129" t="s">
        <v>2990</v>
      </c>
      <c r="AZ3538" s="129" t="s">
        <v>3984</v>
      </c>
      <c r="BA3538" s="130" t="s">
        <v>15723</v>
      </c>
      <c r="BB3538" s="130" t="s">
        <v>15724</v>
      </c>
      <c r="BH3538" s="124"/>
      <c r="BI3538" s="124"/>
      <c r="BP3538" s="123"/>
      <c r="BQ3538" s="123"/>
      <c r="BR3538" s="123"/>
      <c r="BX3538" s="123"/>
      <c r="BY3538" s="123"/>
      <c r="CB3538" s="129" t="s">
        <v>2892</v>
      </c>
      <c r="CC3538" s="129" t="s">
        <v>204</v>
      </c>
      <c r="CD3538" s="129" t="s">
        <v>2893</v>
      </c>
      <c r="CE3538" s="129" t="s">
        <v>2957</v>
      </c>
      <c r="CF3538" s="129" t="s">
        <v>2990</v>
      </c>
      <c r="CG3538" s="131" t="s">
        <v>18186</v>
      </c>
      <c r="CH3538" s="131" t="s">
        <v>15724</v>
      </c>
      <c r="CI3538" s="124" t="s">
        <v>22521</v>
      </c>
    </row>
    <row r="3539" spans="45:87" ht="15" hidden="1" x14ac:dyDescent="0.25">
      <c r="AS3539" s="124" t="s">
        <v>7734</v>
      </c>
      <c r="AT3539" s="129" t="s">
        <v>2892</v>
      </c>
      <c r="AU3539" s="129" t="s">
        <v>204</v>
      </c>
      <c r="AV3539" s="129" t="s">
        <v>2893</v>
      </c>
      <c r="AW3539" s="129" t="s">
        <v>2957</v>
      </c>
      <c r="AX3539" s="129" t="s">
        <v>2991</v>
      </c>
      <c r="AZ3539" s="129" t="s">
        <v>3984</v>
      </c>
      <c r="BA3539" s="130" t="s">
        <v>15725</v>
      </c>
      <c r="BB3539" s="130" t="s">
        <v>15726</v>
      </c>
      <c r="BH3539" s="124"/>
      <c r="BI3539" s="124"/>
      <c r="BP3539" s="123"/>
      <c r="BQ3539" s="123"/>
      <c r="BR3539" s="123"/>
      <c r="BX3539" s="123"/>
      <c r="BY3539" s="123"/>
      <c r="CB3539" s="129" t="s">
        <v>2892</v>
      </c>
      <c r="CC3539" s="129" t="s">
        <v>204</v>
      </c>
      <c r="CD3539" s="129" t="s">
        <v>2893</v>
      </c>
      <c r="CE3539" s="129" t="s">
        <v>2957</v>
      </c>
      <c r="CF3539" s="129" t="s">
        <v>2991</v>
      </c>
      <c r="CG3539" s="131" t="s">
        <v>18186</v>
      </c>
      <c r="CH3539" s="131" t="s">
        <v>15726</v>
      </c>
      <c r="CI3539" s="124" t="s">
        <v>22522</v>
      </c>
    </row>
    <row r="3540" spans="45:87" ht="15" hidden="1" x14ac:dyDescent="0.25">
      <c r="AS3540" s="124" t="s">
        <v>7735</v>
      </c>
      <c r="AT3540" s="129" t="s">
        <v>2892</v>
      </c>
      <c r="AU3540" s="129" t="s">
        <v>204</v>
      </c>
      <c r="AV3540" s="129" t="s">
        <v>2893</v>
      </c>
      <c r="AW3540" s="129" t="s">
        <v>2957</v>
      </c>
      <c r="AX3540" s="129" t="s">
        <v>3147</v>
      </c>
      <c r="AZ3540" s="129" t="s">
        <v>3984</v>
      </c>
      <c r="BA3540" s="130" t="s">
        <v>15727</v>
      </c>
      <c r="BB3540" s="130" t="s">
        <v>15728</v>
      </c>
      <c r="BH3540" s="124"/>
      <c r="BI3540" s="124"/>
      <c r="BP3540" s="123"/>
      <c r="BQ3540" s="123"/>
      <c r="BR3540" s="123"/>
      <c r="BX3540" s="123"/>
      <c r="BY3540" s="123"/>
      <c r="CB3540" s="129" t="s">
        <v>2892</v>
      </c>
      <c r="CC3540" s="129" t="s">
        <v>204</v>
      </c>
      <c r="CD3540" s="129" t="s">
        <v>2893</v>
      </c>
      <c r="CE3540" s="129" t="s">
        <v>2957</v>
      </c>
      <c r="CF3540" s="129" t="s">
        <v>3147</v>
      </c>
      <c r="CG3540" s="131" t="s">
        <v>18186</v>
      </c>
      <c r="CH3540" s="131" t="s">
        <v>15728</v>
      </c>
      <c r="CI3540" s="124" t="s">
        <v>22523</v>
      </c>
    </row>
    <row r="3541" spans="45:87" ht="15" hidden="1" x14ac:dyDescent="0.25">
      <c r="AS3541" s="124" t="s">
        <v>7736</v>
      </c>
      <c r="AT3541" s="129" t="s">
        <v>2892</v>
      </c>
      <c r="AU3541" s="129" t="s">
        <v>204</v>
      </c>
      <c r="AV3541" s="129" t="s">
        <v>2893</v>
      </c>
      <c r="AW3541" s="129" t="s">
        <v>2957</v>
      </c>
      <c r="AX3541" s="129" t="s">
        <v>2992</v>
      </c>
      <c r="AZ3541" s="129" t="s">
        <v>3984</v>
      </c>
      <c r="BA3541" s="130" t="s">
        <v>15729</v>
      </c>
      <c r="BB3541" s="130" t="s">
        <v>15730</v>
      </c>
      <c r="BH3541" s="124"/>
      <c r="BI3541" s="124"/>
      <c r="BP3541" s="123"/>
      <c r="BQ3541" s="123"/>
      <c r="BR3541" s="123"/>
      <c r="BX3541" s="123"/>
      <c r="BY3541" s="123"/>
      <c r="CB3541" s="129" t="s">
        <v>2892</v>
      </c>
      <c r="CC3541" s="129" t="s">
        <v>204</v>
      </c>
      <c r="CD3541" s="129" t="s">
        <v>2893</v>
      </c>
      <c r="CE3541" s="129" t="s">
        <v>2957</v>
      </c>
      <c r="CF3541" s="129" t="s">
        <v>2992</v>
      </c>
      <c r="CG3541" s="131" t="s">
        <v>18186</v>
      </c>
      <c r="CH3541" s="131" t="s">
        <v>15730</v>
      </c>
      <c r="CI3541" s="124" t="s">
        <v>22524</v>
      </c>
    </row>
    <row r="3542" spans="45:87" ht="15" hidden="1" x14ac:dyDescent="0.25">
      <c r="AS3542" s="124" t="s">
        <v>7737</v>
      </c>
      <c r="AT3542" s="129" t="s">
        <v>2892</v>
      </c>
      <c r="AU3542" s="129" t="s">
        <v>204</v>
      </c>
      <c r="AV3542" s="129" t="s">
        <v>2893</v>
      </c>
      <c r="AW3542" s="129" t="s">
        <v>2957</v>
      </c>
      <c r="AX3542" s="129" t="s">
        <v>2993</v>
      </c>
      <c r="AZ3542" s="129" t="s">
        <v>3984</v>
      </c>
      <c r="BA3542" s="130" t="s">
        <v>15731</v>
      </c>
      <c r="BB3542" s="130" t="s">
        <v>15732</v>
      </c>
      <c r="BH3542" s="124"/>
      <c r="BI3542" s="124"/>
      <c r="BP3542" s="123"/>
      <c r="BQ3542" s="123"/>
      <c r="BR3542" s="123"/>
      <c r="BX3542" s="123"/>
      <c r="BY3542" s="123"/>
      <c r="CB3542" s="129" t="s">
        <v>2892</v>
      </c>
      <c r="CC3542" s="129" t="s">
        <v>204</v>
      </c>
      <c r="CD3542" s="129" t="s">
        <v>2893</v>
      </c>
      <c r="CE3542" s="129" t="s">
        <v>2957</v>
      </c>
      <c r="CF3542" s="129" t="s">
        <v>2993</v>
      </c>
      <c r="CG3542" s="131" t="s">
        <v>18186</v>
      </c>
      <c r="CH3542" s="131" t="s">
        <v>15732</v>
      </c>
      <c r="CI3542" s="124" t="s">
        <v>22525</v>
      </c>
    </row>
    <row r="3543" spans="45:87" ht="15" hidden="1" x14ac:dyDescent="0.25">
      <c r="AS3543" s="124" t="s">
        <v>7738</v>
      </c>
      <c r="AT3543" s="129" t="s">
        <v>2892</v>
      </c>
      <c r="AU3543" s="129" t="s">
        <v>204</v>
      </c>
      <c r="AV3543" s="129" t="s">
        <v>2894</v>
      </c>
      <c r="AW3543" s="129" t="s">
        <v>2994</v>
      </c>
      <c r="AX3543" s="129" t="s">
        <v>3148</v>
      </c>
      <c r="AZ3543" s="129" t="s">
        <v>3984</v>
      </c>
      <c r="BA3543" s="130" t="s">
        <v>15733</v>
      </c>
      <c r="BB3543" s="130" t="s">
        <v>15734</v>
      </c>
      <c r="BH3543" s="124"/>
      <c r="BI3543" s="124"/>
      <c r="BP3543" s="123"/>
      <c r="BQ3543" s="123"/>
      <c r="BR3543" s="123"/>
      <c r="BX3543" s="123"/>
      <c r="BY3543" s="123"/>
      <c r="CB3543" s="129" t="s">
        <v>2892</v>
      </c>
      <c r="CC3543" s="129" t="s">
        <v>204</v>
      </c>
      <c r="CD3543" s="129" t="s">
        <v>2894</v>
      </c>
      <c r="CE3543" s="129" t="s">
        <v>2994</v>
      </c>
      <c r="CF3543" s="129" t="s">
        <v>3148</v>
      </c>
      <c r="CG3543" s="131" t="s">
        <v>18187</v>
      </c>
      <c r="CH3543" s="131" t="s">
        <v>15734</v>
      </c>
      <c r="CI3543" s="124" t="s">
        <v>22526</v>
      </c>
    </row>
    <row r="3544" spans="45:87" ht="15" hidden="1" x14ac:dyDescent="0.25">
      <c r="AS3544" s="124" t="s">
        <v>7739</v>
      </c>
      <c r="AT3544" s="129" t="s">
        <v>2892</v>
      </c>
      <c r="AU3544" s="129" t="s">
        <v>204</v>
      </c>
      <c r="AV3544" s="129" t="s">
        <v>2894</v>
      </c>
      <c r="AW3544" s="129" t="s">
        <v>2994</v>
      </c>
      <c r="AX3544" s="129" t="s">
        <v>3012</v>
      </c>
      <c r="AZ3544" s="129" t="s">
        <v>3984</v>
      </c>
      <c r="BA3544" s="130" t="s">
        <v>15735</v>
      </c>
      <c r="BB3544" s="130" t="s">
        <v>15736</v>
      </c>
      <c r="BH3544" s="124"/>
      <c r="BI3544" s="124"/>
      <c r="BP3544" s="123"/>
      <c r="BQ3544" s="123"/>
      <c r="BR3544" s="123"/>
      <c r="BX3544" s="123"/>
      <c r="BY3544" s="123"/>
      <c r="CB3544" s="129" t="s">
        <v>2892</v>
      </c>
      <c r="CC3544" s="129" t="s">
        <v>204</v>
      </c>
      <c r="CD3544" s="129" t="s">
        <v>2894</v>
      </c>
      <c r="CE3544" s="129" t="s">
        <v>2994</v>
      </c>
      <c r="CF3544" s="129" t="s">
        <v>3012</v>
      </c>
      <c r="CG3544" s="131" t="s">
        <v>18187</v>
      </c>
      <c r="CH3544" s="131" t="s">
        <v>15736</v>
      </c>
      <c r="CI3544" s="124" t="s">
        <v>22527</v>
      </c>
    </row>
    <row r="3545" spans="45:87" ht="15" hidden="1" x14ac:dyDescent="0.25">
      <c r="AS3545" s="124" t="s">
        <v>7740</v>
      </c>
      <c r="AT3545" s="129" t="s">
        <v>2892</v>
      </c>
      <c r="AU3545" s="129" t="s">
        <v>204</v>
      </c>
      <c r="AV3545" s="129" t="s">
        <v>2894</v>
      </c>
      <c r="AW3545" s="129" t="s">
        <v>2994</v>
      </c>
      <c r="AX3545" s="129" t="s">
        <v>3149</v>
      </c>
      <c r="AZ3545" s="129" t="s">
        <v>3984</v>
      </c>
      <c r="BA3545" s="130" t="s">
        <v>15737</v>
      </c>
      <c r="BB3545" s="130" t="s">
        <v>15738</v>
      </c>
      <c r="BH3545" s="124"/>
      <c r="BI3545" s="124"/>
      <c r="BP3545" s="123"/>
      <c r="BQ3545" s="123"/>
      <c r="BR3545" s="123"/>
      <c r="BX3545" s="123"/>
      <c r="BY3545" s="123"/>
      <c r="CB3545" s="129" t="s">
        <v>2892</v>
      </c>
      <c r="CC3545" s="129" t="s">
        <v>204</v>
      </c>
      <c r="CD3545" s="129" t="s">
        <v>2894</v>
      </c>
      <c r="CE3545" s="129" t="s">
        <v>2994</v>
      </c>
      <c r="CF3545" s="129" t="s">
        <v>3149</v>
      </c>
      <c r="CG3545" s="131" t="s">
        <v>18187</v>
      </c>
      <c r="CH3545" s="131" t="s">
        <v>15738</v>
      </c>
      <c r="CI3545" s="124" t="s">
        <v>22528</v>
      </c>
    </row>
    <row r="3546" spans="45:87" ht="15" hidden="1" x14ac:dyDescent="0.25">
      <c r="AS3546" s="124" t="s">
        <v>7741</v>
      </c>
      <c r="AT3546" s="129" t="s">
        <v>2892</v>
      </c>
      <c r="AU3546" s="129" t="s">
        <v>204</v>
      </c>
      <c r="AV3546" s="129" t="s">
        <v>2894</v>
      </c>
      <c r="AW3546" s="129" t="s">
        <v>2994</v>
      </c>
      <c r="AX3546" s="129" t="s">
        <v>3150</v>
      </c>
      <c r="AZ3546" s="129" t="s">
        <v>3984</v>
      </c>
      <c r="BA3546" s="130" t="s">
        <v>15739</v>
      </c>
      <c r="BB3546" s="130" t="s">
        <v>15740</v>
      </c>
      <c r="BH3546" s="124"/>
      <c r="BI3546" s="124"/>
      <c r="BP3546" s="123"/>
      <c r="BQ3546" s="123"/>
      <c r="BR3546" s="123"/>
      <c r="BX3546" s="123"/>
      <c r="BY3546" s="123"/>
      <c r="CB3546" s="129" t="s">
        <v>2892</v>
      </c>
      <c r="CC3546" s="129" t="s">
        <v>204</v>
      </c>
      <c r="CD3546" s="129" t="s">
        <v>2894</v>
      </c>
      <c r="CE3546" s="129" t="s">
        <v>2994</v>
      </c>
      <c r="CF3546" s="129" t="s">
        <v>3150</v>
      </c>
      <c r="CG3546" s="131" t="s">
        <v>18187</v>
      </c>
      <c r="CH3546" s="131" t="s">
        <v>15740</v>
      </c>
      <c r="CI3546" s="124" t="s">
        <v>22529</v>
      </c>
    </row>
    <row r="3547" spans="45:87" ht="15" hidden="1" x14ac:dyDescent="0.25">
      <c r="AS3547" s="124" t="s">
        <v>7742</v>
      </c>
      <c r="AT3547" s="129" t="s">
        <v>2892</v>
      </c>
      <c r="AU3547" s="129" t="s">
        <v>204</v>
      </c>
      <c r="AV3547" s="129" t="s">
        <v>2894</v>
      </c>
      <c r="AW3547" s="129" t="s">
        <v>2994</v>
      </c>
      <c r="AX3547" s="129" t="s">
        <v>3151</v>
      </c>
      <c r="AZ3547" s="129" t="s">
        <v>3984</v>
      </c>
      <c r="BA3547" s="130" t="s">
        <v>15741</v>
      </c>
      <c r="BB3547" s="130" t="s">
        <v>15742</v>
      </c>
      <c r="BH3547" s="124"/>
      <c r="BI3547" s="124"/>
      <c r="BP3547" s="123"/>
      <c r="BQ3547" s="123"/>
      <c r="BR3547" s="123"/>
      <c r="BX3547" s="123"/>
      <c r="BY3547" s="123"/>
      <c r="CB3547" s="129" t="s">
        <v>2892</v>
      </c>
      <c r="CC3547" s="129" t="s">
        <v>204</v>
      </c>
      <c r="CD3547" s="129" t="s">
        <v>2894</v>
      </c>
      <c r="CE3547" s="129" t="s">
        <v>2994</v>
      </c>
      <c r="CF3547" s="129" t="s">
        <v>3151</v>
      </c>
      <c r="CG3547" s="131" t="s">
        <v>18187</v>
      </c>
      <c r="CH3547" s="131" t="s">
        <v>15742</v>
      </c>
      <c r="CI3547" s="124" t="s">
        <v>22530</v>
      </c>
    </row>
    <row r="3548" spans="45:87" ht="15" hidden="1" x14ac:dyDescent="0.25">
      <c r="AS3548" s="124" t="s">
        <v>7743</v>
      </c>
      <c r="AT3548" s="129" t="s">
        <v>2892</v>
      </c>
      <c r="AU3548" s="129" t="s">
        <v>204</v>
      </c>
      <c r="AV3548" s="129" t="s">
        <v>2894</v>
      </c>
      <c r="AW3548" s="129" t="s">
        <v>2994</v>
      </c>
      <c r="AX3548" s="129" t="s">
        <v>3018</v>
      </c>
      <c r="AZ3548" s="129" t="s">
        <v>3984</v>
      </c>
      <c r="BA3548" s="130" t="s">
        <v>15743</v>
      </c>
      <c r="BB3548" s="130" t="s">
        <v>15744</v>
      </c>
      <c r="BH3548" s="124"/>
      <c r="BI3548" s="124"/>
      <c r="BP3548" s="123"/>
      <c r="BQ3548" s="123"/>
      <c r="BR3548" s="123"/>
      <c r="BX3548" s="123"/>
      <c r="BY3548" s="123"/>
      <c r="CB3548" s="129" t="s">
        <v>2892</v>
      </c>
      <c r="CC3548" s="129" t="s">
        <v>204</v>
      </c>
      <c r="CD3548" s="129" t="s">
        <v>2894</v>
      </c>
      <c r="CE3548" s="129" t="s">
        <v>2994</v>
      </c>
      <c r="CF3548" s="129" t="s">
        <v>3018</v>
      </c>
      <c r="CG3548" s="131" t="s">
        <v>18187</v>
      </c>
      <c r="CH3548" s="131" t="s">
        <v>15744</v>
      </c>
      <c r="CI3548" s="124" t="s">
        <v>22531</v>
      </c>
    </row>
    <row r="3549" spans="45:87" ht="15" hidden="1" x14ac:dyDescent="0.25">
      <c r="AS3549" s="124" t="s">
        <v>7744</v>
      </c>
      <c r="AT3549" s="129" t="s">
        <v>2892</v>
      </c>
      <c r="AU3549" s="129" t="s">
        <v>204</v>
      </c>
      <c r="AV3549" s="129" t="s">
        <v>2895</v>
      </c>
      <c r="AW3549" s="129" t="s">
        <v>3020</v>
      </c>
      <c r="AX3549" s="129" t="s">
        <v>3152</v>
      </c>
      <c r="AZ3549" s="129" t="s">
        <v>3984</v>
      </c>
      <c r="BA3549" s="130" t="s">
        <v>15745</v>
      </c>
      <c r="BB3549" s="130" t="s">
        <v>15746</v>
      </c>
      <c r="BH3549" s="124"/>
      <c r="BI3549" s="124"/>
      <c r="BP3549" s="123"/>
      <c r="BQ3549" s="123"/>
      <c r="BR3549" s="123"/>
      <c r="BX3549" s="123"/>
      <c r="BY3549" s="123"/>
      <c r="CB3549" s="129" t="s">
        <v>2892</v>
      </c>
      <c r="CC3549" s="129" t="s">
        <v>204</v>
      </c>
      <c r="CD3549" s="129" t="s">
        <v>2895</v>
      </c>
      <c r="CE3549" s="129" t="s">
        <v>3020</v>
      </c>
      <c r="CF3549" s="129" t="s">
        <v>3152</v>
      </c>
      <c r="CG3549" s="131" t="s">
        <v>18188</v>
      </c>
      <c r="CH3549" s="131" t="s">
        <v>15746</v>
      </c>
      <c r="CI3549" s="124" t="s">
        <v>22532</v>
      </c>
    </row>
    <row r="3550" spans="45:87" ht="15" hidden="1" x14ac:dyDescent="0.25">
      <c r="AS3550" s="124" t="s">
        <v>7745</v>
      </c>
      <c r="AT3550" s="129" t="s">
        <v>2892</v>
      </c>
      <c r="AU3550" s="129" t="s">
        <v>204</v>
      </c>
      <c r="AV3550" s="129" t="s">
        <v>2895</v>
      </c>
      <c r="AW3550" s="129" t="s">
        <v>3020</v>
      </c>
      <c r="AX3550" s="129" t="s">
        <v>3153</v>
      </c>
      <c r="AZ3550" s="129" t="s">
        <v>3984</v>
      </c>
      <c r="BA3550" s="130" t="s">
        <v>15747</v>
      </c>
      <c r="BB3550" s="130" t="s">
        <v>15748</v>
      </c>
      <c r="BH3550" s="124"/>
      <c r="BI3550" s="124"/>
      <c r="BP3550" s="123"/>
      <c r="BQ3550" s="123"/>
      <c r="BR3550" s="123"/>
      <c r="BX3550" s="123"/>
      <c r="BY3550" s="123"/>
      <c r="CB3550" s="129" t="s">
        <v>2892</v>
      </c>
      <c r="CC3550" s="129" t="s">
        <v>204</v>
      </c>
      <c r="CD3550" s="129" t="s">
        <v>2895</v>
      </c>
      <c r="CE3550" s="129" t="s">
        <v>3020</v>
      </c>
      <c r="CF3550" s="129" t="s">
        <v>3153</v>
      </c>
      <c r="CG3550" s="131" t="s">
        <v>18188</v>
      </c>
      <c r="CH3550" s="131" t="s">
        <v>15748</v>
      </c>
      <c r="CI3550" s="124" t="s">
        <v>22533</v>
      </c>
    </row>
    <row r="3551" spans="45:87" ht="15" hidden="1" x14ac:dyDescent="0.25">
      <c r="AS3551" s="124" t="s">
        <v>7746</v>
      </c>
      <c r="AT3551" s="129" t="s">
        <v>2892</v>
      </c>
      <c r="AU3551" s="129" t="s">
        <v>204</v>
      </c>
      <c r="AV3551" s="129" t="s">
        <v>2895</v>
      </c>
      <c r="AW3551" s="129" t="s">
        <v>3020</v>
      </c>
      <c r="AX3551" s="129" t="s">
        <v>3021</v>
      </c>
      <c r="AZ3551" s="129" t="s">
        <v>3984</v>
      </c>
      <c r="BA3551" s="130" t="s">
        <v>15749</v>
      </c>
      <c r="BB3551" s="130" t="s">
        <v>15750</v>
      </c>
      <c r="BH3551" s="124"/>
      <c r="BI3551" s="124"/>
      <c r="BP3551" s="123"/>
      <c r="BQ3551" s="123"/>
      <c r="BR3551" s="123"/>
      <c r="BX3551" s="123"/>
      <c r="BY3551" s="123"/>
      <c r="CB3551" s="129" t="s">
        <v>2892</v>
      </c>
      <c r="CC3551" s="129" t="s">
        <v>204</v>
      </c>
      <c r="CD3551" s="129" t="s">
        <v>2895</v>
      </c>
      <c r="CE3551" s="129" t="s">
        <v>3020</v>
      </c>
      <c r="CF3551" s="129" t="s">
        <v>3021</v>
      </c>
      <c r="CG3551" s="131" t="s">
        <v>18188</v>
      </c>
      <c r="CH3551" s="131" t="s">
        <v>15750</v>
      </c>
      <c r="CI3551" s="124" t="s">
        <v>22534</v>
      </c>
    </row>
    <row r="3552" spans="45:87" ht="15" hidden="1" x14ac:dyDescent="0.25">
      <c r="AS3552" s="124" t="s">
        <v>7747</v>
      </c>
      <c r="AT3552" s="129" t="s">
        <v>2892</v>
      </c>
      <c r="AU3552" s="129" t="s">
        <v>204</v>
      </c>
      <c r="AV3552" s="129" t="s">
        <v>2895</v>
      </c>
      <c r="AW3552" s="129" t="s">
        <v>3020</v>
      </c>
      <c r="AX3552" s="129" t="s">
        <v>3154</v>
      </c>
      <c r="AZ3552" s="129" t="s">
        <v>3984</v>
      </c>
      <c r="BA3552" s="130" t="s">
        <v>15751</v>
      </c>
      <c r="BB3552" s="130" t="s">
        <v>15752</v>
      </c>
      <c r="BH3552" s="124"/>
      <c r="BI3552" s="124"/>
      <c r="BP3552" s="123"/>
      <c r="BQ3552" s="123"/>
      <c r="BR3552" s="123"/>
      <c r="BX3552" s="123"/>
      <c r="BY3552" s="123"/>
      <c r="CB3552" s="129" t="s">
        <v>2892</v>
      </c>
      <c r="CC3552" s="129" t="s">
        <v>204</v>
      </c>
      <c r="CD3552" s="129" t="s">
        <v>2895</v>
      </c>
      <c r="CE3552" s="129" t="s">
        <v>3020</v>
      </c>
      <c r="CF3552" s="129" t="s">
        <v>3154</v>
      </c>
      <c r="CG3552" s="131" t="s">
        <v>18188</v>
      </c>
      <c r="CH3552" s="131" t="s">
        <v>15752</v>
      </c>
      <c r="CI3552" s="124" t="s">
        <v>22535</v>
      </c>
    </row>
    <row r="3553" spans="45:87" ht="15" hidden="1" x14ac:dyDescent="0.25">
      <c r="AS3553" s="124" t="s">
        <v>7748</v>
      </c>
      <c r="AT3553" s="129" t="s">
        <v>2892</v>
      </c>
      <c r="AU3553" s="129" t="s">
        <v>204</v>
      </c>
      <c r="AV3553" s="129" t="s">
        <v>2895</v>
      </c>
      <c r="AW3553" s="129" t="s">
        <v>3020</v>
      </c>
      <c r="AX3553" s="129" t="s">
        <v>3022</v>
      </c>
      <c r="AZ3553" s="129" t="s">
        <v>3984</v>
      </c>
      <c r="BA3553" s="130" t="s">
        <v>15753</v>
      </c>
      <c r="BB3553" s="130" t="s">
        <v>15754</v>
      </c>
      <c r="BH3553" s="124"/>
      <c r="BI3553" s="124"/>
      <c r="BP3553" s="123"/>
      <c r="BQ3553" s="123"/>
      <c r="BR3553" s="123"/>
      <c r="BX3553" s="123"/>
      <c r="BY3553" s="123"/>
      <c r="CB3553" s="129" t="s">
        <v>2892</v>
      </c>
      <c r="CC3553" s="129" t="s">
        <v>204</v>
      </c>
      <c r="CD3553" s="129" t="s">
        <v>2895</v>
      </c>
      <c r="CE3553" s="129" t="s">
        <v>3020</v>
      </c>
      <c r="CF3553" s="129" t="s">
        <v>3022</v>
      </c>
      <c r="CG3553" s="131" t="s">
        <v>18188</v>
      </c>
      <c r="CH3553" s="131" t="s">
        <v>15754</v>
      </c>
      <c r="CI3553" s="124" t="s">
        <v>22536</v>
      </c>
    </row>
    <row r="3554" spans="45:87" ht="15" hidden="1" x14ac:dyDescent="0.25">
      <c r="AS3554" s="124" t="s">
        <v>7749</v>
      </c>
      <c r="AT3554" s="129" t="s">
        <v>2892</v>
      </c>
      <c r="AU3554" s="129" t="s">
        <v>204</v>
      </c>
      <c r="AV3554" s="129" t="s">
        <v>2895</v>
      </c>
      <c r="AW3554" s="129" t="s">
        <v>3020</v>
      </c>
      <c r="AX3554" s="129" t="s">
        <v>3023</v>
      </c>
      <c r="AZ3554" s="129" t="s">
        <v>3984</v>
      </c>
      <c r="BA3554" s="130" t="s">
        <v>15755</v>
      </c>
      <c r="BB3554" s="130" t="s">
        <v>15756</v>
      </c>
      <c r="BH3554" s="124"/>
      <c r="BI3554" s="124"/>
      <c r="BP3554" s="123"/>
      <c r="BQ3554" s="123"/>
      <c r="BR3554" s="123"/>
      <c r="BX3554" s="123"/>
      <c r="BY3554" s="123"/>
      <c r="CB3554" s="129" t="s">
        <v>2892</v>
      </c>
      <c r="CC3554" s="129" t="s">
        <v>204</v>
      </c>
      <c r="CD3554" s="129" t="s">
        <v>2895</v>
      </c>
      <c r="CE3554" s="129" t="s">
        <v>3020</v>
      </c>
      <c r="CF3554" s="129" t="s">
        <v>3023</v>
      </c>
      <c r="CG3554" s="131" t="s">
        <v>18188</v>
      </c>
      <c r="CH3554" s="131" t="s">
        <v>15756</v>
      </c>
      <c r="CI3554" s="124" t="s">
        <v>22537</v>
      </c>
    </row>
    <row r="3555" spans="45:87" ht="15" hidden="1" x14ac:dyDescent="0.25">
      <c r="AS3555" s="124" t="s">
        <v>7750</v>
      </c>
      <c r="AT3555" s="129" t="s">
        <v>2892</v>
      </c>
      <c r="AU3555" s="129" t="s">
        <v>204</v>
      </c>
      <c r="AV3555" s="129" t="s">
        <v>2895</v>
      </c>
      <c r="AW3555" s="129" t="s">
        <v>3020</v>
      </c>
      <c r="AX3555" s="129" t="s">
        <v>3155</v>
      </c>
      <c r="AZ3555" s="129" t="s">
        <v>3984</v>
      </c>
      <c r="BA3555" s="130" t="s">
        <v>15757</v>
      </c>
      <c r="BB3555" s="130" t="s">
        <v>15758</v>
      </c>
      <c r="BH3555" s="124"/>
      <c r="BI3555" s="124"/>
      <c r="BP3555" s="123"/>
      <c r="BQ3555" s="123"/>
      <c r="BR3555" s="123"/>
      <c r="BX3555" s="123"/>
      <c r="BY3555" s="123"/>
      <c r="CB3555" s="129" t="s">
        <v>2892</v>
      </c>
      <c r="CC3555" s="129" t="s">
        <v>204</v>
      </c>
      <c r="CD3555" s="129" t="s">
        <v>2895</v>
      </c>
      <c r="CE3555" s="129" t="s">
        <v>3020</v>
      </c>
      <c r="CF3555" s="129" t="s">
        <v>3155</v>
      </c>
      <c r="CG3555" s="131" t="s">
        <v>18188</v>
      </c>
      <c r="CH3555" s="131" t="s">
        <v>15758</v>
      </c>
      <c r="CI3555" s="124" t="s">
        <v>22538</v>
      </c>
    </row>
    <row r="3556" spans="45:87" ht="15" hidden="1" x14ac:dyDescent="0.25">
      <c r="AS3556" s="124" t="s">
        <v>7751</v>
      </c>
      <c r="AT3556" s="129" t="s">
        <v>2892</v>
      </c>
      <c r="AU3556" s="129" t="s">
        <v>204</v>
      </c>
      <c r="AV3556" s="129" t="s">
        <v>2895</v>
      </c>
      <c r="AW3556" s="129" t="s">
        <v>3020</v>
      </c>
      <c r="AX3556" s="129" t="s">
        <v>3024</v>
      </c>
      <c r="AZ3556" s="129" t="s">
        <v>3984</v>
      </c>
      <c r="BA3556" s="130" t="s">
        <v>15759</v>
      </c>
      <c r="BB3556" s="130" t="s">
        <v>15760</v>
      </c>
      <c r="BH3556" s="124"/>
      <c r="BI3556" s="124"/>
      <c r="BP3556" s="123"/>
      <c r="BQ3556" s="123"/>
      <c r="BR3556" s="123"/>
      <c r="BX3556" s="123"/>
      <c r="BY3556" s="123"/>
      <c r="CB3556" s="129" t="s">
        <v>2892</v>
      </c>
      <c r="CC3556" s="129" t="s">
        <v>204</v>
      </c>
      <c r="CD3556" s="129" t="s">
        <v>2895</v>
      </c>
      <c r="CE3556" s="129" t="s">
        <v>3020</v>
      </c>
      <c r="CF3556" s="129" t="s">
        <v>3024</v>
      </c>
      <c r="CG3556" s="131" t="s">
        <v>18188</v>
      </c>
      <c r="CH3556" s="131" t="s">
        <v>15760</v>
      </c>
      <c r="CI3556" s="124" t="s">
        <v>22539</v>
      </c>
    </row>
    <row r="3557" spans="45:87" ht="15" hidden="1" x14ac:dyDescent="0.25">
      <c r="AS3557" s="124" t="s">
        <v>7752</v>
      </c>
      <c r="AT3557" s="129" t="s">
        <v>2892</v>
      </c>
      <c r="AU3557" s="129" t="s">
        <v>204</v>
      </c>
      <c r="AV3557" s="129" t="s">
        <v>2895</v>
      </c>
      <c r="AW3557" s="129" t="s">
        <v>3020</v>
      </c>
      <c r="AX3557" s="129" t="s">
        <v>3156</v>
      </c>
      <c r="AZ3557" s="129" t="s">
        <v>3984</v>
      </c>
      <c r="BA3557" s="130" t="s">
        <v>15761</v>
      </c>
      <c r="BB3557" s="130" t="s">
        <v>15762</v>
      </c>
      <c r="BH3557" s="124"/>
      <c r="BI3557" s="124"/>
      <c r="BP3557" s="123"/>
      <c r="BQ3557" s="123"/>
      <c r="BR3557" s="123"/>
      <c r="BX3557" s="123"/>
      <c r="BY3557" s="123"/>
      <c r="CB3557" s="129" t="s">
        <v>2892</v>
      </c>
      <c r="CC3557" s="129" t="s">
        <v>204</v>
      </c>
      <c r="CD3557" s="129" t="s">
        <v>2895</v>
      </c>
      <c r="CE3557" s="129" t="s">
        <v>3020</v>
      </c>
      <c r="CF3557" s="129" t="s">
        <v>3156</v>
      </c>
      <c r="CG3557" s="131" t="s">
        <v>18188</v>
      </c>
      <c r="CH3557" s="131" t="s">
        <v>15762</v>
      </c>
      <c r="CI3557" s="124" t="s">
        <v>22540</v>
      </c>
    </row>
    <row r="3558" spans="45:87" ht="15" hidden="1" x14ac:dyDescent="0.25">
      <c r="AS3558" s="124" t="s">
        <v>7753</v>
      </c>
      <c r="AT3558" s="129" t="s">
        <v>2892</v>
      </c>
      <c r="AU3558" s="129" t="s">
        <v>204</v>
      </c>
      <c r="AV3558" s="129" t="s">
        <v>2895</v>
      </c>
      <c r="AW3558" s="129" t="s">
        <v>3020</v>
      </c>
      <c r="AX3558" s="129" t="s">
        <v>3157</v>
      </c>
      <c r="AZ3558" s="129" t="s">
        <v>3984</v>
      </c>
      <c r="BA3558" s="130" t="s">
        <v>15763</v>
      </c>
      <c r="BB3558" s="130" t="s">
        <v>15764</v>
      </c>
      <c r="BH3558" s="124"/>
      <c r="BI3558" s="124"/>
      <c r="BP3558" s="123"/>
      <c r="BQ3558" s="123"/>
      <c r="BR3558" s="123"/>
      <c r="BX3558" s="123"/>
      <c r="BY3558" s="123"/>
      <c r="CB3558" s="129" t="s">
        <v>2892</v>
      </c>
      <c r="CC3558" s="129" t="s">
        <v>204</v>
      </c>
      <c r="CD3558" s="129" t="s">
        <v>2895</v>
      </c>
      <c r="CE3558" s="129" t="s">
        <v>3020</v>
      </c>
      <c r="CF3558" s="129" t="s">
        <v>3157</v>
      </c>
      <c r="CG3558" s="131" t="s">
        <v>18188</v>
      </c>
      <c r="CH3558" s="131" t="s">
        <v>15764</v>
      </c>
      <c r="CI3558" s="124" t="s">
        <v>22541</v>
      </c>
    </row>
    <row r="3559" spans="45:87" ht="15" hidden="1" x14ac:dyDescent="0.25">
      <c r="AS3559" s="124" t="s">
        <v>7754</v>
      </c>
      <c r="AT3559" s="129" t="s">
        <v>2892</v>
      </c>
      <c r="AU3559" s="129" t="s">
        <v>204</v>
      </c>
      <c r="AV3559" s="129" t="s">
        <v>2895</v>
      </c>
      <c r="AW3559" s="129" t="s">
        <v>3020</v>
      </c>
      <c r="AX3559" s="129" t="s">
        <v>3025</v>
      </c>
      <c r="AZ3559" s="129" t="s">
        <v>3984</v>
      </c>
      <c r="BA3559" s="130" t="s">
        <v>15765</v>
      </c>
      <c r="BB3559" s="130" t="s">
        <v>15766</v>
      </c>
      <c r="BH3559" s="124"/>
      <c r="BI3559" s="124"/>
      <c r="BP3559" s="123"/>
      <c r="BQ3559" s="123"/>
      <c r="BR3559" s="123"/>
      <c r="BX3559" s="123"/>
      <c r="BY3559" s="123"/>
      <c r="CB3559" s="129" t="s">
        <v>2892</v>
      </c>
      <c r="CC3559" s="129" t="s">
        <v>204</v>
      </c>
      <c r="CD3559" s="129" t="s">
        <v>2895</v>
      </c>
      <c r="CE3559" s="129" t="s">
        <v>3020</v>
      </c>
      <c r="CF3559" s="129" t="s">
        <v>3025</v>
      </c>
      <c r="CG3559" s="131" t="s">
        <v>18188</v>
      </c>
      <c r="CH3559" s="131" t="s">
        <v>15766</v>
      </c>
      <c r="CI3559" s="124" t="s">
        <v>22542</v>
      </c>
    </row>
    <row r="3560" spans="45:87" ht="15" hidden="1" x14ac:dyDescent="0.25">
      <c r="AS3560" s="124" t="s">
        <v>7755</v>
      </c>
      <c r="AT3560" s="129" t="s">
        <v>2892</v>
      </c>
      <c r="AU3560" s="129" t="s">
        <v>204</v>
      </c>
      <c r="AV3560" s="129" t="s">
        <v>2895</v>
      </c>
      <c r="AW3560" s="129" t="s">
        <v>3020</v>
      </c>
      <c r="AX3560" s="129" t="s">
        <v>3026</v>
      </c>
      <c r="AZ3560" s="129" t="s">
        <v>3984</v>
      </c>
      <c r="BA3560" s="130" t="s">
        <v>15767</v>
      </c>
      <c r="BB3560" s="130" t="s">
        <v>15768</v>
      </c>
      <c r="BH3560" s="124"/>
      <c r="BI3560" s="124"/>
      <c r="BP3560" s="123"/>
      <c r="BQ3560" s="123"/>
      <c r="BR3560" s="123"/>
      <c r="BX3560" s="123"/>
      <c r="BY3560" s="123"/>
      <c r="CB3560" s="129" t="s">
        <v>2892</v>
      </c>
      <c r="CC3560" s="129" t="s">
        <v>204</v>
      </c>
      <c r="CD3560" s="129" t="s">
        <v>2895</v>
      </c>
      <c r="CE3560" s="129" t="s">
        <v>3020</v>
      </c>
      <c r="CF3560" s="129" t="s">
        <v>3026</v>
      </c>
      <c r="CG3560" s="131" t="s">
        <v>18188</v>
      </c>
      <c r="CH3560" s="131" t="s">
        <v>15768</v>
      </c>
      <c r="CI3560" s="124" t="s">
        <v>22543</v>
      </c>
    </row>
    <row r="3561" spans="45:87" ht="15" hidden="1" x14ac:dyDescent="0.25">
      <c r="AS3561" s="124" t="s">
        <v>7756</v>
      </c>
      <c r="AT3561" s="129" t="s">
        <v>2892</v>
      </c>
      <c r="AU3561" s="129" t="s">
        <v>204</v>
      </c>
      <c r="AV3561" s="129" t="s">
        <v>2895</v>
      </c>
      <c r="AW3561" s="129" t="s">
        <v>3020</v>
      </c>
      <c r="AX3561" s="129" t="s">
        <v>3027</v>
      </c>
      <c r="AZ3561" s="129" t="s">
        <v>3984</v>
      </c>
      <c r="BA3561" s="130" t="s">
        <v>15769</v>
      </c>
      <c r="BB3561" s="130" t="s">
        <v>15770</v>
      </c>
      <c r="BH3561" s="124"/>
      <c r="BI3561" s="124"/>
      <c r="BP3561" s="123"/>
      <c r="BQ3561" s="123"/>
      <c r="BR3561" s="123"/>
      <c r="BX3561" s="123"/>
      <c r="BY3561" s="123"/>
      <c r="CB3561" s="129" t="s">
        <v>2892</v>
      </c>
      <c r="CC3561" s="129" t="s">
        <v>204</v>
      </c>
      <c r="CD3561" s="129" t="s">
        <v>2895</v>
      </c>
      <c r="CE3561" s="129" t="s">
        <v>3020</v>
      </c>
      <c r="CF3561" s="129" t="s">
        <v>3027</v>
      </c>
      <c r="CG3561" s="131" t="s">
        <v>18188</v>
      </c>
      <c r="CH3561" s="131" t="s">
        <v>15770</v>
      </c>
      <c r="CI3561" s="124" t="s">
        <v>22544</v>
      </c>
    </row>
    <row r="3562" spans="45:87" ht="15" hidden="1" x14ac:dyDescent="0.25">
      <c r="AS3562" s="124" t="s">
        <v>7757</v>
      </c>
      <c r="AT3562" s="129" t="s">
        <v>2892</v>
      </c>
      <c r="AU3562" s="129" t="s">
        <v>204</v>
      </c>
      <c r="AV3562" s="129" t="s">
        <v>2895</v>
      </c>
      <c r="AW3562" s="129" t="s">
        <v>3020</v>
      </c>
      <c r="AX3562" s="129" t="s">
        <v>3028</v>
      </c>
      <c r="AZ3562" s="129" t="s">
        <v>3984</v>
      </c>
      <c r="BA3562" s="130" t="s">
        <v>15771</v>
      </c>
      <c r="BB3562" s="130" t="s">
        <v>15772</v>
      </c>
      <c r="BH3562" s="124"/>
      <c r="BI3562" s="124"/>
      <c r="BP3562" s="123"/>
      <c r="BQ3562" s="123"/>
      <c r="BR3562" s="123"/>
      <c r="BX3562" s="123"/>
      <c r="BY3562" s="123"/>
      <c r="CB3562" s="129" t="s">
        <v>2892</v>
      </c>
      <c r="CC3562" s="129" t="s">
        <v>204</v>
      </c>
      <c r="CD3562" s="129" t="s">
        <v>2895</v>
      </c>
      <c r="CE3562" s="129" t="s">
        <v>3020</v>
      </c>
      <c r="CF3562" s="129" t="s">
        <v>3028</v>
      </c>
      <c r="CG3562" s="131" t="s">
        <v>18188</v>
      </c>
      <c r="CH3562" s="131" t="s">
        <v>15772</v>
      </c>
      <c r="CI3562" s="124" t="s">
        <v>22545</v>
      </c>
    </row>
    <row r="3563" spans="45:87" ht="15" hidden="1" x14ac:dyDescent="0.25">
      <c r="AS3563" s="124" t="s">
        <v>7758</v>
      </c>
      <c r="AT3563" s="129" t="s">
        <v>2892</v>
      </c>
      <c r="AU3563" s="129" t="s">
        <v>204</v>
      </c>
      <c r="AV3563" s="129" t="s">
        <v>2895</v>
      </c>
      <c r="AW3563" s="129" t="s">
        <v>3020</v>
      </c>
      <c r="AX3563" s="129" t="s">
        <v>3029</v>
      </c>
      <c r="AZ3563" s="129" t="s">
        <v>3984</v>
      </c>
      <c r="BA3563" s="130" t="s">
        <v>15773</v>
      </c>
      <c r="BB3563" s="130" t="s">
        <v>15774</v>
      </c>
      <c r="BH3563" s="124"/>
      <c r="BI3563" s="124"/>
      <c r="BP3563" s="123"/>
      <c r="BQ3563" s="123"/>
      <c r="BR3563" s="123"/>
      <c r="BX3563" s="123"/>
      <c r="BY3563" s="123"/>
      <c r="CB3563" s="129" t="s">
        <v>2892</v>
      </c>
      <c r="CC3563" s="129" t="s">
        <v>204</v>
      </c>
      <c r="CD3563" s="129" t="s">
        <v>2895</v>
      </c>
      <c r="CE3563" s="129" t="s">
        <v>3020</v>
      </c>
      <c r="CF3563" s="129" t="s">
        <v>3029</v>
      </c>
      <c r="CG3563" s="131" t="s">
        <v>18188</v>
      </c>
      <c r="CH3563" s="131" t="s">
        <v>15774</v>
      </c>
      <c r="CI3563" s="124" t="s">
        <v>22546</v>
      </c>
    </row>
    <row r="3564" spans="45:87" ht="15" hidden="1" x14ac:dyDescent="0.25">
      <c r="AS3564" s="124" t="s">
        <v>7759</v>
      </c>
      <c r="AT3564" s="129" t="s">
        <v>2892</v>
      </c>
      <c r="AU3564" s="129" t="s">
        <v>204</v>
      </c>
      <c r="AV3564" s="129" t="s">
        <v>2895</v>
      </c>
      <c r="AW3564" s="129" t="s">
        <v>3020</v>
      </c>
      <c r="AX3564" s="129" t="s">
        <v>3158</v>
      </c>
      <c r="AZ3564" s="129" t="s">
        <v>3984</v>
      </c>
      <c r="BA3564" s="130" t="s">
        <v>15775</v>
      </c>
      <c r="BB3564" s="130" t="s">
        <v>15776</v>
      </c>
      <c r="BH3564" s="124"/>
      <c r="BI3564" s="124"/>
      <c r="BP3564" s="123"/>
      <c r="BQ3564" s="123"/>
      <c r="BR3564" s="123"/>
      <c r="BX3564" s="123"/>
      <c r="BY3564" s="123"/>
      <c r="CB3564" s="129" t="s">
        <v>2892</v>
      </c>
      <c r="CC3564" s="129" t="s">
        <v>204</v>
      </c>
      <c r="CD3564" s="129" t="s">
        <v>2895</v>
      </c>
      <c r="CE3564" s="129" t="s">
        <v>3020</v>
      </c>
      <c r="CF3564" s="129" t="s">
        <v>3158</v>
      </c>
      <c r="CG3564" s="131" t="s">
        <v>18188</v>
      </c>
      <c r="CH3564" s="131" t="s">
        <v>15776</v>
      </c>
      <c r="CI3564" s="124" t="s">
        <v>22547</v>
      </c>
    </row>
    <row r="3565" spans="45:87" ht="15" hidden="1" x14ac:dyDescent="0.25">
      <c r="AS3565" s="124" t="s">
        <v>7760</v>
      </c>
      <c r="AT3565" s="129" t="s">
        <v>2892</v>
      </c>
      <c r="AU3565" s="129" t="s">
        <v>204</v>
      </c>
      <c r="AV3565" s="129" t="s">
        <v>2895</v>
      </c>
      <c r="AW3565" s="129" t="s">
        <v>3020</v>
      </c>
      <c r="AX3565" s="129" t="s">
        <v>3159</v>
      </c>
      <c r="AZ3565" s="129" t="s">
        <v>3984</v>
      </c>
      <c r="BA3565" s="130" t="s">
        <v>15777</v>
      </c>
      <c r="BB3565" s="130" t="s">
        <v>15778</v>
      </c>
      <c r="BH3565" s="124"/>
      <c r="BI3565" s="124"/>
      <c r="BP3565" s="123"/>
      <c r="BQ3565" s="123"/>
      <c r="BR3565" s="123"/>
      <c r="BX3565" s="123"/>
      <c r="BY3565" s="123"/>
      <c r="CB3565" s="129" t="s">
        <v>2892</v>
      </c>
      <c r="CC3565" s="129" t="s">
        <v>204</v>
      </c>
      <c r="CD3565" s="129" t="s">
        <v>2895</v>
      </c>
      <c r="CE3565" s="129" t="s">
        <v>3020</v>
      </c>
      <c r="CF3565" s="129" t="s">
        <v>3159</v>
      </c>
      <c r="CG3565" s="131" t="s">
        <v>18188</v>
      </c>
      <c r="CH3565" s="131" t="s">
        <v>15778</v>
      </c>
      <c r="CI3565" s="124" t="s">
        <v>22548</v>
      </c>
    </row>
    <row r="3566" spans="45:87" ht="15" hidden="1" x14ac:dyDescent="0.25">
      <c r="AS3566" s="124" t="s">
        <v>7761</v>
      </c>
      <c r="AT3566" s="129" t="s">
        <v>2892</v>
      </c>
      <c r="AU3566" s="129" t="s">
        <v>204</v>
      </c>
      <c r="AV3566" s="129" t="s">
        <v>2895</v>
      </c>
      <c r="AW3566" s="129" t="s">
        <v>3020</v>
      </c>
      <c r="AX3566" s="129" t="s">
        <v>3030</v>
      </c>
      <c r="AZ3566" s="129" t="s">
        <v>3984</v>
      </c>
      <c r="BA3566" s="130" t="s">
        <v>15779</v>
      </c>
      <c r="BB3566" s="130" t="s">
        <v>15780</v>
      </c>
      <c r="BH3566" s="124"/>
      <c r="BI3566" s="124"/>
      <c r="BP3566" s="123"/>
      <c r="BQ3566" s="123"/>
      <c r="BR3566" s="123"/>
      <c r="BX3566" s="123"/>
      <c r="BY3566" s="123"/>
      <c r="CB3566" s="129" t="s">
        <v>2892</v>
      </c>
      <c r="CC3566" s="129" t="s">
        <v>204</v>
      </c>
      <c r="CD3566" s="129" t="s">
        <v>2895</v>
      </c>
      <c r="CE3566" s="129" t="s">
        <v>3020</v>
      </c>
      <c r="CF3566" s="129" t="s">
        <v>3030</v>
      </c>
      <c r="CG3566" s="131" t="s">
        <v>18188</v>
      </c>
      <c r="CH3566" s="131" t="s">
        <v>15780</v>
      </c>
      <c r="CI3566" s="124" t="s">
        <v>22549</v>
      </c>
    </row>
    <row r="3567" spans="45:87" ht="15" hidden="1" x14ac:dyDescent="0.25">
      <c r="AS3567" s="124" t="s">
        <v>7762</v>
      </c>
      <c r="AT3567" s="129" t="s">
        <v>2892</v>
      </c>
      <c r="AU3567" s="129" t="s">
        <v>204</v>
      </c>
      <c r="AV3567" s="129" t="s">
        <v>2895</v>
      </c>
      <c r="AW3567" s="129" t="s">
        <v>3020</v>
      </c>
      <c r="AX3567" s="129" t="s">
        <v>3031</v>
      </c>
      <c r="AZ3567" s="129" t="s">
        <v>3984</v>
      </c>
      <c r="BA3567" s="130" t="s">
        <v>15781</v>
      </c>
      <c r="BB3567" s="130" t="s">
        <v>15782</v>
      </c>
      <c r="BH3567" s="124"/>
      <c r="BI3567" s="124"/>
      <c r="BP3567" s="123"/>
      <c r="BQ3567" s="123"/>
      <c r="BR3567" s="123"/>
      <c r="BX3567" s="123"/>
      <c r="BY3567" s="123"/>
      <c r="CB3567" s="129" t="s">
        <v>2892</v>
      </c>
      <c r="CC3567" s="129" t="s">
        <v>204</v>
      </c>
      <c r="CD3567" s="129" t="s">
        <v>2895</v>
      </c>
      <c r="CE3567" s="129" t="s">
        <v>3020</v>
      </c>
      <c r="CF3567" s="129" t="s">
        <v>3031</v>
      </c>
      <c r="CG3567" s="131" t="s">
        <v>18188</v>
      </c>
      <c r="CH3567" s="131" t="s">
        <v>15782</v>
      </c>
      <c r="CI3567" s="124" t="s">
        <v>22550</v>
      </c>
    </row>
    <row r="3568" spans="45:87" ht="15" hidden="1" x14ac:dyDescent="0.25">
      <c r="AS3568" s="124" t="s">
        <v>7763</v>
      </c>
      <c r="AT3568" s="129" t="s">
        <v>2892</v>
      </c>
      <c r="AU3568" s="129" t="s">
        <v>204</v>
      </c>
      <c r="AV3568" s="129" t="s">
        <v>2895</v>
      </c>
      <c r="AW3568" s="129" t="s">
        <v>3020</v>
      </c>
      <c r="AX3568" s="129" t="s">
        <v>3032</v>
      </c>
      <c r="AZ3568" s="129" t="s">
        <v>3984</v>
      </c>
      <c r="BA3568" s="130" t="s">
        <v>15783</v>
      </c>
      <c r="BB3568" s="130" t="s">
        <v>15784</v>
      </c>
      <c r="BH3568" s="124"/>
      <c r="BI3568" s="124"/>
      <c r="BP3568" s="123"/>
      <c r="BQ3568" s="123"/>
      <c r="BR3568" s="123"/>
      <c r="BX3568" s="123"/>
      <c r="BY3568" s="123"/>
      <c r="CB3568" s="129" t="s">
        <v>2892</v>
      </c>
      <c r="CC3568" s="129" t="s">
        <v>204</v>
      </c>
      <c r="CD3568" s="129" t="s">
        <v>2895</v>
      </c>
      <c r="CE3568" s="129" t="s">
        <v>3020</v>
      </c>
      <c r="CF3568" s="129" t="s">
        <v>3032</v>
      </c>
      <c r="CG3568" s="131" t="s">
        <v>18188</v>
      </c>
      <c r="CH3568" s="131" t="s">
        <v>15784</v>
      </c>
      <c r="CI3568" s="124" t="s">
        <v>22551</v>
      </c>
    </row>
    <row r="3569" spans="45:87" ht="15" hidden="1" x14ac:dyDescent="0.25">
      <c r="AS3569" s="124" t="s">
        <v>7764</v>
      </c>
      <c r="AT3569" s="129" t="s">
        <v>2892</v>
      </c>
      <c r="AU3569" s="129" t="s">
        <v>204</v>
      </c>
      <c r="AV3569" s="129" t="s">
        <v>2895</v>
      </c>
      <c r="AW3569" s="129" t="s">
        <v>3020</v>
      </c>
      <c r="AX3569" s="129" t="s">
        <v>3033</v>
      </c>
      <c r="AZ3569" s="129" t="s">
        <v>3984</v>
      </c>
      <c r="BA3569" s="130" t="s">
        <v>15785</v>
      </c>
      <c r="BB3569" s="130" t="s">
        <v>15786</v>
      </c>
      <c r="BH3569" s="124"/>
      <c r="BI3569" s="124"/>
      <c r="BP3569" s="123"/>
      <c r="BQ3569" s="123"/>
      <c r="BR3569" s="123"/>
      <c r="BX3569" s="123"/>
      <c r="BY3569" s="123"/>
      <c r="CB3569" s="129" t="s">
        <v>2892</v>
      </c>
      <c r="CC3569" s="129" t="s">
        <v>204</v>
      </c>
      <c r="CD3569" s="129" t="s">
        <v>2895</v>
      </c>
      <c r="CE3569" s="129" t="s">
        <v>3020</v>
      </c>
      <c r="CF3569" s="129" t="s">
        <v>3033</v>
      </c>
      <c r="CG3569" s="131" t="s">
        <v>18188</v>
      </c>
      <c r="CH3569" s="131" t="s">
        <v>15786</v>
      </c>
      <c r="CI3569" s="124" t="s">
        <v>22552</v>
      </c>
    </row>
    <row r="3570" spans="45:87" ht="15" hidden="1" x14ac:dyDescent="0.25">
      <c r="AS3570" s="124" t="s">
        <v>7765</v>
      </c>
      <c r="AT3570" s="129" t="s">
        <v>2892</v>
      </c>
      <c r="AU3570" s="129" t="s">
        <v>204</v>
      </c>
      <c r="AV3570" s="129" t="s">
        <v>2895</v>
      </c>
      <c r="AW3570" s="129" t="s">
        <v>3020</v>
      </c>
      <c r="AX3570" s="129" t="s">
        <v>3034</v>
      </c>
      <c r="AZ3570" s="129" t="s">
        <v>3984</v>
      </c>
      <c r="BA3570" s="130" t="s">
        <v>15787</v>
      </c>
      <c r="BB3570" s="130" t="s">
        <v>15788</v>
      </c>
      <c r="BH3570" s="124"/>
      <c r="BI3570" s="124"/>
      <c r="BP3570" s="123"/>
      <c r="BQ3570" s="123"/>
      <c r="BR3570" s="123"/>
      <c r="BX3570" s="123"/>
      <c r="BY3570" s="123"/>
      <c r="CB3570" s="129" t="s">
        <v>2892</v>
      </c>
      <c r="CC3570" s="129" t="s">
        <v>204</v>
      </c>
      <c r="CD3570" s="129" t="s">
        <v>2895</v>
      </c>
      <c r="CE3570" s="129" t="s">
        <v>3020</v>
      </c>
      <c r="CF3570" s="129" t="s">
        <v>3034</v>
      </c>
      <c r="CG3570" s="131" t="s">
        <v>18188</v>
      </c>
      <c r="CH3570" s="131" t="s">
        <v>15788</v>
      </c>
      <c r="CI3570" s="124" t="s">
        <v>22553</v>
      </c>
    </row>
    <row r="3571" spans="45:87" ht="15" hidden="1" x14ac:dyDescent="0.25">
      <c r="AS3571" s="124" t="s">
        <v>7766</v>
      </c>
      <c r="AT3571" s="129" t="s">
        <v>2892</v>
      </c>
      <c r="AU3571" s="129" t="s">
        <v>204</v>
      </c>
      <c r="AV3571" s="129" t="s">
        <v>2895</v>
      </c>
      <c r="AW3571" s="129" t="s">
        <v>3020</v>
      </c>
      <c r="AX3571" s="129" t="s">
        <v>3035</v>
      </c>
      <c r="AZ3571" s="129" t="s">
        <v>3984</v>
      </c>
      <c r="BA3571" s="130" t="s">
        <v>15789</v>
      </c>
      <c r="BB3571" s="130" t="s">
        <v>15790</v>
      </c>
      <c r="BH3571" s="124"/>
      <c r="BI3571" s="124"/>
      <c r="BP3571" s="123"/>
      <c r="BQ3571" s="123"/>
      <c r="BR3571" s="123"/>
      <c r="BX3571" s="123"/>
      <c r="BY3571" s="123"/>
      <c r="CB3571" s="129" t="s">
        <v>2892</v>
      </c>
      <c r="CC3571" s="129" t="s">
        <v>204</v>
      </c>
      <c r="CD3571" s="129" t="s">
        <v>2895</v>
      </c>
      <c r="CE3571" s="129" t="s">
        <v>3020</v>
      </c>
      <c r="CF3571" s="129" t="s">
        <v>3035</v>
      </c>
      <c r="CG3571" s="131" t="s">
        <v>18188</v>
      </c>
      <c r="CH3571" s="131" t="s">
        <v>15790</v>
      </c>
      <c r="CI3571" s="124" t="s">
        <v>22554</v>
      </c>
    </row>
    <row r="3572" spans="45:87" ht="15" hidden="1" x14ac:dyDescent="0.25">
      <c r="AS3572" s="124" t="s">
        <v>7767</v>
      </c>
      <c r="AT3572" s="129" t="s">
        <v>2892</v>
      </c>
      <c r="AU3572" s="129" t="s">
        <v>204</v>
      </c>
      <c r="AV3572" s="129" t="s">
        <v>2895</v>
      </c>
      <c r="AW3572" s="129" t="s">
        <v>3020</v>
      </c>
      <c r="AX3572" s="129" t="s">
        <v>3036</v>
      </c>
      <c r="AZ3572" s="129" t="s">
        <v>3984</v>
      </c>
      <c r="BA3572" s="130" t="s">
        <v>15791</v>
      </c>
      <c r="BB3572" s="130" t="s">
        <v>15792</v>
      </c>
      <c r="BH3572" s="124"/>
      <c r="BI3572" s="124"/>
      <c r="BP3572" s="123"/>
      <c r="BQ3572" s="123"/>
      <c r="BR3572" s="123"/>
      <c r="BX3572" s="123"/>
      <c r="BY3572" s="123"/>
      <c r="CB3572" s="129" t="s">
        <v>2892</v>
      </c>
      <c r="CC3572" s="129" t="s">
        <v>204</v>
      </c>
      <c r="CD3572" s="129" t="s">
        <v>2895</v>
      </c>
      <c r="CE3572" s="129" t="s">
        <v>3020</v>
      </c>
      <c r="CF3572" s="129" t="s">
        <v>3036</v>
      </c>
      <c r="CG3572" s="131" t="s">
        <v>18188</v>
      </c>
      <c r="CH3572" s="131" t="s">
        <v>15792</v>
      </c>
      <c r="CI3572" s="124" t="s">
        <v>22555</v>
      </c>
    </row>
    <row r="3573" spans="45:87" ht="15" hidden="1" x14ac:dyDescent="0.25">
      <c r="AS3573" s="124" t="s">
        <v>7768</v>
      </c>
      <c r="AT3573" s="129" t="s">
        <v>2892</v>
      </c>
      <c r="AU3573" s="129" t="s">
        <v>204</v>
      </c>
      <c r="AV3573" s="129" t="s">
        <v>2895</v>
      </c>
      <c r="AW3573" s="129" t="s">
        <v>3020</v>
      </c>
      <c r="AX3573" s="129" t="s">
        <v>3037</v>
      </c>
      <c r="AZ3573" s="129" t="s">
        <v>3984</v>
      </c>
      <c r="BA3573" s="130" t="s">
        <v>15793</v>
      </c>
      <c r="BB3573" s="130" t="s">
        <v>15794</v>
      </c>
      <c r="BH3573" s="124"/>
      <c r="BI3573" s="124"/>
      <c r="BP3573" s="123"/>
      <c r="BQ3573" s="123"/>
      <c r="BR3573" s="123"/>
      <c r="BX3573" s="123"/>
      <c r="BY3573" s="123"/>
      <c r="CB3573" s="129" t="s">
        <v>2892</v>
      </c>
      <c r="CC3573" s="129" t="s">
        <v>204</v>
      </c>
      <c r="CD3573" s="129" t="s">
        <v>2895</v>
      </c>
      <c r="CE3573" s="129" t="s">
        <v>3020</v>
      </c>
      <c r="CF3573" s="129" t="s">
        <v>3037</v>
      </c>
      <c r="CG3573" s="131" t="s">
        <v>18188</v>
      </c>
      <c r="CH3573" s="131" t="s">
        <v>15794</v>
      </c>
      <c r="CI3573" s="124" t="s">
        <v>22556</v>
      </c>
    </row>
    <row r="3574" spans="45:87" ht="15" hidden="1" x14ac:dyDescent="0.25">
      <c r="AS3574" s="124" t="s">
        <v>7769</v>
      </c>
      <c r="AT3574" s="129" t="s">
        <v>2892</v>
      </c>
      <c r="AU3574" s="129" t="s">
        <v>204</v>
      </c>
      <c r="AV3574" s="129" t="s">
        <v>2895</v>
      </c>
      <c r="AW3574" s="129" t="s">
        <v>3020</v>
      </c>
      <c r="AX3574" s="129" t="s">
        <v>3038</v>
      </c>
      <c r="AZ3574" s="129" t="s">
        <v>3984</v>
      </c>
      <c r="BA3574" s="130" t="s">
        <v>15795</v>
      </c>
      <c r="BB3574" s="130" t="s">
        <v>15796</v>
      </c>
      <c r="BH3574" s="124"/>
      <c r="BI3574" s="124"/>
      <c r="BP3574" s="123"/>
      <c r="BQ3574" s="123"/>
      <c r="BR3574" s="123"/>
      <c r="BX3574" s="123"/>
      <c r="BY3574" s="123"/>
      <c r="CB3574" s="129" t="s">
        <v>2892</v>
      </c>
      <c r="CC3574" s="129" t="s">
        <v>204</v>
      </c>
      <c r="CD3574" s="129" t="s">
        <v>2895</v>
      </c>
      <c r="CE3574" s="129" t="s">
        <v>3020</v>
      </c>
      <c r="CF3574" s="129" t="s">
        <v>3038</v>
      </c>
      <c r="CG3574" s="131" t="s">
        <v>18188</v>
      </c>
      <c r="CH3574" s="131" t="s">
        <v>15796</v>
      </c>
      <c r="CI3574" s="124" t="s">
        <v>22557</v>
      </c>
    </row>
    <row r="3575" spans="45:87" ht="15" hidden="1" x14ac:dyDescent="0.25">
      <c r="AS3575" s="124" t="s">
        <v>7770</v>
      </c>
      <c r="AT3575" s="129" t="s">
        <v>2892</v>
      </c>
      <c r="AU3575" s="129" t="s">
        <v>204</v>
      </c>
      <c r="AV3575" s="129" t="s">
        <v>2895</v>
      </c>
      <c r="AW3575" s="129" t="s">
        <v>3020</v>
      </c>
      <c r="AX3575" s="129" t="s">
        <v>3039</v>
      </c>
      <c r="AZ3575" s="129" t="s">
        <v>3984</v>
      </c>
      <c r="BA3575" s="130" t="s">
        <v>15797</v>
      </c>
      <c r="BB3575" s="130" t="s">
        <v>15798</v>
      </c>
      <c r="BH3575" s="124"/>
      <c r="BI3575" s="124"/>
      <c r="BP3575" s="123"/>
      <c r="BQ3575" s="123"/>
      <c r="BR3575" s="123"/>
      <c r="BX3575" s="123"/>
      <c r="BY3575" s="123"/>
      <c r="CB3575" s="129" t="s">
        <v>2892</v>
      </c>
      <c r="CC3575" s="129" t="s">
        <v>204</v>
      </c>
      <c r="CD3575" s="129" t="s">
        <v>2895</v>
      </c>
      <c r="CE3575" s="129" t="s">
        <v>3020</v>
      </c>
      <c r="CF3575" s="129" t="s">
        <v>3039</v>
      </c>
      <c r="CG3575" s="131" t="s">
        <v>18188</v>
      </c>
      <c r="CH3575" s="131" t="s">
        <v>15798</v>
      </c>
      <c r="CI3575" s="124" t="s">
        <v>22558</v>
      </c>
    </row>
    <row r="3576" spans="45:87" ht="15" hidden="1" x14ac:dyDescent="0.25">
      <c r="AS3576" s="124" t="s">
        <v>7771</v>
      </c>
      <c r="AT3576" s="129" t="s">
        <v>2892</v>
      </c>
      <c r="AU3576" s="129" t="s">
        <v>204</v>
      </c>
      <c r="AV3576" s="129" t="s">
        <v>2895</v>
      </c>
      <c r="AW3576" s="129" t="s">
        <v>3020</v>
      </c>
      <c r="AX3576" s="129" t="s">
        <v>3040</v>
      </c>
      <c r="AZ3576" s="129" t="s">
        <v>3984</v>
      </c>
      <c r="BA3576" s="130" t="s">
        <v>15799</v>
      </c>
      <c r="BB3576" s="130" t="s">
        <v>15800</v>
      </c>
      <c r="BH3576" s="124"/>
      <c r="BI3576" s="124"/>
      <c r="BP3576" s="123"/>
      <c r="BQ3576" s="123"/>
      <c r="BR3576" s="123"/>
      <c r="BX3576" s="123"/>
      <c r="BY3576" s="123"/>
      <c r="CB3576" s="129" t="s">
        <v>2892</v>
      </c>
      <c r="CC3576" s="129" t="s">
        <v>204</v>
      </c>
      <c r="CD3576" s="129" t="s">
        <v>2895</v>
      </c>
      <c r="CE3576" s="129" t="s">
        <v>3020</v>
      </c>
      <c r="CF3576" s="129" t="s">
        <v>3040</v>
      </c>
      <c r="CG3576" s="131" t="s">
        <v>18188</v>
      </c>
      <c r="CH3576" s="131" t="s">
        <v>15800</v>
      </c>
      <c r="CI3576" s="124" t="s">
        <v>22559</v>
      </c>
    </row>
    <row r="3577" spans="45:87" ht="15" hidden="1" x14ac:dyDescent="0.25">
      <c r="AS3577" s="124" t="s">
        <v>7772</v>
      </c>
      <c r="AT3577" s="129" t="s">
        <v>2892</v>
      </c>
      <c r="AU3577" s="129" t="s">
        <v>204</v>
      </c>
      <c r="AV3577" s="129" t="s">
        <v>2895</v>
      </c>
      <c r="AW3577" s="129" t="s">
        <v>3020</v>
      </c>
      <c r="AX3577" s="129" t="s">
        <v>3160</v>
      </c>
      <c r="AZ3577" s="129" t="s">
        <v>3984</v>
      </c>
      <c r="BA3577" s="130" t="s">
        <v>15801</v>
      </c>
      <c r="BB3577" s="130" t="s">
        <v>15802</v>
      </c>
      <c r="BH3577" s="124"/>
      <c r="BI3577" s="124"/>
      <c r="BP3577" s="123"/>
      <c r="BQ3577" s="123"/>
      <c r="BR3577" s="123"/>
      <c r="BX3577" s="123"/>
      <c r="BY3577" s="123"/>
      <c r="CB3577" s="129" t="s">
        <v>2892</v>
      </c>
      <c r="CC3577" s="129" t="s">
        <v>204</v>
      </c>
      <c r="CD3577" s="129" t="s">
        <v>2895</v>
      </c>
      <c r="CE3577" s="129" t="s">
        <v>3020</v>
      </c>
      <c r="CF3577" s="129" t="s">
        <v>3160</v>
      </c>
      <c r="CG3577" s="131" t="s">
        <v>18188</v>
      </c>
      <c r="CH3577" s="131" t="s">
        <v>15802</v>
      </c>
      <c r="CI3577" s="124" t="s">
        <v>22560</v>
      </c>
    </row>
    <row r="3578" spans="45:87" ht="15" hidden="1" x14ac:dyDescent="0.25">
      <c r="AS3578" s="124" t="s">
        <v>7773</v>
      </c>
      <c r="AT3578" s="129" t="s">
        <v>2892</v>
      </c>
      <c r="AU3578" s="129" t="s">
        <v>204</v>
      </c>
      <c r="AV3578" s="129" t="s">
        <v>2895</v>
      </c>
      <c r="AW3578" s="129" t="s">
        <v>3020</v>
      </c>
      <c r="AX3578" s="129" t="s">
        <v>3041</v>
      </c>
      <c r="AZ3578" s="129" t="s">
        <v>3984</v>
      </c>
      <c r="BA3578" s="130" t="s">
        <v>15803</v>
      </c>
      <c r="BB3578" s="130" t="s">
        <v>15804</v>
      </c>
      <c r="BH3578" s="124"/>
      <c r="BI3578" s="124"/>
      <c r="BP3578" s="123"/>
      <c r="BQ3578" s="123"/>
      <c r="BR3578" s="123"/>
      <c r="BX3578" s="123"/>
      <c r="BY3578" s="123"/>
      <c r="CB3578" s="129" t="s">
        <v>2892</v>
      </c>
      <c r="CC3578" s="129" t="s">
        <v>204</v>
      </c>
      <c r="CD3578" s="129" t="s">
        <v>2895</v>
      </c>
      <c r="CE3578" s="129" t="s">
        <v>3020</v>
      </c>
      <c r="CF3578" s="129" t="s">
        <v>3041</v>
      </c>
      <c r="CG3578" s="131" t="s">
        <v>18188</v>
      </c>
      <c r="CH3578" s="131" t="s">
        <v>15804</v>
      </c>
      <c r="CI3578" s="124" t="s">
        <v>22561</v>
      </c>
    </row>
    <row r="3579" spans="45:87" ht="15" hidden="1" x14ac:dyDescent="0.25">
      <c r="AS3579" s="124" t="s">
        <v>7774</v>
      </c>
      <c r="AT3579" s="129" t="s">
        <v>2892</v>
      </c>
      <c r="AU3579" s="129" t="s">
        <v>204</v>
      </c>
      <c r="AV3579" s="129" t="s">
        <v>2895</v>
      </c>
      <c r="AW3579" s="129" t="s">
        <v>3020</v>
      </c>
      <c r="AX3579" s="129" t="s">
        <v>3042</v>
      </c>
      <c r="AZ3579" s="129" t="s">
        <v>3984</v>
      </c>
      <c r="BA3579" s="130" t="s">
        <v>15805</v>
      </c>
      <c r="BB3579" s="130" t="s">
        <v>15806</v>
      </c>
      <c r="BH3579" s="124"/>
      <c r="BI3579" s="124"/>
      <c r="BP3579" s="123"/>
      <c r="BQ3579" s="123"/>
      <c r="BR3579" s="123"/>
      <c r="BX3579" s="123"/>
      <c r="BY3579" s="123"/>
      <c r="CB3579" s="129" t="s">
        <v>2892</v>
      </c>
      <c r="CC3579" s="129" t="s">
        <v>204</v>
      </c>
      <c r="CD3579" s="129" t="s">
        <v>2895</v>
      </c>
      <c r="CE3579" s="129" t="s">
        <v>3020</v>
      </c>
      <c r="CF3579" s="129" t="s">
        <v>3042</v>
      </c>
      <c r="CG3579" s="131" t="s">
        <v>18188</v>
      </c>
      <c r="CH3579" s="131" t="s">
        <v>15806</v>
      </c>
      <c r="CI3579" s="124" t="s">
        <v>22562</v>
      </c>
    </row>
    <row r="3580" spans="45:87" ht="15" hidden="1" x14ac:dyDescent="0.25">
      <c r="AS3580" s="124" t="s">
        <v>7775</v>
      </c>
      <c r="AT3580" s="129" t="s">
        <v>2892</v>
      </c>
      <c r="AU3580" s="129" t="s">
        <v>204</v>
      </c>
      <c r="AV3580" s="129" t="s">
        <v>2895</v>
      </c>
      <c r="AW3580" s="129" t="s">
        <v>3020</v>
      </c>
      <c r="AX3580" s="129" t="s">
        <v>3043</v>
      </c>
      <c r="AZ3580" s="129" t="s">
        <v>3984</v>
      </c>
      <c r="BA3580" s="130" t="s">
        <v>15807</v>
      </c>
      <c r="BB3580" s="130" t="s">
        <v>15808</v>
      </c>
      <c r="BH3580" s="124"/>
      <c r="BI3580" s="124"/>
      <c r="BP3580" s="123"/>
      <c r="BQ3580" s="123"/>
      <c r="BR3580" s="123"/>
      <c r="BX3580" s="123"/>
      <c r="BY3580" s="123"/>
      <c r="CB3580" s="129" t="s">
        <v>2892</v>
      </c>
      <c r="CC3580" s="129" t="s">
        <v>204</v>
      </c>
      <c r="CD3580" s="129" t="s">
        <v>2895</v>
      </c>
      <c r="CE3580" s="129" t="s">
        <v>3020</v>
      </c>
      <c r="CF3580" s="129" t="s">
        <v>3043</v>
      </c>
      <c r="CG3580" s="131" t="s">
        <v>18188</v>
      </c>
      <c r="CH3580" s="131" t="s">
        <v>15808</v>
      </c>
      <c r="CI3580" s="124" t="s">
        <v>22563</v>
      </c>
    </row>
    <row r="3581" spans="45:87" ht="15" hidden="1" x14ac:dyDescent="0.25">
      <c r="AS3581" s="124" t="s">
        <v>7776</v>
      </c>
      <c r="AT3581" s="129" t="s">
        <v>2892</v>
      </c>
      <c r="AU3581" s="129" t="s">
        <v>204</v>
      </c>
      <c r="AV3581" s="129" t="s">
        <v>2895</v>
      </c>
      <c r="AW3581" s="129" t="s">
        <v>3020</v>
      </c>
      <c r="AX3581" s="129" t="s">
        <v>3161</v>
      </c>
      <c r="AZ3581" s="129" t="s">
        <v>3984</v>
      </c>
      <c r="BA3581" s="130" t="s">
        <v>15809</v>
      </c>
      <c r="BB3581" s="130" t="s">
        <v>15810</v>
      </c>
      <c r="BH3581" s="124"/>
      <c r="BI3581" s="124"/>
      <c r="BP3581" s="123"/>
      <c r="BQ3581" s="123"/>
      <c r="BR3581" s="123"/>
      <c r="BX3581" s="123"/>
      <c r="BY3581" s="123"/>
      <c r="CB3581" s="129" t="s">
        <v>2892</v>
      </c>
      <c r="CC3581" s="129" t="s">
        <v>204</v>
      </c>
      <c r="CD3581" s="129" t="s">
        <v>2895</v>
      </c>
      <c r="CE3581" s="129" t="s">
        <v>3020</v>
      </c>
      <c r="CF3581" s="129" t="s">
        <v>3161</v>
      </c>
      <c r="CG3581" s="131" t="s">
        <v>18188</v>
      </c>
      <c r="CH3581" s="131" t="s">
        <v>15810</v>
      </c>
      <c r="CI3581" s="124" t="s">
        <v>22564</v>
      </c>
    </row>
    <row r="3582" spans="45:87" ht="15" hidden="1" x14ac:dyDescent="0.25">
      <c r="AS3582" s="124" t="s">
        <v>7777</v>
      </c>
      <c r="AT3582" s="129" t="s">
        <v>2892</v>
      </c>
      <c r="AU3582" s="129" t="s">
        <v>204</v>
      </c>
      <c r="AV3582" s="129" t="s">
        <v>2895</v>
      </c>
      <c r="AW3582" s="129" t="s">
        <v>3020</v>
      </c>
      <c r="AX3582" s="129" t="s">
        <v>3044</v>
      </c>
      <c r="AZ3582" s="129" t="s">
        <v>3984</v>
      </c>
      <c r="BA3582" s="130" t="s">
        <v>15811</v>
      </c>
      <c r="BB3582" s="130" t="s">
        <v>15812</v>
      </c>
      <c r="BH3582" s="124"/>
      <c r="BI3582" s="124"/>
      <c r="BP3582" s="123"/>
      <c r="BQ3582" s="123"/>
      <c r="BR3582" s="123"/>
      <c r="BX3582" s="123"/>
      <c r="BY3582" s="123"/>
      <c r="CB3582" s="129" t="s">
        <v>2892</v>
      </c>
      <c r="CC3582" s="129" t="s">
        <v>204</v>
      </c>
      <c r="CD3582" s="129" t="s">
        <v>2895</v>
      </c>
      <c r="CE3582" s="129" t="s">
        <v>3020</v>
      </c>
      <c r="CF3582" s="129" t="s">
        <v>3044</v>
      </c>
      <c r="CG3582" s="131" t="s">
        <v>18188</v>
      </c>
      <c r="CH3582" s="131" t="s">
        <v>15812</v>
      </c>
      <c r="CI3582" s="124" t="s">
        <v>22565</v>
      </c>
    </row>
    <row r="3583" spans="45:87" ht="15" hidden="1" x14ac:dyDescent="0.25">
      <c r="AS3583" s="124" t="s">
        <v>7778</v>
      </c>
      <c r="AT3583" s="129" t="s">
        <v>2892</v>
      </c>
      <c r="AU3583" s="129" t="s">
        <v>204</v>
      </c>
      <c r="AV3583" s="129" t="s">
        <v>2895</v>
      </c>
      <c r="AW3583" s="129" t="s">
        <v>3045</v>
      </c>
      <c r="AX3583" s="129" t="s">
        <v>3162</v>
      </c>
      <c r="AZ3583" s="129" t="s">
        <v>3984</v>
      </c>
      <c r="BA3583" s="130" t="s">
        <v>15813</v>
      </c>
      <c r="BB3583" s="130" t="s">
        <v>15814</v>
      </c>
      <c r="BH3583" s="124"/>
      <c r="BI3583" s="124"/>
      <c r="BP3583" s="123"/>
      <c r="BQ3583" s="123"/>
      <c r="BR3583" s="123"/>
      <c r="BX3583" s="123"/>
      <c r="BY3583" s="123"/>
      <c r="CB3583" s="129" t="s">
        <v>2892</v>
      </c>
      <c r="CC3583" s="129" t="s">
        <v>204</v>
      </c>
      <c r="CD3583" s="129" t="s">
        <v>2895</v>
      </c>
      <c r="CE3583" s="129" t="s">
        <v>3045</v>
      </c>
      <c r="CF3583" s="129" t="s">
        <v>3162</v>
      </c>
      <c r="CG3583" s="131" t="s">
        <v>18189</v>
      </c>
      <c r="CH3583" s="131" t="s">
        <v>15814</v>
      </c>
      <c r="CI3583" s="124" t="s">
        <v>22566</v>
      </c>
    </row>
    <row r="3584" spans="45:87" ht="15" hidden="1" x14ac:dyDescent="0.25">
      <c r="AS3584" s="124" t="s">
        <v>7779</v>
      </c>
      <c r="AT3584" s="129" t="s">
        <v>2892</v>
      </c>
      <c r="AU3584" s="129" t="s">
        <v>204</v>
      </c>
      <c r="AV3584" s="129" t="s">
        <v>2895</v>
      </c>
      <c r="AW3584" s="129" t="s">
        <v>3045</v>
      </c>
      <c r="AX3584" s="129" t="s">
        <v>3163</v>
      </c>
      <c r="AZ3584" s="129" t="s">
        <v>3984</v>
      </c>
      <c r="BA3584" s="130" t="s">
        <v>15815</v>
      </c>
      <c r="BB3584" s="130" t="s">
        <v>15816</v>
      </c>
      <c r="BH3584" s="124"/>
      <c r="BI3584" s="124"/>
      <c r="BP3584" s="123"/>
      <c r="BQ3584" s="123"/>
      <c r="BR3584" s="123"/>
      <c r="BX3584" s="123"/>
      <c r="BY3584" s="123"/>
      <c r="CB3584" s="129" t="s">
        <v>2892</v>
      </c>
      <c r="CC3584" s="129" t="s">
        <v>204</v>
      </c>
      <c r="CD3584" s="129" t="s">
        <v>2895</v>
      </c>
      <c r="CE3584" s="129" t="s">
        <v>3045</v>
      </c>
      <c r="CF3584" s="129" t="s">
        <v>3163</v>
      </c>
      <c r="CG3584" s="131" t="s">
        <v>18189</v>
      </c>
      <c r="CH3584" s="131" t="s">
        <v>15816</v>
      </c>
      <c r="CI3584" s="124" t="s">
        <v>22567</v>
      </c>
    </row>
    <row r="3585" spans="45:87" ht="15" hidden="1" x14ac:dyDescent="0.25">
      <c r="AS3585" s="124" t="s">
        <v>7780</v>
      </c>
      <c r="AT3585" s="129" t="s">
        <v>2892</v>
      </c>
      <c r="AU3585" s="129" t="s">
        <v>204</v>
      </c>
      <c r="AV3585" s="129" t="s">
        <v>2895</v>
      </c>
      <c r="AW3585" s="129" t="s">
        <v>3045</v>
      </c>
      <c r="AX3585" s="129" t="s">
        <v>3164</v>
      </c>
      <c r="AZ3585" s="129" t="s">
        <v>3984</v>
      </c>
      <c r="BA3585" s="130" t="s">
        <v>15817</v>
      </c>
      <c r="BB3585" s="130" t="s">
        <v>15818</v>
      </c>
      <c r="BH3585" s="124"/>
      <c r="BI3585" s="124"/>
      <c r="BP3585" s="123"/>
      <c r="BQ3585" s="123"/>
      <c r="BR3585" s="123"/>
      <c r="BX3585" s="123"/>
      <c r="BY3585" s="123"/>
      <c r="CB3585" s="129" t="s">
        <v>2892</v>
      </c>
      <c r="CC3585" s="129" t="s">
        <v>204</v>
      </c>
      <c r="CD3585" s="129" t="s">
        <v>2895</v>
      </c>
      <c r="CE3585" s="129" t="s">
        <v>3045</v>
      </c>
      <c r="CF3585" s="129" t="s">
        <v>3164</v>
      </c>
      <c r="CG3585" s="131" t="s">
        <v>18189</v>
      </c>
      <c r="CH3585" s="131" t="s">
        <v>15818</v>
      </c>
      <c r="CI3585" s="124" t="s">
        <v>22568</v>
      </c>
    </row>
    <row r="3586" spans="45:87" ht="15" hidden="1" x14ac:dyDescent="0.25">
      <c r="AS3586" s="124" t="s">
        <v>7781</v>
      </c>
      <c r="AT3586" s="129" t="s">
        <v>2892</v>
      </c>
      <c r="AU3586" s="129" t="s">
        <v>204</v>
      </c>
      <c r="AV3586" s="129" t="s">
        <v>2895</v>
      </c>
      <c r="AW3586" s="129" t="s">
        <v>3045</v>
      </c>
      <c r="AX3586" s="129" t="s">
        <v>3165</v>
      </c>
      <c r="AZ3586" s="129" t="s">
        <v>3984</v>
      </c>
      <c r="BA3586" s="130" t="s">
        <v>15819</v>
      </c>
      <c r="BB3586" s="130" t="s">
        <v>15820</v>
      </c>
      <c r="BH3586" s="124"/>
      <c r="BI3586" s="124"/>
      <c r="BP3586" s="123"/>
      <c r="BQ3586" s="123"/>
      <c r="BR3586" s="123"/>
      <c r="BX3586" s="123"/>
      <c r="BY3586" s="123"/>
      <c r="CB3586" s="129" t="s">
        <v>2892</v>
      </c>
      <c r="CC3586" s="129" t="s">
        <v>204</v>
      </c>
      <c r="CD3586" s="129" t="s">
        <v>2895</v>
      </c>
      <c r="CE3586" s="129" t="s">
        <v>3045</v>
      </c>
      <c r="CF3586" s="129" t="s">
        <v>3165</v>
      </c>
      <c r="CG3586" s="131" t="s">
        <v>18189</v>
      </c>
      <c r="CH3586" s="131" t="s">
        <v>15820</v>
      </c>
      <c r="CI3586" s="124" t="s">
        <v>22569</v>
      </c>
    </row>
    <row r="3587" spans="45:87" ht="15" hidden="1" x14ac:dyDescent="0.25">
      <c r="AS3587" s="124" t="s">
        <v>7782</v>
      </c>
      <c r="AT3587" s="129" t="s">
        <v>2892</v>
      </c>
      <c r="AU3587" s="129" t="s">
        <v>204</v>
      </c>
      <c r="AV3587" s="129" t="s">
        <v>2895</v>
      </c>
      <c r="AW3587" s="129" t="s">
        <v>3045</v>
      </c>
      <c r="AX3587" s="129" t="s">
        <v>3166</v>
      </c>
      <c r="AZ3587" s="129" t="s">
        <v>3984</v>
      </c>
      <c r="BA3587" s="130" t="s">
        <v>15821</v>
      </c>
      <c r="BB3587" s="130" t="s">
        <v>15822</v>
      </c>
      <c r="BH3587" s="124"/>
      <c r="BI3587" s="124"/>
      <c r="BP3587" s="123"/>
      <c r="BQ3587" s="123"/>
      <c r="BR3587" s="123"/>
      <c r="BX3587" s="123"/>
      <c r="BY3587" s="123"/>
      <c r="CB3587" s="129" t="s">
        <v>2892</v>
      </c>
      <c r="CC3587" s="129" t="s">
        <v>204</v>
      </c>
      <c r="CD3587" s="129" t="s">
        <v>2895</v>
      </c>
      <c r="CE3587" s="129" t="s">
        <v>3045</v>
      </c>
      <c r="CF3587" s="129" t="s">
        <v>3166</v>
      </c>
      <c r="CG3587" s="131" t="s">
        <v>18189</v>
      </c>
      <c r="CH3587" s="131" t="s">
        <v>15822</v>
      </c>
      <c r="CI3587" s="124" t="s">
        <v>22570</v>
      </c>
    </row>
    <row r="3588" spans="45:87" ht="15" hidden="1" x14ac:dyDescent="0.25">
      <c r="AS3588" s="124" t="s">
        <v>7783</v>
      </c>
      <c r="AT3588" s="129" t="s">
        <v>2892</v>
      </c>
      <c r="AU3588" s="129" t="s">
        <v>204</v>
      </c>
      <c r="AV3588" s="129" t="s">
        <v>2895</v>
      </c>
      <c r="AW3588" s="129" t="s">
        <v>3045</v>
      </c>
      <c r="AX3588" s="129" t="s">
        <v>3167</v>
      </c>
      <c r="AZ3588" s="129" t="s">
        <v>3984</v>
      </c>
      <c r="BA3588" s="130" t="s">
        <v>15823</v>
      </c>
      <c r="BB3588" s="130" t="s">
        <v>15824</v>
      </c>
      <c r="BH3588" s="124"/>
      <c r="BI3588" s="124"/>
      <c r="BP3588" s="123"/>
      <c r="BQ3588" s="123"/>
      <c r="BR3588" s="123"/>
      <c r="BX3588" s="123"/>
      <c r="BY3588" s="123"/>
      <c r="CB3588" s="129" t="s">
        <v>2892</v>
      </c>
      <c r="CC3588" s="129" t="s">
        <v>204</v>
      </c>
      <c r="CD3588" s="129" t="s">
        <v>2895</v>
      </c>
      <c r="CE3588" s="129" t="s">
        <v>3045</v>
      </c>
      <c r="CF3588" s="129" t="s">
        <v>3167</v>
      </c>
      <c r="CG3588" s="131" t="s">
        <v>18189</v>
      </c>
      <c r="CH3588" s="131" t="s">
        <v>15824</v>
      </c>
      <c r="CI3588" s="124" t="s">
        <v>22571</v>
      </c>
    </row>
    <row r="3589" spans="45:87" ht="15" hidden="1" x14ac:dyDescent="0.25">
      <c r="AS3589" s="124" t="s">
        <v>7784</v>
      </c>
      <c r="AT3589" s="129" t="s">
        <v>2892</v>
      </c>
      <c r="AU3589" s="129" t="s">
        <v>204</v>
      </c>
      <c r="AV3589" s="129" t="s">
        <v>2895</v>
      </c>
      <c r="AW3589" s="129" t="s">
        <v>3045</v>
      </c>
      <c r="AX3589" s="129" t="s">
        <v>3046</v>
      </c>
      <c r="AZ3589" s="129" t="s">
        <v>3984</v>
      </c>
      <c r="BA3589" s="130" t="s">
        <v>15825</v>
      </c>
      <c r="BB3589" s="130" t="s">
        <v>15826</v>
      </c>
      <c r="BH3589" s="124"/>
      <c r="BI3589" s="124"/>
      <c r="BP3589" s="123"/>
      <c r="BQ3589" s="123"/>
      <c r="BR3589" s="123"/>
      <c r="BX3589" s="123"/>
      <c r="BY3589" s="123"/>
      <c r="CB3589" s="129" t="s">
        <v>2892</v>
      </c>
      <c r="CC3589" s="129" t="s">
        <v>204</v>
      </c>
      <c r="CD3589" s="129" t="s">
        <v>2895</v>
      </c>
      <c r="CE3589" s="129" t="s">
        <v>3045</v>
      </c>
      <c r="CF3589" s="129" t="s">
        <v>3046</v>
      </c>
      <c r="CG3589" s="131" t="s">
        <v>18189</v>
      </c>
      <c r="CH3589" s="131" t="s">
        <v>15826</v>
      </c>
      <c r="CI3589" s="124" t="s">
        <v>22572</v>
      </c>
    </row>
    <row r="3590" spans="45:87" ht="15" hidden="1" x14ac:dyDescent="0.25">
      <c r="AS3590" s="124" t="s">
        <v>7785</v>
      </c>
      <c r="AT3590" s="129" t="s">
        <v>2892</v>
      </c>
      <c r="AU3590" s="129" t="s">
        <v>204</v>
      </c>
      <c r="AV3590" s="129" t="s">
        <v>2895</v>
      </c>
      <c r="AW3590" s="129" t="s">
        <v>3045</v>
      </c>
      <c r="AX3590" s="129" t="s">
        <v>3168</v>
      </c>
      <c r="AZ3590" s="129" t="s">
        <v>3984</v>
      </c>
      <c r="BA3590" s="130" t="s">
        <v>15827</v>
      </c>
      <c r="BB3590" s="130" t="s">
        <v>15828</v>
      </c>
      <c r="BH3590" s="124"/>
      <c r="BI3590" s="124"/>
      <c r="BP3590" s="123"/>
      <c r="BQ3590" s="123"/>
      <c r="BR3590" s="123"/>
      <c r="BX3590" s="123"/>
      <c r="BY3590" s="123"/>
      <c r="CB3590" s="129" t="s">
        <v>2892</v>
      </c>
      <c r="CC3590" s="129" t="s">
        <v>204</v>
      </c>
      <c r="CD3590" s="129" t="s">
        <v>2895</v>
      </c>
      <c r="CE3590" s="129" t="s">
        <v>3045</v>
      </c>
      <c r="CF3590" s="129" t="s">
        <v>3168</v>
      </c>
      <c r="CG3590" s="131" t="s">
        <v>18189</v>
      </c>
      <c r="CH3590" s="131" t="s">
        <v>15828</v>
      </c>
      <c r="CI3590" s="124" t="s">
        <v>22573</v>
      </c>
    </row>
    <row r="3591" spans="45:87" ht="15" hidden="1" x14ac:dyDescent="0.25">
      <c r="AS3591" s="124" t="s">
        <v>7786</v>
      </c>
      <c r="AT3591" s="129" t="s">
        <v>2892</v>
      </c>
      <c r="AU3591" s="129" t="s">
        <v>204</v>
      </c>
      <c r="AV3591" s="129" t="s">
        <v>2895</v>
      </c>
      <c r="AW3591" s="129" t="s">
        <v>3045</v>
      </c>
      <c r="AX3591" s="129" t="s">
        <v>3047</v>
      </c>
      <c r="AZ3591" s="129" t="s">
        <v>3984</v>
      </c>
      <c r="BA3591" s="130" t="s">
        <v>15829</v>
      </c>
      <c r="BB3591" s="130" t="s">
        <v>15830</v>
      </c>
      <c r="BH3591" s="124"/>
      <c r="BI3591" s="124"/>
      <c r="BP3591" s="123"/>
      <c r="BQ3591" s="123"/>
      <c r="BR3591" s="123"/>
      <c r="BX3591" s="123"/>
      <c r="BY3591" s="123"/>
      <c r="CB3591" s="129" t="s">
        <v>2892</v>
      </c>
      <c r="CC3591" s="129" t="s">
        <v>204</v>
      </c>
      <c r="CD3591" s="129" t="s">
        <v>2895</v>
      </c>
      <c r="CE3591" s="129" t="s">
        <v>3045</v>
      </c>
      <c r="CF3591" s="129" t="s">
        <v>3047</v>
      </c>
      <c r="CG3591" s="131" t="s">
        <v>18189</v>
      </c>
      <c r="CH3591" s="131" t="s">
        <v>15830</v>
      </c>
      <c r="CI3591" s="124" t="s">
        <v>22574</v>
      </c>
    </row>
    <row r="3592" spans="45:87" ht="15" hidden="1" x14ac:dyDescent="0.25">
      <c r="AS3592" s="124" t="s">
        <v>7787</v>
      </c>
      <c r="AT3592" s="129" t="s">
        <v>2892</v>
      </c>
      <c r="AU3592" s="129" t="s">
        <v>204</v>
      </c>
      <c r="AV3592" s="129" t="s">
        <v>2895</v>
      </c>
      <c r="AW3592" s="129" t="s">
        <v>3045</v>
      </c>
      <c r="AX3592" s="129" t="s">
        <v>3169</v>
      </c>
      <c r="AZ3592" s="129" t="s">
        <v>3984</v>
      </c>
      <c r="BA3592" s="130" t="s">
        <v>15831</v>
      </c>
      <c r="BB3592" s="130" t="s">
        <v>15832</v>
      </c>
      <c r="BH3592" s="124"/>
      <c r="BI3592" s="124"/>
      <c r="BP3592" s="123"/>
      <c r="BQ3592" s="123"/>
      <c r="BR3592" s="123"/>
      <c r="BX3592" s="123"/>
      <c r="BY3592" s="123"/>
      <c r="CB3592" s="129" t="s">
        <v>2892</v>
      </c>
      <c r="CC3592" s="129" t="s">
        <v>204</v>
      </c>
      <c r="CD3592" s="129" t="s">
        <v>2895</v>
      </c>
      <c r="CE3592" s="129" t="s">
        <v>3045</v>
      </c>
      <c r="CF3592" s="129" t="s">
        <v>3169</v>
      </c>
      <c r="CG3592" s="131" t="s">
        <v>18189</v>
      </c>
      <c r="CH3592" s="131" t="s">
        <v>15832</v>
      </c>
      <c r="CI3592" s="124" t="s">
        <v>22575</v>
      </c>
    </row>
    <row r="3593" spans="45:87" ht="15" hidden="1" x14ac:dyDescent="0.25">
      <c r="AS3593" s="124" t="s">
        <v>7788</v>
      </c>
      <c r="AT3593" s="129" t="s">
        <v>2892</v>
      </c>
      <c r="AU3593" s="129" t="s">
        <v>204</v>
      </c>
      <c r="AV3593" s="129" t="s">
        <v>2895</v>
      </c>
      <c r="AW3593" s="129" t="s">
        <v>3045</v>
      </c>
      <c r="AX3593" s="129" t="s">
        <v>3170</v>
      </c>
      <c r="AZ3593" s="129" t="s">
        <v>3984</v>
      </c>
      <c r="BA3593" s="130" t="s">
        <v>15833</v>
      </c>
      <c r="BB3593" s="130" t="s">
        <v>15834</v>
      </c>
      <c r="BH3593" s="124"/>
      <c r="BI3593" s="124"/>
      <c r="BP3593" s="123"/>
      <c r="BQ3593" s="123"/>
      <c r="BR3593" s="123"/>
      <c r="BX3593" s="123"/>
      <c r="BY3593" s="123"/>
      <c r="CB3593" s="129" t="s">
        <v>2892</v>
      </c>
      <c r="CC3593" s="129" t="s">
        <v>204</v>
      </c>
      <c r="CD3593" s="129" t="s">
        <v>2895</v>
      </c>
      <c r="CE3593" s="129" t="s">
        <v>3045</v>
      </c>
      <c r="CF3593" s="129" t="s">
        <v>3170</v>
      </c>
      <c r="CG3593" s="131" t="s">
        <v>18189</v>
      </c>
      <c r="CH3593" s="131" t="s">
        <v>15834</v>
      </c>
      <c r="CI3593" s="124" t="s">
        <v>22576</v>
      </c>
    </row>
    <row r="3594" spans="45:87" ht="15" hidden="1" x14ac:dyDescent="0.25">
      <c r="AS3594" s="124" t="s">
        <v>7789</v>
      </c>
      <c r="AT3594" s="129" t="s">
        <v>2892</v>
      </c>
      <c r="AU3594" s="129" t="s">
        <v>204</v>
      </c>
      <c r="AV3594" s="129" t="s">
        <v>2895</v>
      </c>
      <c r="AW3594" s="129" t="s">
        <v>3045</v>
      </c>
      <c r="AX3594" s="129" t="s">
        <v>3171</v>
      </c>
      <c r="AZ3594" s="129" t="s">
        <v>3984</v>
      </c>
      <c r="BA3594" s="130" t="s">
        <v>15835</v>
      </c>
      <c r="BB3594" s="130" t="s">
        <v>15836</v>
      </c>
      <c r="BH3594" s="124"/>
      <c r="BI3594" s="124"/>
      <c r="BP3594" s="123"/>
      <c r="BQ3594" s="123"/>
      <c r="BR3594" s="123"/>
      <c r="BX3594" s="123"/>
      <c r="BY3594" s="123"/>
      <c r="CB3594" s="129" t="s">
        <v>2892</v>
      </c>
      <c r="CC3594" s="129" t="s">
        <v>204</v>
      </c>
      <c r="CD3594" s="129" t="s">
        <v>2895</v>
      </c>
      <c r="CE3594" s="129" t="s">
        <v>3045</v>
      </c>
      <c r="CF3594" s="129" t="s">
        <v>3171</v>
      </c>
      <c r="CG3594" s="131" t="s">
        <v>18189</v>
      </c>
      <c r="CH3594" s="131" t="s">
        <v>15836</v>
      </c>
      <c r="CI3594" s="124" t="s">
        <v>22577</v>
      </c>
    </row>
    <row r="3595" spans="45:87" ht="15" hidden="1" x14ac:dyDescent="0.25">
      <c r="AS3595" s="124" t="s">
        <v>7790</v>
      </c>
      <c r="AT3595" s="129" t="s">
        <v>2892</v>
      </c>
      <c r="AU3595" s="129" t="s">
        <v>204</v>
      </c>
      <c r="AV3595" s="129" t="s">
        <v>2895</v>
      </c>
      <c r="AW3595" s="129" t="s">
        <v>3045</v>
      </c>
      <c r="AX3595" s="129" t="s">
        <v>3172</v>
      </c>
      <c r="AZ3595" s="129" t="s">
        <v>3984</v>
      </c>
      <c r="BA3595" s="130" t="s">
        <v>15837</v>
      </c>
      <c r="BB3595" s="130" t="s">
        <v>15838</v>
      </c>
      <c r="BH3595" s="124"/>
      <c r="BI3595" s="124"/>
      <c r="BP3595" s="123"/>
      <c r="BQ3595" s="123"/>
      <c r="BR3595" s="123"/>
      <c r="BX3595" s="123"/>
      <c r="BY3595" s="123"/>
      <c r="CB3595" s="129" t="s">
        <v>2892</v>
      </c>
      <c r="CC3595" s="129" t="s">
        <v>204</v>
      </c>
      <c r="CD3595" s="129" t="s">
        <v>2895</v>
      </c>
      <c r="CE3595" s="129" t="s">
        <v>3045</v>
      </c>
      <c r="CF3595" s="129" t="s">
        <v>3172</v>
      </c>
      <c r="CG3595" s="131" t="s">
        <v>18189</v>
      </c>
      <c r="CH3595" s="131" t="s">
        <v>15838</v>
      </c>
      <c r="CI3595" s="124" t="s">
        <v>22578</v>
      </c>
    </row>
    <row r="3596" spans="45:87" ht="15" hidden="1" x14ac:dyDescent="0.25">
      <c r="AS3596" s="124" t="s">
        <v>7791</v>
      </c>
      <c r="AT3596" s="129" t="s">
        <v>2892</v>
      </c>
      <c r="AU3596" s="129" t="s">
        <v>204</v>
      </c>
      <c r="AV3596" s="129" t="s">
        <v>2895</v>
      </c>
      <c r="AW3596" s="129" t="s">
        <v>3045</v>
      </c>
      <c r="AX3596" s="129" t="s">
        <v>3173</v>
      </c>
      <c r="AZ3596" s="129" t="s">
        <v>3984</v>
      </c>
      <c r="BA3596" s="130" t="s">
        <v>15839</v>
      </c>
      <c r="BB3596" s="130" t="s">
        <v>15840</v>
      </c>
      <c r="BH3596" s="124"/>
      <c r="BI3596" s="124"/>
      <c r="BP3596" s="123"/>
      <c r="BQ3596" s="123"/>
      <c r="BR3596" s="123"/>
      <c r="BX3596" s="123"/>
      <c r="BY3596" s="123"/>
      <c r="CB3596" s="129" t="s">
        <v>2892</v>
      </c>
      <c r="CC3596" s="129" t="s">
        <v>204</v>
      </c>
      <c r="CD3596" s="129" t="s">
        <v>2895</v>
      </c>
      <c r="CE3596" s="129" t="s">
        <v>3045</v>
      </c>
      <c r="CF3596" s="129" t="s">
        <v>3173</v>
      </c>
      <c r="CG3596" s="131" t="s">
        <v>18189</v>
      </c>
      <c r="CH3596" s="131" t="s">
        <v>15840</v>
      </c>
      <c r="CI3596" s="124" t="s">
        <v>22579</v>
      </c>
    </row>
    <row r="3597" spans="45:87" ht="15" hidden="1" x14ac:dyDescent="0.25">
      <c r="AS3597" s="124" t="s">
        <v>7792</v>
      </c>
      <c r="AT3597" s="129" t="s">
        <v>2892</v>
      </c>
      <c r="AU3597" s="129" t="s">
        <v>204</v>
      </c>
      <c r="AV3597" s="129" t="s">
        <v>2895</v>
      </c>
      <c r="AW3597" s="129" t="s">
        <v>3045</v>
      </c>
      <c r="AX3597" s="129" t="s">
        <v>3174</v>
      </c>
      <c r="AZ3597" s="129" t="s">
        <v>3984</v>
      </c>
      <c r="BA3597" s="130" t="s">
        <v>15841</v>
      </c>
      <c r="BB3597" s="130" t="s">
        <v>15842</v>
      </c>
      <c r="BH3597" s="124"/>
      <c r="BI3597" s="124"/>
      <c r="BP3597" s="123"/>
      <c r="BQ3597" s="123"/>
      <c r="BR3597" s="123"/>
      <c r="BX3597" s="123"/>
      <c r="BY3597" s="123"/>
      <c r="CB3597" s="129" t="s">
        <v>2892</v>
      </c>
      <c r="CC3597" s="129" t="s">
        <v>204</v>
      </c>
      <c r="CD3597" s="129" t="s">
        <v>2895</v>
      </c>
      <c r="CE3597" s="129" t="s">
        <v>3045</v>
      </c>
      <c r="CF3597" s="129" t="s">
        <v>3174</v>
      </c>
      <c r="CG3597" s="131" t="s">
        <v>18189</v>
      </c>
      <c r="CH3597" s="131" t="s">
        <v>15842</v>
      </c>
      <c r="CI3597" s="124" t="s">
        <v>22580</v>
      </c>
    </row>
    <row r="3598" spans="45:87" ht="15" hidden="1" x14ac:dyDescent="0.25">
      <c r="AS3598" s="124" t="s">
        <v>7793</v>
      </c>
      <c r="AT3598" s="129" t="s">
        <v>2892</v>
      </c>
      <c r="AU3598" s="129" t="s">
        <v>204</v>
      </c>
      <c r="AV3598" s="129" t="s">
        <v>2895</v>
      </c>
      <c r="AW3598" s="129" t="s">
        <v>3045</v>
      </c>
      <c r="AX3598" s="129" t="s">
        <v>3175</v>
      </c>
      <c r="AZ3598" s="129" t="s">
        <v>3984</v>
      </c>
      <c r="BA3598" s="130" t="s">
        <v>15843</v>
      </c>
      <c r="BB3598" s="130" t="s">
        <v>15844</v>
      </c>
      <c r="BH3598" s="124"/>
      <c r="BI3598" s="124"/>
      <c r="BP3598" s="123"/>
      <c r="BQ3598" s="123"/>
      <c r="BR3598" s="123"/>
      <c r="BX3598" s="123"/>
      <c r="BY3598" s="123"/>
      <c r="CB3598" s="129" t="s">
        <v>2892</v>
      </c>
      <c r="CC3598" s="129" t="s">
        <v>204</v>
      </c>
      <c r="CD3598" s="129" t="s">
        <v>2895</v>
      </c>
      <c r="CE3598" s="129" t="s">
        <v>3045</v>
      </c>
      <c r="CF3598" s="129" t="s">
        <v>3175</v>
      </c>
      <c r="CG3598" s="131" t="s">
        <v>18189</v>
      </c>
      <c r="CH3598" s="131" t="s">
        <v>15844</v>
      </c>
      <c r="CI3598" s="124" t="s">
        <v>22581</v>
      </c>
    </row>
    <row r="3599" spans="45:87" ht="15" hidden="1" x14ac:dyDescent="0.25">
      <c r="AS3599" s="124" t="s">
        <v>7794</v>
      </c>
      <c r="AT3599" s="129" t="s">
        <v>2892</v>
      </c>
      <c r="AU3599" s="129" t="s">
        <v>204</v>
      </c>
      <c r="AV3599" s="129" t="s">
        <v>2895</v>
      </c>
      <c r="AW3599" s="129" t="s">
        <v>3045</v>
      </c>
      <c r="AX3599" s="129" t="s">
        <v>3176</v>
      </c>
      <c r="AZ3599" s="129" t="s">
        <v>3984</v>
      </c>
      <c r="BA3599" s="130" t="s">
        <v>15845</v>
      </c>
      <c r="BB3599" s="130" t="s">
        <v>15846</v>
      </c>
      <c r="BH3599" s="124"/>
      <c r="BI3599" s="124"/>
      <c r="BP3599" s="123"/>
      <c r="BQ3599" s="123"/>
      <c r="BR3599" s="123"/>
      <c r="BX3599" s="123"/>
      <c r="BY3599" s="123"/>
      <c r="CB3599" s="129" t="s">
        <v>2892</v>
      </c>
      <c r="CC3599" s="129" t="s">
        <v>204</v>
      </c>
      <c r="CD3599" s="129" t="s">
        <v>2895</v>
      </c>
      <c r="CE3599" s="129" t="s">
        <v>3045</v>
      </c>
      <c r="CF3599" s="129" t="s">
        <v>3176</v>
      </c>
      <c r="CG3599" s="131" t="s">
        <v>18189</v>
      </c>
      <c r="CH3599" s="131" t="s">
        <v>15846</v>
      </c>
      <c r="CI3599" s="124" t="s">
        <v>22582</v>
      </c>
    </row>
    <row r="3600" spans="45:87" ht="15" hidden="1" x14ac:dyDescent="0.25">
      <c r="AS3600" s="124" t="s">
        <v>7795</v>
      </c>
      <c r="AT3600" s="129" t="s">
        <v>2892</v>
      </c>
      <c r="AU3600" s="129" t="s">
        <v>204</v>
      </c>
      <c r="AV3600" s="129" t="s">
        <v>2895</v>
      </c>
      <c r="AW3600" s="129" t="s">
        <v>3045</v>
      </c>
      <c r="AX3600" s="129" t="s">
        <v>3177</v>
      </c>
      <c r="AZ3600" s="129" t="s">
        <v>3984</v>
      </c>
      <c r="BA3600" s="130" t="s">
        <v>15847</v>
      </c>
      <c r="BB3600" s="130" t="s">
        <v>15848</v>
      </c>
      <c r="BH3600" s="124"/>
      <c r="BI3600" s="124"/>
      <c r="BP3600" s="123"/>
      <c r="BQ3600" s="123"/>
      <c r="BR3600" s="123"/>
      <c r="BX3600" s="123"/>
      <c r="BY3600" s="123"/>
      <c r="CB3600" s="129" t="s">
        <v>2892</v>
      </c>
      <c r="CC3600" s="129" t="s">
        <v>204</v>
      </c>
      <c r="CD3600" s="129" t="s">
        <v>2895</v>
      </c>
      <c r="CE3600" s="129" t="s">
        <v>3045</v>
      </c>
      <c r="CF3600" s="129" t="s">
        <v>3177</v>
      </c>
      <c r="CG3600" s="131" t="s">
        <v>18189</v>
      </c>
      <c r="CH3600" s="131" t="s">
        <v>15848</v>
      </c>
      <c r="CI3600" s="124" t="s">
        <v>22583</v>
      </c>
    </row>
    <row r="3601" spans="45:87" ht="15" hidden="1" x14ac:dyDescent="0.25">
      <c r="AS3601" s="124" t="s">
        <v>7796</v>
      </c>
      <c r="AT3601" s="129" t="s">
        <v>2892</v>
      </c>
      <c r="AU3601" s="129" t="s">
        <v>204</v>
      </c>
      <c r="AV3601" s="129" t="s">
        <v>2895</v>
      </c>
      <c r="AW3601" s="129" t="s">
        <v>3045</v>
      </c>
      <c r="AX3601" s="129" t="s">
        <v>3178</v>
      </c>
      <c r="AZ3601" s="129" t="s">
        <v>3984</v>
      </c>
      <c r="BA3601" s="130" t="s">
        <v>15849</v>
      </c>
      <c r="BB3601" s="130" t="s">
        <v>15850</v>
      </c>
      <c r="BH3601" s="124"/>
      <c r="BI3601" s="124"/>
      <c r="BP3601" s="123"/>
      <c r="BQ3601" s="123"/>
      <c r="BR3601" s="123"/>
      <c r="BX3601" s="123"/>
      <c r="BY3601" s="123"/>
      <c r="CB3601" s="129" t="s">
        <v>2892</v>
      </c>
      <c r="CC3601" s="129" t="s">
        <v>204</v>
      </c>
      <c r="CD3601" s="129" t="s">
        <v>2895</v>
      </c>
      <c r="CE3601" s="129" t="s">
        <v>3045</v>
      </c>
      <c r="CF3601" s="129" t="s">
        <v>3178</v>
      </c>
      <c r="CG3601" s="131" t="s">
        <v>18189</v>
      </c>
      <c r="CH3601" s="131" t="s">
        <v>15850</v>
      </c>
      <c r="CI3601" s="124" t="s">
        <v>22584</v>
      </c>
    </row>
    <row r="3602" spans="45:87" ht="15" hidden="1" x14ac:dyDescent="0.25">
      <c r="AS3602" s="124" t="s">
        <v>7797</v>
      </c>
      <c r="AT3602" s="129" t="s">
        <v>2892</v>
      </c>
      <c r="AU3602" s="129" t="s">
        <v>204</v>
      </c>
      <c r="AV3602" s="129" t="s">
        <v>2895</v>
      </c>
      <c r="AW3602" s="129" t="s">
        <v>3045</v>
      </c>
      <c r="AX3602" s="129" t="s">
        <v>3179</v>
      </c>
      <c r="AZ3602" s="129" t="s">
        <v>3984</v>
      </c>
      <c r="BA3602" s="130" t="s">
        <v>15851</v>
      </c>
      <c r="BB3602" s="130" t="s">
        <v>15852</v>
      </c>
      <c r="BH3602" s="124"/>
      <c r="BI3602" s="124"/>
      <c r="BP3602" s="123"/>
      <c r="BQ3602" s="123"/>
      <c r="BR3602" s="123"/>
      <c r="BX3602" s="123"/>
      <c r="BY3602" s="123"/>
      <c r="CB3602" s="129" t="s">
        <v>2892</v>
      </c>
      <c r="CC3602" s="129" t="s">
        <v>204</v>
      </c>
      <c r="CD3602" s="129" t="s">
        <v>2895</v>
      </c>
      <c r="CE3602" s="129" t="s">
        <v>3045</v>
      </c>
      <c r="CF3602" s="129" t="s">
        <v>3179</v>
      </c>
      <c r="CG3602" s="131" t="s">
        <v>18189</v>
      </c>
      <c r="CH3602" s="131" t="s">
        <v>15852</v>
      </c>
      <c r="CI3602" s="124" t="s">
        <v>22585</v>
      </c>
    </row>
    <row r="3603" spans="45:87" ht="15" hidden="1" x14ac:dyDescent="0.25">
      <c r="AS3603" s="124" t="s">
        <v>7798</v>
      </c>
      <c r="AT3603" s="129" t="s">
        <v>2892</v>
      </c>
      <c r="AU3603" s="129" t="s">
        <v>204</v>
      </c>
      <c r="AV3603" s="129" t="s">
        <v>2895</v>
      </c>
      <c r="AW3603" s="129" t="s">
        <v>3045</v>
      </c>
      <c r="AX3603" s="129" t="s">
        <v>3180</v>
      </c>
      <c r="AZ3603" s="129" t="s">
        <v>3984</v>
      </c>
      <c r="BA3603" s="130" t="s">
        <v>15853</v>
      </c>
      <c r="BB3603" s="130" t="s">
        <v>15854</v>
      </c>
      <c r="BH3603" s="124"/>
      <c r="BI3603" s="124"/>
      <c r="BP3603" s="123"/>
      <c r="BQ3603" s="123"/>
      <c r="BR3603" s="123"/>
      <c r="BX3603" s="123"/>
      <c r="BY3603" s="123"/>
      <c r="CB3603" s="129" t="s">
        <v>2892</v>
      </c>
      <c r="CC3603" s="129" t="s">
        <v>204</v>
      </c>
      <c r="CD3603" s="129" t="s">
        <v>2895</v>
      </c>
      <c r="CE3603" s="129" t="s">
        <v>3045</v>
      </c>
      <c r="CF3603" s="129" t="s">
        <v>3180</v>
      </c>
      <c r="CG3603" s="131" t="s">
        <v>18189</v>
      </c>
      <c r="CH3603" s="131" t="s">
        <v>15854</v>
      </c>
      <c r="CI3603" s="124" t="s">
        <v>22586</v>
      </c>
    </row>
    <row r="3604" spans="45:87" ht="15" hidden="1" x14ac:dyDescent="0.25">
      <c r="AS3604" s="124" t="s">
        <v>7799</v>
      </c>
      <c r="AT3604" s="129" t="s">
        <v>2892</v>
      </c>
      <c r="AU3604" s="129" t="s">
        <v>204</v>
      </c>
      <c r="AV3604" s="129" t="s">
        <v>2895</v>
      </c>
      <c r="AW3604" s="129" t="s">
        <v>3045</v>
      </c>
      <c r="AX3604" s="129" t="s">
        <v>3181</v>
      </c>
      <c r="AZ3604" s="129" t="s">
        <v>3984</v>
      </c>
      <c r="BA3604" s="130" t="s">
        <v>15855</v>
      </c>
      <c r="BB3604" s="130" t="s">
        <v>15856</v>
      </c>
      <c r="BH3604" s="124"/>
      <c r="BI3604" s="124"/>
      <c r="BP3604" s="123"/>
      <c r="BQ3604" s="123"/>
      <c r="BR3604" s="123"/>
      <c r="BX3604" s="123"/>
      <c r="BY3604" s="123"/>
      <c r="CB3604" s="129" t="s">
        <v>2892</v>
      </c>
      <c r="CC3604" s="129" t="s">
        <v>204</v>
      </c>
      <c r="CD3604" s="129" t="s">
        <v>2895</v>
      </c>
      <c r="CE3604" s="129" t="s">
        <v>3045</v>
      </c>
      <c r="CF3604" s="129" t="s">
        <v>3181</v>
      </c>
      <c r="CG3604" s="131" t="s">
        <v>18189</v>
      </c>
      <c r="CH3604" s="131" t="s">
        <v>15856</v>
      </c>
      <c r="CI3604" s="124" t="s">
        <v>22587</v>
      </c>
    </row>
    <row r="3605" spans="45:87" ht="15" hidden="1" x14ac:dyDescent="0.25">
      <c r="AS3605" s="124" t="s">
        <v>7800</v>
      </c>
      <c r="AT3605" s="129" t="s">
        <v>2892</v>
      </c>
      <c r="AU3605" s="129" t="s">
        <v>204</v>
      </c>
      <c r="AV3605" s="129" t="s">
        <v>2895</v>
      </c>
      <c r="AW3605" s="129" t="s">
        <v>3045</v>
      </c>
      <c r="AX3605" s="129" t="s">
        <v>3182</v>
      </c>
      <c r="AZ3605" s="129" t="s">
        <v>3984</v>
      </c>
      <c r="BA3605" s="130" t="s">
        <v>15857</v>
      </c>
      <c r="BB3605" s="130" t="s">
        <v>15858</v>
      </c>
      <c r="BH3605" s="124"/>
      <c r="BI3605" s="124"/>
      <c r="BP3605" s="123"/>
      <c r="BQ3605" s="123"/>
      <c r="BR3605" s="123"/>
      <c r="BX3605" s="123"/>
      <c r="BY3605" s="123"/>
      <c r="CB3605" s="129" t="s">
        <v>2892</v>
      </c>
      <c r="CC3605" s="129" t="s">
        <v>204</v>
      </c>
      <c r="CD3605" s="129" t="s">
        <v>2895</v>
      </c>
      <c r="CE3605" s="129" t="s">
        <v>3045</v>
      </c>
      <c r="CF3605" s="129" t="s">
        <v>3182</v>
      </c>
      <c r="CG3605" s="131" t="s">
        <v>18189</v>
      </c>
      <c r="CH3605" s="131" t="s">
        <v>15858</v>
      </c>
      <c r="CI3605" s="124" t="s">
        <v>22588</v>
      </c>
    </row>
    <row r="3606" spans="45:87" ht="15" hidden="1" x14ac:dyDescent="0.25">
      <c r="AS3606" s="124" t="s">
        <v>7801</v>
      </c>
      <c r="AT3606" s="129" t="s">
        <v>2892</v>
      </c>
      <c r="AU3606" s="129" t="s">
        <v>204</v>
      </c>
      <c r="AV3606" s="129" t="s">
        <v>2895</v>
      </c>
      <c r="AW3606" s="129" t="s">
        <v>3045</v>
      </c>
      <c r="AX3606" s="129" t="s">
        <v>3183</v>
      </c>
      <c r="AZ3606" s="129" t="s">
        <v>3984</v>
      </c>
      <c r="BA3606" s="130" t="s">
        <v>15859</v>
      </c>
      <c r="BB3606" s="130" t="s">
        <v>15860</v>
      </c>
      <c r="BH3606" s="124"/>
      <c r="BI3606" s="124"/>
      <c r="BP3606" s="123"/>
      <c r="BQ3606" s="123"/>
      <c r="BR3606" s="123"/>
      <c r="BX3606" s="123"/>
      <c r="BY3606" s="123"/>
      <c r="CB3606" s="129" t="s">
        <v>2892</v>
      </c>
      <c r="CC3606" s="129" t="s">
        <v>204</v>
      </c>
      <c r="CD3606" s="129" t="s">
        <v>2895</v>
      </c>
      <c r="CE3606" s="129" t="s">
        <v>3045</v>
      </c>
      <c r="CF3606" s="129" t="s">
        <v>3183</v>
      </c>
      <c r="CG3606" s="131" t="s">
        <v>18189</v>
      </c>
      <c r="CH3606" s="131" t="s">
        <v>15860</v>
      </c>
      <c r="CI3606" s="124" t="s">
        <v>22589</v>
      </c>
    </row>
    <row r="3607" spans="45:87" ht="15" hidden="1" x14ac:dyDescent="0.25">
      <c r="AS3607" s="124" t="s">
        <v>7802</v>
      </c>
      <c r="AT3607" s="129" t="s">
        <v>2892</v>
      </c>
      <c r="AU3607" s="129" t="s">
        <v>204</v>
      </c>
      <c r="AV3607" s="129" t="s">
        <v>2895</v>
      </c>
      <c r="AW3607" s="129" t="s">
        <v>3045</v>
      </c>
      <c r="AX3607" s="129" t="s">
        <v>3184</v>
      </c>
      <c r="AZ3607" s="129" t="s">
        <v>3984</v>
      </c>
      <c r="BA3607" s="130" t="s">
        <v>15861</v>
      </c>
      <c r="BB3607" s="130" t="s">
        <v>15862</v>
      </c>
      <c r="BH3607" s="124"/>
      <c r="BI3607" s="124"/>
      <c r="BP3607" s="123"/>
      <c r="BQ3607" s="123"/>
      <c r="BR3607" s="123"/>
      <c r="BX3607" s="123"/>
      <c r="BY3607" s="123"/>
      <c r="CB3607" s="129" t="s">
        <v>2892</v>
      </c>
      <c r="CC3607" s="129" t="s">
        <v>204</v>
      </c>
      <c r="CD3607" s="129" t="s">
        <v>2895</v>
      </c>
      <c r="CE3607" s="129" t="s">
        <v>3045</v>
      </c>
      <c r="CF3607" s="129" t="s">
        <v>3184</v>
      </c>
      <c r="CG3607" s="131" t="s">
        <v>18189</v>
      </c>
      <c r="CH3607" s="131" t="s">
        <v>15862</v>
      </c>
      <c r="CI3607" s="124" t="s">
        <v>22590</v>
      </c>
    </row>
    <row r="3608" spans="45:87" ht="15" hidden="1" x14ac:dyDescent="0.25">
      <c r="AS3608" s="124" t="s">
        <v>7803</v>
      </c>
      <c r="AT3608" s="129" t="s">
        <v>2892</v>
      </c>
      <c r="AU3608" s="129" t="s">
        <v>204</v>
      </c>
      <c r="AV3608" s="129" t="s">
        <v>2895</v>
      </c>
      <c r="AW3608" s="129" t="s">
        <v>3045</v>
      </c>
      <c r="AX3608" s="129" t="s">
        <v>3185</v>
      </c>
      <c r="AZ3608" s="129" t="s">
        <v>3984</v>
      </c>
      <c r="BA3608" s="130" t="s">
        <v>15863</v>
      </c>
      <c r="BB3608" s="130" t="s">
        <v>15864</v>
      </c>
      <c r="BH3608" s="124"/>
      <c r="BI3608" s="124"/>
      <c r="BP3608" s="123"/>
      <c r="BQ3608" s="123"/>
      <c r="BR3608" s="123"/>
      <c r="BX3608" s="123"/>
      <c r="BY3608" s="123"/>
      <c r="CB3608" s="129" t="s">
        <v>2892</v>
      </c>
      <c r="CC3608" s="129" t="s">
        <v>204</v>
      </c>
      <c r="CD3608" s="129" t="s">
        <v>2895</v>
      </c>
      <c r="CE3608" s="129" t="s">
        <v>3045</v>
      </c>
      <c r="CF3608" s="129" t="s">
        <v>3185</v>
      </c>
      <c r="CG3608" s="131" t="s">
        <v>18189</v>
      </c>
      <c r="CH3608" s="131" t="s">
        <v>15864</v>
      </c>
      <c r="CI3608" s="124" t="s">
        <v>22591</v>
      </c>
    </row>
    <row r="3609" spans="45:87" ht="15" hidden="1" x14ac:dyDescent="0.25">
      <c r="AS3609" s="124" t="s">
        <v>7804</v>
      </c>
      <c r="AT3609" s="129" t="s">
        <v>2892</v>
      </c>
      <c r="AU3609" s="129" t="s">
        <v>204</v>
      </c>
      <c r="AV3609" s="129" t="s">
        <v>2895</v>
      </c>
      <c r="AW3609" s="129" t="s">
        <v>3045</v>
      </c>
      <c r="AX3609" s="129" t="s">
        <v>3048</v>
      </c>
      <c r="AZ3609" s="129" t="s">
        <v>3984</v>
      </c>
      <c r="BA3609" s="130" t="s">
        <v>15865</v>
      </c>
      <c r="BB3609" s="130" t="s">
        <v>15866</v>
      </c>
      <c r="BH3609" s="124"/>
      <c r="BI3609" s="124"/>
      <c r="BP3609" s="123"/>
      <c r="BQ3609" s="123"/>
      <c r="BR3609" s="123"/>
      <c r="BX3609" s="123"/>
      <c r="BY3609" s="123"/>
      <c r="CB3609" s="129" t="s">
        <v>2892</v>
      </c>
      <c r="CC3609" s="129" t="s">
        <v>204</v>
      </c>
      <c r="CD3609" s="129" t="s">
        <v>2895</v>
      </c>
      <c r="CE3609" s="129" t="s">
        <v>3045</v>
      </c>
      <c r="CF3609" s="129" t="s">
        <v>3048</v>
      </c>
      <c r="CG3609" s="131" t="s">
        <v>18189</v>
      </c>
      <c r="CH3609" s="131" t="s">
        <v>15866</v>
      </c>
      <c r="CI3609" s="124" t="s">
        <v>22592</v>
      </c>
    </row>
    <row r="3610" spans="45:87" ht="15" hidden="1" x14ac:dyDescent="0.25">
      <c r="AS3610" s="124" t="s">
        <v>7805</v>
      </c>
      <c r="AT3610" s="129" t="s">
        <v>2892</v>
      </c>
      <c r="AU3610" s="129" t="s">
        <v>204</v>
      </c>
      <c r="AV3610" s="129" t="s">
        <v>2895</v>
      </c>
      <c r="AW3610" s="129" t="s">
        <v>3045</v>
      </c>
      <c r="AX3610" s="129" t="s">
        <v>3186</v>
      </c>
      <c r="AZ3610" s="129" t="s">
        <v>3984</v>
      </c>
      <c r="BA3610" s="130" t="s">
        <v>15867</v>
      </c>
      <c r="BB3610" s="130" t="s">
        <v>15868</v>
      </c>
      <c r="BH3610" s="124"/>
      <c r="BI3610" s="124"/>
      <c r="BP3610" s="123"/>
      <c r="BQ3610" s="123"/>
      <c r="BR3610" s="123"/>
      <c r="BX3610" s="123"/>
      <c r="BY3610" s="123"/>
      <c r="CB3610" s="129" t="s">
        <v>2892</v>
      </c>
      <c r="CC3610" s="129" t="s">
        <v>204</v>
      </c>
      <c r="CD3610" s="129" t="s">
        <v>2895</v>
      </c>
      <c r="CE3610" s="129" t="s">
        <v>3045</v>
      </c>
      <c r="CF3610" s="129" t="s">
        <v>3186</v>
      </c>
      <c r="CG3610" s="131" t="s">
        <v>18189</v>
      </c>
      <c r="CH3610" s="131" t="s">
        <v>15868</v>
      </c>
      <c r="CI3610" s="124" t="s">
        <v>22593</v>
      </c>
    </row>
    <row r="3611" spans="45:87" ht="15" hidden="1" x14ac:dyDescent="0.25">
      <c r="AS3611" s="124" t="s">
        <v>7806</v>
      </c>
      <c r="AT3611" s="129" t="s">
        <v>2892</v>
      </c>
      <c r="AU3611" s="129" t="s">
        <v>204</v>
      </c>
      <c r="AV3611" s="129" t="s">
        <v>2895</v>
      </c>
      <c r="AW3611" s="129" t="s">
        <v>3045</v>
      </c>
      <c r="AX3611" s="129" t="s">
        <v>3187</v>
      </c>
      <c r="AZ3611" s="129" t="s">
        <v>3984</v>
      </c>
      <c r="BA3611" s="130" t="s">
        <v>15869</v>
      </c>
      <c r="BB3611" s="130" t="s">
        <v>15870</v>
      </c>
      <c r="BH3611" s="124"/>
      <c r="BI3611" s="124"/>
      <c r="BP3611" s="123"/>
      <c r="BQ3611" s="123"/>
      <c r="BR3611" s="123"/>
      <c r="BX3611" s="123"/>
      <c r="BY3611" s="123"/>
      <c r="CB3611" s="129" t="s">
        <v>2892</v>
      </c>
      <c r="CC3611" s="129" t="s">
        <v>204</v>
      </c>
      <c r="CD3611" s="129" t="s">
        <v>2895</v>
      </c>
      <c r="CE3611" s="129" t="s">
        <v>3045</v>
      </c>
      <c r="CF3611" s="129" t="s">
        <v>3187</v>
      </c>
      <c r="CG3611" s="131" t="s">
        <v>18189</v>
      </c>
      <c r="CH3611" s="131" t="s">
        <v>15870</v>
      </c>
      <c r="CI3611" s="124" t="s">
        <v>22594</v>
      </c>
    </row>
    <row r="3612" spans="45:87" ht="15" hidden="1" x14ac:dyDescent="0.25">
      <c r="AS3612" s="124" t="s">
        <v>7807</v>
      </c>
      <c r="AT3612" s="129" t="s">
        <v>2892</v>
      </c>
      <c r="AU3612" s="129" t="s">
        <v>204</v>
      </c>
      <c r="AV3612" s="129" t="s">
        <v>2895</v>
      </c>
      <c r="AW3612" s="129" t="s">
        <v>3045</v>
      </c>
      <c r="AX3612" s="129" t="s">
        <v>3188</v>
      </c>
      <c r="AZ3612" s="129" t="s">
        <v>3984</v>
      </c>
      <c r="BA3612" s="130" t="s">
        <v>15871</v>
      </c>
      <c r="BB3612" s="130" t="s">
        <v>15872</v>
      </c>
      <c r="BH3612" s="124"/>
      <c r="BI3612" s="124"/>
      <c r="BP3612" s="123"/>
      <c r="BQ3612" s="123"/>
      <c r="BR3612" s="123"/>
      <c r="BX3612" s="123"/>
      <c r="BY3612" s="123"/>
      <c r="CB3612" s="129" t="s">
        <v>2892</v>
      </c>
      <c r="CC3612" s="129" t="s">
        <v>204</v>
      </c>
      <c r="CD3612" s="129" t="s">
        <v>2895</v>
      </c>
      <c r="CE3612" s="129" t="s">
        <v>3045</v>
      </c>
      <c r="CF3612" s="129" t="s">
        <v>3188</v>
      </c>
      <c r="CG3612" s="131" t="s">
        <v>18189</v>
      </c>
      <c r="CH3612" s="131" t="s">
        <v>15872</v>
      </c>
      <c r="CI3612" s="124" t="s">
        <v>22595</v>
      </c>
    </row>
    <row r="3613" spans="45:87" ht="15" hidden="1" x14ac:dyDescent="0.25">
      <c r="AS3613" s="124" t="s">
        <v>7808</v>
      </c>
      <c r="AT3613" s="129" t="s">
        <v>2892</v>
      </c>
      <c r="AU3613" s="129" t="s">
        <v>204</v>
      </c>
      <c r="AV3613" s="129" t="s">
        <v>2895</v>
      </c>
      <c r="AW3613" s="129" t="s">
        <v>3045</v>
      </c>
      <c r="AX3613" s="129" t="s">
        <v>3189</v>
      </c>
      <c r="AZ3613" s="129" t="s">
        <v>3984</v>
      </c>
      <c r="BA3613" s="130" t="s">
        <v>15873</v>
      </c>
      <c r="BB3613" s="130" t="s">
        <v>15874</v>
      </c>
      <c r="BH3613" s="124"/>
      <c r="BI3613" s="124"/>
      <c r="BP3613" s="123"/>
      <c r="BQ3613" s="123"/>
      <c r="BR3613" s="123"/>
      <c r="BX3613" s="123"/>
      <c r="BY3613" s="123"/>
      <c r="CB3613" s="129" t="s">
        <v>2892</v>
      </c>
      <c r="CC3613" s="129" t="s">
        <v>204</v>
      </c>
      <c r="CD3613" s="129" t="s">
        <v>2895</v>
      </c>
      <c r="CE3613" s="129" t="s">
        <v>3045</v>
      </c>
      <c r="CF3613" s="129" t="s">
        <v>3189</v>
      </c>
      <c r="CG3613" s="131" t="s">
        <v>18189</v>
      </c>
      <c r="CH3613" s="131" t="s">
        <v>15874</v>
      </c>
      <c r="CI3613" s="124" t="s">
        <v>22596</v>
      </c>
    </row>
    <row r="3614" spans="45:87" ht="15" hidden="1" x14ac:dyDescent="0.25">
      <c r="AS3614" s="124" t="s">
        <v>7809</v>
      </c>
      <c r="AT3614" s="129" t="s">
        <v>2892</v>
      </c>
      <c r="AU3614" s="129" t="s">
        <v>204</v>
      </c>
      <c r="AV3614" s="129" t="s">
        <v>2895</v>
      </c>
      <c r="AW3614" s="129" t="s">
        <v>3045</v>
      </c>
      <c r="AX3614" s="129" t="s">
        <v>3190</v>
      </c>
      <c r="AZ3614" s="129" t="s">
        <v>3984</v>
      </c>
      <c r="BA3614" s="130" t="s">
        <v>15875</v>
      </c>
      <c r="BB3614" s="130" t="s">
        <v>15876</v>
      </c>
      <c r="BH3614" s="124"/>
      <c r="BI3614" s="124"/>
      <c r="BP3614" s="123"/>
      <c r="BQ3614" s="123"/>
      <c r="BR3614" s="123"/>
      <c r="BX3614" s="123"/>
      <c r="BY3614" s="123"/>
      <c r="CB3614" s="129" t="s">
        <v>2892</v>
      </c>
      <c r="CC3614" s="129" t="s">
        <v>204</v>
      </c>
      <c r="CD3614" s="129" t="s">
        <v>2895</v>
      </c>
      <c r="CE3614" s="129" t="s">
        <v>3045</v>
      </c>
      <c r="CF3614" s="129" t="s">
        <v>3190</v>
      </c>
      <c r="CG3614" s="131" t="s">
        <v>18189</v>
      </c>
      <c r="CH3614" s="131" t="s">
        <v>15876</v>
      </c>
      <c r="CI3614" s="124" t="s">
        <v>22597</v>
      </c>
    </row>
    <row r="3615" spans="45:87" ht="15" hidden="1" x14ac:dyDescent="0.25">
      <c r="AS3615" s="124" t="s">
        <v>7810</v>
      </c>
      <c r="AT3615" s="129" t="s">
        <v>2892</v>
      </c>
      <c r="AU3615" s="129" t="s">
        <v>204</v>
      </c>
      <c r="AV3615" s="129" t="s">
        <v>2895</v>
      </c>
      <c r="AW3615" s="129" t="s">
        <v>3045</v>
      </c>
      <c r="AX3615" s="129" t="s">
        <v>3191</v>
      </c>
      <c r="AZ3615" s="129" t="s">
        <v>3984</v>
      </c>
      <c r="BA3615" s="130" t="s">
        <v>15877</v>
      </c>
      <c r="BB3615" s="130" t="s">
        <v>15878</v>
      </c>
      <c r="BH3615" s="124"/>
      <c r="BI3615" s="124"/>
      <c r="BP3615" s="123"/>
      <c r="BQ3615" s="123"/>
      <c r="BR3615" s="123"/>
      <c r="BX3615" s="123"/>
      <c r="BY3615" s="123"/>
      <c r="CB3615" s="129" t="s">
        <v>2892</v>
      </c>
      <c r="CC3615" s="129" t="s">
        <v>204</v>
      </c>
      <c r="CD3615" s="129" t="s">
        <v>2895</v>
      </c>
      <c r="CE3615" s="129" t="s">
        <v>3045</v>
      </c>
      <c r="CF3615" s="129" t="s">
        <v>3191</v>
      </c>
      <c r="CG3615" s="131" t="s">
        <v>18189</v>
      </c>
      <c r="CH3615" s="131" t="s">
        <v>15878</v>
      </c>
      <c r="CI3615" s="124" t="s">
        <v>22598</v>
      </c>
    </row>
    <row r="3616" spans="45:87" ht="15" hidden="1" x14ac:dyDescent="0.25">
      <c r="AS3616" s="124" t="s">
        <v>7811</v>
      </c>
      <c r="AT3616" s="129" t="s">
        <v>2892</v>
      </c>
      <c r="AU3616" s="129" t="s">
        <v>204</v>
      </c>
      <c r="AV3616" s="129" t="s">
        <v>2895</v>
      </c>
      <c r="AW3616" s="129" t="s">
        <v>3045</v>
      </c>
      <c r="AX3616" s="129" t="s">
        <v>3192</v>
      </c>
      <c r="AZ3616" s="129" t="s">
        <v>3984</v>
      </c>
      <c r="BA3616" s="130" t="s">
        <v>15879</v>
      </c>
      <c r="BB3616" s="130" t="s">
        <v>15880</v>
      </c>
      <c r="BH3616" s="124"/>
      <c r="BI3616" s="124"/>
      <c r="BP3616" s="123"/>
      <c r="BQ3616" s="123"/>
      <c r="BR3616" s="123"/>
      <c r="BX3616" s="123"/>
      <c r="BY3616" s="123"/>
      <c r="CB3616" s="129" t="s">
        <v>2892</v>
      </c>
      <c r="CC3616" s="129" t="s">
        <v>204</v>
      </c>
      <c r="CD3616" s="129" t="s">
        <v>2895</v>
      </c>
      <c r="CE3616" s="129" t="s">
        <v>3045</v>
      </c>
      <c r="CF3616" s="129" t="s">
        <v>3192</v>
      </c>
      <c r="CG3616" s="131" t="s">
        <v>18189</v>
      </c>
      <c r="CH3616" s="131" t="s">
        <v>15880</v>
      </c>
      <c r="CI3616" s="124" t="s">
        <v>22599</v>
      </c>
    </row>
    <row r="3617" spans="45:87" ht="15" hidden="1" x14ac:dyDescent="0.25">
      <c r="AS3617" s="124" t="s">
        <v>7812</v>
      </c>
      <c r="AT3617" s="129" t="s">
        <v>2892</v>
      </c>
      <c r="AU3617" s="129" t="s">
        <v>204</v>
      </c>
      <c r="AV3617" s="129" t="s">
        <v>2895</v>
      </c>
      <c r="AW3617" s="129" t="s">
        <v>3045</v>
      </c>
      <c r="AX3617" s="129" t="s">
        <v>3049</v>
      </c>
      <c r="AZ3617" s="129" t="s">
        <v>3984</v>
      </c>
      <c r="BA3617" s="130" t="s">
        <v>15881</v>
      </c>
      <c r="BB3617" s="130" t="s">
        <v>15882</v>
      </c>
      <c r="BH3617" s="124"/>
      <c r="BI3617" s="124"/>
      <c r="BP3617" s="123"/>
      <c r="BQ3617" s="123"/>
      <c r="BR3617" s="123"/>
      <c r="BX3617" s="123"/>
      <c r="BY3617" s="123"/>
      <c r="CB3617" s="129" t="s">
        <v>2892</v>
      </c>
      <c r="CC3617" s="129" t="s">
        <v>204</v>
      </c>
      <c r="CD3617" s="129" t="s">
        <v>2895</v>
      </c>
      <c r="CE3617" s="129" t="s">
        <v>3045</v>
      </c>
      <c r="CF3617" s="129" t="s">
        <v>3049</v>
      </c>
      <c r="CG3617" s="131" t="s">
        <v>18189</v>
      </c>
      <c r="CH3617" s="131" t="s">
        <v>15882</v>
      </c>
      <c r="CI3617" s="124" t="s">
        <v>22600</v>
      </c>
    </row>
    <row r="3618" spans="45:87" ht="15" hidden="1" x14ac:dyDescent="0.25">
      <c r="AS3618" s="124" t="s">
        <v>7813</v>
      </c>
      <c r="AT3618" s="129" t="s">
        <v>2892</v>
      </c>
      <c r="AU3618" s="129" t="s">
        <v>204</v>
      </c>
      <c r="AV3618" s="129" t="s">
        <v>2895</v>
      </c>
      <c r="AW3618" s="129" t="s">
        <v>3045</v>
      </c>
      <c r="AX3618" s="129" t="s">
        <v>3193</v>
      </c>
      <c r="AZ3618" s="129" t="s">
        <v>3984</v>
      </c>
      <c r="BA3618" s="130" t="s">
        <v>15883</v>
      </c>
      <c r="BB3618" s="130" t="s">
        <v>15884</v>
      </c>
      <c r="BH3618" s="124"/>
      <c r="BI3618" s="124"/>
      <c r="BP3618" s="123"/>
      <c r="BQ3618" s="123"/>
      <c r="BR3618" s="123"/>
      <c r="BX3618" s="123"/>
      <c r="BY3618" s="123"/>
      <c r="CB3618" s="129" t="s">
        <v>2892</v>
      </c>
      <c r="CC3618" s="129" t="s">
        <v>204</v>
      </c>
      <c r="CD3618" s="129" t="s">
        <v>2895</v>
      </c>
      <c r="CE3618" s="129" t="s">
        <v>3045</v>
      </c>
      <c r="CF3618" s="129" t="s">
        <v>3193</v>
      </c>
      <c r="CG3618" s="131" t="s">
        <v>18189</v>
      </c>
      <c r="CH3618" s="131" t="s">
        <v>15884</v>
      </c>
      <c r="CI3618" s="124" t="s">
        <v>22601</v>
      </c>
    </row>
    <row r="3619" spans="45:87" ht="15" hidden="1" x14ac:dyDescent="0.25">
      <c r="AS3619" s="124" t="s">
        <v>7814</v>
      </c>
      <c r="AT3619" s="129" t="s">
        <v>2892</v>
      </c>
      <c r="AU3619" s="129" t="s">
        <v>204</v>
      </c>
      <c r="AV3619" s="129" t="s">
        <v>2896</v>
      </c>
      <c r="AW3619" s="129" t="s">
        <v>3050</v>
      </c>
      <c r="AX3619" s="129" t="s">
        <v>3067</v>
      </c>
      <c r="AZ3619" s="129" t="s">
        <v>3984</v>
      </c>
      <c r="BA3619" s="130" t="s">
        <v>15885</v>
      </c>
      <c r="BB3619" s="130" t="s">
        <v>15886</v>
      </c>
      <c r="BH3619" s="124"/>
      <c r="BI3619" s="124"/>
      <c r="BP3619" s="123"/>
      <c r="BQ3619" s="123"/>
      <c r="BR3619" s="123"/>
      <c r="BX3619" s="123"/>
      <c r="BY3619" s="123"/>
      <c r="CB3619" s="129" t="s">
        <v>2892</v>
      </c>
      <c r="CC3619" s="129" t="s">
        <v>204</v>
      </c>
      <c r="CD3619" s="129" t="s">
        <v>2896</v>
      </c>
      <c r="CE3619" s="129" t="s">
        <v>3050</v>
      </c>
      <c r="CF3619" s="129" t="s">
        <v>3067</v>
      </c>
      <c r="CG3619" s="131" t="s">
        <v>18190</v>
      </c>
      <c r="CH3619" s="131" t="s">
        <v>15886</v>
      </c>
      <c r="CI3619" s="124" t="s">
        <v>22602</v>
      </c>
    </row>
    <row r="3620" spans="45:87" ht="15" hidden="1" x14ac:dyDescent="0.25">
      <c r="AS3620" s="124" t="s">
        <v>7815</v>
      </c>
      <c r="AT3620" s="129" t="s">
        <v>2892</v>
      </c>
      <c r="AU3620" s="129" t="s">
        <v>204</v>
      </c>
      <c r="AV3620" s="129" t="s">
        <v>2896</v>
      </c>
      <c r="AW3620" s="129" t="s">
        <v>3050</v>
      </c>
      <c r="AX3620" s="129" t="s">
        <v>3194</v>
      </c>
      <c r="AZ3620" s="129" t="s">
        <v>3984</v>
      </c>
      <c r="BA3620" s="130" t="s">
        <v>15887</v>
      </c>
      <c r="BB3620" s="130" t="s">
        <v>15888</v>
      </c>
      <c r="BH3620" s="124"/>
      <c r="BI3620" s="124"/>
      <c r="BP3620" s="123"/>
      <c r="BQ3620" s="123"/>
      <c r="BR3620" s="123"/>
      <c r="BX3620" s="123"/>
      <c r="BY3620" s="123"/>
      <c r="CB3620" s="129" t="s">
        <v>2892</v>
      </c>
      <c r="CC3620" s="129" t="s">
        <v>204</v>
      </c>
      <c r="CD3620" s="129" t="s">
        <v>2896</v>
      </c>
      <c r="CE3620" s="129" t="s">
        <v>3050</v>
      </c>
      <c r="CF3620" s="129" t="s">
        <v>3194</v>
      </c>
      <c r="CG3620" s="131" t="s">
        <v>18190</v>
      </c>
      <c r="CH3620" s="131" t="s">
        <v>15888</v>
      </c>
      <c r="CI3620" s="124" t="s">
        <v>22603</v>
      </c>
    </row>
    <row r="3621" spans="45:87" ht="15" hidden="1" x14ac:dyDescent="0.25">
      <c r="AS3621" s="124" t="s">
        <v>7816</v>
      </c>
      <c r="AT3621" s="129" t="s">
        <v>2892</v>
      </c>
      <c r="AU3621" s="129" t="s">
        <v>204</v>
      </c>
      <c r="AV3621" s="129" t="s">
        <v>2896</v>
      </c>
      <c r="AW3621" s="129" t="s">
        <v>3050</v>
      </c>
      <c r="AX3621" s="129" t="s">
        <v>3071</v>
      </c>
      <c r="AZ3621" s="129" t="s">
        <v>3984</v>
      </c>
      <c r="BA3621" s="130" t="s">
        <v>15889</v>
      </c>
      <c r="BB3621" s="130" t="s">
        <v>15890</v>
      </c>
      <c r="BH3621" s="124"/>
      <c r="BI3621" s="124"/>
      <c r="BP3621" s="123"/>
      <c r="BQ3621" s="123"/>
      <c r="BR3621" s="123"/>
      <c r="BX3621" s="123"/>
      <c r="BY3621" s="123"/>
      <c r="CB3621" s="129" t="s">
        <v>2892</v>
      </c>
      <c r="CC3621" s="129" t="s">
        <v>204</v>
      </c>
      <c r="CD3621" s="129" t="s">
        <v>2896</v>
      </c>
      <c r="CE3621" s="129" t="s">
        <v>3050</v>
      </c>
      <c r="CF3621" s="129" t="s">
        <v>3071</v>
      </c>
      <c r="CG3621" s="131" t="s">
        <v>18190</v>
      </c>
      <c r="CH3621" s="131" t="s">
        <v>15890</v>
      </c>
      <c r="CI3621" s="124" t="s">
        <v>22604</v>
      </c>
    </row>
    <row r="3622" spans="45:87" ht="15" hidden="1" x14ac:dyDescent="0.25">
      <c r="AS3622" s="124" t="s">
        <v>7817</v>
      </c>
      <c r="AT3622" s="129" t="s">
        <v>2892</v>
      </c>
      <c r="AU3622" s="129" t="s">
        <v>204</v>
      </c>
      <c r="AV3622" s="129" t="s">
        <v>2896</v>
      </c>
      <c r="AW3622" s="129" t="s">
        <v>3050</v>
      </c>
      <c r="AX3622" s="129" t="s">
        <v>3073</v>
      </c>
      <c r="AZ3622" s="129" t="s">
        <v>3984</v>
      </c>
      <c r="BA3622" s="130" t="s">
        <v>15891</v>
      </c>
      <c r="BB3622" s="130" t="s">
        <v>15892</v>
      </c>
      <c r="BH3622" s="124"/>
      <c r="BI3622" s="124"/>
      <c r="BP3622" s="123"/>
      <c r="BQ3622" s="123"/>
      <c r="BR3622" s="123"/>
      <c r="BX3622" s="123"/>
      <c r="BY3622" s="123"/>
      <c r="CB3622" s="129" t="s">
        <v>2892</v>
      </c>
      <c r="CC3622" s="129" t="s">
        <v>204</v>
      </c>
      <c r="CD3622" s="129" t="s">
        <v>2896</v>
      </c>
      <c r="CE3622" s="129" t="s">
        <v>3050</v>
      </c>
      <c r="CF3622" s="129" t="s">
        <v>3073</v>
      </c>
      <c r="CG3622" s="131" t="s">
        <v>18190</v>
      </c>
      <c r="CH3622" s="131" t="s">
        <v>15892</v>
      </c>
      <c r="CI3622" s="124" t="s">
        <v>22605</v>
      </c>
    </row>
    <row r="3623" spans="45:87" ht="15" hidden="1" x14ac:dyDescent="0.25">
      <c r="AS3623" s="124" t="s">
        <v>7818</v>
      </c>
      <c r="AT3623" s="129" t="s">
        <v>2892</v>
      </c>
      <c r="AU3623" s="129" t="s">
        <v>204</v>
      </c>
      <c r="AV3623" s="129" t="s">
        <v>2896</v>
      </c>
      <c r="AW3623" s="129" t="s">
        <v>3050</v>
      </c>
      <c r="AX3623" s="129" t="s">
        <v>3075</v>
      </c>
      <c r="AZ3623" s="129" t="s">
        <v>3984</v>
      </c>
      <c r="BA3623" s="130" t="s">
        <v>15893</v>
      </c>
      <c r="BB3623" s="130" t="s">
        <v>15894</v>
      </c>
      <c r="BH3623" s="124"/>
      <c r="BI3623" s="124"/>
      <c r="BP3623" s="123"/>
      <c r="BQ3623" s="123"/>
      <c r="BR3623" s="123"/>
      <c r="BX3623" s="123"/>
      <c r="BY3623" s="123"/>
      <c r="CB3623" s="129" t="s">
        <v>2892</v>
      </c>
      <c r="CC3623" s="129" t="s">
        <v>204</v>
      </c>
      <c r="CD3623" s="129" t="s">
        <v>2896</v>
      </c>
      <c r="CE3623" s="129" t="s">
        <v>3050</v>
      </c>
      <c r="CF3623" s="129" t="s">
        <v>3075</v>
      </c>
      <c r="CG3623" s="131" t="s">
        <v>18190</v>
      </c>
      <c r="CH3623" s="131" t="s">
        <v>15894</v>
      </c>
      <c r="CI3623" s="124" t="s">
        <v>22606</v>
      </c>
    </row>
    <row r="3624" spans="45:87" ht="15" hidden="1" x14ac:dyDescent="0.25">
      <c r="AS3624" s="124" t="s">
        <v>7819</v>
      </c>
      <c r="AT3624" s="129" t="s">
        <v>2892</v>
      </c>
      <c r="AU3624" s="129" t="s">
        <v>204</v>
      </c>
      <c r="AV3624" s="129" t="s">
        <v>2896</v>
      </c>
      <c r="AW3624" s="129" t="s">
        <v>3050</v>
      </c>
      <c r="AX3624" s="129" t="s">
        <v>3076</v>
      </c>
      <c r="AZ3624" s="129" t="s">
        <v>3984</v>
      </c>
      <c r="BA3624" s="130" t="s">
        <v>15895</v>
      </c>
      <c r="BB3624" s="130" t="s">
        <v>15896</v>
      </c>
      <c r="BH3624" s="124"/>
      <c r="BI3624" s="124"/>
      <c r="BP3624" s="123"/>
      <c r="BQ3624" s="123"/>
      <c r="BR3624" s="123"/>
      <c r="BX3624" s="123"/>
      <c r="BY3624" s="123"/>
      <c r="CB3624" s="129" t="s">
        <v>2892</v>
      </c>
      <c r="CC3624" s="129" t="s">
        <v>204</v>
      </c>
      <c r="CD3624" s="129" t="s">
        <v>2896</v>
      </c>
      <c r="CE3624" s="129" t="s">
        <v>3050</v>
      </c>
      <c r="CF3624" s="129" t="s">
        <v>3076</v>
      </c>
      <c r="CG3624" s="131" t="s">
        <v>18190</v>
      </c>
      <c r="CH3624" s="131" t="s">
        <v>15896</v>
      </c>
      <c r="CI3624" s="124" t="s">
        <v>22607</v>
      </c>
    </row>
    <row r="3625" spans="45:87" ht="15" hidden="1" x14ac:dyDescent="0.25">
      <c r="AS3625" s="124" t="s">
        <v>7820</v>
      </c>
      <c r="AT3625" s="129" t="s">
        <v>2892</v>
      </c>
      <c r="AU3625" s="129" t="s">
        <v>204</v>
      </c>
      <c r="AV3625" s="129" t="s">
        <v>2896</v>
      </c>
      <c r="AW3625" s="129" t="s">
        <v>3050</v>
      </c>
      <c r="AX3625" s="129" t="s">
        <v>3080</v>
      </c>
      <c r="AZ3625" s="129" t="s">
        <v>3984</v>
      </c>
      <c r="BA3625" s="130" t="s">
        <v>15897</v>
      </c>
      <c r="BB3625" s="130" t="s">
        <v>15898</v>
      </c>
      <c r="BH3625" s="124"/>
      <c r="BI3625" s="124"/>
      <c r="BP3625" s="123"/>
      <c r="BQ3625" s="123"/>
      <c r="BR3625" s="123"/>
      <c r="BX3625" s="123"/>
      <c r="BY3625" s="123"/>
      <c r="CB3625" s="129" t="s">
        <v>2892</v>
      </c>
      <c r="CC3625" s="129" t="s">
        <v>204</v>
      </c>
      <c r="CD3625" s="129" t="s">
        <v>2896</v>
      </c>
      <c r="CE3625" s="129" t="s">
        <v>3050</v>
      </c>
      <c r="CF3625" s="129" t="s">
        <v>3080</v>
      </c>
      <c r="CG3625" s="131" t="s">
        <v>18190</v>
      </c>
      <c r="CH3625" s="131" t="s">
        <v>15898</v>
      </c>
      <c r="CI3625" s="124" t="s">
        <v>22608</v>
      </c>
    </row>
    <row r="3626" spans="45:87" ht="15" hidden="1" x14ac:dyDescent="0.25">
      <c r="AS3626" s="124" t="s">
        <v>7821</v>
      </c>
      <c r="AT3626" s="129" t="s">
        <v>2892</v>
      </c>
      <c r="AU3626" s="129" t="s">
        <v>204</v>
      </c>
      <c r="AV3626" s="129" t="s">
        <v>2896</v>
      </c>
      <c r="AW3626" s="129" t="s">
        <v>3050</v>
      </c>
      <c r="AX3626" s="129" t="s">
        <v>3195</v>
      </c>
      <c r="AZ3626" s="129" t="s">
        <v>3984</v>
      </c>
      <c r="BA3626" s="130" t="s">
        <v>15899</v>
      </c>
      <c r="BB3626" s="130" t="s">
        <v>15900</v>
      </c>
      <c r="BH3626" s="124"/>
      <c r="BI3626" s="124"/>
      <c r="BP3626" s="123"/>
      <c r="BQ3626" s="123"/>
      <c r="BR3626" s="123"/>
      <c r="BX3626" s="123"/>
      <c r="BY3626" s="123"/>
      <c r="CB3626" s="129" t="s">
        <v>2892</v>
      </c>
      <c r="CC3626" s="129" t="s">
        <v>204</v>
      </c>
      <c r="CD3626" s="129" t="s">
        <v>2896</v>
      </c>
      <c r="CE3626" s="129" t="s">
        <v>3050</v>
      </c>
      <c r="CF3626" s="129" t="s">
        <v>3195</v>
      </c>
      <c r="CG3626" s="131" t="s">
        <v>18190</v>
      </c>
      <c r="CH3626" s="131" t="s">
        <v>15900</v>
      </c>
      <c r="CI3626" s="124" t="s">
        <v>22609</v>
      </c>
    </row>
    <row r="3627" spans="45:87" ht="15" hidden="1" x14ac:dyDescent="0.25">
      <c r="AS3627" s="124" t="s">
        <v>7822</v>
      </c>
      <c r="AT3627" s="129" t="s">
        <v>2892</v>
      </c>
      <c r="AU3627" s="129" t="s">
        <v>204</v>
      </c>
      <c r="AV3627" s="129" t="s">
        <v>2896</v>
      </c>
      <c r="AW3627" s="129" t="s">
        <v>3050</v>
      </c>
      <c r="AX3627" s="129" t="s">
        <v>3196</v>
      </c>
      <c r="AZ3627" s="129" t="s">
        <v>3984</v>
      </c>
      <c r="BA3627" s="130" t="s">
        <v>15901</v>
      </c>
      <c r="BB3627" s="130" t="s">
        <v>15902</v>
      </c>
      <c r="BH3627" s="124"/>
      <c r="BI3627" s="124"/>
      <c r="BP3627" s="123"/>
      <c r="BQ3627" s="123"/>
      <c r="BR3627" s="123"/>
      <c r="BX3627" s="123"/>
      <c r="BY3627" s="123"/>
      <c r="CB3627" s="129" t="s">
        <v>2892</v>
      </c>
      <c r="CC3627" s="129" t="s">
        <v>204</v>
      </c>
      <c r="CD3627" s="129" t="s">
        <v>2896</v>
      </c>
      <c r="CE3627" s="129" t="s">
        <v>3050</v>
      </c>
      <c r="CF3627" s="129" t="s">
        <v>3196</v>
      </c>
      <c r="CG3627" s="131" t="s">
        <v>18190</v>
      </c>
      <c r="CH3627" s="131" t="s">
        <v>15902</v>
      </c>
      <c r="CI3627" s="124" t="s">
        <v>22610</v>
      </c>
    </row>
    <row r="3628" spans="45:87" ht="15" hidden="1" x14ac:dyDescent="0.25">
      <c r="AS3628" s="124" t="s">
        <v>7823</v>
      </c>
      <c r="AT3628" s="129" t="s">
        <v>2892</v>
      </c>
      <c r="AU3628" s="129" t="s">
        <v>204</v>
      </c>
      <c r="AV3628" s="129" t="s">
        <v>2896</v>
      </c>
      <c r="AW3628" s="129" t="s">
        <v>3050</v>
      </c>
      <c r="AX3628" s="129" t="s">
        <v>3197</v>
      </c>
      <c r="AZ3628" s="129" t="s">
        <v>3984</v>
      </c>
      <c r="BA3628" s="130" t="s">
        <v>15903</v>
      </c>
      <c r="BB3628" s="130" t="s">
        <v>15904</v>
      </c>
      <c r="BH3628" s="124"/>
      <c r="BI3628" s="124"/>
      <c r="BP3628" s="123"/>
      <c r="BQ3628" s="123"/>
      <c r="BR3628" s="123"/>
      <c r="BX3628" s="123"/>
      <c r="BY3628" s="123"/>
      <c r="CB3628" s="129" t="s">
        <v>2892</v>
      </c>
      <c r="CC3628" s="129" t="s">
        <v>204</v>
      </c>
      <c r="CD3628" s="129" t="s">
        <v>2896</v>
      </c>
      <c r="CE3628" s="129" t="s">
        <v>3050</v>
      </c>
      <c r="CF3628" s="129" t="s">
        <v>3197</v>
      </c>
      <c r="CG3628" s="131" t="s">
        <v>18190</v>
      </c>
      <c r="CH3628" s="131" t="s">
        <v>15904</v>
      </c>
      <c r="CI3628" s="124" t="s">
        <v>22611</v>
      </c>
    </row>
    <row r="3629" spans="45:87" ht="15" hidden="1" x14ac:dyDescent="0.25">
      <c r="AS3629" s="124" t="s">
        <v>7824</v>
      </c>
      <c r="AT3629" s="129" t="s">
        <v>2892</v>
      </c>
      <c r="AU3629" s="129" t="s">
        <v>204</v>
      </c>
      <c r="AV3629" s="129" t="s">
        <v>2897</v>
      </c>
      <c r="AW3629" s="129" t="s">
        <v>3081</v>
      </c>
      <c r="AX3629" s="129" t="s">
        <v>3100</v>
      </c>
      <c r="AZ3629" s="129" t="s">
        <v>3984</v>
      </c>
      <c r="BA3629" s="130" t="s">
        <v>15905</v>
      </c>
      <c r="BB3629" s="130" t="s">
        <v>15906</v>
      </c>
      <c r="BH3629" s="124"/>
      <c r="BI3629" s="124"/>
      <c r="BP3629" s="123"/>
      <c r="BQ3629" s="123"/>
      <c r="BR3629" s="123"/>
      <c r="BX3629" s="123"/>
      <c r="BY3629" s="123"/>
      <c r="CB3629" s="129" t="s">
        <v>2892</v>
      </c>
      <c r="CC3629" s="129" t="s">
        <v>204</v>
      </c>
      <c r="CD3629" s="129" t="s">
        <v>2897</v>
      </c>
      <c r="CE3629" s="129" t="s">
        <v>3081</v>
      </c>
      <c r="CF3629" s="129" t="s">
        <v>3100</v>
      </c>
      <c r="CG3629" s="131" t="s">
        <v>18191</v>
      </c>
      <c r="CH3629" s="131" t="s">
        <v>15906</v>
      </c>
      <c r="CI3629" s="124" t="s">
        <v>22612</v>
      </c>
    </row>
    <row r="3630" spans="45:87" ht="15" hidden="1" x14ac:dyDescent="0.25">
      <c r="AS3630" s="124" t="s">
        <v>7825</v>
      </c>
      <c r="AT3630" s="129" t="s">
        <v>2892</v>
      </c>
      <c r="AU3630" s="129" t="s">
        <v>204</v>
      </c>
      <c r="AV3630" s="129" t="s">
        <v>2897</v>
      </c>
      <c r="AW3630" s="129" t="s">
        <v>3081</v>
      </c>
      <c r="AX3630" s="129" t="s">
        <v>3101</v>
      </c>
      <c r="AZ3630" s="129" t="s">
        <v>3984</v>
      </c>
      <c r="BA3630" s="130" t="s">
        <v>15907</v>
      </c>
      <c r="BB3630" s="130" t="s">
        <v>15908</v>
      </c>
      <c r="BH3630" s="124"/>
      <c r="BI3630" s="124"/>
      <c r="BP3630" s="123"/>
      <c r="BQ3630" s="123"/>
      <c r="BR3630" s="123"/>
      <c r="BX3630" s="123"/>
      <c r="BY3630" s="123"/>
      <c r="CB3630" s="129" t="s">
        <v>2892</v>
      </c>
      <c r="CC3630" s="129" t="s">
        <v>204</v>
      </c>
      <c r="CD3630" s="129" t="s">
        <v>2897</v>
      </c>
      <c r="CE3630" s="129" t="s">
        <v>3081</v>
      </c>
      <c r="CF3630" s="129" t="s">
        <v>3101</v>
      </c>
      <c r="CG3630" s="131" t="s">
        <v>18191</v>
      </c>
      <c r="CH3630" s="131" t="s">
        <v>15908</v>
      </c>
      <c r="CI3630" s="124" t="s">
        <v>22613</v>
      </c>
    </row>
    <row r="3631" spans="45:87" ht="15" hidden="1" x14ac:dyDescent="0.25">
      <c r="AS3631" s="124" t="s">
        <v>7826</v>
      </c>
      <c r="AT3631" s="129" t="s">
        <v>2892</v>
      </c>
      <c r="AU3631" s="129" t="s">
        <v>204</v>
      </c>
      <c r="AV3631" s="129" t="s">
        <v>2897</v>
      </c>
      <c r="AW3631" s="129" t="s">
        <v>3081</v>
      </c>
      <c r="AX3631" s="129" t="s">
        <v>3102</v>
      </c>
      <c r="AZ3631" s="129" t="s">
        <v>3984</v>
      </c>
      <c r="BA3631" s="130" t="s">
        <v>15909</v>
      </c>
      <c r="BB3631" s="130" t="s">
        <v>15910</v>
      </c>
      <c r="BH3631" s="124"/>
      <c r="BI3631" s="124"/>
      <c r="BP3631" s="123"/>
      <c r="BQ3631" s="123"/>
      <c r="BR3631" s="123"/>
      <c r="BX3631" s="123"/>
      <c r="BY3631" s="123"/>
      <c r="CB3631" s="129" t="s">
        <v>2892</v>
      </c>
      <c r="CC3631" s="129" t="s">
        <v>204</v>
      </c>
      <c r="CD3631" s="129" t="s">
        <v>2897</v>
      </c>
      <c r="CE3631" s="129" t="s">
        <v>3081</v>
      </c>
      <c r="CF3631" s="129" t="s">
        <v>3102</v>
      </c>
      <c r="CG3631" s="131" t="s">
        <v>18191</v>
      </c>
      <c r="CH3631" s="131" t="s">
        <v>15910</v>
      </c>
      <c r="CI3631" s="124" t="s">
        <v>22614</v>
      </c>
    </row>
    <row r="3632" spans="45:87" ht="15" hidden="1" x14ac:dyDescent="0.25">
      <c r="AS3632" s="124" t="s">
        <v>7827</v>
      </c>
      <c r="AT3632" s="129" t="s">
        <v>2892</v>
      </c>
      <c r="AU3632" s="129" t="s">
        <v>204</v>
      </c>
      <c r="AV3632" s="129" t="s">
        <v>2897</v>
      </c>
      <c r="AW3632" s="129" t="s">
        <v>3081</v>
      </c>
      <c r="AX3632" s="129" t="s">
        <v>3104</v>
      </c>
      <c r="AZ3632" s="129" t="s">
        <v>3984</v>
      </c>
      <c r="BA3632" s="130" t="s">
        <v>15911</v>
      </c>
      <c r="BB3632" s="130" t="s">
        <v>15912</v>
      </c>
      <c r="BH3632" s="124"/>
      <c r="BI3632" s="124"/>
      <c r="BP3632" s="123"/>
      <c r="BQ3632" s="123"/>
      <c r="BR3632" s="123"/>
      <c r="BX3632" s="123"/>
      <c r="BY3632" s="123"/>
      <c r="CB3632" s="129" t="s">
        <v>2892</v>
      </c>
      <c r="CC3632" s="129" t="s">
        <v>204</v>
      </c>
      <c r="CD3632" s="129" t="s">
        <v>2897</v>
      </c>
      <c r="CE3632" s="129" t="s">
        <v>3081</v>
      </c>
      <c r="CF3632" s="129" t="s">
        <v>3104</v>
      </c>
      <c r="CG3632" s="131" t="s">
        <v>18191</v>
      </c>
      <c r="CH3632" s="131" t="s">
        <v>15912</v>
      </c>
      <c r="CI3632" s="124" t="s">
        <v>22615</v>
      </c>
    </row>
    <row r="3633" spans="45:87" ht="15" hidden="1" x14ac:dyDescent="0.25">
      <c r="AS3633" s="124" t="s">
        <v>7828</v>
      </c>
      <c r="AT3633" s="129" t="s">
        <v>2892</v>
      </c>
      <c r="AU3633" s="129" t="s">
        <v>204</v>
      </c>
      <c r="AV3633" s="129" t="s">
        <v>2897</v>
      </c>
      <c r="AW3633" s="129" t="s">
        <v>3081</v>
      </c>
      <c r="AX3633" s="129" t="s">
        <v>3198</v>
      </c>
      <c r="AZ3633" s="129" t="s">
        <v>3984</v>
      </c>
      <c r="BA3633" s="130" t="s">
        <v>15913</v>
      </c>
      <c r="BB3633" s="130" t="s">
        <v>15914</v>
      </c>
      <c r="BH3633" s="124"/>
      <c r="BI3633" s="124"/>
      <c r="BP3633" s="123"/>
      <c r="BQ3633" s="123"/>
      <c r="BR3633" s="123"/>
      <c r="BX3633" s="123"/>
      <c r="BY3633" s="123"/>
      <c r="CB3633" s="129" t="s">
        <v>2892</v>
      </c>
      <c r="CC3633" s="129" t="s">
        <v>204</v>
      </c>
      <c r="CD3633" s="129" t="s">
        <v>2897</v>
      </c>
      <c r="CE3633" s="129" t="s">
        <v>3081</v>
      </c>
      <c r="CF3633" s="129" t="s">
        <v>3198</v>
      </c>
      <c r="CG3633" s="131" t="s">
        <v>18191</v>
      </c>
      <c r="CH3633" s="131" t="s">
        <v>15914</v>
      </c>
      <c r="CI3633" s="124" t="s">
        <v>22616</v>
      </c>
    </row>
    <row r="3634" spans="45:87" ht="15" hidden="1" x14ac:dyDescent="0.25">
      <c r="AS3634" s="124" t="s">
        <v>7829</v>
      </c>
      <c r="AT3634" s="129" t="s">
        <v>2892</v>
      </c>
      <c r="AU3634" s="129" t="s">
        <v>204</v>
      </c>
      <c r="AV3634" s="129" t="s">
        <v>2897</v>
      </c>
      <c r="AW3634" s="129" t="s">
        <v>3081</v>
      </c>
      <c r="AX3634" s="129" t="s">
        <v>3199</v>
      </c>
      <c r="AZ3634" s="129" t="s">
        <v>3984</v>
      </c>
      <c r="BA3634" s="130" t="s">
        <v>15915</v>
      </c>
      <c r="BB3634" s="130" t="s">
        <v>15916</v>
      </c>
      <c r="BH3634" s="124"/>
      <c r="BI3634" s="124"/>
      <c r="BP3634" s="123"/>
      <c r="BQ3634" s="123"/>
      <c r="BR3634" s="123"/>
      <c r="BX3634" s="123"/>
      <c r="BY3634" s="123"/>
      <c r="CB3634" s="129" t="s">
        <v>2892</v>
      </c>
      <c r="CC3634" s="129" t="s">
        <v>204</v>
      </c>
      <c r="CD3634" s="129" t="s">
        <v>2897</v>
      </c>
      <c r="CE3634" s="129" t="s">
        <v>3081</v>
      </c>
      <c r="CF3634" s="129" t="s">
        <v>3199</v>
      </c>
      <c r="CG3634" s="131" t="s">
        <v>18191</v>
      </c>
      <c r="CH3634" s="131" t="s">
        <v>15916</v>
      </c>
      <c r="CI3634" s="124" t="s">
        <v>22617</v>
      </c>
    </row>
    <row r="3635" spans="45:87" ht="15" hidden="1" x14ac:dyDescent="0.25">
      <c r="AS3635" s="124" t="s">
        <v>7830</v>
      </c>
      <c r="AT3635" s="129" t="s">
        <v>2892</v>
      </c>
      <c r="AU3635" s="129" t="s">
        <v>204</v>
      </c>
      <c r="AV3635" s="129" t="s">
        <v>2897</v>
      </c>
      <c r="AW3635" s="129" t="s">
        <v>3081</v>
      </c>
      <c r="AX3635" s="129" t="s">
        <v>3105</v>
      </c>
      <c r="AZ3635" s="129" t="s">
        <v>3984</v>
      </c>
      <c r="BA3635" s="130" t="s">
        <v>15917</v>
      </c>
      <c r="BB3635" s="130" t="s">
        <v>15918</v>
      </c>
      <c r="BH3635" s="124"/>
      <c r="BI3635" s="124"/>
      <c r="BP3635" s="123"/>
      <c r="BQ3635" s="123"/>
      <c r="BR3635" s="123"/>
      <c r="BX3635" s="123"/>
      <c r="BY3635" s="123"/>
      <c r="CB3635" s="129" t="s">
        <v>2892</v>
      </c>
      <c r="CC3635" s="129" t="s">
        <v>204</v>
      </c>
      <c r="CD3635" s="129" t="s">
        <v>2897</v>
      </c>
      <c r="CE3635" s="129" t="s">
        <v>3081</v>
      </c>
      <c r="CF3635" s="129" t="s">
        <v>3105</v>
      </c>
      <c r="CG3635" s="131" t="s">
        <v>18191</v>
      </c>
      <c r="CH3635" s="131" t="s">
        <v>15918</v>
      </c>
      <c r="CI3635" s="124" t="s">
        <v>22618</v>
      </c>
    </row>
    <row r="3636" spans="45:87" ht="15" hidden="1" x14ac:dyDescent="0.25">
      <c r="AS3636" s="124" t="s">
        <v>7831</v>
      </c>
      <c r="AT3636" s="129" t="s">
        <v>2892</v>
      </c>
      <c r="AU3636" s="129" t="s">
        <v>204</v>
      </c>
      <c r="AV3636" s="129" t="s">
        <v>2897</v>
      </c>
      <c r="AW3636" s="129" t="s">
        <v>3081</v>
      </c>
      <c r="AX3636" s="129" t="s">
        <v>3106</v>
      </c>
      <c r="AZ3636" s="129" t="s">
        <v>3984</v>
      </c>
      <c r="BA3636" s="130" t="s">
        <v>15919</v>
      </c>
      <c r="BB3636" s="130" t="s">
        <v>15920</v>
      </c>
      <c r="BH3636" s="124"/>
      <c r="BI3636" s="124"/>
      <c r="BP3636" s="123"/>
      <c r="BQ3636" s="123"/>
      <c r="BR3636" s="123"/>
      <c r="BX3636" s="123"/>
      <c r="BY3636" s="123"/>
      <c r="CB3636" s="129" t="s">
        <v>2892</v>
      </c>
      <c r="CC3636" s="129" t="s">
        <v>204</v>
      </c>
      <c r="CD3636" s="129" t="s">
        <v>2897</v>
      </c>
      <c r="CE3636" s="129" t="s">
        <v>3081</v>
      </c>
      <c r="CF3636" s="129" t="s">
        <v>3106</v>
      </c>
      <c r="CG3636" s="131" t="s">
        <v>18191</v>
      </c>
      <c r="CH3636" s="131" t="s">
        <v>15920</v>
      </c>
      <c r="CI3636" s="124" t="s">
        <v>22619</v>
      </c>
    </row>
    <row r="3637" spans="45:87" ht="15" hidden="1" x14ac:dyDescent="0.25">
      <c r="AS3637" s="124" t="s">
        <v>7832</v>
      </c>
      <c r="AT3637" s="129" t="s">
        <v>2892</v>
      </c>
      <c r="AU3637" s="129" t="s">
        <v>204</v>
      </c>
      <c r="AV3637" s="129" t="s">
        <v>2897</v>
      </c>
      <c r="AW3637" s="129" t="s">
        <v>3081</v>
      </c>
      <c r="AX3637" s="129" t="s">
        <v>3109</v>
      </c>
      <c r="AZ3637" s="129" t="s">
        <v>3984</v>
      </c>
      <c r="BA3637" s="130" t="s">
        <v>15921</v>
      </c>
      <c r="BB3637" s="130" t="s">
        <v>15922</v>
      </c>
      <c r="BH3637" s="124"/>
      <c r="BI3637" s="124"/>
      <c r="BP3637" s="123"/>
      <c r="BQ3637" s="123"/>
      <c r="BR3637" s="123"/>
      <c r="BX3637" s="123"/>
      <c r="BY3637" s="123"/>
      <c r="CB3637" s="129" t="s">
        <v>2892</v>
      </c>
      <c r="CC3637" s="129" t="s">
        <v>204</v>
      </c>
      <c r="CD3637" s="129" t="s">
        <v>2897</v>
      </c>
      <c r="CE3637" s="129" t="s">
        <v>3081</v>
      </c>
      <c r="CF3637" s="129" t="s">
        <v>3109</v>
      </c>
      <c r="CG3637" s="131" t="s">
        <v>18191</v>
      </c>
      <c r="CH3637" s="131" t="s">
        <v>15922</v>
      </c>
      <c r="CI3637" s="124" t="s">
        <v>22620</v>
      </c>
    </row>
    <row r="3638" spans="45:87" ht="15" hidden="1" x14ac:dyDescent="0.25">
      <c r="AS3638" s="124" t="s">
        <v>7833</v>
      </c>
      <c r="AT3638" s="129" t="s">
        <v>2892</v>
      </c>
      <c r="AU3638" s="129" t="s">
        <v>204</v>
      </c>
      <c r="AV3638" s="129" t="s">
        <v>2897</v>
      </c>
      <c r="AW3638" s="129" t="s">
        <v>3081</v>
      </c>
      <c r="AX3638" s="129" t="s">
        <v>3200</v>
      </c>
      <c r="AZ3638" s="129" t="s">
        <v>3984</v>
      </c>
      <c r="BA3638" s="130" t="s">
        <v>15923</v>
      </c>
      <c r="BB3638" s="130" t="s">
        <v>15924</v>
      </c>
      <c r="BH3638" s="124"/>
      <c r="BI3638" s="124"/>
      <c r="BP3638" s="123"/>
      <c r="BQ3638" s="123"/>
      <c r="BR3638" s="123"/>
      <c r="BX3638" s="123"/>
      <c r="BY3638" s="123"/>
      <c r="CB3638" s="129" t="s">
        <v>2892</v>
      </c>
      <c r="CC3638" s="129" t="s">
        <v>204</v>
      </c>
      <c r="CD3638" s="129" t="s">
        <v>2897</v>
      </c>
      <c r="CE3638" s="129" t="s">
        <v>3081</v>
      </c>
      <c r="CF3638" s="129" t="s">
        <v>3200</v>
      </c>
      <c r="CG3638" s="131" t="s">
        <v>18191</v>
      </c>
      <c r="CH3638" s="131" t="s">
        <v>15924</v>
      </c>
      <c r="CI3638" s="124" t="s">
        <v>22621</v>
      </c>
    </row>
    <row r="3639" spans="45:87" ht="15" hidden="1" x14ac:dyDescent="0.25">
      <c r="AS3639" s="124" t="s">
        <v>7834</v>
      </c>
      <c r="AT3639" s="129" t="s">
        <v>2892</v>
      </c>
      <c r="AU3639" s="129" t="s">
        <v>204</v>
      </c>
      <c r="AV3639" s="129" t="s">
        <v>2897</v>
      </c>
      <c r="AW3639" s="129" t="s">
        <v>3081</v>
      </c>
      <c r="AX3639" s="129" t="s">
        <v>3201</v>
      </c>
      <c r="AZ3639" s="129" t="s">
        <v>3984</v>
      </c>
      <c r="BA3639" s="130" t="s">
        <v>15925</v>
      </c>
      <c r="BB3639" s="130" t="s">
        <v>15926</v>
      </c>
      <c r="BH3639" s="124"/>
      <c r="BI3639" s="124"/>
      <c r="BP3639" s="123"/>
      <c r="BQ3639" s="123"/>
      <c r="BR3639" s="123"/>
      <c r="BX3639" s="123"/>
      <c r="BY3639" s="123"/>
      <c r="CB3639" s="129" t="s">
        <v>2892</v>
      </c>
      <c r="CC3639" s="129" t="s">
        <v>204</v>
      </c>
      <c r="CD3639" s="129" t="s">
        <v>2897</v>
      </c>
      <c r="CE3639" s="129" t="s">
        <v>3081</v>
      </c>
      <c r="CF3639" s="129" t="s">
        <v>3201</v>
      </c>
      <c r="CG3639" s="131" t="s">
        <v>18191</v>
      </c>
      <c r="CH3639" s="131" t="s">
        <v>15926</v>
      </c>
      <c r="CI3639" s="124" t="s">
        <v>22622</v>
      </c>
    </row>
    <row r="3640" spans="45:87" ht="15" hidden="1" x14ac:dyDescent="0.25">
      <c r="AS3640" s="124" t="s">
        <v>7835</v>
      </c>
      <c r="AT3640" s="129" t="s">
        <v>2892</v>
      </c>
      <c r="AU3640" s="129" t="s">
        <v>204</v>
      </c>
      <c r="AV3640" s="129" t="s">
        <v>2897</v>
      </c>
      <c r="AW3640" s="129" t="s">
        <v>3081</v>
      </c>
      <c r="AX3640" s="129" t="s">
        <v>3110</v>
      </c>
      <c r="AZ3640" s="129" t="s">
        <v>3984</v>
      </c>
      <c r="BA3640" s="130" t="s">
        <v>15927</v>
      </c>
      <c r="BB3640" s="130" t="s">
        <v>15928</v>
      </c>
      <c r="BH3640" s="124"/>
      <c r="BI3640" s="124"/>
      <c r="BP3640" s="123"/>
      <c r="BQ3640" s="123"/>
      <c r="BR3640" s="123"/>
      <c r="BX3640" s="123"/>
      <c r="BY3640" s="123"/>
      <c r="CB3640" s="129" t="s">
        <v>2892</v>
      </c>
      <c r="CC3640" s="129" t="s">
        <v>204</v>
      </c>
      <c r="CD3640" s="129" t="s">
        <v>2897</v>
      </c>
      <c r="CE3640" s="129" t="s">
        <v>3081</v>
      </c>
      <c r="CF3640" s="129" t="s">
        <v>3110</v>
      </c>
      <c r="CG3640" s="131" t="s">
        <v>18191</v>
      </c>
      <c r="CH3640" s="131" t="s">
        <v>15928</v>
      </c>
      <c r="CI3640" s="124" t="s">
        <v>22623</v>
      </c>
    </row>
    <row r="3641" spans="45:87" ht="15" hidden="1" x14ac:dyDescent="0.25">
      <c r="AS3641" s="124" t="s">
        <v>7836</v>
      </c>
      <c r="AT3641" s="129" t="s">
        <v>2892</v>
      </c>
      <c r="AU3641" s="129" t="s">
        <v>204</v>
      </c>
      <c r="AV3641" s="129" t="s">
        <v>2897</v>
      </c>
      <c r="AW3641" s="129" t="s">
        <v>3081</v>
      </c>
      <c r="AX3641" s="129" t="s">
        <v>3111</v>
      </c>
      <c r="AZ3641" s="129" t="s">
        <v>3984</v>
      </c>
      <c r="BA3641" s="130" t="s">
        <v>15929</v>
      </c>
      <c r="BB3641" s="130" t="s">
        <v>15930</v>
      </c>
      <c r="BH3641" s="124"/>
      <c r="BI3641" s="124"/>
      <c r="BP3641" s="123"/>
      <c r="BQ3641" s="123"/>
      <c r="BR3641" s="123"/>
      <c r="BX3641" s="123"/>
      <c r="BY3641" s="123"/>
      <c r="CB3641" s="129" t="s">
        <v>2892</v>
      </c>
      <c r="CC3641" s="129" t="s">
        <v>204</v>
      </c>
      <c r="CD3641" s="129" t="s">
        <v>2897</v>
      </c>
      <c r="CE3641" s="129" t="s">
        <v>3081</v>
      </c>
      <c r="CF3641" s="129" t="s">
        <v>3111</v>
      </c>
      <c r="CG3641" s="131" t="s">
        <v>18191</v>
      </c>
      <c r="CH3641" s="131" t="s">
        <v>15930</v>
      </c>
      <c r="CI3641" s="124" t="s">
        <v>22624</v>
      </c>
    </row>
    <row r="3642" spans="45:87" ht="15" hidden="1" x14ac:dyDescent="0.25">
      <c r="AS3642" s="124" t="s">
        <v>7837</v>
      </c>
      <c r="AT3642" s="129" t="s">
        <v>2892</v>
      </c>
      <c r="AU3642" s="129" t="s">
        <v>204</v>
      </c>
      <c r="AV3642" s="129" t="s">
        <v>2897</v>
      </c>
      <c r="AW3642" s="129" t="s">
        <v>3081</v>
      </c>
      <c r="AX3642" s="129" t="s">
        <v>3114</v>
      </c>
      <c r="AZ3642" s="129" t="s">
        <v>3984</v>
      </c>
      <c r="BA3642" s="130" t="s">
        <v>15931</v>
      </c>
      <c r="BB3642" s="130" t="s">
        <v>15932</v>
      </c>
      <c r="BH3642" s="124"/>
      <c r="BI3642" s="124"/>
      <c r="BP3642" s="123"/>
      <c r="BQ3642" s="123"/>
      <c r="BR3642" s="123"/>
      <c r="BX3642" s="123"/>
      <c r="BY3642" s="123"/>
      <c r="CB3642" s="129" t="s">
        <v>2892</v>
      </c>
      <c r="CC3642" s="129" t="s">
        <v>204</v>
      </c>
      <c r="CD3642" s="129" t="s">
        <v>2897</v>
      </c>
      <c r="CE3642" s="129" t="s">
        <v>3081</v>
      </c>
      <c r="CF3642" s="129" t="s">
        <v>3114</v>
      </c>
      <c r="CG3642" s="131" t="s">
        <v>18191</v>
      </c>
      <c r="CH3642" s="131" t="s">
        <v>15932</v>
      </c>
      <c r="CI3642" s="124" t="s">
        <v>22625</v>
      </c>
    </row>
    <row r="3643" spans="45:87" ht="15" hidden="1" x14ac:dyDescent="0.25">
      <c r="AS3643" s="124" t="s">
        <v>7838</v>
      </c>
      <c r="AT3643" s="129" t="s">
        <v>2892</v>
      </c>
      <c r="AU3643" s="129" t="s">
        <v>204</v>
      </c>
      <c r="AV3643" s="129" t="s">
        <v>2897</v>
      </c>
      <c r="AW3643" s="129" t="s">
        <v>3081</v>
      </c>
      <c r="AX3643" s="129" t="s">
        <v>3115</v>
      </c>
      <c r="AZ3643" s="129" t="s">
        <v>3984</v>
      </c>
      <c r="BA3643" s="130" t="s">
        <v>15933</v>
      </c>
      <c r="BB3643" s="130" t="s">
        <v>15934</v>
      </c>
      <c r="BH3643" s="124"/>
      <c r="BI3643" s="124"/>
      <c r="BP3643" s="123"/>
      <c r="BQ3643" s="123"/>
      <c r="BR3643" s="123"/>
      <c r="BX3643" s="123"/>
      <c r="BY3643" s="123"/>
      <c r="CB3643" s="129" t="s">
        <v>2892</v>
      </c>
      <c r="CC3643" s="129" t="s">
        <v>204</v>
      </c>
      <c r="CD3643" s="129" t="s">
        <v>2897</v>
      </c>
      <c r="CE3643" s="129" t="s">
        <v>3081</v>
      </c>
      <c r="CF3643" s="129" t="s">
        <v>3115</v>
      </c>
      <c r="CG3643" s="131" t="s">
        <v>18191</v>
      </c>
      <c r="CH3643" s="131" t="s">
        <v>15934</v>
      </c>
      <c r="CI3643" s="124" t="s">
        <v>22626</v>
      </c>
    </row>
    <row r="3644" spans="45:87" ht="15" hidden="1" x14ac:dyDescent="0.25">
      <c r="AS3644" s="124" t="s">
        <v>7839</v>
      </c>
      <c r="AT3644" s="129" t="s">
        <v>2892</v>
      </c>
      <c r="AU3644" s="129" t="s">
        <v>204</v>
      </c>
      <c r="AV3644" s="129" t="s">
        <v>2897</v>
      </c>
      <c r="AW3644" s="129" t="s">
        <v>3081</v>
      </c>
      <c r="AX3644" s="129" t="s">
        <v>3120</v>
      </c>
      <c r="AZ3644" s="129" t="s">
        <v>3984</v>
      </c>
      <c r="BA3644" s="130" t="s">
        <v>15935</v>
      </c>
      <c r="BB3644" s="130" t="s">
        <v>15936</v>
      </c>
      <c r="BH3644" s="124"/>
      <c r="BI3644" s="124"/>
      <c r="BP3644" s="123"/>
      <c r="BQ3644" s="123"/>
      <c r="BR3644" s="123"/>
      <c r="BX3644" s="123"/>
      <c r="BY3644" s="123"/>
      <c r="CB3644" s="129" t="s">
        <v>2892</v>
      </c>
      <c r="CC3644" s="129" t="s">
        <v>204</v>
      </c>
      <c r="CD3644" s="129" t="s">
        <v>2897</v>
      </c>
      <c r="CE3644" s="129" t="s">
        <v>3081</v>
      </c>
      <c r="CF3644" s="129" t="s">
        <v>3120</v>
      </c>
      <c r="CG3644" s="131" t="s">
        <v>18191</v>
      </c>
      <c r="CH3644" s="131" t="s">
        <v>15936</v>
      </c>
      <c r="CI3644" s="124" t="s">
        <v>22627</v>
      </c>
    </row>
    <row r="3645" spans="45:87" ht="15" hidden="1" x14ac:dyDescent="0.25">
      <c r="AS3645" s="124" t="s">
        <v>7840</v>
      </c>
      <c r="AT3645" s="129" t="s">
        <v>2892</v>
      </c>
      <c r="AU3645" s="129" t="s">
        <v>204</v>
      </c>
      <c r="AV3645" s="129" t="s">
        <v>2897</v>
      </c>
      <c r="AW3645" s="129" t="s">
        <v>3081</v>
      </c>
      <c r="AX3645" s="129" t="s">
        <v>3121</v>
      </c>
      <c r="AZ3645" s="129" t="s">
        <v>3984</v>
      </c>
      <c r="BA3645" s="130" t="s">
        <v>15937</v>
      </c>
      <c r="BB3645" s="130" t="s">
        <v>15938</v>
      </c>
      <c r="BH3645" s="124"/>
      <c r="BI3645" s="124"/>
      <c r="BP3645" s="123"/>
      <c r="BQ3645" s="123"/>
      <c r="BR3645" s="123"/>
      <c r="BX3645" s="123"/>
      <c r="BY3645" s="123"/>
      <c r="CB3645" s="129" t="s">
        <v>2892</v>
      </c>
      <c r="CC3645" s="129" t="s">
        <v>204</v>
      </c>
      <c r="CD3645" s="129" t="s">
        <v>2897</v>
      </c>
      <c r="CE3645" s="129" t="s">
        <v>3081</v>
      </c>
      <c r="CF3645" s="129" t="s">
        <v>3121</v>
      </c>
      <c r="CG3645" s="131" t="s">
        <v>18191</v>
      </c>
      <c r="CH3645" s="131" t="s">
        <v>15938</v>
      </c>
      <c r="CI3645" s="124" t="s">
        <v>22628</v>
      </c>
    </row>
    <row r="3646" spans="45:87" ht="15" hidden="1" x14ac:dyDescent="0.25">
      <c r="AS3646" s="124" t="s">
        <v>7841</v>
      </c>
      <c r="AT3646" s="129" t="s">
        <v>2892</v>
      </c>
      <c r="AU3646" s="129" t="s">
        <v>204</v>
      </c>
      <c r="AV3646" s="129" t="s">
        <v>2897</v>
      </c>
      <c r="AW3646" s="129" t="s">
        <v>3081</v>
      </c>
      <c r="AX3646" s="129" t="s">
        <v>3122</v>
      </c>
      <c r="AZ3646" s="129" t="s">
        <v>3984</v>
      </c>
      <c r="BA3646" s="130" t="s">
        <v>15939</v>
      </c>
      <c r="BB3646" s="130" t="s">
        <v>15940</v>
      </c>
      <c r="BH3646" s="124"/>
      <c r="BI3646" s="124"/>
      <c r="BP3646" s="123"/>
      <c r="BQ3646" s="123"/>
      <c r="BR3646" s="123"/>
      <c r="BX3646" s="123"/>
      <c r="BY3646" s="123"/>
      <c r="CB3646" s="129" t="s">
        <v>2892</v>
      </c>
      <c r="CC3646" s="129" t="s">
        <v>204</v>
      </c>
      <c r="CD3646" s="129" t="s">
        <v>2897</v>
      </c>
      <c r="CE3646" s="129" t="s">
        <v>3081</v>
      </c>
      <c r="CF3646" s="129" t="s">
        <v>3122</v>
      </c>
      <c r="CG3646" s="131" t="s">
        <v>18191</v>
      </c>
      <c r="CH3646" s="131" t="s">
        <v>15940</v>
      </c>
      <c r="CI3646" s="124" t="s">
        <v>22629</v>
      </c>
    </row>
    <row r="3647" spans="45:87" ht="15" hidden="1" x14ac:dyDescent="0.25">
      <c r="AS3647" s="124" t="s">
        <v>7842</v>
      </c>
      <c r="AT3647" s="129" t="s">
        <v>2892</v>
      </c>
      <c r="AU3647" s="129" t="s">
        <v>204</v>
      </c>
      <c r="AV3647" s="129" t="s">
        <v>2897</v>
      </c>
      <c r="AW3647" s="129" t="s">
        <v>3081</v>
      </c>
      <c r="AX3647" s="129" t="s">
        <v>3123</v>
      </c>
      <c r="AZ3647" s="129" t="s">
        <v>3984</v>
      </c>
      <c r="BA3647" s="130" t="s">
        <v>15941</v>
      </c>
      <c r="BB3647" s="130" t="s">
        <v>15942</v>
      </c>
      <c r="BH3647" s="124"/>
      <c r="BI3647" s="124"/>
      <c r="BP3647" s="123"/>
      <c r="BQ3647" s="123"/>
      <c r="BR3647" s="123"/>
      <c r="BX3647" s="123"/>
      <c r="BY3647" s="123"/>
      <c r="CB3647" s="129" t="s">
        <v>2892</v>
      </c>
      <c r="CC3647" s="129" t="s">
        <v>204</v>
      </c>
      <c r="CD3647" s="129" t="s">
        <v>2897</v>
      </c>
      <c r="CE3647" s="129" t="s">
        <v>3081</v>
      </c>
      <c r="CF3647" s="129" t="s">
        <v>3123</v>
      </c>
      <c r="CG3647" s="131" t="s">
        <v>18191</v>
      </c>
      <c r="CH3647" s="131" t="s">
        <v>15942</v>
      </c>
      <c r="CI3647" s="124" t="s">
        <v>22630</v>
      </c>
    </row>
    <row r="3648" spans="45:87" ht="15" hidden="1" x14ac:dyDescent="0.25">
      <c r="AS3648" s="124" t="s">
        <v>7843</v>
      </c>
      <c r="AT3648" s="129" t="s">
        <v>2892</v>
      </c>
      <c r="AU3648" s="129" t="s">
        <v>204</v>
      </c>
      <c r="AV3648" s="129" t="s">
        <v>2897</v>
      </c>
      <c r="AW3648" s="129" t="s">
        <v>3081</v>
      </c>
      <c r="AX3648" s="129" t="s">
        <v>3124</v>
      </c>
      <c r="AZ3648" s="129" t="s">
        <v>3984</v>
      </c>
      <c r="BA3648" s="130" t="s">
        <v>15943</v>
      </c>
      <c r="BB3648" s="130" t="s">
        <v>15944</v>
      </c>
      <c r="BH3648" s="124"/>
      <c r="BI3648" s="124"/>
      <c r="BP3648" s="123"/>
      <c r="BQ3648" s="123"/>
      <c r="BR3648" s="123"/>
      <c r="BX3648" s="123"/>
      <c r="BY3648" s="123"/>
      <c r="CB3648" s="129" t="s">
        <v>2892</v>
      </c>
      <c r="CC3648" s="129" t="s">
        <v>204</v>
      </c>
      <c r="CD3648" s="129" t="s">
        <v>2897</v>
      </c>
      <c r="CE3648" s="129" t="s">
        <v>3081</v>
      </c>
      <c r="CF3648" s="129" t="s">
        <v>3124</v>
      </c>
      <c r="CG3648" s="131" t="s">
        <v>18191</v>
      </c>
      <c r="CH3648" s="131" t="s">
        <v>15944</v>
      </c>
      <c r="CI3648" s="124" t="s">
        <v>22631</v>
      </c>
    </row>
    <row r="3649" spans="45:87" ht="15" hidden="1" x14ac:dyDescent="0.25">
      <c r="AS3649" s="124" t="s">
        <v>7844</v>
      </c>
      <c r="AT3649" s="129" t="s">
        <v>2892</v>
      </c>
      <c r="AU3649" s="129" t="s">
        <v>204</v>
      </c>
      <c r="AV3649" s="129" t="s">
        <v>2897</v>
      </c>
      <c r="AW3649" s="129" t="s">
        <v>3081</v>
      </c>
      <c r="AX3649" s="129" t="s">
        <v>3125</v>
      </c>
      <c r="AZ3649" s="129" t="s">
        <v>3984</v>
      </c>
      <c r="BA3649" s="130" t="s">
        <v>15945</v>
      </c>
      <c r="BB3649" s="130" t="s">
        <v>15946</v>
      </c>
      <c r="BH3649" s="124"/>
      <c r="BI3649" s="124"/>
      <c r="BP3649" s="123"/>
      <c r="BQ3649" s="123"/>
      <c r="BR3649" s="123"/>
      <c r="BX3649" s="123"/>
      <c r="BY3649" s="123"/>
      <c r="CB3649" s="129" t="s">
        <v>2892</v>
      </c>
      <c r="CC3649" s="129" t="s">
        <v>204</v>
      </c>
      <c r="CD3649" s="129" t="s">
        <v>2897</v>
      </c>
      <c r="CE3649" s="129" t="s">
        <v>3081</v>
      </c>
      <c r="CF3649" s="129" t="s">
        <v>3125</v>
      </c>
      <c r="CG3649" s="131" t="s">
        <v>18191</v>
      </c>
      <c r="CH3649" s="131" t="s">
        <v>15946</v>
      </c>
      <c r="CI3649" s="124" t="s">
        <v>22632</v>
      </c>
    </row>
    <row r="3650" spans="45:87" ht="15" hidden="1" x14ac:dyDescent="0.25">
      <c r="AS3650" s="124" t="s">
        <v>7845</v>
      </c>
      <c r="AT3650" s="129" t="s">
        <v>2892</v>
      </c>
      <c r="AU3650" s="129" t="s">
        <v>204</v>
      </c>
      <c r="AV3650" s="129" t="s">
        <v>2897</v>
      </c>
      <c r="AW3650" s="129" t="s">
        <v>3081</v>
      </c>
      <c r="AX3650" s="129" t="s">
        <v>3202</v>
      </c>
      <c r="AZ3650" s="129" t="s">
        <v>3984</v>
      </c>
      <c r="BA3650" s="130" t="s">
        <v>15947</v>
      </c>
      <c r="BB3650" s="130" t="s">
        <v>15948</v>
      </c>
      <c r="BH3650" s="124"/>
      <c r="BI3650" s="124"/>
      <c r="BP3650" s="123"/>
      <c r="BQ3650" s="123"/>
      <c r="BR3650" s="123"/>
      <c r="BX3650" s="123"/>
      <c r="BY3650" s="123"/>
      <c r="CB3650" s="129" t="s">
        <v>2892</v>
      </c>
      <c r="CC3650" s="129" t="s">
        <v>204</v>
      </c>
      <c r="CD3650" s="129" t="s">
        <v>2897</v>
      </c>
      <c r="CE3650" s="129" t="s">
        <v>3081</v>
      </c>
      <c r="CF3650" s="129" t="s">
        <v>3202</v>
      </c>
      <c r="CG3650" s="131" t="s">
        <v>18191</v>
      </c>
      <c r="CH3650" s="131" t="s">
        <v>15948</v>
      </c>
      <c r="CI3650" s="124" t="s">
        <v>22633</v>
      </c>
    </row>
    <row r="3651" spans="45:87" ht="15" hidden="1" x14ac:dyDescent="0.25">
      <c r="AS3651" s="124" t="s">
        <v>7846</v>
      </c>
      <c r="AT3651" s="129" t="s">
        <v>2892</v>
      </c>
      <c r="AU3651" s="129" t="s">
        <v>204</v>
      </c>
      <c r="AV3651" s="129" t="s">
        <v>2897</v>
      </c>
      <c r="AW3651" s="129" t="s">
        <v>3081</v>
      </c>
      <c r="AX3651" s="129" t="s">
        <v>3127</v>
      </c>
      <c r="AZ3651" s="129" t="s">
        <v>3984</v>
      </c>
      <c r="BA3651" s="130" t="s">
        <v>15949</v>
      </c>
      <c r="BB3651" s="130" t="s">
        <v>15950</v>
      </c>
      <c r="BH3651" s="124"/>
      <c r="BI3651" s="124"/>
      <c r="BP3651" s="123"/>
      <c r="BQ3651" s="123"/>
      <c r="BR3651" s="123"/>
      <c r="BX3651" s="123"/>
      <c r="BY3651" s="123"/>
      <c r="CB3651" s="129" t="s">
        <v>2892</v>
      </c>
      <c r="CC3651" s="129" t="s">
        <v>204</v>
      </c>
      <c r="CD3651" s="129" t="s">
        <v>2897</v>
      </c>
      <c r="CE3651" s="129" t="s">
        <v>3081</v>
      </c>
      <c r="CF3651" s="129" t="s">
        <v>3127</v>
      </c>
      <c r="CG3651" s="131" t="s">
        <v>18191</v>
      </c>
      <c r="CH3651" s="131" t="s">
        <v>15950</v>
      </c>
      <c r="CI3651" s="124" t="s">
        <v>22634</v>
      </c>
    </row>
    <row r="3652" spans="45:87" ht="15" hidden="1" x14ac:dyDescent="0.25">
      <c r="AS3652" s="124" t="s">
        <v>7847</v>
      </c>
      <c r="AT3652" s="129" t="s">
        <v>2892</v>
      </c>
      <c r="AU3652" s="129" t="s">
        <v>204</v>
      </c>
      <c r="AV3652" s="129" t="s">
        <v>2897</v>
      </c>
      <c r="AW3652" s="129" t="s">
        <v>3081</v>
      </c>
      <c r="AX3652" s="129" t="s">
        <v>3203</v>
      </c>
      <c r="AZ3652" s="129" t="s">
        <v>3984</v>
      </c>
      <c r="BA3652" s="130" t="s">
        <v>15951</v>
      </c>
      <c r="BB3652" s="130" t="s">
        <v>15952</v>
      </c>
      <c r="BH3652" s="124"/>
      <c r="BI3652" s="124"/>
      <c r="BP3652" s="123"/>
      <c r="BQ3652" s="123"/>
      <c r="BR3652" s="123"/>
      <c r="BX3652" s="123"/>
      <c r="BY3652" s="123"/>
      <c r="CB3652" s="129" t="s">
        <v>2892</v>
      </c>
      <c r="CC3652" s="129" t="s">
        <v>204</v>
      </c>
      <c r="CD3652" s="129" t="s">
        <v>2897</v>
      </c>
      <c r="CE3652" s="129" t="s">
        <v>3081</v>
      </c>
      <c r="CF3652" s="129" t="s">
        <v>3203</v>
      </c>
      <c r="CG3652" s="131" t="s">
        <v>18191</v>
      </c>
      <c r="CH3652" s="131" t="s">
        <v>15952</v>
      </c>
      <c r="CI3652" s="124" t="s">
        <v>22635</v>
      </c>
    </row>
    <row r="3653" spans="45:87" ht="15" hidden="1" x14ac:dyDescent="0.25">
      <c r="AS3653" s="124" t="s">
        <v>7848</v>
      </c>
      <c r="AT3653" s="129" t="s">
        <v>2892</v>
      </c>
      <c r="AU3653" s="129" t="s">
        <v>204</v>
      </c>
      <c r="AV3653" s="129" t="s">
        <v>2897</v>
      </c>
      <c r="AW3653" s="129" t="s">
        <v>3081</v>
      </c>
      <c r="AX3653" s="129" t="s">
        <v>3204</v>
      </c>
      <c r="AZ3653" s="129" t="s">
        <v>3984</v>
      </c>
      <c r="BA3653" s="130" t="s">
        <v>15953</v>
      </c>
      <c r="BB3653" s="130" t="s">
        <v>15954</v>
      </c>
      <c r="BH3653" s="124"/>
      <c r="BI3653" s="124"/>
      <c r="BP3653" s="123"/>
      <c r="BQ3653" s="123"/>
      <c r="BR3653" s="123"/>
      <c r="BX3653" s="123"/>
      <c r="BY3653" s="123"/>
      <c r="CB3653" s="129" t="s">
        <v>2892</v>
      </c>
      <c r="CC3653" s="129" t="s">
        <v>204</v>
      </c>
      <c r="CD3653" s="129" t="s">
        <v>2897</v>
      </c>
      <c r="CE3653" s="129" t="s">
        <v>3081</v>
      </c>
      <c r="CF3653" s="129" t="s">
        <v>3204</v>
      </c>
      <c r="CG3653" s="131" t="s">
        <v>18191</v>
      </c>
      <c r="CH3653" s="131" t="s">
        <v>15954</v>
      </c>
      <c r="CI3653" s="124" t="s">
        <v>22636</v>
      </c>
    </row>
    <row r="3654" spans="45:87" ht="15" hidden="1" x14ac:dyDescent="0.25">
      <c r="AS3654" s="124" t="s">
        <v>7849</v>
      </c>
      <c r="AT3654" s="129" t="s">
        <v>3206</v>
      </c>
      <c r="AU3654" s="129" t="s">
        <v>190</v>
      </c>
      <c r="AV3654" s="129"/>
      <c r="AW3654" s="129"/>
      <c r="AX3654" s="129"/>
      <c r="AZ3654" s="129" t="s">
        <v>3985</v>
      </c>
      <c r="BA3654" s="130" t="s">
        <v>15955</v>
      </c>
      <c r="BB3654" s="130" t="s">
        <v>15956</v>
      </c>
      <c r="BH3654" s="124"/>
      <c r="BI3654" s="124"/>
      <c r="BP3654" s="123"/>
      <c r="BQ3654" s="123"/>
      <c r="BR3654" s="123"/>
      <c r="BX3654" s="123"/>
      <c r="BY3654" s="123"/>
      <c r="CB3654" s="129" t="s">
        <v>3206</v>
      </c>
      <c r="CC3654" s="129" t="s">
        <v>190</v>
      </c>
      <c r="CD3654" s="129"/>
      <c r="CE3654" s="129"/>
      <c r="CF3654" s="129"/>
      <c r="CG3654" s="131" t="s">
        <v>18192</v>
      </c>
      <c r="CH3654" s="131" t="s">
        <v>15956</v>
      </c>
      <c r="CI3654" s="124" t="s">
        <v>22637</v>
      </c>
    </row>
    <row r="3655" spans="45:87" ht="15" hidden="1" x14ac:dyDescent="0.25">
      <c r="AS3655" s="124" t="s">
        <v>7850</v>
      </c>
      <c r="AT3655" s="129" t="s">
        <v>3206</v>
      </c>
      <c r="AU3655" s="129" t="s">
        <v>201</v>
      </c>
      <c r="AV3655" s="129" t="s">
        <v>3207</v>
      </c>
      <c r="AW3655" s="129"/>
      <c r="AX3655" s="129"/>
      <c r="AZ3655" s="129" t="s">
        <v>3986</v>
      </c>
      <c r="BA3655" s="130" t="s">
        <v>15957</v>
      </c>
      <c r="BB3655" s="130" t="s">
        <v>15958</v>
      </c>
      <c r="BH3655" s="124"/>
      <c r="BI3655" s="124"/>
      <c r="BP3655" s="123"/>
      <c r="BQ3655" s="123"/>
      <c r="BR3655" s="123"/>
      <c r="BX3655" s="123"/>
      <c r="BY3655" s="123"/>
      <c r="CB3655" s="129" t="s">
        <v>3206</v>
      </c>
      <c r="CC3655" s="129" t="s">
        <v>201</v>
      </c>
      <c r="CD3655" s="129" t="s">
        <v>3207</v>
      </c>
      <c r="CE3655" s="129"/>
      <c r="CF3655" s="129"/>
      <c r="CG3655" s="131" t="s">
        <v>18193</v>
      </c>
      <c r="CH3655" s="131" t="s">
        <v>15958</v>
      </c>
      <c r="CI3655" s="124" t="s">
        <v>22638</v>
      </c>
    </row>
    <row r="3656" spans="45:87" ht="15" hidden="1" x14ac:dyDescent="0.25">
      <c r="AS3656" s="124" t="s">
        <v>7851</v>
      </c>
      <c r="AT3656" s="129" t="s">
        <v>3206</v>
      </c>
      <c r="AU3656" s="129" t="s">
        <v>201</v>
      </c>
      <c r="AV3656" s="129" t="s">
        <v>3208</v>
      </c>
      <c r="AW3656" s="129"/>
      <c r="AX3656" s="129"/>
      <c r="AZ3656" s="129" t="s">
        <v>3986</v>
      </c>
      <c r="BA3656" s="130" t="s">
        <v>15959</v>
      </c>
      <c r="BB3656" s="130" t="s">
        <v>15960</v>
      </c>
      <c r="BH3656" s="124"/>
      <c r="BI3656" s="124"/>
      <c r="BP3656" s="123"/>
      <c r="BQ3656" s="123"/>
      <c r="BR3656" s="123"/>
      <c r="BX3656" s="123"/>
      <c r="BY3656" s="123"/>
      <c r="CB3656" s="129" t="s">
        <v>3206</v>
      </c>
      <c r="CC3656" s="129" t="s">
        <v>201</v>
      </c>
      <c r="CD3656" s="129" t="s">
        <v>3208</v>
      </c>
      <c r="CE3656" s="129"/>
      <c r="CF3656" s="129"/>
      <c r="CG3656" s="131" t="s">
        <v>18194</v>
      </c>
      <c r="CH3656" s="131" t="s">
        <v>15960</v>
      </c>
      <c r="CI3656" s="124" t="s">
        <v>22639</v>
      </c>
    </row>
    <row r="3657" spans="45:87" ht="15" hidden="1" x14ac:dyDescent="0.25">
      <c r="AS3657" s="124" t="s">
        <v>7852</v>
      </c>
      <c r="AT3657" s="129" t="s">
        <v>3206</v>
      </c>
      <c r="AU3657" s="129" t="s">
        <v>201</v>
      </c>
      <c r="AV3657" s="129" t="s">
        <v>3209</v>
      </c>
      <c r="AW3657" s="129"/>
      <c r="AX3657" s="129"/>
      <c r="AZ3657" s="129" t="s">
        <v>3986</v>
      </c>
      <c r="BA3657" s="130" t="s">
        <v>15961</v>
      </c>
      <c r="BB3657" s="130" t="s">
        <v>15962</v>
      </c>
      <c r="BH3657" s="124"/>
      <c r="BI3657" s="124"/>
      <c r="BP3657" s="123"/>
      <c r="BQ3657" s="123"/>
      <c r="BR3657" s="123"/>
      <c r="BX3657" s="123"/>
      <c r="BY3657" s="123"/>
      <c r="CB3657" s="129" t="s">
        <v>3206</v>
      </c>
      <c r="CC3657" s="129" t="s">
        <v>201</v>
      </c>
      <c r="CD3657" s="129" t="s">
        <v>3209</v>
      </c>
      <c r="CE3657" s="129"/>
      <c r="CF3657" s="129"/>
      <c r="CG3657" s="131" t="s">
        <v>18195</v>
      </c>
      <c r="CH3657" s="131" t="s">
        <v>15962</v>
      </c>
      <c r="CI3657" s="124" t="s">
        <v>22640</v>
      </c>
    </row>
    <row r="3658" spans="45:87" ht="15" hidden="1" x14ac:dyDescent="0.25">
      <c r="AS3658" s="124" t="s">
        <v>7853</v>
      </c>
      <c r="AT3658" s="129" t="s">
        <v>3206</v>
      </c>
      <c r="AU3658" s="129" t="s">
        <v>201</v>
      </c>
      <c r="AV3658" s="129" t="s">
        <v>3210</v>
      </c>
      <c r="AW3658" s="129"/>
      <c r="AX3658" s="129"/>
      <c r="AZ3658" s="129" t="s">
        <v>3986</v>
      </c>
      <c r="BA3658" s="130" t="s">
        <v>15963</v>
      </c>
      <c r="BB3658" s="130" t="s">
        <v>15964</v>
      </c>
      <c r="BH3658" s="124"/>
      <c r="BI3658" s="124"/>
      <c r="BP3658" s="123"/>
      <c r="BQ3658" s="123"/>
      <c r="BR3658" s="123"/>
      <c r="BX3658" s="123"/>
      <c r="BY3658" s="123"/>
      <c r="CB3658" s="129" t="s">
        <v>3206</v>
      </c>
      <c r="CC3658" s="129" t="s">
        <v>201</v>
      </c>
      <c r="CD3658" s="129" t="s">
        <v>3210</v>
      </c>
      <c r="CE3658" s="129"/>
      <c r="CF3658" s="129"/>
      <c r="CG3658" s="131" t="s">
        <v>18196</v>
      </c>
      <c r="CH3658" s="131" t="s">
        <v>15964</v>
      </c>
      <c r="CI3658" s="124" t="s">
        <v>22641</v>
      </c>
    </row>
    <row r="3659" spans="45:87" ht="15" hidden="1" x14ac:dyDescent="0.25">
      <c r="AS3659" s="124" t="s">
        <v>7854</v>
      </c>
      <c r="AT3659" s="129" t="s">
        <v>3206</v>
      </c>
      <c r="AU3659" s="129" t="s">
        <v>201</v>
      </c>
      <c r="AV3659" s="129" t="s">
        <v>3211</v>
      </c>
      <c r="AW3659" s="129"/>
      <c r="AX3659" s="129"/>
      <c r="AZ3659" s="129" t="s">
        <v>3986</v>
      </c>
      <c r="BA3659" s="130" t="s">
        <v>15965</v>
      </c>
      <c r="BB3659" s="130" t="s">
        <v>15966</v>
      </c>
      <c r="BH3659" s="124"/>
      <c r="BI3659" s="124"/>
      <c r="BP3659" s="123"/>
      <c r="BQ3659" s="123"/>
      <c r="BR3659" s="123"/>
      <c r="BX3659" s="123"/>
      <c r="BY3659" s="123"/>
      <c r="CB3659" s="129" t="s">
        <v>3206</v>
      </c>
      <c r="CC3659" s="129" t="s">
        <v>201</v>
      </c>
      <c r="CD3659" s="129" t="s">
        <v>3211</v>
      </c>
      <c r="CE3659" s="129"/>
      <c r="CF3659" s="129"/>
      <c r="CG3659" s="131" t="s">
        <v>18197</v>
      </c>
      <c r="CH3659" s="131" t="s">
        <v>15966</v>
      </c>
      <c r="CI3659" s="124" t="s">
        <v>22642</v>
      </c>
    </row>
    <row r="3660" spans="45:87" ht="15" hidden="1" x14ac:dyDescent="0.25">
      <c r="AS3660" s="124" t="s">
        <v>7855</v>
      </c>
      <c r="AT3660" s="129" t="s">
        <v>3206</v>
      </c>
      <c r="AU3660" s="129" t="s">
        <v>202</v>
      </c>
      <c r="AV3660" s="129"/>
      <c r="AW3660" s="129"/>
      <c r="AX3660" s="129"/>
      <c r="AZ3660" s="129" t="s">
        <v>3985</v>
      </c>
      <c r="BA3660" s="130" t="s">
        <v>15967</v>
      </c>
      <c r="BB3660" s="130" t="s">
        <v>15968</v>
      </c>
      <c r="BH3660" s="124"/>
      <c r="BI3660" s="124"/>
      <c r="BP3660" s="123"/>
      <c r="BQ3660" s="123"/>
      <c r="BR3660" s="123"/>
      <c r="BX3660" s="123"/>
      <c r="BY3660" s="123"/>
      <c r="CB3660" s="129" t="s">
        <v>3206</v>
      </c>
      <c r="CC3660" s="129" t="s">
        <v>202</v>
      </c>
      <c r="CD3660" s="129"/>
      <c r="CE3660" s="129"/>
      <c r="CF3660" s="129"/>
      <c r="CG3660" s="131" t="s">
        <v>18198</v>
      </c>
      <c r="CH3660" s="131" t="s">
        <v>15968</v>
      </c>
      <c r="CI3660" s="124" t="s">
        <v>22643</v>
      </c>
    </row>
    <row r="3661" spans="45:87" ht="15" hidden="1" x14ac:dyDescent="0.25">
      <c r="AS3661" s="124" t="s">
        <v>7856</v>
      </c>
      <c r="AT3661" s="129" t="s">
        <v>3206</v>
      </c>
      <c r="AU3661" s="129" t="s">
        <v>203</v>
      </c>
      <c r="AV3661" s="129" t="s">
        <v>3209</v>
      </c>
      <c r="AW3661" s="129"/>
      <c r="AX3661" s="129"/>
      <c r="AZ3661" s="129" t="s">
        <v>3986</v>
      </c>
      <c r="BA3661" s="130" t="s">
        <v>15969</v>
      </c>
      <c r="BB3661" s="130" t="s">
        <v>15970</v>
      </c>
      <c r="BH3661" s="124"/>
      <c r="BI3661" s="124"/>
      <c r="BP3661" s="123"/>
      <c r="BQ3661" s="123"/>
      <c r="BR3661" s="123"/>
      <c r="BX3661" s="123"/>
      <c r="BY3661" s="123"/>
      <c r="CB3661" s="129" t="s">
        <v>3206</v>
      </c>
      <c r="CC3661" s="129" t="s">
        <v>203</v>
      </c>
      <c r="CD3661" s="129" t="s">
        <v>3209</v>
      </c>
      <c r="CE3661" s="129"/>
      <c r="CF3661" s="129"/>
      <c r="CG3661" s="131" t="s">
        <v>18199</v>
      </c>
      <c r="CH3661" s="131" t="s">
        <v>15970</v>
      </c>
      <c r="CI3661" s="124" t="s">
        <v>22644</v>
      </c>
    </row>
    <row r="3662" spans="45:87" ht="15" hidden="1" x14ac:dyDescent="0.25">
      <c r="AS3662" s="124" t="s">
        <v>7857</v>
      </c>
      <c r="AT3662" s="129" t="s">
        <v>3206</v>
      </c>
      <c r="AU3662" s="129" t="s">
        <v>203</v>
      </c>
      <c r="AV3662" s="129" t="s">
        <v>3210</v>
      </c>
      <c r="AW3662" s="129"/>
      <c r="AX3662" s="129"/>
      <c r="AZ3662" s="129" t="s">
        <v>3986</v>
      </c>
      <c r="BA3662" s="130" t="s">
        <v>15971</v>
      </c>
      <c r="BB3662" s="130" t="s">
        <v>15972</v>
      </c>
      <c r="BH3662" s="124"/>
      <c r="BI3662" s="124"/>
      <c r="BP3662" s="123"/>
      <c r="BQ3662" s="123"/>
      <c r="BR3662" s="123"/>
      <c r="BX3662" s="123"/>
      <c r="BY3662" s="123"/>
      <c r="CB3662" s="129" t="s">
        <v>3206</v>
      </c>
      <c r="CC3662" s="129" t="s">
        <v>203</v>
      </c>
      <c r="CD3662" s="129" t="s">
        <v>3210</v>
      </c>
      <c r="CE3662" s="129"/>
      <c r="CF3662" s="129"/>
      <c r="CG3662" s="131" t="s">
        <v>18200</v>
      </c>
      <c r="CH3662" s="131" t="s">
        <v>15972</v>
      </c>
      <c r="CI3662" s="124" t="s">
        <v>22645</v>
      </c>
    </row>
    <row r="3663" spans="45:87" ht="15" hidden="1" x14ac:dyDescent="0.25">
      <c r="AS3663" s="124" t="s">
        <v>7858</v>
      </c>
      <c r="AT3663" s="129" t="s">
        <v>3206</v>
      </c>
      <c r="AU3663" s="129" t="s">
        <v>191</v>
      </c>
      <c r="AV3663" s="129" t="s">
        <v>3208</v>
      </c>
      <c r="AW3663" s="129"/>
      <c r="AX3663" s="129"/>
      <c r="AZ3663" s="129" t="s">
        <v>3986</v>
      </c>
      <c r="BA3663" s="130" t="s">
        <v>15973</v>
      </c>
      <c r="BB3663" s="130" t="s">
        <v>15974</v>
      </c>
      <c r="BH3663" s="124"/>
      <c r="BI3663" s="124"/>
      <c r="BP3663" s="123"/>
      <c r="BQ3663" s="123"/>
      <c r="BR3663" s="123"/>
      <c r="BX3663" s="123"/>
      <c r="BY3663" s="123"/>
      <c r="CB3663" s="129" t="s">
        <v>3206</v>
      </c>
      <c r="CC3663" s="129" t="s">
        <v>191</v>
      </c>
      <c r="CD3663" s="129" t="s">
        <v>3208</v>
      </c>
      <c r="CE3663" s="129"/>
      <c r="CF3663" s="129"/>
      <c r="CG3663" s="131" t="s">
        <v>18201</v>
      </c>
      <c r="CH3663" s="131" t="s">
        <v>15974</v>
      </c>
      <c r="CI3663" s="124" t="s">
        <v>22646</v>
      </c>
    </row>
    <row r="3664" spans="45:87" ht="15" hidden="1" x14ac:dyDescent="0.25">
      <c r="AS3664" s="124" t="s">
        <v>7859</v>
      </c>
      <c r="AT3664" s="129" t="s">
        <v>3206</v>
      </c>
      <c r="AU3664" s="129" t="s">
        <v>191</v>
      </c>
      <c r="AV3664" s="129" t="s">
        <v>3209</v>
      </c>
      <c r="AW3664" s="129"/>
      <c r="AX3664" s="129"/>
      <c r="AZ3664" s="129" t="s">
        <v>3986</v>
      </c>
      <c r="BA3664" s="130" t="s">
        <v>15975</v>
      </c>
      <c r="BB3664" s="130" t="s">
        <v>15976</v>
      </c>
      <c r="BH3664" s="124"/>
      <c r="BI3664" s="124"/>
      <c r="BP3664" s="123"/>
      <c r="BQ3664" s="123"/>
      <c r="BR3664" s="123"/>
      <c r="BX3664" s="123"/>
      <c r="BY3664" s="123"/>
      <c r="CB3664" s="129" t="s">
        <v>3206</v>
      </c>
      <c r="CC3664" s="129" t="s">
        <v>191</v>
      </c>
      <c r="CD3664" s="129" t="s">
        <v>3209</v>
      </c>
      <c r="CE3664" s="129"/>
      <c r="CF3664" s="129"/>
      <c r="CG3664" s="131" t="s">
        <v>18202</v>
      </c>
      <c r="CH3664" s="131" t="s">
        <v>15976</v>
      </c>
      <c r="CI3664" s="124" t="s">
        <v>22647</v>
      </c>
    </row>
    <row r="3665" spans="45:87" ht="15" hidden="1" x14ac:dyDescent="0.25">
      <c r="AS3665" s="124" t="s">
        <v>7860</v>
      </c>
      <c r="AT3665" s="129" t="s">
        <v>3206</v>
      </c>
      <c r="AU3665" s="129" t="s">
        <v>191</v>
      </c>
      <c r="AV3665" s="129" t="s">
        <v>3210</v>
      </c>
      <c r="AW3665" s="129"/>
      <c r="AX3665" s="129"/>
      <c r="AZ3665" s="129" t="s">
        <v>3986</v>
      </c>
      <c r="BA3665" s="130" t="s">
        <v>15977</v>
      </c>
      <c r="BB3665" s="130" t="s">
        <v>15978</v>
      </c>
      <c r="BH3665" s="124"/>
      <c r="BI3665" s="124"/>
      <c r="BP3665" s="123"/>
      <c r="BQ3665" s="123"/>
      <c r="BR3665" s="123"/>
      <c r="BX3665" s="123"/>
      <c r="BY3665" s="123"/>
      <c r="CB3665" s="129" t="s">
        <v>3206</v>
      </c>
      <c r="CC3665" s="129" t="s">
        <v>191</v>
      </c>
      <c r="CD3665" s="129" t="s">
        <v>3210</v>
      </c>
      <c r="CE3665" s="129"/>
      <c r="CF3665" s="129"/>
      <c r="CG3665" s="131" t="s">
        <v>18203</v>
      </c>
      <c r="CH3665" s="131" t="s">
        <v>15978</v>
      </c>
      <c r="CI3665" s="124" t="s">
        <v>22648</v>
      </c>
    </row>
    <row r="3666" spans="45:87" ht="15" hidden="1" x14ac:dyDescent="0.25">
      <c r="AS3666" s="124" t="s">
        <v>7861</v>
      </c>
      <c r="AT3666" s="129" t="s">
        <v>3206</v>
      </c>
      <c r="AU3666" s="129" t="s">
        <v>205</v>
      </c>
      <c r="AV3666" s="129" t="s">
        <v>3209</v>
      </c>
      <c r="AW3666" s="129"/>
      <c r="AX3666" s="129"/>
      <c r="AZ3666" s="129" t="s">
        <v>3986</v>
      </c>
      <c r="BA3666" s="130" t="s">
        <v>15979</v>
      </c>
      <c r="BB3666" s="130" t="s">
        <v>15980</v>
      </c>
      <c r="BH3666" s="124"/>
      <c r="BI3666" s="124"/>
      <c r="BP3666" s="123"/>
      <c r="BQ3666" s="123"/>
      <c r="BR3666" s="123"/>
      <c r="BX3666" s="123"/>
      <c r="BY3666" s="123"/>
      <c r="CB3666" s="129" t="s">
        <v>3206</v>
      </c>
      <c r="CC3666" s="129" t="s">
        <v>205</v>
      </c>
      <c r="CD3666" s="129" t="s">
        <v>3209</v>
      </c>
      <c r="CE3666" s="129"/>
      <c r="CF3666" s="129"/>
      <c r="CG3666" s="131" t="s">
        <v>18204</v>
      </c>
      <c r="CH3666" s="131" t="s">
        <v>15980</v>
      </c>
      <c r="CI3666" s="124" t="s">
        <v>22649</v>
      </c>
    </row>
    <row r="3667" spans="45:87" ht="15" hidden="1" x14ac:dyDescent="0.25">
      <c r="AS3667" s="124" t="s">
        <v>7862</v>
      </c>
      <c r="AT3667" s="129" t="s">
        <v>3206</v>
      </c>
      <c r="AU3667" s="129" t="s">
        <v>204</v>
      </c>
      <c r="AV3667" s="129" t="s">
        <v>3207</v>
      </c>
      <c r="AW3667" s="129" t="s">
        <v>3212</v>
      </c>
      <c r="AX3667" s="129" t="s">
        <v>3213</v>
      </c>
      <c r="AZ3667" s="129" t="s">
        <v>3984</v>
      </c>
      <c r="BA3667" s="130" t="s">
        <v>15981</v>
      </c>
      <c r="BB3667" s="130" t="s">
        <v>15982</v>
      </c>
      <c r="BH3667" s="124"/>
      <c r="BI3667" s="124"/>
      <c r="BP3667" s="123"/>
      <c r="BQ3667" s="123"/>
      <c r="BR3667" s="123"/>
      <c r="BX3667" s="123"/>
      <c r="BY3667" s="123"/>
      <c r="CB3667" s="129" t="s">
        <v>3206</v>
      </c>
      <c r="CC3667" s="129" t="s">
        <v>204</v>
      </c>
      <c r="CD3667" s="129" t="s">
        <v>3207</v>
      </c>
      <c r="CE3667" s="129" t="s">
        <v>3212</v>
      </c>
      <c r="CF3667" s="129" t="s">
        <v>3213</v>
      </c>
      <c r="CG3667" s="131" t="s">
        <v>18205</v>
      </c>
      <c r="CH3667" s="131" t="s">
        <v>15982</v>
      </c>
      <c r="CI3667" s="124" t="s">
        <v>22650</v>
      </c>
    </row>
    <row r="3668" spans="45:87" ht="15" hidden="1" x14ac:dyDescent="0.25">
      <c r="AS3668" s="124" t="s">
        <v>7863</v>
      </c>
      <c r="AT3668" s="129" t="s">
        <v>3206</v>
      </c>
      <c r="AU3668" s="129" t="s">
        <v>204</v>
      </c>
      <c r="AV3668" s="129" t="s">
        <v>3207</v>
      </c>
      <c r="AW3668" s="129" t="s">
        <v>3212</v>
      </c>
      <c r="AX3668" s="129" t="s">
        <v>3214</v>
      </c>
      <c r="AZ3668" s="129" t="s">
        <v>3984</v>
      </c>
      <c r="BA3668" s="130" t="s">
        <v>15983</v>
      </c>
      <c r="BB3668" s="130" t="s">
        <v>15984</v>
      </c>
      <c r="BH3668" s="124"/>
      <c r="BI3668" s="124"/>
      <c r="BP3668" s="123"/>
      <c r="BQ3668" s="123"/>
      <c r="BR3668" s="123"/>
      <c r="BX3668" s="123"/>
      <c r="BY3668" s="123"/>
      <c r="CB3668" s="129" t="s">
        <v>3206</v>
      </c>
      <c r="CC3668" s="129" t="s">
        <v>204</v>
      </c>
      <c r="CD3668" s="129" t="s">
        <v>3207</v>
      </c>
      <c r="CE3668" s="129" t="s">
        <v>3212</v>
      </c>
      <c r="CF3668" s="129" t="s">
        <v>3214</v>
      </c>
      <c r="CG3668" s="131" t="s">
        <v>18205</v>
      </c>
      <c r="CH3668" s="131" t="s">
        <v>15984</v>
      </c>
      <c r="CI3668" s="124" t="s">
        <v>22651</v>
      </c>
    </row>
    <row r="3669" spans="45:87" ht="15" hidden="1" x14ac:dyDescent="0.25">
      <c r="AS3669" s="124" t="s">
        <v>7864</v>
      </c>
      <c r="AT3669" s="129" t="s">
        <v>3206</v>
      </c>
      <c r="AU3669" s="129" t="s">
        <v>204</v>
      </c>
      <c r="AV3669" s="129" t="s">
        <v>3207</v>
      </c>
      <c r="AW3669" s="129" t="s">
        <v>3212</v>
      </c>
      <c r="AX3669" s="129" t="s">
        <v>3215</v>
      </c>
      <c r="AZ3669" s="129" t="s">
        <v>3984</v>
      </c>
      <c r="BA3669" s="130" t="s">
        <v>15985</v>
      </c>
      <c r="BB3669" s="130" t="s">
        <v>15986</v>
      </c>
      <c r="BH3669" s="124"/>
      <c r="BI3669" s="124"/>
      <c r="BP3669" s="123"/>
      <c r="BQ3669" s="123"/>
      <c r="BR3669" s="123"/>
      <c r="BX3669" s="123"/>
      <c r="BY3669" s="123"/>
      <c r="CB3669" s="129" t="s">
        <v>3206</v>
      </c>
      <c r="CC3669" s="129" t="s">
        <v>204</v>
      </c>
      <c r="CD3669" s="129" t="s">
        <v>3207</v>
      </c>
      <c r="CE3669" s="129" t="s">
        <v>3212</v>
      </c>
      <c r="CF3669" s="129" t="s">
        <v>3215</v>
      </c>
      <c r="CG3669" s="131" t="s">
        <v>18205</v>
      </c>
      <c r="CH3669" s="131" t="s">
        <v>15986</v>
      </c>
      <c r="CI3669" s="124" t="s">
        <v>22652</v>
      </c>
    </row>
    <row r="3670" spans="45:87" ht="15" hidden="1" x14ac:dyDescent="0.25">
      <c r="AS3670" s="124" t="s">
        <v>7865</v>
      </c>
      <c r="AT3670" s="129" t="s">
        <v>3206</v>
      </c>
      <c r="AU3670" s="129" t="s">
        <v>204</v>
      </c>
      <c r="AV3670" s="129" t="s">
        <v>3207</v>
      </c>
      <c r="AW3670" s="129" t="s">
        <v>3212</v>
      </c>
      <c r="AX3670" s="129" t="s">
        <v>3216</v>
      </c>
      <c r="AZ3670" s="129" t="s">
        <v>3984</v>
      </c>
      <c r="BA3670" s="130" t="s">
        <v>15987</v>
      </c>
      <c r="BB3670" s="130" t="s">
        <v>15988</v>
      </c>
      <c r="BH3670" s="124"/>
      <c r="BI3670" s="124"/>
      <c r="BP3670" s="123"/>
      <c r="BQ3670" s="123"/>
      <c r="BR3670" s="123"/>
      <c r="BX3670" s="123"/>
      <c r="BY3670" s="123"/>
      <c r="CB3670" s="129" t="s">
        <v>3206</v>
      </c>
      <c r="CC3670" s="129" t="s">
        <v>204</v>
      </c>
      <c r="CD3670" s="129" t="s">
        <v>3207</v>
      </c>
      <c r="CE3670" s="129" t="s">
        <v>3212</v>
      </c>
      <c r="CF3670" s="129" t="s">
        <v>3216</v>
      </c>
      <c r="CG3670" s="131" t="s">
        <v>18205</v>
      </c>
      <c r="CH3670" s="131" t="s">
        <v>15988</v>
      </c>
      <c r="CI3670" s="124" t="s">
        <v>22653</v>
      </c>
    </row>
    <row r="3671" spans="45:87" ht="15" hidden="1" x14ac:dyDescent="0.25">
      <c r="AS3671" s="124" t="s">
        <v>7866</v>
      </c>
      <c r="AT3671" s="129" t="s">
        <v>3206</v>
      </c>
      <c r="AU3671" s="129" t="s">
        <v>204</v>
      </c>
      <c r="AV3671" s="129" t="s">
        <v>3207</v>
      </c>
      <c r="AW3671" s="129" t="s">
        <v>3212</v>
      </c>
      <c r="AX3671" s="129" t="s">
        <v>3217</v>
      </c>
      <c r="AZ3671" s="129" t="s">
        <v>3984</v>
      </c>
      <c r="BA3671" s="130" t="s">
        <v>15989</v>
      </c>
      <c r="BB3671" s="130" t="s">
        <v>15990</v>
      </c>
      <c r="BH3671" s="124"/>
      <c r="BI3671" s="124"/>
      <c r="BP3671" s="123"/>
      <c r="BQ3671" s="123"/>
      <c r="BR3671" s="123"/>
      <c r="BX3671" s="123"/>
      <c r="BY3671" s="123"/>
      <c r="CB3671" s="129" t="s">
        <v>3206</v>
      </c>
      <c r="CC3671" s="129" t="s">
        <v>204</v>
      </c>
      <c r="CD3671" s="129" t="s">
        <v>3207</v>
      </c>
      <c r="CE3671" s="129" t="s">
        <v>3212</v>
      </c>
      <c r="CF3671" s="129" t="s">
        <v>3217</v>
      </c>
      <c r="CG3671" s="131" t="s">
        <v>18205</v>
      </c>
      <c r="CH3671" s="131" t="s">
        <v>15990</v>
      </c>
      <c r="CI3671" s="124" t="s">
        <v>22654</v>
      </c>
    </row>
    <row r="3672" spans="45:87" ht="15" hidden="1" x14ac:dyDescent="0.25">
      <c r="AS3672" s="124" t="s">
        <v>7867</v>
      </c>
      <c r="AT3672" s="129" t="s">
        <v>3206</v>
      </c>
      <c r="AU3672" s="129" t="s">
        <v>204</v>
      </c>
      <c r="AV3672" s="129" t="s">
        <v>3207</v>
      </c>
      <c r="AW3672" s="129" t="s">
        <v>3212</v>
      </c>
      <c r="AX3672" s="129" t="s">
        <v>3218</v>
      </c>
      <c r="AZ3672" s="129" t="s">
        <v>3984</v>
      </c>
      <c r="BA3672" s="130" t="s">
        <v>15991</v>
      </c>
      <c r="BB3672" s="130" t="s">
        <v>15992</v>
      </c>
      <c r="BH3672" s="124"/>
      <c r="BI3672" s="124"/>
      <c r="BP3672" s="123"/>
      <c r="BQ3672" s="123"/>
      <c r="BR3672" s="123"/>
      <c r="BX3672" s="123"/>
      <c r="BY3672" s="123"/>
      <c r="CB3672" s="129" t="s">
        <v>3206</v>
      </c>
      <c r="CC3672" s="129" t="s">
        <v>204</v>
      </c>
      <c r="CD3672" s="129" t="s">
        <v>3207</v>
      </c>
      <c r="CE3672" s="129" t="s">
        <v>3212</v>
      </c>
      <c r="CF3672" s="129" t="s">
        <v>3218</v>
      </c>
      <c r="CG3672" s="131" t="s">
        <v>18205</v>
      </c>
      <c r="CH3672" s="131" t="s">
        <v>15992</v>
      </c>
      <c r="CI3672" s="124" t="s">
        <v>22655</v>
      </c>
    </row>
    <row r="3673" spans="45:87" ht="15" hidden="1" x14ac:dyDescent="0.25">
      <c r="AS3673" s="124" t="s">
        <v>7868</v>
      </c>
      <c r="AT3673" s="129" t="s">
        <v>3206</v>
      </c>
      <c r="AU3673" s="129" t="s">
        <v>204</v>
      </c>
      <c r="AV3673" s="129" t="s">
        <v>3207</v>
      </c>
      <c r="AW3673" s="129" t="s">
        <v>3212</v>
      </c>
      <c r="AX3673" s="129" t="s">
        <v>3219</v>
      </c>
      <c r="AZ3673" s="129" t="s">
        <v>3984</v>
      </c>
      <c r="BA3673" s="130" t="s">
        <v>15993</v>
      </c>
      <c r="BB3673" s="130" t="s">
        <v>15994</v>
      </c>
      <c r="BH3673" s="124"/>
      <c r="BI3673" s="124"/>
      <c r="BP3673" s="123"/>
      <c r="BQ3673" s="123"/>
      <c r="BR3673" s="123"/>
      <c r="BX3673" s="123"/>
      <c r="BY3673" s="123"/>
      <c r="CB3673" s="129" t="s">
        <v>3206</v>
      </c>
      <c r="CC3673" s="129" t="s">
        <v>204</v>
      </c>
      <c r="CD3673" s="129" t="s">
        <v>3207</v>
      </c>
      <c r="CE3673" s="129" t="s">
        <v>3212</v>
      </c>
      <c r="CF3673" s="129" t="s">
        <v>3219</v>
      </c>
      <c r="CG3673" s="131" t="s">
        <v>18205</v>
      </c>
      <c r="CH3673" s="131" t="s">
        <v>15994</v>
      </c>
      <c r="CI3673" s="124" t="s">
        <v>22656</v>
      </c>
    </row>
    <row r="3674" spans="45:87" ht="15" hidden="1" x14ac:dyDescent="0.25">
      <c r="AS3674" s="124" t="s">
        <v>7869</v>
      </c>
      <c r="AT3674" s="129" t="s">
        <v>3206</v>
      </c>
      <c r="AU3674" s="129" t="s">
        <v>204</v>
      </c>
      <c r="AV3674" s="129" t="s">
        <v>3207</v>
      </c>
      <c r="AW3674" s="129" t="s">
        <v>3212</v>
      </c>
      <c r="AX3674" s="129" t="s">
        <v>3220</v>
      </c>
      <c r="AZ3674" s="129" t="s">
        <v>3984</v>
      </c>
      <c r="BA3674" s="130" t="s">
        <v>15995</v>
      </c>
      <c r="BB3674" s="130" t="s">
        <v>15996</v>
      </c>
      <c r="BH3674" s="124"/>
      <c r="BI3674" s="124"/>
      <c r="BP3674" s="123"/>
      <c r="BQ3674" s="123"/>
      <c r="BR3674" s="123"/>
      <c r="BX3674" s="123"/>
      <c r="BY3674" s="123"/>
      <c r="CB3674" s="129" t="s">
        <v>3206</v>
      </c>
      <c r="CC3674" s="129" t="s">
        <v>204</v>
      </c>
      <c r="CD3674" s="129" t="s">
        <v>3207</v>
      </c>
      <c r="CE3674" s="129" t="s">
        <v>3212</v>
      </c>
      <c r="CF3674" s="129" t="s">
        <v>3220</v>
      </c>
      <c r="CG3674" s="131" t="s">
        <v>18205</v>
      </c>
      <c r="CH3674" s="131" t="s">
        <v>15996</v>
      </c>
      <c r="CI3674" s="124" t="s">
        <v>22657</v>
      </c>
    </row>
    <row r="3675" spans="45:87" ht="15" hidden="1" x14ac:dyDescent="0.25">
      <c r="AS3675" s="124" t="s">
        <v>7870</v>
      </c>
      <c r="AT3675" s="129" t="s">
        <v>3206</v>
      </c>
      <c r="AU3675" s="129" t="s">
        <v>204</v>
      </c>
      <c r="AV3675" s="129" t="s">
        <v>3207</v>
      </c>
      <c r="AW3675" s="129" t="s">
        <v>3212</v>
      </c>
      <c r="AX3675" s="129" t="s">
        <v>3221</v>
      </c>
      <c r="AZ3675" s="129" t="s">
        <v>3984</v>
      </c>
      <c r="BA3675" s="130" t="s">
        <v>15997</v>
      </c>
      <c r="BB3675" s="130" t="s">
        <v>15998</v>
      </c>
      <c r="BH3675" s="124"/>
      <c r="BI3675" s="124"/>
      <c r="BP3675" s="123"/>
      <c r="BQ3675" s="123"/>
      <c r="BR3675" s="123"/>
      <c r="BX3675" s="123"/>
      <c r="BY3675" s="123"/>
      <c r="CB3675" s="129" t="s">
        <v>3206</v>
      </c>
      <c r="CC3675" s="129" t="s">
        <v>204</v>
      </c>
      <c r="CD3675" s="129" t="s">
        <v>3207</v>
      </c>
      <c r="CE3675" s="129" t="s">
        <v>3212</v>
      </c>
      <c r="CF3675" s="129" t="s">
        <v>3221</v>
      </c>
      <c r="CG3675" s="131" t="s">
        <v>18205</v>
      </c>
      <c r="CH3675" s="131" t="s">
        <v>15998</v>
      </c>
      <c r="CI3675" s="124" t="s">
        <v>22658</v>
      </c>
    </row>
    <row r="3676" spans="45:87" ht="15" hidden="1" x14ac:dyDescent="0.25">
      <c r="AS3676" s="124" t="s">
        <v>7871</v>
      </c>
      <c r="AT3676" s="129" t="s">
        <v>3206</v>
      </c>
      <c r="AU3676" s="129" t="s">
        <v>204</v>
      </c>
      <c r="AV3676" s="129" t="s">
        <v>3207</v>
      </c>
      <c r="AW3676" s="129" t="s">
        <v>3212</v>
      </c>
      <c r="AX3676" s="129" t="s">
        <v>3222</v>
      </c>
      <c r="AZ3676" s="129" t="s">
        <v>3984</v>
      </c>
      <c r="BA3676" s="130" t="s">
        <v>15999</v>
      </c>
      <c r="BB3676" s="130" t="s">
        <v>16000</v>
      </c>
      <c r="BH3676" s="124"/>
      <c r="BI3676" s="124"/>
      <c r="BP3676" s="123"/>
      <c r="BQ3676" s="123"/>
      <c r="BR3676" s="123"/>
      <c r="BX3676" s="123"/>
      <c r="BY3676" s="123"/>
      <c r="CB3676" s="129" t="s">
        <v>3206</v>
      </c>
      <c r="CC3676" s="129" t="s">
        <v>204</v>
      </c>
      <c r="CD3676" s="129" t="s">
        <v>3207</v>
      </c>
      <c r="CE3676" s="129" t="s">
        <v>3212</v>
      </c>
      <c r="CF3676" s="129" t="s">
        <v>3222</v>
      </c>
      <c r="CG3676" s="131" t="s">
        <v>18205</v>
      </c>
      <c r="CH3676" s="131" t="s">
        <v>16000</v>
      </c>
      <c r="CI3676" s="124" t="s">
        <v>22659</v>
      </c>
    </row>
    <row r="3677" spans="45:87" ht="15" hidden="1" x14ac:dyDescent="0.25">
      <c r="AS3677" s="124" t="s">
        <v>7872</v>
      </c>
      <c r="AT3677" s="129" t="s">
        <v>3206</v>
      </c>
      <c r="AU3677" s="129" t="s">
        <v>204</v>
      </c>
      <c r="AV3677" s="129" t="s">
        <v>3207</v>
      </c>
      <c r="AW3677" s="129" t="s">
        <v>3212</v>
      </c>
      <c r="AX3677" s="129" t="s">
        <v>3223</v>
      </c>
      <c r="AZ3677" s="129" t="s">
        <v>3984</v>
      </c>
      <c r="BA3677" s="130" t="s">
        <v>16001</v>
      </c>
      <c r="BB3677" s="130" t="s">
        <v>16002</v>
      </c>
      <c r="BH3677" s="124"/>
      <c r="BI3677" s="124"/>
      <c r="BP3677" s="123"/>
      <c r="BQ3677" s="123"/>
      <c r="BR3677" s="123"/>
      <c r="BX3677" s="123"/>
      <c r="BY3677" s="123"/>
      <c r="CB3677" s="129" t="s">
        <v>3206</v>
      </c>
      <c r="CC3677" s="129" t="s">
        <v>204</v>
      </c>
      <c r="CD3677" s="129" t="s">
        <v>3207</v>
      </c>
      <c r="CE3677" s="129" t="s">
        <v>3212</v>
      </c>
      <c r="CF3677" s="129" t="s">
        <v>3223</v>
      </c>
      <c r="CG3677" s="131" t="s">
        <v>18205</v>
      </c>
      <c r="CH3677" s="131" t="s">
        <v>16002</v>
      </c>
      <c r="CI3677" s="124" t="s">
        <v>22660</v>
      </c>
    </row>
    <row r="3678" spans="45:87" ht="15" hidden="1" x14ac:dyDescent="0.25">
      <c r="AS3678" s="124" t="s">
        <v>7873</v>
      </c>
      <c r="AT3678" s="129" t="s">
        <v>3206</v>
      </c>
      <c r="AU3678" s="129" t="s">
        <v>204</v>
      </c>
      <c r="AV3678" s="129" t="s">
        <v>3207</v>
      </c>
      <c r="AW3678" s="129" t="s">
        <v>3212</v>
      </c>
      <c r="AX3678" s="129" t="s">
        <v>3224</v>
      </c>
      <c r="AZ3678" s="129" t="s">
        <v>3984</v>
      </c>
      <c r="BA3678" s="130" t="s">
        <v>16003</v>
      </c>
      <c r="BB3678" s="130" t="s">
        <v>16004</v>
      </c>
      <c r="BH3678" s="124"/>
      <c r="BI3678" s="124"/>
      <c r="BP3678" s="123"/>
      <c r="BQ3678" s="123"/>
      <c r="BR3678" s="123"/>
      <c r="BX3678" s="123"/>
      <c r="BY3678" s="123"/>
      <c r="CB3678" s="129" t="s">
        <v>3206</v>
      </c>
      <c r="CC3678" s="129" t="s">
        <v>204</v>
      </c>
      <c r="CD3678" s="129" t="s">
        <v>3207</v>
      </c>
      <c r="CE3678" s="129" t="s">
        <v>3212</v>
      </c>
      <c r="CF3678" s="129" t="s">
        <v>3224</v>
      </c>
      <c r="CG3678" s="131" t="s">
        <v>18205</v>
      </c>
      <c r="CH3678" s="131" t="s">
        <v>16004</v>
      </c>
      <c r="CI3678" s="124" t="s">
        <v>22661</v>
      </c>
    </row>
    <row r="3679" spans="45:87" ht="15" hidden="1" x14ac:dyDescent="0.25">
      <c r="AS3679" s="124" t="s">
        <v>7874</v>
      </c>
      <c r="AT3679" s="129" t="s">
        <v>3206</v>
      </c>
      <c r="AU3679" s="129" t="s">
        <v>204</v>
      </c>
      <c r="AV3679" s="129" t="s">
        <v>3207</v>
      </c>
      <c r="AW3679" s="129" t="s">
        <v>3212</v>
      </c>
      <c r="AX3679" s="129" t="s">
        <v>3225</v>
      </c>
      <c r="AZ3679" s="129" t="s">
        <v>3984</v>
      </c>
      <c r="BA3679" s="130" t="s">
        <v>16005</v>
      </c>
      <c r="BB3679" s="130" t="s">
        <v>16006</v>
      </c>
      <c r="BH3679" s="124"/>
      <c r="BI3679" s="124"/>
      <c r="BP3679" s="123"/>
      <c r="BQ3679" s="123"/>
      <c r="BR3679" s="123"/>
      <c r="BX3679" s="123"/>
      <c r="BY3679" s="123"/>
      <c r="CB3679" s="129" t="s">
        <v>3206</v>
      </c>
      <c r="CC3679" s="129" t="s">
        <v>204</v>
      </c>
      <c r="CD3679" s="129" t="s">
        <v>3207</v>
      </c>
      <c r="CE3679" s="129" t="s">
        <v>3212</v>
      </c>
      <c r="CF3679" s="129" t="s">
        <v>3225</v>
      </c>
      <c r="CG3679" s="131" t="s">
        <v>18205</v>
      </c>
      <c r="CH3679" s="131" t="s">
        <v>16006</v>
      </c>
      <c r="CI3679" s="124" t="s">
        <v>22662</v>
      </c>
    </row>
    <row r="3680" spans="45:87" ht="15" hidden="1" x14ac:dyDescent="0.25">
      <c r="AS3680" s="124" t="s">
        <v>7875</v>
      </c>
      <c r="AT3680" s="129" t="s">
        <v>3206</v>
      </c>
      <c r="AU3680" s="129" t="s">
        <v>204</v>
      </c>
      <c r="AV3680" s="129" t="s">
        <v>3207</v>
      </c>
      <c r="AW3680" s="129" t="s">
        <v>3212</v>
      </c>
      <c r="AX3680" s="129" t="s">
        <v>3226</v>
      </c>
      <c r="AZ3680" s="129" t="s">
        <v>3984</v>
      </c>
      <c r="BA3680" s="130" t="s">
        <v>16007</v>
      </c>
      <c r="BB3680" s="130" t="s">
        <v>16008</v>
      </c>
      <c r="BH3680" s="124"/>
      <c r="BI3680" s="124"/>
      <c r="BP3680" s="123"/>
      <c r="BQ3680" s="123"/>
      <c r="BR3680" s="123"/>
      <c r="BX3680" s="123"/>
      <c r="BY3680" s="123"/>
      <c r="CB3680" s="129" t="s">
        <v>3206</v>
      </c>
      <c r="CC3680" s="129" t="s">
        <v>204</v>
      </c>
      <c r="CD3680" s="129" t="s">
        <v>3207</v>
      </c>
      <c r="CE3680" s="129" t="s">
        <v>3212</v>
      </c>
      <c r="CF3680" s="129" t="s">
        <v>3226</v>
      </c>
      <c r="CG3680" s="131" t="s">
        <v>18205</v>
      </c>
      <c r="CH3680" s="131" t="s">
        <v>16008</v>
      </c>
      <c r="CI3680" s="124" t="s">
        <v>22663</v>
      </c>
    </row>
    <row r="3681" spans="45:87" ht="15" hidden="1" x14ac:dyDescent="0.25">
      <c r="AS3681" s="124" t="s">
        <v>7876</v>
      </c>
      <c r="AT3681" s="129" t="s">
        <v>3206</v>
      </c>
      <c r="AU3681" s="129" t="s">
        <v>204</v>
      </c>
      <c r="AV3681" s="129" t="s">
        <v>3207</v>
      </c>
      <c r="AW3681" s="129" t="s">
        <v>3212</v>
      </c>
      <c r="AX3681" s="129" t="s">
        <v>3227</v>
      </c>
      <c r="AZ3681" s="129" t="s">
        <v>3984</v>
      </c>
      <c r="BA3681" s="130" t="s">
        <v>16009</v>
      </c>
      <c r="BB3681" s="130" t="s">
        <v>16010</v>
      </c>
      <c r="BH3681" s="124"/>
      <c r="BI3681" s="124"/>
      <c r="BP3681" s="123"/>
      <c r="BQ3681" s="123"/>
      <c r="BR3681" s="123"/>
      <c r="BX3681" s="123"/>
      <c r="BY3681" s="123"/>
      <c r="CB3681" s="129" t="s">
        <v>3206</v>
      </c>
      <c r="CC3681" s="129" t="s">
        <v>204</v>
      </c>
      <c r="CD3681" s="129" t="s">
        <v>3207</v>
      </c>
      <c r="CE3681" s="129" t="s">
        <v>3212</v>
      </c>
      <c r="CF3681" s="129" t="s">
        <v>3227</v>
      </c>
      <c r="CG3681" s="131" t="s">
        <v>18205</v>
      </c>
      <c r="CH3681" s="131" t="s">
        <v>16010</v>
      </c>
      <c r="CI3681" s="124" t="s">
        <v>22664</v>
      </c>
    </row>
    <row r="3682" spans="45:87" ht="15" hidden="1" x14ac:dyDescent="0.25">
      <c r="AS3682" s="124" t="s">
        <v>7877</v>
      </c>
      <c r="AT3682" s="129" t="s">
        <v>3206</v>
      </c>
      <c r="AU3682" s="129" t="s">
        <v>204</v>
      </c>
      <c r="AV3682" s="129" t="s">
        <v>3207</v>
      </c>
      <c r="AW3682" s="129" t="s">
        <v>3212</v>
      </c>
      <c r="AX3682" s="129" t="s">
        <v>3228</v>
      </c>
      <c r="AZ3682" s="129" t="s">
        <v>3984</v>
      </c>
      <c r="BA3682" s="130" t="s">
        <v>16011</v>
      </c>
      <c r="BB3682" s="130" t="s">
        <v>16012</v>
      </c>
      <c r="BH3682" s="124"/>
      <c r="BI3682" s="124"/>
      <c r="BP3682" s="123"/>
      <c r="BQ3682" s="123"/>
      <c r="BR3682" s="123"/>
      <c r="BX3682" s="123"/>
      <c r="BY3682" s="123"/>
      <c r="CB3682" s="129" t="s">
        <v>3206</v>
      </c>
      <c r="CC3682" s="129" t="s">
        <v>204</v>
      </c>
      <c r="CD3682" s="129" t="s">
        <v>3207</v>
      </c>
      <c r="CE3682" s="129" t="s">
        <v>3212</v>
      </c>
      <c r="CF3682" s="129" t="s">
        <v>3228</v>
      </c>
      <c r="CG3682" s="131" t="s">
        <v>18205</v>
      </c>
      <c r="CH3682" s="131" t="s">
        <v>16012</v>
      </c>
      <c r="CI3682" s="124" t="s">
        <v>22665</v>
      </c>
    </row>
    <row r="3683" spans="45:87" ht="15" hidden="1" x14ac:dyDescent="0.25">
      <c r="AS3683" s="124" t="s">
        <v>7878</v>
      </c>
      <c r="AT3683" s="129" t="s">
        <v>3206</v>
      </c>
      <c r="AU3683" s="129" t="s">
        <v>204</v>
      </c>
      <c r="AV3683" s="129" t="s">
        <v>3207</v>
      </c>
      <c r="AW3683" s="129" t="s">
        <v>3212</v>
      </c>
      <c r="AX3683" s="129" t="s">
        <v>3229</v>
      </c>
      <c r="AZ3683" s="129" t="s">
        <v>3984</v>
      </c>
      <c r="BA3683" s="130" t="s">
        <v>16013</v>
      </c>
      <c r="BB3683" s="130" t="s">
        <v>16014</v>
      </c>
      <c r="BH3683" s="124"/>
      <c r="BI3683" s="124"/>
      <c r="BP3683" s="123"/>
      <c r="BQ3683" s="123"/>
      <c r="BR3683" s="123"/>
      <c r="BX3683" s="123"/>
      <c r="BY3683" s="123"/>
      <c r="CB3683" s="129" t="s">
        <v>3206</v>
      </c>
      <c r="CC3683" s="129" t="s">
        <v>204</v>
      </c>
      <c r="CD3683" s="129" t="s">
        <v>3207</v>
      </c>
      <c r="CE3683" s="129" t="s">
        <v>3212</v>
      </c>
      <c r="CF3683" s="129" t="s">
        <v>3229</v>
      </c>
      <c r="CG3683" s="131" t="s">
        <v>18205</v>
      </c>
      <c r="CH3683" s="131" t="s">
        <v>16014</v>
      </c>
      <c r="CI3683" s="124" t="s">
        <v>22666</v>
      </c>
    </row>
    <row r="3684" spans="45:87" ht="15" hidden="1" x14ac:dyDescent="0.25">
      <c r="AS3684" s="124" t="s">
        <v>7879</v>
      </c>
      <c r="AT3684" s="129" t="s">
        <v>3206</v>
      </c>
      <c r="AU3684" s="129" t="s">
        <v>204</v>
      </c>
      <c r="AV3684" s="129" t="s">
        <v>3207</v>
      </c>
      <c r="AW3684" s="129" t="s">
        <v>3230</v>
      </c>
      <c r="AX3684" s="129" t="s">
        <v>3231</v>
      </c>
      <c r="AZ3684" s="129" t="s">
        <v>3984</v>
      </c>
      <c r="BA3684" s="130" t="s">
        <v>16015</v>
      </c>
      <c r="BB3684" s="130" t="s">
        <v>16016</v>
      </c>
      <c r="BH3684" s="124"/>
      <c r="BI3684" s="124"/>
      <c r="BP3684" s="123"/>
      <c r="BQ3684" s="123"/>
      <c r="BR3684" s="123"/>
      <c r="BX3684" s="123"/>
      <c r="BY3684" s="123"/>
      <c r="CB3684" s="129" t="s">
        <v>3206</v>
      </c>
      <c r="CC3684" s="129" t="s">
        <v>204</v>
      </c>
      <c r="CD3684" s="129" t="s">
        <v>3207</v>
      </c>
      <c r="CE3684" s="129" t="s">
        <v>3230</v>
      </c>
      <c r="CF3684" s="129" t="s">
        <v>3231</v>
      </c>
      <c r="CG3684" s="131" t="s">
        <v>18206</v>
      </c>
      <c r="CH3684" s="131" t="s">
        <v>16016</v>
      </c>
      <c r="CI3684" s="124" t="s">
        <v>22667</v>
      </c>
    </row>
    <row r="3685" spans="45:87" ht="15" hidden="1" x14ac:dyDescent="0.25">
      <c r="AS3685" s="124" t="s">
        <v>7880</v>
      </c>
      <c r="AT3685" s="129" t="s">
        <v>3206</v>
      </c>
      <c r="AU3685" s="129" t="s">
        <v>204</v>
      </c>
      <c r="AV3685" s="129" t="s">
        <v>3207</v>
      </c>
      <c r="AW3685" s="129" t="s">
        <v>3230</v>
      </c>
      <c r="AX3685" s="129" t="s">
        <v>3232</v>
      </c>
      <c r="AZ3685" s="129" t="s">
        <v>3984</v>
      </c>
      <c r="BA3685" s="130" t="s">
        <v>16017</v>
      </c>
      <c r="BB3685" s="130" t="s">
        <v>16018</v>
      </c>
      <c r="BH3685" s="124"/>
      <c r="BI3685" s="124"/>
      <c r="BP3685" s="123"/>
      <c r="BQ3685" s="123"/>
      <c r="BR3685" s="123"/>
      <c r="BX3685" s="123"/>
      <c r="BY3685" s="123"/>
      <c r="CB3685" s="129" t="s">
        <v>3206</v>
      </c>
      <c r="CC3685" s="129" t="s">
        <v>204</v>
      </c>
      <c r="CD3685" s="129" t="s">
        <v>3207</v>
      </c>
      <c r="CE3685" s="129" t="s">
        <v>3230</v>
      </c>
      <c r="CF3685" s="129" t="s">
        <v>3232</v>
      </c>
      <c r="CG3685" s="131" t="s">
        <v>18206</v>
      </c>
      <c r="CH3685" s="131" t="s">
        <v>16018</v>
      </c>
      <c r="CI3685" s="124" t="s">
        <v>22668</v>
      </c>
    </row>
    <row r="3686" spans="45:87" ht="15" hidden="1" x14ac:dyDescent="0.25">
      <c r="AS3686" s="124" t="s">
        <v>7881</v>
      </c>
      <c r="AT3686" s="129" t="s">
        <v>3206</v>
      </c>
      <c r="AU3686" s="129" t="s">
        <v>204</v>
      </c>
      <c r="AV3686" s="129" t="s">
        <v>3207</v>
      </c>
      <c r="AW3686" s="129" t="s">
        <v>3230</v>
      </c>
      <c r="AX3686" s="129" t="s">
        <v>3233</v>
      </c>
      <c r="AZ3686" s="129" t="s">
        <v>3984</v>
      </c>
      <c r="BA3686" s="130" t="s">
        <v>16019</v>
      </c>
      <c r="BB3686" s="130" t="s">
        <v>16020</v>
      </c>
      <c r="BH3686" s="124"/>
      <c r="BI3686" s="124"/>
      <c r="BP3686" s="123"/>
      <c r="BQ3686" s="123"/>
      <c r="BR3686" s="123"/>
      <c r="BX3686" s="123"/>
      <c r="BY3686" s="123"/>
      <c r="CB3686" s="129" t="s">
        <v>3206</v>
      </c>
      <c r="CC3686" s="129" t="s">
        <v>204</v>
      </c>
      <c r="CD3686" s="129" t="s">
        <v>3207</v>
      </c>
      <c r="CE3686" s="129" t="s">
        <v>3230</v>
      </c>
      <c r="CF3686" s="129" t="s">
        <v>3233</v>
      </c>
      <c r="CG3686" s="131" t="s">
        <v>18206</v>
      </c>
      <c r="CH3686" s="131" t="s">
        <v>16020</v>
      </c>
      <c r="CI3686" s="124" t="s">
        <v>22669</v>
      </c>
    </row>
    <row r="3687" spans="45:87" ht="15" hidden="1" x14ac:dyDescent="0.25">
      <c r="AS3687" s="124" t="s">
        <v>7882</v>
      </c>
      <c r="AT3687" s="129" t="s">
        <v>3206</v>
      </c>
      <c r="AU3687" s="129" t="s">
        <v>204</v>
      </c>
      <c r="AV3687" s="129" t="s">
        <v>3207</v>
      </c>
      <c r="AW3687" s="129" t="s">
        <v>3230</v>
      </c>
      <c r="AX3687" s="129" t="s">
        <v>3234</v>
      </c>
      <c r="AZ3687" s="129" t="s">
        <v>3984</v>
      </c>
      <c r="BA3687" s="130" t="s">
        <v>16021</v>
      </c>
      <c r="BB3687" s="130" t="s">
        <v>16022</v>
      </c>
      <c r="BH3687" s="124"/>
      <c r="BI3687" s="124"/>
      <c r="BP3687" s="123"/>
      <c r="BQ3687" s="123"/>
      <c r="BR3687" s="123"/>
      <c r="BX3687" s="123"/>
      <c r="BY3687" s="123"/>
      <c r="CB3687" s="129" t="s">
        <v>3206</v>
      </c>
      <c r="CC3687" s="129" t="s">
        <v>204</v>
      </c>
      <c r="CD3687" s="129" t="s">
        <v>3207</v>
      </c>
      <c r="CE3687" s="129" t="s">
        <v>3230</v>
      </c>
      <c r="CF3687" s="129" t="s">
        <v>3234</v>
      </c>
      <c r="CG3687" s="131" t="s">
        <v>18206</v>
      </c>
      <c r="CH3687" s="131" t="s">
        <v>16022</v>
      </c>
      <c r="CI3687" s="124" t="s">
        <v>22670</v>
      </c>
    </row>
    <row r="3688" spans="45:87" ht="15" hidden="1" x14ac:dyDescent="0.25">
      <c r="AS3688" s="124" t="s">
        <v>7883</v>
      </c>
      <c r="AT3688" s="129" t="s">
        <v>3206</v>
      </c>
      <c r="AU3688" s="129" t="s">
        <v>204</v>
      </c>
      <c r="AV3688" s="129" t="s">
        <v>3207</v>
      </c>
      <c r="AW3688" s="129" t="s">
        <v>3230</v>
      </c>
      <c r="AX3688" s="129" t="s">
        <v>3235</v>
      </c>
      <c r="AZ3688" s="129" t="s">
        <v>3984</v>
      </c>
      <c r="BA3688" s="130" t="s">
        <v>16023</v>
      </c>
      <c r="BB3688" s="130" t="s">
        <v>16024</v>
      </c>
      <c r="BH3688" s="124"/>
      <c r="BI3688" s="124"/>
      <c r="BP3688" s="123"/>
      <c r="BQ3688" s="123"/>
      <c r="BR3688" s="123"/>
      <c r="BX3688" s="123"/>
      <c r="BY3688" s="123"/>
      <c r="CB3688" s="129" t="s">
        <v>3206</v>
      </c>
      <c r="CC3688" s="129" t="s">
        <v>204</v>
      </c>
      <c r="CD3688" s="129" t="s">
        <v>3207</v>
      </c>
      <c r="CE3688" s="129" t="s">
        <v>3230</v>
      </c>
      <c r="CF3688" s="129" t="s">
        <v>3235</v>
      </c>
      <c r="CG3688" s="131" t="s">
        <v>18206</v>
      </c>
      <c r="CH3688" s="131" t="s">
        <v>16024</v>
      </c>
      <c r="CI3688" s="124" t="s">
        <v>22671</v>
      </c>
    </row>
    <row r="3689" spans="45:87" ht="15" hidden="1" x14ac:dyDescent="0.25">
      <c r="AS3689" s="124" t="s">
        <v>7884</v>
      </c>
      <c r="AT3689" s="129" t="s">
        <v>3206</v>
      </c>
      <c r="AU3689" s="129" t="s">
        <v>204</v>
      </c>
      <c r="AV3689" s="129" t="s">
        <v>3207</v>
      </c>
      <c r="AW3689" s="129" t="s">
        <v>3230</v>
      </c>
      <c r="AX3689" s="129" t="s">
        <v>3236</v>
      </c>
      <c r="AZ3689" s="129" t="s">
        <v>3984</v>
      </c>
      <c r="BA3689" s="130" t="s">
        <v>16025</v>
      </c>
      <c r="BB3689" s="130" t="s">
        <v>16026</v>
      </c>
      <c r="BH3689" s="124"/>
      <c r="BI3689" s="124"/>
      <c r="BP3689" s="123"/>
      <c r="BQ3689" s="123"/>
      <c r="BR3689" s="123"/>
      <c r="BX3689" s="123"/>
      <c r="BY3689" s="123"/>
      <c r="CB3689" s="129" t="s">
        <v>3206</v>
      </c>
      <c r="CC3689" s="129" t="s">
        <v>204</v>
      </c>
      <c r="CD3689" s="129" t="s">
        <v>3207</v>
      </c>
      <c r="CE3689" s="129" t="s">
        <v>3230</v>
      </c>
      <c r="CF3689" s="129" t="s">
        <v>3236</v>
      </c>
      <c r="CG3689" s="131" t="s">
        <v>18206</v>
      </c>
      <c r="CH3689" s="131" t="s">
        <v>16026</v>
      </c>
      <c r="CI3689" s="124" t="s">
        <v>22672</v>
      </c>
    </row>
    <row r="3690" spans="45:87" ht="15" hidden="1" x14ac:dyDescent="0.25">
      <c r="AS3690" s="124" t="s">
        <v>7885</v>
      </c>
      <c r="AT3690" s="129" t="s">
        <v>3206</v>
      </c>
      <c r="AU3690" s="129" t="s">
        <v>204</v>
      </c>
      <c r="AV3690" s="129" t="s">
        <v>3207</v>
      </c>
      <c r="AW3690" s="129" t="s">
        <v>3230</v>
      </c>
      <c r="AX3690" s="129" t="s">
        <v>3237</v>
      </c>
      <c r="AZ3690" s="129" t="s">
        <v>3984</v>
      </c>
      <c r="BA3690" s="130" t="s">
        <v>16027</v>
      </c>
      <c r="BB3690" s="130" t="s">
        <v>16028</v>
      </c>
      <c r="BH3690" s="124"/>
      <c r="BI3690" s="124"/>
      <c r="BP3690" s="123"/>
      <c r="BQ3690" s="123"/>
      <c r="BR3690" s="123"/>
      <c r="BX3690" s="123"/>
      <c r="BY3690" s="123"/>
      <c r="CB3690" s="129" t="s">
        <v>3206</v>
      </c>
      <c r="CC3690" s="129" t="s">
        <v>204</v>
      </c>
      <c r="CD3690" s="129" t="s">
        <v>3207</v>
      </c>
      <c r="CE3690" s="129" t="s">
        <v>3230</v>
      </c>
      <c r="CF3690" s="129" t="s">
        <v>3237</v>
      </c>
      <c r="CG3690" s="131" t="s">
        <v>18206</v>
      </c>
      <c r="CH3690" s="131" t="s">
        <v>16028</v>
      </c>
      <c r="CI3690" s="124" t="s">
        <v>22673</v>
      </c>
    </row>
    <row r="3691" spans="45:87" ht="15" hidden="1" x14ac:dyDescent="0.25">
      <c r="AS3691" s="124" t="s">
        <v>7886</v>
      </c>
      <c r="AT3691" s="129" t="s">
        <v>3206</v>
      </c>
      <c r="AU3691" s="129" t="s">
        <v>204</v>
      </c>
      <c r="AV3691" s="129" t="s">
        <v>3207</v>
      </c>
      <c r="AW3691" s="129" t="s">
        <v>3230</v>
      </c>
      <c r="AX3691" s="129" t="s">
        <v>3238</v>
      </c>
      <c r="AZ3691" s="129" t="s">
        <v>3984</v>
      </c>
      <c r="BA3691" s="130" t="s">
        <v>16029</v>
      </c>
      <c r="BB3691" s="130" t="s">
        <v>16030</v>
      </c>
      <c r="BH3691" s="124"/>
      <c r="BI3691" s="124"/>
      <c r="BP3691" s="123"/>
      <c r="BQ3691" s="123"/>
      <c r="BR3691" s="123"/>
      <c r="BX3691" s="123"/>
      <c r="BY3691" s="123"/>
      <c r="CB3691" s="129" t="s">
        <v>3206</v>
      </c>
      <c r="CC3691" s="129" t="s">
        <v>204</v>
      </c>
      <c r="CD3691" s="129" t="s">
        <v>3207</v>
      </c>
      <c r="CE3691" s="129" t="s">
        <v>3230</v>
      </c>
      <c r="CF3691" s="129" t="s">
        <v>3238</v>
      </c>
      <c r="CG3691" s="131" t="s">
        <v>18206</v>
      </c>
      <c r="CH3691" s="131" t="s">
        <v>16030</v>
      </c>
      <c r="CI3691" s="124" t="s">
        <v>22674</v>
      </c>
    </row>
    <row r="3692" spans="45:87" ht="15" hidden="1" x14ac:dyDescent="0.25">
      <c r="AS3692" s="124" t="s">
        <v>7887</v>
      </c>
      <c r="AT3692" s="129" t="s">
        <v>3206</v>
      </c>
      <c r="AU3692" s="129" t="s">
        <v>204</v>
      </c>
      <c r="AV3692" s="129" t="s">
        <v>3207</v>
      </c>
      <c r="AW3692" s="129" t="s">
        <v>3230</v>
      </c>
      <c r="AX3692" s="129" t="s">
        <v>3239</v>
      </c>
      <c r="AZ3692" s="129" t="s">
        <v>3984</v>
      </c>
      <c r="BA3692" s="130" t="s">
        <v>16031</v>
      </c>
      <c r="BB3692" s="130" t="s">
        <v>16032</v>
      </c>
      <c r="BH3692" s="124"/>
      <c r="BI3692" s="124"/>
      <c r="BP3692" s="123"/>
      <c r="BQ3692" s="123"/>
      <c r="BR3692" s="123"/>
      <c r="BX3692" s="123"/>
      <c r="BY3692" s="123"/>
      <c r="CB3692" s="129" t="s">
        <v>3206</v>
      </c>
      <c r="CC3692" s="129" t="s">
        <v>204</v>
      </c>
      <c r="CD3692" s="129" t="s">
        <v>3207</v>
      </c>
      <c r="CE3692" s="129" t="s">
        <v>3230</v>
      </c>
      <c r="CF3692" s="129" t="s">
        <v>3239</v>
      </c>
      <c r="CG3692" s="131" t="s">
        <v>18206</v>
      </c>
      <c r="CH3692" s="131" t="s">
        <v>16032</v>
      </c>
      <c r="CI3692" s="124" t="s">
        <v>22675</v>
      </c>
    </row>
    <row r="3693" spans="45:87" ht="15" hidden="1" x14ac:dyDescent="0.25">
      <c r="AS3693" s="124" t="s">
        <v>7888</v>
      </c>
      <c r="AT3693" s="129" t="s">
        <v>3206</v>
      </c>
      <c r="AU3693" s="129" t="s">
        <v>204</v>
      </c>
      <c r="AV3693" s="129" t="s">
        <v>3207</v>
      </c>
      <c r="AW3693" s="129" t="s">
        <v>3230</v>
      </c>
      <c r="AX3693" s="129" t="s">
        <v>3240</v>
      </c>
      <c r="AZ3693" s="129" t="s">
        <v>3984</v>
      </c>
      <c r="BA3693" s="130" t="s">
        <v>16033</v>
      </c>
      <c r="BB3693" s="130" t="s">
        <v>16034</v>
      </c>
      <c r="BH3693" s="124"/>
      <c r="BI3693" s="124"/>
      <c r="BP3693" s="123"/>
      <c r="BQ3693" s="123"/>
      <c r="BR3693" s="123"/>
      <c r="BX3693" s="123"/>
      <c r="BY3693" s="123"/>
      <c r="CB3693" s="129" t="s">
        <v>3206</v>
      </c>
      <c r="CC3693" s="129" t="s">
        <v>204</v>
      </c>
      <c r="CD3693" s="129" t="s">
        <v>3207</v>
      </c>
      <c r="CE3693" s="129" t="s">
        <v>3230</v>
      </c>
      <c r="CF3693" s="129" t="s">
        <v>3240</v>
      </c>
      <c r="CG3693" s="131" t="s">
        <v>18206</v>
      </c>
      <c r="CH3693" s="131" t="s">
        <v>16034</v>
      </c>
      <c r="CI3693" s="124" t="s">
        <v>22676</v>
      </c>
    </row>
    <row r="3694" spans="45:87" ht="15" hidden="1" x14ac:dyDescent="0.25">
      <c r="AS3694" s="124" t="s">
        <v>7889</v>
      </c>
      <c r="AT3694" s="129" t="s">
        <v>3206</v>
      </c>
      <c r="AU3694" s="129" t="s">
        <v>204</v>
      </c>
      <c r="AV3694" s="129" t="s">
        <v>3207</v>
      </c>
      <c r="AW3694" s="129" t="s">
        <v>3230</v>
      </c>
      <c r="AX3694" s="129" t="s">
        <v>3241</v>
      </c>
      <c r="AZ3694" s="129" t="s">
        <v>3984</v>
      </c>
      <c r="BA3694" s="130" t="s">
        <v>16035</v>
      </c>
      <c r="BB3694" s="130" t="s">
        <v>16036</v>
      </c>
      <c r="BH3694" s="124"/>
      <c r="BI3694" s="124"/>
      <c r="BP3694" s="123"/>
      <c r="BQ3694" s="123"/>
      <c r="BR3694" s="123"/>
      <c r="BX3694" s="123"/>
      <c r="BY3694" s="123"/>
      <c r="CB3694" s="129" t="s">
        <v>3206</v>
      </c>
      <c r="CC3694" s="129" t="s">
        <v>204</v>
      </c>
      <c r="CD3694" s="129" t="s">
        <v>3207</v>
      </c>
      <c r="CE3694" s="129" t="s">
        <v>3230</v>
      </c>
      <c r="CF3694" s="129" t="s">
        <v>3241</v>
      </c>
      <c r="CG3694" s="131" t="s">
        <v>18206</v>
      </c>
      <c r="CH3694" s="131" t="s">
        <v>16036</v>
      </c>
      <c r="CI3694" s="124" t="s">
        <v>22677</v>
      </c>
    </row>
    <row r="3695" spans="45:87" ht="15" hidden="1" x14ac:dyDescent="0.25">
      <c r="AS3695" s="124" t="s">
        <v>7890</v>
      </c>
      <c r="AT3695" s="129" t="s">
        <v>3206</v>
      </c>
      <c r="AU3695" s="129" t="s">
        <v>204</v>
      </c>
      <c r="AV3695" s="129" t="s">
        <v>3207</v>
      </c>
      <c r="AW3695" s="129" t="s">
        <v>3230</v>
      </c>
      <c r="AX3695" s="129" t="s">
        <v>3242</v>
      </c>
      <c r="AZ3695" s="129" t="s">
        <v>3984</v>
      </c>
      <c r="BA3695" s="130" t="s">
        <v>16037</v>
      </c>
      <c r="BB3695" s="130" t="s">
        <v>16038</v>
      </c>
      <c r="BH3695" s="124"/>
      <c r="BI3695" s="124"/>
      <c r="BP3695" s="123"/>
      <c r="BQ3695" s="123"/>
      <c r="BR3695" s="123"/>
      <c r="BX3695" s="123"/>
      <c r="BY3695" s="123"/>
      <c r="CB3695" s="129" t="s">
        <v>3206</v>
      </c>
      <c r="CC3695" s="129" t="s">
        <v>204</v>
      </c>
      <c r="CD3695" s="129" t="s">
        <v>3207</v>
      </c>
      <c r="CE3695" s="129" t="s">
        <v>3230</v>
      </c>
      <c r="CF3695" s="129" t="s">
        <v>3242</v>
      </c>
      <c r="CG3695" s="131" t="s">
        <v>18206</v>
      </c>
      <c r="CH3695" s="131" t="s">
        <v>16038</v>
      </c>
      <c r="CI3695" s="124" t="s">
        <v>22678</v>
      </c>
    </row>
    <row r="3696" spans="45:87" ht="15" hidden="1" x14ac:dyDescent="0.25">
      <c r="AS3696" s="124" t="s">
        <v>7891</v>
      </c>
      <c r="AT3696" s="129" t="s">
        <v>3206</v>
      </c>
      <c r="AU3696" s="129" t="s">
        <v>204</v>
      </c>
      <c r="AV3696" s="129" t="s">
        <v>3207</v>
      </c>
      <c r="AW3696" s="129" t="s">
        <v>3230</v>
      </c>
      <c r="AX3696" s="129" t="s">
        <v>3243</v>
      </c>
      <c r="AZ3696" s="129" t="s">
        <v>3984</v>
      </c>
      <c r="BA3696" s="130" t="s">
        <v>16039</v>
      </c>
      <c r="BB3696" s="130" t="s">
        <v>16040</v>
      </c>
      <c r="BH3696" s="124"/>
      <c r="BI3696" s="124"/>
      <c r="BP3696" s="123"/>
      <c r="BQ3696" s="123"/>
      <c r="BR3696" s="123"/>
      <c r="BX3696" s="123"/>
      <c r="BY3696" s="123"/>
      <c r="CB3696" s="129" t="s">
        <v>3206</v>
      </c>
      <c r="CC3696" s="129" t="s">
        <v>204</v>
      </c>
      <c r="CD3696" s="129" t="s">
        <v>3207</v>
      </c>
      <c r="CE3696" s="129" t="s">
        <v>3230</v>
      </c>
      <c r="CF3696" s="129" t="s">
        <v>3243</v>
      </c>
      <c r="CG3696" s="131" t="s">
        <v>18206</v>
      </c>
      <c r="CH3696" s="131" t="s">
        <v>16040</v>
      </c>
      <c r="CI3696" s="124" t="s">
        <v>22679</v>
      </c>
    </row>
    <row r="3697" spans="45:87" ht="15" hidden="1" x14ac:dyDescent="0.25">
      <c r="AS3697" s="124" t="s">
        <v>7892</v>
      </c>
      <c r="AT3697" s="129" t="s">
        <v>3206</v>
      </c>
      <c r="AU3697" s="129" t="s">
        <v>204</v>
      </c>
      <c r="AV3697" s="129" t="s">
        <v>3207</v>
      </c>
      <c r="AW3697" s="129" t="s">
        <v>3230</v>
      </c>
      <c r="AX3697" s="129" t="s">
        <v>3244</v>
      </c>
      <c r="AZ3697" s="129" t="s">
        <v>3984</v>
      </c>
      <c r="BA3697" s="130" t="s">
        <v>16041</v>
      </c>
      <c r="BB3697" s="130" t="s">
        <v>16042</v>
      </c>
      <c r="BH3697" s="124"/>
      <c r="BI3697" s="124"/>
      <c r="BP3697" s="123"/>
      <c r="BQ3697" s="123"/>
      <c r="BR3697" s="123"/>
      <c r="BX3697" s="123"/>
      <c r="BY3697" s="123"/>
      <c r="CB3697" s="129" t="s">
        <v>3206</v>
      </c>
      <c r="CC3697" s="129" t="s">
        <v>204</v>
      </c>
      <c r="CD3697" s="129" t="s">
        <v>3207</v>
      </c>
      <c r="CE3697" s="129" t="s">
        <v>3230</v>
      </c>
      <c r="CF3697" s="129" t="s">
        <v>3244</v>
      </c>
      <c r="CG3697" s="131" t="s">
        <v>18206</v>
      </c>
      <c r="CH3697" s="131" t="s">
        <v>16042</v>
      </c>
      <c r="CI3697" s="124" t="s">
        <v>22680</v>
      </c>
    </row>
    <row r="3698" spans="45:87" ht="15" hidden="1" x14ac:dyDescent="0.25">
      <c r="AS3698" s="124" t="s">
        <v>7893</v>
      </c>
      <c r="AT3698" s="129" t="s">
        <v>3206</v>
      </c>
      <c r="AU3698" s="129" t="s">
        <v>204</v>
      </c>
      <c r="AV3698" s="129" t="s">
        <v>3207</v>
      </c>
      <c r="AW3698" s="129" t="s">
        <v>3230</v>
      </c>
      <c r="AX3698" s="129" t="s">
        <v>3245</v>
      </c>
      <c r="AZ3698" s="129" t="s">
        <v>3984</v>
      </c>
      <c r="BA3698" s="130" t="s">
        <v>16043</v>
      </c>
      <c r="BB3698" s="130" t="s">
        <v>16044</v>
      </c>
      <c r="BH3698" s="124"/>
      <c r="BI3698" s="124"/>
      <c r="BP3698" s="123"/>
      <c r="BQ3698" s="123"/>
      <c r="BR3698" s="123"/>
      <c r="BX3698" s="123"/>
      <c r="BY3698" s="123"/>
      <c r="CB3698" s="129" t="s">
        <v>3206</v>
      </c>
      <c r="CC3698" s="129" t="s">
        <v>204</v>
      </c>
      <c r="CD3698" s="129" t="s">
        <v>3207</v>
      </c>
      <c r="CE3698" s="129" t="s">
        <v>3230</v>
      </c>
      <c r="CF3698" s="129" t="s">
        <v>3245</v>
      </c>
      <c r="CG3698" s="131" t="s">
        <v>18206</v>
      </c>
      <c r="CH3698" s="131" t="s">
        <v>16044</v>
      </c>
      <c r="CI3698" s="124" t="s">
        <v>22681</v>
      </c>
    </row>
    <row r="3699" spans="45:87" ht="15" hidden="1" x14ac:dyDescent="0.25">
      <c r="AS3699" s="124" t="s">
        <v>7894</v>
      </c>
      <c r="AT3699" s="129" t="s">
        <v>3206</v>
      </c>
      <c r="AU3699" s="129" t="s">
        <v>204</v>
      </c>
      <c r="AV3699" s="129" t="s">
        <v>3207</v>
      </c>
      <c r="AW3699" s="129" t="s">
        <v>3230</v>
      </c>
      <c r="AX3699" s="129" t="s">
        <v>3246</v>
      </c>
      <c r="AZ3699" s="129" t="s">
        <v>3984</v>
      </c>
      <c r="BA3699" s="130" t="s">
        <v>16045</v>
      </c>
      <c r="BB3699" s="130" t="s">
        <v>16046</v>
      </c>
      <c r="BH3699" s="124"/>
      <c r="BI3699" s="124"/>
      <c r="BP3699" s="123"/>
      <c r="BQ3699" s="123"/>
      <c r="BR3699" s="123"/>
      <c r="BX3699" s="123"/>
      <c r="BY3699" s="123"/>
      <c r="CB3699" s="129" t="s">
        <v>3206</v>
      </c>
      <c r="CC3699" s="129" t="s">
        <v>204</v>
      </c>
      <c r="CD3699" s="129" t="s">
        <v>3207</v>
      </c>
      <c r="CE3699" s="129" t="s">
        <v>3230</v>
      </c>
      <c r="CF3699" s="129" t="s">
        <v>3246</v>
      </c>
      <c r="CG3699" s="131" t="s">
        <v>18206</v>
      </c>
      <c r="CH3699" s="131" t="s">
        <v>16046</v>
      </c>
      <c r="CI3699" s="124" t="s">
        <v>22682</v>
      </c>
    </row>
    <row r="3700" spans="45:87" ht="15" hidden="1" x14ac:dyDescent="0.25">
      <c r="AS3700" s="124" t="s">
        <v>7895</v>
      </c>
      <c r="AT3700" s="129" t="s">
        <v>3206</v>
      </c>
      <c r="AU3700" s="129" t="s">
        <v>204</v>
      </c>
      <c r="AV3700" s="129" t="s">
        <v>3207</v>
      </c>
      <c r="AW3700" s="129" t="s">
        <v>3230</v>
      </c>
      <c r="AX3700" s="129" t="s">
        <v>3247</v>
      </c>
      <c r="AZ3700" s="129" t="s">
        <v>3984</v>
      </c>
      <c r="BA3700" s="130" t="s">
        <v>16047</v>
      </c>
      <c r="BB3700" s="130" t="s">
        <v>16048</v>
      </c>
      <c r="BH3700" s="124"/>
      <c r="BI3700" s="124"/>
      <c r="BP3700" s="123"/>
      <c r="BQ3700" s="123"/>
      <c r="BR3700" s="123"/>
      <c r="BX3700" s="123"/>
      <c r="BY3700" s="123"/>
      <c r="CB3700" s="129" t="s">
        <v>3206</v>
      </c>
      <c r="CC3700" s="129" t="s">
        <v>204</v>
      </c>
      <c r="CD3700" s="129" t="s">
        <v>3207</v>
      </c>
      <c r="CE3700" s="129" t="s">
        <v>3230</v>
      </c>
      <c r="CF3700" s="129" t="s">
        <v>3247</v>
      </c>
      <c r="CG3700" s="131" t="s">
        <v>18206</v>
      </c>
      <c r="CH3700" s="131" t="s">
        <v>16048</v>
      </c>
      <c r="CI3700" s="124" t="s">
        <v>22683</v>
      </c>
    </row>
    <row r="3701" spans="45:87" ht="15" hidden="1" x14ac:dyDescent="0.25">
      <c r="AS3701" s="124" t="s">
        <v>7896</v>
      </c>
      <c r="AT3701" s="129" t="s">
        <v>3206</v>
      </c>
      <c r="AU3701" s="129" t="s">
        <v>204</v>
      </c>
      <c r="AV3701" s="129" t="s">
        <v>3207</v>
      </c>
      <c r="AW3701" s="129" t="s">
        <v>3248</v>
      </c>
      <c r="AX3701" s="129" t="s">
        <v>3249</v>
      </c>
      <c r="AZ3701" s="129" t="s">
        <v>3984</v>
      </c>
      <c r="BA3701" s="130" t="s">
        <v>16049</v>
      </c>
      <c r="BB3701" s="130" t="s">
        <v>16050</v>
      </c>
      <c r="BH3701" s="124"/>
      <c r="BI3701" s="124"/>
      <c r="BP3701" s="123"/>
      <c r="BQ3701" s="123"/>
      <c r="BR3701" s="123"/>
      <c r="BX3701" s="123"/>
      <c r="BY3701" s="123"/>
      <c r="CB3701" s="129" t="s">
        <v>3206</v>
      </c>
      <c r="CC3701" s="129" t="s">
        <v>204</v>
      </c>
      <c r="CD3701" s="129" t="s">
        <v>3207</v>
      </c>
      <c r="CE3701" s="129" t="s">
        <v>3248</v>
      </c>
      <c r="CF3701" s="129" t="s">
        <v>3249</v>
      </c>
      <c r="CG3701" s="131" t="s">
        <v>18207</v>
      </c>
      <c r="CH3701" s="131" t="s">
        <v>16050</v>
      </c>
      <c r="CI3701" s="124" t="s">
        <v>22684</v>
      </c>
    </row>
    <row r="3702" spans="45:87" ht="15" hidden="1" x14ac:dyDescent="0.25">
      <c r="AS3702" s="124" t="s">
        <v>7897</v>
      </c>
      <c r="AT3702" s="129" t="s">
        <v>3206</v>
      </c>
      <c r="AU3702" s="129" t="s">
        <v>204</v>
      </c>
      <c r="AV3702" s="129" t="s">
        <v>3207</v>
      </c>
      <c r="AW3702" s="129" t="s">
        <v>3248</v>
      </c>
      <c r="AX3702" s="129" t="s">
        <v>3250</v>
      </c>
      <c r="AZ3702" s="129" t="s">
        <v>3984</v>
      </c>
      <c r="BA3702" s="130" t="s">
        <v>16051</v>
      </c>
      <c r="BB3702" s="130" t="s">
        <v>16052</v>
      </c>
      <c r="BH3702" s="124"/>
      <c r="BI3702" s="124"/>
      <c r="BP3702" s="123"/>
      <c r="BQ3702" s="123"/>
      <c r="BR3702" s="123"/>
      <c r="BX3702" s="123"/>
      <c r="BY3702" s="123"/>
      <c r="CB3702" s="129" t="s">
        <v>3206</v>
      </c>
      <c r="CC3702" s="129" t="s">
        <v>204</v>
      </c>
      <c r="CD3702" s="129" t="s">
        <v>3207</v>
      </c>
      <c r="CE3702" s="129" t="s">
        <v>3248</v>
      </c>
      <c r="CF3702" s="129" t="s">
        <v>3250</v>
      </c>
      <c r="CG3702" s="131" t="s">
        <v>18207</v>
      </c>
      <c r="CH3702" s="131" t="s">
        <v>16052</v>
      </c>
      <c r="CI3702" s="124" t="s">
        <v>22685</v>
      </c>
    </row>
    <row r="3703" spans="45:87" ht="15" hidden="1" x14ac:dyDescent="0.25">
      <c r="AS3703" s="124" t="s">
        <v>7898</v>
      </c>
      <c r="AT3703" s="129" t="s">
        <v>3206</v>
      </c>
      <c r="AU3703" s="129" t="s">
        <v>204</v>
      </c>
      <c r="AV3703" s="129" t="s">
        <v>3207</v>
      </c>
      <c r="AW3703" s="129" t="s">
        <v>3248</v>
      </c>
      <c r="AX3703" s="129" t="s">
        <v>3251</v>
      </c>
      <c r="AZ3703" s="129" t="s">
        <v>3984</v>
      </c>
      <c r="BA3703" s="130" t="s">
        <v>16053</v>
      </c>
      <c r="BB3703" s="130" t="s">
        <v>16054</v>
      </c>
      <c r="BH3703" s="124"/>
      <c r="BI3703" s="124"/>
      <c r="BP3703" s="123"/>
      <c r="BQ3703" s="123"/>
      <c r="BR3703" s="123"/>
      <c r="BX3703" s="123"/>
      <c r="BY3703" s="123"/>
      <c r="CB3703" s="129" t="s">
        <v>3206</v>
      </c>
      <c r="CC3703" s="129" t="s">
        <v>204</v>
      </c>
      <c r="CD3703" s="129" t="s">
        <v>3207</v>
      </c>
      <c r="CE3703" s="129" t="s">
        <v>3248</v>
      </c>
      <c r="CF3703" s="129" t="s">
        <v>3251</v>
      </c>
      <c r="CG3703" s="131" t="s">
        <v>18207</v>
      </c>
      <c r="CH3703" s="131" t="s">
        <v>16054</v>
      </c>
      <c r="CI3703" s="124" t="s">
        <v>22686</v>
      </c>
    </row>
    <row r="3704" spans="45:87" ht="15" hidden="1" x14ac:dyDescent="0.25">
      <c r="AS3704" s="124" t="s">
        <v>7899</v>
      </c>
      <c r="AT3704" s="129" t="s">
        <v>3206</v>
      </c>
      <c r="AU3704" s="129" t="s">
        <v>204</v>
      </c>
      <c r="AV3704" s="129" t="s">
        <v>3207</v>
      </c>
      <c r="AW3704" s="129" t="s">
        <v>3248</v>
      </c>
      <c r="AX3704" s="129" t="s">
        <v>3252</v>
      </c>
      <c r="AZ3704" s="129" t="s">
        <v>3984</v>
      </c>
      <c r="BA3704" s="130" t="s">
        <v>16055</v>
      </c>
      <c r="BB3704" s="130" t="s">
        <v>16056</v>
      </c>
      <c r="BH3704" s="124"/>
      <c r="BI3704" s="124"/>
      <c r="BP3704" s="123"/>
      <c r="BQ3704" s="123"/>
      <c r="BR3704" s="123"/>
      <c r="BX3704" s="123"/>
      <c r="BY3704" s="123"/>
      <c r="CB3704" s="129" t="s">
        <v>3206</v>
      </c>
      <c r="CC3704" s="129" t="s">
        <v>204</v>
      </c>
      <c r="CD3704" s="129" t="s">
        <v>3207</v>
      </c>
      <c r="CE3704" s="129" t="s">
        <v>3248</v>
      </c>
      <c r="CF3704" s="129" t="s">
        <v>3252</v>
      </c>
      <c r="CG3704" s="131" t="s">
        <v>18207</v>
      </c>
      <c r="CH3704" s="131" t="s">
        <v>16056</v>
      </c>
      <c r="CI3704" s="124" t="s">
        <v>22687</v>
      </c>
    </row>
    <row r="3705" spans="45:87" ht="15" hidden="1" x14ac:dyDescent="0.25">
      <c r="AS3705" s="124" t="s">
        <v>7900</v>
      </c>
      <c r="AT3705" s="129" t="s">
        <v>3206</v>
      </c>
      <c r="AU3705" s="129" t="s">
        <v>204</v>
      </c>
      <c r="AV3705" s="129" t="s">
        <v>3207</v>
      </c>
      <c r="AW3705" s="129" t="s">
        <v>3248</v>
      </c>
      <c r="AX3705" s="129" t="s">
        <v>3253</v>
      </c>
      <c r="AZ3705" s="129" t="s">
        <v>3984</v>
      </c>
      <c r="BA3705" s="130" t="s">
        <v>16057</v>
      </c>
      <c r="BB3705" s="130" t="s">
        <v>16058</v>
      </c>
      <c r="BH3705" s="124"/>
      <c r="BI3705" s="124"/>
      <c r="BP3705" s="123"/>
      <c r="BQ3705" s="123"/>
      <c r="BR3705" s="123"/>
      <c r="BX3705" s="123"/>
      <c r="BY3705" s="123"/>
      <c r="CB3705" s="129" t="s">
        <v>3206</v>
      </c>
      <c r="CC3705" s="129" t="s">
        <v>204</v>
      </c>
      <c r="CD3705" s="129" t="s">
        <v>3207</v>
      </c>
      <c r="CE3705" s="129" t="s">
        <v>3248</v>
      </c>
      <c r="CF3705" s="129" t="s">
        <v>3253</v>
      </c>
      <c r="CG3705" s="131" t="s">
        <v>18207</v>
      </c>
      <c r="CH3705" s="131" t="s">
        <v>16058</v>
      </c>
      <c r="CI3705" s="124" t="s">
        <v>22688</v>
      </c>
    </row>
    <row r="3706" spans="45:87" ht="15" hidden="1" x14ac:dyDescent="0.25">
      <c r="AS3706" s="124" t="s">
        <v>7901</v>
      </c>
      <c r="AT3706" s="129" t="s">
        <v>3206</v>
      </c>
      <c r="AU3706" s="129" t="s">
        <v>204</v>
      </c>
      <c r="AV3706" s="129" t="s">
        <v>3207</v>
      </c>
      <c r="AW3706" s="129" t="s">
        <v>3248</v>
      </c>
      <c r="AX3706" s="129" t="s">
        <v>3254</v>
      </c>
      <c r="AZ3706" s="129" t="s">
        <v>3984</v>
      </c>
      <c r="BA3706" s="130" t="s">
        <v>16059</v>
      </c>
      <c r="BB3706" s="130" t="s">
        <v>16060</v>
      </c>
      <c r="BH3706" s="124"/>
      <c r="BI3706" s="124"/>
      <c r="BP3706" s="123"/>
      <c r="BQ3706" s="123"/>
      <c r="BR3706" s="123"/>
      <c r="BX3706" s="123"/>
      <c r="BY3706" s="123"/>
      <c r="CB3706" s="129" t="s">
        <v>3206</v>
      </c>
      <c r="CC3706" s="129" t="s">
        <v>204</v>
      </c>
      <c r="CD3706" s="129" t="s">
        <v>3207</v>
      </c>
      <c r="CE3706" s="129" t="s">
        <v>3248</v>
      </c>
      <c r="CF3706" s="129" t="s">
        <v>3254</v>
      </c>
      <c r="CG3706" s="131" t="s">
        <v>18207</v>
      </c>
      <c r="CH3706" s="131" t="s">
        <v>16060</v>
      </c>
      <c r="CI3706" s="124" t="s">
        <v>22689</v>
      </c>
    </row>
    <row r="3707" spans="45:87" ht="15" hidden="1" x14ac:dyDescent="0.25">
      <c r="AS3707" s="124" t="s">
        <v>7902</v>
      </c>
      <c r="AT3707" s="129" t="s">
        <v>3206</v>
      </c>
      <c r="AU3707" s="129" t="s">
        <v>204</v>
      </c>
      <c r="AV3707" s="129" t="s">
        <v>3207</v>
      </c>
      <c r="AW3707" s="129" t="s">
        <v>3248</v>
      </c>
      <c r="AX3707" s="129" t="s">
        <v>3255</v>
      </c>
      <c r="AZ3707" s="129" t="s">
        <v>3984</v>
      </c>
      <c r="BA3707" s="130" t="s">
        <v>16061</v>
      </c>
      <c r="BB3707" s="130" t="s">
        <v>16062</v>
      </c>
      <c r="BH3707" s="124"/>
      <c r="BI3707" s="124"/>
      <c r="BP3707" s="123"/>
      <c r="BQ3707" s="123"/>
      <c r="BR3707" s="123"/>
      <c r="BX3707" s="123"/>
      <c r="BY3707" s="123"/>
      <c r="CB3707" s="129" t="s">
        <v>3206</v>
      </c>
      <c r="CC3707" s="129" t="s">
        <v>204</v>
      </c>
      <c r="CD3707" s="129" t="s">
        <v>3207</v>
      </c>
      <c r="CE3707" s="129" t="s">
        <v>3248</v>
      </c>
      <c r="CF3707" s="129" t="s">
        <v>3255</v>
      </c>
      <c r="CG3707" s="131" t="s">
        <v>18207</v>
      </c>
      <c r="CH3707" s="131" t="s">
        <v>16062</v>
      </c>
      <c r="CI3707" s="124" t="s">
        <v>22690</v>
      </c>
    </row>
    <row r="3708" spans="45:87" ht="15" hidden="1" x14ac:dyDescent="0.25">
      <c r="AS3708" s="124" t="s">
        <v>7903</v>
      </c>
      <c r="AT3708" s="129" t="s">
        <v>3206</v>
      </c>
      <c r="AU3708" s="129" t="s">
        <v>204</v>
      </c>
      <c r="AV3708" s="129" t="s">
        <v>3207</v>
      </c>
      <c r="AW3708" s="129" t="s">
        <v>3248</v>
      </c>
      <c r="AX3708" s="129" t="s">
        <v>3256</v>
      </c>
      <c r="AZ3708" s="129" t="s">
        <v>3984</v>
      </c>
      <c r="BA3708" s="130" t="s">
        <v>16063</v>
      </c>
      <c r="BB3708" s="130" t="s">
        <v>16064</v>
      </c>
      <c r="BH3708" s="124"/>
      <c r="BI3708" s="124"/>
      <c r="BP3708" s="123"/>
      <c r="BQ3708" s="123"/>
      <c r="BR3708" s="123"/>
      <c r="BX3708" s="123"/>
      <c r="BY3708" s="123"/>
      <c r="CB3708" s="129" t="s">
        <v>3206</v>
      </c>
      <c r="CC3708" s="129" t="s">
        <v>204</v>
      </c>
      <c r="CD3708" s="129" t="s">
        <v>3207</v>
      </c>
      <c r="CE3708" s="129" t="s">
        <v>3248</v>
      </c>
      <c r="CF3708" s="129" t="s">
        <v>3256</v>
      </c>
      <c r="CG3708" s="131" t="s">
        <v>18207</v>
      </c>
      <c r="CH3708" s="131" t="s">
        <v>16064</v>
      </c>
      <c r="CI3708" s="124" t="s">
        <v>22691</v>
      </c>
    </row>
    <row r="3709" spans="45:87" ht="15" hidden="1" x14ac:dyDescent="0.25">
      <c r="AS3709" s="124" t="s">
        <v>7904</v>
      </c>
      <c r="AT3709" s="129" t="s">
        <v>3206</v>
      </c>
      <c r="AU3709" s="129" t="s">
        <v>204</v>
      </c>
      <c r="AV3709" s="129" t="s">
        <v>3207</v>
      </c>
      <c r="AW3709" s="129" t="s">
        <v>3248</v>
      </c>
      <c r="AX3709" s="129" t="s">
        <v>3257</v>
      </c>
      <c r="AZ3709" s="129" t="s">
        <v>3984</v>
      </c>
      <c r="BA3709" s="130" t="s">
        <v>16065</v>
      </c>
      <c r="BB3709" s="130" t="s">
        <v>16066</v>
      </c>
      <c r="BH3709" s="124"/>
      <c r="BI3709" s="124"/>
      <c r="BP3709" s="123"/>
      <c r="BQ3709" s="123"/>
      <c r="BR3709" s="123"/>
      <c r="BX3709" s="123"/>
      <c r="BY3709" s="123"/>
      <c r="CB3709" s="129" t="s">
        <v>3206</v>
      </c>
      <c r="CC3709" s="129" t="s">
        <v>204</v>
      </c>
      <c r="CD3709" s="129" t="s">
        <v>3207</v>
      </c>
      <c r="CE3709" s="129" t="s">
        <v>3248</v>
      </c>
      <c r="CF3709" s="129" t="s">
        <v>3257</v>
      </c>
      <c r="CG3709" s="131" t="s">
        <v>18207</v>
      </c>
      <c r="CH3709" s="131" t="s">
        <v>16066</v>
      </c>
      <c r="CI3709" s="124" t="s">
        <v>22692</v>
      </c>
    </row>
    <row r="3710" spans="45:87" ht="15" hidden="1" x14ac:dyDescent="0.25">
      <c r="AS3710" s="124" t="s">
        <v>7905</v>
      </c>
      <c r="AT3710" s="129" t="s">
        <v>3206</v>
      </c>
      <c r="AU3710" s="129" t="s">
        <v>204</v>
      </c>
      <c r="AV3710" s="129" t="s">
        <v>3207</v>
      </c>
      <c r="AW3710" s="129" t="s">
        <v>3248</v>
      </c>
      <c r="AX3710" s="129" t="s">
        <v>3258</v>
      </c>
      <c r="AZ3710" s="129" t="s">
        <v>3984</v>
      </c>
      <c r="BA3710" s="130" t="s">
        <v>16067</v>
      </c>
      <c r="BB3710" s="130" t="s">
        <v>16068</v>
      </c>
      <c r="BH3710" s="124"/>
      <c r="BI3710" s="124"/>
      <c r="BP3710" s="123"/>
      <c r="BQ3710" s="123"/>
      <c r="BR3710" s="123"/>
      <c r="BX3710" s="123"/>
      <c r="BY3710" s="123"/>
      <c r="CB3710" s="129" t="s">
        <v>3206</v>
      </c>
      <c r="CC3710" s="129" t="s">
        <v>204</v>
      </c>
      <c r="CD3710" s="129" t="s">
        <v>3207</v>
      </c>
      <c r="CE3710" s="129" t="s">
        <v>3248</v>
      </c>
      <c r="CF3710" s="129" t="s">
        <v>3258</v>
      </c>
      <c r="CG3710" s="131" t="s">
        <v>18207</v>
      </c>
      <c r="CH3710" s="131" t="s">
        <v>16068</v>
      </c>
      <c r="CI3710" s="124" t="s">
        <v>22693</v>
      </c>
    </row>
    <row r="3711" spans="45:87" ht="15" hidden="1" x14ac:dyDescent="0.25">
      <c r="AS3711" s="124" t="s">
        <v>7906</v>
      </c>
      <c r="AT3711" s="129" t="s">
        <v>3206</v>
      </c>
      <c r="AU3711" s="129" t="s">
        <v>204</v>
      </c>
      <c r="AV3711" s="129" t="s">
        <v>3207</v>
      </c>
      <c r="AW3711" s="129" t="s">
        <v>3248</v>
      </c>
      <c r="AX3711" s="129" t="s">
        <v>3259</v>
      </c>
      <c r="AZ3711" s="129" t="s">
        <v>3984</v>
      </c>
      <c r="BA3711" s="130" t="s">
        <v>16069</v>
      </c>
      <c r="BB3711" s="130" t="s">
        <v>16070</v>
      </c>
      <c r="BH3711" s="124"/>
      <c r="BI3711" s="124"/>
      <c r="BP3711" s="123"/>
      <c r="BQ3711" s="123"/>
      <c r="BR3711" s="123"/>
      <c r="BX3711" s="123"/>
      <c r="BY3711" s="123"/>
      <c r="CB3711" s="129" t="s">
        <v>3206</v>
      </c>
      <c r="CC3711" s="129" t="s">
        <v>204</v>
      </c>
      <c r="CD3711" s="129" t="s">
        <v>3207</v>
      </c>
      <c r="CE3711" s="129" t="s">
        <v>3248</v>
      </c>
      <c r="CF3711" s="129" t="s">
        <v>3259</v>
      </c>
      <c r="CG3711" s="131" t="s">
        <v>18207</v>
      </c>
      <c r="CH3711" s="131" t="s">
        <v>16070</v>
      </c>
      <c r="CI3711" s="124" t="s">
        <v>22694</v>
      </c>
    </row>
    <row r="3712" spans="45:87" ht="15" hidden="1" x14ac:dyDescent="0.25">
      <c r="AS3712" s="124" t="s">
        <v>7907</v>
      </c>
      <c r="AT3712" s="129" t="s">
        <v>3206</v>
      </c>
      <c r="AU3712" s="129" t="s">
        <v>204</v>
      </c>
      <c r="AV3712" s="129" t="s">
        <v>3207</v>
      </c>
      <c r="AW3712" s="129" t="s">
        <v>3248</v>
      </c>
      <c r="AX3712" s="129" t="s">
        <v>3260</v>
      </c>
      <c r="AZ3712" s="129" t="s">
        <v>3984</v>
      </c>
      <c r="BA3712" s="130" t="s">
        <v>16071</v>
      </c>
      <c r="BB3712" s="130" t="s">
        <v>16072</v>
      </c>
      <c r="BH3712" s="124"/>
      <c r="BI3712" s="124"/>
      <c r="BP3712" s="123"/>
      <c r="BQ3712" s="123"/>
      <c r="BR3712" s="123"/>
      <c r="BX3712" s="123"/>
      <c r="BY3712" s="123"/>
      <c r="CB3712" s="129" t="s">
        <v>3206</v>
      </c>
      <c r="CC3712" s="129" t="s">
        <v>204</v>
      </c>
      <c r="CD3712" s="129" t="s">
        <v>3207</v>
      </c>
      <c r="CE3712" s="129" t="s">
        <v>3248</v>
      </c>
      <c r="CF3712" s="129" t="s">
        <v>3260</v>
      </c>
      <c r="CG3712" s="131" t="s">
        <v>18207</v>
      </c>
      <c r="CH3712" s="131" t="s">
        <v>16072</v>
      </c>
      <c r="CI3712" s="124" t="s">
        <v>22695</v>
      </c>
    </row>
    <row r="3713" spans="45:87" ht="15" hidden="1" x14ac:dyDescent="0.25">
      <c r="AS3713" s="124" t="s">
        <v>7908</v>
      </c>
      <c r="AT3713" s="129" t="s">
        <v>3206</v>
      </c>
      <c r="AU3713" s="129" t="s">
        <v>204</v>
      </c>
      <c r="AV3713" s="129" t="s">
        <v>3207</v>
      </c>
      <c r="AW3713" s="129" t="s">
        <v>3248</v>
      </c>
      <c r="AX3713" s="129" t="s">
        <v>3261</v>
      </c>
      <c r="AZ3713" s="129" t="s">
        <v>3984</v>
      </c>
      <c r="BA3713" s="130" t="s">
        <v>16073</v>
      </c>
      <c r="BB3713" s="130" t="s">
        <v>16074</v>
      </c>
      <c r="BH3713" s="124"/>
      <c r="BI3713" s="124"/>
      <c r="BP3713" s="123"/>
      <c r="BQ3713" s="123"/>
      <c r="BR3713" s="123"/>
      <c r="BX3713" s="123"/>
      <c r="BY3713" s="123"/>
      <c r="CB3713" s="129" t="s">
        <v>3206</v>
      </c>
      <c r="CC3713" s="129" t="s">
        <v>204</v>
      </c>
      <c r="CD3713" s="129" t="s">
        <v>3207</v>
      </c>
      <c r="CE3713" s="129" t="s">
        <v>3248</v>
      </c>
      <c r="CF3713" s="129" t="s">
        <v>3261</v>
      </c>
      <c r="CG3713" s="131" t="s">
        <v>18207</v>
      </c>
      <c r="CH3713" s="131" t="s">
        <v>16074</v>
      </c>
      <c r="CI3713" s="124" t="s">
        <v>22696</v>
      </c>
    </row>
    <row r="3714" spans="45:87" ht="15" hidden="1" x14ac:dyDescent="0.25">
      <c r="AS3714" s="124" t="s">
        <v>7909</v>
      </c>
      <c r="AT3714" s="129" t="s">
        <v>3206</v>
      </c>
      <c r="AU3714" s="129" t="s">
        <v>204</v>
      </c>
      <c r="AV3714" s="129" t="s">
        <v>3207</v>
      </c>
      <c r="AW3714" s="129" t="s">
        <v>3248</v>
      </c>
      <c r="AX3714" s="129" t="s">
        <v>3262</v>
      </c>
      <c r="AZ3714" s="129" t="s">
        <v>3984</v>
      </c>
      <c r="BA3714" s="130" t="s">
        <v>16075</v>
      </c>
      <c r="BB3714" s="130" t="s">
        <v>16076</v>
      </c>
      <c r="BH3714" s="124"/>
      <c r="BI3714" s="124"/>
      <c r="BP3714" s="123"/>
      <c r="BQ3714" s="123"/>
      <c r="BR3714" s="123"/>
      <c r="BX3714" s="123"/>
      <c r="BY3714" s="123"/>
      <c r="CB3714" s="129" t="s">
        <v>3206</v>
      </c>
      <c r="CC3714" s="129" t="s">
        <v>204</v>
      </c>
      <c r="CD3714" s="129" t="s">
        <v>3207</v>
      </c>
      <c r="CE3714" s="129" t="s">
        <v>3248</v>
      </c>
      <c r="CF3714" s="129" t="s">
        <v>3262</v>
      </c>
      <c r="CG3714" s="131" t="s">
        <v>18207</v>
      </c>
      <c r="CH3714" s="131" t="s">
        <v>16076</v>
      </c>
      <c r="CI3714" s="124" t="s">
        <v>22697</v>
      </c>
    </row>
    <row r="3715" spans="45:87" ht="15" hidden="1" x14ac:dyDescent="0.25">
      <c r="AS3715" s="124" t="s">
        <v>7910</v>
      </c>
      <c r="AT3715" s="129" t="s">
        <v>3206</v>
      </c>
      <c r="AU3715" s="129" t="s">
        <v>204</v>
      </c>
      <c r="AV3715" s="129" t="s">
        <v>3207</v>
      </c>
      <c r="AW3715" s="129" t="s">
        <v>3248</v>
      </c>
      <c r="AX3715" s="129" t="s">
        <v>3263</v>
      </c>
      <c r="AZ3715" s="129" t="s">
        <v>3984</v>
      </c>
      <c r="BA3715" s="130" t="s">
        <v>16077</v>
      </c>
      <c r="BB3715" s="130" t="s">
        <v>16078</v>
      </c>
      <c r="BH3715" s="124"/>
      <c r="BI3715" s="124"/>
      <c r="BP3715" s="123"/>
      <c r="BQ3715" s="123"/>
      <c r="BR3715" s="123"/>
      <c r="BX3715" s="123"/>
      <c r="BY3715" s="123"/>
      <c r="CB3715" s="129" t="s">
        <v>3206</v>
      </c>
      <c r="CC3715" s="129" t="s">
        <v>204</v>
      </c>
      <c r="CD3715" s="129" t="s">
        <v>3207</v>
      </c>
      <c r="CE3715" s="129" t="s">
        <v>3248</v>
      </c>
      <c r="CF3715" s="129" t="s">
        <v>3263</v>
      </c>
      <c r="CG3715" s="131" t="s">
        <v>18207</v>
      </c>
      <c r="CH3715" s="131" t="s">
        <v>16078</v>
      </c>
      <c r="CI3715" s="124" t="s">
        <v>22698</v>
      </c>
    </row>
    <row r="3716" spans="45:87" ht="15" hidden="1" x14ac:dyDescent="0.25">
      <c r="AS3716" s="124" t="s">
        <v>7911</v>
      </c>
      <c r="AT3716" s="129" t="s">
        <v>3206</v>
      </c>
      <c r="AU3716" s="129" t="s">
        <v>204</v>
      </c>
      <c r="AV3716" s="129" t="s">
        <v>3207</v>
      </c>
      <c r="AW3716" s="129" t="s">
        <v>3248</v>
      </c>
      <c r="AX3716" s="129" t="s">
        <v>3264</v>
      </c>
      <c r="AZ3716" s="129" t="s">
        <v>3984</v>
      </c>
      <c r="BA3716" s="130" t="s">
        <v>16079</v>
      </c>
      <c r="BB3716" s="130" t="s">
        <v>16080</v>
      </c>
      <c r="BH3716" s="124"/>
      <c r="BI3716" s="124"/>
      <c r="BP3716" s="123"/>
      <c r="BQ3716" s="123"/>
      <c r="BR3716" s="123"/>
      <c r="BX3716" s="123"/>
      <c r="BY3716" s="123"/>
      <c r="CB3716" s="129" t="s">
        <v>3206</v>
      </c>
      <c r="CC3716" s="129" t="s">
        <v>204</v>
      </c>
      <c r="CD3716" s="129" t="s">
        <v>3207</v>
      </c>
      <c r="CE3716" s="129" t="s">
        <v>3248</v>
      </c>
      <c r="CF3716" s="129" t="s">
        <v>3264</v>
      </c>
      <c r="CG3716" s="131" t="s">
        <v>18207</v>
      </c>
      <c r="CH3716" s="131" t="s">
        <v>16080</v>
      </c>
      <c r="CI3716" s="124" t="s">
        <v>22699</v>
      </c>
    </row>
    <row r="3717" spans="45:87" ht="15" hidden="1" x14ac:dyDescent="0.25">
      <c r="AS3717" s="124" t="s">
        <v>7912</v>
      </c>
      <c r="AT3717" s="129" t="s">
        <v>3206</v>
      </c>
      <c r="AU3717" s="129" t="s">
        <v>204</v>
      </c>
      <c r="AV3717" s="129" t="s">
        <v>3208</v>
      </c>
      <c r="AW3717" s="129" t="s">
        <v>3265</v>
      </c>
      <c r="AX3717" s="129" t="s">
        <v>3266</v>
      </c>
      <c r="AZ3717" s="129" t="s">
        <v>3984</v>
      </c>
      <c r="BA3717" s="130" t="s">
        <v>16081</v>
      </c>
      <c r="BB3717" s="130" t="s">
        <v>16082</v>
      </c>
      <c r="BH3717" s="124"/>
      <c r="BI3717" s="124"/>
      <c r="BP3717" s="123"/>
      <c r="BQ3717" s="123"/>
      <c r="BR3717" s="123"/>
      <c r="BX3717" s="123"/>
      <c r="BY3717" s="123"/>
      <c r="CB3717" s="129" t="s">
        <v>3206</v>
      </c>
      <c r="CC3717" s="129" t="s">
        <v>204</v>
      </c>
      <c r="CD3717" s="129" t="s">
        <v>3208</v>
      </c>
      <c r="CE3717" s="129" t="s">
        <v>3265</v>
      </c>
      <c r="CF3717" s="129" t="s">
        <v>3266</v>
      </c>
      <c r="CG3717" s="131" t="s">
        <v>18208</v>
      </c>
      <c r="CH3717" s="131" t="s">
        <v>16082</v>
      </c>
      <c r="CI3717" s="124" t="s">
        <v>22700</v>
      </c>
    </row>
    <row r="3718" spans="45:87" ht="15" hidden="1" x14ac:dyDescent="0.25">
      <c r="AS3718" s="124" t="s">
        <v>7913</v>
      </c>
      <c r="AT3718" s="129" t="s">
        <v>3206</v>
      </c>
      <c r="AU3718" s="129" t="s">
        <v>204</v>
      </c>
      <c r="AV3718" s="129" t="s">
        <v>3208</v>
      </c>
      <c r="AW3718" s="129" t="s">
        <v>3265</v>
      </c>
      <c r="AX3718" s="129" t="s">
        <v>3267</v>
      </c>
      <c r="AZ3718" s="129" t="s">
        <v>3984</v>
      </c>
      <c r="BA3718" s="130" t="s">
        <v>16083</v>
      </c>
      <c r="BB3718" s="130" t="s">
        <v>16084</v>
      </c>
      <c r="BH3718" s="124"/>
      <c r="BI3718" s="124"/>
      <c r="BP3718" s="123"/>
      <c r="BQ3718" s="123"/>
      <c r="BR3718" s="123"/>
      <c r="BX3718" s="123"/>
      <c r="BY3718" s="123"/>
      <c r="CB3718" s="129" t="s">
        <v>3206</v>
      </c>
      <c r="CC3718" s="129" t="s">
        <v>204</v>
      </c>
      <c r="CD3718" s="129" t="s">
        <v>3208</v>
      </c>
      <c r="CE3718" s="129" t="s">
        <v>3265</v>
      </c>
      <c r="CF3718" s="129" t="s">
        <v>3267</v>
      </c>
      <c r="CG3718" s="131" t="s">
        <v>18208</v>
      </c>
      <c r="CH3718" s="131" t="s">
        <v>16084</v>
      </c>
      <c r="CI3718" s="124" t="s">
        <v>22701</v>
      </c>
    </row>
    <row r="3719" spans="45:87" ht="15" hidden="1" x14ac:dyDescent="0.25">
      <c r="AS3719" s="124" t="s">
        <v>7914</v>
      </c>
      <c r="AT3719" s="129" t="s">
        <v>3206</v>
      </c>
      <c r="AU3719" s="129" t="s">
        <v>204</v>
      </c>
      <c r="AV3719" s="129" t="s">
        <v>3208</v>
      </c>
      <c r="AW3719" s="129" t="s">
        <v>3265</v>
      </c>
      <c r="AX3719" s="129" t="s">
        <v>3268</v>
      </c>
      <c r="AZ3719" s="129" t="s">
        <v>3984</v>
      </c>
      <c r="BA3719" s="130" t="s">
        <v>16085</v>
      </c>
      <c r="BB3719" s="130" t="s">
        <v>16086</v>
      </c>
      <c r="BH3719" s="124"/>
      <c r="BI3719" s="124"/>
      <c r="BP3719" s="123"/>
      <c r="BQ3719" s="123"/>
      <c r="BR3719" s="123"/>
      <c r="BX3719" s="123"/>
      <c r="BY3719" s="123"/>
      <c r="CB3719" s="129" t="s">
        <v>3206</v>
      </c>
      <c r="CC3719" s="129" t="s">
        <v>204</v>
      </c>
      <c r="CD3719" s="129" t="s">
        <v>3208</v>
      </c>
      <c r="CE3719" s="129" t="s">
        <v>3265</v>
      </c>
      <c r="CF3719" s="129" t="s">
        <v>3268</v>
      </c>
      <c r="CG3719" s="131" t="s">
        <v>18208</v>
      </c>
      <c r="CH3719" s="131" t="s">
        <v>16086</v>
      </c>
      <c r="CI3719" s="124" t="s">
        <v>22702</v>
      </c>
    </row>
    <row r="3720" spans="45:87" ht="15" hidden="1" x14ac:dyDescent="0.25">
      <c r="AS3720" s="124" t="s">
        <v>7915</v>
      </c>
      <c r="AT3720" s="129" t="s">
        <v>3206</v>
      </c>
      <c r="AU3720" s="129" t="s">
        <v>204</v>
      </c>
      <c r="AV3720" s="129" t="s">
        <v>3208</v>
      </c>
      <c r="AW3720" s="129" t="s">
        <v>3265</v>
      </c>
      <c r="AX3720" s="129" t="s">
        <v>3269</v>
      </c>
      <c r="AZ3720" s="129" t="s">
        <v>3984</v>
      </c>
      <c r="BA3720" s="130" t="s">
        <v>16087</v>
      </c>
      <c r="BB3720" s="130" t="s">
        <v>16088</v>
      </c>
      <c r="BH3720" s="124"/>
      <c r="BI3720" s="124"/>
      <c r="BP3720" s="123"/>
      <c r="BQ3720" s="123"/>
      <c r="BR3720" s="123"/>
      <c r="BX3720" s="123"/>
      <c r="BY3720" s="123"/>
      <c r="CB3720" s="129" t="s">
        <v>3206</v>
      </c>
      <c r="CC3720" s="129" t="s">
        <v>204</v>
      </c>
      <c r="CD3720" s="129" t="s">
        <v>3208</v>
      </c>
      <c r="CE3720" s="129" t="s">
        <v>3265</v>
      </c>
      <c r="CF3720" s="129" t="s">
        <v>3269</v>
      </c>
      <c r="CG3720" s="131" t="s">
        <v>18208</v>
      </c>
      <c r="CH3720" s="131" t="s">
        <v>16088</v>
      </c>
      <c r="CI3720" s="124" t="s">
        <v>22703</v>
      </c>
    </row>
    <row r="3721" spans="45:87" ht="15" hidden="1" x14ac:dyDescent="0.25">
      <c r="AS3721" s="124" t="s">
        <v>7916</v>
      </c>
      <c r="AT3721" s="129" t="s">
        <v>3206</v>
      </c>
      <c r="AU3721" s="129" t="s">
        <v>204</v>
      </c>
      <c r="AV3721" s="129" t="s">
        <v>3208</v>
      </c>
      <c r="AW3721" s="129" t="s">
        <v>3265</v>
      </c>
      <c r="AX3721" s="129" t="s">
        <v>3270</v>
      </c>
      <c r="AZ3721" s="129" t="s">
        <v>3984</v>
      </c>
      <c r="BA3721" s="130" t="s">
        <v>16089</v>
      </c>
      <c r="BB3721" s="130" t="s">
        <v>16090</v>
      </c>
      <c r="BH3721" s="124"/>
      <c r="BI3721" s="124"/>
      <c r="BP3721" s="123"/>
      <c r="BQ3721" s="123"/>
      <c r="BR3721" s="123"/>
      <c r="BX3721" s="123"/>
      <c r="BY3721" s="123"/>
      <c r="CB3721" s="129" t="s">
        <v>3206</v>
      </c>
      <c r="CC3721" s="129" t="s">
        <v>204</v>
      </c>
      <c r="CD3721" s="129" t="s">
        <v>3208</v>
      </c>
      <c r="CE3721" s="129" t="s">
        <v>3265</v>
      </c>
      <c r="CF3721" s="129" t="s">
        <v>3270</v>
      </c>
      <c r="CG3721" s="131" t="s">
        <v>18208</v>
      </c>
      <c r="CH3721" s="131" t="s">
        <v>16090</v>
      </c>
      <c r="CI3721" s="124" t="s">
        <v>22704</v>
      </c>
    </row>
    <row r="3722" spans="45:87" ht="15" hidden="1" x14ac:dyDescent="0.25">
      <c r="AS3722" s="124" t="s">
        <v>7917</v>
      </c>
      <c r="AT3722" s="129" t="s">
        <v>3206</v>
      </c>
      <c r="AU3722" s="129" t="s">
        <v>204</v>
      </c>
      <c r="AV3722" s="129" t="s">
        <v>3208</v>
      </c>
      <c r="AW3722" s="129" t="s">
        <v>3265</v>
      </c>
      <c r="AX3722" s="129" t="s">
        <v>3271</v>
      </c>
      <c r="AZ3722" s="129" t="s">
        <v>3984</v>
      </c>
      <c r="BA3722" s="130" t="s">
        <v>16091</v>
      </c>
      <c r="BB3722" s="130" t="s">
        <v>16092</v>
      </c>
      <c r="BH3722" s="124"/>
      <c r="BI3722" s="124"/>
      <c r="BP3722" s="123"/>
      <c r="BQ3722" s="123"/>
      <c r="BR3722" s="123"/>
      <c r="BX3722" s="123"/>
      <c r="BY3722" s="123"/>
      <c r="CB3722" s="129" t="s">
        <v>3206</v>
      </c>
      <c r="CC3722" s="129" t="s">
        <v>204</v>
      </c>
      <c r="CD3722" s="129" t="s">
        <v>3208</v>
      </c>
      <c r="CE3722" s="129" t="s">
        <v>3265</v>
      </c>
      <c r="CF3722" s="129" t="s">
        <v>3271</v>
      </c>
      <c r="CG3722" s="131" t="s">
        <v>18208</v>
      </c>
      <c r="CH3722" s="131" t="s">
        <v>16092</v>
      </c>
      <c r="CI3722" s="124" t="s">
        <v>22705</v>
      </c>
    </row>
    <row r="3723" spans="45:87" ht="15" hidden="1" x14ac:dyDescent="0.25">
      <c r="AS3723" s="124" t="s">
        <v>7918</v>
      </c>
      <c r="AT3723" s="129" t="s">
        <v>3206</v>
      </c>
      <c r="AU3723" s="129" t="s">
        <v>204</v>
      </c>
      <c r="AV3723" s="129" t="s">
        <v>3208</v>
      </c>
      <c r="AW3723" s="129" t="s">
        <v>3265</v>
      </c>
      <c r="AX3723" s="129" t="s">
        <v>3272</v>
      </c>
      <c r="AZ3723" s="129" t="s">
        <v>3984</v>
      </c>
      <c r="BA3723" s="130" t="s">
        <v>16093</v>
      </c>
      <c r="BB3723" s="130" t="s">
        <v>16094</v>
      </c>
      <c r="BH3723" s="124"/>
      <c r="BI3723" s="124"/>
      <c r="BP3723" s="123"/>
      <c r="BQ3723" s="123"/>
      <c r="BR3723" s="123"/>
      <c r="BX3723" s="123"/>
      <c r="BY3723" s="123"/>
      <c r="CB3723" s="129" t="s">
        <v>3206</v>
      </c>
      <c r="CC3723" s="129" t="s">
        <v>204</v>
      </c>
      <c r="CD3723" s="129" t="s">
        <v>3208</v>
      </c>
      <c r="CE3723" s="129" t="s">
        <v>3265</v>
      </c>
      <c r="CF3723" s="129" t="s">
        <v>3272</v>
      </c>
      <c r="CG3723" s="131" t="s">
        <v>18208</v>
      </c>
      <c r="CH3723" s="131" t="s">
        <v>16094</v>
      </c>
      <c r="CI3723" s="124" t="s">
        <v>22706</v>
      </c>
    </row>
    <row r="3724" spans="45:87" ht="15" hidden="1" x14ac:dyDescent="0.25">
      <c r="AS3724" s="124" t="s">
        <v>7919</v>
      </c>
      <c r="AT3724" s="129" t="s">
        <v>3206</v>
      </c>
      <c r="AU3724" s="129" t="s">
        <v>204</v>
      </c>
      <c r="AV3724" s="129" t="s">
        <v>3208</v>
      </c>
      <c r="AW3724" s="129" t="s">
        <v>3265</v>
      </c>
      <c r="AX3724" s="129" t="s">
        <v>3273</v>
      </c>
      <c r="AZ3724" s="129" t="s">
        <v>3984</v>
      </c>
      <c r="BA3724" s="130" t="s">
        <v>16095</v>
      </c>
      <c r="BB3724" s="130" t="s">
        <v>16096</v>
      </c>
      <c r="BH3724" s="124"/>
      <c r="BI3724" s="124"/>
      <c r="BP3724" s="123"/>
      <c r="BQ3724" s="123"/>
      <c r="BR3724" s="123"/>
      <c r="BX3724" s="123"/>
      <c r="BY3724" s="123"/>
      <c r="CB3724" s="129" t="s">
        <v>3206</v>
      </c>
      <c r="CC3724" s="129" t="s">
        <v>204</v>
      </c>
      <c r="CD3724" s="129" t="s">
        <v>3208</v>
      </c>
      <c r="CE3724" s="129" t="s">
        <v>3265</v>
      </c>
      <c r="CF3724" s="129" t="s">
        <v>3273</v>
      </c>
      <c r="CG3724" s="131" t="s">
        <v>18208</v>
      </c>
      <c r="CH3724" s="131" t="s">
        <v>16096</v>
      </c>
      <c r="CI3724" s="124" t="s">
        <v>22707</v>
      </c>
    </row>
    <row r="3725" spans="45:87" ht="15" hidden="1" x14ac:dyDescent="0.25">
      <c r="AS3725" s="124" t="s">
        <v>7920</v>
      </c>
      <c r="AT3725" s="129" t="s">
        <v>3206</v>
      </c>
      <c r="AU3725" s="129" t="s">
        <v>204</v>
      </c>
      <c r="AV3725" s="129" t="s">
        <v>3208</v>
      </c>
      <c r="AW3725" s="129" t="s">
        <v>3265</v>
      </c>
      <c r="AX3725" s="129" t="s">
        <v>3274</v>
      </c>
      <c r="AZ3725" s="129" t="s">
        <v>3984</v>
      </c>
      <c r="BA3725" s="130" t="s">
        <v>16097</v>
      </c>
      <c r="BB3725" s="130" t="s">
        <v>16098</v>
      </c>
      <c r="BH3725" s="124"/>
      <c r="BI3725" s="124"/>
      <c r="BP3725" s="123"/>
      <c r="BQ3725" s="123"/>
      <c r="BR3725" s="123"/>
      <c r="BX3725" s="123"/>
      <c r="BY3725" s="123"/>
      <c r="CB3725" s="129" t="s">
        <v>3206</v>
      </c>
      <c r="CC3725" s="129" t="s">
        <v>204</v>
      </c>
      <c r="CD3725" s="129" t="s">
        <v>3208</v>
      </c>
      <c r="CE3725" s="129" t="s">
        <v>3265</v>
      </c>
      <c r="CF3725" s="129" t="s">
        <v>3274</v>
      </c>
      <c r="CG3725" s="131" t="s">
        <v>18208</v>
      </c>
      <c r="CH3725" s="131" t="s">
        <v>16098</v>
      </c>
      <c r="CI3725" s="124" t="s">
        <v>22708</v>
      </c>
    </row>
    <row r="3726" spans="45:87" ht="15" hidden="1" x14ac:dyDescent="0.25">
      <c r="AS3726" s="124" t="s">
        <v>7921</v>
      </c>
      <c r="AT3726" s="129" t="s">
        <v>3206</v>
      </c>
      <c r="AU3726" s="129" t="s">
        <v>204</v>
      </c>
      <c r="AV3726" s="129" t="s">
        <v>3208</v>
      </c>
      <c r="AW3726" s="129" t="s">
        <v>3265</v>
      </c>
      <c r="AX3726" s="129" t="s">
        <v>3275</v>
      </c>
      <c r="AZ3726" s="129" t="s">
        <v>3984</v>
      </c>
      <c r="BA3726" s="130" t="s">
        <v>16099</v>
      </c>
      <c r="BB3726" s="130" t="s">
        <v>16100</v>
      </c>
      <c r="BH3726" s="124"/>
      <c r="BI3726" s="124"/>
      <c r="BP3726" s="123"/>
      <c r="BQ3726" s="123"/>
      <c r="BR3726" s="123"/>
      <c r="BX3726" s="123"/>
      <c r="BY3726" s="123"/>
      <c r="CB3726" s="129" t="s">
        <v>3206</v>
      </c>
      <c r="CC3726" s="129" t="s">
        <v>204</v>
      </c>
      <c r="CD3726" s="129" t="s">
        <v>3208</v>
      </c>
      <c r="CE3726" s="129" t="s">
        <v>3265</v>
      </c>
      <c r="CF3726" s="129" t="s">
        <v>3275</v>
      </c>
      <c r="CG3726" s="131" t="s">
        <v>18208</v>
      </c>
      <c r="CH3726" s="131" t="s">
        <v>16100</v>
      </c>
      <c r="CI3726" s="124" t="s">
        <v>22709</v>
      </c>
    </row>
    <row r="3727" spans="45:87" ht="15" hidden="1" x14ac:dyDescent="0.25">
      <c r="AS3727" s="124" t="s">
        <v>7922</v>
      </c>
      <c r="AT3727" s="129" t="s">
        <v>3206</v>
      </c>
      <c r="AU3727" s="129" t="s">
        <v>204</v>
      </c>
      <c r="AV3727" s="129" t="s">
        <v>3208</v>
      </c>
      <c r="AW3727" s="129" t="s">
        <v>3265</v>
      </c>
      <c r="AX3727" s="129" t="s">
        <v>3276</v>
      </c>
      <c r="AZ3727" s="129" t="s">
        <v>3984</v>
      </c>
      <c r="BA3727" s="130" t="s">
        <v>16101</v>
      </c>
      <c r="BB3727" s="130" t="s">
        <v>16102</v>
      </c>
      <c r="BH3727" s="124"/>
      <c r="BI3727" s="124"/>
      <c r="BP3727" s="123"/>
      <c r="BQ3727" s="123"/>
      <c r="BR3727" s="123"/>
      <c r="BX3727" s="123"/>
      <c r="BY3727" s="123"/>
      <c r="CB3727" s="129" t="s">
        <v>3206</v>
      </c>
      <c r="CC3727" s="129" t="s">
        <v>204</v>
      </c>
      <c r="CD3727" s="129" t="s">
        <v>3208</v>
      </c>
      <c r="CE3727" s="129" t="s">
        <v>3265</v>
      </c>
      <c r="CF3727" s="129" t="s">
        <v>3276</v>
      </c>
      <c r="CG3727" s="131" t="s">
        <v>18208</v>
      </c>
      <c r="CH3727" s="131" t="s">
        <v>16102</v>
      </c>
      <c r="CI3727" s="124" t="s">
        <v>22710</v>
      </c>
    </row>
    <row r="3728" spans="45:87" ht="15" hidden="1" x14ac:dyDescent="0.25">
      <c r="AS3728" s="124" t="s">
        <v>7923</v>
      </c>
      <c r="AT3728" s="129" t="s">
        <v>3206</v>
      </c>
      <c r="AU3728" s="129" t="s">
        <v>204</v>
      </c>
      <c r="AV3728" s="129" t="s">
        <v>3208</v>
      </c>
      <c r="AW3728" s="129" t="s">
        <v>3265</v>
      </c>
      <c r="AX3728" s="129" t="s">
        <v>3277</v>
      </c>
      <c r="AZ3728" s="129" t="s">
        <v>3984</v>
      </c>
      <c r="BA3728" s="130" t="s">
        <v>16103</v>
      </c>
      <c r="BB3728" s="130" t="s">
        <v>16104</v>
      </c>
      <c r="BH3728" s="124"/>
      <c r="BI3728" s="124"/>
      <c r="BP3728" s="123"/>
      <c r="BQ3728" s="123"/>
      <c r="BR3728" s="123"/>
      <c r="BX3728" s="123"/>
      <c r="BY3728" s="123"/>
      <c r="CB3728" s="129" t="s">
        <v>3206</v>
      </c>
      <c r="CC3728" s="129" t="s">
        <v>204</v>
      </c>
      <c r="CD3728" s="129" t="s">
        <v>3208</v>
      </c>
      <c r="CE3728" s="129" t="s">
        <v>3265</v>
      </c>
      <c r="CF3728" s="129" t="s">
        <v>3277</v>
      </c>
      <c r="CG3728" s="131" t="s">
        <v>18208</v>
      </c>
      <c r="CH3728" s="131" t="s">
        <v>16104</v>
      </c>
      <c r="CI3728" s="124" t="s">
        <v>22711</v>
      </c>
    </row>
    <row r="3729" spans="45:87" ht="15" hidden="1" x14ac:dyDescent="0.25">
      <c r="AS3729" s="124" t="s">
        <v>7924</v>
      </c>
      <c r="AT3729" s="129" t="s">
        <v>3206</v>
      </c>
      <c r="AU3729" s="129" t="s">
        <v>204</v>
      </c>
      <c r="AV3729" s="129" t="s">
        <v>3208</v>
      </c>
      <c r="AW3729" s="129" t="s">
        <v>3265</v>
      </c>
      <c r="AX3729" s="129" t="s">
        <v>3278</v>
      </c>
      <c r="AZ3729" s="129" t="s">
        <v>3984</v>
      </c>
      <c r="BA3729" s="130" t="s">
        <v>16105</v>
      </c>
      <c r="BB3729" s="130" t="s">
        <v>16106</v>
      </c>
      <c r="BH3729" s="124"/>
      <c r="BI3729" s="124"/>
      <c r="BP3729" s="123"/>
      <c r="BQ3729" s="123"/>
      <c r="BR3729" s="123"/>
      <c r="BX3729" s="123"/>
      <c r="BY3729" s="123"/>
      <c r="CB3729" s="129" t="s">
        <v>3206</v>
      </c>
      <c r="CC3729" s="129" t="s">
        <v>204</v>
      </c>
      <c r="CD3729" s="129" t="s">
        <v>3208</v>
      </c>
      <c r="CE3729" s="129" t="s">
        <v>3265</v>
      </c>
      <c r="CF3729" s="129" t="s">
        <v>3278</v>
      </c>
      <c r="CG3729" s="131" t="s">
        <v>18208</v>
      </c>
      <c r="CH3729" s="131" t="s">
        <v>16106</v>
      </c>
      <c r="CI3729" s="124" t="s">
        <v>22712</v>
      </c>
    </row>
    <row r="3730" spans="45:87" ht="15" hidden="1" x14ac:dyDescent="0.25">
      <c r="AS3730" s="124" t="s">
        <v>7925</v>
      </c>
      <c r="AT3730" s="129" t="s">
        <v>3206</v>
      </c>
      <c r="AU3730" s="129" t="s">
        <v>204</v>
      </c>
      <c r="AV3730" s="129" t="s">
        <v>3208</v>
      </c>
      <c r="AW3730" s="129" t="s">
        <v>3265</v>
      </c>
      <c r="AX3730" s="129" t="s">
        <v>3279</v>
      </c>
      <c r="AZ3730" s="129" t="s">
        <v>3984</v>
      </c>
      <c r="BA3730" s="130" t="s">
        <v>16107</v>
      </c>
      <c r="BB3730" s="130" t="s">
        <v>16108</v>
      </c>
      <c r="BH3730" s="124"/>
      <c r="BI3730" s="124"/>
      <c r="BP3730" s="123"/>
      <c r="BQ3730" s="123"/>
      <c r="BR3730" s="123"/>
      <c r="BX3730" s="123"/>
      <c r="BY3730" s="123"/>
      <c r="CB3730" s="129" t="s">
        <v>3206</v>
      </c>
      <c r="CC3730" s="129" t="s">
        <v>204</v>
      </c>
      <c r="CD3730" s="129" t="s">
        <v>3208</v>
      </c>
      <c r="CE3730" s="129" t="s">
        <v>3265</v>
      </c>
      <c r="CF3730" s="129" t="s">
        <v>3279</v>
      </c>
      <c r="CG3730" s="131" t="s">
        <v>18208</v>
      </c>
      <c r="CH3730" s="131" t="s">
        <v>16108</v>
      </c>
      <c r="CI3730" s="124" t="s">
        <v>22713</v>
      </c>
    </row>
    <row r="3731" spans="45:87" ht="15" hidden="1" x14ac:dyDescent="0.25">
      <c r="AS3731" s="124" t="s">
        <v>7926</v>
      </c>
      <c r="AT3731" s="129" t="s">
        <v>3206</v>
      </c>
      <c r="AU3731" s="129" t="s">
        <v>204</v>
      </c>
      <c r="AV3731" s="129" t="s">
        <v>3208</v>
      </c>
      <c r="AW3731" s="129" t="s">
        <v>3265</v>
      </c>
      <c r="AX3731" s="129" t="s">
        <v>3280</v>
      </c>
      <c r="AZ3731" s="129" t="s">
        <v>3984</v>
      </c>
      <c r="BA3731" s="130" t="s">
        <v>16109</v>
      </c>
      <c r="BB3731" s="130" t="s">
        <v>16110</v>
      </c>
      <c r="BH3731" s="124"/>
      <c r="BI3731" s="124"/>
      <c r="BP3731" s="123"/>
      <c r="BQ3731" s="123"/>
      <c r="BR3731" s="123"/>
      <c r="BX3731" s="123"/>
      <c r="BY3731" s="123"/>
      <c r="CB3731" s="129" t="s">
        <v>3206</v>
      </c>
      <c r="CC3731" s="129" t="s">
        <v>204</v>
      </c>
      <c r="CD3731" s="129" t="s">
        <v>3208</v>
      </c>
      <c r="CE3731" s="129" t="s">
        <v>3265</v>
      </c>
      <c r="CF3731" s="129" t="s">
        <v>3280</v>
      </c>
      <c r="CG3731" s="131" t="s">
        <v>18208</v>
      </c>
      <c r="CH3731" s="131" t="s">
        <v>16110</v>
      </c>
      <c r="CI3731" s="124" t="s">
        <v>22714</v>
      </c>
    </row>
    <row r="3732" spans="45:87" ht="15" hidden="1" x14ac:dyDescent="0.25">
      <c r="AS3732" s="124" t="s">
        <v>7927</v>
      </c>
      <c r="AT3732" s="129" t="s">
        <v>3206</v>
      </c>
      <c r="AU3732" s="129" t="s">
        <v>204</v>
      </c>
      <c r="AV3732" s="129" t="s">
        <v>3208</v>
      </c>
      <c r="AW3732" s="129" t="s">
        <v>3265</v>
      </c>
      <c r="AX3732" s="129" t="s">
        <v>3281</v>
      </c>
      <c r="AZ3732" s="129" t="s">
        <v>3984</v>
      </c>
      <c r="BA3732" s="130" t="s">
        <v>16111</v>
      </c>
      <c r="BB3732" s="130" t="s">
        <v>16112</v>
      </c>
      <c r="BH3732" s="124"/>
      <c r="BI3732" s="124"/>
      <c r="BP3732" s="123"/>
      <c r="BQ3732" s="123"/>
      <c r="BR3732" s="123"/>
      <c r="BX3732" s="123"/>
      <c r="BY3732" s="123"/>
      <c r="CB3732" s="129" t="s">
        <v>3206</v>
      </c>
      <c r="CC3732" s="129" t="s">
        <v>204</v>
      </c>
      <c r="CD3732" s="129" t="s">
        <v>3208</v>
      </c>
      <c r="CE3732" s="129" t="s">
        <v>3265</v>
      </c>
      <c r="CF3732" s="129" t="s">
        <v>3281</v>
      </c>
      <c r="CG3732" s="131" t="s">
        <v>18208</v>
      </c>
      <c r="CH3732" s="131" t="s">
        <v>16112</v>
      </c>
      <c r="CI3732" s="124" t="s">
        <v>22715</v>
      </c>
    </row>
    <row r="3733" spans="45:87" ht="15" hidden="1" x14ac:dyDescent="0.25">
      <c r="AS3733" s="124" t="s">
        <v>7928</v>
      </c>
      <c r="AT3733" s="129" t="s">
        <v>3206</v>
      </c>
      <c r="AU3733" s="129" t="s">
        <v>204</v>
      </c>
      <c r="AV3733" s="129" t="s">
        <v>3208</v>
      </c>
      <c r="AW3733" s="129" t="s">
        <v>3265</v>
      </c>
      <c r="AX3733" s="129" t="s">
        <v>3282</v>
      </c>
      <c r="AZ3733" s="129" t="s">
        <v>3984</v>
      </c>
      <c r="BA3733" s="130" t="s">
        <v>16113</v>
      </c>
      <c r="BB3733" s="130" t="s">
        <v>16114</v>
      </c>
      <c r="BH3733" s="124"/>
      <c r="BI3733" s="124"/>
      <c r="BP3733" s="123"/>
      <c r="BQ3733" s="123"/>
      <c r="BR3733" s="123"/>
      <c r="BX3733" s="123"/>
      <c r="BY3733" s="123"/>
      <c r="CB3733" s="129" t="s">
        <v>3206</v>
      </c>
      <c r="CC3733" s="129" t="s">
        <v>204</v>
      </c>
      <c r="CD3733" s="129" t="s">
        <v>3208</v>
      </c>
      <c r="CE3733" s="129" t="s">
        <v>3265</v>
      </c>
      <c r="CF3733" s="129" t="s">
        <v>3282</v>
      </c>
      <c r="CG3733" s="131" t="s">
        <v>18208</v>
      </c>
      <c r="CH3733" s="131" t="s">
        <v>16114</v>
      </c>
      <c r="CI3733" s="124" t="s">
        <v>22716</v>
      </c>
    </row>
    <row r="3734" spans="45:87" ht="15" hidden="1" x14ac:dyDescent="0.25">
      <c r="AS3734" s="124" t="s">
        <v>7929</v>
      </c>
      <c r="AT3734" s="129" t="s">
        <v>3206</v>
      </c>
      <c r="AU3734" s="129" t="s">
        <v>204</v>
      </c>
      <c r="AV3734" s="129" t="s">
        <v>3208</v>
      </c>
      <c r="AW3734" s="129" t="s">
        <v>3265</v>
      </c>
      <c r="AX3734" s="129" t="s">
        <v>3283</v>
      </c>
      <c r="AZ3734" s="129" t="s">
        <v>3984</v>
      </c>
      <c r="BA3734" s="130" t="s">
        <v>16115</v>
      </c>
      <c r="BB3734" s="130" t="s">
        <v>16116</v>
      </c>
      <c r="BH3734" s="124"/>
      <c r="BI3734" s="124"/>
      <c r="BP3734" s="123"/>
      <c r="BQ3734" s="123"/>
      <c r="BR3734" s="123"/>
      <c r="BX3734" s="123"/>
      <c r="BY3734" s="123"/>
      <c r="CB3734" s="129" t="s">
        <v>3206</v>
      </c>
      <c r="CC3734" s="129" t="s">
        <v>204</v>
      </c>
      <c r="CD3734" s="129" t="s">
        <v>3208</v>
      </c>
      <c r="CE3734" s="129" t="s">
        <v>3265</v>
      </c>
      <c r="CF3734" s="129" t="s">
        <v>3283</v>
      </c>
      <c r="CG3734" s="131" t="s">
        <v>18208</v>
      </c>
      <c r="CH3734" s="131" t="s">
        <v>16116</v>
      </c>
      <c r="CI3734" s="124" t="s">
        <v>22717</v>
      </c>
    </row>
    <row r="3735" spans="45:87" ht="15" hidden="1" x14ac:dyDescent="0.25">
      <c r="AS3735" s="124" t="s">
        <v>7930</v>
      </c>
      <c r="AT3735" s="129" t="s">
        <v>3206</v>
      </c>
      <c r="AU3735" s="129" t="s">
        <v>204</v>
      </c>
      <c r="AV3735" s="129" t="s">
        <v>3208</v>
      </c>
      <c r="AW3735" s="129" t="s">
        <v>3265</v>
      </c>
      <c r="AX3735" s="129" t="s">
        <v>3284</v>
      </c>
      <c r="AZ3735" s="129" t="s">
        <v>3984</v>
      </c>
      <c r="BA3735" s="130" t="s">
        <v>16117</v>
      </c>
      <c r="BB3735" s="130" t="s">
        <v>16118</v>
      </c>
      <c r="BH3735" s="124"/>
      <c r="BI3735" s="124"/>
      <c r="BP3735" s="123"/>
      <c r="BQ3735" s="123"/>
      <c r="BR3735" s="123"/>
      <c r="BX3735" s="123"/>
      <c r="BY3735" s="123"/>
      <c r="CB3735" s="129" t="s">
        <v>3206</v>
      </c>
      <c r="CC3735" s="129" t="s">
        <v>204</v>
      </c>
      <c r="CD3735" s="129" t="s">
        <v>3208</v>
      </c>
      <c r="CE3735" s="129" t="s">
        <v>3265</v>
      </c>
      <c r="CF3735" s="129" t="s">
        <v>3284</v>
      </c>
      <c r="CG3735" s="131" t="s">
        <v>18208</v>
      </c>
      <c r="CH3735" s="131" t="s">
        <v>16118</v>
      </c>
      <c r="CI3735" s="124" t="s">
        <v>22718</v>
      </c>
    </row>
    <row r="3736" spans="45:87" ht="15" hidden="1" x14ac:dyDescent="0.25">
      <c r="AS3736" s="124" t="s">
        <v>7931</v>
      </c>
      <c r="AT3736" s="129" t="s">
        <v>3206</v>
      </c>
      <c r="AU3736" s="129" t="s">
        <v>204</v>
      </c>
      <c r="AV3736" s="129" t="s">
        <v>3208</v>
      </c>
      <c r="AW3736" s="129" t="s">
        <v>3265</v>
      </c>
      <c r="AX3736" s="129" t="s">
        <v>3285</v>
      </c>
      <c r="AZ3736" s="129" t="s">
        <v>3984</v>
      </c>
      <c r="BA3736" s="130" t="s">
        <v>16119</v>
      </c>
      <c r="BB3736" s="130" t="s">
        <v>16120</v>
      </c>
      <c r="BH3736" s="124"/>
      <c r="BI3736" s="124"/>
      <c r="BP3736" s="123"/>
      <c r="BQ3736" s="123"/>
      <c r="BR3736" s="123"/>
      <c r="BX3736" s="123"/>
      <c r="BY3736" s="123"/>
      <c r="CB3736" s="129" t="s">
        <v>3206</v>
      </c>
      <c r="CC3736" s="129" t="s">
        <v>204</v>
      </c>
      <c r="CD3736" s="129" t="s">
        <v>3208</v>
      </c>
      <c r="CE3736" s="129" t="s">
        <v>3265</v>
      </c>
      <c r="CF3736" s="129" t="s">
        <v>3285</v>
      </c>
      <c r="CG3736" s="131" t="s">
        <v>18208</v>
      </c>
      <c r="CH3736" s="131" t="s">
        <v>16120</v>
      </c>
      <c r="CI3736" s="124" t="s">
        <v>22719</v>
      </c>
    </row>
    <row r="3737" spans="45:87" ht="15" hidden="1" x14ac:dyDescent="0.25">
      <c r="AS3737" s="124" t="s">
        <v>7932</v>
      </c>
      <c r="AT3737" s="129" t="s">
        <v>3206</v>
      </c>
      <c r="AU3737" s="129" t="s">
        <v>204</v>
      </c>
      <c r="AV3737" s="129" t="s">
        <v>3208</v>
      </c>
      <c r="AW3737" s="129" t="s">
        <v>3265</v>
      </c>
      <c r="AX3737" s="129" t="s">
        <v>3286</v>
      </c>
      <c r="AZ3737" s="129" t="s">
        <v>3984</v>
      </c>
      <c r="BA3737" s="130" t="s">
        <v>16121</v>
      </c>
      <c r="BB3737" s="130" t="s">
        <v>16122</v>
      </c>
      <c r="BH3737" s="124"/>
      <c r="BI3737" s="124"/>
      <c r="BP3737" s="123"/>
      <c r="BQ3737" s="123"/>
      <c r="BR3737" s="123"/>
      <c r="BX3737" s="123"/>
      <c r="BY3737" s="123"/>
      <c r="CB3737" s="129" t="s">
        <v>3206</v>
      </c>
      <c r="CC3737" s="129" t="s">
        <v>204</v>
      </c>
      <c r="CD3737" s="129" t="s">
        <v>3208</v>
      </c>
      <c r="CE3737" s="129" t="s">
        <v>3265</v>
      </c>
      <c r="CF3737" s="129" t="s">
        <v>3286</v>
      </c>
      <c r="CG3737" s="131" t="s">
        <v>18208</v>
      </c>
      <c r="CH3737" s="131" t="s">
        <v>16122</v>
      </c>
      <c r="CI3737" s="124" t="s">
        <v>22720</v>
      </c>
    </row>
    <row r="3738" spans="45:87" ht="15" hidden="1" x14ac:dyDescent="0.25">
      <c r="AS3738" s="124" t="s">
        <v>7933</v>
      </c>
      <c r="AT3738" s="129" t="s">
        <v>3206</v>
      </c>
      <c r="AU3738" s="129" t="s">
        <v>204</v>
      </c>
      <c r="AV3738" s="129" t="s">
        <v>3208</v>
      </c>
      <c r="AW3738" s="129" t="s">
        <v>3265</v>
      </c>
      <c r="AX3738" s="129" t="s">
        <v>3287</v>
      </c>
      <c r="AZ3738" s="129" t="s">
        <v>3984</v>
      </c>
      <c r="BA3738" s="130" t="s">
        <v>16123</v>
      </c>
      <c r="BB3738" s="130" t="s">
        <v>16124</v>
      </c>
      <c r="BH3738" s="124"/>
      <c r="BI3738" s="124"/>
      <c r="BP3738" s="123"/>
      <c r="BQ3738" s="123"/>
      <c r="BR3738" s="123"/>
      <c r="BX3738" s="123"/>
      <c r="BY3738" s="123"/>
      <c r="CB3738" s="129" t="s">
        <v>3206</v>
      </c>
      <c r="CC3738" s="129" t="s">
        <v>204</v>
      </c>
      <c r="CD3738" s="129" t="s">
        <v>3208</v>
      </c>
      <c r="CE3738" s="129" t="s">
        <v>3265</v>
      </c>
      <c r="CF3738" s="129" t="s">
        <v>3287</v>
      </c>
      <c r="CG3738" s="131" t="s">
        <v>18208</v>
      </c>
      <c r="CH3738" s="131" t="s">
        <v>16124</v>
      </c>
      <c r="CI3738" s="124" t="s">
        <v>22721</v>
      </c>
    </row>
    <row r="3739" spans="45:87" ht="15" hidden="1" x14ac:dyDescent="0.25">
      <c r="AS3739" s="124" t="s">
        <v>7934</v>
      </c>
      <c r="AT3739" s="129" t="s">
        <v>3206</v>
      </c>
      <c r="AU3739" s="129" t="s">
        <v>204</v>
      </c>
      <c r="AV3739" s="129" t="s">
        <v>3208</v>
      </c>
      <c r="AW3739" s="129" t="s">
        <v>3265</v>
      </c>
      <c r="AX3739" s="129" t="s">
        <v>3288</v>
      </c>
      <c r="AZ3739" s="129" t="s">
        <v>3984</v>
      </c>
      <c r="BA3739" s="130" t="s">
        <v>16125</v>
      </c>
      <c r="BB3739" s="130" t="s">
        <v>16126</v>
      </c>
      <c r="BH3739" s="124"/>
      <c r="BI3739" s="124"/>
      <c r="BP3739" s="123"/>
      <c r="BQ3739" s="123"/>
      <c r="BR3739" s="123"/>
      <c r="BX3739" s="123"/>
      <c r="BY3739" s="123"/>
      <c r="CB3739" s="129" t="s">
        <v>3206</v>
      </c>
      <c r="CC3739" s="129" t="s">
        <v>204</v>
      </c>
      <c r="CD3739" s="129" t="s">
        <v>3208</v>
      </c>
      <c r="CE3739" s="129" t="s">
        <v>3265</v>
      </c>
      <c r="CF3739" s="129" t="s">
        <v>3288</v>
      </c>
      <c r="CG3739" s="131" t="s">
        <v>18208</v>
      </c>
      <c r="CH3739" s="131" t="s">
        <v>16126</v>
      </c>
      <c r="CI3739" s="124" t="s">
        <v>22722</v>
      </c>
    </row>
    <row r="3740" spans="45:87" ht="15" hidden="1" x14ac:dyDescent="0.25">
      <c r="AS3740" s="124" t="s">
        <v>7935</v>
      </c>
      <c r="AT3740" s="129" t="s">
        <v>3206</v>
      </c>
      <c r="AU3740" s="129" t="s">
        <v>204</v>
      </c>
      <c r="AV3740" s="129" t="s">
        <v>3208</v>
      </c>
      <c r="AW3740" s="129" t="s">
        <v>3265</v>
      </c>
      <c r="AX3740" s="129" t="s">
        <v>3289</v>
      </c>
      <c r="AZ3740" s="129" t="s">
        <v>3984</v>
      </c>
      <c r="BA3740" s="130" t="s">
        <v>16127</v>
      </c>
      <c r="BB3740" s="130" t="s">
        <v>16128</v>
      </c>
      <c r="BH3740" s="124"/>
      <c r="BI3740" s="124"/>
      <c r="BP3740" s="123"/>
      <c r="BQ3740" s="123"/>
      <c r="BR3740" s="123"/>
      <c r="BX3740" s="123"/>
      <c r="BY3740" s="123"/>
      <c r="CB3740" s="129" t="s">
        <v>3206</v>
      </c>
      <c r="CC3740" s="129" t="s">
        <v>204</v>
      </c>
      <c r="CD3740" s="129" t="s">
        <v>3208</v>
      </c>
      <c r="CE3740" s="129" t="s">
        <v>3265</v>
      </c>
      <c r="CF3740" s="129" t="s">
        <v>3289</v>
      </c>
      <c r="CG3740" s="131" t="s">
        <v>18208</v>
      </c>
      <c r="CH3740" s="131" t="s">
        <v>16128</v>
      </c>
      <c r="CI3740" s="124" t="s">
        <v>22723</v>
      </c>
    </row>
    <row r="3741" spans="45:87" ht="15" hidden="1" x14ac:dyDescent="0.25">
      <c r="AS3741" s="124" t="s">
        <v>7936</v>
      </c>
      <c r="AT3741" s="129" t="s">
        <v>3206</v>
      </c>
      <c r="AU3741" s="129" t="s">
        <v>204</v>
      </c>
      <c r="AV3741" s="129" t="s">
        <v>3208</v>
      </c>
      <c r="AW3741" s="129" t="s">
        <v>3265</v>
      </c>
      <c r="AX3741" s="129" t="s">
        <v>3290</v>
      </c>
      <c r="AZ3741" s="129" t="s">
        <v>3984</v>
      </c>
      <c r="BA3741" s="130" t="s">
        <v>16129</v>
      </c>
      <c r="BB3741" s="130" t="s">
        <v>16130</v>
      </c>
      <c r="BH3741" s="124"/>
      <c r="BI3741" s="124"/>
      <c r="BP3741" s="123"/>
      <c r="BQ3741" s="123"/>
      <c r="BR3741" s="123"/>
      <c r="BX3741" s="123"/>
      <c r="BY3741" s="123"/>
      <c r="CB3741" s="129" t="s">
        <v>3206</v>
      </c>
      <c r="CC3741" s="129" t="s">
        <v>204</v>
      </c>
      <c r="CD3741" s="129" t="s">
        <v>3208</v>
      </c>
      <c r="CE3741" s="129" t="s">
        <v>3265</v>
      </c>
      <c r="CF3741" s="129" t="s">
        <v>3290</v>
      </c>
      <c r="CG3741" s="131" t="s">
        <v>18208</v>
      </c>
      <c r="CH3741" s="131" t="s">
        <v>16130</v>
      </c>
      <c r="CI3741" s="124" t="s">
        <v>22724</v>
      </c>
    </row>
    <row r="3742" spans="45:87" ht="15" hidden="1" x14ac:dyDescent="0.25">
      <c r="AS3742" s="124" t="s">
        <v>7937</v>
      </c>
      <c r="AT3742" s="129" t="s">
        <v>3206</v>
      </c>
      <c r="AU3742" s="129" t="s">
        <v>204</v>
      </c>
      <c r="AV3742" s="129" t="s">
        <v>3208</v>
      </c>
      <c r="AW3742" s="129" t="s">
        <v>3265</v>
      </c>
      <c r="AX3742" s="129" t="s">
        <v>3291</v>
      </c>
      <c r="AZ3742" s="129" t="s">
        <v>3984</v>
      </c>
      <c r="BA3742" s="130" t="s">
        <v>16131</v>
      </c>
      <c r="BB3742" s="130" t="s">
        <v>16132</v>
      </c>
      <c r="BH3742" s="124"/>
      <c r="BI3742" s="124"/>
      <c r="BP3742" s="123"/>
      <c r="BQ3742" s="123"/>
      <c r="BR3742" s="123"/>
      <c r="BX3742" s="123"/>
      <c r="BY3742" s="123"/>
      <c r="CB3742" s="129" t="s">
        <v>3206</v>
      </c>
      <c r="CC3742" s="129" t="s">
        <v>204</v>
      </c>
      <c r="CD3742" s="129" t="s">
        <v>3208</v>
      </c>
      <c r="CE3742" s="129" t="s">
        <v>3265</v>
      </c>
      <c r="CF3742" s="129" t="s">
        <v>3291</v>
      </c>
      <c r="CG3742" s="131" t="s">
        <v>18208</v>
      </c>
      <c r="CH3742" s="131" t="s">
        <v>16132</v>
      </c>
      <c r="CI3742" s="124" t="s">
        <v>22725</v>
      </c>
    </row>
    <row r="3743" spans="45:87" ht="15" hidden="1" x14ac:dyDescent="0.25">
      <c r="AS3743" s="124" t="s">
        <v>7938</v>
      </c>
      <c r="AT3743" s="129" t="s">
        <v>3206</v>
      </c>
      <c r="AU3743" s="129" t="s">
        <v>204</v>
      </c>
      <c r="AV3743" s="129" t="s">
        <v>3208</v>
      </c>
      <c r="AW3743" s="129" t="s">
        <v>3265</v>
      </c>
      <c r="AX3743" s="129" t="s">
        <v>3292</v>
      </c>
      <c r="AZ3743" s="129" t="s">
        <v>3984</v>
      </c>
      <c r="BA3743" s="130" t="s">
        <v>16133</v>
      </c>
      <c r="BB3743" s="130" t="s">
        <v>16134</v>
      </c>
      <c r="BH3743" s="124"/>
      <c r="BI3743" s="124"/>
      <c r="BP3743" s="123"/>
      <c r="BQ3743" s="123"/>
      <c r="BR3743" s="123"/>
      <c r="BX3743" s="123"/>
      <c r="BY3743" s="123"/>
      <c r="CB3743" s="129" t="s">
        <v>3206</v>
      </c>
      <c r="CC3743" s="129" t="s">
        <v>204</v>
      </c>
      <c r="CD3743" s="129" t="s">
        <v>3208</v>
      </c>
      <c r="CE3743" s="129" t="s">
        <v>3265</v>
      </c>
      <c r="CF3743" s="129" t="s">
        <v>3292</v>
      </c>
      <c r="CG3743" s="131" t="s">
        <v>18208</v>
      </c>
      <c r="CH3743" s="131" t="s">
        <v>16134</v>
      </c>
      <c r="CI3743" s="124" t="s">
        <v>22726</v>
      </c>
    </row>
    <row r="3744" spans="45:87" ht="15" hidden="1" x14ac:dyDescent="0.25">
      <c r="AS3744" s="124" t="s">
        <v>7939</v>
      </c>
      <c r="AT3744" s="129" t="s">
        <v>3206</v>
      </c>
      <c r="AU3744" s="129" t="s">
        <v>204</v>
      </c>
      <c r="AV3744" s="129" t="s">
        <v>3208</v>
      </c>
      <c r="AW3744" s="129" t="s">
        <v>3265</v>
      </c>
      <c r="AX3744" s="129" t="s">
        <v>3293</v>
      </c>
      <c r="AZ3744" s="129" t="s">
        <v>3984</v>
      </c>
      <c r="BA3744" s="130" t="s">
        <v>16135</v>
      </c>
      <c r="BB3744" s="130" t="s">
        <v>16136</v>
      </c>
      <c r="BH3744" s="124"/>
      <c r="BI3744" s="124"/>
      <c r="BP3744" s="123"/>
      <c r="BQ3744" s="123"/>
      <c r="BR3744" s="123"/>
      <c r="BX3744" s="123"/>
      <c r="BY3744" s="123"/>
      <c r="CB3744" s="129" t="s">
        <v>3206</v>
      </c>
      <c r="CC3744" s="129" t="s">
        <v>204</v>
      </c>
      <c r="CD3744" s="129" t="s">
        <v>3208</v>
      </c>
      <c r="CE3744" s="129" t="s">
        <v>3265</v>
      </c>
      <c r="CF3744" s="129" t="s">
        <v>3293</v>
      </c>
      <c r="CG3744" s="131" t="s">
        <v>18208</v>
      </c>
      <c r="CH3744" s="131" t="s">
        <v>16136</v>
      </c>
      <c r="CI3744" s="124" t="s">
        <v>22727</v>
      </c>
    </row>
    <row r="3745" spans="45:87" ht="15" hidden="1" x14ac:dyDescent="0.25">
      <c r="AS3745" s="124" t="s">
        <v>7940</v>
      </c>
      <c r="AT3745" s="129" t="s">
        <v>3206</v>
      </c>
      <c r="AU3745" s="129" t="s">
        <v>204</v>
      </c>
      <c r="AV3745" s="129" t="s">
        <v>3208</v>
      </c>
      <c r="AW3745" s="129" t="s">
        <v>3265</v>
      </c>
      <c r="AX3745" s="129" t="s">
        <v>3294</v>
      </c>
      <c r="AZ3745" s="129" t="s">
        <v>3984</v>
      </c>
      <c r="BA3745" s="130" t="s">
        <v>16137</v>
      </c>
      <c r="BB3745" s="130" t="s">
        <v>16138</v>
      </c>
      <c r="BH3745" s="124"/>
      <c r="BI3745" s="124"/>
      <c r="BP3745" s="123"/>
      <c r="BQ3745" s="123"/>
      <c r="BR3745" s="123"/>
      <c r="BX3745" s="123"/>
      <c r="BY3745" s="123"/>
      <c r="CB3745" s="129" t="s">
        <v>3206</v>
      </c>
      <c r="CC3745" s="129" t="s">
        <v>204</v>
      </c>
      <c r="CD3745" s="129" t="s">
        <v>3208</v>
      </c>
      <c r="CE3745" s="129" t="s">
        <v>3265</v>
      </c>
      <c r="CF3745" s="129" t="s">
        <v>3294</v>
      </c>
      <c r="CG3745" s="131" t="s">
        <v>18208</v>
      </c>
      <c r="CH3745" s="131" t="s">
        <v>16138</v>
      </c>
      <c r="CI3745" s="124" t="s">
        <v>22728</v>
      </c>
    </row>
    <row r="3746" spans="45:87" ht="15" hidden="1" x14ac:dyDescent="0.25">
      <c r="AS3746" s="124" t="s">
        <v>7941</v>
      </c>
      <c r="AT3746" s="129" t="s">
        <v>3206</v>
      </c>
      <c r="AU3746" s="129" t="s">
        <v>204</v>
      </c>
      <c r="AV3746" s="129" t="s">
        <v>3208</v>
      </c>
      <c r="AW3746" s="129" t="s">
        <v>3265</v>
      </c>
      <c r="AX3746" s="129" t="s">
        <v>3295</v>
      </c>
      <c r="AZ3746" s="129" t="s">
        <v>3984</v>
      </c>
      <c r="BA3746" s="130" t="s">
        <v>16139</v>
      </c>
      <c r="BB3746" s="130" t="s">
        <v>16140</v>
      </c>
      <c r="BH3746" s="124"/>
      <c r="BI3746" s="124"/>
      <c r="BP3746" s="123"/>
      <c r="BQ3746" s="123"/>
      <c r="BR3746" s="123"/>
      <c r="BX3746" s="123"/>
      <c r="BY3746" s="123"/>
      <c r="CB3746" s="129" t="s">
        <v>3206</v>
      </c>
      <c r="CC3746" s="129" t="s">
        <v>204</v>
      </c>
      <c r="CD3746" s="129" t="s">
        <v>3208</v>
      </c>
      <c r="CE3746" s="129" t="s">
        <v>3265</v>
      </c>
      <c r="CF3746" s="129" t="s">
        <v>3295</v>
      </c>
      <c r="CG3746" s="131" t="s">
        <v>18208</v>
      </c>
      <c r="CH3746" s="131" t="s">
        <v>16140</v>
      </c>
      <c r="CI3746" s="124" t="s">
        <v>22729</v>
      </c>
    </row>
    <row r="3747" spans="45:87" ht="15" hidden="1" x14ac:dyDescent="0.25">
      <c r="AS3747" s="124" t="s">
        <v>7942</v>
      </c>
      <c r="AT3747" s="129" t="s">
        <v>3206</v>
      </c>
      <c r="AU3747" s="129" t="s">
        <v>204</v>
      </c>
      <c r="AV3747" s="129" t="s">
        <v>3208</v>
      </c>
      <c r="AW3747" s="129" t="s">
        <v>3265</v>
      </c>
      <c r="AX3747" s="129" t="s">
        <v>3296</v>
      </c>
      <c r="AZ3747" s="129" t="s">
        <v>3984</v>
      </c>
      <c r="BA3747" s="130" t="s">
        <v>16141</v>
      </c>
      <c r="BB3747" s="130" t="s">
        <v>16142</v>
      </c>
      <c r="BH3747" s="124"/>
      <c r="BI3747" s="124"/>
      <c r="BP3747" s="123"/>
      <c r="BQ3747" s="123"/>
      <c r="BR3747" s="123"/>
      <c r="BX3747" s="123"/>
      <c r="BY3747" s="123"/>
      <c r="CB3747" s="129" t="s">
        <v>3206</v>
      </c>
      <c r="CC3747" s="129" t="s">
        <v>204</v>
      </c>
      <c r="CD3747" s="129" t="s">
        <v>3208</v>
      </c>
      <c r="CE3747" s="129" t="s">
        <v>3265</v>
      </c>
      <c r="CF3747" s="129" t="s">
        <v>3296</v>
      </c>
      <c r="CG3747" s="131" t="s">
        <v>18208</v>
      </c>
      <c r="CH3747" s="131" t="s">
        <v>16142</v>
      </c>
      <c r="CI3747" s="124" t="s">
        <v>22730</v>
      </c>
    </row>
    <row r="3748" spans="45:87" ht="15" hidden="1" x14ac:dyDescent="0.25">
      <c r="AS3748" s="124" t="s">
        <v>7943</v>
      </c>
      <c r="AT3748" s="129" t="s">
        <v>3206</v>
      </c>
      <c r="AU3748" s="129" t="s">
        <v>204</v>
      </c>
      <c r="AV3748" s="129" t="s">
        <v>3208</v>
      </c>
      <c r="AW3748" s="129" t="s">
        <v>3265</v>
      </c>
      <c r="AX3748" s="129" t="s">
        <v>3297</v>
      </c>
      <c r="AZ3748" s="129" t="s">
        <v>3984</v>
      </c>
      <c r="BA3748" s="130" t="s">
        <v>16143</v>
      </c>
      <c r="BB3748" s="130" t="s">
        <v>16144</v>
      </c>
      <c r="BH3748" s="124"/>
      <c r="BI3748" s="124"/>
      <c r="BP3748" s="123"/>
      <c r="BQ3748" s="123"/>
      <c r="BR3748" s="123"/>
      <c r="BX3748" s="123"/>
      <c r="BY3748" s="123"/>
      <c r="CB3748" s="129" t="s">
        <v>3206</v>
      </c>
      <c r="CC3748" s="129" t="s">
        <v>204</v>
      </c>
      <c r="CD3748" s="129" t="s">
        <v>3208</v>
      </c>
      <c r="CE3748" s="129" t="s">
        <v>3265</v>
      </c>
      <c r="CF3748" s="129" t="s">
        <v>3297</v>
      </c>
      <c r="CG3748" s="131" t="s">
        <v>18208</v>
      </c>
      <c r="CH3748" s="131" t="s">
        <v>16144</v>
      </c>
      <c r="CI3748" s="124" t="s">
        <v>22731</v>
      </c>
    </row>
    <row r="3749" spans="45:87" ht="15" hidden="1" x14ac:dyDescent="0.25">
      <c r="AS3749" s="124" t="s">
        <v>7944</v>
      </c>
      <c r="AT3749" s="129" t="s">
        <v>3206</v>
      </c>
      <c r="AU3749" s="129" t="s">
        <v>204</v>
      </c>
      <c r="AV3749" s="129" t="s">
        <v>3208</v>
      </c>
      <c r="AW3749" s="129" t="s">
        <v>3265</v>
      </c>
      <c r="AX3749" s="129" t="s">
        <v>3298</v>
      </c>
      <c r="AZ3749" s="129" t="s">
        <v>3984</v>
      </c>
      <c r="BA3749" s="130" t="s">
        <v>16145</v>
      </c>
      <c r="BB3749" s="130" t="s">
        <v>16146</v>
      </c>
      <c r="BH3749" s="124"/>
      <c r="BI3749" s="124"/>
      <c r="BP3749" s="123"/>
      <c r="BQ3749" s="123"/>
      <c r="BR3749" s="123"/>
      <c r="BX3749" s="123"/>
      <c r="BY3749" s="123"/>
      <c r="CB3749" s="129" t="s">
        <v>3206</v>
      </c>
      <c r="CC3749" s="129" t="s">
        <v>204</v>
      </c>
      <c r="CD3749" s="129" t="s">
        <v>3208</v>
      </c>
      <c r="CE3749" s="129" t="s">
        <v>3265</v>
      </c>
      <c r="CF3749" s="129" t="s">
        <v>3298</v>
      </c>
      <c r="CG3749" s="131" t="s">
        <v>18208</v>
      </c>
      <c r="CH3749" s="131" t="s">
        <v>16146</v>
      </c>
      <c r="CI3749" s="124" t="s">
        <v>22732</v>
      </c>
    </row>
    <row r="3750" spans="45:87" ht="15" hidden="1" x14ac:dyDescent="0.25">
      <c r="AS3750" s="124" t="s">
        <v>7945</v>
      </c>
      <c r="AT3750" s="129" t="s">
        <v>3206</v>
      </c>
      <c r="AU3750" s="129" t="s">
        <v>204</v>
      </c>
      <c r="AV3750" s="129" t="s">
        <v>3208</v>
      </c>
      <c r="AW3750" s="129" t="s">
        <v>3265</v>
      </c>
      <c r="AX3750" s="129" t="s">
        <v>3299</v>
      </c>
      <c r="AZ3750" s="129" t="s">
        <v>3984</v>
      </c>
      <c r="BA3750" s="130" t="s">
        <v>16147</v>
      </c>
      <c r="BB3750" s="130" t="s">
        <v>16148</v>
      </c>
      <c r="BH3750" s="124"/>
      <c r="BI3750" s="124"/>
      <c r="BP3750" s="123"/>
      <c r="BQ3750" s="123"/>
      <c r="BR3750" s="123"/>
      <c r="BX3750" s="123"/>
      <c r="BY3750" s="123"/>
      <c r="CB3750" s="129" t="s">
        <v>3206</v>
      </c>
      <c r="CC3750" s="129" t="s">
        <v>204</v>
      </c>
      <c r="CD3750" s="129" t="s">
        <v>3208</v>
      </c>
      <c r="CE3750" s="129" t="s">
        <v>3265</v>
      </c>
      <c r="CF3750" s="129" t="s">
        <v>3299</v>
      </c>
      <c r="CG3750" s="131" t="s">
        <v>18208</v>
      </c>
      <c r="CH3750" s="131" t="s">
        <v>16148</v>
      </c>
      <c r="CI3750" s="124" t="s">
        <v>22733</v>
      </c>
    </row>
    <row r="3751" spans="45:87" ht="15" hidden="1" x14ac:dyDescent="0.25">
      <c r="AS3751" s="124" t="s">
        <v>7946</v>
      </c>
      <c r="AT3751" s="129" t="s">
        <v>3206</v>
      </c>
      <c r="AU3751" s="129" t="s">
        <v>204</v>
      </c>
      <c r="AV3751" s="129" t="s">
        <v>3208</v>
      </c>
      <c r="AW3751" s="129" t="s">
        <v>3265</v>
      </c>
      <c r="AX3751" s="129" t="s">
        <v>3300</v>
      </c>
      <c r="AZ3751" s="129" t="s">
        <v>3984</v>
      </c>
      <c r="BA3751" s="130" t="s">
        <v>16149</v>
      </c>
      <c r="BB3751" s="130" t="s">
        <v>16150</v>
      </c>
      <c r="BH3751" s="124"/>
      <c r="BI3751" s="124"/>
      <c r="BP3751" s="123"/>
      <c r="BQ3751" s="123"/>
      <c r="BR3751" s="123"/>
      <c r="BX3751" s="123"/>
      <c r="BY3751" s="123"/>
      <c r="CB3751" s="129" t="s">
        <v>3206</v>
      </c>
      <c r="CC3751" s="129" t="s">
        <v>204</v>
      </c>
      <c r="CD3751" s="129" t="s">
        <v>3208</v>
      </c>
      <c r="CE3751" s="129" t="s">
        <v>3265</v>
      </c>
      <c r="CF3751" s="129" t="s">
        <v>3300</v>
      </c>
      <c r="CG3751" s="131" t="s">
        <v>18208</v>
      </c>
      <c r="CH3751" s="131" t="s">
        <v>16150</v>
      </c>
      <c r="CI3751" s="124" t="s">
        <v>22734</v>
      </c>
    </row>
    <row r="3752" spans="45:87" ht="15" hidden="1" x14ac:dyDescent="0.25">
      <c r="AS3752" s="124" t="s">
        <v>7947</v>
      </c>
      <c r="AT3752" s="129" t="s">
        <v>3206</v>
      </c>
      <c r="AU3752" s="129" t="s">
        <v>204</v>
      </c>
      <c r="AV3752" s="129" t="s">
        <v>3208</v>
      </c>
      <c r="AW3752" s="129" t="s">
        <v>3265</v>
      </c>
      <c r="AX3752" s="129" t="s">
        <v>3301</v>
      </c>
      <c r="AZ3752" s="129" t="s">
        <v>3984</v>
      </c>
      <c r="BA3752" s="130" t="s">
        <v>16151</v>
      </c>
      <c r="BB3752" s="130" t="s">
        <v>16152</v>
      </c>
      <c r="BH3752" s="124"/>
      <c r="BI3752" s="124"/>
      <c r="BP3752" s="123"/>
      <c r="BQ3752" s="123"/>
      <c r="BR3752" s="123"/>
      <c r="BX3752" s="123"/>
      <c r="BY3752" s="123"/>
      <c r="CB3752" s="129" t="s">
        <v>3206</v>
      </c>
      <c r="CC3752" s="129" t="s">
        <v>204</v>
      </c>
      <c r="CD3752" s="129" t="s">
        <v>3208</v>
      </c>
      <c r="CE3752" s="129" t="s">
        <v>3265</v>
      </c>
      <c r="CF3752" s="129" t="s">
        <v>3301</v>
      </c>
      <c r="CG3752" s="131" t="s">
        <v>18208</v>
      </c>
      <c r="CH3752" s="131" t="s">
        <v>16152</v>
      </c>
      <c r="CI3752" s="124" t="s">
        <v>22735</v>
      </c>
    </row>
    <row r="3753" spans="45:87" ht="15" hidden="1" x14ac:dyDescent="0.25">
      <c r="AS3753" s="124" t="s">
        <v>7948</v>
      </c>
      <c r="AT3753" s="129" t="s">
        <v>3206</v>
      </c>
      <c r="AU3753" s="129" t="s">
        <v>204</v>
      </c>
      <c r="AV3753" s="129" t="s">
        <v>3208</v>
      </c>
      <c r="AW3753" s="129" t="s">
        <v>3265</v>
      </c>
      <c r="AX3753" s="129" t="s">
        <v>3302</v>
      </c>
      <c r="AZ3753" s="129" t="s">
        <v>3984</v>
      </c>
      <c r="BA3753" s="130" t="s">
        <v>16153</v>
      </c>
      <c r="BB3753" s="130" t="s">
        <v>16154</v>
      </c>
      <c r="BH3753" s="124"/>
      <c r="BI3753" s="124"/>
      <c r="BP3753" s="123"/>
      <c r="BQ3753" s="123"/>
      <c r="BR3753" s="123"/>
      <c r="BX3753" s="123"/>
      <c r="BY3753" s="123"/>
      <c r="CB3753" s="129" t="s">
        <v>3206</v>
      </c>
      <c r="CC3753" s="129" t="s">
        <v>204</v>
      </c>
      <c r="CD3753" s="129" t="s">
        <v>3208</v>
      </c>
      <c r="CE3753" s="129" t="s">
        <v>3265</v>
      </c>
      <c r="CF3753" s="129" t="s">
        <v>3302</v>
      </c>
      <c r="CG3753" s="131" t="s">
        <v>18208</v>
      </c>
      <c r="CH3753" s="131" t="s">
        <v>16154</v>
      </c>
      <c r="CI3753" s="124" t="s">
        <v>22736</v>
      </c>
    </row>
    <row r="3754" spans="45:87" ht="15" hidden="1" x14ac:dyDescent="0.25">
      <c r="AS3754" s="124" t="s">
        <v>7949</v>
      </c>
      <c r="AT3754" s="129" t="s">
        <v>3206</v>
      </c>
      <c r="AU3754" s="129" t="s">
        <v>204</v>
      </c>
      <c r="AV3754" s="129" t="s">
        <v>3208</v>
      </c>
      <c r="AW3754" s="129" t="s">
        <v>3265</v>
      </c>
      <c r="AX3754" s="129" t="s">
        <v>3303</v>
      </c>
      <c r="AZ3754" s="129" t="s">
        <v>3984</v>
      </c>
      <c r="BA3754" s="130" t="s">
        <v>16155</v>
      </c>
      <c r="BB3754" s="130" t="s">
        <v>16156</v>
      </c>
      <c r="BH3754" s="124"/>
      <c r="BI3754" s="124"/>
      <c r="BP3754" s="123"/>
      <c r="BQ3754" s="123"/>
      <c r="BR3754" s="123"/>
      <c r="BX3754" s="123"/>
      <c r="BY3754" s="123"/>
      <c r="CB3754" s="129" t="s">
        <v>3206</v>
      </c>
      <c r="CC3754" s="129" t="s">
        <v>204</v>
      </c>
      <c r="CD3754" s="129" t="s">
        <v>3208</v>
      </c>
      <c r="CE3754" s="129" t="s">
        <v>3265</v>
      </c>
      <c r="CF3754" s="129" t="s">
        <v>3303</v>
      </c>
      <c r="CG3754" s="131" t="s">
        <v>18208</v>
      </c>
      <c r="CH3754" s="131" t="s">
        <v>16156</v>
      </c>
      <c r="CI3754" s="124" t="s">
        <v>22737</v>
      </c>
    </row>
    <row r="3755" spans="45:87" ht="15" hidden="1" x14ac:dyDescent="0.25">
      <c r="AS3755" s="124" t="s">
        <v>7950</v>
      </c>
      <c r="AT3755" s="129" t="s">
        <v>3206</v>
      </c>
      <c r="AU3755" s="129" t="s">
        <v>204</v>
      </c>
      <c r="AV3755" s="129" t="s">
        <v>3208</v>
      </c>
      <c r="AW3755" s="129" t="s">
        <v>3265</v>
      </c>
      <c r="AX3755" s="129" t="s">
        <v>3304</v>
      </c>
      <c r="AZ3755" s="129" t="s">
        <v>3984</v>
      </c>
      <c r="BA3755" s="130" t="s">
        <v>16157</v>
      </c>
      <c r="BB3755" s="130" t="s">
        <v>16158</v>
      </c>
      <c r="BH3755" s="124"/>
      <c r="BI3755" s="124"/>
      <c r="BP3755" s="123"/>
      <c r="BQ3755" s="123"/>
      <c r="BR3755" s="123"/>
      <c r="BX3755" s="123"/>
      <c r="BY3755" s="123"/>
      <c r="CB3755" s="129" t="s">
        <v>3206</v>
      </c>
      <c r="CC3755" s="129" t="s">
        <v>204</v>
      </c>
      <c r="CD3755" s="129" t="s">
        <v>3208</v>
      </c>
      <c r="CE3755" s="129" t="s">
        <v>3265</v>
      </c>
      <c r="CF3755" s="129" t="s">
        <v>3304</v>
      </c>
      <c r="CG3755" s="131" t="s">
        <v>18208</v>
      </c>
      <c r="CH3755" s="131" t="s">
        <v>16158</v>
      </c>
      <c r="CI3755" s="124" t="s">
        <v>22738</v>
      </c>
    </row>
    <row r="3756" spans="45:87" ht="15" hidden="1" x14ac:dyDescent="0.25">
      <c r="AS3756" s="124" t="s">
        <v>7951</v>
      </c>
      <c r="AT3756" s="129" t="s">
        <v>3206</v>
      </c>
      <c r="AU3756" s="129" t="s">
        <v>204</v>
      </c>
      <c r="AV3756" s="129" t="s">
        <v>3208</v>
      </c>
      <c r="AW3756" s="129" t="s">
        <v>3305</v>
      </c>
      <c r="AX3756" s="129" t="s">
        <v>3306</v>
      </c>
      <c r="AZ3756" s="129" t="s">
        <v>3984</v>
      </c>
      <c r="BA3756" s="130" t="s">
        <v>16159</v>
      </c>
      <c r="BB3756" s="130" t="s">
        <v>16160</v>
      </c>
      <c r="BH3756" s="124"/>
      <c r="BI3756" s="124"/>
      <c r="BP3756" s="123"/>
      <c r="BQ3756" s="123"/>
      <c r="BR3756" s="123"/>
      <c r="BX3756" s="123"/>
      <c r="BY3756" s="123"/>
      <c r="CB3756" s="129" t="s">
        <v>3206</v>
      </c>
      <c r="CC3756" s="129" t="s">
        <v>204</v>
      </c>
      <c r="CD3756" s="129" t="s">
        <v>3208</v>
      </c>
      <c r="CE3756" s="129" t="s">
        <v>3305</v>
      </c>
      <c r="CF3756" s="129" t="s">
        <v>3306</v>
      </c>
      <c r="CG3756" s="131" t="s">
        <v>18209</v>
      </c>
      <c r="CH3756" s="131" t="s">
        <v>16160</v>
      </c>
      <c r="CI3756" s="124" t="s">
        <v>22739</v>
      </c>
    </row>
    <row r="3757" spans="45:87" ht="15" hidden="1" x14ac:dyDescent="0.25">
      <c r="AS3757" s="124" t="s">
        <v>7952</v>
      </c>
      <c r="AT3757" s="129" t="s">
        <v>3206</v>
      </c>
      <c r="AU3757" s="129" t="s">
        <v>204</v>
      </c>
      <c r="AV3757" s="129" t="s">
        <v>3208</v>
      </c>
      <c r="AW3757" s="129" t="s">
        <v>3305</v>
      </c>
      <c r="AX3757" s="129" t="s">
        <v>3307</v>
      </c>
      <c r="AZ3757" s="129" t="s">
        <v>3984</v>
      </c>
      <c r="BA3757" s="130" t="s">
        <v>16161</v>
      </c>
      <c r="BB3757" s="130" t="s">
        <v>16162</v>
      </c>
      <c r="BH3757" s="124"/>
      <c r="BI3757" s="124"/>
      <c r="BP3757" s="123"/>
      <c r="BQ3757" s="123"/>
      <c r="BR3757" s="123"/>
      <c r="BX3757" s="123"/>
      <c r="BY3757" s="123"/>
      <c r="CB3757" s="129" t="s">
        <v>3206</v>
      </c>
      <c r="CC3757" s="129" t="s">
        <v>204</v>
      </c>
      <c r="CD3757" s="129" t="s">
        <v>3208</v>
      </c>
      <c r="CE3757" s="129" t="s">
        <v>3305</v>
      </c>
      <c r="CF3757" s="129" t="s">
        <v>3307</v>
      </c>
      <c r="CG3757" s="131" t="s">
        <v>18209</v>
      </c>
      <c r="CH3757" s="131" t="s">
        <v>16162</v>
      </c>
      <c r="CI3757" s="124" t="s">
        <v>22740</v>
      </c>
    </row>
    <row r="3758" spans="45:87" ht="15" hidden="1" x14ac:dyDescent="0.25">
      <c r="AS3758" s="124" t="s">
        <v>7953</v>
      </c>
      <c r="AT3758" s="129" t="s">
        <v>3206</v>
      </c>
      <c r="AU3758" s="129" t="s">
        <v>204</v>
      </c>
      <c r="AV3758" s="129" t="s">
        <v>3208</v>
      </c>
      <c r="AW3758" s="129" t="s">
        <v>3305</v>
      </c>
      <c r="AX3758" s="129" t="s">
        <v>3308</v>
      </c>
      <c r="AZ3758" s="129" t="s">
        <v>3984</v>
      </c>
      <c r="BA3758" s="130" t="s">
        <v>16163</v>
      </c>
      <c r="BB3758" s="130" t="s">
        <v>16164</v>
      </c>
      <c r="BH3758" s="124"/>
      <c r="BI3758" s="124"/>
      <c r="BP3758" s="123"/>
      <c r="BQ3758" s="123"/>
      <c r="BR3758" s="123"/>
      <c r="BX3758" s="123"/>
      <c r="BY3758" s="123"/>
      <c r="CB3758" s="129" t="s">
        <v>3206</v>
      </c>
      <c r="CC3758" s="129" t="s">
        <v>204</v>
      </c>
      <c r="CD3758" s="129" t="s">
        <v>3208</v>
      </c>
      <c r="CE3758" s="129" t="s">
        <v>3305</v>
      </c>
      <c r="CF3758" s="129" t="s">
        <v>3308</v>
      </c>
      <c r="CG3758" s="131" t="s">
        <v>18209</v>
      </c>
      <c r="CH3758" s="131" t="s">
        <v>16164</v>
      </c>
      <c r="CI3758" s="124" t="s">
        <v>22741</v>
      </c>
    </row>
    <row r="3759" spans="45:87" ht="15" hidden="1" x14ac:dyDescent="0.25">
      <c r="AS3759" s="124" t="s">
        <v>7954</v>
      </c>
      <c r="AT3759" s="129" t="s">
        <v>3206</v>
      </c>
      <c r="AU3759" s="129" t="s">
        <v>204</v>
      </c>
      <c r="AV3759" s="129" t="s">
        <v>3208</v>
      </c>
      <c r="AW3759" s="129" t="s">
        <v>3305</v>
      </c>
      <c r="AX3759" s="129" t="s">
        <v>3309</v>
      </c>
      <c r="AZ3759" s="129" t="s">
        <v>3984</v>
      </c>
      <c r="BA3759" s="130" t="s">
        <v>16165</v>
      </c>
      <c r="BB3759" s="130" t="s">
        <v>16166</v>
      </c>
      <c r="BH3759" s="124"/>
      <c r="BI3759" s="124"/>
      <c r="BP3759" s="123"/>
      <c r="BQ3759" s="123"/>
      <c r="BR3759" s="123"/>
      <c r="BX3759" s="123"/>
      <c r="BY3759" s="123"/>
      <c r="CB3759" s="129" t="s">
        <v>3206</v>
      </c>
      <c r="CC3759" s="129" t="s">
        <v>204</v>
      </c>
      <c r="CD3759" s="129" t="s">
        <v>3208</v>
      </c>
      <c r="CE3759" s="129" t="s">
        <v>3305</v>
      </c>
      <c r="CF3759" s="129" t="s">
        <v>3309</v>
      </c>
      <c r="CG3759" s="131" t="s">
        <v>18209</v>
      </c>
      <c r="CH3759" s="131" t="s">
        <v>16166</v>
      </c>
      <c r="CI3759" s="124" t="s">
        <v>22742</v>
      </c>
    </row>
    <row r="3760" spans="45:87" ht="15" hidden="1" x14ac:dyDescent="0.25">
      <c r="AS3760" s="124" t="s">
        <v>7955</v>
      </c>
      <c r="AT3760" s="129" t="s">
        <v>3206</v>
      </c>
      <c r="AU3760" s="129" t="s">
        <v>204</v>
      </c>
      <c r="AV3760" s="129" t="s">
        <v>3208</v>
      </c>
      <c r="AW3760" s="129" t="s">
        <v>3305</v>
      </c>
      <c r="AX3760" s="129" t="s">
        <v>3310</v>
      </c>
      <c r="AZ3760" s="129" t="s">
        <v>3984</v>
      </c>
      <c r="BA3760" s="130" t="s">
        <v>16167</v>
      </c>
      <c r="BB3760" s="130" t="s">
        <v>16168</v>
      </c>
      <c r="BH3760" s="124"/>
      <c r="BI3760" s="124"/>
      <c r="BP3760" s="123"/>
      <c r="BQ3760" s="123"/>
      <c r="BR3760" s="123"/>
      <c r="BX3760" s="123"/>
      <c r="BY3760" s="123"/>
      <c r="CB3760" s="129" t="s">
        <v>3206</v>
      </c>
      <c r="CC3760" s="129" t="s">
        <v>204</v>
      </c>
      <c r="CD3760" s="129" t="s">
        <v>3208</v>
      </c>
      <c r="CE3760" s="129" t="s">
        <v>3305</v>
      </c>
      <c r="CF3760" s="129" t="s">
        <v>3310</v>
      </c>
      <c r="CG3760" s="131" t="s">
        <v>18209</v>
      </c>
      <c r="CH3760" s="131" t="s">
        <v>16168</v>
      </c>
      <c r="CI3760" s="124" t="s">
        <v>22743</v>
      </c>
    </row>
    <row r="3761" spans="45:87" ht="15" hidden="1" x14ac:dyDescent="0.25">
      <c r="AS3761" s="124" t="s">
        <v>7956</v>
      </c>
      <c r="AT3761" s="129" t="s">
        <v>3206</v>
      </c>
      <c r="AU3761" s="129" t="s">
        <v>204</v>
      </c>
      <c r="AV3761" s="129" t="s">
        <v>3208</v>
      </c>
      <c r="AW3761" s="129" t="s">
        <v>3305</v>
      </c>
      <c r="AX3761" s="129" t="s">
        <v>3311</v>
      </c>
      <c r="AZ3761" s="129" t="s">
        <v>3984</v>
      </c>
      <c r="BA3761" s="130" t="s">
        <v>16169</v>
      </c>
      <c r="BB3761" s="130" t="s">
        <v>16170</v>
      </c>
      <c r="BH3761" s="124"/>
      <c r="BI3761" s="124"/>
      <c r="BP3761" s="123"/>
      <c r="BQ3761" s="123"/>
      <c r="BR3761" s="123"/>
      <c r="BX3761" s="123"/>
      <c r="BY3761" s="123"/>
      <c r="CB3761" s="129" t="s">
        <v>3206</v>
      </c>
      <c r="CC3761" s="129" t="s">
        <v>204</v>
      </c>
      <c r="CD3761" s="129" t="s">
        <v>3208</v>
      </c>
      <c r="CE3761" s="129" t="s">
        <v>3305</v>
      </c>
      <c r="CF3761" s="129" t="s">
        <v>3311</v>
      </c>
      <c r="CG3761" s="131" t="s">
        <v>18209</v>
      </c>
      <c r="CH3761" s="131" t="s">
        <v>16170</v>
      </c>
      <c r="CI3761" s="124" t="s">
        <v>22744</v>
      </c>
    </row>
    <row r="3762" spans="45:87" ht="15" hidden="1" x14ac:dyDescent="0.25">
      <c r="AS3762" s="124" t="s">
        <v>7957</v>
      </c>
      <c r="AT3762" s="129" t="s">
        <v>3206</v>
      </c>
      <c r="AU3762" s="129" t="s">
        <v>204</v>
      </c>
      <c r="AV3762" s="129" t="s">
        <v>3208</v>
      </c>
      <c r="AW3762" s="129" t="s">
        <v>3305</v>
      </c>
      <c r="AX3762" s="129" t="s">
        <v>3312</v>
      </c>
      <c r="AZ3762" s="129" t="s">
        <v>3984</v>
      </c>
      <c r="BA3762" s="130" t="s">
        <v>16171</v>
      </c>
      <c r="BB3762" s="130" t="s">
        <v>16172</v>
      </c>
      <c r="BH3762" s="124"/>
      <c r="BI3762" s="124"/>
      <c r="BP3762" s="123"/>
      <c r="BQ3762" s="123"/>
      <c r="BR3762" s="123"/>
      <c r="BX3762" s="123"/>
      <c r="BY3762" s="123"/>
      <c r="CB3762" s="129" t="s">
        <v>3206</v>
      </c>
      <c r="CC3762" s="129" t="s">
        <v>204</v>
      </c>
      <c r="CD3762" s="129" t="s">
        <v>3208</v>
      </c>
      <c r="CE3762" s="129" t="s">
        <v>3305</v>
      </c>
      <c r="CF3762" s="129" t="s">
        <v>3312</v>
      </c>
      <c r="CG3762" s="131" t="s">
        <v>18209</v>
      </c>
      <c r="CH3762" s="131" t="s">
        <v>16172</v>
      </c>
      <c r="CI3762" s="124" t="s">
        <v>22745</v>
      </c>
    </row>
    <row r="3763" spans="45:87" ht="15" hidden="1" x14ac:dyDescent="0.25">
      <c r="AS3763" s="124" t="s">
        <v>7958</v>
      </c>
      <c r="AT3763" s="129" t="s">
        <v>3206</v>
      </c>
      <c r="AU3763" s="129" t="s">
        <v>204</v>
      </c>
      <c r="AV3763" s="129" t="s">
        <v>3208</v>
      </c>
      <c r="AW3763" s="129" t="s">
        <v>3305</v>
      </c>
      <c r="AX3763" s="129" t="s">
        <v>3313</v>
      </c>
      <c r="AZ3763" s="129" t="s">
        <v>3984</v>
      </c>
      <c r="BA3763" s="130" t="s">
        <v>16173</v>
      </c>
      <c r="BB3763" s="130" t="s">
        <v>16174</v>
      </c>
      <c r="BH3763" s="124"/>
      <c r="BI3763" s="124"/>
      <c r="BP3763" s="123"/>
      <c r="BQ3763" s="123"/>
      <c r="BR3763" s="123"/>
      <c r="BX3763" s="123"/>
      <c r="BY3763" s="123"/>
      <c r="CB3763" s="129" t="s">
        <v>3206</v>
      </c>
      <c r="CC3763" s="129" t="s">
        <v>204</v>
      </c>
      <c r="CD3763" s="129" t="s">
        <v>3208</v>
      </c>
      <c r="CE3763" s="129" t="s">
        <v>3305</v>
      </c>
      <c r="CF3763" s="129" t="s">
        <v>3313</v>
      </c>
      <c r="CG3763" s="131" t="s">
        <v>18209</v>
      </c>
      <c r="CH3763" s="131" t="s">
        <v>16174</v>
      </c>
      <c r="CI3763" s="124" t="s">
        <v>22746</v>
      </c>
    </row>
    <row r="3764" spans="45:87" ht="15" hidden="1" x14ac:dyDescent="0.25">
      <c r="AS3764" s="124" t="s">
        <v>7959</v>
      </c>
      <c r="AT3764" s="129" t="s">
        <v>3206</v>
      </c>
      <c r="AU3764" s="129" t="s">
        <v>204</v>
      </c>
      <c r="AV3764" s="129" t="s">
        <v>3208</v>
      </c>
      <c r="AW3764" s="129" t="s">
        <v>3305</v>
      </c>
      <c r="AX3764" s="129" t="s">
        <v>3314</v>
      </c>
      <c r="AZ3764" s="129" t="s">
        <v>3984</v>
      </c>
      <c r="BA3764" s="130" t="s">
        <v>16175</v>
      </c>
      <c r="BB3764" s="130" t="s">
        <v>16176</v>
      </c>
      <c r="BH3764" s="124"/>
      <c r="BI3764" s="124"/>
      <c r="BP3764" s="123"/>
      <c r="BQ3764" s="123"/>
      <c r="BR3764" s="123"/>
      <c r="BX3764" s="123"/>
      <c r="BY3764" s="123"/>
      <c r="CB3764" s="129" t="s">
        <v>3206</v>
      </c>
      <c r="CC3764" s="129" t="s">
        <v>204</v>
      </c>
      <c r="CD3764" s="129" t="s">
        <v>3208</v>
      </c>
      <c r="CE3764" s="129" t="s">
        <v>3305</v>
      </c>
      <c r="CF3764" s="129" t="s">
        <v>3314</v>
      </c>
      <c r="CG3764" s="131" t="s">
        <v>18209</v>
      </c>
      <c r="CH3764" s="131" t="s">
        <v>16176</v>
      </c>
      <c r="CI3764" s="124" t="s">
        <v>22747</v>
      </c>
    </row>
    <row r="3765" spans="45:87" ht="15" hidden="1" x14ac:dyDescent="0.25">
      <c r="AS3765" s="124" t="s">
        <v>7960</v>
      </c>
      <c r="AT3765" s="129" t="s">
        <v>3206</v>
      </c>
      <c r="AU3765" s="129" t="s">
        <v>204</v>
      </c>
      <c r="AV3765" s="129" t="s">
        <v>3208</v>
      </c>
      <c r="AW3765" s="129" t="s">
        <v>3305</v>
      </c>
      <c r="AX3765" s="129" t="s">
        <v>3315</v>
      </c>
      <c r="AZ3765" s="129" t="s">
        <v>3984</v>
      </c>
      <c r="BA3765" s="130" t="s">
        <v>16177</v>
      </c>
      <c r="BB3765" s="130" t="s">
        <v>16178</v>
      </c>
      <c r="BH3765" s="124"/>
      <c r="BI3765" s="124"/>
      <c r="BP3765" s="123"/>
      <c r="BQ3765" s="123"/>
      <c r="BR3765" s="123"/>
      <c r="BX3765" s="123"/>
      <c r="BY3765" s="123"/>
      <c r="CB3765" s="129" t="s">
        <v>3206</v>
      </c>
      <c r="CC3765" s="129" t="s">
        <v>204</v>
      </c>
      <c r="CD3765" s="129" t="s">
        <v>3208</v>
      </c>
      <c r="CE3765" s="129" t="s">
        <v>3305</v>
      </c>
      <c r="CF3765" s="129" t="s">
        <v>3315</v>
      </c>
      <c r="CG3765" s="131" t="s">
        <v>18209</v>
      </c>
      <c r="CH3765" s="131" t="s">
        <v>16178</v>
      </c>
      <c r="CI3765" s="124" t="s">
        <v>22748</v>
      </c>
    </row>
    <row r="3766" spans="45:87" ht="15" hidden="1" x14ac:dyDescent="0.25">
      <c r="AS3766" s="124" t="s">
        <v>7961</v>
      </c>
      <c r="AT3766" s="129" t="s">
        <v>3206</v>
      </c>
      <c r="AU3766" s="129" t="s">
        <v>204</v>
      </c>
      <c r="AV3766" s="129" t="s">
        <v>3208</v>
      </c>
      <c r="AW3766" s="129" t="s">
        <v>3305</v>
      </c>
      <c r="AX3766" s="129" t="s">
        <v>3316</v>
      </c>
      <c r="AZ3766" s="129" t="s">
        <v>3984</v>
      </c>
      <c r="BA3766" s="130" t="s">
        <v>16179</v>
      </c>
      <c r="BB3766" s="130" t="s">
        <v>16180</v>
      </c>
      <c r="BH3766" s="124"/>
      <c r="BI3766" s="124"/>
      <c r="BP3766" s="123"/>
      <c r="BQ3766" s="123"/>
      <c r="BR3766" s="123"/>
      <c r="BX3766" s="123"/>
      <c r="BY3766" s="123"/>
      <c r="CB3766" s="129" t="s">
        <v>3206</v>
      </c>
      <c r="CC3766" s="129" t="s">
        <v>204</v>
      </c>
      <c r="CD3766" s="129" t="s">
        <v>3208</v>
      </c>
      <c r="CE3766" s="129" t="s">
        <v>3305</v>
      </c>
      <c r="CF3766" s="129" t="s">
        <v>3316</v>
      </c>
      <c r="CG3766" s="131" t="s">
        <v>18209</v>
      </c>
      <c r="CH3766" s="131" t="s">
        <v>16180</v>
      </c>
      <c r="CI3766" s="124" t="s">
        <v>22749</v>
      </c>
    </row>
    <row r="3767" spans="45:87" ht="15" hidden="1" x14ac:dyDescent="0.25">
      <c r="AS3767" s="124" t="s">
        <v>7962</v>
      </c>
      <c r="AT3767" s="129" t="s">
        <v>3206</v>
      </c>
      <c r="AU3767" s="129" t="s">
        <v>204</v>
      </c>
      <c r="AV3767" s="129" t="s">
        <v>3208</v>
      </c>
      <c r="AW3767" s="129" t="s">
        <v>3305</v>
      </c>
      <c r="AX3767" s="129" t="s">
        <v>3317</v>
      </c>
      <c r="AZ3767" s="129" t="s">
        <v>3984</v>
      </c>
      <c r="BA3767" s="130" t="s">
        <v>16181</v>
      </c>
      <c r="BB3767" s="130" t="s">
        <v>16182</v>
      </c>
      <c r="BH3767" s="124"/>
      <c r="BI3767" s="124"/>
      <c r="BP3767" s="123"/>
      <c r="BQ3767" s="123"/>
      <c r="BR3767" s="123"/>
      <c r="BX3767" s="123"/>
      <c r="BY3767" s="123"/>
      <c r="CB3767" s="129" t="s">
        <v>3206</v>
      </c>
      <c r="CC3767" s="129" t="s">
        <v>204</v>
      </c>
      <c r="CD3767" s="129" t="s">
        <v>3208</v>
      </c>
      <c r="CE3767" s="129" t="s">
        <v>3305</v>
      </c>
      <c r="CF3767" s="129" t="s">
        <v>3317</v>
      </c>
      <c r="CG3767" s="131" t="s">
        <v>18209</v>
      </c>
      <c r="CH3767" s="131" t="s">
        <v>16182</v>
      </c>
      <c r="CI3767" s="124" t="s">
        <v>22750</v>
      </c>
    </row>
    <row r="3768" spans="45:87" ht="15" hidden="1" x14ac:dyDescent="0.25">
      <c r="AS3768" s="124" t="s">
        <v>7963</v>
      </c>
      <c r="AT3768" s="129" t="s">
        <v>3206</v>
      </c>
      <c r="AU3768" s="129" t="s">
        <v>204</v>
      </c>
      <c r="AV3768" s="129" t="s">
        <v>3208</v>
      </c>
      <c r="AW3768" s="129" t="s">
        <v>3305</v>
      </c>
      <c r="AX3768" s="129" t="s">
        <v>3318</v>
      </c>
      <c r="AZ3768" s="129" t="s">
        <v>3984</v>
      </c>
      <c r="BA3768" s="130" t="s">
        <v>16183</v>
      </c>
      <c r="BB3768" s="130" t="s">
        <v>16184</v>
      </c>
      <c r="BH3768" s="124"/>
      <c r="BI3768" s="124"/>
      <c r="BP3768" s="123"/>
      <c r="BQ3768" s="123"/>
      <c r="BR3768" s="123"/>
      <c r="BX3768" s="123"/>
      <c r="BY3768" s="123"/>
      <c r="CB3768" s="129" t="s">
        <v>3206</v>
      </c>
      <c r="CC3768" s="129" t="s">
        <v>204</v>
      </c>
      <c r="CD3768" s="129" t="s">
        <v>3208</v>
      </c>
      <c r="CE3768" s="129" t="s">
        <v>3305</v>
      </c>
      <c r="CF3768" s="129" t="s">
        <v>3318</v>
      </c>
      <c r="CG3768" s="131" t="s">
        <v>18209</v>
      </c>
      <c r="CH3768" s="131" t="s">
        <v>16184</v>
      </c>
      <c r="CI3768" s="124" t="s">
        <v>22751</v>
      </c>
    </row>
    <row r="3769" spans="45:87" ht="15" hidden="1" x14ac:dyDescent="0.25">
      <c r="AS3769" s="124" t="s">
        <v>7964</v>
      </c>
      <c r="AT3769" s="129" t="s">
        <v>3206</v>
      </c>
      <c r="AU3769" s="129" t="s">
        <v>204</v>
      </c>
      <c r="AV3769" s="129" t="s">
        <v>3208</v>
      </c>
      <c r="AW3769" s="129" t="s">
        <v>3305</v>
      </c>
      <c r="AX3769" s="129" t="s">
        <v>3319</v>
      </c>
      <c r="AZ3769" s="129" t="s">
        <v>3984</v>
      </c>
      <c r="BA3769" s="130" t="s">
        <v>16185</v>
      </c>
      <c r="BB3769" s="130" t="s">
        <v>16186</v>
      </c>
      <c r="BH3769" s="124"/>
      <c r="BI3769" s="124"/>
      <c r="BP3769" s="123"/>
      <c r="BQ3769" s="123"/>
      <c r="BR3769" s="123"/>
      <c r="BX3769" s="123"/>
      <c r="BY3769" s="123"/>
      <c r="CB3769" s="129" t="s">
        <v>3206</v>
      </c>
      <c r="CC3769" s="129" t="s">
        <v>204</v>
      </c>
      <c r="CD3769" s="129" t="s">
        <v>3208</v>
      </c>
      <c r="CE3769" s="129" t="s">
        <v>3305</v>
      </c>
      <c r="CF3769" s="129" t="s">
        <v>3319</v>
      </c>
      <c r="CG3769" s="131" t="s">
        <v>18209</v>
      </c>
      <c r="CH3769" s="131" t="s">
        <v>16186</v>
      </c>
      <c r="CI3769" s="124" t="s">
        <v>22752</v>
      </c>
    </row>
    <row r="3770" spans="45:87" ht="15" hidden="1" x14ac:dyDescent="0.25">
      <c r="AS3770" s="124" t="s">
        <v>7965</v>
      </c>
      <c r="AT3770" s="129" t="s">
        <v>3206</v>
      </c>
      <c r="AU3770" s="129" t="s">
        <v>204</v>
      </c>
      <c r="AV3770" s="129" t="s">
        <v>3208</v>
      </c>
      <c r="AW3770" s="129" t="s">
        <v>3305</v>
      </c>
      <c r="AX3770" s="129" t="s">
        <v>3320</v>
      </c>
      <c r="AZ3770" s="129" t="s">
        <v>3984</v>
      </c>
      <c r="BA3770" s="130" t="s">
        <v>16187</v>
      </c>
      <c r="BB3770" s="130" t="s">
        <v>16188</v>
      </c>
      <c r="BH3770" s="124"/>
      <c r="BI3770" s="124"/>
      <c r="BP3770" s="123"/>
      <c r="BQ3770" s="123"/>
      <c r="BR3770" s="123"/>
      <c r="BX3770" s="123"/>
      <c r="BY3770" s="123"/>
      <c r="CB3770" s="129" t="s">
        <v>3206</v>
      </c>
      <c r="CC3770" s="129" t="s">
        <v>204</v>
      </c>
      <c r="CD3770" s="129" t="s">
        <v>3208</v>
      </c>
      <c r="CE3770" s="129" t="s">
        <v>3305</v>
      </c>
      <c r="CF3770" s="129" t="s">
        <v>3320</v>
      </c>
      <c r="CG3770" s="131" t="s">
        <v>18209</v>
      </c>
      <c r="CH3770" s="131" t="s">
        <v>16188</v>
      </c>
      <c r="CI3770" s="124" t="s">
        <v>22753</v>
      </c>
    </row>
    <row r="3771" spans="45:87" ht="15" hidden="1" x14ac:dyDescent="0.25">
      <c r="AS3771" s="124" t="s">
        <v>7966</v>
      </c>
      <c r="AT3771" s="129" t="s">
        <v>3206</v>
      </c>
      <c r="AU3771" s="129" t="s">
        <v>204</v>
      </c>
      <c r="AV3771" s="129" t="s">
        <v>3208</v>
      </c>
      <c r="AW3771" s="129" t="s">
        <v>3305</v>
      </c>
      <c r="AX3771" s="129" t="s">
        <v>3321</v>
      </c>
      <c r="AZ3771" s="129" t="s">
        <v>3984</v>
      </c>
      <c r="BA3771" s="130" t="s">
        <v>16189</v>
      </c>
      <c r="BB3771" s="130" t="s">
        <v>16190</v>
      </c>
      <c r="BH3771" s="124"/>
      <c r="BI3771" s="124"/>
      <c r="BP3771" s="123"/>
      <c r="BQ3771" s="123"/>
      <c r="BR3771" s="123"/>
      <c r="BX3771" s="123"/>
      <c r="BY3771" s="123"/>
      <c r="CB3771" s="129" t="s">
        <v>3206</v>
      </c>
      <c r="CC3771" s="129" t="s">
        <v>204</v>
      </c>
      <c r="CD3771" s="129" t="s">
        <v>3208</v>
      </c>
      <c r="CE3771" s="129" t="s">
        <v>3305</v>
      </c>
      <c r="CF3771" s="129" t="s">
        <v>3321</v>
      </c>
      <c r="CG3771" s="131" t="s">
        <v>18209</v>
      </c>
      <c r="CH3771" s="131" t="s">
        <v>16190</v>
      </c>
      <c r="CI3771" s="124" t="s">
        <v>22754</v>
      </c>
    </row>
    <row r="3772" spans="45:87" ht="15" hidden="1" x14ac:dyDescent="0.25">
      <c r="AS3772" s="124" t="s">
        <v>7967</v>
      </c>
      <c r="AT3772" s="129" t="s">
        <v>3206</v>
      </c>
      <c r="AU3772" s="129" t="s">
        <v>204</v>
      </c>
      <c r="AV3772" s="129" t="s">
        <v>3208</v>
      </c>
      <c r="AW3772" s="129" t="s">
        <v>3305</v>
      </c>
      <c r="AX3772" s="129" t="s">
        <v>3322</v>
      </c>
      <c r="AZ3772" s="129" t="s">
        <v>3984</v>
      </c>
      <c r="BA3772" s="130" t="s">
        <v>16191</v>
      </c>
      <c r="BB3772" s="130" t="s">
        <v>16192</v>
      </c>
      <c r="BH3772" s="124"/>
      <c r="BI3772" s="124"/>
      <c r="BP3772" s="123"/>
      <c r="BQ3772" s="123"/>
      <c r="BR3772" s="123"/>
      <c r="BX3772" s="123"/>
      <c r="BY3772" s="123"/>
      <c r="CB3772" s="129" t="s">
        <v>3206</v>
      </c>
      <c r="CC3772" s="129" t="s">
        <v>204</v>
      </c>
      <c r="CD3772" s="129" t="s">
        <v>3208</v>
      </c>
      <c r="CE3772" s="129" t="s">
        <v>3305</v>
      </c>
      <c r="CF3772" s="129" t="s">
        <v>3322</v>
      </c>
      <c r="CG3772" s="131" t="s">
        <v>18209</v>
      </c>
      <c r="CH3772" s="131" t="s">
        <v>16192</v>
      </c>
      <c r="CI3772" s="124" t="s">
        <v>22755</v>
      </c>
    </row>
    <row r="3773" spans="45:87" ht="15" hidden="1" x14ac:dyDescent="0.25">
      <c r="AS3773" s="124" t="s">
        <v>7968</v>
      </c>
      <c r="AT3773" s="129" t="s">
        <v>3206</v>
      </c>
      <c r="AU3773" s="129" t="s">
        <v>204</v>
      </c>
      <c r="AV3773" s="129" t="s">
        <v>3208</v>
      </c>
      <c r="AW3773" s="129" t="s">
        <v>3305</v>
      </c>
      <c r="AX3773" s="129" t="s">
        <v>3323</v>
      </c>
      <c r="AZ3773" s="129" t="s">
        <v>3984</v>
      </c>
      <c r="BA3773" s="130" t="s">
        <v>16193</v>
      </c>
      <c r="BB3773" s="130" t="s">
        <v>16194</v>
      </c>
      <c r="BH3773" s="124"/>
      <c r="BI3773" s="124"/>
      <c r="BP3773" s="123"/>
      <c r="BQ3773" s="123"/>
      <c r="BR3773" s="123"/>
      <c r="BX3773" s="123"/>
      <c r="BY3773" s="123"/>
      <c r="CB3773" s="129" t="s">
        <v>3206</v>
      </c>
      <c r="CC3773" s="129" t="s">
        <v>204</v>
      </c>
      <c r="CD3773" s="129" t="s">
        <v>3208</v>
      </c>
      <c r="CE3773" s="129" t="s">
        <v>3305</v>
      </c>
      <c r="CF3773" s="129" t="s">
        <v>3323</v>
      </c>
      <c r="CG3773" s="131" t="s">
        <v>18209</v>
      </c>
      <c r="CH3773" s="131" t="s">
        <v>16194</v>
      </c>
      <c r="CI3773" s="124" t="s">
        <v>22756</v>
      </c>
    </row>
    <row r="3774" spans="45:87" ht="15" hidden="1" x14ac:dyDescent="0.25">
      <c r="AS3774" s="124" t="s">
        <v>7969</v>
      </c>
      <c r="AT3774" s="129" t="s">
        <v>3206</v>
      </c>
      <c r="AU3774" s="129" t="s">
        <v>204</v>
      </c>
      <c r="AV3774" s="129" t="s">
        <v>3208</v>
      </c>
      <c r="AW3774" s="129" t="s">
        <v>3305</v>
      </c>
      <c r="AX3774" s="129" t="s">
        <v>3324</v>
      </c>
      <c r="AZ3774" s="129" t="s">
        <v>3984</v>
      </c>
      <c r="BA3774" s="130" t="s">
        <v>16195</v>
      </c>
      <c r="BB3774" s="130" t="s">
        <v>16196</v>
      </c>
      <c r="BH3774" s="124"/>
      <c r="BI3774" s="124"/>
      <c r="BP3774" s="123"/>
      <c r="BQ3774" s="123"/>
      <c r="BR3774" s="123"/>
      <c r="BX3774" s="123"/>
      <c r="BY3774" s="123"/>
      <c r="CB3774" s="129" t="s">
        <v>3206</v>
      </c>
      <c r="CC3774" s="129" t="s">
        <v>204</v>
      </c>
      <c r="CD3774" s="129" t="s">
        <v>3208</v>
      </c>
      <c r="CE3774" s="129" t="s">
        <v>3305</v>
      </c>
      <c r="CF3774" s="129" t="s">
        <v>3324</v>
      </c>
      <c r="CG3774" s="131" t="s">
        <v>18209</v>
      </c>
      <c r="CH3774" s="131" t="s">
        <v>16196</v>
      </c>
      <c r="CI3774" s="124" t="s">
        <v>22757</v>
      </c>
    </row>
    <row r="3775" spans="45:87" ht="15" hidden="1" x14ac:dyDescent="0.25">
      <c r="AS3775" s="124" t="s">
        <v>7970</v>
      </c>
      <c r="AT3775" s="129" t="s">
        <v>3206</v>
      </c>
      <c r="AU3775" s="129" t="s">
        <v>204</v>
      </c>
      <c r="AV3775" s="129" t="s">
        <v>3208</v>
      </c>
      <c r="AW3775" s="129" t="s">
        <v>3305</v>
      </c>
      <c r="AX3775" s="129" t="s">
        <v>3325</v>
      </c>
      <c r="AZ3775" s="129" t="s">
        <v>3984</v>
      </c>
      <c r="BA3775" s="130" t="s">
        <v>16197</v>
      </c>
      <c r="BB3775" s="130" t="s">
        <v>16198</v>
      </c>
      <c r="BH3775" s="124"/>
      <c r="BI3775" s="124"/>
      <c r="BP3775" s="123"/>
      <c r="BQ3775" s="123"/>
      <c r="BR3775" s="123"/>
      <c r="BX3775" s="123"/>
      <c r="BY3775" s="123"/>
      <c r="CB3775" s="129" t="s">
        <v>3206</v>
      </c>
      <c r="CC3775" s="129" t="s">
        <v>204</v>
      </c>
      <c r="CD3775" s="129" t="s">
        <v>3208</v>
      </c>
      <c r="CE3775" s="129" t="s">
        <v>3305</v>
      </c>
      <c r="CF3775" s="129" t="s">
        <v>3325</v>
      </c>
      <c r="CG3775" s="131" t="s">
        <v>18209</v>
      </c>
      <c r="CH3775" s="131" t="s">
        <v>16198</v>
      </c>
      <c r="CI3775" s="124" t="s">
        <v>22758</v>
      </c>
    </row>
    <row r="3776" spans="45:87" ht="15" hidden="1" x14ac:dyDescent="0.25">
      <c r="AS3776" s="124" t="s">
        <v>7971</v>
      </c>
      <c r="AT3776" s="129" t="s">
        <v>3206</v>
      </c>
      <c r="AU3776" s="129" t="s">
        <v>204</v>
      </c>
      <c r="AV3776" s="129" t="s">
        <v>3208</v>
      </c>
      <c r="AW3776" s="129" t="s">
        <v>3305</v>
      </c>
      <c r="AX3776" s="129" t="s">
        <v>3326</v>
      </c>
      <c r="AZ3776" s="129" t="s">
        <v>3984</v>
      </c>
      <c r="BA3776" s="130" t="s">
        <v>16199</v>
      </c>
      <c r="BB3776" s="130" t="s">
        <v>16200</v>
      </c>
      <c r="BH3776" s="124"/>
      <c r="BI3776" s="124"/>
      <c r="BP3776" s="123"/>
      <c r="BQ3776" s="123"/>
      <c r="BR3776" s="123"/>
      <c r="BX3776" s="123"/>
      <c r="BY3776" s="123"/>
      <c r="CB3776" s="129" t="s">
        <v>3206</v>
      </c>
      <c r="CC3776" s="129" t="s">
        <v>204</v>
      </c>
      <c r="CD3776" s="129" t="s">
        <v>3208</v>
      </c>
      <c r="CE3776" s="129" t="s">
        <v>3305</v>
      </c>
      <c r="CF3776" s="129" t="s">
        <v>3326</v>
      </c>
      <c r="CG3776" s="131" t="s">
        <v>18209</v>
      </c>
      <c r="CH3776" s="131" t="s">
        <v>16200</v>
      </c>
      <c r="CI3776" s="124" t="s">
        <v>22759</v>
      </c>
    </row>
    <row r="3777" spans="45:87" ht="15" hidden="1" x14ac:dyDescent="0.25">
      <c r="AS3777" s="124" t="s">
        <v>7972</v>
      </c>
      <c r="AT3777" s="129" t="s">
        <v>3206</v>
      </c>
      <c r="AU3777" s="129" t="s">
        <v>204</v>
      </c>
      <c r="AV3777" s="129" t="s">
        <v>3208</v>
      </c>
      <c r="AW3777" s="129" t="s">
        <v>3305</v>
      </c>
      <c r="AX3777" s="129" t="s">
        <v>3327</v>
      </c>
      <c r="AZ3777" s="129" t="s">
        <v>3984</v>
      </c>
      <c r="BA3777" s="130" t="s">
        <v>16201</v>
      </c>
      <c r="BB3777" s="130" t="s">
        <v>16202</v>
      </c>
      <c r="BH3777" s="124"/>
      <c r="BI3777" s="124"/>
      <c r="BP3777" s="123"/>
      <c r="BQ3777" s="123"/>
      <c r="BR3777" s="123"/>
      <c r="BX3777" s="123"/>
      <c r="BY3777" s="123"/>
      <c r="CB3777" s="129" t="s">
        <v>3206</v>
      </c>
      <c r="CC3777" s="129" t="s">
        <v>204</v>
      </c>
      <c r="CD3777" s="129" t="s">
        <v>3208</v>
      </c>
      <c r="CE3777" s="129" t="s">
        <v>3305</v>
      </c>
      <c r="CF3777" s="129" t="s">
        <v>3327</v>
      </c>
      <c r="CG3777" s="131" t="s">
        <v>18209</v>
      </c>
      <c r="CH3777" s="131" t="s">
        <v>16202</v>
      </c>
      <c r="CI3777" s="124" t="s">
        <v>22760</v>
      </c>
    </row>
    <row r="3778" spans="45:87" ht="15" hidden="1" x14ac:dyDescent="0.25">
      <c r="AS3778" s="124" t="s">
        <v>7973</v>
      </c>
      <c r="AT3778" s="129" t="s">
        <v>3206</v>
      </c>
      <c r="AU3778" s="129" t="s">
        <v>204</v>
      </c>
      <c r="AV3778" s="129" t="s">
        <v>3208</v>
      </c>
      <c r="AW3778" s="129" t="s">
        <v>3305</v>
      </c>
      <c r="AX3778" s="129" t="s">
        <v>3328</v>
      </c>
      <c r="AZ3778" s="129" t="s">
        <v>3984</v>
      </c>
      <c r="BA3778" s="130" t="s">
        <v>16203</v>
      </c>
      <c r="BB3778" s="130" t="s">
        <v>16204</v>
      </c>
      <c r="BH3778" s="124"/>
      <c r="BI3778" s="124"/>
      <c r="BP3778" s="123"/>
      <c r="BQ3778" s="123"/>
      <c r="BR3778" s="123"/>
      <c r="BX3778" s="123"/>
      <c r="BY3778" s="123"/>
      <c r="CB3778" s="129" t="s">
        <v>3206</v>
      </c>
      <c r="CC3778" s="129" t="s">
        <v>204</v>
      </c>
      <c r="CD3778" s="129" t="s">
        <v>3208</v>
      </c>
      <c r="CE3778" s="129" t="s">
        <v>3305</v>
      </c>
      <c r="CF3778" s="129" t="s">
        <v>3328</v>
      </c>
      <c r="CG3778" s="131" t="s">
        <v>18209</v>
      </c>
      <c r="CH3778" s="131" t="s">
        <v>16204</v>
      </c>
      <c r="CI3778" s="124" t="s">
        <v>22761</v>
      </c>
    </row>
    <row r="3779" spans="45:87" ht="15" hidden="1" x14ac:dyDescent="0.25">
      <c r="AS3779" s="124" t="s">
        <v>7974</v>
      </c>
      <c r="AT3779" s="129" t="s">
        <v>3206</v>
      </c>
      <c r="AU3779" s="129" t="s">
        <v>204</v>
      </c>
      <c r="AV3779" s="129" t="s">
        <v>3208</v>
      </c>
      <c r="AW3779" s="129" t="s">
        <v>3305</v>
      </c>
      <c r="AX3779" s="129" t="s">
        <v>3329</v>
      </c>
      <c r="AZ3779" s="129" t="s">
        <v>3984</v>
      </c>
      <c r="BA3779" s="130" t="s">
        <v>16205</v>
      </c>
      <c r="BB3779" s="130" t="s">
        <v>16206</v>
      </c>
      <c r="BH3779" s="124"/>
      <c r="BI3779" s="124"/>
      <c r="BP3779" s="123"/>
      <c r="BQ3779" s="123"/>
      <c r="BR3779" s="123"/>
      <c r="BX3779" s="123"/>
      <c r="BY3779" s="123"/>
      <c r="CB3779" s="129" t="s">
        <v>3206</v>
      </c>
      <c r="CC3779" s="129" t="s">
        <v>204</v>
      </c>
      <c r="CD3779" s="129" t="s">
        <v>3208</v>
      </c>
      <c r="CE3779" s="129" t="s">
        <v>3305</v>
      </c>
      <c r="CF3779" s="129" t="s">
        <v>3329</v>
      </c>
      <c r="CG3779" s="131" t="s">
        <v>18209</v>
      </c>
      <c r="CH3779" s="131" t="s">
        <v>16206</v>
      </c>
      <c r="CI3779" s="124" t="s">
        <v>22762</v>
      </c>
    </row>
    <row r="3780" spans="45:87" ht="15" hidden="1" x14ac:dyDescent="0.25">
      <c r="AS3780" s="124" t="s">
        <v>7975</v>
      </c>
      <c r="AT3780" s="129" t="s">
        <v>3206</v>
      </c>
      <c r="AU3780" s="129" t="s">
        <v>204</v>
      </c>
      <c r="AV3780" s="129" t="s">
        <v>3208</v>
      </c>
      <c r="AW3780" s="129" t="s">
        <v>3305</v>
      </c>
      <c r="AX3780" s="129" t="s">
        <v>3330</v>
      </c>
      <c r="AZ3780" s="129" t="s">
        <v>3984</v>
      </c>
      <c r="BA3780" s="130" t="s">
        <v>16207</v>
      </c>
      <c r="BB3780" s="130" t="s">
        <v>16208</v>
      </c>
      <c r="BH3780" s="124"/>
      <c r="BI3780" s="124"/>
      <c r="BP3780" s="123"/>
      <c r="BQ3780" s="123"/>
      <c r="BR3780" s="123"/>
      <c r="BX3780" s="123"/>
      <c r="BY3780" s="123"/>
      <c r="CB3780" s="129" t="s">
        <v>3206</v>
      </c>
      <c r="CC3780" s="129" t="s">
        <v>204</v>
      </c>
      <c r="CD3780" s="129" t="s">
        <v>3208</v>
      </c>
      <c r="CE3780" s="129" t="s">
        <v>3305</v>
      </c>
      <c r="CF3780" s="129" t="s">
        <v>3330</v>
      </c>
      <c r="CG3780" s="131" t="s">
        <v>18209</v>
      </c>
      <c r="CH3780" s="131" t="s">
        <v>16208</v>
      </c>
      <c r="CI3780" s="124" t="s">
        <v>22763</v>
      </c>
    </row>
    <row r="3781" spans="45:87" ht="15" hidden="1" x14ac:dyDescent="0.25">
      <c r="AS3781" s="124" t="s">
        <v>7976</v>
      </c>
      <c r="AT3781" s="129" t="s">
        <v>3206</v>
      </c>
      <c r="AU3781" s="129" t="s">
        <v>204</v>
      </c>
      <c r="AV3781" s="129" t="s">
        <v>3208</v>
      </c>
      <c r="AW3781" s="129" t="s">
        <v>3305</v>
      </c>
      <c r="AX3781" s="129" t="s">
        <v>3331</v>
      </c>
      <c r="AZ3781" s="129" t="s">
        <v>3984</v>
      </c>
      <c r="BA3781" s="130" t="s">
        <v>16209</v>
      </c>
      <c r="BB3781" s="130" t="s">
        <v>16210</v>
      </c>
      <c r="BH3781" s="124"/>
      <c r="BI3781" s="124"/>
      <c r="BP3781" s="123"/>
      <c r="BQ3781" s="123"/>
      <c r="BR3781" s="123"/>
      <c r="BX3781" s="123"/>
      <c r="BY3781" s="123"/>
      <c r="CB3781" s="129" t="s">
        <v>3206</v>
      </c>
      <c r="CC3781" s="129" t="s">
        <v>204</v>
      </c>
      <c r="CD3781" s="129" t="s">
        <v>3208</v>
      </c>
      <c r="CE3781" s="129" t="s">
        <v>3305</v>
      </c>
      <c r="CF3781" s="129" t="s">
        <v>3331</v>
      </c>
      <c r="CG3781" s="131" t="s">
        <v>18209</v>
      </c>
      <c r="CH3781" s="131" t="s">
        <v>16210</v>
      </c>
      <c r="CI3781" s="124" t="s">
        <v>22764</v>
      </c>
    </row>
    <row r="3782" spans="45:87" ht="15" hidden="1" x14ac:dyDescent="0.25">
      <c r="AS3782" s="124" t="s">
        <v>7977</v>
      </c>
      <c r="AT3782" s="129" t="s">
        <v>3206</v>
      </c>
      <c r="AU3782" s="129" t="s">
        <v>204</v>
      </c>
      <c r="AV3782" s="129" t="s">
        <v>3208</v>
      </c>
      <c r="AW3782" s="129" t="s">
        <v>3305</v>
      </c>
      <c r="AX3782" s="129" t="s">
        <v>3332</v>
      </c>
      <c r="AZ3782" s="129" t="s">
        <v>3984</v>
      </c>
      <c r="BA3782" s="130" t="s">
        <v>16211</v>
      </c>
      <c r="BB3782" s="130" t="s">
        <v>16212</v>
      </c>
      <c r="BH3782" s="124"/>
      <c r="BI3782" s="124"/>
      <c r="BP3782" s="123"/>
      <c r="BQ3782" s="123"/>
      <c r="BR3782" s="123"/>
      <c r="BX3782" s="123"/>
      <c r="BY3782" s="123"/>
      <c r="CB3782" s="129" t="s">
        <v>3206</v>
      </c>
      <c r="CC3782" s="129" t="s">
        <v>204</v>
      </c>
      <c r="CD3782" s="129" t="s">
        <v>3208</v>
      </c>
      <c r="CE3782" s="129" t="s">
        <v>3305</v>
      </c>
      <c r="CF3782" s="129" t="s">
        <v>3332</v>
      </c>
      <c r="CG3782" s="131" t="s">
        <v>18209</v>
      </c>
      <c r="CH3782" s="131" t="s">
        <v>16212</v>
      </c>
      <c r="CI3782" s="124" t="s">
        <v>22765</v>
      </c>
    </row>
    <row r="3783" spans="45:87" ht="15" hidden="1" x14ac:dyDescent="0.25">
      <c r="AS3783" s="124" t="s">
        <v>7978</v>
      </c>
      <c r="AT3783" s="129" t="s">
        <v>3206</v>
      </c>
      <c r="AU3783" s="129" t="s">
        <v>204</v>
      </c>
      <c r="AV3783" s="129" t="s">
        <v>3208</v>
      </c>
      <c r="AW3783" s="129" t="s">
        <v>3305</v>
      </c>
      <c r="AX3783" s="129" t="s">
        <v>3333</v>
      </c>
      <c r="AZ3783" s="129" t="s">
        <v>3984</v>
      </c>
      <c r="BA3783" s="130" t="s">
        <v>16213</v>
      </c>
      <c r="BB3783" s="130" t="s">
        <v>16214</v>
      </c>
      <c r="BH3783" s="124"/>
      <c r="BI3783" s="124"/>
      <c r="BP3783" s="123"/>
      <c r="BQ3783" s="123"/>
      <c r="BR3783" s="123"/>
      <c r="BX3783" s="123"/>
      <c r="BY3783" s="123"/>
      <c r="CB3783" s="129" t="s">
        <v>3206</v>
      </c>
      <c r="CC3783" s="129" t="s">
        <v>204</v>
      </c>
      <c r="CD3783" s="129" t="s">
        <v>3208</v>
      </c>
      <c r="CE3783" s="129" t="s">
        <v>3305</v>
      </c>
      <c r="CF3783" s="129" t="s">
        <v>3333</v>
      </c>
      <c r="CG3783" s="131" t="s">
        <v>18209</v>
      </c>
      <c r="CH3783" s="131" t="s">
        <v>16214</v>
      </c>
      <c r="CI3783" s="124" t="s">
        <v>22766</v>
      </c>
    </row>
    <row r="3784" spans="45:87" ht="15" hidden="1" x14ac:dyDescent="0.25">
      <c r="AS3784" s="124" t="s">
        <v>7979</v>
      </c>
      <c r="AT3784" s="129" t="s">
        <v>3206</v>
      </c>
      <c r="AU3784" s="129" t="s">
        <v>204</v>
      </c>
      <c r="AV3784" s="129" t="s">
        <v>3208</v>
      </c>
      <c r="AW3784" s="129" t="s">
        <v>3305</v>
      </c>
      <c r="AX3784" s="129" t="s">
        <v>3334</v>
      </c>
      <c r="AZ3784" s="129" t="s">
        <v>3984</v>
      </c>
      <c r="BA3784" s="130" t="s">
        <v>16215</v>
      </c>
      <c r="BB3784" s="130" t="s">
        <v>16216</v>
      </c>
      <c r="BH3784" s="124"/>
      <c r="BI3784" s="124"/>
      <c r="BP3784" s="123"/>
      <c r="BQ3784" s="123"/>
      <c r="BR3784" s="123"/>
      <c r="BX3784" s="123"/>
      <c r="BY3784" s="123"/>
      <c r="CB3784" s="129" t="s">
        <v>3206</v>
      </c>
      <c r="CC3784" s="129" t="s">
        <v>204</v>
      </c>
      <c r="CD3784" s="129" t="s">
        <v>3208</v>
      </c>
      <c r="CE3784" s="129" t="s">
        <v>3305</v>
      </c>
      <c r="CF3784" s="129" t="s">
        <v>3334</v>
      </c>
      <c r="CG3784" s="131" t="s">
        <v>18209</v>
      </c>
      <c r="CH3784" s="131" t="s">
        <v>16216</v>
      </c>
      <c r="CI3784" s="124" t="s">
        <v>22767</v>
      </c>
    </row>
    <row r="3785" spans="45:87" ht="15" hidden="1" x14ac:dyDescent="0.25">
      <c r="AS3785" s="124" t="s">
        <v>7980</v>
      </c>
      <c r="AT3785" s="129" t="s">
        <v>3206</v>
      </c>
      <c r="AU3785" s="129" t="s">
        <v>204</v>
      </c>
      <c r="AV3785" s="129" t="s">
        <v>3208</v>
      </c>
      <c r="AW3785" s="129" t="s">
        <v>3305</v>
      </c>
      <c r="AX3785" s="129" t="s">
        <v>3335</v>
      </c>
      <c r="AZ3785" s="129" t="s">
        <v>3984</v>
      </c>
      <c r="BA3785" s="130" t="s">
        <v>16217</v>
      </c>
      <c r="BB3785" s="130" t="s">
        <v>16218</v>
      </c>
      <c r="BH3785" s="124"/>
      <c r="BI3785" s="124"/>
      <c r="BP3785" s="123"/>
      <c r="BQ3785" s="123"/>
      <c r="BR3785" s="123"/>
      <c r="BX3785" s="123"/>
      <c r="BY3785" s="123"/>
      <c r="CB3785" s="129" t="s">
        <v>3206</v>
      </c>
      <c r="CC3785" s="129" t="s">
        <v>204</v>
      </c>
      <c r="CD3785" s="129" t="s">
        <v>3208</v>
      </c>
      <c r="CE3785" s="129" t="s">
        <v>3305</v>
      </c>
      <c r="CF3785" s="129" t="s">
        <v>3335</v>
      </c>
      <c r="CG3785" s="131" t="s">
        <v>18209</v>
      </c>
      <c r="CH3785" s="131" t="s">
        <v>16218</v>
      </c>
      <c r="CI3785" s="124" t="s">
        <v>22768</v>
      </c>
    </row>
    <row r="3786" spans="45:87" ht="15" hidden="1" x14ac:dyDescent="0.25">
      <c r="AS3786" s="124" t="s">
        <v>7981</v>
      </c>
      <c r="AT3786" s="129" t="s">
        <v>3206</v>
      </c>
      <c r="AU3786" s="129" t="s">
        <v>204</v>
      </c>
      <c r="AV3786" s="129" t="s">
        <v>3208</v>
      </c>
      <c r="AW3786" s="129" t="s">
        <v>3305</v>
      </c>
      <c r="AX3786" s="129" t="s">
        <v>3336</v>
      </c>
      <c r="AZ3786" s="129" t="s">
        <v>3984</v>
      </c>
      <c r="BA3786" s="130" t="s">
        <v>16219</v>
      </c>
      <c r="BB3786" s="130" t="s">
        <v>16220</v>
      </c>
      <c r="BH3786" s="124"/>
      <c r="BI3786" s="124"/>
      <c r="BP3786" s="123"/>
      <c r="BQ3786" s="123"/>
      <c r="BR3786" s="123"/>
      <c r="BX3786" s="123"/>
      <c r="BY3786" s="123"/>
      <c r="CB3786" s="129" t="s">
        <v>3206</v>
      </c>
      <c r="CC3786" s="129" t="s">
        <v>204</v>
      </c>
      <c r="CD3786" s="129" t="s">
        <v>3208</v>
      </c>
      <c r="CE3786" s="129" t="s">
        <v>3305</v>
      </c>
      <c r="CF3786" s="129" t="s">
        <v>3336</v>
      </c>
      <c r="CG3786" s="131" t="s">
        <v>18209</v>
      </c>
      <c r="CH3786" s="131" t="s">
        <v>16220</v>
      </c>
      <c r="CI3786" s="124" t="s">
        <v>22769</v>
      </c>
    </row>
    <row r="3787" spans="45:87" ht="15" hidden="1" x14ac:dyDescent="0.25">
      <c r="AS3787" s="124" t="s">
        <v>7982</v>
      </c>
      <c r="AT3787" s="129" t="s">
        <v>3206</v>
      </c>
      <c r="AU3787" s="129" t="s">
        <v>204</v>
      </c>
      <c r="AV3787" s="129" t="s">
        <v>3208</v>
      </c>
      <c r="AW3787" s="129" t="s">
        <v>3305</v>
      </c>
      <c r="AX3787" s="129" t="s">
        <v>3337</v>
      </c>
      <c r="AZ3787" s="129" t="s">
        <v>3984</v>
      </c>
      <c r="BA3787" s="130" t="s">
        <v>16221</v>
      </c>
      <c r="BB3787" s="130" t="s">
        <v>16222</v>
      </c>
      <c r="BH3787" s="124"/>
      <c r="BI3787" s="124"/>
      <c r="BP3787" s="123"/>
      <c r="BQ3787" s="123"/>
      <c r="BR3787" s="123"/>
      <c r="BX3787" s="123"/>
      <c r="BY3787" s="123"/>
      <c r="CB3787" s="129" t="s">
        <v>3206</v>
      </c>
      <c r="CC3787" s="129" t="s">
        <v>204</v>
      </c>
      <c r="CD3787" s="129" t="s">
        <v>3208</v>
      </c>
      <c r="CE3787" s="129" t="s">
        <v>3305</v>
      </c>
      <c r="CF3787" s="129" t="s">
        <v>3337</v>
      </c>
      <c r="CG3787" s="131" t="s">
        <v>18209</v>
      </c>
      <c r="CH3787" s="131" t="s">
        <v>16222</v>
      </c>
      <c r="CI3787" s="124" t="s">
        <v>22770</v>
      </c>
    </row>
    <row r="3788" spans="45:87" ht="15" hidden="1" x14ac:dyDescent="0.25">
      <c r="AS3788" s="124" t="s">
        <v>7983</v>
      </c>
      <c r="AT3788" s="129" t="s">
        <v>3206</v>
      </c>
      <c r="AU3788" s="129" t="s">
        <v>204</v>
      </c>
      <c r="AV3788" s="129" t="s">
        <v>3209</v>
      </c>
      <c r="AW3788" s="129" t="s">
        <v>3338</v>
      </c>
      <c r="AX3788" s="129" t="s">
        <v>3339</v>
      </c>
      <c r="AZ3788" s="129" t="s">
        <v>3984</v>
      </c>
      <c r="BA3788" s="130" t="s">
        <v>16223</v>
      </c>
      <c r="BB3788" s="130" t="s">
        <v>16224</v>
      </c>
      <c r="BH3788" s="124"/>
      <c r="BI3788" s="124"/>
      <c r="BP3788" s="123"/>
      <c r="BQ3788" s="123"/>
      <c r="BR3788" s="123"/>
      <c r="BX3788" s="123"/>
      <c r="BY3788" s="123"/>
      <c r="CB3788" s="129" t="s">
        <v>3206</v>
      </c>
      <c r="CC3788" s="129" t="s">
        <v>204</v>
      </c>
      <c r="CD3788" s="129" t="s">
        <v>3209</v>
      </c>
      <c r="CE3788" s="129" t="s">
        <v>3338</v>
      </c>
      <c r="CF3788" s="129" t="s">
        <v>3339</v>
      </c>
      <c r="CG3788" s="131" t="s">
        <v>18210</v>
      </c>
      <c r="CH3788" s="131" t="s">
        <v>16224</v>
      </c>
      <c r="CI3788" s="124" t="s">
        <v>22771</v>
      </c>
    </row>
    <row r="3789" spans="45:87" ht="15" hidden="1" x14ac:dyDescent="0.25">
      <c r="AS3789" s="124" t="s">
        <v>7984</v>
      </c>
      <c r="AT3789" s="129" t="s">
        <v>3206</v>
      </c>
      <c r="AU3789" s="129" t="s">
        <v>204</v>
      </c>
      <c r="AV3789" s="129" t="s">
        <v>3209</v>
      </c>
      <c r="AW3789" s="129" t="s">
        <v>3338</v>
      </c>
      <c r="AX3789" s="129" t="s">
        <v>3340</v>
      </c>
      <c r="AZ3789" s="129" t="s">
        <v>3984</v>
      </c>
      <c r="BA3789" s="130" t="s">
        <v>16225</v>
      </c>
      <c r="BB3789" s="130" t="s">
        <v>16226</v>
      </c>
      <c r="BH3789" s="124"/>
      <c r="BI3789" s="124"/>
      <c r="BP3789" s="123"/>
      <c r="BQ3789" s="123"/>
      <c r="BR3789" s="123"/>
      <c r="BX3789" s="123"/>
      <c r="BY3789" s="123"/>
      <c r="CB3789" s="129" t="s">
        <v>3206</v>
      </c>
      <c r="CC3789" s="129" t="s">
        <v>204</v>
      </c>
      <c r="CD3789" s="129" t="s">
        <v>3209</v>
      </c>
      <c r="CE3789" s="129" t="s">
        <v>3338</v>
      </c>
      <c r="CF3789" s="129" t="s">
        <v>3340</v>
      </c>
      <c r="CG3789" s="131" t="s">
        <v>18210</v>
      </c>
      <c r="CH3789" s="131" t="s">
        <v>16226</v>
      </c>
      <c r="CI3789" s="124" t="s">
        <v>22772</v>
      </c>
    </row>
    <row r="3790" spans="45:87" ht="15" hidden="1" x14ac:dyDescent="0.25">
      <c r="AS3790" s="124" t="s">
        <v>7985</v>
      </c>
      <c r="AT3790" s="129" t="s">
        <v>3206</v>
      </c>
      <c r="AU3790" s="129" t="s">
        <v>204</v>
      </c>
      <c r="AV3790" s="129" t="s">
        <v>3209</v>
      </c>
      <c r="AW3790" s="129" t="s">
        <v>3338</v>
      </c>
      <c r="AX3790" s="129" t="s">
        <v>3341</v>
      </c>
      <c r="AZ3790" s="129" t="s">
        <v>3984</v>
      </c>
      <c r="BA3790" s="130" t="s">
        <v>16227</v>
      </c>
      <c r="BB3790" s="130" t="s">
        <v>16228</v>
      </c>
      <c r="BH3790" s="124"/>
      <c r="BI3790" s="124"/>
      <c r="BP3790" s="123"/>
      <c r="BQ3790" s="123"/>
      <c r="BR3790" s="123"/>
      <c r="BX3790" s="123"/>
      <c r="BY3790" s="123"/>
      <c r="CB3790" s="129" t="s">
        <v>3206</v>
      </c>
      <c r="CC3790" s="129" t="s">
        <v>204</v>
      </c>
      <c r="CD3790" s="129" t="s">
        <v>3209</v>
      </c>
      <c r="CE3790" s="129" t="s">
        <v>3338</v>
      </c>
      <c r="CF3790" s="129" t="s">
        <v>3341</v>
      </c>
      <c r="CG3790" s="131" t="s">
        <v>18210</v>
      </c>
      <c r="CH3790" s="131" t="s">
        <v>16228</v>
      </c>
      <c r="CI3790" s="124" t="s">
        <v>22773</v>
      </c>
    </row>
    <row r="3791" spans="45:87" ht="15" hidden="1" x14ac:dyDescent="0.25">
      <c r="AS3791" s="124" t="s">
        <v>7986</v>
      </c>
      <c r="AT3791" s="129" t="s">
        <v>3206</v>
      </c>
      <c r="AU3791" s="129" t="s">
        <v>204</v>
      </c>
      <c r="AV3791" s="129" t="s">
        <v>3209</v>
      </c>
      <c r="AW3791" s="129" t="s">
        <v>3338</v>
      </c>
      <c r="AX3791" s="129" t="s">
        <v>3342</v>
      </c>
      <c r="AZ3791" s="129" t="s">
        <v>3984</v>
      </c>
      <c r="BA3791" s="130" t="s">
        <v>16229</v>
      </c>
      <c r="BB3791" s="130" t="s">
        <v>16230</v>
      </c>
      <c r="BH3791" s="124"/>
      <c r="BI3791" s="124"/>
      <c r="BP3791" s="123"/>
      <c r="BQ3791" s="123"/>
      <c r="BR3791" s="123"/>
      <c r="BX3791" s="123"/>
      <c r="BY3791" s="123"/>
      <c r="CB3791" s="129" t="s">
        <v>3206</v>
      </c>
      <c r="CC3791" s="129" t="s">
        <v>204</v>
      </c>
      <c r="CD3791" s="129" t="s">
        <v>3209</v>
      </c>
      <c r="CE3791" s="129" t="s">
        <v>3338</v>
      </c>
      <c r="CF3791" s="129" t="s">
        <v>3342</v>
      </c>
      <c r="CG3791" s="131" t="s">
        <v>18210</v>
      </c>
      <c r="CH3791" s="131" t="s">
        <v>16230</v>
      </c>
      <c r="CI3791" s="124" t="s">
        <v>22774</v>
      </c>
    </row>
    <row r="3792" spans="45:87" ht="15" hidden="1" x14ac:dyDescent="0.25">
      <c r="AS3792" s="124" t="s">
        <v>7987</v>
      </c>
      <c r="AT3792" s="129" t="s">
        <v>3206</v>
      </c>
      <c r="AU3792" s="129" t="s">
        <v>204</v>
      </c>
      <c r="AV3792" s="129" t="s">
        <v>3209</v>
      </c>
      <c r="AW3792" s="129" t="s">
        <v>3338</v>
      </c>
      <c r="AX3792" s="129" t="s">
        <v>3343</v>
      </c>
      <c r="AZ3792" s="129" t="s">
        <v>3984</v>
      </c>
      <c r="BA3792" s="130" t="s">
        <v>16231</v>
      </c>
      <c r="BB3792" s="130" t="s">
        <v>16232</v>
      </c>
      <c r="BH3792" s="124"/>
      <c r="BI3792" s="124"/>
      <c r="BP3792" s="123"/>
      <c r="BQ3792" s="123"/>
      <c r="BR3792" s="123"/>
      <c r="BX3792" s="123"/>
      <c r="BY3792" s="123"/>
      <c r="CB3792" s="129" t="s">
        <v>3206</v>
      </c>
      <c r="CC3792" s="129" t="s">
        <v>204</v>
      </c>
      <c r="CD3792" s="129" t="s">
        <v>3209</v>
      </c>
      <c r="CE3792" s="129" t="s">
        <v>3338</v>
      </c>
      <c r="CF3792" s="129" t="s">
        <v>3343</v>
      </c>
      <c r="CG3792" s="131" t="s">
        <v>18210</v>
      </c>
      <c r="CH3792" s="131" t="s">
        <v>16232</v>
      </c>
      <c r="CI3792" s="124" t="s">
        <v>22775</v>
      </c>
    </row>
    <row r="3793" spans="45:87" ht="15" hidden="1" x14ac:dyDescent="0.25">
      <c r="AS3793" s="124" t="s">
        <v>7988</v>
      </c>
      <c r="AT3793" s="129" t="s">
        <v>3206</v>
      </c>
      <c r="AU3793" s="129" t="s">
        <v>204</v>
      </c>
      <c r="AV3793" s="129" t="s">
        <v>3209</v>
      </c>
      <c r="AW3793" s="129" t="s">
        <v>3338</v>
      </c>
      <c r="AX3793" s="129" t="s">
        <v>3344</v>
      </c>
      <c r="AZ3793" s="129" t="s">
        <v>3984</v>
      </c>
      <c r="BA3793" s="130" t="s">
        <v>16233</v>
      </c>
      <c r="BB3793" s="130" t="s">
        <v>16234</v>
      </c>
      <c r="BH3793" s="124"/>
      <c r="BI3793" s="124"/>
      <c r="BP3793" s="123"/>
      <c r="BQ3793" s="123"/>
      <c r="BR3793" s="123"/>
      <c r="BX3793" s="123"/>
      <c r="BY3793" s="123"/>
      <c r="CB3793" s="129" t="s">
        <v>3206</v>
      </c>
      <c r="CC3793" s="129" t="s">
        <v>204</v>
      </c>
      <c r="CD3793" s="129" t="s">
        <v>3209</v>
      </c>
      <c r="CE3793" s="129" t="s">
        <v>3338</v>
      </c>
      <c r="CF3793" s="129" t="s">
        <v>3344</v>
      </c>
      <c r="CG3793" s="131" t="s">
        <v>18210</v>
      </c>
      <c r="CH3793" s="131" t="s">
        <v>16234</v>
      </c>
      <c r="CI3793" s="124" t="s">
        <v>22776</v>
      </c>
    </row>
    <row r="3794" spans="45:87" ht="15" hidden="1" x14ac:dyDescent="0.25">
      <c r="AS3794" s="124" t="s">
        <v>7989</v>
      </c>
      <c r="AT3794" s="129" t="s">
        <v>3206</v>
      </c>
      <c r="AU3794" s="129" t="s">
        <v>204</v>
      </c>
      <c r="AV3794" s="129" t="s">
        <v>3209</v>
      </c>
      <c r="AW3794" s="129" t="s">
        <v>3338</v>
      </c>
      <c r="AX3794" s="129" t="s">
        <v>3345</v>
      </c>
      <c r="AZ3794" s="129" t="s">
        <v>3984</v>
      </c>
      <c r="BA3794" s="130" t="s">
        <v>16235</v>
      </c>
      <c r="BB3794" s="130" t="s">
        <v>16236</v>
      </c>
      <c r="BH3794" s="124"/>
      <c r="BI3794" s="124"/>
      <c r="BP3794" s="123"/>
      <c r="BQ3794" s="123"/>
      <c r="BR3794" s="123"/>
      <c r="BX3794" s="123"/>
      <c r="BY3794" s="123"/>
      <c r="CB3794" s="129" t="s">
        <v>3206</v>
      </c>
      <c r="CC3794" s="129" t="s">
        <v>204</v>
      </c>
      <c r="CD3794" s="129" t="s">
        <v>3209</v>
      </c>
      <c r="CE3794" s="129" t="s">
        <v>3338</v>
      </c>
      <c r="CF3794" s="129" t="s">
        <v>3345</v>
      </c>
      <c r="CG3794" s="131" t="s">
        <v>18210</v>
      </c>
      <c r="CH3794" s="131" t="s">
        <v>16236</v>
      </c>
      <c r="CI3794" s="124" t="s">
        <v>22777</v>
      </c>
    </row>
    <row r="3795" spans="45:87" ht="15" hidden="1" x14ac:dyDescent="0.25">
      <c r="AS3795" s="124" t="s">
        <v>7990</v>
      </c>
      <c r="AT3795" s="129" t="s">
        <v>3206</v>
      </c>
      <c r="AU3795" s="129" t="s">
        <v>204</v>
      </c>
      <c r="AV3795" s="129" t="s">
        <v>3209</v>
      </c>
      <c r="AW3795" s="129" t="s">
        <v>3338</v>
      </c>
      <c r="AX3795" s="129" t="s">
        <v>3346</v>
      </c>
      <c r="AZ3795" s="129" t="s">
        <v>3984</v>
      </c>
      <c r="BA3795" s="130" t="s">
        <v>16237</v>
      </c>
      <c r="BB3795" s="130" t="s">
        <v>16238</v>
      </c>
      <c r="BH3795" s="124"/>
      <c r="BI3795" s="124"/>
      <c r="BP3795" s="123"/>
      <c r="BQ3795" s="123"/>
      <c r="BR3795" s="123"/>
      <c r="BX3795" s="123"/>
      <c r="BY3795" s="123"/>
      <c r="CB3795" s="129" t="s">
        <v>3206</v>
      </c>
      <c r="CC3795" s="129" t="s">
        <v>204</v>
      </c>
      <c r="CD3795" s="129" t="s">
        <v>3209</v>
      </c>
      <c r="CE3795" s="129" t="s">
        <v>3338</v>
      </c>
      <c r="CF3795" s="129" t="s">
        <v>3346</v>
      </c>
      <c r="CG3795" s="131" t="s">
        <v>18210</v>
      </c>
      <c r="CH3795" s="131" t="s">
        <v>16238</v>
      </c>
      <c r="CI3795" s="124" t="s">
        <v>22778</v>
      </c>
    </row>
    <row r="3796" spans="45:87" ht="15" hidden="1" x14ac:dyDescent="0.25">
      <c r="AS3796" s="124" t="s">
        <v>7991</v>
      </c>
      <c r="AT3796" s="129" t="s">
        <v>3206</v>
      </c>
      <c r="AU3796" s="129" t="s">
        <v>204</v>
      </c>
      <c r="AV3796" s="129" t="s">
        <v>3209</v>
      </c>
      <c r="AW3796" s="129" t="s">
        <v>3338</v>
      </c>
      <c r="AX3796" s="129" t="s">
        <v>3347</v>
      </c>
      <c r="AZ3796" s="129" t="s">
        <v>3984</v>
      </c>
      <c r="BA3796" s="130" t="s">
        <v>16239</v>
      </c>
      <c r="BB3796" s="130" t="s">
        <v>16240</v>
      </c>
      <c r="BH3796" s="124"/>
      <c r="BI3796" s="124"/>
      <c r="BP3796" s="123"/>
      <c r="BQ3796" s="123"/>
      <c r="BR3796" s="123"/>
      <c r="BX3796" s="123"/>
      <c r="BY3796" s="123"/>
      <c r="CB3796" s="129" t="s">
        <v>3206</v>
      </c>
      <c r="CC3796" s="129" t="s">
        <v>204</v>
      </c>
      <c r="CD3796" s="129" t="s">
        <v>3209</v>
      </c>
      <c r="CE3796" s="129" t="s">
        <v>3338</v>
      </c>
      <c r="CF3796" s="129" t="s">
        <v>3347</v>
      </c>
      <c r="CG3796" s="131" t="s">
        <v>18210</v>
      </c>
      <c r="CH3796" s="131" t="s">
        <v>16240</v>
      </c>
      <c r="CI3796" s="124" t="s">
        <v>22779</v>
      </c>
    </row>
    <row r="3797" spans="45:87" ht="15" hidden="1" x14ac:dyDescent="0.25">
      <c r="AS3797" s="124" t="s">
        <v>7992</v>
      </c>
      <c r="AT3797" s="129" t="s">
        <v>3206</v>
      </c>
      <c r="AU3797" s="129" t="s">
        <v>204</v>
      </c>
      <c r="AV3797" s="129" t="s">
        <v>3209</v>
      </c>
      <c r="AW3797" s="129" t="s">
        <v>3338</v>
      </c>
      <c r="AX3797" s="129" t="s">
        <v>3348</v>
      </c>
      <c r="AZ3797" s="129" t="s">
        <v>3984</v>
      </c>
      <c r="BA3797" s="130" t="s">
        <v>16241</v>
      </c>
      <c r="BB3797" s="130" t="s">
        <v>16242</v>
      </c>
      <c r="BH3797" s="124"/>
      <c r="BI3797" s="124"/>
      <c r="BP3797" s="123"/>
      <c r="BQ3797" s="123"/>
      <c r="BR3797" s="123"/>
      <c r="BX3797" s="123"/>
      <c r="BY3797" s="123"/>
      <c r="CB3797" s="129" t="s">
        <v>3206</v>
      </c>
      <c r="CC3797" s="129" t="s">
        <v>204</v>
      </c>
      <c r="CD3797" s="129" t="s">
        <v>3209</v>
      </c>
      <c r="CE3797" s="129" t="s">
        <v>3338</v>
      </c>
      <c r="CF3797" s="129" t="s">
        <v>3348</v>
      </c>
      <c r="CG3797" s="131" t="s">
        <v>18210</v>
      </c>
      <c r="CH3797" s="131" t="s">
        <v>16242</v>
      </c>
      <c r="CI3797" s="124" t="s">
        <v>22780</v>
      </c>
    </row>
    <row r="3798" spans="45:87" ht="15" hidden="1" x14ac:dyDescent="0.25">
      <c r="AS3798" s="124" t="s">
        <v>7993</v>
      </c>
      <c r="AT3798" s="129" t="s">
        <v>3206</v>
      </c>
      <c r="AU3798" s="129" t="s">
        <v>204</v>
      </c>
      <c r="AV3798" s="129" t="s">
        <v>3209</v>
      </c>
      <c r="AW3798" s="129" t="s">
        <v>3338</v>
      </c>
      <c r="AX3798" s="129" t="s">
        <v>3349</v>
      </c>
      <c r="AZ3798" s="129" t="s">
        <v>3984</v>
      </c>
      <c r="BA3798" s="130" t="s">
        <v>16243</v>
      </c>
      <c r="BB3798" s="130" t="s">
        <v>16244</v>
      </c>
      <c r="BH3798" s="124"/>
      <c r="BI3798" s="124"/>
      <c r="BP3798" s="123"/>
      <c r="BQ3798" s="123"/>
      <c r="BR3798" s="123"/>
      <c r="BX3798" s="123"/>
      <c r="BY3798" s="123"/>
      <c r="CB3798" s="129" t="s">
        <v>3206</v>
      </c>
      <c r="CC3798" s="129" t="s">
        <v>204</v>
      </c>
      <c r="CD3798" s="129" t="s">
        <v>3209</v>
      </c>
      <c r="CE3798" s="129" t="s">
        <v>3338</v>
      </c>
      <c r="CF3798" s="129" t="s">
        <v>3349</v>
      </c>
      <c r="CG3798" s="131" t="s">
        <v>18210</v>
      </c>
      <c r="CH3798" s="131" t="s">
        <v>16244</v>
      </c>
      <c r="CI3798" s="124" t="s">
        <v>22781</v>
      </c>
    </row>
    <row r="3799" spans="45:87" ht="15" hidden="1" x14ac:dyDescent="0.25">
      <c r="AS3799" s="124" t="s">
        <v>7994</v>
      </c>
      <c r="AT3799" s="129" t="s">
        <v>3206</v>
      </c>
      <c r="AU3799" s="129" t="s">
        <v>204</v>
      </c>
      <c r="AV3799" s="129" t="s">
        <v>3209</v>
      </c>
      <c r="AW3799" s="129" t="s">
        <v>3338</v>
      </c>
      <c r="AX3799" s="129" t="s">
        <v>3350</v>
      </c>
      <c r="AZ3799" s="129" t="s">
        <v>3984</v>
      </c>
      <c r="BA3799" s="130" t="s">
        <v>16245</v>
      </c>
      <c r="BB3799" s="130" t="s">
        <v>16246</v>
      </c>
      <c r="BH3799" s="124"/>
      <c r="BI3799" s="124"/>
      <c r="BP3799" s="123"/>
      <c r="BQ3799" s="123"/>
      <c r="BR3799" s="123"/>
      <c r="BX3799" s="123"/>
      <c r="BY3799" s="123"/>
      <c r="CB3799" s="129" t="s">
        <v>3206</v>
      </c>
      <c r="CC3799" s="129" t="s">
        <v>204</v>
      </c>
      <c r="CD3799" s="129" t="s">
        <v>3209</v>
      </c>
      <c r="CE3799" s="129" t="s">
        <v>3338</v>
      </c>
      <c r="CF3799" s="129" t="s">
        <v>3350</v>
      </c>
      <c r="CG3799" s="131" t="s">
        <v>18210</v>
      </c>
      <c r="CH3799" s="131" t="s">
        <v>16246</v>
      </c>
      <c r="CI3799" s="124" t="s">
        <v>22782</v>
      </c>
    </row>
    <row r="3800" spans="45:87" ht="15" hidden="1" x14ac:dyDescent="0.25">
      <c r="AS3800" s="124" t="s">
        <v>7995</v>
      </c>
      <c r="AT3800" s="129" t="s">
        <v>3206</v>
      </c>
      <c r="AU3800" s="129" t="s">
        <v>204</v>
      </c>
      <c r="AV3800" s="129" t="s">
        <v>3209</v>
      </c>
      <c r="AW3800" s="129" t="s">
        <v>3338</v>
      </c>
      <c r="AX3800" s="129" t="s">
        <v>3351</v>
      </c>
      <c r="AZ3800" s="129" t="s">
        <v>3984</v>
      </c>
      <c r="BA3800" s="130" t="s">
        <v>16247</v>
      </c>
      <c r="BB3800" s="130" t="s">
        <v>16248</v>
      </c>
      <c r="BH3800" s="124"/>
      <c r="BI3800" s="124"/>
      <c r="BP3800" s="123"/>
      <c r="BQ3800" s="123"/>
      <c r="BR3800" s="123"/>
      <c r="BX3800" s="123"/>
      <c r="BY3800" s="123"/>
      <c r="CB3800" s="129" t="s">
        <v>3206</v>
      </c>
      <c r="CC3800" s="129" t="s">
        <v>204</v>
      </c>
      <c r="CD3800" s="129" t="s">
        <v>3209</v>
      </c>
      <c r="CE3800" s="129" t="s">
        <v>3338</v>
      </c>
      <c r="CF3800" s="129" t="s">
        <v>3351</v>
      </c>
      <c r="CG3800" s="131" t="s">
        <v>18210</v>
      </c>
      <c r="CH3800" s="131" t="s">
        <v>16248</v>
      </c>
      <c r="CI3800" s="124" t="s">
        <v>22783</v>
      </c>
    </row>
    <row r="3801" spans="45:87" ht="15" hidden="1" x14ac:dyDescent="0.25">
      <c r="AS3801" s="124" t="s">
        <v>7996</v>
      </c>
      <c r="AT3801" s="129" t="s">
        <v>3206</v>
      </c>
      <c r="AU3801" s="129" t="s">
        <v>204</v>
      </c>
      <c r="AV3801" s="129" t="s">
        <v>3209</v>
      </c>
      <c r="AW3801" s="129" t="s">
        <v>3338</v>
      </c>
      <c r="AX3801" s="129" t="s">
        <v>3352</v>
      </c>
      <c r="AZ3801" s="129" t="s">
        <v>3984</v>
      </c>
      <c r="BA3801" s="130" t="s">
        <v>16249</v>
      </c>
      <c r="BB3801" s="130" t="s">
        <v>16250</v>
      </c>
      <c r="BH3801" s="124"/>
      <c r="BI3801" s="124"/>
      <c r="BP3801" s="123"/>
      <c r="BQ3801" s="123"/>
      <c r="BR3801" s="123"/>
      <c r="BX3801" s="123"/>
      <c r="BY3801" s="123"/>
      <c r="CB3801" s="129" t="s">
        <v>3206</v>
      </c>
      <c r="CC3801" s="129" t="s">
        <v>204</v>
      </c>
      <c r="CD3801" s="129" t="s">
        <v>3209</v>
      </c>
      <c r="CE3801" s="129" t="s">
        <v>3338</v>
      </c>
      <c r="CF3801" s="129" t="s">
        <v>3352</v>
      </c>
      <c r="CG3801" s="131" t="s">
        <v>18210</v>
      </c>
      <c r="CH3801" s="131" t="s">
        <v>16250</v>
      </c>
      <c r="CI3801" s="124" t="s">
        <v>22784</v>
      </c>
    </row>
    <row r="3802" spans="45:87" ht="15" hidden="1" x14ac:dyDescent="0.25">
      <c r="AS3802" s="124" t="s">
        <v>7997</v>
      </c>
      <c r="AT3802" s="129" t="s">
        <v>3206</v>
      </c>
      <c r="AU3802" s="129" t="s">
        <v>204</v>
      </c>
      <c r="AV3802" s="129" t="s">
        <v>3209</v>
      </c>
      <c r="AW3802" s="129" t="s">
        <v>3338</v>
      </c>
      <c r="AX3802" s="129" t="s">
        <v>3353</v>
      </c>
      <c r="AZ3802" s="129" t="s">
        <v>3984</v>
      </c>
      <c r="BA3802" s="130" t="s">
        <v>16251</v>
      </c>
      <c r="BB3802" s="130" t="s">
        <v>16252</v>
      </c>
      <c r="BH3802" s="124"/>
      <c r="BI3802" s="124"/>
      <c r="BP3802" s="123"/>
      <c r="BQ3802" s="123"/>
      <c r="BR3802" s="123"/>
      <c r="BX3802" s="123"/>
      <c r="BY3802" s="123"/>
      <c r="CB3802" s="129" t="s">
        <v>3206</v>
      </c>
      <c r="CC3802" s="129" t="s">
        <v>204</v>
      </c>
      <c r="CD3802" s="129" t="s">
        <v>3209</v>
      </c>
      <c r="CE3802" s="129" t="s">
        <v>3338</v>
      </c>
      <c r="CF3802" s="129" t="s">
        <v>3353</v>
      </c>
      <c r="CG3802" s="131" t="s">
        <v>18210</v>
      </c>
      <c r="CH3802" s="131" t="s">
        <v>16252</v>
      </c>
      <c r="CI3802" s="124" t="s">
        <v>22785</v>
      </c>
    </row>
    <row r="3803" spans="45:87" ht="15" hidden="1" x14ac:dyDescent="0.25">
      <c r="AS3803" s="124" t="s">
        <v>7998</v>
      </c>
      <c r="AT3803" s="129" t="s">
        <v>3206</v>
      </c>
      <c r="AU3803" s="129" t="s">
        <v>204</v>
      </c>
      <c r="AV3803" s="129" t="s">
        <v>3209</v>
      </c>
      <c r="AW3803" s="129" t="s">
        <v>3338</v>
      </c>
      <c r="AX3803" s="129" t="s">
        <v>3354</v>
      </c>
      <c r="AZ3803" s="129" t="s">
        <v>3984</v>
      </c>
      <c r="BA3803" s="130" t="s">
        <v>16253</v>
      </c>
      <c r="BB3803" s="130" t="s">
        <v>16254</v>
      </c>
      <c r="BH3803" s="124"/>
      <c r="BI3803" s="124"/>
      <c r="BP3803" s="123"/>
      <c r="BQ3803" s="123"/>
      <c r="BR3803" s="123"/>
      <c r="BX3803" s="123"/>
      <c r="BY3803" s="123"/>
      <c r="CB3803" s="129" t="s">
        <v>3206</v>
      </c>
      <c r="CC3803" s="129" t="s">
        <v>204</v>
      </c>
      <c r="CD3803" s="129" t="s">
        <v>3209</v>
      </c>
      <c r="CE3803" s="129" t="s">
        <v>3338</v>
      </c>
      <c r="CF3803" s="129" t="s">
        <v>3354</v>
      </c>
      <c r="CG3803" s="131" t="s">
        <v>18210</v>
      </c>
      <c r="CH3803" s="131" t="s">
        <v>16254</v>
      </c>
      <c r="CI3803" s="124" t="s">
        <v>22786</v>
      </c>
    </row>
    <row r="3804" spans="45:87" ht="15" hidden="1" x14ac:dyDescent="0.25">
      <c r="AS3804" s="124" t="s">
        <v>7999</v>
      </c>
      <c r="AT3804" s="129" t="s">
        <v>3206</v>
      </c>
      <c r="AU3804" s="129" t="s">
        <v>204</v>
      </c>
      <c r="AV3804" s="129" t="s">
        <v>3209</v>
      </c>
      <c r="AW3804" s="129" t="s">
        <v>3338</v>
      </c>
      <c r="AX3804" s="129" t="s">
        <v>3355</v>
      </c>
      <c r="AZ3804" s="129" t="s">
        <v>3984</v>
      </c>
      <c r="BA3804" s="130" t="s">
        <v>16255</v>
      </c>
      <c r="BB3804" s="130" t="s">
        <v>16256</v>
      </c>
      <c r="BH3804" s="124"/>
      <c r="BI3804" s="124"/>
      <c r="BP3804" s="123"/>
      <c r="BQ3804" s="123"/>
      <c r="BR3804" s="123"/>
      <c r="BX3804" s="123"/>
      <c r="BY3804" s="123"/>
      <c r="CB3804" s="129" t="s">
        <v>3206</v>
      </c>
      <c r="CC3804" s="129" t="s">
        <v>204</v>
      </c>
      <c r="CD3804" s="129" t="s">
        <v>3209</v>
      </c>
      <c r="CE3804" s="129" t="s">
        <v>3338</v>
      </c>
      <c r="CF3804" s="129" t="s">
        <v>3355</v>
      </c>
      <c r="CG3804" s="131" t="s">
        <v>18210</v>
      </c>
      <c r="CH3804" s="131" t="s">
        <v>16256</v>
      </c>
      <c r="CI3804" s="124" t="s">
        <v>22787</v>
      </c>
    </row>
    <row r="3805" spans="45:87" ht="15" hidden="1" x14ac:dyDescent="0.25">
      <c r="AS3805" s="124" t="s">
        <v>8000</v>
      </c>
      <c r="AT3805" s="129" t="s">
        <v>3206</v>
      </c>
      <c r="AU3805" s="129" t="s">
        <v>204</v>
      </c>
      <c r="AV3805" s="129" t="s">
        <v>3209</v>
      </c>
      <c r="AW3805" s="129" t="s">
        <v>3338</v>
      </c>
      <c r="AX3805" s="129" t="s">
        <v>3356</v>
      </c>
      <c r="AZ3805" s="129" t="s">
        <v>3984</v>
      </c>
      <c r="BA3805" s="130" t="s">
        <v>16257</v>
      </c>
      <c r="BB3805" s="130" t="s">
        <v>16258</v>
      </c>
      <c r="BH3805" s="124"/>
      <c r="BI3805" s="124"/>
      <c r="BP3805" s="123"/>
      <c r="BQ3805" s="123"/>
      <c r="BR3805" s="123"/>
      <c r="BX3805" s="123"/>
      <c r="BY3805" s="123"/>
      <c r="CB3805" s="129" t="s">
        <v>3206</v>
      </c>
      <c r="CC3805" s="129" t="s">
        <v>204</v>
      </c>
      <c r="CD3805" s="129" t="s">
        <v>3209</v>
      </c>
      <c r="CE3805" s="129" t="s">
        <v>3338</v>
      </c>
      <c r="CF3805" s="129" t="s">
        <v>3356</v>
      </c>
      <c r="CG3805" s="131" t="s">
        <v>18210</v>
      </c>
      <c r="CH3805" s="131" t="s">
        <v>16258</v>
      </c>
      <c r="CI3805" s="124" t="s">
        <v>22788</v>
      </c>
    </row>
    <row r="3806" spans="45:87" ht="15" hidden="1" x14ac:dyDescent="0.25">
      <c r="AS3806" s="124" t="s">
        <v>8001</v>
      </c>
      <c r="AT3806" s="129" t="s">
        <v>3206</v>
      </c>
      <c r="AU3806" s="129" t="s">
        <v>204</v>
      </c>
      <c r="AV3806" s="129" t="s">
        <v>3209</v>
      </c>
      <c r="AW3806" s="129" t="s">
        <v>3338</v>
      </c>
      <c r="AX3806" s="129" t="s">
        <v>3357</v>
      </c>
      <c r="AZ3806" s="129" t="s">
        <v>3984</v>
      </c>
      <c r="BA3806" s="130" t="s">
        <v>16259</v>
      </c>
      <c r="BB3806" s="130" t="s">
        <v>16260</v>
      </c>
      <c r="BH3806" s="124"/>
      <c r="BI3806" s="124"/>
      <c r="BP3806" s="123"/>
      <c r="BQ3806" s="123"/>
      <c r="BR3806" s="123"/>
      <c r="BX3806" s="123"/>
      <c r="BY3806" s="123"/>
      <c r="CB3806" s="129" t="s">
        <v>3206</v>
      </c>
      <c r="CC3806" s="129" t="s">
        <v>204</v>
      </c>
      <c r="CD3806" s="129" t="s">
        <v>3209</v>
      </c>
      <c r="CE3806" s="129" t="s">
        <v>3338</v>
      </c>
      <c r="CF3806" s="129" t="s">
        <v>3357</v>
      </c>
      <c r="CG3806" s="131" t="s">
        <v>18210</v>
      </c>
      <c r="CH3806" s="131" t="s">
        <v>16260</v>
      </c>
      <c r="CI3806" s="124" t="s">
        <v>22789</v>
      </c>
    </row>
    <row r="3807" spans="45:87" ht="15" hidden="1" x14ac:dyDescent="0.25">
      <c r="AS3807" s="124" t="s">
        <v>8002</v>
      </c>
      <c r="AT3807" s="129" t="s">
        <v>3206</v>
      </c>
      <c r="AU3807" s="129" t="s">
        <v>204</v>
      </c>
      <c r="AV3807" s="129" t="s">
        <v>3209</v>
      </c>
      <c r="AW3807" s="129" t="s">
        <v>3338</v>
      </c>
      <c r="AX3807" s="129" t="s">
        <v>3358</v>
      </c>
      <c r="AZ3807" s="129" t="s">
        <v>3984</v>
      </c>
      <c r="BA3807" s="130" t="s">
        <v>16261</v>
      </c>
      <c r="BB3807" s="130" t="s">
        <v>16262</v>
      </c>
      <c r="BH3807" s="124"/>
      <c r="BI3807" s="124"/>
      <c r="BP3807" s="123"/>
      <c r="BQ3807" s="123"/>
      <c r="BR3807" s="123"/>
      <c r="BX3807" s="123"/>
      <c r="BY3807" s="123"/>
      <c r="CB3807" s="129" t="s">
        <v>3206</v>
      </c>
      <c r="CC3807" s="129" t="s">
        <v>204</v>
      </c>
      <c r="CD3807" s="129" t="s">
        <v>3209</v>
      </c>
      <c r="CE3807" s="129" t="s">
        <v>3338</v>
      </c>
      <c r="CF3807" s="129" t="s">
        <v>3358</v>
      </c>
      <c r="CG3807" s="131" t="s">
        <v>18210</v>
      </c>
      <c r="CH3807" s="131" t="s">
        <v>16262</v>
      </c>
      <c r="CI3807" s="124" t="s">
        <v>22790</v>
      </c>
    </row>
    <row r="3808" spans="45:87" ht="15" hidden="1" x14ac:dyDescent="0.25">
      <c r="AS3808" s="124" t="s">
        <v>8003</v>
      </c>
      <c r="AT3808" s="129" t="s">
        <v>3206</v>
      </c>
      <c r="AU3808" s="129" t="s">
        <v>204</v>
      </c>
      <c r="AV3808" s="129" t="s">
        <v>3209</v>
      </c>
      <c r="AW3808" s="129" t="s">
        <v>3359</v>
      </c>
      <c r="AX3808" s="129" t="s">
        <v>3360</v>
      </c>
      <c r="AZ3808" s="129" t="s">
        <v>3984</v>
      </c>
      <c r="BA3808" s="130" t="s">
        <v>16263</v>
      </c>
      <c r="BB3808" s="130" t="s">
        <v>16264</v>
      </c>
      <c r="BH3808" s="124"/>
      <c r="BI3808" s="124"/>
      <c r="BP3808" s="123"/>
      <c r="BQ3808" s="123"/>
      <c r="BR3808" s="123"/>
      <c r="BX3808" s="123"/>
      <c r="BY3808" s="123"/>
      <c r="CB3808" s="129" t="s">
        <v>3206</v>
      </c>
      <c r="CC3808" s="129" t="s">
        <v>204</v>
      </c>
      <c r="CD3808" s="129" t="s">
        <v>3209</v>
      </c>
      <c r="CE3808" s="129" t="s">
        <v>3359</v>
      </c>
      <c r="CF3808" s="129" t="s">
        <v>3360</v>
      </c>
      <c r="CG3808" s="131" t="s">
        <v>18211</v>
      </c>
      <c r="CH3808" s="131" t="s">
        <v>16264</v>
      </c>
      <c r="CI3808" s="124" t="s">
        <v>22791</v>
      </c>
    </row>
    <row r="3809" spans="45:87" ht="15" hidden="1" x14ac:dyDescent="0.25">
      <c r="AS3809" s="124" t="s">
        <v>8004</v>
      </c>
      <c r="AT3809" s="129" t="s">
        <v>3206</v>
      </c>
      <c r="AU3809" s="129" t="s">
        <v>204</v>
      </c>
      <c r="AV3809" s="129" t="s">
        <v>3209</v>
      </c>
      <c r="AW3809" s="129" t="s">
        <v>3359</v>
      </c>
      <c r="AX3809" s="129" t="s">
        <v>3361</v>
      </c>
      <c r="AZ3809" s="129" t="s">
        <v>3984</v>
      </c>
      <c r="BA3809" s="130" t="s">
        <v>16265</v>
      </c>
      <c r="BB3809" s="130" t="s">
        <v>16266</v>
      </c>
      <c r="BH3809" s="124"/>
      <c r="BI3809" s="124"/>
      <c r="BP3809" s="123"/>
      <c r="BQ3809" s="123"/>
      <c r="BR3809" s="123"/>
      <c r="BX3809" s="123"/>
      <c r="BY3809" s="123"/>
      <c r="CB3809" s="129" t="s">
        <v>3206</v>
      </c>
      <c r="CC3809" s="129" t="s">
        <v>204</v>
      </c>
      <c r="CD3809" s="129" t="s">
        <v>3209</v>
      </c>
      <c r="CE3809" s="129" t="s">
        <v>3359</v>
      </c>
      <c r="CF3809" s="129" t="s">
        <v>3361</v>
      </c>
      <c r="CG3809" s="131" t="s">
        <v>18211</v>
      </c>
      <c r="CH3809" s="131" t="s">
        <v>16266</v>
      </c>
      <c r="CI3809" s="124" t="s">
        <v>22792</v>
      </c>
    </row>
    <row r="3810" spans="45:87" ht="15" hidden="1" x14ac:dyDescent="0.25">
      <c r="AS3810" s="124" t="s">
        <v>8005</v>
      </c>
      <c r="AT3810" s="129" t="s">
        <v>3206</v>
      </c>
      <c r="AU3810" s="129" t="s">
        <v>204</v>
      </c>
      <c r="AV3810" s="129" t="s">
        <v>3209</v>
      </c>
      <c r="AW3810" s="129" t="s">
        <v>3359</v>
      </c>
      <c r="AX3810" s="129" t="s">
        <v>3362</v>
      </c>
      <c r="AZ3810" s="129" t="s">
        <v>3984</v>
      </c>
      <c r="BA3810" s="130" t="s">
        <v>16267</v>
      </c>
      <c r="BB3810" s="130" t="s">
        <v>16268</v>
      </c>
      <c r="BH3810" s="124"/>
      <c r="BI3810" s="124"/>
      <c r="BP3810" s="123"/>
      <c r="BQ3810" s="123"/>
      <c r="BR3810" s="123"/>
      <c r="BX3810" s="123"/>
      <c r="BY3810" s="123"/>
      <c r="CB3810" s="129" t="s">
        <v>3206</v>
      </c>
      <c r="CC3810" s="129" t="s">
        <v>204</v>
      </c>
      <c r="CD3810" s="129" t="s">
        <v>3209</v>
      </c>
      <c r="CE3810" s="129" t="s">
        <v>3359</v>
      </c>
      <c r="CF3810" s="129" t="s">
        <v>3362</v>
      </c>
      <c r="CG3810" s="131" t="s">
        <v>18211</v>
      </c>
      <c r="CH3810" s="131" t="s">
        <v>16268</v>
      </c>
      <c r="CI3810" s="124" t="s">
        <v>22793</v>
      </c>
    </row>
    <row r="3811" spans="45:87" ht="15" hidden="1" x14ac:dyDescent="0.25">
      <c r="AS3811" s="124" t="s">
        <v>8006</v>
      </c>
      <c r="AT3811" s="129" t="s">
        <v>3206</v>
      </c>
      <c r="AU3811" s="129" t="s">
        <v>204</v>
      </c>
      <c r="AV3811" s="129" t="s">
        <v>3209</v>
      </c>
      <c r="AW3811" s="129" t="s">
        <v>3359</v>
      </c>
      <c r="AX3811" s="129" t="s">
        <v>3363</v>
      </c>
      <c r="AZ3811" s="129" t="s">
        <v>3984</v>
      </c>
      <c r="BA3811" s="130" t="s">
        <v>16269</v>
      </c>
      <c r="BB3811" s="130" t="s">
        <v>16270</v>
      </c>
      <c r="BH3811" s="124"/>
      <c r="BI3811" s="124"/>
      <c r="BP3811" s="123"/>
      <c r="BQ3811" s="123"/>
      <c r="BR3811" s="123"/>
      <c r="BX3811" s="123"/>
      <c r="BY3811" s="123"/>
      <c r="CB3811" s="129" t="s">
        <v>3206</v>
      </c>
      <c r="CC3811" s="129" t="s">
        <v>204</v>
      </c>
      <c r="CD3811" s="129" t="s">
        <v>3209</v>
      </c>
      <c r="CE3811" s="129" t="s">
        <v>3359</v>
      </c>
      <c r="CF3811" s="129" t="s">
        <v>3363</v>
      </c>
      <c r="CG3811" s="131" t="s">
        <v>18211</v>
      </c>
      <c r="CH3811" s="131" t="s">
        <v>16270</v>
      </c>
      <c r="CI3811" s="124" t="s">
        <v>22794</v>
      </c>
    </row>
    <row r="3812" spans="45:87" ht="15" hidden="1" x14ac:dyDescent="0.25">
      <c r="AS3812" s="124" t="s">
        <v>8007</v>
      </c>
      <c r="AT3812" s="129" t="s">
        <v>3206</v>
      </c>
      <c r="AU3812" s="129" t="s">
        <v>204</v>
      </c>
      <c r="AV3812" s="129" t="s">
        <v>3209</v>
      </c>
      <c r="AW3812" s="129" t="s">
        <v>3359</v>
      </c>
      <c r="AX3812" s="129" t="s">
        <v>3364</v>
      </c>
      <c r="AZ3812" s="129" t="s">
        <v>3984</v>
      </c>
      <c r="BA3812" s="130" t="s">
        <v>16271</v>
      </c>
      <c r="BB3812" s="130" t="s">
        <v>16272</v>
      </c>
      <c r="BH3812" s="124"/>
      <c r="BI3812" s="124"/>
      <c r="BP3812" s="123"/>
      <c r="BQ3812" s="123"/>
      <c r="BR3812" s="123"/>
      <c r="BX3812" s="123"/>
      <c r="BY3812" s="123"/>
      <c r="CB3812" s="129" t="s">
        <v>3206</v>
      </c>
      <c r="CC3812" s="129" t="s">
        <v>204</v>
      </c>
      <c r="CD3812" s="129" t="s">
        <v>3209</v>
      </c>
      <c r="CE3812" s="129" t="s">
        <v>3359</v>
      </c>
      <c r="CF3812" s="129" t="s">
        <v>3364</v>
      </c>
      <c r="CG3812" s="131" t="s">
        <v>18211</v>
      </c>
      <c r="CH3812" s="131" t="s">
        <v>16272</v>
      </c>
      <c r="CI3812" s="124" t="s">
        <v>22795</v>
      </c>
    </row>
    <row r="3813" spans="45:87" ht="15" hidden="1" x14ac:dyDescent="0.25">
      <c r="AS3813" s="124" t="s">
        <v>8008</v>
      </c>
      <c r="AT3813" s="129" t="s">
        <v>3206</v>
      </c>
      <c r="AU3813" s="129" t="s">
        <v>204</v>
      </c>
      <c r="AV3813" s="129" t="s">
        <v>3209</v>
      </c>
      <c r="AW3813" s="129" t="s">
        <v>3359</v>
      </c>
      <c r="AX3813" s="129" t="s">
        <v>3365</v>
      </c>
      <c r="AZ3813" s="129" t="s">
        <v>3984</v>
      </c>
      <c r="BA3813" s="130" t="s">
        <v>16273</v>
      </c>
      <c r="BB3813" s="130" t="s">
        <v>16274</v>
      </c>
      <c r="BH3813" s="124"/>
      <c r="BI3813" s="124"/>
      <c r="BP3813" s="123"/>
      <c r="BQ3813" s="123"/>
      <c r="BR3813" s="123"/>
      <c r="BX3813" s="123"/>
      <c r="BY3813" s="123"/>
      <c r="CB3813" s="129" t="s">
        <v>3206</v>
      </c>
      <c r="CC3813" s="129" t="s">
        <v>204</v>
      </c>
      <c r="CD3813" s="129" t="s">
        <v>3209</v>
      </c>
      <c r="CE3813" s="129" t="s">
        <v>3359</v>
      </c>
      <c r="CF3813" s="129" t="s">
        <v>3365</v>
      </c>
      <c r="CG3813" s="131" t="s">
        <v>18211</v>
      </c>
      <c r="CH3813" s="131" t="s">
        <v>16274</v>
      </c>
      <c r="CI3813" s="124" t="s">
        <v>22796</v>
      </c>
    </row>
    <row r="3814" spans="45:87" ht="15" hidden="1" x14ac:dyDescent="0.25">
      <c r="AS3814" s="124" t="s">
        <v>8009</v>
      </c>
      <c r="AT3814" s="129" t="s">
        <v>3206</v>
      </c>
      <c r="AU3814" s="129" t="s">
        <v>204</v>
      </c>
      <c r="AV3814" s="129" t="s">
        <v>3209</v>
      </c>
      <c r="AW3814" s="129" t="s">
        <v>3359</v>
      </c>
      <c r="AX3814" s="129" t="s">
        <v>3366</v>
      </c>
      <c r="AZ3814" s="129" t="s">
        <v>3984</v>
      </c>
      <c r="BA3814" s="130" t="s">
        <v>16275</v>
      </c>
      <c r="BB3814" s="130" t="s">
        <v>16276</v>
      </c>
      <c r="BH3814" s="124"/>
      <c r="BI3814" s="124"/>
      <c r="BP3814" s="123"/>
      <c r="BQ3814" s="123"/>
      <c r="BR3814" s="123"/>
      <c r="BX3814" s="123"/>
      <c r="BY3814" s="123"/>
      <c r="CB3814" s="129" t="s">
        <v>3206</v>
      </c>
      <c r="CC3814" s="129" t="s">
        <v>204</v>
      </c>
      <c r="CD3814" s="129" t="s">
        <v>3209</v>
      </c>
      <c r="CE3814" s="129" t="s">
        <v>3359</v>
      </c>
      <c r="CF3814" s="129" t="s">
        <v>3366</v>
      </c>
      <c r="CG3814" s="131" t="s">
        <v>18211</v>
      </c>
      <c r="CH3814" s="131" t="s">
        <v>16276</v>
      </c>
      <c r="CI3814" s="124" t="s">
        <v>22797</v>
      </c>
    </row>
    <row r="3815" spans="45:87" ht="15" hidden="1" x14ac:dyDescent="0.25">
      <c r="AS3815" s="124" t="s">
        <v>8010</v>
      </c>
      <c r="AT3815" s="129" t="s">
        <v>3206</v>
      </c>
      <c r="AU3815" s="129" t="s">
        <v>204</v>
      </c>
      <c r="AV3815" s="129" t="s">
        <v>3209</v>
      </c>
      <c r="AW3815" s="129" t="s">
        <v>3359</v>
      </c>
      <c r="AX3815" s="129" t="s">
        <v>3367</v>
      </c>
      <c r="AZ3815" s="129" t="s">
        <v>3984</v>
      </c>
      <c r="BA3815" s="130" t="s">
        <v>16277</v>
      </c>
      <c r="BB3815" s="130" t="s">
        <v>16278</v>
      </c>
      <c r="BH3815" s="124"/>
      <c r="BI3815" s="124"/>
      <c r="BP3815" s="123"/>
      <c r="BQ3815" s="123"/>
      <c r="BR3815" s="123"/>
      <c r="BX3815" s="123"/>
      <c r="BY3815" s="123"/>
      <c r="CB3815" s="129" t="s">
        <v>3206</v>
      </c>
      <c r="CC3815" s="129" t="s">
        <v>204</v>
      </c>
      <c r="CD3815" s="129" t="s">
        <v>3209</v>
      </c>
      <c r="CE3815" s="129" t="s">
        <v>3359</v>
      </c>
      <c r="CF3815" s="129" t="s">
        <v>3367</v>
      </c>
      <c r="CG3815" s="131" t="s">
        <v>18211</v>
      </c>
      <c r="CH3815" s="131" t="s">
        <v>16278</v>
      </c>
      <c r="CI3815" s="124" t="s">
        <v>22798</v>
      </c>
    </row>
    <row r="3816" spans="45:87" ht="15" hidden="1" x14ac:dyDescent="0.25">
      <c r="AS3816" s="124" t="s">
        <v>8011</v>
      </c>
      <c r="AT3816" s="129" t="s">
        <v>3206</v>
      </c>
      <c r="AU3816" s="129" t="s">
        <v>204</v>
      </c>
      <c r="AV3816" s="129" t="s">
        <v>3209</v>
      </c>
      <c r="AW3816" s="129" t="s">
        <v>3359</v>
      </c>
      <c r="AX3816" s="129" t="s">
        <v>3368</v>
      </c>
      <c r="AZ3816" s="129" t="s">
        <v>3984</v>
      </c>
      <c r="BA3816" s="130" t="s">
        <v>16279</v>
      </c>
      <c r="BB3816" s="130" t="s">
        <v>16280</v>
      </c>
      <c r="BH3816" s="124"/>
      <c r="BI3816" s="124"/>
      <c r="BP3816" s="123"/>
      <c r="BQ3816" s="123"/>
      <c r="BR3816" s="123"/>
      <c r="BX3816" s="123"/>
      <c r="BY3816" s="123"/>
      <c r="CB3816" s="129" t="s">
        <v>3206</v>
      </c>
      <c r="CC3816" s="129" t="s">
        <v>204</v>
      </c>
      <c r="CD3816" s="129" t="s">
        <v>3209</v>
      </c>
      <c r="CE3816" s="129" t="s">
        <v>3359</v>
      </c>
      <c r="CF3816" s="129" t="s">
        <v>3368</v>
      </c>
      <c r="CG3816" s="131" t="s">
        <v>18211</v>
      </c>
      <c r="CH3816" s="131" t="s">
        <v>16280</v>
      </c>
      <c r="CI3816" s="124" t="s">
        <v>22799</v>
      </c>
    </row>
    <row r="3817" spans="45:87" ht="15" hidden="1" x14ac:dyDescent="0.25">
      <c r="AS3817" s="124" t="s">
        <v>8012</v>
      </c>
      <c r="AT3817" s="129" t="s">
        <v>3206</v>
      </c>
      <c r="AU3817" s="129" t="s">
        <v>204</v>
      </c>
      <c r="AV3817" s="129" t="s">
        <v>3209</v>
      </c>
      <c r="AW3817" s="129" t="s">
        <v>3359</v>
      </c>
      <c r="AX3817" s="129" t="s">
        <v>3369</v>
      </c>
      <c r="AZ3817" s="129" t="s">
        <v>3984</v>
      </c>
      <c r="BA3817" s="130" t="s">
        <v>16281</v>
      </c>
      <c r="BB3817" s="130" t="s">
        <v>16282</v>
      </c>
      <c r="BH3817" s="124"/>
      <c r="BI3817" s="124"/>
      <c r="BP3817" s="123"/>
      <c r="BQ3817" s="123"/>
      <c r="BR3817" s="123"/>
      <c r="BX3817" s="123"/>
      <c r="BY3817" s="123"/>
      <c r="CB3817" s="129" t="s">
        <v>3206</v>
      </c>
      <c r="CC3817" s="129" t="s">
        <v>204</v>
      </c>
      <c r="CD3817" s="129" t="s">
        <v>3209</v>
      </c>
      <c r="CE3817" s="129" t="s">
        <v>3359</v>
      </c>
      <c r="CF3817" s="129" t="s">
        <v>3369</v>
      </c>
      <c r="CG3817" s="131" t="s">
        <v>18211</v>
      </c>
      <c r="CH3817" s="131" t="s">
        <v>16282</v>
      </c>
      <c r="CI3817" s="124" t="s">
        <v>22800</v>
      </c>
    </row>
    <row r="3818" spans="45:87" ht="15" hidden="1" x14ac:dyDescent="0.25">
      <c r="AS3818" s="124" t="s">
        <v>8013</v>
      </c>
      <c r="AT3818" s="129" t="s">
        <v>3206</v>
      </c>
      <c r="AU3818" s="129" t="s">
        <v>204</v>
      </c>
      <c r="AV3818" s="129" t="s">
        <v>3209</v>
      </c>
      <c r="AW3818" s="129" t="s">
        <v>3359</v>
      </c>
      <c r="AX3818" s="129" t="s">
        <v>3370</v>
      </c>
      <c r="AZ3818" s="129" t="s">
        <v>3984</v>
      </c>
      <c r="BA3818" s="130" t="s">
        <v>16283</v>
      </c>
      <c r="BB3818" s="130" t="s">
        <v>16284</v>
      </c>
      <c r="BH3818" s="124"/>
      <c r="BI3818" s="124"/>
      <c r="BP3818" s="123"/>
      <c r="BQ3818" s="123"/>
      <c r="BR3818" s="123"/>
      <c r="BX3818" s="123"/>
      <c r="BY3818" s="123"/>
      <c r="CB3818" s="129" t="s">
        <v>3206</v>
      </c>
      <c r="CC3818" s="129" t="s">
        <v>204</v>
      </c>
      <c r="CD3818" s="129" t="s">
        <v>3209</v>
      </c>
      <c r="CE3818" s="129" t="s">
        <v>3359</v>
      </c>
      <c r="CF3818" s="129" t="s">
        <v>3370</v>
      </c>
      <c r="CG3818" s="131" t="s">
        <v>18211</v>
      </c>
      <c r="CH3818" s="131" t="s">
        <v>16284</v>
      </c>
      <c r="CI3818" s="124" t="s">
        <v>22801</v>
      </c>
    </row>
    <row r="3819" spans="45:87" ht="15" hidden="1" x14ac:dyDescent="0.25">
      <c r="AS3819" s="124" t="s">
        <v>8014</v>
      </c>
      <c r="AT3819" s="129" t="s">
        <v>3206</v>
      </c>
      <c r="AU3819" s="129" t="s">
        <v>204</v>
      </c>
      <c r="AV3819" s="129" t="s">
        <v>3209</v>
      </c>
      <c r="AW3819" s="129" t="s">
        <v>3359</v>
      </c>
      <c r="AX3819" s="129" t="s">
        <v>3371</v>
      </c>
      <c r="AZ3819" s="129" t="s">
        <v>3984</v>
      </c>
      <c r="BA3819" s="130" t="s">
        <v>16285</v>
      </c>
      <c r="BB3819" s="130" t="s">
        <v>16286</v>
      </c>
      <c r="BH3819" s="124"/>
      <c r="BI3819" s="124"/>
      <c r="BP3819" s="123"/>
      <c r="BQ3819" s="123"/>
      <c r="BR3819" s="123"/>
      <c r="BX3819" s="123"/>
      <c r="BY3819" s="123"/>
      <c r="CB3819" s="129" t="s">
        <v>3206</v>
      </c>
      <c r="CC3819" s="129" t="s">
        <v>204</v>
      </c>
      <c r="CD3819" s="129" t="s">
        <v>3209</v>
      </c>
      <c r="CE3819" s="129" t="s">
        <v>3359</v>
      </c>
      <c r="CF3819" s="129" t="s">
        <v>3371</v>
      </c>
      <c r="CG3819" s="131" t="s">
        <v>18211</v>
      </c>
      <c r="CH3819" s="131" t="s">
        <v>16286</v>
      </c>
      <c r="CI3819" s="124" t="s">
        <v>22802</v>
      </c>
    </row>
    <row r="3820" spans="45:87" ht="15" hidden="1" x14ac:dyDescent="0.25">
      <c r="AS3820" s="124" t="s">
        <v>8015</v>
      </c>
      <c r="AT3820" s="129" t="s">
        <v>3206</v>
      </c>
      <c r="AU3820" s="129" t="s">
        <v>204</v>
      </c>
      <c r="AV3820" s="129" t="s">
        <v>3209</v>
      </c>
      <c r="AW3820" s="129" t="s">
        <v>3359</v>
      </c>
      <c r="AX3820" s="129" t="s">
        <v>3372</v>
      </c>
      <c r="AZ3820" s="129" t="s">
        <v>3984</v>
      </c>
      <c r="BA3820" s="130" t="s">
        <v>16287</v>
      </c>
      <c r="BB3820" s="130" t="s">
        <v>16288</v>
      </c>
      <c r="BH3820" s="124"/>
      <c r="BI3820" s="124"/>
      <c r="BP3820" s="123"/>
      <c r="BQ3820" s="123"/>
      <c r="BR3820" s="123"/>
      <c r="BX3820" s="123"/>
      <c r="BY3820" s="123"/>
      <c r="CB3820" s="129" t="s">
        <v>3206</v>
      </c>
      <c r="CC3820" s="129" t="s">
        <v>204</v>
      </c>
      <c r="CD3820" s="129" t="s">
        <v>3209</v>
      </c>
      <c r="CE3820" s="129" t="s">
        <v>3359</v>
      </c>
      <c r="CF3820" s="129" t="s">
        <v>3372</v>
      </c>
      <c r="CG3820" s="131" t="s">
        <v>18211</v>
      </c>
      <c r="CH3820" s="131" t="s">
        <v>16288</v>
      </c>
      <c r="CI3820" s="124" t="s">
        <v>22803</v>
      </c>
    </row>
    <row r="3821" spans="45:87" ht="15" hidden="1" x14ac:dyDescent="0.25">
      <c r="AS3821" s="124" t="s">
        <v>8016</v>
      </c>
      <c r="AT3821" s="129" t="s">
        <v>3206</v>
      </c>
      <c r="AU3821" s="129" t="s">
        <v>204</v>
      </c>
      <c r="AV3821" s="129" t="s">
        <v>3209</v>
      </c>
      <c r="AW3821" s="129" t="s">
        <v>3359</v>
      </c>
      <c r="AX3821" s="129" t="s">
        <v>3373</v>
      </c>
      <c r="AZ3821" s="129" t="s">
        <v>3984</v>
      </c>
      <c r="BA3821" s="130" t="s">
        <v>16289</v>
      </c>
      <c r="BB3821" s="130" t="s">
        <v>16290</v>
      </c>
      <c r="BH3821" s="124"/>
      <c r="BI3821" s="124"/>
      <c r="BP3821" s="123"/>
      <c r="BQ3821" s="123"/>
      <c r="BR3821" s="123"/>
      <c r="BX3821" s="123"/>
      <c r="BY3821" s="123"/>
      <c r="CB3821" s="129" t="s">
        <v>3206</v>
      </c>
      <c r="CC3821" s="129" t="s">
        <v>204</v>
      </c>
      <c r="CD3821" s="129" t="s">
        <v>3209</v>
      </c>
      <c r="CE3821" s="129" t="s">
        <v>3359</v>
      </c>
      <c r="CF3821" s="129" t="s">
        <v>3373</v>
      </c>
      <c r="CG3821" s="131" t="s">
        <v>18211</v>
      </c>
      <c r="CH3821" s="131" t="s">
        <v>16290</v>
      </c>
      <c r="CI3821" s="124" t="s">
        <v>22804</v>
      </c>
    </row>
    <row r="3822" spans="45:87" ht="15" hidden="1" x14ac:dyDescent="0.25">
      <c r="AS3822" s="124" t="s">
        <v>8017</v>
      </c>
      <c r="AT3822" s="129" t="s">
        <v>3206</v>
      </c>
      <c r="AU3822" s="129" t="s">
        <v>204</v>
      </c>
      <c r="AV3822" s="129" t="s">
        <v>3209</v>
      </c>
      <c r="AW3822" s="129" t="s">
        <v>3359</v>
      </c>
      <c r="AX3822" s="129" t="s">
        <v>3374</v>
      </c>
      <c r="AZ3822" s="129" t="s">
        <v>3984</v>
      </c>
      <c r="BA3822" s="130" t="s">
        <v>16291</v>
      </c>
      <c r="BB3822" s="130" t="s">
        <v>16292</v>
      </c>
      <c r="BH3822" s="124"/>
      <c r="BI3822" s="124"/>
      <c r="BP3822" s="123"/>
      <c r="BQ3822" s="123"/>
      <c r="BR3822" s="123"/>
      <c r="BX3822" s="123"/>
      <c r="BY3822" s="123"/>
      <c r="CB3822" s="129" t="s">
        <v>3206</v>
      </c>
      <c r="CC3822" s="129" t="s">
        <v>204</v>
      </c>
      <c r="CD3822" s="129" t="s">
        <v>3209</v>
      </c>
      <c r="CE3822" s="129" t="s">
        <v>3359</v>
      </c>
      <c r="CF3822" s="129" t="s">
        <v>3374</v>
      </c>
      <c r="CG3822" s="131" t="s">
        <v>18211</v>
      </c>
      <c r="CH3822" s="131" t="s">
        <v>16292</v>
      </c>
      <c r="CI3822" s="124" t="s">
        <v>22805</v>
      </c>
    </row>
    <row r="3823" spans="45:87" ht="15" hidden="1" x14ac:dyDescent="0.25">
      <c r="AS3823" s="124" t="s">
        <v>8018</v>
      </c>
      <c r="AT3823" s="129" t="s">
        <v>3206</v>
      </c>
      <c r="AU3823" s="129" t="s">
        <v>204</v>
      </c>
      <c r="AV3823" s="129" t="s">
        <v>3209</v>
      </c>
      <c r="AW3823" s="129" t="s">
        <v>3359</v>
      </c>
      <c r="AX3823" s="129" t="s">
        <v>3375</v>
      </c>
      <c r="AZ3823" s="129" t="s">
        <v>3984</v>
      </c>
      <c r="BA3823" s="130" t="s">
        <v>16293</v>
      </c>
      <c r="BB3823" s="130" t="s">
        <v>16294</v>
      </c>
      <c r="BH3823" s="124"/>
      <c r="BI3823" s="124"/>
      <c r="BP3823" s="123"/>
      <c r="BQ3823" s="123"/>
      <c r="BR3823" s="123"/>
      <c r="BX3823" s="123"/>
      <c r="BY3823" s="123"/>
      <c r="CB3823" s="129" t="s">
        <v>3206</v>
      </c>
      <c r="CC3823" s="129" t="s">
        <v>204</v>
      </c>
      <c r="CD3823" s="129" t="s">
        <v>3209</v>
      </c>
      <c r="CE3823" s="129" t="s">
        <v>3359</v>
      </c>
      <c r="CF3823" s="129" t="s">
        <v>3375</v>
      </c>
      <c r="CG3823" s="131" t="s">
        <v>18211</v>
      </c>
      <c r="CH3823" s="131" t="s">
        <v>16294</v>
      </c>
      <c r="CI3823" s="124" t="s">
        <v>22806</v>
      </c>
    </row>
    <row r="3824" spans="45:87" ht="15" hidden="1" x14ac:dyDescent="0.25">
      <c r="AS3824" s="124" t="s">
        <v>8019</v>
      </c>
      <c r="AT3824" s="129" t="s">
        <v>3206</v>
      </c>
      <c r="AU3824" s="129" t="s">
        <v>204</v>
      </c>
      <c r="AV3824" s="129" t="s">
        <v>3209</v>
      </c>
      <c r="AW3824" s="129" t="s">
        <v>3359</v>
      </c>
      <c r="AX3824" s="129" t="s">
        <v>3376</v>
      </c>
      <c r="AZ3824" s="129" t="s">
        <v>3984</v>
      </c>
      <c r="BA3824" s="130" t="s">
        <v>16295</v>
      </c>
      <c r="BB3824" s="130" t="s">
        <v>16296</v>
      </c>
      <c r="BH3824" s="124"/>
      <c r="BI3824" s="124"/>
      <c r="BP3824" s="123"/>
      <c r="BQ3824" s="123"/>
      <c r="BR3824" s="123"/>
      <c r="BX3824" s="123"/>
      <c r="BY3824" s="123"/>
      <c r="CB3824" s="129" t="s">
        <v>3206</v>
      </c>
      <c r="CC3824" s="129" t="s">
        <v>204</v>
      </c>
      <c r="CD3824" s="129" t="s">
        <v>3209</v>
      </c>
      <c r="CE3824" s="129" t="s">
        <v>3359</v>
      </c>
      <c r="CF3824" s="129" t="s">
        <v>3376</v>
      </c>
      <c r="CG3824" s="131" t="s">
        <v>18211</v>
      </c>
      <c r="CH3824" s="131" t="s">
        <v>16296</v>
      </c>
      <c r="CI3824" s="124" t="s">
        <v>22807</v>
      </c>
    </row>
    <row r="3825" spans="45:87" ht="15" hidden="1" x14ac:dyDescent="0.25">
      <c r="AS3825" s="124" t="s">
        <v>8020</v>
      </c>
      <c r="AT3825" s="129" t="s">
        <v>3206</v>
      </c>
      <c r="AU3825" s="129" t="s">
        <v>204</v>
      </c>
      <c r="AV3825" s="129" t="s">
        <v>3209</v>
      </c>
      <c r="AW3825" s="129" t="s">
        <v>3359</v>
      </c>
      <c r="AX3825" s="129" t="s">
        <v>3377</v>
      </c>
      <c r="AZ3825" s="129" t="s">
        <v>3984</v>
      </c>
      <c r="BA3825" s="130" t="s">
        <v>16297</v>
      </c>
      <c r="BB3825" s="130" t="s">
        <v>16298</v>
      </c>
      <c r="BH3825" s="124"/>
      <c r="BI3825" s="124"/>
      <c r="BP3825" s="123"/>
      <c r="BQ3825" s="123"/>
      <c r="BR3825" s="123"/>
      <c r="BX3825" s="123"/>
      <c r="BY3825" s="123"/>
      <c r="CB3825" s="129" t="s">
        <v>3206</v>
      </c>
      <c r="CC3825" s="129" t="s">
        <v>204</v>
      </c>
      <c r="CD3825" s="129" t="s">
        <v>3209</v>
      </c>
      <c r="CE3825" s="129" t="s">
        <v>3359</v>
      </c>
      <c r="CF3825" s="129" t="s">
        <v>3377</v>
      </c>
      <c r="CG3825" s="131" t="s">
        <v>18211</v>
      </c>
      <c r="CH3825" s="131" t="s">
        <v>16298</v>
      </c>
      <c r="CI3825" s="124" t="s">
        <v>22808</v>
      </c>
    </row>
    <row r="3826" spans="45:87" ht="15" hidden="1" x14ac:dyDescent="0.25">
      <c r="AS3826" s="124" t="s">
        <v>8021</v>
      </c>
      <c r="AT3826" s="129" t="s">
        <v>3206</v>
      </c>
      <c r="AU3826" s="129" t="s">
        <v>204</v>
      </c>
      <c r="AV3826" s="129" t="s">
        <v>3209</v>
      </c>
      <c r="AW3826" s="129" t="s">
        <v>3359</v>
      </c>
      <c r="AX3826" s="129" t="s">
        <v>3378</v>
      </c>
      <c r="AZ3826" s="129" t="s">
        <v>3984</v>
      </c>
      <c r="BA3826" s="130" t="s">
        <v>16299</v>
      </c>
      <c r="BB3826" s="130" t="s">
        <v>16300</v>
      </c>
      <c r="BH3826" s="124"/>
      <c r="BI3826" s="124"/>
      <c r="BP3826" s="123"/>
      <c r="BQ3826" s="123"/>
      <c r="BR3826" s="123"/>
      <c r="BX3826" s="123"/>
      <c r="BY3826" s="123"/>
      <c r="CB3826" s="129" t="s">
        <v>3206</v>
      </c>
      <c r="CC3826" s="129" t="s">
        <v>204</v>
      </c>
      <c r="CD3826" s="129" t="s">
        <v>3209</v>
      </c>
      <c r="CE3826" s="129" t="s">
        <v>3359</v>
      </c>
      <c r="CF3826" s="129" t="s">
        <v>3378</v>
      </c>
      <c r="CG3826" s="131" t="s">
        <v>18211</v>
      </c>
      <c r="CH3826" s="131" t="s">
        <v>16300</v>
      </c>
      <c r="CI3826" s="124" t="s">
        <v>22809</v>
      </c>
    </row>
    <row r="3827" spans="45:87" ht="15" hidden="1" x14ac:dyDescent="0.25">
      <c r="AS3827" s="124" t="s">
        <v>8022</v>
      </c>
      <c r="AT3827" s="129" t="s">
        <v>3206</v>
      </c>
      <c r="AU3827" s="129" t="s">
        <v>204</v>
      </c>
      <c r="AV3827" s="129" t="s">
        <v>3209</v>
      </c>
      <c r="AW3827" s="129" t="s">
        <v>3359</v>
      </c>
      <c r="AX3827" s="129" t="s">
        <v>3379</v>
      </c>
      <c r="AZ3827" s="129" t="s">
        <v>3984</v>
      </c>
      <c r="BA3827" s="130" t="s">
        <v>16301</v>
      </c>
      <c r="BB3827" s="130" t="s">
        <v>16302</v>
      </c>
      <c r="BH3827" s="124"/>
      <c r="BI3827" s="124"/>
      <c r="BP3827" s="123"/>
      <c r="BQ3827" s="123"/>
      <c r="BR3827" s="123"/>
      <c r="BX3827" s="123"/>
      <c r="BY3827" s="123"/>
      <c r="CB3827" s="129" t="s">
        <v>3206</v>
      </c>
      <c r="CC3827" s="129" t="s">
        <v>204</v>
      </c>
      <c r="CD3827" s="129" t="s">
        <v>3209</v>
      </c>
      <c r="CE3827" s="129" t="s">
        <v>3359</v>
      </c>
      <c r="CF3827" s="129" t="s">
        <v>3379</v>
      </c>
      <c r="CG3827" s="131" t="s">
        <v>18211</v>
      </c>
      <c r="CH3827" s="131" t="s">
        <v>16302</v>
      </c>
      <c r="CI3827" s="124" t="s">
        <v>22810</v>
      </c>
    </row>
    <row r="3828" spans="45:87" ht="15" hidden="1" x14ac:dyDescent="0.25">
      <c r="AS3828" s="124" t="s">
        <v>8023</v>
      </c>
      <c r="AT3828" s="129" t="s">
        <v>3206</v>
      </c>
      <c r="AU3828" s="129" t="s">
        <v>204</v>
      </c>
      <c r="AV3828" s="129" t="s">
        <v>3209</v>
      </c>
      <c r="AW3828" s="129" t="s">
        <v>3380</v>
      </c>
      <c r="AX3828" s="129" t="s">
        <v>3381</v>
      </c>
      <c r="AZ3828" s="129" t="s">
        <v>3984</v>
      </c>
      <c r="BA3828" s="130" t="s">
        <v>16303</v>
      </c>
      <c r="BB3828" s="130" t="s">
        <v>16304</v>
      </c>
      <c r="BH3828" s="124"/>
      <c r="BI3828" s="124"/>
      <c r="BP3828" s="123"/>
      <c r="BQ3828" s="123"/>
      <c r="BR3828" s="123"/>
      <c r="BX3828" s="123"/>
      <c r="BY3828" s="123"/>
      <c r="CB3828" s="129" t="s">
        <v>3206</v>
      </c>
      <c r="CC3828" s="129" t="s">
        <v>204</v>
      </c>
      <c r="CD3828" s="129" t="s">
        <v>3209</v>
      </c>
      <c r="CE3828" s="129" t="s">
        <v>3380</v>
      </c>
      <c r="CF3828" s="129" t="s">
        <v>3381</v>
      </c>
      <c r="CG3828" s="131" t="s">
        <v>18212</v>
      </c>
      <c r="CH3828" s="131" t="s">
        <v>16304</v>
      </c>
      <c r="CI3828" s="124" t="s">
        <v>22811</v>
      </c>
    </row>
    <row r="3829" spans="45:87" ht="15" hidden="1" x14ac:dyDescent="0.25">
      <c r="AS3829" s="124" t="s">
        <v>8024</v>
      </c>
      <c r="AT3829" s="129" t="s">
        <v>3206</v>
      </c>
      <c r="AU3829" s="129" t="s">
        <v>204</v>
      </c>
      <c r="AV3829" s="129" t="s">
        <v>3209</v>
      </c>
      <c r="AW3829" s="129" t="s">
        <v>3380</v>
      </c>
      <c r="AX3829" s="129" t="s">
        <v>3382</v>
      </c>
      <c r="AZ3829" s="129" t="s">
        <v>3984</v>
      </c>
      <c r="BA3829" s="130" t="s">
        <v>16305</v>
      </c>
      <c r="BB3829" s="130" t="s">
        <v>16306</v>
      </c>
      <c r="BH3829" s="124"/>
      <c r="BI3829" s="124"/>
      <c r="BP3829" s="123"/>
      <c r="BQ3829" s="123"/>
      <c r="BR3829" s="123"/>
      <c r="BX3829" s="123"/>
      <c r="BY3829" s="123"/>
      <c r="CB3829" s="129" t="s">
        <v>3206</v>
      </c>
      <c r="CC3829" s="129" t="s">
        <v>204</v>
      </c>
      <c r="CD3829" s="129" t="s">
        <v>3209</v>
      </c>
      <c r="CE3829" s="129" t="s">
        <v>3380</v>
      </c>
      <c r="CF3829" s="129" t="s">
        <v>3382</v>
      </c>
      <c r="CG3829" s="131" t="s">
        <v>18212</v>
      </c>
      <c r="CH3829" s="131" t="s">
        <v>16306</v>
      </c>
      <c r="CI3829" s="124" t="s">
        <v>22812</v>
      </c>
    </row>
    <row r="3830" spans="45:87" ht="15" hidden="1" x14ac:dyDescent="0.25">
      <c r="AS3830" s="124" t="s">
        <v>8025</v>
      </c>
      <c r="AT3830" s="129" t="s">
        <v>3206</v>
      </c>
      <c r="AU3830" s="129" t="s">
        <v>204</v>
      </c>
      <c r="AV3830" s="129" t="s">
        <v>3209</v>
      </c>
      <c r="AW3830" s="129" t="s">
        <v>3380</v>
      </c>
      <c r="AX3830" s="129" t="s">
        <v>3383</v>
      </c>
      <c r="AZ3830" s="129" t="s">
        <v>3984</v>
      </c>
      <c r="BA3830" s="130" t="s">
        <v>16307</v>
      </c>
      <c r="BB3830" s="130" t="s">
        <v>16308</v>
      </c>
      <c r="BH3830" s="124"/>
      <c r="BI3830" s="124"/>
      <c r="BP3830" s="123"/>
      <c r="BQ3830" s="123"/>
      <c r="BR3830" s="123"/>
      <c r="BX3830" s="123"/>
      <c r="BY3830" s="123"/>
      <c r="CB3830" s="129" t="s">
        <v>3206</v>
      </c>
      <c r="CC3830" s="129" t="s">
        <v>204</v>
      </c>
      <c r="CD3830" s="129" t="s">
        <v>3209</v>
      </c>
      <c r="CE3830" s="129" t="s">
        <v>3380</v>
      </c>
      <c r="CF3830" s="129" t="s">
        <v>3383</v>
      </c>
      <c r="CG3830" s="131" t="s">
        <v>18212</v>
      </c>
      <c r="CH3830" s="131" t="s">
        <v>16308</v>
      </c>
      <c r="CI3830" s="124" t="s">
        <v>22813</v>
      </c>
    </row>
    <row r="3831" spans="45:87" ht="15" hidden="1" x14ac:dyDescent="0.25">
      <c r="AS3831" s="124" t="s">
        <v>8026</v>
      </c>
      <c r="AT3831" s="129" t="s">
        <v>3206</v>
      </c>
      <c r="AU3831" s="129" t="s">
        <v>204</v>
      </c>
      <c r="AV3831" s="129" t="s">
        <v>3209</v>
      </c>
      <c r="AW3831" s="129" t="s">
        <v>3380</v>
      </c>
      <c r="AX3831" s="129" t="s">
        <v>3384</v>
      </c>
      <c r="AZ3831" s="129" t="s">
        <v>3984</v>
      </c>
      <c r="BA3831" s="130" t="s">
        <v>16309</v>
      </c>
      <c r="BB3831" s="130" t="s">
        <v>16310</v>
      </c>
      <c r="BH3831" s="124"/>
      <c r="BI3831" s="124"/>
      <c r="BP3831" s="123"/>
      <c r="BQ3831" s="123"/>
      <c r="BR3831" s="123"/>
      <c r="BX3831" s="123"/>
      <c r="BY3831" s="123"/>
      <c r="CB3831" s="129" t="s">
        <v>3206</v>
      </c>
      <c r="CC3831" s="129" t="s">
        <v>204</v>
      </c>
      <c r="CD3831" s="129" t="s">
        <v>3209</v>
      </c>
      <c r="CE3831" s="129" t="s">
        <v>3380</v>
      </c>
      <c r="CF3831" s="129" t="s">
        <v>3384</v>
      </c>
      <c r="CG3831" s="131" t="s">
        <v>18212</v>
      </c>
      <c r="CH3831" s="131" t="s">
        <v>16310</v>
      </c>
      <c r="CI3831" s="124" t="s">
        <v>22814</v>
      </c>
    </row>
    <row r="3832" spans="45:87" ht="15" hidden="1" x14ac:dyDescent="0.25">
      <c r="AS3832" s="124" t="s">
        <v>8027</v>
      </c>
      <c r="AT3832" s="129" t="s">
        <v>3206</v>
      </c>
      <c r="AU3832" s="129" t="s">
        <v>204</v>
      </c>
      <c r="AV3832" s="129" t="s">
        <v>3209</v>
      </c>
      <c r="AW3832" s="129" t="s">
        <v>3380</v>
      </c>
      <c r="AX3832" s="129" t="s">
        <v>3385</v>
      </c>
      <c r="AZ3832" s="129" t="s">
        <v>3984</v>
      </c>
      <c r="BA3832" s="130" t="s">
        <v>16311</v>
      </c>
      <c r="BB3832" s="130" t="s">
        <v>16312</v>
      </c>
      <c r="BH3832" s="124"/>
      <c r="BI3832" s="124"/>
      <c r="BP3832" s="123"/>
      <c r="BQ3832" s="123"/>
      <c r="BR3832" s="123"/>
      <c r="BX3832" s="123"/>
      <c r="BY3832" s="123"/>
      <c r="CB3832" s="129" t="s">
        <v>3206</v>
      </c>
      <c r="CC3832" s="129" t="s">
        <v>204</v>
      </c>
      <c r="CD3832" s="129" t="s">
        <v>3209</v>
      </c>
      <c r="CE3832" s="129" t="s">
        <v>3380</v>
      </c>
      <c r="CF3832" s="129" t="s">
        <v>3385</v>
      </c>
      <c r="CG3832" s="131" t="s">
        <v>18212</v>
      </c>
      <c r="CH3832" s="131" t="s">
        <v>16312</v>
      </c>
      <c r="CI3832" s="124" t="s">
        <v>22815</v>
      </c>
    </row>
    <row r="3833" spans="45:87" ht="15" hidden="1" x14ac:dyDescent="0.25">
      <c r="AS3833" s="124" t="s">
        <v>8028</v>
      </c>
      <c r="AT3833" s="129" t="s">
        <v>3206</v>
      </c>
      <c r="AU3833" s="129" t="s">
        <v>204</v>
      </c>
      <c r="AV3833" s="129" t="s">
        <v>3209</v>
      </c>
      <c r="AW3833" s="129" t="s">
        <v>3380</v>
      </c>
      <c r="AX3833" s="129" t="s">
        <v>3386</v>
      </c>
      <c r="AZ3833" s="129" t="s">
        <v>3984</v>
      </c>
      <c r="BA3833" s="130" t="s">
        <v>16313</v>
      </c>
      <c r="BB3833" s="130" t="s">
        <v>16314</v>
      </c>
      <c r="BH3833" s="124"/>
      <c r="BI3833" s="124"/>
      <c r="BP3833" s="123"/>
      <c r="BQ3833" s="123"/>
      <c r="BR3833" s="123"/>
      <c r="BX3833" s="123"/>
      <c r="BY3833" s="123"/>
      <c r="CB3833" s="129" t="s">
        <v>3206</v>
      </c>
      <c r="CC3833" s="129" t="s">
        <v>204</v>
      </c>
      <c r="CD3833" s="129" t="s">
        <v>3209</v>
      </c>
      <c r="CE3833" s="129" t="s">
        <v>3380</v>
      </c>
      <c r="CF3833" s="129" t="s">
        <v>3386</v>
      </c>
      <c r="CG3833" s="131" t="s">
        <v>18212</v>
      </c>
      <c r="CH3833" s="131" t="s">
        <v>16314</v>
      </c>
      <c r="CI3833" s="124" t="s">
        <v>22816</v>
      </c>
    </row>
    <row r="3834" spans="45:87" ht="15" hidden="1" x14ac:dyDescent="0.25">
      <c r="AS3834" s="124" t="s">
        <v>8029</v>
      </c>
      <c r="AT3834" s="129" t="s">
        <v>3206</v>
      </c>
      <c r="AU3834" s="129" t="s">
        <v>204</v>
      </c>
      <c r="AV3834" s="129" t="s">
        <v>3209</v>
      </c>
      <c r="AW3834" s="129" t="s">
        <v>3380</v>
      </c>
      <c r="AX3834" s="129" t="s">
        <v>3387</v>
      </c>
      <c r="AZ3834" s="129" t="s">
        <v>3984</v>
      </c>
      <c r="BA3834" s="130" t="s">
        <v>16315</v>
      </c>
      <c r="BB3834" s="130" t="s">
        <v>16316</v>
      </c>
      <c r="BH3834" s="124"/>
      <c r="BI3834" s="124"/>
      <c r="BP3834" s="123"/>
      <c r="BQ3834" s="123"/>
      <c r="BR3834" s="123"/>
      <c r="BX3834" s="123"/>
      <c r="BY3834" s="123"/>
      <c r="CB3834" s="129" t="s">
        <v>3206</v>
      </c>
      <c r="CC3834" s="129" t="s">
        <v>204</v>
      </c>
      <c r="CD3834" s="129" t="s">
        <v>3209</v>
      </c>
      <c r="CE3834" s="129" t="s">
        <v>3380</v>
      </c>
      <c r="CF3834" s="129" t="s">
        <v>3387</v>
      </c>
      <c r="CG3834" s="131" t="s">
        <v>18212</v>
      </c>
      <c r="CH3834" s="131" t="s">
        <v>16316</v>
      </c>
      <c r="CI3834" s="124" t="s">
        <v>22817</v>
      </c>
    </row>
    <row r="3835" spans="45:87" ht="15" hidden="1" x14ac:dyDescent="0.25">
      <c r="AS3835" s="124" t="s">
        <v>8030</v>
      </c>
      <c r="AT3835" s="129" t="s">
        <v>3206</v>
      </c>
      <c r="AU3835" s="129" t="s">
        <v>204</v>
      </c>
      <c r="AV3835" s="129" t="s">
        <v>3209</v>
      </c>
      <c r="AW3835" s="129" t="s">
        <v>3380</v>
      </c>
      <c r="AX3835" s="129" t="s">
        <v>3388</v>
      </c>
      <c r="AZ3835" s="129" t="s">
        <v>3984</v>
      </c>
      <c r="BA3835" s="130" t="s">
        <v>16317</v>
      </c>
      <c r="BB3835" s="130" t="s">
        <v>16318</v>
      </c>
      <c r="BH3835" s="124"/>
      <c r="BI3835" s="124"/>
      <c r="BP3835" s="123"/>
      <c r="BQ3835" s="123"/>
      <c r="BR3835" s="123"/>
      <c r="BX3835" s="123"/>
      <c r="BY3835" s="123"/>
      <c r="CB3835" s="129" t="s">
        <v>3206</v>
      </c>
      <c r="CC3835" s="129" t="s">
        <v>204</v>
      </c>
      <c r="CD3835" s="129" t="s">
        <v>3209</v>
      </c>
      <c r="CE3835" s="129" t="s">
        <v>3380</v>
      </c>
      <c r="CF3835" s="129" t="s">
        <v>3388</v>
      </c>
      <c r="CG3835" s="131" t="s">
        <v>18212</v>
      </c>
      <c r="CH3835" s="131" t="s">
        <v>16318</v>
      </c>
      <c r="CI3835" s="124" t="s">
        <v>22818</v>
      </c>
    </row>
    <row r="3836" spans="45:87" ht="15" hidden="1" x14ac:dyDescent="0.25">
      <c r="AS3836" s="124" t="s">
        <v>8031</v>
      </c>
      <c r="AT3836" s="129" t="s">
        <v>3206</v>
      </c>
      <c r="AU3836" s="129" t="s">
        <v>204</v>
      </c>
      <c r="AV3836" s="129" t="s">
        <v>3209</v>
      </c>
      <c r="AW3836" s="129" t="s">
        <v>3380</v>
      </c>
      <c r="AX3836" s="129" t="s">
        <v>3389</v>
      </c>
      <c r="AZ3836" s="129" t="s">
        <v>3984</v>
      </c>
      <c r="BA3836" s="130" t="s">
        <v>16319</v>
      </c>
      <c r="BB3836" s="130" t="s">
        <v>16320</v>
      </c>
      <c r="BH3836" s="124"/>
      <c r="BI3836" s="124"/>
      <c r="BP3836" s="123"/>
      <c r="BQ3836" s="123"/>
      <c r="BR3836" s="123"/>
      <c r="BX3836" s="123"/>
      <c r="BY3836" s="123"/>
      <c r="CB3836" s="129" t="s">
        <v>3206</v>
      </c>
      <c r="CC3836" s="129" t="s">
        <v>204</v>
      </c>
      <c r="CD3836" s="129" t="s">
        <v>3209</v>
      </c>
      <c r="CE3836" s="129" t="s">
        <v>3380</v>
      </c>
      <c r="CF3836" s="129" t="s">
        <v>3389</v>
      </c>
      <c r="CG3836" s="131" t="s">
        <v>18212</v>
      </c>
      <c r="CH3836" s="131" t="s">
        <v>16320</v>
      </c>
      <c r="CI3836" s="124" t="s">
        <v>22819</v>
      </c>
    </row>
    <row r="3837" spans="45:87" ht="15" hidden="1" x14ac:dyDescent="0.25">
      <c r="AS3837" s="124" t="s">
        <v>8032</v>
      </c>
      <c r="AT3837" s="129" t="s">
        <v>3206</v>
      </c>
      <c r="AU3837" s="129" t="s">
        <v>204</v>
      </c>
      <c r="AV3837" s="129" t="s">
        <v>3209</v>
      </c>
      <c r="AW3837" s="129" t="s">
        <v>3380</v>
      </c>
      <c r="AX3837" s="129" t="s">
        <v>3390</v>
      </c>
      <c r="AZ3837" s="129" t="s">
        <v>3984</v>
      </c>
      <c r="BA3837" s="130" t="s">
        <v>16321</v>
      </c>
      <c r="BB3837" s="130" t="s">
        <v>16322</v>
      </c>
      <c r="BH3837" s="124"/>
      <c r="BI3837" s="124"/>
      <c r="BP3837" s="123"/>
      <c r="BQ3837" s="123"/>
      <c r="BR3837" s="123"/>
      <c r="BX3837" s="123"/>
      <c r="BY3837" s="123"/>
      <c r="CB3837" s="129" t="s">
        <v>3206</v>
      </c>
      <c r="CC3837" s="129" t="s">
        <v>204</v>
      </c>
      <c r="CD3837" s="129" t="s">
        <v>3209</v>
      </c>
      <c r="CE3837" s="129" t="s">
        <v>3380</v>
      </c>
      <c r="CF3837" s="129" t="s">
        <v>3390</v>
      </c>
      <c r="CG3837" s="131" t="s">
        <v>18212</v>
      </c>
      <c r="CH3837" s="131" t="s">
        <v>16322</v>
      </c>
      <c r="CI3837" s="124" t="s">
        <v>22820</v>
      </c>
    </row>
    <row r="3838" spans="45:87" ht="15" hidden="1" x14ac:dyDescent="0.25">
      <c r="AS3838" s="124" t="s">
        <v>8033</v>
      </c>
      <c r="AT3838" s="129" t="s">
        <v>3206</v>
      </c>
      <c r="AU3838" s="129" t="s">
        <v>204</v>
      </c>
      <c r="AV3838" s="129" t="s">
        <v>3209</v>
      </c>
      <c r="AW3838" s="129" t="s">
        <v>3380</v>
      </c>
      <c r="AX3838" s="129" t="s">
        <v>3391</v>
      </c>
      <c r="AZ3838" s="129" t="s">
        <v>3984</v>
      </c>
      <c r="BA3838" s="130" t="s">
        <v>16323</v>
      </c>
      <c r="BB3838" s="130" t="s">
        <v>16324</v>
      </c>
      <c r="BH3838" s="124"/>
      <c r="BI3838" s="124"/>
      <c r="BP3838" s="123"/>
      <c r="BQ3838" s="123"/>
      <c r="BR3838" s="123"/>
      <c r="BX3838" s="123"/>
      <c r="BY3838" s="123"/>
      <c r="CB3838" s="129" t="s">
        <v>3206</v>
      </c>
      <c r="CC3838" s="129" t="s">
        <v>204</v>
      </c>
      <c r="CD3838" s="129" t="s">
        <v>3209</v>
      </c>
      <c r="CE3838" s="129" t="s">
        <v>3380</v>
      </c>
      <c r="CF3838" s="129" t="s">
        <v>3391</v>
      </c>
      <c r="CG3838" s="131" t="s">
        <v>18212</v>
      </c>
      <c r="CH3838" s="131" t="s">
        <v>16324</v>
      </c>
      <c r="CI3838" s="124" t="s">
        <v>22821</v>
      </c>
    </row>
    <row r="3839" spans="45:87" ht="15" hidden="1" x14ac:dyDescent="0.25">
      <c r="AS3839" s="124" t="s">
        <v>8034</v>
      </c>
      <c r="AT3839" s="129" t="s">
        <v>3206</v>
      </c>
      <c r="AU3839" s="129" t="s">
        <v>204</v>
      </c>
      <c r="AV3839" s="129" t="s">
        <v>3209</v>
      </c>
      <c r="AW3839" s="129" t="s">
        <v>3380</v>
      </c>
      <c r="AX3839" s="129" t="s">
        <v>3392</v>
      </c>
      <c r="AZ3839" s="129" t="s">
        <v>3984</v>
      </c>
      <c r="BA3839" s="130" t="s">
        <v>16325</v>
      </c>
      <c r="BB3839" s="130" t="s">
        <v>16326</v>
      </c>
      <c r="BH3839" s="124"/>
      <c r="BI3839" s="124"/>
      <c r="BP3839" s="123"/>
      <c r="BQ3839" s="123"/>
      <c r="BR3839" s="123"/>
      <c r="BX3839" s="123"/>
      <c r="BY3839" s="123"/>
      <c r="CB3839" s="129" t="s">
        <v>3206</v>
      </c>
      <c r="CC3839" s="129" t="s">
        <v>204</v>
      </c>
      <c r="CD3839" s="129" t="s">
        <v>3209</v>
      </c>
      <c r="CE3839" s="129" t="s">
        <v>3380</v>
      </c>
      <c r="CF3839" s="129" t="s">
        <v>3392</v>
      </c>
      <c r="CG3839" s="131" t="s">
        <v>18212</v>
      </c>
      <c r="CH3839" s="131" t="s">
        <v>16326</v>
      </c>
      <c r="CI3839" s="124" t="s">
        <v>22822</v>
      </c>
    </row>
    <row r="3840" spans="45:87" ht="15" hidden="1" x14ac:dyDescent="0.25">
      <c r="AS3840" s="124" t="s">
        <v>8035</v>
      </c>
      <c r="AT3840" s="129" t="s">
        <v>3206</v>
      </c>
      <c r="AU3840" s="129" t="s">
        <v>204</v>
      </c>
      <c r="AV3840" s="129" t="s">
        <v>3209</v>
      </c>
      <c r="AW3840" s="129" t="s">
        <v>3380</v>
      </c>
      <c r="AX3840" s="129" t="s">
        <v>3393</v>
      </c>
      <c r="AZ3840" s="129" t="s">
        <v>3984</v>
      </c>
      <c r="BA3840" s="130" t="s">
        <v>16327</v>
      </c>
      <c r="BB3840" s="130" t="s">
        <v>16328</v>
      </c>
      <c r="BH3840" s="124"/>
      <c r="BI3840" s="124"/>
      <c r="BP3840" s="123"/>
      <c r="BQ3840" s="123"/>
      <c r="BR3840" s="123"/>
      <c r="BX3840" s="123"/>
      <c r="BY3840" s="123"/>
      <c r="CB3840" s="129" t="s">
        <v>3206</v>
      </c>
      <c r="CC3840" s="129" t="s">
        <v>204</v>
      </c>
      <c r="CD3840" s="129" t="s">
        <v>3209</v>
      </c>
      <c r="CE3840" s="129" t="s">
        <v>3380</v>
      </c>
      <c r="CF3840" s="129" t="s">
        <v>3393</v>
      </c>
      <c r="CG3840" s="131" t="s">
        <v>18212</v>
      </c>
      <c r="CH3840" s="131" t="s">
        <v>16328</v>
      </c>
      <c r="CI3840" s="124" t="s">
        <v>22823</v>
      </c>
    </row>
    <row r="3841" spans="45:87" ht="15" hidden="1" x14ac:dyDescent="0.25">
      <c r="AS3841" s="124" t="s">
        <v>8036</v>
      </c>
      <c r="AT3841" s="129" t="s">
        <v>3206</v>
      </c>
      <c r="AU3841" s="129" t="s">
        <v>204</v>
      </c>
      <c r="AV3841" s="129" t="s">
        <v>3209</v>
      </c>
      <c r="AW3841" s="129" t="s">
        <v>3380</v>
      </c>
      <c r="AX3841" s="129" t="s">
        <v>3394</v>
      </c>
      <c r="AZ3841" s="129" t="s">
        <v>3984</v>
      </c>
      <c r="BA3841" s="130" t="s">
        <v>16329</v>
      </c>
      <c r="BB3841" s="130" t="s">
        <v>16330</v>
      </c>
      <c r="BH3841" s="124"/>
      <c r="BI3841" s="124"/>
      <c r="BP3841" s="123"/>
      <c r="BQ3841" s="123"/>
      <c r="BR3841" s="123"/>
      <c r="BX3841" s="123"/>
      <c r="BY3841" s="123"/>
      <c r="CB3841" s="129" t="s">
        <v>3206</v>
      </c>
      <c r="CC3841" s="129" t="s">
        <v>204</v>
      </c>
      <c r="CD3841" s="129" t="s">
        <v>3209</v>
      </c>
      <c r="CE3841" s="129" t="s">
        <v>3380</v>
      </c>
      <c r="CF3841" s="129" t="s">
        <v>3394</v>
      </c>
      <c r="CG3841" s="131" t="s">
        <v>18212</v>
      </c>
      <c r="CH3841" s="131" t="s">
        <v>16330</v>
      </c>
      <c r="CI3841" s="124" t="s">
        <v>22824</v>
      </c>
    </row>
    <row r="3842" spans="45:87" ht="15" hidden="1" x14ac:dyDescent="0.25">
      <c r="AS3842" s="124" t="s">
        <v>8037</v>
      </c>
      <c r="AT3842" s="129" t="s">
        <v>3206</v>
      </c>
      <c r="AU3842" s="129" t="s">
        <v>204</v>
      </c>
      <c r="AV3842" s="129" t="s">
        <v>3209</v>
      </c>
      <c r="AW3842" s="129" t="s">
        <v>3380</v>
      </c>
      <c r="AX3842" s="129" t="s">
        <v>3395</v>
      </c>
      <c r="AZ3842" s="129" t="s">
        <v>3984</v>
      </c>
      <c r="BA3842" s="130" t="s">
        <v>16331</v>
      </c>
      <c r="BB3842" s="130" t="s">
        <v>16332</v>
      </c>
      <c r="BH3842" s="124"/>
      <c r="BI3842" s="124"/>
      <c r="BP3842" s="123"/>
      <c r="BQ3842" s="123"/>
      <c r="BR3842" s="123"/>
      <c r="BX3842" s="123"/>
      <c r="BY3842" s="123"/>
      <c r="CB3842" s="129" t="s">
        <v>3206</v>
      </c>
      <c r="CC3842" s="129" t="s">
        <v>204</v>
      </c>
      <c r="CD3842" s="129" t="s">
        <v>3209</v>
      </c>
      <c r="CE3842" s="129" t="s">
        <v>3380</v>
      </c>
      <c r="CF3842" s="129" t="s">
        <v>3395</v>
      </c>
      <c r="CG3842" s="131" t="s">
        <v>18212</v>
      </c>
      <c r="CH3842" s="131" t="s">
        <v>16332</v>
      </c>
      <c r="CI3842" s="124" t="s">
        <v>22825</v>
      </c>
    </row>
    <row r="3843" spans="45:87" ht="15" hidden="1" x14ac:dyDescent="0.25">
      <c r="AS3843" s="124" t="s">
        <v>8038</v>
      </c>
      <c r="AT3843" s="129" t="s">
        <v>3206</v>
      </c>
      <c r="AU3843" s="129" t="s">
        <v>204</v>
      </c>
      <c r="AV3843" s="129" t="s">
        <v>3209</v>
      </c>
      <c r="AW3843" s="129" t="s">
        <v>3380</v>
      </c>
      <c r="AX3843" s="129" t="s">
        <v>3396</v>
      </c>
      <c r="AZ3843" s="129" t="s">
        <v>3984</v>
      </c>
      <c r="BA3843" s="130" t="s">
        <v>16333</v>
      </c>
      <c r="BB3843" s="130" t="s">
        <v>16334</v>
      </c>
      <c r="BH3843" s="124"/>
      <c r="BI3843" s="124"/>
      <c r="BP3843" s="123"/>
      <c r="BQ3843" s="123"/>
      <c r="BR3843" s="123"/>
      <c r="BX3843" s="123"/>
      <c r="BY3843" s="123"/>
      <c r="CB3843" s="129" t="s">
        <v>3206</v>
      </c>
      <c r="CC3843" s="129" t="s">
        <v>204</v>
      </c>
      <c r="CD3843" s="129" t="s">
        <v>3209</v>
      </c>
      <c r="CE3843" s="129" t="s">
        <v>3380</v>
      </c>
      <c r="CF3843" s="129" t="s">
        <v>3396</v>
      </c>
      <c r="CG3843" s="131" t="s">
        <v>18212</v>
      </c>
      <c r="CH3843" s="131" t="s">
        <v>16334</v>
      </c>
      <c r="CI3843" s="124" t="s">
        <v>22826</v>
      </c>
    </row>
    <row r="3844" spans="45:87" ht="15" hidden="1" x14ac:dyDescent="0.25">
      <c r="AS3844" s="124" t="s">
        <v>8039</v>
      </c>
      <c r="AT3844" s="129" t="s">
        <v>3206</v>
      </c>
      <c r="AU3844" s="129" t="s">
        <v>204</v>
      </c>
      <c r="AV3844" s="129" t="s">
        <v>3209</v>
      </c>
      <c r="AW3844" s="129" t="s">
        <v>3380</v>
      </c>
      <c r="AX3844" s="129" t="s">
        <v>3397</v>
      </c>
      <c r="AZ3844" s="129" t="s">
        <v>3984</v>
      </c>
      <c r="BA3844" s="130" t="s">
        <v>16335</v>
      </c>
      <c r="BB3844" s="130" t="s">
        <v>16336</v>
      </c>
      <c r="BH3844" s="124"/>
      <c r="BI3844" s="124"/>
      <c r="BP3844" s="123"/>
      <c r="BQ3844" s="123"/>
      <c r="BR3844" s="123"/>
      <c r="BX3844" s="123"/>
      <c r="BY3844" s="123"/>
      <c r="CB3844" s="129" t="s">
        <v>3206</v>
      </c>
      <c r="CC3844" s="129" t="s">
        <v>204</v>
      </c>
      <c r="CD3844" s="129" t="s">
        <v>3209</v>
      </c>
      <c r="CE3844" s="129" t="s">
        <v>3380</v>
      </c>
      <c r="CF3844" s="129" t="s">
        <v>3397</v>
      </c>
      <c r="CG3844" s="131" t="s">
        <v>18212</v>
      </c>
      <c r="CH3844" s="131" t="s">
        <v>16336</v>
      </c>
      <c r="CI3844" s="124" t="s">
        <v>22827</v>
      </c>
    </row>
    <row r="3845" spans="45:87" ht="15" hidden="1" x14ac:dyDescent="0.25">
      <c r="AS3845" s="124" t="s">
        <v>8040</v>
      </c>
      <c r="AT3845" s="129" t="s">
        <v>3206</v>
      </c>
      <c r="AU3845" s="129" t="s">
        <v>204</v>
      </c>
      <c r="AV3845" s="129" t="s">
        <v>3209</v>
      </c>
      <c r="AW3845" s="129" t="s">
        <v>3380</v>
      </c>
      <c r="AX3845" s="129" t="s">
        <v>3398</v>
      </c>
      <c r="AZ3845" s="129" t="s">
        <v>3984</v>
      </c>
      <c r="BA3845" s="130" t="s">
        <v>16337</v>
      </c>
      <c r="BB3845" s="130" t="s">
        <v>16338</v>
      </c>
      <c r="BH3845" s="124"/>
      <c r="BI3845" s="124"/>
      <c r="BP3845" s="123"/>
      <c r="BQ3845" s="123"/>
      <c r="BR3845" s="123"/>
      <c r="BX3845" s="123"/>
      <c r="BY3845" s="123"/>
      <c r="CB3845" s="129" t="s">
        <v>3206</v>
      </c>
      <c r="CC3845" s="129" t="s">
        <v>204</v>
      </c>
      <c r="CD3845" s="129" t="s">
        <v>3209</v>
      </c>
      <c r="CE3845" s="129" t="s">
        <v>3380</v>
      </c>
      <c r="CF3845" s="129" t="s">
        <v>3398</v>
      </c>
      <c r="CG3845" s="131" t="s">
        <v>18212</v>
      </c>
      <c r="CH3845" s="131" t="s">
        <v>16338</v>
      </c>
      <c r="CI3845" s="124" t="s">
        <v>22828</v>
      </c>
    </row>
    <row r="3846" spans="45:87" ht="15" hidden="1" x14ac:dyDescent="0.25">
      <c r="AS3846" s="124" t="s">
        <v>8041</v>
      </c>
      <c r="AT3846" s="129" t="s">
        <v>3206</v>
      </c>
      <c r="AU3846" s="129" t="s">
        <v>204</v>
      </c>
      <c r="AV3846" s="129" t="s">
        <v>3209</v>
      </c>
      <c r="AW3846" s="129" t="s">
        <v>3380</v>
      </c>
      <c r="AX3846" s="129" t="s">
        <v>3399</v>
      </c>
      <c r="AZ3846" s="129" t="s">
        <v>3984</v>
      </c>
      <c r="BA3846" s="130" t="s">
        <v>16339</v>
      </c>
      <c r="BB3846" s="130" t="s">
        <v>16340</v>
      </c>
      <c r="BH3846" s="124"/>
      <c r="BI3846" s="124"/>
      <c r="BP3846" s="123"/>
      <c r="BQ3846" s="123"/>
      <c r="BR3846" s="123"/>
      <c r="BX3846" s="123"/>
      <c r="BY3846" s="123"/>
      <c r="CB3846" s="129" t="s">
        <v>3206</v>
      </c>
      <c r="CC3846" s="129" t="s">
        <v>204</v>
      </c>
      <c r="CD3846" s="129" t="s">
        <v>3209</v>
      </c>
      <c r="CE3846" s="129" t="s">
        <v>3380</v>
      </c>
      <c r="CF3846" s="129" t="s">
        <v>3399</v>
      </c>
      <c r="CG3846" s="131" t="s">
        <v>18212</v>
      </c>
      <c r="CH3846" s="131" t="s">
        <v>16340</v>
      </c>
      <c r="CI3846" s="124" t="s">
        <v>22829</v>
      </c>
    </row>
    <row r="3847" spans="45:87" ht="15" hidden="1" x14ac:dyDescent="0.25">
      <c r="AS3847" s="124" t="s">
        <v>8042</v>
      </c>
      <c r="AT3847" s="129" t="s">
        <v>3206</v>
      </c>
      <c r="AU3847" s="129" t="s">
        <v>204</v>
      </c>
      <c r="AV3847" s="129" t="s">
        <v>3209</v>
      </c>
      <c r="AW3847" s="129" t="s">
        <v>3380</v>
      </c>
      <c r="AX3847" s="129" t="s">
        <v>3400</v>
      </c>
      <c r="AZ3847" s="129" t="s">
        <v>3984</v>
      </c>
      <c r="BA3847" s="130" t="s">
        <v>16341</v>
      </c>
      <c r="BB3847" s="130" t="s">
        <v>16342</v>
      </c>
      <c r="BH3847" s="124"/>
      <c r="BI3847" s="124"/>
      <c r="BP3847" s="123"/>
      <c r="BQ3847" s="123"/>
      <c r="BR3847" s="123"/>
      <c r="BX3847" s="123"/>
      <c r="BY3847" s="123"/>
      <c r="CB3847" s="129" t="s">
        <v>3206</v>
      </c>
      <c r="CC3847" s="129" t="s">
        <v>204</v>
      </c>
      <c r="CD3847" s="129" t="s">
        <v>3209</v>
      </c>
      <c r="CE3847" s="129" t="s">
        <v>3380</v>
      </c>
      <c r="CF3847" s="129" t="s">
        <v>3400</v>
      </c>
      <c r="CG3847" s="131" t="s">
        <v>18212</v>
      </c>
      <c r="CH3847" s="131" t="s">
        <v>16342</v>
      </c>
      <c r="CI3847" s="124" t="s">
        <v>22830</v>
      </c>
    </row>
    <row r="3848" spans="45:87" ht="15" hidden="1" x14ac:dyDescent="0.25">
      <c r="AS3848" s="124" t="s">
        <v>8043</v>
      </c>
      <c r="AT3848" s="129" t="s">
        <v>3206</v>
      </c>
      <c r="AU3848" s="129" t="s">
        <v>204</v>
      </c>
      <c r="AV3848" s="129" t="s">
        <v>3209</v>
      </c>
      <c r="AW3848" s="129" t="s">
        <v>3380</v>
      </c>
      <c r="AX3848" s="129" t="s">
        <v>3401</v>
      </c>
      <c r="AZ3848" s="129" t="s">
        <v>3984</v>
      </c>
      <c r="BA3848" s="130" t="s">
        <v>16343</v>
      </c>
      <c r="BB3848" s="130" t="s">
        <v>16344</v>
      </c>
      <c r="BH3848" s="124"/>
      <c r="BI3848" s="124"/>
      <c r="BP3848" s="123"/>
      <c r="BQ3848" s="123"/>
      <c r="BR3848" s="123"/>
      <c r="BX3848" s="123"/>
      <c r="BY3848" s="123"/>
      <c r="CB3848" s="129" t="s">
        <v>3206</v>
      </c>
      <c r="CC3848" s="129" t="s">
        <v>204</v>
      </c>
      <c r="CD3848" s="129" t="s">
        <v>3209</v>
      </c>
      <c r="CE3848" s="129" t="s">
        <v>3380</v>
      </c>
      <c r="CF3848" s="129" t="s">
        <v>3401</v>
      </c>
      <c r="CG3848" s="131" t="s">
        <v>18212</v>
      </c>
      <c r="CH3848" s="131" t="s">
        <v>16344</v>
      </c>
      <c r="CI3848" s="124" t="s">
        <v>22831</v>
      </c>
    </row>
    <row r="3849" spans="45:87" ht="15" hidden="1" x14ac:dyDescent="0.25">
      <c r="AS3849" s="124" t="s">
        <v>8044</v>
      </c>
      <c r="AT3849" s="129" t="s">
        <v>3206</v>
      </c>
      <c r="AU3849" s="129" t="s">
        <v>204</v>
      </c>
      <c r="AV3849" s="129" t="s">
        <v>3209</v>
      </c>
      <c r="AW3849" s="129" t="s">
        <v>3380</v>
      </c>
      <c r="AX3849" s="129" t="s">
        <v>3402</v>
      </c>
      <c r="AZ3849" s="129" t="s">
        <v>3984</v>
      </c>
      <c r="BA3849" s="130" t="s">
        <v>16345</v>
      </c>
      <c r="BB3849" s="130" t="s">
        <v>16346</v>
      </c>
      <c r="BH3849" s="124"/>
      <c r="BI3849" s="124"/>
      <c r="BP3849" s="123"/>
      <c r="BQ3849" s="123"/>
      <c r="BR3849" s="123"/>
      <c r="BX3849" s="123"/>
      <c r="BY3849" s="123"/>
      <c r="CB3849" s="129" t="s">
        <v>3206</v>
      </c>
      <c r="CC3849" s="129" t="s">
        <v>204</v>
      </c>
      <c r="CD3849" s="129" t="s">
        <v>3209</v>
      </c>
      <c r="CE3849" s="129" t="s">
        <v>3380</v>
      </c>
      <c r="CF3849" s="129" t="s">
        <v>3402</v>
      </c>
      <c r="CG3849" s="131" t="s">
        <v>18212</v>
      </c>
      <c r="CH3849" s="131" t="s">
        <v>16346</v>
      </c>
      <c r="CI3849" s="124" t="s">
        <v>22832</v>
      </c>
    </row>
    <row r="3850" spans="45:87" ht="15" hidden="1" x14ac:dyDescent="0.25">
      <c r="AS3850" s="124" t="s">
        <v>8045</v>
      </c>
      <c r="AT3850" s="129" t="s">
        <v>3206</v>
      </c>
      <c r="AU3850" s="129" t="s">
        <v>204</v>
      </c>
      <c r="AV3850" s="129" t="s">
        <v>3209</v>
      </c>
      <c r="AW3850" s="129" t="s">
        <v>3380</v>
      </c>
      <c r="AX3850" s="129" t="s">
        <v>3403</v>
      </c>
      <c r="AZ3850" s="129" t="s">
        <v>3984</v>
      </c>
      <c r="BA3850" s="130" t="s">
        <v>16347</v>
      </c>
      <c r="BB3850" s="130" t="s">
        <v>16348</v>
      </c>
      <c r="BH3850" s="124"/>
      <c r="BI3850" s="124"/>
      <c r="BP3850" s="123"/>
      <c r="BQ3850" s="123"/>
      <c r="BR3850" s="123"/>
      <c r="BX3850" s="123"/>
      <c r="BY3850" s="123"/>
      <c r="CB3850" s="129" t="s">
        <v>3206</v>
      </c>
      <c r="CC3850" s="129" t="s">
        <v>204</v>
      </c>
      <c r="CD3850" s="129" t="s">
        <v>3209</v>
      </c>
      <c r="CE3850" s="129" t="s">
        <v>3380</v>
      </c>
      <c r="CF3850" s="129" t="s">
        <v>3403</v>
      </c>
      <c r="CG3850" s="131" t="s">
        <v>18212</v>
      </c>
      <c r="CH3850" s="131" t="s">
        <v>16348</v>
      </c>
      <c r="CI3850" s="124" t="s">
        <v>22833</v>
      </c>
    </row>
    <row r="3851" spans="45:87" ht="15" hidden="1" x14ac:dyDescent="0.25">
      <c r="AS3851" s="124" t="s">
        <v>8046</v>
      </c>
      <c r="AT3851" s="129" t="s">
        <v>3206</v>
      </c>
      <c r="AU3851" s="129" t="s">
        <v>204</v>
      </c>
      <c r="AV3851" s="129" t="s">
        <v>3209</v>
      </c>
      <c r="AW3851" s="129" t="s">
        <v>3404</v>
      </c>
      <c r="AX3851" s="129" t="s">
        <v>3405</v>
      </c>
      <c r="AZ3851" s="129" t="s">
        <v>3984</v>
      </c>
      <c r="BA3851" s="130" t="s">
        <v>16349</v>
      </c>
      <c r="BB3851" s="130" t="s">
        <v>16350</v>
      </c>
      <c r="BH3851" s="124"/>
      <c r="BI3851" s="124"/>
      <c r="BP3851" s="123"/>
      <c r="BQ3851" s="123"/>
      <c r="BR3851" s="123"/>
      <c r="BX3851" s="123"/>
      <c r="BY3851" s="123"/>
      <c r="CB3851" s="129" t="s">
        <v>3206</v>
      </c>
      <c r="CC3851" s="129" t="s">
        <v>204</v>
      </c>
      <c r="CD3851" s="129" t="s">
        <v>3209</v>
      </c>
      <c r="CE3851" s="129" t="s">
        <v>3404</v>
      </c>
      <c r="CF3851" s="129" t="s">
        <v>3405</v>
      </c>
      <c r="CG3851" s="131" t="s">
        <v>18213</v>
      </c>
      <c r="CH3851" s="131" t="s">
        <v>16350</v>
      </c>
      <c r="CI3851" s="124" t="s">
        <v>22834</v>
      </c>
    </row>
    <row r="3852" spans="45:87" ht="15" hidden="1" x14ac:dyDescent="0.25">
      <c r="AS3852" s="124" t="s">
        <v>8047</v>
      </c>
      <c r="AT3852" s="129" t="s">
        <v>3206</v>
      </c>
      <c r="AU3852" s="129" t="s">
        <v>204</v>
      </c>
      <c r="AV3852" s="129" t="s">
        <v>3209</v>
      </c>
      <c r="AW3852" s="129" t="s">
        <v>3404</v>
      </c>
      <c r="AX3852" s="129" t="s">
        <v>3406</v>
      </c>
      <c r="AZ3852" s="129" t="s">
        <v>3984</v>
      </c>
      <c r="BA3852" s="130" t="s">
        <v>16351</v>
      </c>
      <c r="BB3852" s="130" t="s">
        <v>16352</v>
      </c>
      <c r="BH3852" s="124"/>
      <c r="BI3852" s="124"/>
      <c r="BP3852" s="123"/>
      <c r="BQ3852" s="123"/>
      <c r="BR3852" s="123"/>
      <c r="BX3852" s="123"/>
      <c r="BY3852" s="123"/>
      <c r="CB3852" s="129" t="s">
        <v>3206</v>
      </c>
      <c r="CC3852" s="129" t="s">
        <v>204</v>
      </c>
      <c r="CD3852" s="129" t="s">
        <v>3209</v>
      </c>
      <c r="CE3852" s="129" t="s">
        <v>3404</v>
      </c>
      <c r="CF3852" s="129" t="s">
        <v>3406</v>
      </c>
      <c r="CG3852" s="131" t="s">
        <v>18213</v>
      </c>
      <c r="CH3852" s="131" t="s">
        <v>16352</v>
      </c>
      <c r="CI3852" s="124" t="s">
        <v>22835</v>
      </c>
    </row>
    <row r="3853" spans="45:87" ht="15" hidden="1" x14ac:dyDescent="0.25">
      <c r="AS3853" s="124" t="s">
        <v>8048</v>
      </c>
      <c r="AT3853" s="129" t="s">
        <v>3206</v>
      </c>
      <c r="AU3853" s="129" t="s">
        <v>204</v>
      </c>
      <c r="AV3853" s="129" t="s">
        <v>3209</v>
      </c>
      <c r="AW3853" s="129" t="s">
        <v>3404</v>
      </c>
      <c r="AX3853" s="129" t="s">
        <v>3407</v>
      </c>
      <c r="AZ3853" s="129" t="s">
        <v>3984</v>
      </c>
      <c r="BA3853" s="130" t="s">
        <v>16353</v>
      </c>
      <c r="BB3853" s="130" t="s">
        <v>16354</v>
      </c>
      <c r="BH3853" s="124"/>
      <c r="BI3853" s="124"/>
      <c r="BP3853" s="123"/>
      <c r="BQ3853" s="123"/>
      <c r="BR3853" s="123"/>
      <c r="BX3853" s="123"/>
      <c r="BY3853" s="123"/>
      <c r="CB3853" s="129" t="s">
        <v>3206</v>
      </c>
      <c r="CC3853" s="129" t="s">
        <v>204</v>
      </c>
      <c r="CD3853" s="129" t="s">
        <v>3209</v>
      </c>
      <c r="CE3853" s="129" t="s">
        <v>3404</v>
      </c>
      <c r="CF3853" s="129" t="s">
        <v>3407</v>
      </c>
      <c r="CG3853" s="131" t="s">
        <v>18213</v>
      </c>
      <c r="CH3853" s="131" t="s">
        <v>16354</v>
      </c>
      <c r="CI3853" s="124" t="s">
        <v>22836</v>
      </c>
    </row>
    <row r="3854" spans="45:87" ht="15" hidden="1" x14ac:dyDescent="0.25">
      <c r="AS3854" s="124" t="s">
        <v>8049</v>
      </c>
      <c r="AT3854" s="129" t="s">
        <v>3206</v>
      </c>
      <c r="AU3854" s="129" t="s">
        <v>204</v>
      </c>
      <c r="AV3854" s="129" t="s">
        <v>3209</v>
      </c>
      <c r="AW3854" s="129" t="s">
        <v>3404</v>
      </c>
      <c r="AX3854" s="129" t="s">
        <v>3408</v>
      </c>
      <c r="AZ3854" s="129" t="s">
        <v>3984</v>
      </c>
      <c r="BA3854" s="130" t="s">
        <v>16355</v>
      </c>
      <c r="BB3854" s="130" t="s">
        <v>16356</v>
      </c>
      <c r="BH3854" s="124"/>
      <c r="BI3854" s="124"/>
      <c r="BP3854" s="123"/>
      <c r="BQ3854" s="123"/>
      <c r="BR3854" s="123"/>
      <c r="BX3854" s="123"/>
      <c r="BY3854" s="123"/>
      <c r="CB3854" s="129" t="s">
        <v>3206</v>
      </c>
      <c r="CC3854" s="129" t="s">
        <v>204</v>
      </c>
      <c r="CD3854" s="129" t="s">
        <v>3209</v>
      </c>
      <c r="CE3854" s="129" t="s">
        <v>3404</v>
      </c>
      <c r="CF3854" s="129" t="s">
        <v>3408</v>
      </c>
      <c r="CG3854" s="131" t="s">
        <v>18213</v>
      </c>
      <c r="CH3854" s="131" t="s">
        <v>16356</v>
      </c>
      <c r="CI3854" s="124" t="s">
        <v>22837</v>
      </c>
    </row>
    <row r="3855" spans="45:87" ht="15" hidden="1" x14ac:dyDescent="0.25">
      <c r="AS3855" s="124" t="s">
        <v>8050</v>
      </c>
      <c r="AT3855" s="129" t="s">
        <v>3206</v>
      </c>
      <c r="AU3855" s="129" t="s">
        <v>204</v>
      </c>
      <c r="AV3855" s="129" t="s">
        <v>3209</v>
      </c>
      <c r="AW3855" s="129" t="s">
        <v>3404</v>
      </c>
      <c r="AX3855" s="129" t="s">
        <v>3409</v>
      </c>
      <c r="AZ3855" s="129" t="s">
        <v>3984</v>
      </c>
      <c r="BA3855" s="130" t="s">
        <v>16357</v>
      </c>
      <c r="BB3855" s="130" t="s">
        <v>16358</v>
      </c>
      <c r="BH3855" s="124"/>
      <c r="BI3855" s="124"/>
      <c r="BP3855" s="123"/>
      <c r="BQ3855" s="123"/>
      <c r="BR3855" s="123"/>
      <c r="BX3855" s="123"/>
      <c r="BY3855" s="123"/>
      <c r="CB3855" s="129" t="s">
        <v>3206</v>
      </c>
      <c r="CC3855" s="129" t="s">
        <v>204</v>
      </c>
      <c r="CD3855" s="129" t="s">
        <v>3209</v>
      </c>
      <c r="CE3855" s="129" t="s">
        <v>3404</v>
      </c>
      <c r="CF3855" s="129" t="s">
        <v>3409</v>
      </c>
      <c r="CG3855" s="131" t="s">
        <v>18213</v>
      </c>
      <c r="CH3855" s="131" t="s">
        <v>16358</v>
      </c>
      <c r="CI3855" s="124" t="s">
        <v>22838</v>
      </c>
    </row>
    <row r="3856" spans="45:87" ht="15" hidden="1" x14ac:dyDescent="0.25">
      <c r="AS3856" s="124" t="s">
        <v>8051</v>
      </c>
      <c r="AT3856" s="129" t="s">
        <v>3206</v>
      </c>
      <c r="AU3856" s="129" t="s">
        <v>204</v>
      </c>
      <c r="AV3856" s="129" t="s">
        <v>3209</v>
      </c>
      <c r="AW3856" s="129" t="s">
        <v>3404</v>
      </c>
      <c r="AX3856" s="129" t="s">
        <v>3410</v>
      </c>
      <c r="AZ3856" s="129" t="s">
        <v>3984</v>
      </c>
      <c r="BA3856" s="130" t="s">
        <v>16359</v>
      </c>
      <c r="BB3856" s="130" t="s">
        <v>16360</v>
      </c>
      <c r="BH3856" s="124"/>
      <c r="BI3856" s="124"/>
      <c r="BP3856" s="123"/>
      <c r="BQ3856" s="123"/>
      <c r="BR3856" s="123"/>
      <c r="BX3856" s="123"/>
      <c r="BY3856" s="123"/>
      <c r="CB3856" s="129" t="s">
        <v>3206</v>
      </c>
      <c r="CC3856" s="129" t="s">
        <v>204</v>
      </c>
      <c r="CD3856" s="129" t="s">
        <v>3209</v>
      </c>
      <c r="CE3856" s="129" t="s">
        <v>3404</v>
      </c>
      <c r="CF3856" s="129" t="s">
        <v>3410</v>
      </c>
      <c r="CG3856" s="131" t="s">
        <v>18213</v>
      </c>
      <c r="CH3856" s="131" t="s">
        <v>16360</v>
      </c>
      <c r="CI3856" s="124" t="s">
        <v>22839</v>
      </c>
    </row>
    <row r="3857" spans="45:87" ht="15" hidden="1" x14ac:dyDescent="0.25">
      <c r="AS3857" s="124" t="s">
        <v>8052</v>
      </c>
      <c r="AT3857" s="129" t="s">
        <v>3206</v>
      </c>
      <c r="AU3857" s="129" t="s">
        <v>204</v>
      </c>
      <c r="AV3857" s="129" t="s">
        <v>3209</v>
      </c>
      <c r="AW3857" s="129" t="s">
        <v>3404</v>
      </c>
      <c r="AX3857" s="129" t="s">
        <v>3411</v>
      </c>
      <c r="AZ3857" s="129" t="s">
        <v>3984</v>
      </c>
      <c r="BA3857" s="130" t="s">
        <v>16361</v>
      </c>
      <c r="BB3857" s="130" t="s">
        <v>16362</v>
      </c>
      <c r="BH3857" s="124"/>
      <c r="BI3857" s="124"/>
      <c r="BP3857" s="123"/>
      <c r="BQ3857" s="123"/>
      <c r="BR3857" s="123"/>
      <c r="BX3857" s="123"/>
      <c r="BY3857" s="123"/>
      <c r="CB3857" s="129" t="s">
        <v>3206</v>
      </c>
      <c r="CC3857" s="129" t="s">
        <v>204</v>
      </c>
      <c r="CD3857" s="129" t="s">
        <v>3209</v>
      </c>
      <c r="CE3857" s="129" t="s">
        <v>3404</v>
      </c>
      <c r="CF3857" s="129" t="s">
        <v>3411</v>
      </c>
      <c r="CG3857" s="131" t="s">
        <v>18213</v>
      </c>
      <c r="CH3857" s="131" t="s">
        <v>16362</v>
      </c>
      <c r="CI3857" s="124" t="s">
        <v>22840</v>
      </c>
    </row>
    <row r="3858" spans="45:87" ht="15" hidden="1" x14ac:dyDescent="0.25">
      <c r="AS3858" s="124" t="s">
        <v>8053</v>
      </c>
      <c r="AT3858" s="129" t="s">
        <v>3206</v>
      </c>
      <c r="AU3858" s="129" t="s">
        <v>204</v>
      </c>
      <c r="AV3858" s="129" t="s">
        <v>3209</v>
      </c>
      <c r="AW3858" s="129" t="s">
        <v>3404</v>
      </c>
      <c r="AX3858" s="129" t="s">
        <v>3412</v>
      </c>
      <c r="AZ3858" s="129" t="s">
        <v>3984</v>
      </c>
      <c r="BA3858" s="130" t="s">
        <v>16363</v>
      </c>
      <c r="BB3858" s="130" t="s">
        <v>16364</v>
      </c>
      <c r="BH3858" s="124"/>
      <c r="BI3858" s="124"/>
      <c r="BP3858" s="123"/>
      <c r="BQ3858" s="123"/>
      <c r="BR3858" s="123"/>
      <c r="BX3858" s="123"/>
      <c r="BY3858" s="123"/>
      <c r="CB3858" s="129" t="s">
        <v>3206</v>
      </c>
      <c r="CC3858" s="129" t="s">
        <v>204</v>
      </c>
      <c r="CD3858" s="129" t="s">
        <v>3209</v>
      </c>
      <c r="CE3858" s="129" t="s">
        <v>3404</v>
      </c>
      <c r="CF3858" s="129" t="s">
        <v>3412</v>
      </c>
      <c r="CG3858" s="131" t="s">
        <v>18213</v>
      </c>
      <c r="CH3858" s="131" t="s">
        <v>16364</v>
      </c>
      <c r="CI3858" s="124" t="s">
        <v>22841</v>
      </c>
    </row>
    <row r="3859" spans="45:87" ht="15" hidden="1" x14ac:dyDescent="0.25">
      <c r="AS3859" s="124" t="s">
        <v>8054</v>
      </c>
      <c r="AT3859" s="129" t="s">
        <v>3206</v>
      </c>
      <c r="AU3859" s="129" t="s">
        <v>204</v>
      </c>
      <c r="AV3859" s="129" t="s">
        <v>3209</v>
      </c>
      <c r="AW3859" s="129" t="s">
        <v>3404</v>
      </c>
      <c r="AX3859" s="129" t="s">
        <v>3413</v>
      </c>
      <c r="AZ3859" s="129" t="s">
        <v>3984</v>
      </c>
      <c r="BA3859" s="130" t="s">
        <v>16365</v>
      </c>
      <c r="BB3859" s="130" t="s">
        <v>16366</v>
      </c>
      <c r="BH3859" s="124"/>
      <c r="BI3859" s="124"/>
      <c r="BP3859" s="123"/>
      <c r="BQ3859" s="123"/>
      <c r="BR3859" s="123"/>
      <c r="BX3859" s="123"/>
      <c r="BY3859" s="123"/>
      <c r="CB3859" s="129" t="s">
        <v>3206</v>
      </c>
      <c r="CC3859" s="129" t="s">
        <v>204</v>
      </c>
      <c r="CD3859" s="129" t="s">
        <v>3209</v>
      </c>
      <c r="CE3859" s="129" t="s">
        <v>3404</v>
      </c>
      <c r="CF3859" s="129" t="s">
        <v>3413</v>
      </c>
      <c r="CG3859" s="131" t="s">
        <v>18213</v>
      </c>
      <c r="CH3859" s="131" t="s">
        <v>16366</v>
      </c>
      <c r="CI3859" s="124" t="s">
        <v>22842</v>
      </c>
    </row>
    <row r="3860" spans="45:87" ht="15" hidden="1" x14ac:dyDescent="0.25">
      <c r="AS3860" s="124" t="s">
        <v>8055</v>
      </c>
      <c r="AT3860" s="129" t="s">
        <v>3206</v>
      </c>
      <c r="AU3860" s="129" t="s">
        <v>204</v>
      </c>
      <c r="AV3860" s="129" t="s">
        <v>3209</v>
      </c>
      <c r="AW3860" s="129" t="s">
        <v>3404</v>
      </c>
      <c r="AX3860" s="129" t="s">
        <v>3414</v>
      </c>
      <c r="AZ3860" s="129" t="s">
        <v>3984</v>
      </c>
      <c r="BA3860" s="130" t="s">
        <v>16367</v>
      </c>
      <c r="BB3860" s="130" t="s">
        <v>16368</v>
      </c>
      <c r="BH3860" s="124"/>
      <c r="BI3860" s="124"/>
      <c r="BP3860" s="123"/>
      <c r="BQ3860" s="123"/>
      <c r="BR3860" s="123"/>
      <c r="BX3860" s="123"/>
      <c r="BY3860" s="123"/>
      <c r="CB3860" s="129" t="s">
        <v>3206</v>
      </c>
      <c r="CC3860" s="129" t="s">
        <v>204</v>
      </c>
      <c r="CD3860" s="129" t="s">
        <v>3209</v>
      </c>
      <c r="CE3860" s="129" t="s">
        <v>3404</v>
      </c>
      <c r="CF3860" s="129" t="s">
        <v>3414</v>
      </c>
      <c r="CG3860" s="131" t="s">
        <v>18213</v>
      </c>
      <c r="CH3860" s="131" t="s">
        <v>16368</v>
      </c>
      <c r="CI3860" s="124" t="s">
        <v>22843</v>
      </c>
    </row>
    <row r="3861" spans="45:87" ht="15" hidden="1" x14ac:dyDescent="0.25">
      <c r="AS3861" s="124" t="s">
        <v>8056</v>
      </c>
      <c r="AT3861" s="129" t="s">
        <v>3206</v>
      </c>
      <c r="AU3861" s="129" t="s">
        <v>204</v>
      </c>
      <c r="AV3861" s="129" t="s">
        <v>3209</v>
      </c>
      <c r="AW3861" s="129" t="s">
        <v>3404</v>
      </c>
      <c r="AX3861" s="129" t="s">
        <v>3415</v>
      </c>
      <c r="AZ3861" s="129" t="s">
        <v>3984</v>
      </c>
      <c r="BA3861" s="130" t="s">
        <v>16369</v>
      </c>
      <c r="BB3861" s="130" t="s">
        <v>16370</v>
      </c>
      <c r="BH3861" s="124"/>
      <c r="BI3861" s="124"/>
      <c r="BP3861" s="123"/>
      <c r="BQ3861" s="123"/>
      <c r="BR3861" s="123"/>
      <c r="BX3861" s="123"/>
      <c r="BY3861" s="123"/>
      <c r="CB3861" s="129" t="s">
        <v>3206</v>
      </c>
      <c r="CC3861" s="129" t="s">
        <v>204</v>
      </c>
      <c r="CD3861" s="129" t="s">
        <v>3209</v>
      </c>
      <c r="CE3861" s="129" t="s">
        <v>3404</v>
      </c>
      <c r="CF3861" s="129" t="s">
        <v>3415</v>
      </c>
      <c r="CG3861" s="131" t="s">
        <v>18213</v>
      </c>
      <c r="CH3861" s="131" t="s">
        <v>16370</v>
      </c>
      <c r="CI3861" s="124" t="s">
        <v>22844</v>
      </c>
    </row>
    <row r="3862" spans="45:87" ht="15" hidden="1" x14ac:dyDescent="0.25">
      <c r="AS3862" s="124" t="s">
        <v>8057</v>
      </c>
      <c r="AT3862" s="129" t="s">
        <v>3206</v>
      </c>
      <c r="AU3862" s="129" t="s">
        <v>204</v>
      </c>
      <c r="AV3862" s="129" t="s">
        <v>3209</v>
      </c>
      <c r="AW3862" s="129" t="s">
        <v>3404</v>
      </c>
      <c r="AX3862" s="129" t="s">
        <v>3416</v>
      </c>
      <c r="AZ3862" s="129" t="s">
        <v>3984</v>
      </c>
      <c r="BA3862" s="130" t="s">
        <v>16371</v>
      </c>
      <c r="BB3862" s="130" t="s">
        <v>16372</v>
      </c>
      <c r="BH3862" s="124"/>
      <c r="BI3862" s="124"/>
      <c r="BP3862" s="123"/>
      <c r="BQ3862" s="123"/>
      <c r="BR3862" s="123"/>
      <c r="BX3862" s="123"/>
      <c r="BY3862" s="123"/>
      <c r="CB3862" s="129" t="s">
        <v>3206</v>
      </c>
      <c r="CC3862" s="129" t="s">
        <v>204</v>
      </c>
      <c r="CD3862" s="129" t="s">
        <v>3209</v>
      </c>
      <c r="CE3862" s="129" t="s">
        <v>3404</v>
      </c>
      <c r="CF3862" s="129" t="s">
        <v>3416</v>
      </c>
      <c r="CG3862" s="131" t="s">
        <v>18213</v>
      </c>
      <c r="CH3862" s="131" t="s">
        <v>16372</v>
      </c>
      <c r="CI3862" s="124" t="s">
        <v>22845</v>
      </c>
    </row>
    <row r="3863" spans="45:87" ht="15" hidden="1" x14ac:dyDescent="0.25">
      <c r="AS3863" s="124" t="s">
        <v>8058</v>
      </c>
      <c r="AT3863" s="129" t="s">
        <v>3206</v>
      </c>
      <c r="AU3863" s="129" t="s">
        <v>204</v>
      </c>
      <c r="AV3863" s="129" t="s">
        <v>3209</v>
      </c>
      <c r="AW3863" s="129" t="s">
        <v>3404</v>
      </c>
      <c r="AX3863" s="129" t="s">
        <v>3417</v>
      </c>
      <c r="AZ3863" s="129" t="s">
        <v>3984</v>
      </c>
      <c r="BA3863" s="130" t="s">
        <v>16373</v>
      </c>
      <c r="BB3863" s="130" t="s">
        <v>16374</v>
      </c>
      <c r="BH3863" s="124"/>
      <c r="BI3863" s="124"/>
      <c r="BP3863" s="123"/>
      <c r="BQ3863" s="123"/>
      <c r="BR3863" s="123"/>
      <c r="BX3863" s="123"/>
      <c r="BY3863" s="123"/>
      <c r="CB3863" s="129" t="s">
        <v>3206</v>
      </c>
      <c r="CC3863" s="129" t="s">
        <v>204</v>
      </c>
      <c r="CD3863" s="129" t="s">
        <v>3209</v>
      </c>
      <c r="CE3863" s="129" t="s">
        <v>3404</v>
      </c>
      <c r="CF3863" s="129" t="s">
        <v>3417</v>
      </c>
      <c r="CG3863" s="131" t="s">
        <v>18213</v>
      </c>
      <c r="CH3863" s="131" t="s">
        <v>16374</v>
      </c>
      <c r="CI3863" s="124" t="s">
        <v>22846</v>
      </c>
    </row>
    <row r="3864" spans="45:87" ht="15" hidden="1" x14ac:dyDescent="0.25">
      <c r="AS3864" s="124" t="s">
        <v>8059</v>
      </c>
      <c r="AT3864" s="129" t="s">
        <v>3206</v>
      </c>
      <c r="AU3864" s="129" t="s">
        <v>204</v>
      </c>
      <c r="AV3864" s="129" t="s">
        <v>3209</v>
      </c>
      <c r="AW3864" s="129" t="s">
        <v>3404</v>
      </c>
      <c r="AX3864" s="129" t="s">
        <v>3418</v>
      </c>
      <c r="AZ3864" s="129" t="s">
        <v>3984</v>
      </c>
      <c r="BA3864" s="130" t="s">
        <v>16375</v>
      </c>
      <c r="BB3864" s="130" t="s">
        <v>16376</v>
      </c>
      <c r="BH3864" s="124"/>
      <c r="BI3864" s="124"/>
      <c r="BP3864" s="123"/>
      <c r="BQ3864" s="123"/>
      <c r="BR3864" s="123"/>
      <c r="BX3864" s="123"/>
      <c r="BY3864" s="123"/>
      <c r="CB3864" s="129" t="s">
        <v>3206</v>
      </c>
      <c r="CC3864" s="129" t="s">
        <v>204</v>
      </c>
      <c r="CD3864" s="129" t="s">
        <v>3209</v>
      </c>
      <c r="CE3864" s="129" t="s">
        <v>3404</v>
      </c>
      <c r="CF3864" s="129" t="s">
        <v>3418</v>
      </c>
      <c r="CG3864" s="131" t="s">
        <v>18213</v>
      </c>
      <c r="CH3864" s="131" t="s">
        <v>16376</v>
      </c>
      <c r="CI3864" s="124" t="s">
        <v>22847</v>
      </c>
    </row>
    <row r="3865" spans="45:87" ht="15" hidden="1" x14ac:dyDescent="0.25">
      <c r="AS3865" s="124" t="s">
        <v>8060</v>
      </c>
      <c r="AT3865" s="129" t="s">
        <v>3206</v>
      </c>
      <c r="AU3865" s="129" t="s">
        <v>204</v>
      </c>
      <c r="AV3865" s="129" t="s">
        <v>3209</v>
      </c>
      <c r="AW3865" s="129" t="s">
        <v>3404</v>
      </c>
      <c r="AX3865" s="129" t="s">
        <v>3419</v>
      </c>
      <c r="AZ3865" s="129" t="s">
        <v>3984</v>
      </c>
      <c r="BA3865" s="130" t="s">
        <v>16377</v>
      </c>
      <c r="BB3865" s="130" t="s">
        <v>16378</v>
      </c>
      <c r="BH3865" s="124"/>
      <c r="BI3865" s="124"/>
      <c r="BP3865" s="123"/>
      <c r="BQ3865" s="123"/>
      <c r="BR3865" s="123"/>
      <c r="BX3865" s="123"/>
      <c r="BY3865" s="123"/>
      <c r="CB3865" s="129" t="s">
        <v>3206</v>
      </c>
      <c r="CC3865" s="129" t="s">
        <v>204</v>
      </c>
      <c r="CD3865" s="129" t="s">
        <v>3209</v>
      </c>
      <c r="CE3865" s="129" t="s">
        <v>3404</v>
      </c>
      <c r="CF3865" s="129" t="s">
        <v>3419</v>
      </c>
      <c r="CG3865" s="131" t="s">
        <v>18213</v>
      </c>
      <c r="CH3865" s="131" t="s">
        <v>16378</v>
      </c>
      <c r="CI3865" s="124" t="s">
        <v>22848</v>
      </c>
    </row>
    <row r="3866" spans="45:87" ht="15" hidden="1" x14ac:dyDescent="0.25">
      <c r="AS3866" s="124" t="s">
        <v>8061</v>
      </c>
      <c r="AT3866" s="129" t="s">
        <v>3206</v>
      </c>
      <c r="AU3866" s="129" t="s">
        <v>204</v>
      </c>
      <c r="AV3866" s="129" t="s">
        <v>3209</v>
      </c>
      <c r="AW3866" s="129" t="s">
        <v>3404</v>
      </c>
      <c r="AX3866" s="129" t="s">
        <v>3420</v>
      </c>
      <c r="AZ3866" s="129" t="s">
        <v>3984</v>
      </c>
      <c r="BA3866" s="130" t="s">
        <v>16379</v>
      </c>
      <c r="BB3866" s="130" t="s">
        <v>16380</v>
      </c>
      <c r="BH3866" s="124"/>
      <c r="BI3866" s="124"/>
      <c r="BP3866" s="123"/>
      <c r="BQ3866" s="123"/>
      <c r="BR3866" s="123"/>
      <c r="BX3866" s="123"/>
      <c r="BY3866" s="123"/>
      <c r="CB3866" s="129" t="s">
        <v>3206</v>
      </c>
      <c r="CC3866" s="129" t="s">
        <v>204</v>
      </c>
      <c r="CD3866" s="129" t="s">
        <v>3209</v>
      </c>
      <c r="CE3866" s="129" t="s">
        <v>3404</v>
      </c>
      <c r="CF3866" s="129" t="s">
        <v>3420</v>
      </c>
      <c r="CG3866" s="131" t="s">
        <v>18213</v>
      </c>
      <c r="CH3866" s="131" t="s">
        <v>16380</v>
      </c>
      <c r="CI3866" s="124" t="s">
        <v>22849</v>
      </c>
    </row>
    <row r="3867" spans="45:87" ht="15" hidden="1" x14ac:dyDescent="0.25">
      <c r="AS3867" s="124" t="s">
        <v>8062</v>
      </c>
      <c r="AT3867" s="129" t="s">
        <v>3206</v>
      </c>
      <c r="AU3867" s="129" t="s">
        <v>204</v>
      </c>
      <c r="AV3867" s="129" t="s">
        <v>3209</v>
      </c>
      <c r="AW3867" s="129" t="s">
        <v>3404</v>
      </c>
      <c r="AX3867" s="129" t="s">
        <v>3421</v>
      </c>
      <c r="AZ3867" s="129" t="s">
        <v>3984</v>
      </c>
      <c r="BA3867" s="130" t="s">
        <v>16381</v>
      </c>
      <c r="BB3867" s="130" t="s">
        <v>16382</v>
      </c>
      <c r="BH3867" s="124"/>
      <c r="BI3867" s="124"/>
      <c r="BP3867" s="123"/>
      <c r="BQ3867" s="123"/>
      <c r="BR3867" s="123"/>
      <c r="BX3867" s="123"/>
      <c r="BY3867" s="123"/>
      <c r="CB3867" s="129" t="s">
        <v>3206</v>
      </c>
      <c r="CC3867" s="129" t="s">
        <v>204</v>
      </c>
      <c r="CD3867" s="129" t="s">
        <v>3209</v>
      </c>
      <c r="CE3867" s="129" t="s">
        <v>3404</v>
      </c>
      <c r="CF3867" s="129" t="s">
        <v>3421</v>
      </c>
      <c r="CG3867" s="131" t="s">
        <v>18213</v>
      </c>
      <c r="CH3867" s="131" t="s">
        <v>16382</v>
      </c>
      <c r="CI3867" s="124" t="s">
        <v>22850</v>
      </c>
    </row>
    <row r="3868" spans="45:87" ht="15" hidden="1" x14ac:dyDescent="0.25">
      <c r="AS3868" s="124" t="s">
        <v>8063</v>
      </c>
      <c r="AT3868" s="129" t="s">
        <v>3206</v>
      </c>
      <c r="AU3868" s="129" t="s">
        <v>204</v>
      </c>
      <c r="AV3868" s="129" t="s">
        <v>3209</v>
      </c>
      <c r="AW3868" s="129" t="s">
        <v>3404</v>
      </c>
      <c r="AX3868" s="129" t="s">
        <v>3422</v>
      </c>
      <c r="AZ3868" s="129" t="s">
        <v>3984</v>
      </c>
      <c r="BA3868" s="130" t="s">
        <v>16383</v>
      </c>
      <c r="BB3868" s="130" t="s">
        <v>16384</v>
      </c>
      <c r="BH3868" s="124"/>
      <c r="BI3868" s="124"/>
      <c r="BP3868" s="123"/>
      <c r="BQ3868" s="123"/>
      <c r="BR3868" s="123"/>
      <c r="BX3868" s="123"/>
      <c r="BY3868" s="123"/>
      <c r="CB3868" s="129" t="s">
        <v>3206</v>
      </c>
      <c r="CC3868" s="129" t="s">
        <v>204</v>
      </c>
      <c r="CD3868" s="129" t="s">
        <v>3209</v>
      </c>
      <c r="CE3868" s="129" t="s">
        <v>3404</v>
      </c>
      <c r="CF3868" s="129" t="s">
        <v>3422</v>
      </c>
      <c r="CG3868" s="131" t="s">
        <v>18213</v>
      </c>
      <c r="CH3868" s="131" t="s">
        <v>16384</v>
      </c>
      <c r="CI3868" s="124" t="s">
        <v>22851</v>
      </c>
    </row>
    <row r="3869" spans="45:87" ht="15" hidden="1" x14ac:dyDescent="0.25">
      <c r="AS3869" s="124" t="s">
        <v>8064</v>
      </c>
      <c r="AT3869" s="129" t="s">
        <v>3206</v>
      </c>
      <c r="AU3869" s="129" t="s">
        <v>204</v>
      </c>
      <c r="AV3869" s="129" t="s">
        <v>3209</v>
      </c>
      <c r="AW3869" s="129" t="s">
        <v>3404</v>
      </c>
      <c r="AX3869" s="129" t="s">
        <v>3423</v>
      </c>
      <c r="AZ3869" s="129" t="s">
        <v>3984</v>
      </c>
      <c r="BA3869" s="130" t="s">
        <v>16385</v>
      </c>
      <c r="BB3869" s="130" t="s">
        <v>16386</v>
      </c>
      <c r="BH3869" s="124"/>
      <c r="BI3869" s="124"/>
      <c r="BP3869" s="123"/>
      <c r="BQ3869" s="123"/>
      <c r="BR3869" s="123"/>
      <c r="BX3869" s="123"/>
      <c r="BY3869" s="123"/>
      <c r="CB3869" s="129" t="s">
        <v>3206</v>
      </c>
      <c r="CC3869" s="129" t="s">
        <v>204</v>
      </c>
      <c r="CD3869" s="129" t="s">
        <v>3209</v>
      </c>
      <c r="CE3869" s="129" t="s">
        <v>3404</v>
      </c>
      <c r="CF3869" s="129" t="s">
        <v>3423</v>
      </c>
      <c r="CG3869" s="131" t="s">
        <v>18213</v>
      </c>
      <c r="CH3869" s="131" t="s">
        <v>16386</v>
      </c>
      <c r="CI3869" s="124" t="s">
        <v>22852</v>
      </c>
    </row>
    <row r="3870" spans="45:87" ht="15" hidden="1" x14ac:dyDescent="0.25">
      <c r="AS3870" s="124" t="s">
        <v>8065</v>
      </c>
      <c r="AT3870" s="129" t="s">
        <v>3206</v>
      </c>
      <c r="AU3870" s="129" t="s">
        <v>204</v>
      </c>
      <c r="AV3870" s="129" t="s">
        <v>3209</v>
      </c>
      <c r="AW3870" s="129" t="s">
        <v>3404</v>
      </c>
      <c r="AX3870" s="129" t="s">
        <v>3424</v>
      </c>
      <c r="AZ3870" s="129" t="s">
        <v>3984</v>
      </c>
      <c r="BA3870" s="130" t="s">
        <v>16387</v>
      </c>
      <c r="BB3870" s="130" t="s">
        <v>16388</v>
      </c>
      <c r="BH3870" s="124"/>
      <c r="BI3870" s="124"/>
      <c r="BP3870" s="123"/>
      <c r="BQ3870" s="123"/>
      <c r="BR3870" s="123"/>
      <c r="BX3870" s="123"/>
      <c r="BY3870" s="123"/>
      <c r="CB3870" s="129" t="s">
        <v>3206</v>
      </c>
      <c r="CC3870" s="129" t="s">
        <v>204</v>
      </c>
      <c r="CD3870" s="129" t="s">
        <v>3209</v>
      </c>
      <c r="CE3870" s="129" t="s">
        <v>3404</v>
      </c>
      <c r="CF3870" s="129" t="s">
        <v>3424</v>
      </c>
      <c r="CG3870" s="131" t="s">
        <v>18213</v>
      </c>
      <c r="CH3870" s="131" t="s">
        <v>16388</v>
      </c>
      <c r="CI3870" s="124" t="s">
        <v>22853</v>
      </c>
    </row>
    <row r="3871" spans="45:87" ht="15" hidden="1" x14ac:dyDescent="0.25">
      <c r="AS3871" s="124" t="s">
        <v>8066</v>
      </c>
      <c r="AT3871" s="129" t="s">
        <v>3206</v>
      </c>
      <c r="AU3871" s="129" t="s">
        <v>204</v>
      </c>
      <c r="AV3871" s="129" t="s">
        <v>3209</v>
      </c>
      <c r="AW3871" s="129" t="s">
        <v>3404</v>
      </c>
      <c r="AX3871" s="129" t="s">
        <v>3425</v>
      </c>
      <c r="AZ3871" s="129" t="s">
        <v>3984</v>
      </c>
      <c r="BA3871" s="130" t="s">
        <v>16389</v>
      </c>
      <c r="BB3871" s="130" t="s">
        <v>16390</v>
      </c>
      <c r="BH3871" s="124"/>
      <c r="BI3871" s="124"/>
      <c r="BP3871" s="123"/>
      <c r="BQ3871" s="123"/>
      <c r="BR3871" s="123"/>
      <c r="BX3871" s="123"/>
      <c r="BY3871" s="123"/>
      <c r="CB3871" s="129" t="s">
        <v>3206</v>
      </c>
      <c r="CC3871" s="129" t="s">
        <v>204</v>
      </c>
      <c r="CD3871" s="129" t="s">
        <v>3209</v>
      </c>
      <c r="CE3871" s="129" t="s">
        <v>3404</v>
      </c>
      <c r="CF3871" s="129" t="s">
        <v>3425</v>
      </c>
      <c r="CG3871" s="131" t="s">
        <v>18213</v>
      </c>
      <c r="CH3871" s="131" t="s">
        <v>16390</v>
      </c>
      <c r="CI3871" s="124" t="s">
        <v>22854</v>
      </c>
    </row>
    <row r="3872" spans="45:87" ht="15" hidden="1" x14ac:dyDescent="0.25">
      <c r="AS3872" s="124" t="s">
        <v>8067</v>
      </c>
      <c r="AT3872" s="129" t="s">
        <v>3206</v>
      </c>
      <c r="AU3872" s="129" t="s">
        <v>204</v>
      </c>
      <c r="AV3872" s="129" t="s">
        <v>3209</v>
      </c>
      <c r="AW3872" s="129" t="s">
        <v>3404</v>
      </c>
      <c r="AX3872" s="129" t="s">
        <v>3426</v>
      </c>
      <c r="AZ3872" s="129" t="s">
        <v>3984</v>
      </c>
      <c r="BA3872" s="130" t="s">
        <v>16391</v>
      </c>
      <c r="BB3872" s="130" t="s">
        <v>16392</v>
      </c>
      <c r="BH3872" s="124"/>
      <c r="BI3872" s="124"/>
      <c r="BP3872" s="123"/>
      <c r="BQ3872" s="123"/>
      <c r="BR3872" s="123"/>
      <c r="BX3872" s="123"/>
      <c r="BY3872" s="123"/>
      <c r="CB3872" s="129" t="s">
        <v>3206</v>
      </c>
      <c r="CC3872" s="129" t="s">
        <v>204</v>
      </c>
      <c r="CD3872" s="129" t="s">
        <v>3209</v>
      </c>
      <c r="CE3872" s="129" t="s">
        <v>3404</v>
      </c>
      <c r="CF3872" s="129" t="s">
        <v>3426</v>
      </c>
      <c r="CG3872" s="131" t="s">
        <v>18213</v>
      </c>
      <c r="CH3872" s="131" t="s">
        <v>16392</v>
      </c>
      <c r="CI3872" s="124" t="s">
        <v>22855</v>
      </c>
    </row>
    <row r="3873" spans="45:87" ht="15" hidden="1" x14ac:dyDescent="0.25">
      <c r="AS3873" s="124" t="s">
        <v>8068</v>
      </c>
      <c r="AT3873" s="129" t="s">
        <v>3206</v>
      </c>
      <c r="AU3873" s="129" t="s">
        <v>204</v>
      </c>
      <c r="AV3873" s="129" t="s">
        <v>3209</v>
      </c>
      <c r="AW3873" s="129" t="s">
        <v>3404</v>
      </c>
      <c r="AX3873" s="129" t="s">
        <v>3427</v>
      </c>
      <c r="AZ3873" s="129" t="s">
        <v>3984</v>
      </c>
      <c r="BA3873" s="130" t="s">
        <v>16393</v>
      </c>
      <c r="BB3873" s="130" t="s">
        <v>16394</v>
      </c>
      <c r="BH3873" s="124"/>
      <c r="BI3873" s="124"/>
      <c r="BP3873" s="123"/>
      <c r="BQ3873" s="123"/>
      <c r="BR3873" s="123"/>
      <c r="BX3873" s="123"/>
      <c r="BY3873" s="123"/>
      <c r="CB3873" s="129" t="s">
        <v>3206</v>
      </c>
      <c r="CC3873" s="129" t="s">
        <v>204</v>
      </c>
      <c r="CD3873" s="129" t="s">
        <v>3209</v>
      </c>
      <c r="CE3873" s="129" t="s">
        <v>3404</v>
      </c>
      <c r="CF3873" s="129" t="s">
        <v>3427</v>
      </c>
      <c r="CG3873" s="131" t="s">
        <v>18213</v>
      </c>
      <c r="CH3873" s="131" t="s">
        <v>16394</v>
      </c>
      <c r="CI3873" s="124" t="s">
        <v>22856</v>
      </c>
    </row>
    <row r="3874" spans="45:87" ht="15" hidden="1" x14ac:dyDescent="0.25">
      <c r="AS3874" s="124" t="s">
        <v>8069</v>
      </c>
      <c r="AT3874" s="129" t="s">
        <v>3206</v>
      </c>
      <c r="AU3874" s="129" t="s">
        <v>204</v>
      </c>
      <c r="AV3874" s="129" t="s">
        <v>3209</v>
      </c>
      <c r="AW3874" s="129" t="s">
        <v>3404</v>
      </c>
      <c r="AX3874" s="129" t="s">
        <v>3428</v>
      </c>
      <c r="AZ3874" s="129" t="s">
        <v>3984</v>
      </c>
      <c r="BA3874" s="130" t="s">
        <v>16395</v>
      </c>
      <c r="BB3874" s="130" t="s">
        <v>16396</v>
      </c>
      <c r="BH3874" s="124"/>
      <c r="BI3874" s="124"/>
      <c r="BP3874" s="123"/>
      <c r="BQ3874" s="123"/>
      <c r="BR3874" s="123"/>
      <c r="BX3874" s="123"/>
      <c r="BY3874" s="123"/>
      <c r="CB3874" s="129" t="s">
        <v>3206</v>
      </c>
      <c r="CC3874" s="129" t="s">
        <v>204</v>
      </c>
      <c r="CD3874" s="129" t="s">
        <v>3209</v>
      </c>
      <c r="CE3874" s="129" t="s">
        <v>3404</v>
      </c>
      <c r="CF3874" s="129" t="s">
        <v>3428</v>
      </c>
      <c r="CG3874" s="131" t="s">
        <v>18213</v>
      </c>
      <c r="CH3874" s="131" t="s">
        <v>16396</v>
      </c>
      <c r="CI3874" s="124" t="s">
        <v>22857</v>
      </c>
    </row>
    <row r="3875" spans="45:87" ht="15" hidden="1" x14ac:dyDescent="0.25">
      <c r="AS3875" s="124" t="s">
        <v>8070</v>
      </c>
      <c r="AT3875" s="129" t="s">
        <v>3206</v>
      </c>
      <c r="AU3875" s="129" t="s">
        <v>204</v>
      </c>
      <c r="AV3875" s="129" t="s">
        <v>3209</v>
      </c>
      <c r="AW3875" s="129" t="s">
        <v>3404</v>
      </c>
      <c r="AX3875" s="129" t="s">
        <v>3429</v>
      </c>
      <c r="AZ3875" s="129" t="s">
        <v>3984</v>
      </c>
      <c r="BA3875" s="130" t="s">
        <v>16397</v>
      </c>
      <c r="BB3875" s="130" t="s">
        <v>16398</v>
      </c>
      <c r="BH3875" s="124"/>
      <c r="BI3875" s="124"/>
      <c r="BP3875" s="123"/>
      <c r="BQ3875" s="123"/>
      <c r="BR3875" s="123"/>
      <c r="BX3875" s="123"/>
      <c r="BY3875" s="123"/>
      <c r="CB3875" s="129" t="s">
        <v>3206</v>
      </c>
      <c r="CC3875" s="129" t="s">
        <v>204</v>
      </c>
      <c r="CD3875" s="129" t="s">
        <v>3209</v>
      </c>
      <c r="CE3875" s="129" t="s">
        <v>3404</v>
      </c>
      <c r="CF3875" s="129" t="s">
        <v>3429</v>
      </c>
      <c r="CG3875" s="131" t="s">
        <v>18213</v>
      </c>
      <c r="CH3875" s="131" t="s">
        <v>16398</v>
      </c>
      <c r="CI3875" s="124" t="s">
        <v>22858</v>
      </c>
    </row>
    <row r="3876" spans="45:87" ht="15" hidden="1" x14ac:dyDescent="0.25">
      <c r="AS3876" s="124" t="s">
        <v>8071</v>
      </c>
      <c r="AT3876" s="129" t="s">
        <v>3206</v>
      </c>
      <c r="AU3876" s="129" t="s">
        <v>204</v>
      </c>
      <c r="AV3876" s="129" t="s">
        <v>3209</v>
      </c>
      <c r="AW3876" s="129" t="s">
        <v>3404</v>
      </c>
      <c r="AX3876" s="129" t="s">
        <v>3430</v>
      </c>
      <c r="AZ3876" s="129" t="s">
        <v>3984</v>
      </c>
      <c r="BA3876" s="130" t="s">
        <v>16399</v>
      </c>
      <c r="BB3876" s="130" t="s">
        <v>16400</v>
      </c>
      <c r="BH3876" s="124"/>
      <c r="BI3876" s="124"/>
      <c r="BP3876" s="123"/>
      <c r="BQ3876" s="123"/>
      <c r="BR3876" s="123"/>
      <c r="BX3876" s="123"/>
      <c r="BY3876" s="123"/>
      <c r="CB3876" s="129" t="s">
        <v>3206</v>
      </c>
      <c r="CC3876" s="129" t="s">
        <v>204</v>
      </c>
      <c r="CD3876" s="129" t="s">
        <v>3209</v>
      </c>
      <c r="CE3876" s="129" t="s">
        <v>3404</v>
      </c>
      <c r="CF3876" s="129" t="s">
        <v>3430</v>
      </c>
      <c r="CG3876" s="131" t="s">
        <v>18213</v>
      </c>
      <c r="CH3876" s="131" t="s">
        <v>16400</v>
      </c>
      <c r="CI3876" s="124" t="s">
        <v>22859</v>
      </c>
    </row>
    <row r="3877" spans="45:87" ht="15" hidden="1" x14ac:dyDescent="0.25">
      <c r="AS3877" s="124" t="s">
        <v>8072</v>
      </c>
      <c r="AT3877" s="129" t="s">
        <v>3206</v>
      </c>
      <c r="AU3877" s="129" t="s">
        <v>204</v>
      </c>
      <c r="AV3877" s="129" t="s">
        <v>3209</v>
      </c>
      <c r="AW3877" s="129" t="s">
        <v>3404</v>
      </c>
      <c r="AX3877" s="129" t="s">
        <v>3431</v>
      </c>
      <c r="AZ3877" s="129" t="s">
        <v>3984</v>
      </c>
      <c r="BA3877" s="130" t="s">
        <v>16401</v>
      </c>
      <c r="BB3877" s="130" t="s">
        <v>16402</v>
      </c>
      <c r="BH3877" s="124"/>
      <c r="BI3877" s="124"/>
      <c r="BP3877" s="123"/>
      <c r="BQ3877" s="123"/>
      <c r="BR3877" s="123"/>
      <c r="BX3877" s="123"/>
      <c r="BY3877" s="123"/>
      <c r="CB3877" s="129" t="s">
        <v>3206</v>
      </c>
      <c r="CC3877" s="129" t="s">
        <v>204</v>
      </c>
      <c r="CD3877" s="129" t="s">
        <v>3209</v>
      </c>
      <c r="CE3877" s="129" t="s">
        <v>3404</v>
      </c>
      <c r="CF3877" s="129" t="s">
        <v>3431</v>
      </c>
      <c r="CG3877" s="131" t="s">
        <v>18213</v>
      </c>
      <c r="CH3877" s="131" t="s">
        <v>16402</v>
      </c>
      <c r="CI3877" s="124" t="s">
        <v>22860</v>
      </c>
    </row>
    <row r="3878" spans="45:87" ht="15" hidden="1" x14ac:dyDescent="0.25">
      <c r="AS3878" s="124" t="s">
        <v>8073</v>
      </c>
      <c r="AT3878" s="129" t="s">
        <v>3206</v>
      </c>
      <c r="AU3878" s="129" t="s">
        <v>204</v>
      </c>
      <c r="AV3878" s="129" t="s">
        <v>3209</v>
      </c>
      <c r="AW3878" s="129" t="s">
        <v>3432</v>
      </c>
      <c r="AX3878" s="129" t="s">
        <v>3433</v>
      </c>
      <c r="AZ3878" s="129" t="s">
        <v>3984</v>
      </c>
      <c r="BA3878" s="130" t="s">
        <v>16403</v>
      </c>
      <c r="BB3878" s="130" t="s">
        <v>16404</v>
      </c>
      <c r="BH3878" s="124"/>
      <c r="BI3878" s="124"/>
      <c r="BP3878" s="123"/>
      <c r="BQ3878" s="123"/>
      <c r="BR3878" s="123"/>
      <c r="BX3878" s="123"/>
      <c r="BY3878" s="123"/>
      <c r="CB3878" s="129" t="s">
        <v>3206</v>
      </c>
      <c r="CC3878" s="129" t="s">
        <v>204</v>
      </c>
      <c r="CD3878" s="129" t="s">
        <v>3209</v>
      </c>
      <c r="CE3878" s="129" t="s">
        <v>3432</v>
      </c>
      <c r="CF3878" s="129" t="s">
        <v>3433</v>
      </c>
      <c r="CG3878" s="131" t="s">
        <v>18214</v>
      </c>
      <c r="CH3878" s="131" t="s">
        <v>16404</v>
      </c>
      <c r="CI3878" s="124" t="s">
        <v>22861</v>
      </c>
    </row>
    <row r="3879" spans="45:87" ht="15" hidden="1" x14ac:dyDescent="0.25">
      <c r="AS3879" s="124" t="s">
        <v>8074</v>
      </c>
      <c r="AT3879" s="129" t="s">
        <v>3206</v>
      </c>
      <c r="AU3879" s="129" t="s">
        <v>204</v>
      </c>
      <c r="AV3879" s="129" t="s">
        <v>3209</v>
      </c>
      <c r="AW3879" s="129" t="s">
        <v>3432</v>
      </c>
      <c r="AX3879" s="129" t="s">
        <v>3434</v>
      </c>
      <c r="AZ3879" s="129" t="s">
        <v>3984</v>
      </c>
      <c r="BA3879" s="130" t="s">
        <v>16405</v>
      </c>
      <c r="BB3879" s="130" t="s">
        <v>16406</v>
      </c>
      <c r="BH3879" s="124"/>
      <c r="BI3879" s="124"/>
      <c r="BP3879" s="123"/>
      <c r="BQ3879" s="123"/>
      <c r="BR3879" s="123"/>
      <c r="BX3879" s="123"/>
      <c r="BY3879" s="123"/>
      <c r="CB3879" s="129" t="s">
        <v>3206</v>
      </c>
      <c r="CC3879" s="129" t="s">
        <v>204</v>
      </c>
      <c r="CD3879" s="129" t="s">
        <v>3209</v>
      </c>
      <c r="CE3879" s="129" t="s">
        <v>3432</v>
      </c>
      <c r="CF3879" s="129" t="s">
        <v>3434</v>
      </c>
      <c r="CG3879" s="131" t="s">
        <v>18214</v>
      </c>
      <c r="CH3879" s="131" t="s">
        <v>16406</v>
      </c>
      <c r="CI3879" s="124" t="s">
        <v>22862</v>
      </c>
    </row>
    <row r="3880" spans="45:87" ht="15" hidden="1" x14ac:dyDescent="0.25">
      <c r="AS3880" s="124" t="s">
        <v>8075</v>
      </c>
      <c r="AT3880" s="129" t="s">
        <v>3206</v>
      </c>
      <c r="AU3880" s="129" t="s">
        <v>204</v>
      </c>
      <c r="AV3880" s="129" t="s">
        <v>3209</v>
      </c>
      <c r="AW3880" s="129" t="s">
        <v>3432</v>
      </c>
      <c r="AX3880" s="129" t="s">
        <v>3435</v>
      </c>
      <c r="AZ3880" s="129" t="s">
        <v>3984</v>
      </c>
      <c r="BA3880" s="130" t="s">
        <v>16407</v>
      </c>
      <c r="BB3880" s="130" t="s">
        <v>16408</v>
      </c>
      <c r="BH3880" s="124"/>
      <c r="BI3880" s="124"/>
      <c r="BP3880" s="123"/>
      <c r="BQ3880" s="123"/>
      <c r="BR3880" s="123"/>
      <c r="BX3880" s="123"/>
      <c r="BY3880" s="123"/>
      <c r="CB3880" s="129" t="s">
        <v>3206</v>
      </c>
      <c r="CC3880" s="129" t="s">
        <v>204</v>
      </c>
      <c r="CD3880" s="129" t="s">
        <v>3209</v>
      </c>
      <c r="CE3880" s="129" t="s">
        <v>3432</v>
      </c>
      <c r="CF3880" s="129" t="s">
        <v>3435</v>
      </c>
      <c r="CG3880" s="131" t="s">
        <v>18214</v>
      </c>
      <c r="CH3880" s="131" t="s">
        <v>16408</v>
      </c>
      <c r="CI3880" s="124" t="s">
        <v>22863</v>
      </c>
    </row>
    <row r="3881" spans="45:87" ht="15" hidden="1" x14ac:dyDescent="0.25">
      <c r="AS3881" s="124" t="s">
        <v>8076</v>
      </c>
      <c r="AT3881" s="129" t="s">
        <v>3206</v>
      </c>
      <c r="AU3881" s="129" t="s">
        <v>204</v>
      </c>
      <c r="AV3881" s="129" t="s">
        <v>3209</v>
      </c>
      <c r="AW3881" s="129" t="s">
        <v>3432</v>
      </c>
      <c r="AX3881" s="129" t="s">
        <v>3436</v>
      </c>
      <c r="AZ3881" s="129" t="s">
        <v>3984</v>
      </c>
      <c r="BA3881" s="130" t="s">
        <v>16409</v>
      </c>
      <c r="BB3881" s="130" t="s">
        <v>16410</v>
      </c>
      <c r="BH3881" s="124"/>
      <c r="BI3881" s="124"/>
      <c r="BP3881" s="123"/>
      <c r="BQ3881" s="123"/>
      <c r="BR3881" s="123"/>
      <c r="BX3881" s="123"/>
      <c r="BY3881" s="123"/>
      <c r="CB3881" s="129" t="s">
        <v>3206</v>
      </c>
      <c r="CC3881" s="129" t="s">
        <v>204</v>
      </c>
      <c r="CD3881" s="129" t="s">
        <v>3209</v>
      </c>
      <c r="CE3881" s="129" t="s">
        <v>3432</v>
      </c>
      <c r="CF3881" s="129" t="s">
        <v>3436</v>
      </c>
      <c r="CG3881" s="131" t="s">
        <v>18214</v>
      </c>
      <c r="CH3881" s="131" t="s">
        <v>16410</v>
      </c>
      <c r="CI3881" s="124" t="s">
        <v>22864</v>
      </c>
    </row>
    <row r="3882" spans="45:87" ht="15" hidden="1" x14ac:dyDescent="0.25">
      <c r="AS3882" s="124" t="s">
        <v>8077</v>
      </c>
      <c r="AT3882" s="129" t="s">
        <v>3206</v>
      </c>
      <c r="AU3882" s="129" t="s">
        <v>204</v>
      </c>
      <c r="AV3882" s="129" t="s">
        <v>3209</v>
      </c>
      <c r="AW3882" s="129" t="s">
        <v>3432</v>
      </c>
      <c r="AX3882" s="129" t="s">
        <v>3437</v>
      </c>
      <c r="AZ3882" s="129" t="s">
        <v>3984</v>
      </c>
      <c r="BA3882" s="130" t="s">
        <v>16411</v>
      </c>
      <c r="BB3882" s="130" t="s">
        <v>16412</v>
      </c>
      <c r="BH3882" s="124"/>
      <c r="BI3882" s="124"/>
      <c r="BP3882" s="123"/>
      <c r="BQ3882" s="123"/>
      <c r="BR3882" s="123"/>
      <c r="BX3882" s="123"/>
      <c r="BY3882" s="123"/>
      <c r="CB3882" s="129" t="s">
        <v>3206</v>
      </c>
      <c r="CC3882" s="129" t="s">
        <v>204</v>
      </c>
      <c r="CD3882" s="129" t="s">
        <v>3209</v>
      </c>
      <c r="CE3882" s="129" t="s">
        <v>3432</v>
      </c>
      <c r="CF3882" s="129" t="s">
        <v>3437</v>
      </c>
      <c r="CG3882" s="131" t="s">
        <v>18214</v>
      </c>
      <c r="CH3882" s="131" t="s">
        <v>16412</v>
      </c>
      <c r="CI3882" s="124" t="s">
        <v>22865</v>
      </c>
    </row>
    <row r="3883" spans="45:87" ht="15" hidden="1" x14ac:dyDescent="0.25">
      <c r="AS3883" s="124" t="s">
        <v>8078</v>
      </c>
      <c r="AT3883" s="129" t="s">
        <v>3206</v>
      </c>
      <c r="AU3883" s="129" t="s">
        <v>204</v>
      </c>
      <c r="AV3883" s="129" t="s">
        <v>3209</v>
      </c>
      <c r="AW3883" s="129" t="s">
        <v>3432</v>
      </c>
      <c r="AX3883" s="129" t="s">
        <v>3438</v>
      </c>
      <c r="AZ3883" s="129" t="s">
        <v>3984</v>
      </c>
      <c r="BA3883" s="130" t="s">
        <v>16413</v>
      </c>
      <c r="BB3883" s="130" t="s">
        <v>16414</v>
      </c>
      <c r="BH3883" s="124"/>
      <c r="BI3883" s="124"/>
      <c r="BP3883" s="123"/>
      <c r="BQ3883" s="123"/>
      <c r="BR3883" s="123"/>
      <c r="BX3883" s="123"/>
      <c r="BY3883" s="123"/>
      <c r="CB3883" s="129" t="s">
        <v>3206</v>
      </c>
      <c r="CC3883" s="129" t="s">
        <v>204</v>
      </c>
      <c r="CD3883" s="129" t="s">
        <v>3209</v>
      </c>
      <c r="CE3883" s="129" t="s">
        <v>3432</v>
      </c>
      <c r="CF3883" s="129" t="s">
        <v>3438</v>
      </c>
      <c r="CG3883" s="131" t="s">
        <v>18214</v>
      </c>
      <c r="CH3883" s="131" t="s">
        <v>16414</v>
      </c>
      <c r="CI3883" s="124" t="s">
        <v>22866</v>
      </c>
    </row>
    <row r="3884" spans="45:87" ht="15" hidden="1" x14ac:dyDescent="0.25">
      <c r="AS3884" s="124" t="s">
        <v>8079</v>
      </c>
      <c r="AT3884" s="129" t="s">
        <v>3206</v>
      </c>
      <c r="AU3884" s="129" t="s">
        <v>204</v>
      </c>
      <c r="AV3884" s="129" t="s">
        <v>3209</v>
      </c>
      <c r="AW3884" s="129" t="s">
        <v>3432</v>
      </c>
      <c r="AX3884" s="129" t="s">
        <v>3439</v>
      </c>
      <c r="AZ3884" s="129" t="s">
        <v>3984</v>
      </c>
      <c r="BA3884" s="130" t="s">
        <v>16415</v>
      </c>
      <c r="BB3884" s="130" t="s">
        <v>16416</v>
      </c>
      <c r="BH3884" s="124"/>
      <c r="BI3884" s="124"/>
      <c r="BP3884" s="123"/>
      <c r="BQ3884" s="123"/>
      <c r="BR3884" s="123"/>
      <c r="BX3884" s="123"/>
      <c r="BY3884" s="123"/>
      <c r="CB3884" s="129" t="s">
        <v>3206</v>
      </c>
      <c r="CC3884" s="129" t="s">
        <v>204</v>
      </c>
      <c r="CD3884" s="129" t="s">
        <v>3209</v>
      </c>
      <c r="CE3884" s="129" t="s">
        <v>3432</v>
      </c>
      <c r="CF3884" s="129" t="s">
        <v>3439</v>
      </c>
      <c r="CG3884" s="131" t="s">
        <v>18214</v>
      </c>
      <c r="CH3884" s="131" t="s">
        <v>16416</v>
      </c>
      <c r="CI3884" s="124" t="s">
        <v>22867</v>
      </c>
    </row>
    <row r="3885" spans="45:87" ht="15" hidden="1" x14ac:dyDescent="0.25">
      <c r="AS3885" s="124" t="s">
        <v>8080</v>
      </c>
      <c r="AT3885" s="129" t="s">
        <v>3206</v>
      </c>
      <c r="AU3885" s="129" t="s">
        <v>204</v>
      </c>
      <c r="AV3885" s="129" t="s">
        <v>3209</v>
      </c>
      <c r="AW3885" s="129" t="s">
        <v>3432</v>
      </c>
      <c r="AX3885" s="129" t="s">
        <v>3440</v>
      </c>
      <c r="AZ3885" s="129" t="s">
        <v>3984</v>
      </c>
      <c r="BA3885" s="130" t="s">
        <v>16417</v>
      </c>
      <c r="BB3885" s="130" t="s">
        <v>16418</v>
      </c>
      <c r="BH3885" s="124"/>
      <c r="BI3885" s="124"/>
      <c r="BP3885" s="123"/>
      <c r="BQ3885" s="123"/>
      <c r="BR3885" s="123"/>
      <c r="BX3885" s="123"/>
      <c r="BY3885" s="123"/>
      <c r="CB3885" s="129" t="s">
        <v>3206</v>
      </c>
      <c r="CC3885" s="129" t="s">
        <v>204</v>
      </c>
      <c r="CD3885" s="129" t="s">
        <v>3209</v>
      </c>
      <c r="CE3885" s="129" t="s">
        <v>3432</v>
      </c>
      <c r="CF3885" s="129" t="s">
        <v>3440</v>
      </c>
      <c r="CG3885" s="131" t="s">
        <v>18214</v>
      </c>
      <c r="CH3885" s="131" t="s">
        <v>16418</v>
      </c>
      <c r="CI3885" s="124" t="s">
        <v>22868</v>
      </c>
    </row>
    <row r="3886" spans="45:87" ht="15" hidden="1" x14ac:dyDescent="0.25">
      <c r="AS3886" s="124" t="s">
        <v>8081</v>
      </c>
      <c r="AT3886" s="129" t="s">
        <v>3206</v>
      </c>
      <c r="AU3886" s="129" t="s">
        <v>204</v>
      </c>
      <c r="AV3886" s="129" t="s">
        <v>3209</v>
      </c>
      <c r="AW3886" s="129" t="s">
        <v>3432</v>
      </c>
      <c r="AX3886" s="129" t="s">
        <v>3441</v>
      </c>
      <c r="AZ3886" s="129" t="s">
        <v>3984</v>
      </c>
      <c r="BA3886" s="130" t="s">
        <v>16419</v>
      </c>
      <c r="BB3886" s="130" t="s">
        <v>16420</v>
      </c>
      <c r="BH3886" s="124"/>
      <c r="BI3886" s="124"/>
      <c r="BP3886" s="123"/>
      <c r="BQ3886" s="123"/>
      <c r="BR3886" s="123"/>
      <c r="BX3886" s="123"/>
      <c r="BY3886" s="123"/>
      <c r="CB3886" s="129" t="s">
        <v>3206</v>
      </c>
      <c r="CC3886" s="129" t="s">
        <v>204</v>
      </c>
      <c r="CD3886" s="129" t="s">
        <v>3209</v>
      </c>
      <c r="CE3886" s="129" t="s">
        <v>3432</v>
      </c>
      <c r="CF3886" s="129" t="s">
        <v>3441</v>
      </c>
      <c r="CG3886" s="131" t="s">
        <v>18214</v>
      </c>
      <c r="CH3886" s="131" t="s">
        <v>16420</v>
      </c>
      <c r="CI3886" s="124" t="s">
        <v>22869</v>
      </c>
    </row>
    <row r="3887" spans="45:87" ht="15" hidden="1" x14ac:dyDescent="0.25">
      <c r="AS3887" s="124" t="s">
        <v>8082</v>
      </c>
      <c r="AT3887" s="129" t="s">
        <v>3206</v>
      </c>
      <c r="AU3887" s="129" t="s">
        <v>204</v>
      </c>
      <c r="AV3887" s="129" t="s">
        <v>3209</v>
      </c>
      <c r="AW3887" s="129" t="s">
        <v>3432</v>
      </c>
      <c r="AX3887" s="129" t="s">
        <v>3442</v>
      </c>
      <c r="AZ3887" s="129" t="s">
        <v>3984</v>
      </c>
      <c r="BA3887" s="130" t="s">
        <v>16421</v>
      </c>
      <c r="BB3887" s="130" t="s">
        <v>16422</v>
      </c>
      <c r="BH3887" s="124"/>
      <c r="BI3887" s="124"/>
      <c r="BP3887" s="123"/>
      <c r="BQ3887" s="123"/>
      <c r="BR3887" s="123"/>
      <c r="BX3887" s="123"/>
      <c r="BY3887" s="123"/>
      <c r="CB3887" s="129" t="s">
        <v>3206</v>
      </c>
      <c r="CC3887" s="129" t="s">
        <v>204</v>
      </c>
      <c r="CD3887" s="129" t="s">
        <v>3209</v>
      </c>
      <c r="CE3887" s="129" t="s">
        <v>3432</v>
      </c>
      <c r="CF3887" s="129" t="s">
        <v>3442</v>
      </c>
      <c r="CG3887" s="131" t="s">
        <v>18214</v>
      </c>
      <c r="CH3887" s="131" t="s">
        <v>16422</v>
      </c>
      <c r="CI3887" s="124" t="s">
        <v>22870</v>
      </c>
    </row>
    <row r="3888" spans="45:87" ht="15" hidden="1" x14ac:dyDescent="0.25">
      <c r="AS3888" s="124" t="s">
        <v>8083</v>
      </c>
      <c r="AT3888" s="129" t="s">
        <v>3206</v>
      </c>
      <c r="AU3888" s="129" t="s">
        <v>204</v>
      </c>
      <c r="AV3888" s="129" t="s">
        <v>3209</v>
      </c>
      <c r="AW3888" s="129" t="s">
        <v>3432</v>
      </c>
      <c r="AX3888" s="129" t="s">
        <v>3443</v>
      </c>
      <c r="AZ3888" s="129" t="s">
        <v>3984</v>
      </c>
      <c r="BA3888" s="130" t="s">
        <v>16423</v>
      </c>
      <c r="BB3888" s="130" t="s">
        <v>16424</v>
      </c>
      <c r="BH3888" s="124"/>
      <c r="BI3888" s="124"/>
      <c r="BP3888" s="123"/>
      <c r="BQ3888" s="123"/>
      <c r="BR3888" s="123"/>
      <c r="BX3888" s="123"/>
      <c r="BY3888" s="123"/>
      <c r="CB3888" s="129" t="s">
        <v>3206</v>
      </c>
      <c r="CC3888" s="129" t="s">
        <v>204</v>
      </c>
      <c r="CD3888" s="129" t="s">
        <v>3209</v>
      </c>
      <c r="CE3888" s="129" t="s">
        <v>3432</v>
      </c>
      <c r="CF3888" s="129" t="s">
        <v>3443</v>
      </c>
      <c r="CG3888" s="131" t="s">
        <v>18214</v>
      </c>
      <c r="CH3888" s="131" t="s">
        <v>16424</v>
      </c>
      <c r="CI3888" s="124" t="s">
        <v>22871</v>
      </c>
    </row>
    <row r="3889" spans="45:87" ht="15" hidden="1" x14ac:dyDescent="0.25">
      <c r="AS3889" s="124" t="s">
        <v>8084</v>
      </c>
      <c r="AT3889" s="129" t="s">
        <v>3206</v>
      </c>
      <c r="AU3889" s="129" t="s">
        <v>204</v>
      </c>
      <c r="AV3889" s="129" t="s">
        <v>3209</v>
      </c>
      <c r="AW3889" s="129" t="s">
        <v>3432</v>
      </c>
      <c r="AX3889" s="129" t="s">
        <v>3444</v>
      </c>
      <c r="AZ3889" s="129" t="s">
        <v>3984</v>
      </c>
      <c r="BA3889" s="130" t="s">
        <v>16425</v>
      </c>
      <c r="BB3889" s="130" t="s">
        <v>16426</v>
      </c>
      <c r="BH3889" s="124"/>
      <c r="BI3889" s="124"/>
      <c r="BP3889" s="123"/>
      <c r="BQ3889" s="123"/>
      <c r="BR3889" s="123"/>
      <c r="BX3889" s="123"/>
      <c r="BY3889" s="123"/>
      <c r="CB3889" s="129" t="s">
        <v>3206</v>
      </c>
      <c r="CC3889" s="129" t="s">
        <v>204</v>
      </c>
      <c r="CD3889" s="129" t="s">
        <v>3209</v>
      </c>
      <c r="CE3889" s="129" t="s">
        <v>3432</v>
      </c>
      <c r="CF3889" s="129" t="s">
        <v>3444</v>
      </c>
      <c r="CG3889" s="131" t="s">
        <v>18214</v>
      </c>
      <c r="CH3889" s="131" t="s">
        <v>16426</v>
      </c>
      <c r="CI3889" s="124" t="s">
        <v>22872</v>
      </c>
    </row>
    <row r="3890" spans="45:87" ht="15" hidden="1" x14ac:dyDescent="0.25">
      <c r="AS3890" s="124" t="s">
        <v>8085</v>
      </c>
      <c r="AT3890" s="129" t="s">
        <v>3206</v>
      </c>
      <c r="AU3890" s="129" t="s">
        <v>204</v>
      </c>
      <c r="AV3890" s="129" t="s">
        <v>3209</v>
      </c>
      <c r="AW3890" s="129" t="s">
        <v>3432</v>
      </c>
      <c r="AX3890" s="129" t="s">
        <v>3445</v>
      </c>
      <c r="AZ3890" s="129" t="s">
        <v>3984</v>
      </c>
      <c r="BA3890" s="130" t="s">
        <v>16427</v>
      </c>
      <c r="BB3890" s="130" t="s">
        <v>16428</v>
      </c>
      <c r="BH3890" s="124"/>
      <c r="BI3890" s="124"/>
      <c r="BP3890" s="123"/>
      <c r="BQ3890" s="123"/>
      <c r="BR3890" s="123"/>
      <c r="BX3890" s="123"/>
      <c r="BY3890" s="123"/>
      <c r="CB3890" s="129" t="s">
        <v>3206</v>
      </c>
      <c r="CC3890" s="129" t="s">
        <v>204</v>
      </c>
      <c r="CD3890" s="129" t="s">
        <v>3209</v>
      </c>
      <c r="CE3890" s="129" t="s">
        <v>3432</v>
      </c>
      <c r="CF3890" s="129" t="s">
        <v>3445</v>
      </c>
      <c r="CG3890" s="131" t="s">
        <v>18214</v>
      </c>
      <c r="CH3890" s="131" t="s">
        <v>16428</v>
      </c>
      <c r="CI3890" s="124" t="s">
        <v>22873</v>
      </c>
    </row>
    <row r="3891" spans="45:87" ht="15" hidden="1" x14ac:dyDescent="0.25">
      <c r="AS3891" s="124" t="s">
        <v>8086</v>
      </c>
      <c r="AT3891" s="129" t="s">
        <v>3206</v>
      </c>
      <c r="AU3891" s="129" t="s">
        <v>204</v>
      </c>
      <c r="AV3891" s="129" t="s">
        <v>3209</v>
      </c>
      <c r="AW3891" s="129" t="s">
        <v>3432</v>
      </c>
      <c r="AX3891" s="129" t="s">
        <v>3446</v>
      </c>
      <c r="AZ3891" s="129" t="s">
        <v>3984</v>
      </c>
      <c r="BA3891" s="130" t="s">
        <v>16429</v>
      </c>
      <c r="BB3891" s="130" t="s">
        <v>16430</v>
      </c>
      <c r="BH3891" s="124"/>
      <c r="BI3891" s="124"/>
      <c r="BP3891" s="123"/>
      <c r="BQ3891" s="123"/>
      <c r="BR3891" s="123"/>
      <c r="BX3891" s="123"/>
      <c r="BY3891" s="123"/>
      <c r="CB3891" s="129" t="s">
        <v>3206</v>
      </c>
      <c r="CC3891" s="129" t="s">
        <v>204</v>
      </c>
      <c r="CD3891" s="129" t="s">
        <v>3209</v>
      </c>
      <c r="CE3891" s="129" t="s">
        <v>3432</v>
      </c>
      <c r="CF3891" s="129" t="s">
        <v>3446</v>
      </c>
      <c r="CG3891" s="131" t="s">
        <v>18214</v>
      </c>
      <c r="CH3891" s="131" t="s">
        <v>16430</v>
      </c>
      <c r="CI3891" s="124" t="s">
        <v>22874</v>
      </c>
    </row>
    <row r="3892" spans="45:87" ht="15" hidden="1" x14ac:dyDescent="0.25">
      <c r="AS3892" s="124" t="s">
        <v>8087</v>
      </c>
      <c r="AT3892" s="129" t="s">
        <v>3206</v>
      </c>
      <c r="AU3892" s="129" t="s">
        <v>204</v>
      </c>
      <c r="AV3892" s="129" t="s">
        <v>3209</v>
      </c>
      <c r="AW3892" s="129" t="s">
        <v>3447</v>
      </c>
      <c r="AX3892" s="129" t="s">
        <v>3448</v>
      </c>
      <c r="AZ3892" s="129" t="s">
        <v>3984</v>
      </c>
      <c r="BA3892" s="130" t="s">
        <v>16431</v>
      </c>
      <c r="BB3892" s="130" t="s">
        <v>16432</v>
      </c>
      <c r="BH3892" s="124"/>
      <c r="BI3892" s="124"/>
      <c r="BP3892" s="123"/>
      <c r="BQ3892" s="123"/>
      <c r="BR3892" s="123"/>
      <c r="BX3892" s="123"/>
      <c r="BY3892" s="123"/>
      <c r="CB3892" s="129" t="s">
        <v>3206</v>
      </c>
      <c r="CC3892" s="129" t="s">
        <v>204</v>
      </c>
      <c r="CD3892" s="129" t="s">
        <v>3209</v>
      </c>
      <c r="CE3892" s="129" t="s">
        <v>3447</v>
      </c>
      <c r="CF3892" s="129" t="s">
        <v>3448</v>
      </c>
      <c r="CG3892" s="131" t="s">
        <v>18215</v>
      </c>
      <c r="CH3892" s="131" t="s">
        <v>16432</v>
      </c>
      <c r="CI3892" s="124" t="s">
        <v>22875</v>
      </c>
    </row>
    <row r="3893" spans="45:87" ht="15" hidden="1" x14ac:dyDescent="0.25">
      <c r="AS3893" s="124" t="s">
        <v>8088</v>
      </c>
      <c r="AT3893" s="129" t="s">
        <v>3206</v>
      </c>
      <c r="AU3893" s="129" t="s">
        <v>204</v>
      </c>
      <c r="AV3893" s="129" t="s">
        <v>3209</v>
      </c>
      <c r="AW3893" s="129" t="s">
        <v>3447</v>
      </c>
      <c r="AX3893" s="129" t="s">
        <v>3449</v>
      </c>
      <c r="AZ3893" s="129" t="s">
        <v>3984</v>
      </c>
      <c r="BA3893" s="130" t="s">
        <v>16433</v>
      </c>
      <c r="BB3893" s="130" t="s">
        <v>16434</v>
      </c>
      <c r="BH3893" s="124"/>
      <c r="BI3893" s="124"/>
      <c r="BP3893" s="123"/>
      <c r="BQ3893" s="123"/>
      <c r="BR3893" s="123"/>
      <c r="BX3893" s="123"/>
      <c r="BY3893" s="123"/>
      <c r="CB3893" s="129" t="s">
        <v>3206</v>
      </c>
      <c r="CC3893" s="129" t="s">
        <v>204</v>
      </c>
      <c r="CD3893" s="129" t="s">
        <v>3209</v>
      </c>
      <c r="CE3893" s="129" t="s">
        <v>3447</v>
      </c>
      <c r="CF3893" s="129" t="s">
        <v>3449</v>
      </c>
      <c r="CG3893" s="131" t="s">
        <v>18215</v>
      </c>
      <c r="CH3893" s="131" t="s">
        <v>16434</v>
      </c>
      <c r="CI3893" s="124" t="s">
        <v>22876</v>
      </c>
    </row>
    <row r="3894" spans="45:87" ht="15" hidden="1" x14ac:dyDescent="0.25">
      <c r="AS3894" s="124" t="s">
        <v>8089</v>
      </c>
      <c r="AT3894" s="129" t="s">
        <v>3206</v>
      </c>
      <c r="AU3894" s="129" t="s">
        <v>204</v>
      </c>
      <c r="AV3894" s="129" t="s">
        <v>3209</v>
      </c>
      <c r="AW3894" s="129" t="s">
        <v>3447</v>
      </c>
      <c r="AX3894" s="129" t="s">
        <v>3450</v>
      </c>
      <c r="AZ3894" s="129" t="s">
        <v>3984</v>
      </c>
      <c r="BA3894" s="130" t="s">
        <v>16435</v>
      </c>
      <c r="BB3894" s="130" t="s">
        <v>16436</v>
      </c>
      <c r="BH3894" s="124"/>
      <c r="BI3894" s="124"/>
      <c r="BP3894" s="123"/>
      <c r="BQ3894" s="123"/>
      <c r="BR3894" s="123"/>
      <c r="BX3894" s="123"/>
      <c r="BY3894" s="123"/>
      <c r="CB3894" s="129" t="s">
        <v>3206</v>
      </c>
      <c r="CC3894" s="129" t="s">
        <v>204</v>
      </c>
      <c r="CD3894" s="129" t="s">
        <v>3209</v>
      </c>
      <c r="CE3894" s="129" t="s">
        <v>3447</v>
      </c>
      <c r="CF3894" s="129" t="s">
        <v>3450</v>
      </c>
      <c r="CG3894" s="131" t="s">
        <v>18215</v>
      </c>
      <c r="CH3894" s="131" t="s">
        <v>16436</v>
      </c>
      <c r="CI3894" s="124" t="s">
        <v>22877</v>
      </c>
    </row>
    <row r="3895" spans="45:87" ht="15" hidden="1" x14ac:dyDescent="0.25">
      <c r="AS3895" s="124" t="s">
        <v>8090</v>
      </c>
      <c r="AT3895" s="129" t="s">
        <v>3206</v>
      </c>
      <c r="AU3895" s="129" t="s">
        <v>204</v>
      </c>
      <c r="AV3895" s="129" t="s">
        <v>3209</v>
      </c>
      <c r="AW3895" s="129" t="s">
        <v>3447</v>
      </c>
      <c r="AX3895" s="129" t="s">
        <v>3451</v>
      </c>
      <c r="AZ3895" s="129" t="s">
        <v>3984</v>
      </c>
      <c r="BA3895" s="130" t="s">
        <v>16437</v>
      </c>
      <c r="BB3895" s="130" t="s">
        <v>16438</v>
      </c>
      <c r="BH3895" s="124"/>
      <c r="BI3895" s="124"/>
      <c r="BP3895" s="123"/>
      <c r="BQ3895" s="123"/>
      <c r="BR3895" s="123"/>
      <c r="BX3895" s="123"/>
      <c r="BY3895" s="123"/>
      <c r="CB3895" s="129" t="s">
        <v>3206</v>
      </c>
      <c r="CC3895" s="129" t="s">
        <v>204</v>
      </c>
      <c r="CD3895" s="129" t="s">
        <v>3209</v>
      </c>
      <c r="CE3895" s="129" t="s">
        <v>3447</v>
      </c>
      <c r="CF3895" s="129" t="s">
        <v>3451</v>
      </c>
      <c r="CG3895" s="131" t="s">
        <v>18215</v>
      </c>
      <c r="CH3895" s="131" t="s">
        <v>16438</v>
      </c>
      <c r="CI3895" s="124" t="s">
        <v>22878</v>
      </c>
    </row>
    <row r="3896" spans="45:87" ht="15" hidden="1" x14ac:dyDescent="0.25">
      <c r="AS3896" s="124" t="s">
        <v>8091</v>
      </c>
      <c r="AT3896" s="129" t="s">
        <v>3206</v>
      </c>
      <c r="AU3896" s="129" t="s">
        <v>204</v>
      </c>
      <c r="AV3896" s="129" t="s">
        <v>3209</v>
      </c>
      <c r="AW3896" s="129" t="s">
        <v>3447</v>
      </c>
      <c r="AX3896" s="129" t="s">
        <v>3452</v>
      </c>
      <c r="AZ3896" s="129" t="s">
        <v>3984</v>
      </c>
      <c r="BA3896" s="130" t="s">
        <v>16439</v>
      </c>
      <c r="BB3896" s="130" t="s">
        <v>16440</v>
      </c>
      <c r="BH3896" s="124"/>
      <c r="BI3896" s="124"/>
      <c r="BP3896" s="123"/>
      <c r="BQ3896" s="123"/>
      <c r="BR3896" s="123"/>
      <c r="BX3896" s="123"/>
      <c r="BY3896" s="123"/>
      <c r="CB3896" s="129" t="s">
        <v>3206</v>
      </c>
      <c r="CC3896" s="129" t="s">
        <v>204</v>
      </c>
      <c r="CD3896" s="129" t="s">
        <v>3209</v>
      </c>
      <c r="CE3896" s="129" t="s">
        <v>3447</v>
      </c>
      <c r="CF3896" s="129" t="s">
        <v>3452</v>
      </c>
      <c r="CG3896" s="131" t="s">
        <v>18215</v>
      </c>
      <c r="CH3896" s="131" t="s">
        <v>16440</v>
      </c>
      <c r="CI3896" s="124" t="s">
        <v>22879</v>
      </c>
    </row>
    <row r="3897" spans="45:87" ht="15" hidden="1" x14ac:dyDescent="0.25">
      <c r="AS3897" s="124" t="s">
        <v>8092</v>
      </c>
      <c r="AT3897" s="129" t="s">
        <v>3206</v>
      </c>
      <c r="AU3897" s="129" t="s">
        <v>204</v>
      </c>
      <c r="AV3897" s="129" t="s">
        <v>3209</v>
      </c>
      <c r="AW3897" s="129" t="s">
        <v>3447</v>
      </c>
      <c r="AX3897" s="129" t="s">
        <v>3453</v>
      </c>
      <c r="AZ3897" s="129" t="s">
        <v>3984</v>
      </c>
      <c r="BA3897" s="130" t="s">
        <v>16441</v>
      </c>
      <c r="BB3897" s="130" t="s">
        <v>16442</v>
      </c>
      <c r="BH3897" s="124"/>
      <c r="BI3897" s="124"/>
      <c r="BP3897" s="123"/>
      <c r="BQ3897" s="123"/>
      <c r="BR3897" s="123"/>
      <c r="BX3897" s="123"/>
      <c r="BY3897" s="123"/>
      <c r="CB3897" s="129" t="s">
        <v>3206</v>
      </c>
      <c r="CC3897" s="129" t="s">
        <v>204</v>
      </c>
      <c r="CD3897" s="129" t="s">
        <v>3209</v>
      </c>
      <c r="CE3897" s="129" t="s">
        <v>3447</v>
      </c>
      <c r="CF3897" s="129" t="s">
        <v>3453</v>
      </c>
      <c r="CG3897" s="131" t="s">
        <v>18215</v>
      </c>
      <c r="CH3897" s="131" t="s">
        <v>16442</v>
      </c>
      <c r="CI3897" s="124" t="s">
        <v>22880</v>
      </c>
    </row>
    <row r="3898" spans="45:87" ht="15" hidden="1" x14ac:dyDescent="0.25">
      <c r="AS3898" s="124" t="s">
        <v>8093</v>
      </c>
      <c r="AT3898" s="129" t="s">
        <v>3206</v>
      </c>
      <c r="AU3898" s="129" t="s">
        <v>204</v>
      </c>
      <c r="AV3898" s="129" t="s">
        <v>3209</v>
      </c>
      <c r="AW3898" s="129" t="s">
        <v>3447</v>
      </c>
      <c r="AX3898" s="129" t="s">
        <v>3454</v>
      </c>
      <c r="AZ3898" s="129" t="s">
        <v>3984</v>
      </c>
      <c r="BA3898" s="130" t="s">
        <v>16443</v>
      </c>
      <c r="BB3898" s="130" t="s">
        <v>16444</v>
      </c>
      <c r="BH3898" s="124"/>
      <c r="BI3898" s="124"/>
      <c r="BP3898" s="123"/>
      <c r="BQ3898" s="123"/>
      <c r="BR3898" s="123"/>
      <c r="BX3898" s="123"/>
      <c r="BY3898" s="123"/>
      <c r="CB3898" s="129" t="s">
        <v>3206</v>
      </c>
      <c r="CC3898" s="129" t="s">
        <v>204</v>
      </c>
      <c r="CD3898" s="129" t="s">
        <v>3209</v>
      </c>
      <c r="CE3898" s="129" t="s">
        <v>3447</v>
      </c>
      <c r="CF3898" s="129" t="s">
        <v>3454</v>
      </c>
      <c r="CG3898" s="131" t="s">
        <v>18215</v>
      </c>
      <c r="CH3898" s="131" t="s">
        <v>16444</v>
      </c>
      <c r="CI3898" s="124" t="s">
        <v>22881</v>
      </c>
    </row>
    <row r="3899" spans="45:87" ht="15" hidden="1" x14ac:dyDescent="0.25">
      <c r="AS3899" s="124" t="s">
        <v>8094</v>
      </c>
      <c r="AT3899" s="129" t="s">
        <v>3206</v>
      </c>
      <c r="AU3899" s="129" t="s">
        <v>204</v>
      </c>
      <c r="AV3899" s="129" t="s">
        <v>3209</v>
      </c>
      <c r="AW3899" s="129" t="s">
        <v>3447</v>
      </c>
      <c r="AX3899" s="129" t="s">
        <v>3455</v>
      </c>
      <c r="AZ3899" s="129" t="s">
        <v>3984</v>
      </c>
      <c r="BA3899" s="130" t="s">
        <v>16445</v>
      </c>
      <c r="BB3899" s="130" t="s">
        <v>16446</v>
      </c>
      <c r="BH3899" s="124"/>
      <c r="BI3899" s="124"/>
      <c r="BP3899" s="123"/>
      <c r="BQ3899" s="123"/>
      <c r="BR3899" s="123"/>
      <c r="BX3899" s="123"/>
      <c r="BY3899" s="123"/>
      <c r="CB3899" s="129" t="s">
        <v>3206</v>
      </c>
      <c r="CC3899" s="129" t="s">
        <v>204</v>
      </c>
      <c r="CD3899" s="129" t="s">
        <v>3209</v>
      </c>
      <c r="CE3899" s="129" t="s">
        <v>3447</v>
      </c>
      <c r="CF3899" s="129" t="s">
        <v>3455</v>
      </c>
      <c r="CG3899" s="131" t="s">
        <v>18215</v>
      </c>
      <c r="CH3899" s="131" t="s">
        <v>16446</v>
      </c>
      <c r="CI3899" s="124" t="s">
        <v>22882</v>
      </c>
    </row>
    <row r="3900" spans="45:87" ht="15" hidden="1" x14ac:dyDescent="0.25">
      <c r="AS3900" s="124" t="s">
        <v>8095</v>
      </c>
      <c r="AT3900" s="129" t="s">
        <v>3206</v>
      </c>
      <c r="AU3900" s="129" t="s">
        <v>204</v>
      </c>
      <c r="AV3900" s="129" t="s">
        <v>3209</v>
      </c>
      <c r="AW3900" s="129" t="s">
        <v>3447</v>
      </c>
      <c r="AX3900" s="129" t="s">
        <v>3456</v>
      </c>
      <c r="AZ3900" s="129" t="s">
        <v>3984</v>
      </c>
      <c r="BA3900" s="130" t="s">
        <v>16447</v>
      </c>
      <c r="BB3900" s="130" t="s">
        <v>16448</v>
      </c>
      <c r="BH3900" s="124"/>
      <c r="BI3900" s="124"/>
      <c r="BP3900" s="123"/>
      <c r="BQ3900" s="123"/>
      <c r="BR3900" s="123"/>
      <c r="BX3900" s="123"/>
      <c r="BY3900" s="123"/>
      <c r="CB3900" s="129" t="s">
        <v>3206</v>
      </c>
      <c r="CC3900" s="129" t="s">
        <v>204</v>
      </c>
      <c r="CD3900" s="129" t="s">
        <v>3209</v>
      </c>
      <c r="CE3900" s="129" t="s">
        <v>3447</v>
      </c>
      <c r="CF3900" s="129" t="s">
        <v>3456</v>
      </c>
      <c r="CG3900" s="131" t="s">
        <v>18215</v>
      </c>
      <c r="CH3900" s="131" t="s">
        <v>16448</v>
      </c>
      <c r="CI3900" s="124" t="s">
        <v>22883</v>
      </c>
    </row>
    <row r="3901" spans="45:87" ht="15" hidden="1" x14ac:dyDescent="0.25">
      <c r="AS3901" s="124" t="s">
        <v>8096</v>
      </c>
      <c r="AT3901" s="129" t="s">
        <v>3206</v>
      </c>
      <c r="AU3901" s="129" t="s">
        <v>204</v>
      </c>
      <c r="AV3901" s="129" t="s">
        <v>3209</v>
      </c>
      <c r="AW3901" s="129" t="s">
        <v>3447</v>
      </c>
      <c r="AX3901" s="129" t="s">
        <v>3457</v>
      </c>
      <c r="AZ3901" s="129" t="s">
        <v>3984</v>
      </c>
      <c r="BA3901" s="130" t="s">
        <v>16449</v>
      </c>
      <c r="BB3901" s="130" t="s">
        <v>16450</v>
      </c>
      <c r="BH3901" s="124"/>
      <c r="BI3901" s="124"/>
      <c r="BP3901" s="123"/>
      <c r="BQ3901" s="123"/>
      <c r="BR3901" s="123"/>
      <c r="BX3901" s="123"/>
      <c r="BY3901" s="123"/>
      <c r="CB3901" s="129" t="s">
        <v>3206</v>
      </c>
      <c r="CC3901" s="129" t="s">
        <v>204</v>
      </c>
      <c r="CD3901" s="129" t="s">
        <v>3209</v>
      </c>
      <c r="CE3901" s="129" t="s">
        <v>3447</v>
      </c>
      <c r="CF3901" s="129" t="s">
        <v>3457</v>
      </c>
      <c r="CG3901" s="131" t="s">
        <v>18215</v>
      </c>
      <c r="CH3901" s="131" t="s">
        <v>16450</v>
      </c>
      <c r="CI3901" s="124" t="s">
        <v>22884</v>
      </c>
    </row>
    <row r="3902" spans="45:87" ht="15" hidden="1" x14ac:dyDescent="0.25">
      <c r="AS3902" s="124" t="s">
        <v>8097</v>
      </c>
      <c r="AT3902" s="129" t="s">
        <v>3206</v>
      </c>
      <c r="AU3902" s="129" t="s">
        <v>204</v>
      </c>
      <c r="AV3902" s="129" t="s">
        <v>3209</v>
      </c>
      <c r="AW3902" s="129" t="s">
        <v>3447</v>
      </c>
      <c r="AX3902" s="129" t="s">
        <v>3458</v>
      </c>
      <c r="AZ3902" s="129" t="s">
        <v>3984</v>
      </c>
      <c r="BA3902" s="130" t="s">
        <v>16451</v>
      </c>
      <c r="BB3902" s="130" t="s">
        <v>16452</v>
      </c>
      <c r="BH3902" s="124"/>
      <c r="BI3902" s="124"/>
      <c r="BP3902" s="123"/>
      <c r="BQ3902" s="123"/>
      <c r="BR3902" s="123"/>
      <c r="BX3902" s="123"/>
      <c r="BY3902" s="123"/>
      <c r="CB3902" s="129" t="s">
        <v>3206</v>
      </c>
      <c r="CC3902" s="129" t="s">
        <v>204</v>
      </c>
      <c r="CD3902" s="129" t="s">
        <v>3209</v>
      </c>
      <c r="CE3902" s="129" t="s">
        <v>3447</v>
      </c>
      <c r="CF3902" s="129" t="s">
        <v>3458</v>
      </c>
      <c r="CG3902" s="131" t="s">
        <v>18215</v>
      </c>
      <c r="CH3902" s="131" t="s">
        <v>16452</v>
      </c>
      <c r="CI3902" s="124" t="s">
        <v>22885</v>
      </c>
    </row>
    <row r="3903" spans="45:87" ht="15" hidden="1" x14ac:dyDescent="0.25">
      <c r="AS3903" s="124" t="s">
        <v>8098</v>
      </c>
      <c r="AT3903" s="129" t="s">
        <v>3206</v>
      </c>
      <c r="AU3903" s="129" t="s">
        <v>204</v>
      </c>
      <c r="AV3903" s="129" t="s">
        <v>3209</v>
      </c>
      <c r="AW3903" s="129" t="s">
        <v>3447</v>
      </c>
      <c r="AX3903" s="129" t="s">
        <v>3459</v>
      </c>
      <c r="AZ3903" s="129" t="s">
        <v>3984</v>
      </c>
      <c r="BA3903" s="130" t="s">
        <v>16453</v>
      </c>
      <c r="BB3903" s="130" t="s">
        <v>16454</v>
      </c>
      <c r="BH3903" s="124"/>
      <c r="BI3903" s="124"/>
      <c r="BP3903" s="123"/>
      <c r="BQ3903" s="123"/>
      <c r="BR3903" s="123"/>
      <c r="BX3903" s="123"/>
      <c r="BY3903" s="123"/>
      <c r="CB3903" s="129" t="s">
        <v>3206</v>
      </c>
      <c r="CC3903" s="129" t="s">
        <v>204</v>
      </c>
      <c r="CD3903" s="129" t="s">
        <v>3209</v>
      </c>
      <c r="CE3903" s="129" t="s">
        <v>3447</v>
      </c>
      <c r="CF3903" s="129" t="s">
        <v>3459</v>
      </c>
      <c r="CG3903" s="131" t="s">
        <v>18215</v>
      </c>
      <c r="CH3903" s="131" t="s">
        <v>16454</v>
      </c>
      <c r="CI3903" s="124" t="s">
        <v>22886</v>
      </c>
    </row>
    <row r="3904" spans="45:87" ht="15" hidden="1" x14ac:dyDescent="0.25">
      <c r="AS3904" s="124" t="s">
        <v>8099</v>
      </c>
      <c r="AT3904" s="129" t="s">
        <v>3206</v>
      </c>
      <c r="AU3904" s="129" t="s">
        <v>204</v>
      </c>
      <c r="AV3904" s="129" t="s">
        <v>3209</v>
      </c>
      <c r="AW3904" s="129" t="s">
        <v>3447</v>
      </c>
      <c r="AX3904" s="129" t="s">
        <v>3460</v>
      </c>
      <c r="AZ3904" s="129" t="s">
        <v>3984</v>
      </c>
      <c r="BA3904" s="130" t="s">
        <v>16455</v>
      </c>
      <c r="BB3904" s="130" t="s">
        <v>16456</v>
      </c>
      <c r="BH3904" s="124"/>
      <c r="BI3904" s="124"/>
      <c r="BP3904" s="123"/>
      <c r="BQ3904" s="123"/>
      <c r="BR3904" s="123"/>
      <c r="BX3904" s="123"/>
      <c r="BY3904" s="123"/>
      <c r="CB3904" s="129" t="s">
        <v>3206</v>
      </c>
      <c r="CC3904" s="129" t="s">
        <v>204</v>
      </c>
      <c r="CD3904" s="129" t="s">
        <v>3209</v>
      </c>
      <c r="CE3904" s="129" t="s">
        <v>3447</v>
      </c>
      <c r="CF3904" s="129" t="s">
        <v>3460</v>
      </c>
      <c r="CG3904" s="131" t="s">
        <v>18215</v>
      </c>
      <c r="CH3904" s="131" t="s">
        <v>16456</v>
      </c>
      <c r="CI3904" s="124" t="s">
        <v>22887</v>
      </c>
    </row>
    <row r="3905" spans="45:87" ht="15" hidden="1" x14ac:dyDescent="0.25">
      <c r="AS3905" s="124" t="s">
        <v>8100</v>
      </c>
      <c r="AT3905" s="129" t="s">
        <v>3206</v>
      </c>
      <c r="AU3905" s="129" t="s">
        <v>204</v>
      </c>
      <c r="AV3905" s="129" t="s">
        <v>3209</v>
      </c>
      <c r="AW3905" s="129" t="s">
        <v>3447</v>
      </c>
      <c r="AX3905" s="129" t="s">
        <v>3461</v>
      </c>
      <c r="AZ3905" s="129" t="s">
        <v>3984</v>
      </c>
      <c r="BA3905" s="130" t="s">
        <v>16457</v>
      </c>
      <c r="BB3905" s="130" t="s">
        <v>16458</v>
      </c>
      <c r="BH3905" s="124"/>
      <c r="BI3905" s="124"/>
      <c r="BP3905" s="123"/>
      <c r="BQ3905" s="123"/>
      <c r="BR3905" s="123"/>
      <c r="BX3905" s="123"/>
      <c r="BY3905" s="123"/>
      <c r="CB3905" s="129" t="s">
        <v>3206</v>
      </c>
      <c r="CC3905" s="129" t="s">
        <v>204</v>
      </c>
      <c r="CD3905" s="129" t="s">
        <v>3209</v>
      </c>
      <c r="CE3905" s="129" t="s">
        <v>3447</v>
      </c>
      <c r="CF3905" s="129" t="s">
        <v>3461</v>
      </c>
      <c r="CG3905" s="131" t="s">
        <v>18215</v>
      </c>
      <c r="CH3905" s="131" t="s">
        <v>16458</v>
      </c>
      <c r="CI3905" s="124" t="s">
        <v>22888</v>
      </c>
    </row>
    <row r="3906" spans="45:87" ht="15" hidden="1" x14ac:dyDescent="0.25">
      <c r="AS3906" s="124" t="s">
        <v>8101</v>
      </c>
      <c r="AT3906" s="129" t="s">
        <v>3206</v>
      </c>
      <c r="AU3906" s="129" t="s">
        <v>204</v>
      </c>
      <c r="AV3906" s="129" t="s">
        <v>3209</v>
      </c>
      <c r="AW3906" s="129" t="s">
        <v>3447</v>
      </c>
      <c r="AX3906" s="129" t="s">
        <v>3462</v>
      </c>
      <c r="AZ3906" s="129" t="s">
        <v>3984</v>
      </c>
      <c r="BA3906" s="130" t="s">
        <v>16459</v>
      </c>
      <c r="BB3906" s="130" t="s">
        <v>16460</v>
      </c>
      <c r="BH3906" s="124"/>
      <c r="BI3906" s="124"/>
      <c r="BP3906" s="123"/>
      <c r="BQ3906" s="123"/>
      <c r="BR3906" s="123"/>
      <c r="BX3906" s="123"/>
      <c r="BY3906" s="123"/>
      <c r="CB3906" s="129" t="s">
        <v>3206</v>
      </c>
      <c r="CC3906" s="129" t="s">
        <v>204</v>
      </c>
      <c r="CD3906" s="129" t="s">
        <v>3209</v>
      </c>
      <c r="CE3906" s="129" t="s">
        <v>3447</v>
      </c>
      <c r="CF3906" s="129" t="s">
        <v>3462</v>
      </c>
      <c r="CG3906" s="131" t="s">
        <v>18215</v>
      </c>
      <c r="CH3906" s="131" t="s">
        <v>16460</v>
      </c>
      <c r="CI3906" s="124" t="s">
        <v>22889</v>
      </c>
    </row>
    <row r="3907" spans="45:87" ht="15" hidden="1" x14ac:dyDescent="0.25">
      <c r="AS3907" s="124" t="s">
        <v>8102</v>
      </c>
      <c r="AT3907" s="129" t="s">
        <v>3206</v>
      </c>
      <c r="AU3907" s="129" t="s">
        <v>204</v>
      </c>
      <c r="AV3907" s="129" t="s">
        <v>3209</v>
      </c>
      <c r="AW3907" s="129" t="s">
        <v>3447</v>
      </c>
      <c r="AX3907" s="129" t="s">
        <v>3463</v>
      </c>
      <c r="AZ3907" s="129" t="s">
        <v>3984</v>
      </c>
      <c r="BA3907" s="130" t="s">
        <v>16461</v>
      </c>
      <c r="BB3907" s="130" t="s">
        <v>16462</v>
      </c>
      <c r="BH3907" s="124"/>
      <c r="BI3907" s="124"/>
      <c r="BP3907" s="123"/>
      <c r="BQ3907" s="123"/>
      <c r="BR3907" s="123"/>
      <c r="BX3907" s="123"/>
      <c r="BY3907" s="123"/>
      <c r="CB3907" s="129" t="s">
        <v>3206</v>
      </c>
      <c r="CC3907" s="129" t="s">
        <v>204</v>
      </c>
      <c r="CD3907" s="129" t="s">
        <v>3209</v>
      </c>
      <c r="CE3907" s="129" t="s">
        <v>3447</v>
      </c>
      <c r="CF3907" s="129" t="s">
        <v>3463</v>
      </c>
      <c r="CG3907" s="131" t="s">
        <v>18215</v>
      </c>
      <c r="CH3907" s="131" t="s">
        <v>16462</v>
      </c>
      <c r="CI3907" s="124" t="s">
        <v>22890</v>
      </c>
    </row>
    <row r="3908" spans="45:87" ht="15" hidden="1" x14ac:dyDescent="0.25">
      <c r="AS3908" s="124" t="s">
        <v>8103</v>
      </c>
      <c r="AT3908" s="129" t="s">
        <v>3206</v>
      </c>
      <c r="AU3908" s="129" t="s">
        <v>204</v>
      </c>
      <c r="AV3908" s="129" t="s">
        <v>3209</v>
      </c>
      <c r="AW3908" s="129" t="s">
        <v>3447</v>
      </c>
      <c r="AX3908" s="129" t="s">
        <v>3464</v>
      </c>
      <c r="AZ3908" s="129" t="s">
        <v>3984</v>
      </c>
      <c r="BA3908" s="130" t="s">
        <v>16463</v>
      </c>
      <c r="BB3908" s="130" t="s">
        <v>16464</v>
      </c>
      <c r="BH3908" s="124"/>
      <c r="BI3908" s="124"/>
      <c r="BP3908" s="123"/>
      <c r="BQ3908" s="123"/>
      <c r="BR3908" s="123"/>
      <c r="BX3908" s="123"/>
      <c r="BY3908" s="123"/>
      <c r="CB3908" s="129" t="s">
        <v>3206</v>
      </c>
      <c r="CC3908" s="129" t="s">
        <v>204</v>
      </c>
      <c r="CD3908" s="129" t="s">
        <v>3209</v>
      </c>
      <c r="CE3908" s="129" t="s">
        <v>3447</v>
      </c>
      <c r="CF3908" s="129" t="s">
        <v>3464</v>
      </c>
      <c r="CG3908" s="131" t="s">
        <v>18215</v>
      </c>
      <c r="CH3908" s="131" t="s">
        <v>16464</v>
      </c>
      <c r="CI3908" s="124" t="s">
        <v>22891</v>
      </c>
    </row>
    <row r="3909" spans="45:87" ht="15" hidden="1" x14ac:dyDescent="0.25">
      <c r="AS3909" s="124" t="s">
        <v>8104</v>
      </c>
      <c r="AT3909" s="129" t="s">
        <v>3206</v>
      </c>
      <c r="AU3909" s="129" t="s">
        <v>204</v>
      </c>
      <c r="AV3909" s="129" t="s">
        <v>3209</v>
      </c>
      <c r="AW3909" s="129" t="s">
        <v>3447</v>
      </c>
      <c r="AX3909" s="129" t="s">
        <v>3465</v>
      </c>
      <c r="AZ3909" s="129" t="s">
        <v>3984</v>
      </c>
      <c r="BA3909" s="130" t="s">
        <v>16465</v>
      </c>
      <c r="BB3909" s="130" t="s">
        <v>16466</v>
      </c>
      <c r="BH3909" s="124"/>
      <c r="BI3909" s="124"/>
      <c r="BP3909" s="123"/>
      <c r="BQ3909" s="123"/>
      <c r="BR3909" s="123"/>
      <c r="BX3909" s="123"/>
      <c r="BY3909" s="123"/>
      <c r="CB3909" s="129" t="s">
        <v>3206</v>
      </c>
      <c r="CC3909" s="129" t="s">
        <v>204</v>
      </c>
      <c r="CD3909" s="129" t="s">
        <v>3209</v>
      </c>
      <c r="CE3909" s="129" t="s">
        <v>3447</v>
      </c>
      <c r="CF3909" s="129" t="s">
        <v>3465</v>
      </c>
      <c r="CG3909" s="131" t="s">
        <v>18215</v>
      </c>
      <c r="CH3909" s="131" t="s">
        <v>16466</v>
      </c>
      <c r="CI3909" s="124" t="s">
        <v>22892</v>
      </c>
    </row>
    <row r="3910" spans="45:87" ht="15" hidden="1" x14ac:dyDescent="0.25">
      <c r="AS3910" s="124" t="s">
        <v>8105</v>
      </c>
      <c r="AT3910" s="129" t="s">
        <v>3206</v>
      </c>
      <c r="AU3910" s="129" t="s">
        <v>204</v>
      </c>
      <c r="AV3910" s="129" t="s">
        <v>3209</v>
      </c>
      <c r="AW3910" s="129" t="s">
        <v>3447</v>
      </c>
      <c r="AX3910" s="129" t="s">
        <v>3466</v>
      </c>
      <c r="AZ3910" s="129" t="s">
        <v>3984</v>
      </c>
      <c r="BA3910" s="130" t="s">
        <v>16467</v>
      </c>
      <c r="BB3910" s="130" t="s">
        <v>16468</v>
      </c>
      <c r="BH3910" s="124"/>
      <c r="BI3910" s="124"/>
      <c r="BP3910" s="123"/>
      <c r="BQ3910" s="123"/>
      <c r="BR3910" s="123"/>
      <c r="BX3910" s="123"/>
      <c r="BY3910" s="123"/>
      <c r="CB3910" s="129" t="s">
        <v>3206</v>
      </c>
      <c r="CC3910" s="129" t="s">
        <v>204</v>
      </c>
      <c r="CD3910" s="129" t="s">
        <v>3209</v>
      </c>
      <c r="CE3910" s="129" t="s">
        <v>3447</v>
      </c>
      <c r="CF3910" s="129" t="s">
        <v>3466</v>
      </c>
      <c r="CG3910" s="131" t="s">
        <v>18215</v>
      </c>
      <c r="CH3910" s="131" t="s">
        <v>16468</v>
      </c>
      <c r="CI3910" s="124" t="s">
        <v>22893</v>
      </c>
    </row>
    <row r="3911" spans="45:87" ht="15" hidden="1" x14ac:dyDescent="0.25">
      <c r="AS3911" s="124" t="s">
        <v>8106</v>
      </c>
      <c r="AT3911" s="129" t="s">
        <v>3206</v>
      </c>
      <c r="AU3911" s="129" t="s">
        <v>204</v>
      </c>
      <c r="AV3911" s="129" t="s">
        <v>3209</v>
      </c>
      <c r="AW3911" s="129" t="s">
        <v>3447</v>
      </c>
      <c r="AX3911" s="129" t="s">
        <v>3467</v>
      </c>
      <c r="AZ3911" s="129" t="s">
        <v>3984</v>
      </c>
      <c r="BA3911" s="130" t="s">
        <v>16469</v>
      </c>
      <c r="BB3911" s="130" t="s">
        <v>16470</v>
      </c>
      <c r="BH3911" s="124"/>
      <c r="BI3911" s="124"/>
      <c r="BP3911" s="123"/>
      <c r="BQ3911" s="123"/>
      <c r="BR3911" s="123"/>
      <c r="BX3911" s="123"/>
      <c r="BY3911" s="123"/>
      <c r="CB3911" s="129" t="s">
        <v>3206</v>
      </c>
      <c r="CC3911" s="129" t="s">
        <v>204</v>
      </c>
      <c r="CD3911" s="129" t="s">
        <v>3209</v>
      </c>
      <c r="CE3911" s="129" t="s">
        <v>3447</v>
      </c>
      <c r="CF3911" s="129" t="s">
        <v>3467</v>
      </c>
      <c r="CG3911" s="131" t="s">
        <v>18215</v>
      </c>
      <c r="CH3911" s="131" t="s">
        <v>16470</v>
      </c>
      <c r="CI3911" s="124" t="s">
        <v>22894</v>
      </c>
    </row>
    <row r="3912" spans="45:87" ht="15" hidden="1" x14ac:dyDescent="0.25">
      <c r="AS3912" s="124" t="s">
        <v>8107</v>
      </c>
      <c r="AT3912" s="129" t="s">
        <v>3206</v>
      </c>
      <c r="AU3912" s="129" t="s">
        <v>204</v>
      </c>
      <c r="AV3912" s="129" t="s">
        <v>3209</v>
      </c>
      <c r="AW3912" s="129" t="s">
        <v>3447</v>
      </c>
      <c r="AX3912" s="129" t="s">
        <v>3468</v>
      </c>
      <c r="AZ3912" s="129" t="s">
        <v>3984</v>
      </c>
      <c r="BA3912" s="130" t="s">
        <v>16471</v>
      </c>
      <c r="BB3912" s="130" t="s">
        <v>16472</v>
      </c>
      <c r="BH3912" s="124"/>
      <c r="BI3912" s="124"/>
      <c r="BP3912" s="123"/>
      <c r="BQ3912" s="123"/>
      <c r="BR3912" s="123"/>
      <c r="BX3912" s="123"/>
      <c r="BY3912" s="123"/>
      <c r="CB3912" s="129" t="s">
        <v>3206</v>
      </c>
      <c r="CC3912" s="129" t="s">
        <v>204</v>
      </c>
      <c r="CD3912" s="129" t="s">
        <v>3209</v>
      </c>
      <c r="CE3912" s="129" t="s">
        <v>3447</v>
      </c>
      <c r="CF3912" s="129" t="s">
        <v>3468</v>
      </c>
      <c r="CG3912" s="131" t="s">
        <v>18215</v>
      </c>
      <c r="CH3912" s="131" t="s">
        <v>16472</v>
      </c>
      <c r="CI3912" s="124" t="s">
        <v>22895</v>
      </c>
    </row>
    <row r="3913" spans="45:87" ht="15" hidden="1" x14ac:dyDescent="0.25">
      <c r="AS3913" s="124" t="s">
        <v>8108</v>
      </c>
      <c r="AT3913" s="129" t="s">
        <v>3206</v>
      </c>
      <c r="AU3913" s="129" t="s">
        <v>204</v>
      </c>
      <c r="AV3913" s="129" t="s">
        <v>3209</v>
      </c>
      <c r="AW3913" s="129" t="s">
        <v>3447</v>
      </c>
      <c r="AX3913" s="129" t="s">
        <v>3469</v>
      </c>
      <c r="AZ3913" s="129" t="s">
        <v>3984</v>
      </c>
      <c r="BA3913" s="130" t="s">
        <v>16473</v>
      </c>
      <c r="BB3913" s="130" t="s">
        <v>16474</v>
      </c>
      <c r="BH3913" s="124"/>
      <c r="BI3913" s="124"/>
      <c r="BP3913" s="123"/>
      <c r="BQ3913" s="123"/>
      <c r="BR3913" s="123"/>
      <c r="BX3913" s="123"/>
      <c r="BY3913" s="123"/>
      <c r="CB3913" s="129" t="s">
        <v>3206</v>
      </c>
      <c r="CC3913" s="129" t="s">
        <v>204</v>
      </c>
      <c r="CD3913" s="129" t="s">
        <v>3209</v>
      </c>
      <c r="CE3913" s="129" t="s">
        <v>3447</v>
      </c>
      <c r="CF3913" s="129" t="s">
        <v>3469</v>
      </c>
      <c r="CG3913" s="131" t="s">
        <v>18215</v>
      </c>
      <c r="CH3913" s="131" t="s">
        <v>16474</v>
      </c>
      <c r="CI3913" s="124" t="s">
        <v>22896</v>
      </c>
    </row>
    <row r="3914" spans="45:87" ht="15" hidden="1" x14ac:dyDescent="0.25">
      <c r="AS3914" s="124" t="s">
        <v>8109</v>
      </c>
      <c r="AT3914" s="129" t="s">
        <v>3206</v>
      </c>
      <c r="AU3914" s="129" t="s">
        <v>204</v>
      </c>
      <c r="AV3914" s="129" t="s">
        <v>3209</v>
      </c>
      <c r="AW3914" s="129" t="s">
        <v>3447</v>
      </c>
      <c r="AX3914" s="129" t="s">
        <v>3470</v>
      </c>
      <c r="AZ3914" s="129" t="s">
        <v>3984</v>
      </c>
      <c r="BA3914" s="130" t="s">
        <v>16475</v>
      </c>
      <c r="BB3914" s="130" t="s">
        <v>16476</v>
      </c>
      <c r="BH3914" s="124"/>
      <c r="BI3914" s="124"/>
      <c r="BP3914" s="123"/>
      <c r="BQ3914" s="123"/>
      <c r="BR3914" s="123"/>
      <c r="BX3914" s="123"/>
      <c r="BY3914" s="123"/>
      <c r="CB3914" s="129" t="s">
        <v>3206</v>
      </c>
      <c r="CC3914" s="129" t="s">
        <v>204</v>
      </c>
      <c r="CD3914" s="129" t="s">
        <v>3209</v>
      </c>
      <c r="CE3914" s="129" t="s">
        <v>3447</v>
      </c>
      <c r="CF3914" s="129" t="s">
        <v>3470</v>
      </c>
      <c r="CG3914" s="131" t="s">
        <v>18215</v>
      </c>
      <c r="CH3914" s="131" t="s">
        <v>16476</v>
      </c>
      <c r="CI3914" s="124" t="s">
        <v>22897</v>
      </c>
    </row>
    <row r="3915" spans="45:87" ht="15" hidden="1" x14ac:dyDescent="0.25">
      <c r="AS3915" s="124" t="s">
        <v>8110</v>
      </c>
      <c r="AT3915" s="129" t="s">
        <v>3206</v>
      </c>
      <c r="AU3915" s="129" t="s">
        <v>204</v>
      </c>
      <c r="AV3915" s="129" t="s">
        <v>3209</v>
      </c>
      <c r="AW3915" s="129" t="s">
        <v>3471</v>
      </c>
      <c r="AX3915" s="129" t="s">
        <v>3472</v>
      </c>
      <c r="AZ3915" s="129" t="s">
        <v>3984</v>
      </c>
      <c r="BA3915" s="130" t="s">
        <v>16477</v>
      </c>
      <c r="BB3915" s="130" t="s">
        <v>16478</v>
      </c>
      <c r="BH3915" s="124"/>
      <c r="BI3915" s="124"/>
      <c r="BP3915" s="123"/>
      <c r="BQ3915" s="123"/>
      <c r="BR3915" s="123"/>
      <c r="BX3915" s="123"/>
      <c r="BY3915" s="123"/>
      <c r="CB3915" s="129" t="s">
        <v>3206</v>
      </c>
      <c r="CC3915" s="129" t="s">
        <v>204</v>
      </c>
      <c r="CD3915" s="129" t="s">
        <v>3209</v>
      </c>
      <c r="CE3915" s="129" t="s">
        <v>3471</v>
      </c>
      <c r="CF3915" s="129" t="s">
        <v>3472</v>
      </c>
      <c r="CG3915" s="131" t="s">
        <v>18216</v>
      </c>
      <c r="CH3915" s="131" t="s">
        <v>16478</v>
      </c>
      <c r="CI3915" s="124" t="s">
        <v>22898</v>
      </c>
    </row>
    <row r="3916" spans="45:87" ht="15" hidden="1" x14ac:dyDescent="0.25">
      <c r="AS3916" s="124" t="s">
        <v>8111</v>
      </c>
      <c r="AT3916" s="129" t="s">
        <v>3206</v>
      </c>
      <c r="AU3916" s="129" t="s">
        <v>204</v>
      </c>
      <c r="AV3916" s="129" t="s">
        <v>3209</v>
      </c>
      <c r="AW3916" s="129" t="s">
        <v>3471</v>
      </c>
      <c r="AX3916" s="129" t="s">
        <v>3473</v>
      </c>
      <c r="AZ3916" s="129" t="s">
        <v>3984</v>
      </c>
      <c r="BA3916" s="130" t="s">
        <v>16479</v>
      </c>
      <c r="BB3916" s="130" t="s">
        <v>16480</v>
      </c>
      <c r="BH3916" s="124"/>
      <c r="BI3916" s="124"/>
      <c r="BP3916" s="123"/>
      <c r="BQ3916" s="123"/>
      <c r="BR3916" s="123"/>
      <c r="BX3916" s="123"/>
      <c r="BY3916" s="123"/>
      <c r="CB3916" s="129" t="s">
        <v>3206</v>
      </c>
      <c r="CC3916" s="129" t="s">
        <v>204</v>
      </c>
      <c r="CD3916" s="129" t="s">
        <v>3209</v>
      </c>
      <c r="CE3916" s="129" t="s">
        <v>3471</v>
      </c>
      <c r="CF3916" s="129" t="s">
        <v>3473</v>
      </c>
      <c r="CG3916" s="131" t="s">
        <v>18216</v>
      </c>
      <c r="CH3916" s="131" t="s">
        <v>16480</v>
      </c>
      <c r="CI3916" s="124" t="s">
        <v>22899</v>
      </c>
    </row>
    <row r="3917" spans="45:87" ht="15" hidden="1" x14ac:dyDescent="0.25">
      <c r="AS3917" s="124" t="s">
        <v>8112</v>
      </c>
      <c r="AT3917" s="129" t="s">
        <v>3206</v>
      </c>
      <c r="AU3917" s="129" t="s">
        <v>204</v>
      </c>
      <c r="AV3917" s="129" t="s">
        <v>3209</v>
      </c>
      <c r="AW3917" s="129" t="s">
        <v>3471</v>
      </c>
      <c r="AX3917" s="129" t="s">
        <v>3474</v>
      </c>
      <c r="AZ3917" s="129" t="s">
        <v>3984</v>
      </c>
      <c r="BA3917" s="130" t="s">
        <v>16481</v>
      </c>
      <c r="BB3917" s="130" t="s">
        <v>16482</v>
      </c>
      <c r="BH3917" s="124"/>
      <c r="BI3917" s="124"/>
      <c r="BP3917" s="123"/>
      <c r="BQ3917" s="123"/>
      <c r="BR3917" s="123"/>
      <c r="BX3917" s="123"/>
      <c r="BY3917" s="123"/>
      <c r="CB3917" s="129" t="s">
        <v>3206</v>
      </c>
      <c r="CC3917" s="129" t="s">
        <v>204</v>
      </c>
      <c r="CD3917" s="129" t="s">
        <v>3209</v>
      </c>
      <c r="CE3917" s="129" t="s">
        <v>3471</v>
      </c>
      <c r="CF3917" s="129" t="s">
        <v>3474</v>
      </c>
      <c r="CG3917" s="131" t="s">
        <v>18216</v>
      </c>
      <c r="CH3917" s="131" t="s">
        <v>16482</v>
      </c>
      <c r="CI3917" s="124" t="s">
        <v>22900</v>
      </c>
    </row>
    <row r="3918" spans="45:87" ht="15" hidden="1" x14ac:dyDescent="0.25">
      <c r="AS3918" s="124" t="s">
        <v>8113</v>
      </c>
      <c r="AT3918" s="129" t="s">
        <v>3206</v>
      </c>
      <c r="AU3918" s="129" t="s">
        <v>204</v>
      </c>
      <c r="AV3918" s="129" t="s">
        <v>3209</v>
      </c>
      <c r="AW3918" s="129" t="s">
        <v>3471</v>
      </c>
      <c r="AX3918" s="129" t="s">
        <v>3475</v>
      </c>
      <c r="AZ3918" s="129" t="s">
        <v>3984</v>
      </c>
      <c r="BA3918" s="130" t="s">
        <v>16483</v>
      </c>
      <c r="BB3918" s="130" t="s">
        <v>16484</v>
      </c>
      <c r="BH3918" s="124"/>
      <c r="BI3918" s="124"/>
      <c r="BP3918" s="123"/>
      <c r="BQ3918" s="123"/>
      <c r="BR3918" s="123"/>
      <c r="BX3918" s="123"/>
      <c r="BY3918" s="123"/>
      <c r="CB3918" s="129" t="s">
        <v>3206</v>
      </c>
      <c r="CC3918" s="129" t="s">
        <v>204</v>
      </c>
      <c r="CD3918" s="129" t="s">
        <v>3209</v>
      </c>
      <c r="CE3918" s="129" t="s">
        <v>3471</v>
      </c>
      <c r="CF3918" s="129" t="s">
        <v>3475</v>
      </c>
      <c r="CG3918" s="131" t="s">
        <v>18216</v>
      </c>
      <c r="CH3918" s="131" t="s">
        <v>16484</v>
      </c>
      <c r="CI3918" s="124" t="s">
        <v>22901</v>
      </c>
    </row>
    <row r="3919" spans="45:87" ht="15" hidden="1" x14ac:dyDescent="0.25">
      <c r="AS3919" s="124" t="s">
        <v>8114</v>
      </c>
      <c r="AT3919" s="129" t="s">
        <v>3206</v>
      </c>
      <c r="AU3919" s="129" t="s">
        <v>204</v>
      </c>
      <c r="AV3919" s="129" t="s">
        <v>3209</v>
      </c>
      <c r="AW3919" s="129" t="s">
        <v>3471</v>
      </c>
      <c r="AX3919" s="129" t="s">
        <v>3476</v>
      </c>
      <c r="AZ3919" s="129" t="s">
        <v>3984</v>
      </c>
      <c r="BA3919" s="130" t="s">
        <v>16485</v>
      </c>
      <c r="BB3919" s="130" t="s">
        <v>16486</v>
      </c>
      <c r="BH3919" s="124"/>
      <c r="BI3919" s="124"/>
      <c r="BP3919" s="123"/>
      <c r="BQ3919" s="123"/>
      <c r="BR3919" s="123"/>
      <c r="BX3919" s="123"/>
      <c r="BY3919" s="123"/>
      <c r="CB3919" s="129" t="s">
        <v>3206</v>
      </c>
      <c r="CC3919" s="129" t="s">
        <v>204</v>
      </c>
      <c r="CD3919" s="129" t="s">
        <v>3209</v>
      </c>
      <c r="CE3919" s="129" t="s">
        <v>3471</v>
      </c>
      <c r="CF3919" s="129" t="s">
        <v>3476</v>
      </c>
      <c r="CG3919" s="131" t="s">
        <v>18216</v>
      </c>
      <c r="CH3919" s="131" t="s">
        <v>16486</v>
      </c>
      <c r="CI3919" s="124" t="s">
        <v>22902</v>
      </c>
    </row>
    <row r="3920" spans="45:87" ht="15" hidden="1" x14ac:dyDescent="0.25">
      <c r="AS3920" s="124" t="s">
        <v>8115</v>
      </c>
      <c r="AT3920" s="129" t="s">
        <v>3206</v>
      </c>
      <c r="AU3920" s="129" t="s">
        <v>204</v>
      </c>
      <c r="AV3920" s="129" t="s">
        <v>3209</v>
      </c>
      <c r="AW3920" s="129" t="s">
        <v>3471</v>
      </c>
      <c r="AX3920" s="129" t="s">
        <v>3477</v>
      </c>
      <c r="AZ3920" s="129" t="s">
        <v>3984</v>
      </c>
      <c r="BA3920" s="130" t="s">
        <v>16487</v>
      </c>
      <c r="BB3920" s="130" t="s">
        <v>16488</v>
      </c>
      <c r="BH3920" s="124"/>
      <c r="BI3920" s="124"/>
      <c r="BP3920" s="123"/>
      <c r="BQ3920" s="123"/>
      <c r="BR3920" s="123"/>
      <c r="BX3920" s="123"/>
      <c r="BY3920" s="123"/>
      <c r="CB3920" s="129" t="s">
        <v>3206</v>
      </c>
      <c r="CC3920" s="129" t="s">
        <v>204</v>
      </c>
      <c r="CD3920" s="129" t="s">
        <v>3209</v>
      </c>
      <c r="CE3920" s="129" t="s">
        <v>3471</v>
      </c>
      <c r="CF3920" s="129" t="s">
        <v>3477</v>
      </c>
      <c r="CG3920" s="131" t="s">
        <v>18216</v>
      </c>
      <c r="CH3920" s="131" t="s">
        <v>16488</v>
      </c>
      <c r="CI3920" s="124" t="s">
        <v>22903</v>
      </c>
    </row>
    <row r="3921" spans="45:87" ht="15" hidden="1" x14ac:dyDescent="0.25">
      <c r="AS3921" s="124" t="s">
        <v>8116</v>
      </c>
      <c r="AT3921" s="129" t="s">
        <v>3206</v>
      </c>
      <c r="AU3921" s="129" t="s">
        <v>204</v>
      </c>
      <c r="AV3921" s="129" t="s">
        <v>3209</v>
      </c>
      <c r="AW3921" s="129" t="s">
        <v>3471</v>
      </c>
      <c r="AX3921" s="129" t="s">
        <v>3478</v>
      </c>
      <c r="AZ3921" s="129" t="s">
        <v>3984</v>
      </c>
      <c r="BA3921" s="130" t="s">
        <v>16489</v>
      </c>
      <c r="BB3921" s="130" t="s">
        <v>16490</v>
      </c>
      <c r="BH3921" s="124"/>
      <c r="BI3921" s="124"/>
      <c r="BP3921" s="123"/>
      <c r="BQ3921" s="123"/>
      <c r="BR3921" s="123"/>
      <c r="BX3921" s="123"/>
      <c r="BY3921" s="123"/>
      <c r="CB3921" s="129" t="s">
        <v>3206</v>
      </c>
      <c r="CC3921" s="129" t="s">
        <v>204</v>
      </c>
      <c r="CD3921" s="129" t="s">
        <v>3209</v>
      </c>
      <c r="CE3921" s="129" t="s">
        <v>3471</v>
      </c>
      <c r="CF3921" s="129" t="s">
        <v>3478</v>
      </c>
      <c r="CG3921" s="131" t="s">
        <v>18216</v>
      </c>
      <c r="CH3921" s="131" t="s">
        <v>16490</v>
      </c>
      <c r="CI3921" s="124" t="s">
        <v>22904</v>
      </c>
    </row>
    <row r="3922" spans="45:87" ht="15" hidden="1" x14ac:dyDescent="0.25">
      <c r="AS3922" s="124" t="s">
        <v>8117</v>
      </c>
      <c r="AT3922" s="129" t="s">
        <v>3206</v>
      </c>
      <c r="AU3922" s="129" t="s">
        <v>204</v>
      </c>
      <c r="AV3922" s="129" t="s">
        <v>3209</v>
      </c>
      <c r="AW3922" s="129" t="s">
        <v>3471</v>
      </c>
      <c r="AX3922" s="129" t="s">
        <v>3479</v>
      </c>
      <c r="AZ3922" s="129" t="s">
        <v>3984</v>
      </c>
      <c r="BA3922" s="130" t="s">
        <v>16491</v>
      </c>
      <c r="BB3922" s="130" t="s">
        <v>16492</v>
      </c>
      <c r="BH3922" s="124"/>
      <c r="BI3922" s="124"/>
      <c r="BP3922" s="123"/>
      <c r="BQ3922" s="123"/>
      <c r="BR3922" s="123"/>
      <c r="BX3922" s="123"/>
      <c r="BY3922" s="123"/>
      <c r="CB3922" s="129" t="s">
        <v>3206</v>
      </c>
      <c r="CC3922" s="129" t="s">
        <v>204</v>
      </c>
      <c r="CD3922" s="129" t="s">
        <v>3209</v>
      </c>
      <c r="CE3922" s="129" t="s">
        <v>3471</v>
      </c>
      <c r="CF3922" s="129" t="s">
        <v>3479</v>
      </c>
      <c r="CG3922" s="131" t="s">
        <v>18216</v>
      </c>
      <c r="CH3922" s="131" t="s">
        <v>16492</v>
      </c>
      <c r="CI3922" s="124" t="s">
        <v>22905</v>
      </c>
    </row>
    <row r="3923" spans="45:87" ht="15" hidden="1" x14ac:dyDescent="0.25">
      <c r="AS3923" s="124" t="s">
        <v>8118</v>
      </c>
      <c r="AT3923" s="129" t="s">
        <v>3206</v>
      </c>
      <c r="AU3923" s="129" t="s">
        <v>204</v>
      </c>
      <c r="AV3923" s="129" t="s">
        <v>3209</v>
      </c>
      <c r="AW3923" s="129" t="s">
        <v>3471</v>
      </c>
      <c r="AX3923" s="129" t="s">
        <v>3480</v>
      </c>
      <c r="AZ3923" s="129" t="s">
        <v>3984</v>
      </c>
      <c r="BA3923" s="130" t="s">
        <v>16493</v>
      </c>
      <c r="BB3923" s="130" t="s">
        <v>16494</v>
      </c>
      <c r="BH3923" s="124"/>
      <c r="BI3923" s="124"/>
      <c r="BP3923" s="123"/>
      <c r="BQ3923" s="123"/>
      <c r="BR3923" s="123"/>
      <c r="BX3923" s="123"/>
      <c r="BY3923" s="123"/>
      <c r="CB3923" s="129" t="s">
        <v>3206</v>
      </c>
      <c r="CC3923" s="129" t="s">
        <v>204</v>
      </c>
      <c r="CD3923" s="129" t="s">
        <v>3209</v>
      </c>
      <c r="CE3923" s="129" t="s">
        <v>3471</v>
      </c>
      <c r="CF3923" s="129" t="s">
        <v>3480</v>
      </c>
      <c r="CG3923" s="131" t="s">
        <v>18216</v>
      </c>
      <c r="CH3923" s="131" t="s">
        <v>16494</v>
      </c>
      <c r="CI3923" s="124" t="s">
        <v>22906</v>
      </c>
    </row>
    <row r="3924" spans="45:87" ht="15" hidden="1" x14ac:dyDescent="0.25">
      <c r="AS3924" s="124" t="s">
        <v>8119</v>
      </c>
      <c r="AT3924" s="129" t="s">
        <v>3206</v>
      </c>
      <c r="AU3924" s="129" t="s">
        <v>204</v>
      </c>
      <c r="AV3924" s="129" t="s">
        <v>3209</v>
      </c>
      <c r="AW3924" s="129" t="s">
        <v>3471</v>
      </c>
      <c r="AX3924" s="129" t="s">
        <v>3481</v>
      </c>
      <c r="AZ3924" s="129" t="s">
        <v>3984</v>
      </c>
      <c r="BA3924" s="130" t="s">
        <v>16495</v>
      </c>
      <c r="BB3924" s="130" t="s">
        <v>16496</v>
      </c>
      <c r="BH3924" s="124"/>
      <c r="BI3924" s="124"/>
      <c r="BP3924" s="123"/>
      <c r="BQ3924" s="123"/>
      <c r="BR3924" s="123"/>
      <c r="BX3924" s="123"/>
      <c r="BY3924" s="123"/>
      <c r="CB3924" s="129" t="s">
        <v>3206</v>
      </c>
      <c r="CC3924" s="129" t="s">
        <v>204</v>
      </c>
      <c r="CD3924" s="129" t="s">
        <v>3209</v>
      </c>
      <c r="CE3924" s="129" t="s">
        <v>3471</v>
      </c>
      <c r="CF3924" s="129" t="s">
        <v>3481</v>
      </c>
      <c r="CG3924" s="131" t="s">
        <v>18216</v>
      </c>
      <c r="CH3924" s="131" t="s">
        <v>16496</v>
      </c>
      <c r="CI3924" s="124" t="s">
        <v>22907</v>
      </c>
    </row>
    <row r="3925" spans="45:87" ht="15" hidden="1" x14ac:dyDescent="0.25">
      <c r="AS3925" s="124" t="s">
        <v>8120</v>
      </c>
      <c r="AT3925" s="129" t="s">
        <v>3206</v>
      </c>
      <c r="AU3925" s="129" t="s">
        <v>204</v>
      </c>
      <c r="AV3925" s="129" t="s">
        <v>3209</v>
      </c>
      <c r="AW3925" s="129" t="s">
        <v>3471</v>
      </c>
      <c r="AX3925" s="129" t="s">
        <v>3482</v>
      </c>
      <c r="AZ3925" s="129" t="s">
        <v>3984</v>
      </c>
      <c r="BA3925" s="130" t="s">
        <v>16497</v>
      </c>
      <c r="BB3925" s="130" t="s">
        <v>16498</v>
      </c>
      <c r="BH3925" s="124"/>
      <c r="BI3925" s="124"/>
      <c r="BP3925" s="123"/>
      <c r="BQ3925" s="123"/>
      <c r="BR3925" s="123"/>
      <c r="BX3925" s="123"/>
      <c r="BY3925" s="123"/>
      <c r="CB3925" s="129" t="s">
        <v>3206</v>
      </c>
      <c r="CC3925" s="129" t="s">
        <v>204</v>
      </c>
      <c r="CD3925" s="129" t="s">
        <v>3209</v>
      </c>
      <c r="CE3925" s="129" t="s">
        <v>3471</v>
      </c>
      <c r="CF3925" s="129" t="s">
        <v>3482</v>
      </c>
      <c r="CG3925" s="131" t="s">
        <v>18216</v>
      </c>
      <c r="CH3925" s="131" t="s">
        <v>16498</v>
      </c>
      <c r="CI3925" s="124" t="s">
        <v>22908</v>
      </c>
    </row>
    <row r="3926" spans="45:87" ht="15" hidden="1" x14ac:dyDescent="0.25">
      <c r="AS3926" s="124" t="s">
        <v>8121</v>
      </c>
      <c r="AT3926" s="129" t="s">
        <v>3206</v>
      </c>
      <c r="AU3926" s="129" t="s">
        <v>204</v>
      </c>
      <c r="AV3926" s="129" t="s">
        <v>3209</v>
      </c>
      <c r="AW3926" s="129" t="s">
        <v>3471</v>
      </c>
      <c r="AX3926" s="129" t="s">
        <v>3483</v>
      </c>
      <c r="AZ3926" s="129" t="s">
        <v>3984</v>
      </c>
      <c r="BA3926" s="130" t="s">
        <v>16499</v>
      </c>
      <c r="BB3926" s="130" t="s">
        <v>16500</v>
      </c>
      <c r="BH3926" s="124"/>
      <c r="BI3926" s="124"/>
      <c r="BP3926" s="123"/>
      <c r="BQ3926" s="123"/>
      <c r="BR3926" s="123"/>
      <c r="BX3926" s="123"/>
      <c r="BY3926" s="123"/>
      <c r="CB3926" s="129" t="s">
        <v>3206</v>
      </c>
      <c r="CC3926" s="129" t="s">
        <v>204</v>
      </c>
      <c r="CD3926" s="129" t="s">
        <v>3209</v>
      </c>
      <c r="CE3926" s="129" t="s">
        <v>3471</v>
      </c>
      <c r="CF3926" s="129" t="s">
        <v>3483</v>
      </c>
      <c r="CG3926" s="131" t="s">
        <v>18216</v>
      </c>
      <c r="CH3926" s="131" t="s">
        <v>16500</v>
      </c>
      <c r="CI3926" s="124" t="s">
        <v>22909</v>
      </c>
    </row>
    <row r="3927" spans="45:87" ht="15" hidden="1" x14ac:dyDescent="0.25">
      <c r="AS3927" s="124" t="s">
        <v>8122</v>
      </c>
      <c r="AT3927" s="129" t="s">
        <v>3206</v>
      </c>
      <c r="AU3927" s="129" t="s">
        <v>204</v>
      </c>
      <c r="AV3927" s="129" t="s">
        <v>3209</v>
      </c>
      <c r="AW3927" s="129" t="s">
        <v>3471</v>
      </c>
      <c r="AX3927" s="129" t="s">
        <v>3484</v>
      </c>
      <c r="AZ3927" s="129" t="s">
        <v>3984</v>
      </c>
      <c r="BA3927" s="130" t="s">
        <v>16501</v>
      </c>
      <c r="BB3927" s="130" t="s">
        <v>16502</v>
      </c>
      <c r="BH3927" s="124"/>
      <c r="BI3927" s="124"/>
      <c r="BP3927" s="123"/>
      <c r="BQ3927" s="123"/>
      <c r="BR3927" s="123"/>
      <c r="BX3927" s="123"/>
      <c r="BY3927" s="123"/>
      <c r="CB3927" s="129" t="s">
        <v>3206</v>
      </c>
      <c r="CC3927" s="129" t="s">
        <v>204</v>
      </c>
      <c r="CD3927" s="129" t="s">
        <v>3209</v>
      </c>
      <c r="CE3927" s="129" t="s">
        <v>3471</v>
      </c>
      <c r="CF3927" s="129" t="s">
        <v>3484</v>
      </c>
      <c r="CG3927" s="131" t="s">
        <v>18216</v>
      </c>
      <c r="CH3927" s="131" t="s">
        <v>16502</v>
      </c>
      <c r="CI3927" s="124" t="s">
        <v>22910</v>
      </c>
    </row>
    <row r="3928" spans="45:87" ht="15" hidden="1" x14ac:dyDescent="0.25">
      <c r="AS3928" s="124" t="s">
        <v>8123</v>
      </c>
      <c r="AT3928" s="129" t="s">
        <v>3206</v>
      </c>
      <c r="AU3928" s="129" t="s">
        <v>204</v>
      </c>
      <c r="AV3928" s="129" t="s">
        <v>3209</v>
      </c>
      <c r="AW3928" s="129" t="s">
        <v>3471</v>
      </c>
      <c r="AX3928" s="129" t="s">
        <v>3485</v>
      </c>
      <c r="AZ3928" s="129" t="s">
        <v>3984</v>
      </c>
      <c r="BA3928" s="130" t="s">
        <v>16503</v>
      </c>
      <c r="BB3928" s="130" t="s">
        <v>16504</v>
      </c>
      <c r="BH3928" s="124"/>
      <c r="BI3928" s="124"/>
      <c r="BP3928" s="123"/>
      <c r="BQ3928" s="123"/>
      <c r="BR3928" s="123"/>
      <c r="BX3928" s="123"/>
      <c r="BY3928" s="123"/>
      <c r="CB3928" s="129" t="s">
        <v>3206</v>
      </c>
      <c r="CC3928" s="129" t="s">
        <v>204</v>
      </c>
      <c r="CD3928" s="129" t="s">
        <v>3209</v>
      </c>
      <c r="CE3928" s="129" t="s">
        <v>3471</v>
      </c>
      <c r="CF3928" s="129" t="s">
        <v>3485</v>
      </c>
      <c r="CG3928" s="131" t="s">
        <v>18216</v>
      </c>
      <c r="CH3928" s="131" t="s">
        <v>16504</v>
      </c>
      <c r="CI3928" s="124" t="s">
        <v>22911</v>
      </c>
    </row>
    <row r="3929" spans="45:87" ht="15" hidden="1" x14ac:dyDescent="0.25">
      <c r="AS3929" s="124" t="s">
        <v>8124</v>
      </c>
      <c r="AT3929" s="129" t="s">
        <v>3206</v>
      </c>
      <c r="AU3929" s="129" t="s">
        <v>204</v>
      </c>
      <c r="AV3929" s="129" t="s">
        <v>3209</v>
      </c>
      <c r="AW3929" s="129" t="s">
        <v>3471</v>
      </c>
      <c r="AX3929" s="129" t="s">
        <v>3486</v>
      </c>
      <c r="AZ3929" s="129" t="s">
        <v>3984</v>
      </c>
      <c r="BA3929" s="130" t="s">
        <v>16505</v>
      </c>
      <c r="BB3929" s="130" t="s">
        <v>16506</v>
      </c>
      <c r="BH3929" s="124"/>
      <c r="BI3929" s="124"/>
      <c r="BP3929" s="123"/>
      <c r="BQ3929" s="123"/>
      <c r="BR3929" s="123"/>
      <c r="BX3929" s="123"/>
      <c r="BY3929" s="123"/>
      <c r="CB3929" s="129" t="s">
        <v>3206</v>
      </c>
      <c r="CC3929" s="129" t="s">
        <v>204</v>
      </c>
      <c r="CD3929" s="129" t="s">
        <v>3209</v>
      </c>
      <c r="CE3929" s="129" t="s">
        <v>3471</v>
      </c>
      <c r="CF3929" s="129" t="s">
        <v>3486</v>
      </c>
      <c r="CG3929" s="131" t="s">
        <v>18216</v>
      </c>
      <c r="CH3929" s="131" t="s">
        <v>16506</v>
      </c>
      <c r="CI3929" s="124" t="s">
        <v>22912</v>
      </c>
    </row>
    <row r="3930" spans="45:87" ht="15" hidden="1" x14ac:dyDescent="0.25">
      <c r="AS3930" s="124" t="s">
        <v>8125</v>
      </c>
      <c r="AT3930" s="129" t="s">
        <v>3206</v>
      </c>
      <c r="AU3930" s="129" t="s">
        <v>204</v>
      </c>
      <c r="AV3930" s="129" t="s">
        <v>3209</v>
      </c>
      <c r="AW3930" s="129" t="s">
        <v>3471</v>
      </c>
      <c r="AX3930" s="129" t="s">
        <v>3487</v>
      </c>
      <c r="AZ3930" s="129" t="s">
        <v>3984</v>
      </c>
      <c r="BA3930" s="130" t="s">
        <v>16507</v>
      </c>
      <c r="BB3930" s="130" t="s">
        <v>16508</v>
      </c>
      <c r="BH3930" s="124"/>
      <c r="BI3930" s="124"/>
      <c r="BP3930" s="123"/>
      <c r="BQ3930" s="123"/>
      <c r="BR3930" s="123"/>
      <c r="BX3930" s="123"/>
      <c r="BY3930" s="123"/>
      <c r="CB3930" s="129" t="s">
        <v>3206</v>
      </c>
      <c r="CC3930" s="129" t="s">
        <v>204</v>
      </c>
      <c r="CD3930" s="129" t="s">
        <v>3209</v>
      </c>
      <c r="CE3930" s="129" t="s">
        <v>3471</v>
      </c>
      <c r="CF3930" s="129" t="s">
        <v>3487</v>
      </c>
      <c r="CG3930" s="131" t="s">
        <v>18216</v>
      </c>
      <c r="CH3930" s="131" t="s">
        <v>16508</v>
      </c>
      <c r="CI3930" s="124" t="s">
        <v>22913</v>
      </c>
    </row>
    <row r="3931" spans="45:87" ht="15" hidden="1" x14ac:dyDescent="0.25">
      <c r="AS3931" s="124" t="s">
        <v>8126</v>
      </c>
      <c r="AT3931" s="129" t="s">
        <v>3206</v>
      </c>
      <c r="AU3931" s="129" t="s">
        <v>204</v>
      </c>
      <c r="AV3931" s="129" t="s">
        <v>3209</v>
      </c>
      <c r="AW3931" s="129" t="s">
        <v>3471</v>
      </c>
      <c r="AX3931" s="129" t="s">
        <v>3488</v>
      </c>
      <c r="AZ3931" s="129" t="s">
        <v>3984</v>
      </c>
      <c r="BA3931" s="130" t="s">
        <v>16509</v>
      </c>
      <c r="BB3931" s="130" t="s">
        <v>16510</v>
      </c>
      <c r="BH3931" s="124"/>
      <c r="BI3931" s="124"/>
      <c r="BP3931" s="123"/>
      <c r="BQ3931" s="123"/>
      <c r="BR3931" s="123"/>
      <c r="BX3931" s="123"/>
      <c r="BY3931" s="123"/>
      <c r="CB3931" s="129" t="s">
        <v>3206</v>
      </c>
      <c r="CC3931" s="129" t="s">
        <v>204</v>
      </c>
      <c r="CD3931" s="129" t="s">
        <v>3209</v>
      </c>
      <c r="CE3931" s="129" t="s">
        <v>3471</v>
      </c>
      <c r="CF3931" s="129" t="s">
        <v>3488</v>
      </c>
      <c r="CG3931" s="131" t="s">
        <v>18216</v>
      </c>
      <c r="CH3931" s="131" t="s">
        <v>16510</v>
      </c>
      <c r="CI3931" s="124" t="s">
        <v>22914</v>
      </c>
    </row>
    <row r="3932" spans="45:87" ht="15" hidden="1" x14ac:dyDescent="0.25">
      <c r="AS3932" s="124" t="s">
        <v>8127</v>
      </c>
      <c r="AT3932" s="129" t="s">
        <v>3206</v>
      </c>
      <c r="AU3932" s="129" t="s">
        <v>204</v>
      </c>
      <c r="AV3932" s="129" t="s">
        <v>3209</v>
      </c>
      <c r="AW3932" s="129" t="s">
        <v>3471</v>
      </c>
      <c r="AX3932" s="129" t="s">
        <v>3489</v>
      </c>
      <c r="AZ3932" s="129" t="s">
        <v>3984</v>
      </c>
      <c r="BA3932" s="130" t="s">
        <v>16511</v>
      </c>
      <c r="BB3932" s="130" t="s">
        <v>16512</v>
      </c>
      <c r="BH3932" s="124"/>
      <c r="BI3932" s="124"/>
      <c r="BP3932" s="123"/>
      <c r="BQ3932" s="123"/>
      <c r="BR3932" s="123"/>
      <c r="BX3932" s="123"/>
      <c r="BY3932" s="123"/>
      <c r="CB3932" s="129" t="s">
        <v>3206</v>
      </c>
      <c r="CC3932" s="129" t="s">
        <v>204</v>
      </c>
      <c r="CD3932" s="129" t="s">
        <v>3209</v>
      </c>
      <c r="CE3932" s="129" t="s">
        <v>3471</v>
      </c>
      <c r="CF3932" s="129" t="s">
        <v>3489</v>
      </c>
      <c r="CG3932" s="131" t="s">
        <v>18216</v>
      </c>
      <c r="CH3932" s="131" t="s">
        <v>16512</v>
      </c>
      <c r="CI3932" s="124" t="s">
        <v>22915</v>
      </c>
    </row>
    <row r="3933" spans="45:87" ht="15" hidden="1" x14ac:dyDescent="0.25">
      <c r="AS3933" s="124" t="s">
        <v>8128</v>
      </c>
      <c r="AT3933" s="129" t="s">
        <v>3206</v>
      </c>
      <c r="AU3933" s="129" t="s">
        <v>204</v>
      </c>
      <c r="AV3933" s="129" t="s">
        <v>3209</v>
      </c>
      <c r="AW3933" s="129" t="s">
        <v>3471</v>
      </c>
      <c r="AX3933" s="129" t="s">
        <v>3490</v>
      </c>
      <c r="AZ3933" s="129" t="s">
        <v>3984</v>
      </c>
      <c r="BA3933" s="130" t="s">
        <v>16513</v>
      </c>
      <c r="BB3933" s="130" t="s">
        <v>16514</v>
      </c>
      <c r="BH3933" s="124"/>
      <c r="BI3933" s="124"/>
      <c r="BP3933" s="123"/>
      <c r="BQ3933" s="123"/>
      <c r="BR3933" s="123"/>
      <c r="BX3933" s="123"/>
      <c r="BY3933" s="123"/>
      <c r="CB3933" s="129" t="s">
        <v>3206</v>
      </c>
      <c r="CC3933" s="129" t="s">
        <v>204</v>
      </c>
      <c r="CD3933" s="129" t="s">
        <v>3209</v>
      </c>
      <c r="CE3933" s="129" t="s">
        <v>3471</v>
      </c>
      <c r="CF3933" s="129" t="s">
        <v>3490</v>
      </c>
      <c r="CG3933" s="131" t="s">
        <v>18216</v>
      </c>
      <c r="CH3933" s="131" t="s">
        <v>16514</v>
      </c>
      <c r="CI3933" s="124" t="s">
        <v>22916</v>
      </c>
    </row>
    <row r="3934" spans="45:87" ht="15" hidden="1" x14ac:dyDescent="0.25">
      <c r="AS3934" s="124" t="s">
        <v>8129</v>
      </c>
      <c r="AT3934" s="129" t="s">
        <v>3206</v>
      </c>
      <c r="AU3934" s="129" t="s">
        <v>204</v>
      </c>
      <c r="AV3934" s="129" t="s">
        <v>3209</v>
      </c>
      <c r="AW3934" s="129" t="s">
        <v>3471</v>
      </c>
      <c r="AX3934" s="129" t="s">
        <v>3491</v>
      </c>
      <c r="AZ3934" s="129" t="s">
        <v>3984</v>
      </c>
      <c r="BA3934" s="130" t="s">
        <v>16515</v>
      </c>
      <c r="BB3934" s="130" t="s">
        <v>16516</v>
      </c>
      <c r="BH3934" s="124"/>
      <c r="BI3934" s="124"/>
      <c r="BP3934" s="123"/>
      <c r="BQ3934" s="123"/>
      <c r="BR3934" s="123"/>
      <c r="BX3934" s="123"/>
      <c r="BY3934" s="123"/>
      <c r="CB3934" s="129" t="s">
        <v>3206</v>
      </c>
      <c r="CC3934" s="129" t="s">
        <v>204</v>
      </c>
      <c r="CD3934" s="129" t="s">
        <v>3209</v>
      </c>
      <c r="CE3934" s="129" t="s">
        <v>3471</v>
      </c>
      <c r="CF3934" s="129" t="s">
        <v>3491</v>
      </c>
      <c r="CG3934" s="131" t="s">
        <v>18216</v>
      </c>
      <c r="CH3934" s="131" t="s">
        <v>16516</v>
      </c>
      <c r="CI3934" s="124" t="s">
        <v>22917</v>
      </c>
    </row>
    <row r="3935" spans="45:87" ht="15" hidden="1" x14ac:dyDescent="0.25">
      <c r="AS3935" s="124" t="s">
        <v>8130</v>
      </c>
      <c r="AT3935" s="129" t="s">
        <v>3206</v>
      </c>
      <c r="AU3935" s="129" t="s">
        <v>204</v>
      </c>
      <c r="AV3935" s="129" t="s">
        <v>3209</v>
      </c>
      <c r="AW3935" s="129" t="s">
        <v>3471</v>
      </c>
      <c r="AX3935" s="129" t="s">
        <v>3492</v>
      </c>
      <c r="AZ3935" s="129" t="s">
        <v>3984</v>
      </c>
      <c r="BA3935" s="130" t="s">
        <v>16517</v>
      </c>
      <c r="BB3935" s="130" t="s">
        <v>16518</v>
      </c>
      <c r="BH3935" s="124"/>
      <c r="BI3935" s="124"/>
      <c r="BP3935" s="123"/>
      <c r="BQ3935" s="123"/>
      <c r="BR3935" s="123"/>
      <c r="BX3935" s="123"/>
      <c r="BY3935" s="123"/>
      <c r="CB3935" s="129" t="s">
        <v>3206</v>
      </c>
      <c r="CC3935" s="129" t="s">
        <v>204</v>
      </c>
      <c r="CD3935" s="129" t="s">
        <v>3209</v>
      </c>
      <c r="CE3935" s="129" t="s">
        <v>3471</v>
      </c>
      <c r="CF3935" s="129" t="s">
        <v>3492</v>
      </c>
      <c r="CG3935" s="131" t="s">
        <v>18216</v>
      </c>
      <c r="CH3935" s="131" t="s">
        <v>16518</v>
      </c>
      <c r="CI3935" s="124" t="s">
        <v>22918</v>
      </c>
    </row>
    <row r="3936" spans="45:87" ht="15" hidden="1" x14ac:dyDescent="0.25">
      <c r="AS3936" s="124" t="s">
        <v>8131</v>
      </c>
      <c r="AT3936" s="129" t="s">
        <v>3206</v>
      </c>
      <c r="AU3936" s="129" t="s">
        <v>204</v>
      </c>
      <c r="AV3936" s="129" t="s">
        <v>3210</v>
      </c>
      <c r="AW3936" s="129" t="s">
        <v>3493</v>
      </c>
      <c r="AX3936" s="129" t="s">
        <v>3494</v>
      </c>
      <c r="AZ3936" s="129" t="s">
        <v>3984</v>
      </c>
      <c r="BA3936" s="130" t="s">
        <v>16519</v>
      </c>
      <c r="BB3936" s="130" t="s">
        <v>16520</v>
      </c>
      <c r="BH3936" s="124"/>
      <c r="BI3936" s="124"/>
      <c r="BP3936" s="123"/>
      <c r="BQ3936" s="123"/>
      <c r="BR3936" s="123"/>
      <c r="BX3936" s="123"/>
      <c r="BY3936" s="123"/>
      <c r="CB3936" s="129" t="s">
        <v>3206</v>
      </c>
      <c r="CC3936" s="129" t="s">
        <v>204</v>
      </c>
      <c r="CD3936" s="129" t="s">
        <v>3210</v>
      </c>
      <c r="CE3936" s="129" t="s">
        <v>3493</v>
      </c>
      <c r="CF3936" s="129" t="s">
        <v>3494</v>
      </c>
      <c r="CG3936" s="131" t="s">
        <v>18217</v>
      </c>
      <c r="CH3936" s="131" t="s">
        <v>16520</v>
      </c>
      <c r="CI3936" s="124" t="s">
        <v>22919</v>
      </c>
    </row>
    <row r="3937" spans="45:87" ht="15" hidden="1" x14ac:dyDescent="0.25">
      <c r="AS3937" s="124" t="s">
        <v>8132</v>
      </c>
      <c r="AT3937" s="129" t="s">
        <v>3206</v>
      </c>
      <c r="AU3937" s="129" t="s">
        <v>204</v>
      </c>
      <c r="AV3937" s="129" t="s">
        <v>3210</v>
      </c>
      <c r="AW3937" s="129" t="s">
        <v>3493</v>
      </c>
      <c r="AX3937" s="129" t="s">
        <v>3495</v>
      </c>
      <c r="AZ3937" s="129" t="s">
        <v>3984</v>
      </c>
      <c r="BA3937" s="130" t="s">
        <v>16521</v>
      </c>
      <c r="BB3937" s="130" t="s">
        <v>16522</v>
      </c>
      <c r="BH3937" s="124"/>
      <c r="BI3937" s="124"/>
      <c r="BP3937" s="123"/>
      <c r="BQ3937" s="123"/>
      <c r="BR3937" s="123"/>
      <c r="BX3937" s="123"/>
      <c r="BY3937" s="123"/>
      <c r="CB3937" s="129" t="s">
        <v>3206</v>
      </c>
      <c r="CC3937" s="129" t="s">
        <v>204</v>
      </c>
      <c r="CD3937" s="129" t="s">
        <v>3210</v>
      </c>
      <c r="CE3937" s="129" t="s">
        <v>3493</v>
      </c>
      <c r="CF3937" s="129" t="s">
        <v>3495</v>
      </c>
      <c r="CG3937" s="131" t="s">
        <v>18217</v>
      </c>
      <c r="CH3937" s="131" t="s">
        <v>16522</v>
      </c>
      <c r="CI3937" s="124" t="s">
        <v>22920</v>
      </c>
    </row>
    <row r="3938" spans="45:87" ht="15" hidden="1" x14ac:dyDescent="0.25">
      <c r="AS3938" s="124" t="s">
        <v>8133</v>
      </c>
      <c r="AT3938" s="129" t="s">
        <v>3206</v>
      </c>
      <c r="AU3938" s="129" t="s">
        <v>204</v>
      </c>
      <c r="AV3938" s="129" t="s">
        <v>3210</v>
      </c>
      <c r="AW3938" s="129" t="s">
        <v>3493</v>
      </c>
      <c r="AX3938" s="129" t="s">
        <v>3496</v>
      </c>
      <c r="AZ3938" s="129" t="s">
        <v>3984</v>
      </c>
      <c r="BA3938" s="130" t="s">
        <v>16523</v>
      </c>
      <c r="BB3938" s="130" t="s">
        <v>16524</v>
      </c>
      <c r="BH3938" s="124"/>
      <c r="BI3938" s="124"/>
      <c r="BP3938" s="123"/>
      <c r="BQ3938" s="123"/>
      <c r="BR3938" s="123"/>
      <c r="BX3938" s="123"/>
      <c r="BY3938" s="123"/>
      <c r="CB3938" s="129" t="s">
        <v>3206</v>
      </c>
      <c r="CC3938" s="129" t="s">
        <v>204</v>
      </c>
      <c r="CD3938" s="129" t="s">
        <v>3210</v>
      </c>
      <c r="CE3938" s="129" t="s">
        <v>3493</v>
      </c>
      <c r="CF3938" s="129" t="s">
        <v>3496</v>
      </c>
      <c r="CG3938" s="131" t="s">
        <v>18217</v>
      </c>
      <c r="CH3938" s="131" t="s">
        <v>16524</v>
      </c>
      <c r="CI3938" s="124" t="s">
        <v>22921</v>
      </c>
    </row>
    <row r="3939" spans="45:87" ht="15" hidden="1" x14ac:dyDescent="0.25">
      <c r="AS3939" s="124" t="s">
        <v>8134</v>
      </c>
      <c r="AT3939" s="129" t="s">
        <v>3206</v>
      </c>
      <c r="AU3939" s="129" t="s">
        <v>204</v>
      </c>
      <c r="AV3939" s="129" t="s">
        <v>3210</v>
      </c>
      <c r="AW3939" s="129" t="s">
        <v>3493</v>
      </c>
      <c r="AX3939" s="129" t="s">
        <v>3497</v>
      </c>
      <c r="AZ3939" s="129" t="s">
        <v>3984</v>
      </c>
      <c r="BA3939" s="130" t="s">
        <v>16525</v>
      </c>
      <c r="BB3939" s="130" t="s">
        <v>16526</v>
      </c>
      <c r="BH3939" s="124"/>
      <c r="BI3939" s="124"/>
      <c r="BP3939" s="123"/>
      <c r="BQ3939" s="123"/>
      <c r="BR3939" s="123"/>
      <c r="BX3939" s="123"/>
      <c r="BY3939" s="123"/>
      <c r="CB3939" s="129" t="s">
        <v>3206</v>
      </c>
      <c r="CC3939" s="129" t="s">
        <v>204</v>
      </c>
      <c r="CD3939" s="129" t="s">
        <v>3210</v>
      </c>
      <c r="CE3939" s="129" t="s">
        <v>3493</v>
      </c>
      <c r="CF3939" s="129" t="s">
        <v>3497</v>
      </c>
      <c r="CG3939" s="131" t="s">
        <v>18217</v>
      </c>
      <c r="CH3939" s="131" t="s">
        <v>16526</v>
      </c>
      <c r="CI3939" s="124" t="s">
        <v>22922</v>
      </c>
    </row>
    <row r="3940" spans="45:87" ht="15" hidden="1" x14ac:dyDescent="0.25">
      <c r="AS3940" s="124" t="s">
        <v>8135</v>
      </c>
      <c r="AT3940" s="129" t="s">
        <v>3206</v>
      </c>
      <c r="AU3940" s="129" t="s">
        <v>204</v>
      </c>
      <c r="AV3940" s="129" t="s">
        <v>3210</v>
      </c>
      <c r="AW3940" s="129" t="s">
        <v>3493</v>
      </c>
      <c r="AX3940" s="129" t="s">
        <v>3498</v>
      </c>
      <c r="AZ3940" s="129" t="s">
        <v>3984</v>
      </c>
      <c r="BA3940" s="130" t="s">
        <v>16527</v>
      </c>
      <c r="BB3940" s="130" t="s">
        <v>16528</v>
      </c>
      <c r="BH3940" s="124"/>
      <c r="BI3940" s="124"/>
      <c r="BP3940" s="123"/>
      <c r="BQ3940" s="123"/>
      <c r="BR3940" s="123"/>
      <c r="BX3940" s="123"/>
      <c r="BY3940" s="123"/>
      <c r="CB3940" s="129" t="s">
        <v>3206</v>
      </c>
      <c r="CC3940" s="129" t="s">
        <v>204</v>
      </c>
      <c r="CD3940" s="129" t="s">
        <v>3210</v>
      </c>
      <c r="CE3940" s="129" t="s">
        <v>3493</v>
      </c>
      <c r="CF3940" s="129" t="s">
        <v>3498</v>
      </c>
      <c r="CG3940" s="131" t="s">
        <v>18217</v>
      </c>
      <c r="CH3940" s="131" t="s">
        <v>16528</v>
      </c>
      <c r="CI3940" s="124" t="s">
        <v>22923</v>
      </c>
    </row>
    <row r="3941" spans="45:87" ht="15" hidden="1" x14ac:dyDescent="0.25">
      <c r="AS3941" s="124" t="s">
        <v>8136</v>
      </c>
      <c r="AT3941" s="129" t="s">
        <v>3206</v>
      </c>
      <c r="AU3941" s="129" t="s">
        <v>204</v>
      </c>
      <c r="AV3941" s="129" t="s">
        <v>3210</v>
      </c>
      <c r="AW3941" s="129" t="s">
        <v>3493</v>
      </c>
      <c r="AX3941" s="129" t="s">
        <v>3499</v>
      </c>
      <c r="AZ3941" s="129" t="s">
        <v>3984</v>
      </c>
      <c r="BA3941" s="130" t="s">
        <v>16529</v>
      </c>
      <c r="BB3941" s="130" t="s">
        <v>16530</v>
      </c>
      <c r="BH3941" s="124"/>
      <c r="BI3941" s="124"/>
      <c r="BP3941" s="123"/>
      <c r="BQ3941" s="123"/>
      <c r="BR3941" s="123"/>
      <c r="BX3941" s="123"/>
      <c r="BY3941" s="123"/>
      <c r="CB3941" s="129" t="s">
        <v>3206</v>
      </c>
      <c r="CC3941" s="129" t="s">
        <v>204</v>
      </c>
      <c r="CD3941" s="129" t="s">
        <v>3210</v>
      </c>
      <c r="CE3941" s="129" t="s">
        <v>3493</v>
      </c>
      <c r="CF3941" s="129" t="s">
        <v>3499</v>
      </c>
      <c r="CG3941" s="131" t="s">
        <v>18217</v>
      </c>
      <c r="CH3941" s="131" t="s">
        <v>16530</v>
      </c>
      <c r="CI3941" s="124" t="s">
        <v>22924</v>
      </c>
    </row>
    <row r="3942" spans="45:87" ht="15" hidden="1" x14ac:dyDescent="0.25">
      <c r="AS3942" s="124" t="s">
        <v>8137</v>
      </c>
      <c r="AT3942" s="129" t="s">
        <v>3206</v>
      </c>
      <c r="AU3942" s="129" t="s">
        <v>204</v>
      </c>
      <c r="AV3942" s="129" t="s">
        <v>3210</v>
      </c>
      <c r="AW3942" s="129" t="s">
        <v>3493</v>
      </c>
      <c r="AX3942" s="129" t="s">
        <v>3500</v>
      </c>
      <c r="AZ3942" s="129" t="s">
        <v>3984</v>
      </c>
      <c r="BA3942" s="130" t="s">
        <v>16531</v>
      </c>
      <c r="BB3942" s="130" t="s">
        <v>16532</v>
      </c>
      <c r="BH3942" s="124"/>
      <c r="BI3942" s="124"/>
      <c r="BP3942" s="123"/>
      <c r="BQ3942" s="123"/>
      <c r="BR3942" s="123"/>
      <c r="BX3942" s="123"/>
      <c r="BY3942" s="123"/>
      <c r="CB3942" s="129" t="s">
        <v>3206</v>
      </c>
      <c r="CC3942" s="129" t="s">
        <v>204</v>
      </c>
      <c r="CD3942" s="129" t="s">
        <v>3210</v>
      </c>
      <c r="CE3942" s="129" t="s">
        <v>3493</v>
      </c>
      <c r="CF3942" s="129" t="s">
        <v>3500</v>
      </c>
      <c r="CG3942" s="131" t="s">
        <v>18217</v>
      </c>
      <c r="CH3942" s="131" t="s">
        <v>16532</v>
      </c>
      <c r="CI3942" s="124" t="s">
        <v>22925</v>
      </c>
    </row>
    <row r="3943" spans="45:87" ht="15" hidden="1" x14ac:dyDescent="0.25">
      <c r="AS3943" s="124" t="s">
        <v>8138</v>
      </c>
      <c r="AT3943" s="129" t="s">
        <v>3206</v>
      </c>
      <c r="AU3943" s="129" t="s">
        <v>204</v>
      </c>
      <c r="AV3943" s="129" t="s">
        <v>3210</v>
      </c>
      <c r="AW3943" s="129" t="s">
        <v>3493</v>
      </c>
      <c r="AX3943" s="129" t="s">
        <v>3501</v>
      </c>
      <c r="AZ3943" s="129" t="s">
        <v>3984</v>
      </c>
      <c r="BA3943" s="130" t="s">
        <v>16533</v>
      </c>
      <c r="BB3943" s="130" t="s">
        <v>16534</v>
      </c>
      <c r="BH3943" s="124"/>
      <c r="BI3943" s="124"/>
      <c r="BP3943" s="123"/>
      <c r="BQ3943" s="123"/>
      <c r="BR3943" s="123"/>
      <c r="BX3943" s="123"/>
      <c r="BY3943" s="123"/>
      <c r="CB3943" s="129" t="s">
        <v>3206</v>
      </c>
      <c r="CC3943" s="129" t="s">
        <v>204</v>
      </c>
      <c r="CD3943" s="129" t="s">
        <v>3210</v>
      </c>
      <c r="CE3943" s="129" t="s">
        <v>3493</v>
      </c>
      <c r="CF3943" s="129" t="s">
        <v>3501</v>
      </c>
      <c r="CG3943" s="131" t="s">
        <v>18217</v>
      </c>
      <c r="CH3943" s="131" t="s">
        <v>16534</v>
      </c>
      <c r="CI3943" s="124" t="s">
        <v>22926</v>
      </c>
    </row>
    <row r="3944" spans="45:87" ht="15" hidden="1" x14ac:dyDescent="0.25">
      <c r="AS3944" s="124" t="s">
        <v>8139</v>
      </c>
      <c r="AT3944" s="129" t="s">
        <v>3206</v>
      </c>
      <c r="AU3944" s="129" t="s">
        <v>204</v>
      </c>
      <c r="AV3944" s="129" t="s">
        <v>3210</v>
      </c>
      <c r="AW3944" s="129" t="s">
        <v>3493</v>
      </c>
      <c r="AX3944" s="129" t="s">
        <v>3502</v>
      </c>
      <c r="AZ3944" s="129" t="s">
        <v>3984</v>
      </c>
      <c r="BA3944" s="130" t="s">
        <v>16535</v>
      </c>
      <c r="BB3944" s="130" t="s">
        <v>16536</v>
      </c>
      <c r="BH3944" s="124"/>
      <c r="BI3944" s="124"/>
      <c r="BP3944" s="123"/>
      <c r="BQ3944" s="123"/>
      <c r="BR3944" s="123"/>
      <c r="BX3944" s="123"/>
      <c r="BY3944" s="123"/>
      <c r="CB3944" s="129" t="s">
        <v>3206</v>
      </c>
      <c r="CC3944" s="129" t="s">
        <v>204</v>
      </c>
      <c r="CD3944" s="129" t="s">
        <v>3210</v>
      </c>
      <c r="CE3944" s="129" t="s">
        <v>3493</v>
      </c>
      <c r="CF3944" s="129" t="s">
        <v>3502</v>
      </c>
      <c r="CG3944" s="131" t="s">
        <v>18217</v>
      </c>
      <c r="CH3944" s="131" t="s">
        <v>16536</v>
      </c>
      <c r="CI3944" s="124" t="s">
        <v>22927</v>
      </c>
    </row>
    <row r="3945" spans="45:87" ht="15" hidden="1" x14ac:dyDescent="0.25">
      <c r="AS3945" s="124" t="s">
        <v>8140</v>
      </c>
      <c r="AT3945" s="129" t="s">
        <v>3206</v>
      </c>
      <c r="AU3945" s="129" t="s">
        <v>204</v>
      </c>
      <c r="AV3945" s="129" t="s">
        <v>3210</v>
      </c>
      <c r="AW3945" s="129" t="s">
        <v>3493</v>
      </c>
      <c r="AX3945" s="129" t="s">
        <v>3503</v>
      </c>
      <c r="AZ3945" s="129" t="s">
        <v>3984</v>
      </c>
      <c r="BA3945" s="130" t="s">
        <v>16537</v>
      </c>
      <c r="BB3945" s="130" t="s">
        <v>16538</v>
      </c>
      <c r="BH3945" s="124"/>
      <c r="BI3945" s="124"/>
      <c r="BP3945" s="123"/>
      <c r="BQ3945" s="123"/>
      <c r="BR3945" s="123"/>
      <c r="BX3945" s="123"/>
      <c r="BY3945" s="123"/>
      <c r="CB3945" s="129" t="s">
        <v>3206</v>
      </c>
      <c r="CC3945" s="129" t="s">
        <v>204</v>
      </c>
      <c r="CD3945" s="129" t="s">
        <v>3210</v>
      </c>
      <c r="CE3945" s="129" t="s">
        <v>3493</v>
      </c>
      <c r="CF3945" s="129" t="s">
        <v>3503</v>
      </c>
      <c r="CG3945" s="131" t="s">
        <v>18217</v>
      </c>
      <c r="CH3945" s="131" t="s">
        <v>16538</v>
      </c>
      <c r="CI3945" s="124" t="s">
        <v>22928</v>
      </c>
    </row>
    <row r="3946" spans="45:87" ht="15" hidden="1" x14ac:dyDescent="0.25">
      <c r="AS3946" s="124" t="s">
        <v>8141</v>
      </c>
      <c r="AT3946" s="129" t="s">
        <v>3206</v>
      </c>
      <c r="AU3946" s="129" t="s">
        <v>204</v>
      </c>
      <c r="AV3946" s="129" t="s">
        <v>3210</v>
      </c>
      <c r="AW3946" s="129" t="s">
        <v>3493</v>
      </c>
      <c r="AX3946" s="129" t="s">
        <v>3504</v>
      </c>
      <c r="AZ3946" s="129" t="s">
        <v>3984</v>
      </c>
      <c r="BA3946" s="130" t="s">
        <v>16539</v>
      </c>
      <c r="BB3946" s="130" t="s">
        <v>16540</v>
      </c>
      <c r="BH3946" s="124"/>
      <c r="BI3946" s="124"/>
      <c r="BP3946" s="123"/>
      <c r="BQ3946" s="123"/>
      <c r="BR3946" s="123"/>
      <c r="BX3946" s="123"/>
      <c r="BY3946" s="123"/>
      <c r="CB3946" s="129" t="s">
        <v>3206</v>
      </c>
      <c r="CC3946" s="129" t="s">
        <v>204</v>
      </c>
      <c r="CD3946" s="129" t="s">
        <v>3210</v>
      </c>
      <c r="CE3946" s="129" t="s">
        <v>3493</v>
      </c>
      <c r="CF3946" s="129" t="s">
        <v>3504</v>
      </c>
      <c r="CG3946" s="131" t="s">
        <v>18217</v>
      </c>
      <c r="CH3946" s="131" t="s">
        <v>16540</v>
      </c>
      <c r="CI3946" s="124" t="s">
        <v>22929</v>
      </c>
    </row>
    <row r="3947" spans="45:87" ht="15" hidden="1" x14ac:dyDescent="0.25">
      <c r="AS3947" s="124" t="s">
        <v>8142</v>
      </c>
      <c r="AT3947" s="129" t="s">
        <v>3206</v>
      </c>
      <c r="AU3947" s="129" t="s">
        <v>204</v>
      </c>
      <c r="AV3947" s="129" t="s">
        <v>3210</v>
      </c>
      <c r="AW3947" s="129" t="s">
        <v>3493</v>
      </c>
      <c r="AX3947" s="129" t="s">
        <v>3505</v>
      </c>
      <c r="AZ3947" s="129" t="s">
        <v>3984</v>
      </c>
      <c r="BA3947" s="130" t="s">
        <v>16541</v>
      </c>
      <c r="BB3947" s="130" t="s">
        <v>16542</v>
      </c>
      <c r="BH3947" s="124"/>
      <c r="BI3947" s="124"/>
      <c r="BP3947" s="123"/>
      <c r="BQ3947" s="123"/>
      <c r="BR3947" s="123"/>
      <c r="BX3947" s="123"/>
      <c r="BY3947" s="123"/>
      <c r="CB3947" s="129" t="s">
        <v>3206</v>
      </c>
      <c r="CC3947" s="129" t="s">
        <v>204</v>
      </c>
      <c r="CD3947" s="129" t="s">
        <v>3210</v>
      </c>
      <c r="CE3947" s="129" t="s">
        <v>3493</v>
      </c>
      <c r="CF3947" s="129" t="s">
        <v>3505</v>
      </c>
      <c r="CG3947" s="131" t="s">
        <v>18217</v>
      </c>
      <c r="CH3947" s="131" t="s">
        <v>16542</v>
      </c>
      <c r="CI3947" s="124" t="s">
        <v>22930</v>
      </c>
    </row>
    <row r="3948" spans="45:87" ht="15" hidden="1" x14ac:dyDescent="0.25">
      <c r="AS3948" s="124" t="s">
        <v>8143</v>
      </c>
      <c r="AT3948" s="129" t="s">
        <v>3206</v>
      </c>
      <c r="AU3948" s="129" t="s">
        <v>204</v>
      </c>
      <c r="AV3948" s="129" t="s">
        <v>3210</v>
      </c>
      <c r="AW3948" s="129" t="s">
        <v>3493</v>
      </c>
      <c r="AX3948" s="129" t="s">
        <v>3506</v>
      </c>
      <c r="AZ3948" s="129" t="s">
        <v>3984</v>
      </c>
      <c r="BA3948" s="130" t="s">
        <v>16543</v>
      </c>
      <c r="BB3948" s="130" t="s">
        <v>16544</v>
      </c>
      <c r="BH3948" s="124"/>
      <c r="BI3948" s="124"/>
      <c r="BP3948" s="123"/>
      <c r="BQ3948" s="123"/>
      <c r="BR3948" s="123"/>
      <c r="BX3948" s="123"/>
      <c r="BY3948" s="123"/>
      <c r="CB3948" s="129" t="s">
        <v>3206</v>
      </c>
      <c r="CC3948" s="129" t="s">
        <v>204</v>
      </c>
      <c r="CD3948" s="129" t="s">
        <v>3210</v>
      </c>
      <c r="CE3948" s="129" t="s">
        <v>3493</v>
      </c>
      <c r="CF3948" s="129" t="s">
        <v>3506</v>
      </c>
      <c r="CG3948" s="131" t="s">
        <v>18217</v>
      </c>
      <c r="CH3948" s="131" t="s">
        <v>16544</v>
      </c>
      <c r="CI3948" s="124" t="s">
        <v>22931</v>
      </c>
    </row>
    <row r="3949" spans="45:87" ht="15" hidden="1" x14ac:dyDescent="0.25">
      <c r="AS3949" s="124" t="s">
        <v>8144</v>
      </c>
      <c r="AT3949" s="129" t="s">
        <v>3206</v>
      </c>
      <c r="AU3949" s="129" t="s">
        <v>204</v>
      </c>
      <c r="AV3949" s="129" t="s">
        <v>3210</v>
      </c>
      <c r="AW3949" s="129" t="s">
        <v>3493</v>
      </c>
      <c r="AX3949" s="129" t="s">
        <v>3507</v>
      </c>
      <c r="AZ3949" s="129" t="s">
        <v>3984</v>
      </c>
      <c r="BA3949" s="130" t="s">
        <v>16545</v>
      </c>
      <c r="BB3949" s="130" t="s">
        <v>16546</v>
      </c>
      <c r="BH3949" s="124"/>
      <c r="BI3949" s="124"/>
      <c r="BP3949" s="123"/>
      <c r="BQ3949" s="123"/>
      <c r="BR3949" s="123"/>
      <c r="BX3949" s="123"/>
      <c r="BY3949" s="123"/>
      <c r="CB3949" s="129" t="s">
        <v>3206</v>
      </c>
      <c r="CC3949" s="129" t="s">
        <v>204</v>
      </c>
      <c r="CD3949" s="129" t="s">
        <v>3210</v>
      </c>
      <c r="CE3949" s="129" t="s">
        <v>3493</v>
      </c>
      <c r="CF3949" s="129" t="s">
        <v>3507</v>
      </c>
      <c r="CG3949" s="131" t="s">
        <v>18217</v>
      </c>
      <c r="CH3949" s="131" t="s">
        <v>16546</v>
      </c>
      <c r="CI3949" s="124" t="s">
        <v>22932</v>
      </c>
    </row>
    <row r="3950" spans="45:87" ht="15" hidden="1" x14ac:dyDescent="0.25">
      <c r="AS3950" s="124" t="s">
        <v>8145</v>
      </c>
      <c r="AT3950" s="129" t="s">
        <v>3206</v>
      </c>
      <c r="AU3950" s="129" t="s">
        <v>204</v>
      </c>
      <c r="AV3950" s="129" t="s">
        <v>3210</v>
      </c>
      <c r="AW3950" s="129" t="s">
        <v>3493</v>
      </c>
      <c r="AX3950" s="129" t="s">
        <v>3508</v>
      </c>
      <c r="AZ3950" s="129" t="s">
        <v>3984</v>
      </c>
      <c r="BA3950" s="130" t="s">
        <v>16547</v>
      </c>
      <c r="BB3950" s="130" t="s">
        <v>16548</v>
      </c>
      <c r="BH3950" s="124"/>
      <c r="BI3950" s="124"/>
      <c r="BP3950" s="123"/>
      <c r="BQ3950" s="123"/>
      <c r="BR3950" s="123"/>
      <c r="BX3950" s="123"/>
      <c r="BY3950" s="123"/>
      <c r="CB3950" s="129" t="s">
        <v>3206</v>
      </c>
      <c r="CC3950" s="129" t="s">
        <v>204</v>
      </c>
      <c r="CD3950" s="129" t="s">
        <v>3210</v>
      </c>
      <c r="CE3950" s="129" t="s">
        <v>3493</v>
      </c>
      <c r="CF3950" s="129" t="s">
        <v>3508</v>
      </c>
      <c r="CG3950" s="131" t="s">
        <v>18217</v>
      </c>
      <c r="CH3950" s="131" t="s">
        <v>16548</v>
      </c>
      <c r="CI3950" s="124" t="s">
        <v>22933</v>
      </c>
    </row>
    <row r="3951" spans="45:87" ht="15" hidden="1" x14ac:dyDescent="0.25">
      <c r="AS3951" s="124" t="s">
        <v>8146</v>
      </c>
      <c r="AT3951" s="129" t="s">
        <v>3206</v>
      </c>
      <c r="AU3951" s="129" t="s">
        <v>204</v>
      </c>
      <c r="AV3951" s="129" t="s">
        <v>3210</v>
      </c>
      <c r="AW3951" s="129" t="s">
        <v>3493</v>
      </c>
      <c r="AX3951" s="129" t="s">
        <v>3509</v>
      </c>
      <c r="AZ3951" s="129" t="s">
        <v>3984</v>
      </c>
      <c r="BA3951" s="130" t="s">
        <v>16549</v>
      </c>
      <c r="BB3951" s="130" t="s">
        <v>16550</v>
      </c>
      <c r="BH3951" s="124"/>
      <c r="BI3951" s="124"/>
      <c r="BP3951" s="123"/>
      <c r="BQ3951" s="123"/>
      <c r="BR3951" s="123"/>
      <c r="BX3951" s="123"/>
      <c r="BY3951" s="123"/>
      <c r="CB3951" s="129" t="s">
        <v>3206</v>
      </c>
      <c r="CC3951" s="129" t="s">
        <v>204</v>
      </c>
      <c r="CD3951" s="129" t="s">
        <v>3210</v>
      </c>
      <c r="CE3951" s="129" t="s">
        <v>3493</v>
      </c>
      <c r="CF3951" s="129" t="s">
        <v>3509</v>
      </c>
      <c r="CG3951" s="131" t="s">
        <v>18217</v>
      </c>
      <c r="CH3951" s="131" t="s">
        <v>16550</v>
      </c>
      <c r="CI3951" s="124" t="s">
        <v>22934</v>
      </c>
    </row>
    <row r="3952" spans="45:87" ht="15" hidden="1" x14ac:dyDescent="0.25">
      <c r="AS3952" s="124" t="s">
        <v>8147</v>
      </c>
      <c r="AT3952" s="129" t="s">
        <v>3206</v>
      </c>
      <c r="AU3952" s="129" t="s">
        <v>204</v>
      </c>
      <c r="AV3952" s="129" t="s">
        <v>3210</v>
      </c>
      <c r="AW3952" s="129" t="s">
        <v>3493</v>
      </c>
      <c r="AX3952" s="129" t="s">
        <v>3510</v>
      </c>
      <c r="AZ3952" s="129" t="s">
        <v>3984</v>
      </c>
      <c r="BA3952" s="130" t="s">
        <v>16551</v>
      </c>
      <c r="BB3952" s="130" t="s">
        <v>16552</v>
      </c>
      <c r="BH3952" s="124"/>
      <c r="BI3952" s="124"/>
      <c r="BP3952" s="123"/>
      <c r="BQ3952" s="123"/>
      <c r="BR3952" s="123"/>
      <c r="BX3952" s="123"/>
      <c r="BY3952" s="123"/>
      <c r="CB3952" s="129" t="s">
        <v>3206</v>
      </c>
      <c r="CC3952" s="129" t="s">
        <v>204</v>
      </c>
      <c r="CD3952" s="129" t="s">
        <v>3210</v>
      </c>
      <c r="CE3952" s="129" t="s">
        <v>3493</v>
      </c>
      <c r="CF3952" s="129" t="s">
        <v>3510</v>
      </c>
      <c r="CG3952" s="131" t="s">
        <v>18217</v>
      </c>
      <c r="CH3952" s="131" t="s">
        <v>16552</v>
      </c>
      <c r="CI3952" s="124" t="s">
        <v>22935</v>
      </c>
    </row>
    <row r="3953" spans="45:87" ht="15" hidden="1" x14ac:dyDescent="0.25">
      <c r="AS3953" s="124" t="s">
        <v>8148</v>
      </c>
      <c r="AT3953" s="129" t="s">
        <v>3206</v>
      </c>
      <c r="AU3953" s="129" t="s">
        <v>204</v>
      </c>
      <c r="AV3953" s="129" t="s">
        <v>3210</v>
      </c>
      <c r="AW3953" s="129" t="s">
        <v>3493</v>
      </c>
      <c r="AX3953" s="129" t="s">
        <v>3511</v>
      </c>
      <c r="AZ3953" s="129" t="s">
        <v>3984</v>
      </c>
      <c r="BA3953" s="130" t="s">
        <v>16553</v>
      </c>
      <c r="BB3953" s="130" t="s">
        <v>16554</v>
      </c>
      <c r="BH3953" s="124"/>
      <c r="BI3953" s="124"/>
      <c r="BP3953" s="123"/>
      <c r="BQ3953" s="123"/>
      <c r="BR3953" s="123"/>
      <c r="BX3953" s="123"/>
      <c r="BY3953" s="123"/>
      <c r="CB3953" s="129" t="s">
        <v>3206</v>
      </c>
      <c r="CC3953" s="129" t="s">
        <v>204</v>
      </c>
      <c r="CD3953" s="129" t="s">
        <v>3210</v>
      </c>
      <c r="CE3953" s="129" t="s">
        <v>3493</v>
      </c>
      <c r="CF3953" s="129" t="s">
        <v>3511</v>
      </c>
      <c r="CG3953" s="131" t="s">
        <v>18217</v>
      </c>
      <c r="CH3953" s="131" t="s">
        <v>16554</v>
      </c>
      <c r="CI3953" s="124" t="s">
        <v>22936</v>
      </c>
    </row>
    <row r="3954" spans="45:87" ht="15" hidden="1" x14ac:dyDescent="0.25">
      <c r="AS3954" s="124" t="s">
        <v>8149</v>
      </c>
      <c r="AT3954" s="129" t="s">
        <v>3206</v>
      </c>
      <c r="AU3954" s="129" t="s">
        <v>204</v>
      </c>
      <c r="AV3954" s="129" t="s">
        <v>3210</v>
      </c>
      <c r="AW3954" s="129" t="s">
        <v>3493</v>
      </c>
      <c r="AX3954" s="129" t="s">
        <v>3512</v>
      </c>
      <c r="AZ3954" s="129" t="s">
        <v>3984</v>
      </c>
      <c r="BA3954" s="130" t="s">
        <v>16555</v>
      </c>
      <c r="BB3954" s="130" t="s">
        <v>16556</v>
      </c>
      <c r="BH3954" s="124"/>
      <c r="BI3954" s="124"/>
      <c r="BP3954" s="123"/>
      <c r="BQ3954" s="123"/>
      <c r="BR3954" s="123"/>
      <c r="BX3954" s="123"/>
      <c r="BY3954" s="123"/>
      <c r="CB3954" s="129" t="s">
        <v>3206</v>
      </c>
      <c r="CC3954" s="129" t="s">
        <v>204</v>
      </c>
      <c r="CD3954" s="129" t="s">
        <v>3210</v>
      </c>
      <c r="CE3954" s="129" t="s">
        <v>3493</v>
      </c>
      <c r="CF3954" s="129" t="s">
        <v>3512</v>
      </c>
      <c r="CG3954" s="131" t="s">
        <v>18217</v>
      </c>
      <c r="CH3954" s="131" t="s">
        <v>16556</v>
      </c>
      <c r="CI3954" s="124" t="s">
        <v>22937</v>
      </c>
    </row>
    <row r="3955" spans="45:87" ht="15" hidden="1" x14ac:dyDescent="0.25">
      <c r="AS3955" s="124" t="s">
        <v>8150</v>
      </c>
      <c r="AT3955" s="129" t="s">
        <v>3206</v>
      </c>
      <c r="AU3955" s="129" t="s">
        <v>204</v>
      </c>
      <c r="AV3955" s="129" t="s">
        <v>3210</v>
      </c>
      <c r="AW3955" s="129" t="s">
        <v>3493</v>
      </c>
      <c r="AX3955" s="129" t="s">
        <v>3513</v>
      </c>
      <c r="AZ3955" s="129" t="s">
        <v>3984</v>
      </c>
      <c r="BA3955" s="130" t="s">
        <v>16557</v>
      </c>
      <c r="BB3955" s="130" t="s">
        <v>16558</v>
      </c>
      <c r="BH3955" s="124"/>
      <c r="BI3955" s="124"/>
      <c r="BP3955" s="123"/>
      <c r="BQ3955" s="123"/>
      <c r="BR3955" s="123"/>
      <c r="BX3955" s="123"/>
      <c r="BY3955" s="123"/>
      <c r="CB3955" s="129" t="s">
        <v>3206</v>
      </c>
      <c r="CC3955" s="129" t="s">
        <v>204</v>
      </c>
      <c r="CD3955" s="129" t="s">
        <v>3210</v>
      </c>
      <c r="CE3955" s="129" t="s">
        <v>3493</v>
      </c>
      <c r="CF3955" s="129" t="s">
        <v>3513</v>
      </c>
      <c r="CG3955" s="131" t="s">
        <v>18217</v>
      </c>
      <c r="CH3955" s="131" t="s">
        <v>16558</v>
      </c>
      <c r="CI3955" s="124" t="s">
        <v>22938</v>
      </c>
    </row>
    <row r="3956" spans="45:87" ht="15" hidden="1" x14ac:dyDescent="0.25">
      <c r="AS3956" s="124" t="s">
        <v>8151</v>
      </c>
      <c r="AT3956" s="129" t="s">
        <v>3206</v>
      </c>
      <c r="AU3956" s="129" t="s">
        <v>204</v>
      </c>
      <c r="AV3956" s="129" t="s">
        <v>3210</v>
      </c>
      <c r="AW3956" s="129" t="s">
        <v>3514</v>
      </c>
      <c r="AX3956" s="129" t="s">
        <v>3515</v>
      </c>
      <c r="AZ3956" s="129" t="s">
        <v>3984</v>
      </c>
      <c r="BA3956" s="130" t="s">
        <v>16559</v>
      </c>
      <c r="BB3956" s="130" t="s">
        <v>16560</v>
      </c>
      <c r="BH3956" s="124"/>
      <c r="BI3956" s="124"/>
      <c r="BP3956" s="123"/>
      <c r="BQ3956" s="123"/>
      <c r="BR3956" s="123"/>
      <c r="BX3956" s="123"/>
      <c r="BY3956" s="123"/>
      <c r="CB3956" s="129" t="s">
        <v>3206</v>
      </c>
      <c r="CC3956" s="129" t="s">
        <v>204</v>
      </c>
      <c r="CD3956" s="129" t="s">
        <v>3210</v>
      </c>
      <c r="CE3956" s="129" t="s">
        <v>3514</v>
      </c>
      <c r="CF3956" s="129" t="s">
        <v>3515</v>
      </c>
      <c r="CG3956" s="131" t="s">
        <v>18218</v>
      </c>
      <c r="CH3956" s="131" t="s">
        <v>16560</v>
      </c>
      <c r="CI3956" s="124" t="s">
        <v>22939</v>
      </c>
    </row>
    <row r="3957" spans="45:87" ht="15" hidden="1" x14ac:dyDescent="0.25">
      <c r="AS3957" s="124" t="s">
        <v>8152</v>
      </c>
      <c r="AT3957" s="129" t="s">
        <v>3206</v>
      </c>
      <c r="AU3957" s="129" t="s">
        <v>204</v>
      </c>
      <c r="AV3957" s="129" t="s">
        <v>3210</v>
      </c>
      <c r="AW3957" s="129" t="s">
        <v>3514</v>
      </c>
      <c r="AX3957" s="129" t="s">
        <v>3516</v>
      </c>
      <c r="AZ3957" s="129" t="s">
        <v>3984</v>
      </c>
      <c r="BA3957" s="130" t="s">
        <v>16561</v>
      </c>
      <c r="BB3957" s="130" t="s">
        <v>16562</v>
      </c>
      <c r="BH3957" s="124"/>
      <c r="BI3957" s="124"/>
      <c r="BP3957" s="123"/>
      <c r="BQ3957" s="123"/>
      <c r="BR3957" s="123"/>
      <c r="BX3957" s="123"/>
      <c r="BY3957" s="123"/>
      <c r="CB3957" s="129" t="s">
        <v>3206</v>
      </c>
      <c r="CC3957" s="129" t="s">
        <v>204</v>
      </c>
      <c r="CD3957" s="129" t="s">
        <v>3210</v>
      </c>
      <c r="CE3957" s="129" t="s">
        <v>3514</v>
      </c>
      <c r="CF3957" s="129" t="s">
        <v>3516</v>
      </c>
      <c r="CG3957" s="131" t="s">
        <v>18218</v>
      </c>
      <c r="CH3957" s="131" t="s">
        <v>16562</v>
      </c>
      <c r="CI3957" s="124" t="s">
        <v>22940</v>
      </c>
    </row>
    <row r="3958" spans="45:87" ht="15" hidden="1" x14ac:dyDescent="0.25">
      <c r="AS3958" s="124" t="s">
        <v>8153</v>
      </c>
      <c r="AT3958" s="129" t="s">
        <v>3206</v>
      </c>
      <c r="AU3958" s="129" t="s">
        <v>204</v>
      </c>
      <c r="AV3958" s="129" t="s">
        <v>3210</v>
      </c>
      <c r="AW3958" s="129" t="s">
        <v>3514</v>
      </c>
      <c r="AX3958" s="129" t="s">
        <v>3517</v>
      </c>
      <c r="AZ3958" s="129" t="s">
        <v>3984</v>
      </c>
      <c r="BA3958" s="130" t="s">
        <v>16563</v>
      </c>
      <c r="BB3958" s="130" t="s">
        <v>16564</v>
      </c>
      <c r="BH3958" s="124"/>
      <c r="BI3958" s="124"/>
      <c r="BP3958" s="123"/>
      <c r="BQ3958" s="123"/>
      <c r="BR3958" s="123"/>
      <c r="BX3958" s="123"/>
      <c r="BY3958" s="123"/>
      <c r="CB3958" s="129" t="s">
        <v>3206</v>
      </c>
      <c r="CC3958" s="129" t="s">
        <v>204</v>
      </c>
      <c r="CD3958" s="129" t="s">
        <v>3210</v>
      </c>
      <c r="CE3958" s="129" t="s">
        <v>3514</v>
      </c>
      <c r="CF3958" s="129" t="s">
        <v>3517</v>
      </c>
      <c r="CG3958" s="131" t="s">
        <v>18218</v>
      </c>
      <c r="CH3958" s="131" t="s">
        <v>16564</v>
      </c>
      <c r="CI3958" s="124" t="s">
        <v>22941</v>
      </c>
    </row>
    <row r="3959" spans="45:87" ht="15" hidden="1" x14ac:dyDescent="0.25">
      <c r="AS3959" s="124" t="s">
        <v>8154</v>
      </c>
      <c r="AT3959" s="129" t="s">
        <v>3206</v>
      </c>
      <c r="AU3959" s="129" t="s">
        <v>204</v>
      </c>
      <c r="AV3959" s="129" t="s">
        <v>3210</v>
      </c>
      <c r="AW3959" s="129" t="s">
        <v>3514</v>
      </c>
      <c r="AX3959" s="129" t="s">
        <v>3518</v>
      </c>
      <c r="AZ3959" s="129" t="s">
        <v>3984</v>
      </c>
      <c r="BA3959" s="130" t="s">
        <v>16565</v>
      </c>
      <c r="BB3959" s="130" t="s">
        <v>16566</v>
      </c>
      <c r="BH3959" s="124"/>
      <c r="BI3959" s="124"/>
      <c r="BP3959" s="123"/>
      <c r="BQ3959" s="123"/>
      <c r="BR3959" s="123"/>
      <c r="BX3959" s="123"/>
      <c r="BY3959" s="123"/>
      <c r="CB3959" s="129" t="s">
        <v>3206</v>
      </c>
      <c r="CC3959" s="129" t="s">
        <v>204</v>
      </c>
      <c r="CD3959" s="129" t="s">
        <v>3210</v>
      </c>
      <c r="CE3959" s="129" t="s">
        <v>3514</v>
      </c>
      <c r="CF3959" s="129" t="s">
        <v>3518</v>
      </c>
      <c r="CG3959" s="131" t="s">
        <v>18218</v>
      </c>
      <c r="CH3959" s="131" t="s">
        <v>16566</v>
      </c>
      <c r="CI3959" s="124" t="s">
        <v>22942</v>
      </c>
    </row>
    <row r="3960" spans="45:87" ht="15" hidden="1" x14ac:dyDescent="0.25">
      <c r="AS3960" s="124" t="s">
        <v>8155</v>
      </c>
      <c r="AT3960" s="129" t="s">
        <v>3206</v>
      </c>
      <c r="AU3960" s="129" t="s">
        <v>204</v>
      </c>
      <c r="AV3960" s="129" t="s">
        <v>3210</v>
      </c>
      <c r="AW3960" s="129" t="s">
        <v>3514</v>
      </c>
      <c r="AX3960" s="129" t="s">
        <v>3519</v>
      </c>
      <c r="AZ3960" s="129" t="s">
        <v>3984</v>
      </c>
      <c r="BA3960" s="130" t="s">
        <v>16567</v>
      </c>
      <c r="BB3960" s="130" t="s">
        <v>16568</v>
      </c>
      <c r="BH3960" s="124"/>
      <c r="BI3960" s="124"/>
      <c r="BP3960" s="123"/>
      <c r="BQ3960" s="123"/>
      <c r="BR3960" s="123"/>
      <c r="BX3960" s="123"/>
      <c r="BY3960" s="123"/>
      <c r="CB3960" s="129" t="s">
        <v>3206</v>
      </c>
      <c r="CC3960" s="129" t="s">
        <v>204</v>
      </c>
      <c r="CD3960" s="129" t="s">
        <v>3210</v>
      </c>
      <c r="CE3960" s="129" t="s">
        <v>3514</v>
      </c>
      <c r="CF3960" s="129" t="s">
        <v>3519</v>
      </c>
      <c r="CG3960" s="131" t="s">
        <v>18218</v>
      </c>
      <c r="CH3960" s="131" t="s">
        <v>16568</v>
      </c>
      <c r="CI3960" s="124" t="s">
        <v>22943</v>
      </c>
    </row>
    <row r="3961" spans="45:87" ht="15" hidden="1" x14ac:dyDescent="0.25">
      <c r="AS3961" s="124" t="s">
        <v>8156</v>
      </c>
      <c r="AT3961" s="129" t="s">
        <v>3206</v>
      </c>
      <c r="AU3961" s="129" t="s">
        <v>204</v>
      </c>
      <c r="AV3961" s="129" t="s">
        <v>3210</v>
      </c>
      <c r="AW3961" s="129" t="s">
        <v>3514</v>
      </c>
      <c r="AX3961" s="129" t="s">
        <v>3520</v>
      </c>
      <c r="AZ3961" s="129" t="s">
        <v>3984</v>
      </c>
      <c r="BA3961" s="130" t="s">
        <v>16569</v>
      </c>
      <c r="BB3961" s="130" t="s">
        <v>16570</v>
      </c>
      <c r="BH3961" s="124"/>
      <c r="BI3961" s="124"/>
      <c r="BP3961" s="123"/>
      <c r="BQ3961" s="123"/>
      <c r="BR3961" s="123"/>
      <c r="BX3961" s="123"/>
      <c r="BY3961" s="123"/>
      <c r="CB3961" s="129" t="s">
        <v>3206</v>
      </c>
      <c r="CC3961" s="129" t="s">
        <v>204</v>
      </c>
      <c r="CD3961" s="129" t="s">
        <v>3210</v>
      </c>
      <c r="CE3961" s="129" t="s">
        <v>3514</v>
      </c>
      <c r="CF3961" s="129" t="s">
        <v>3520</v>
      </c>
      <c r="CG3961" s="131" t="s">
        <v>18218</v>
      </c>
      <c r="CH3961" s="131" t="s">
        <v>16570</v>
      </c>
      <c r="CI3961" s="124" t="s">
        <v>22944</v>
      </c>
    </row>
    <row r="3962" spans="45:87" ht="15" hidden="1" x14ac:dyDescent="0.25">
      <c r="AS3962" s="124" t="s">
        <v>8157</v>
      </c>
      <c r="AT3962" s="129" t="s">
        <v>3206</v>
      </c>
      <c r="AU3962" s="129" t="s">
        <v>204</v>
      </c>
      <c r="AV3962" s="129" t="s">
        <v>3210</v>
      </c>
      <c r="AW3962" s="129" t="s">
        <v>3514</v>
      </c>
      <c r="AX3962" s="129" t="s">
        <v>3521</v>
      </c>
      <c r="AZ3962" s="129" t="s">
        <v>3984</v>
      </c>
      <c r="BA3962" s="130" t="s">
        <v>16571</v>
      </c>
      <c r="BB3962" s="130" t="s">
        <v>16572</v>
      </c>
      <c r="BH3962" s="124"/>
      <c r="BI3962" s="124"/>
      <c r="BP3962" s="123"/>
      <c r="BQ3962" s="123"/>
      <c r="BR3962" s="123"/>
      <c r="BX3962" s="123"/>
      <c r="BY3962" s="123"/>
      <c r="CB3962" s="129" t="s">
        <v>3206</v>
      </c>
      <c r="CC3962" s="129" t="s">
        <v>204</v>
      </c>
      <c r="CD3962" s="129" t="s">
        <v>3210</v>
      </c>
      <c r="CE3962" s="129" t="s">
        <v>3514</v>
      </c>
      <c r="CF3962" s="129" t="s">
        <v>3521</v>
      </c>
      <c r="CG3962" s="131" t="s">
        <v>18218</v>
      </c>
      <c r="CH3962" s="131" t="s">
        <v>16572</v>
      </c>
      <c r="CI3962" s="124" t="s">
        <v>22945</v>
      </c>
    </row>
    <row r="3963" spans="45:87" ht="15" hidden="1" x14ac:dyDescent="0.25">
      <c r="AS3963" s="124" t="s">
        <v>8158</v>
      </c>
      <c r="AT3963" s="129" t="s">
        <v>3206</v>
      </c>
      <c r="AU3963" s="129" t="s">
        <v>204</v>
      </c>
      <c r="AV3963" s="129" t="s">
        <v>3210</v>
      </c>
      <c r="AW3963" s="129" t="s">
        <v>3514</v>
      </c>
      <c r="AX3963" s="129" t="s">
        <v>3522</v>
      </c>
      <c r="AZ3963" s="129" t="s">
        <v>3984</v>
      </c>
      <c r="BA3963" s="130" t="s">
        <v>16573</v>
      </c>
      <c r="BB3963" s="130" t="s">
        <v>16574</v>
      </c>
      <c r="BH3963" s="124"/>
      <c r="BI3963" s="124"/>
      <c r="BP3963" s="123"/>
      <c r="BQ3963" s="123"/>
      <c r="BR3963" s="123"/>
      <c r="BX3963" s="123"/>
      <c r="BY3963" s="123"/>
      <c r="CB3963" s="129" t="s">
        <v>3206</v>
      </c>
      <c r="CC3963" s="129" t="s">
        <v>204</v>
      </c>
      <c r="CD3963" s="129" t="s">
        <v>3210</v>
      </c>
      <c r="CE3963" s="129" t="s">
        <v>3514</v>
      </c>
      <c r="CF3963" s="129" t="s">
        <v>3522</v>
      </c>
      <c r="CG3963" s="131" t="s">
        <v>18218</v>
      </c>
      <c r="CH3963" s="131" t="s">
        <v>16574</v>
      </c>
      <c r="CI3963" s="124" t="s">
        <v>22946</v>
      </c>
    </row>
    <row r="3964" spans="45:87" ht="15" hidden="1" x14ac:dyDescent="0.25">
      <c r="AS3964" s="124" t="s">
        <v>8159</v>
      </c>
      <c r="AT3964" s="129" t="s">
        <v>3206</v>
      </c>
      <c r="AU3964" s="129" t="s">
        <v>204</v>
      </c>
      <c r="AV3964" s="129" t="s">
        <v>3210</v>
      </c>
      <c r="AW3964" s="129" t="s">
        <v>3514</v>
      </c>
      <c r="AX3964" s="129" t="s">
        <v>3523</v>
      </c>
      <c r="AZ3964" s="129" t="s">
        <v>3984</v>
      </c>
      <c r="BA3964" s="130" t="s">
        <v>16575</v>
      </c>
      <c r="BB3964" s="130" t="s">
        <v>16576</v>
      </c>
      <c r="BH3964" s="124"/>
      <c r="BI3964" s="124"/>
      <c r="BP3964" s="123"/>
      <c r="BQ3964" s="123"/>
      <c r="BR3964" s="123"/>
      <c r="BX3964" s="123"/>
      <c r="BY3964" s="123"/>
      <c r="CB3964" s="129" t="s">
        <v>3206</v>
      </c>
      <c r="CC3964" s="129" t="s">
        <v>204</v>
      </c>
      <c r="CD3964" s="129" t="s">
        <v>3210</v>
      </c>
      <c r="CE3964" s="129" t="s">
        <v>3514</v>
      </c>
      <c r="CF3964" s="129" t="s">
        <v>3523</v>
      </c>
      <c r="CG3964" s="131" t="s">
        <v>18218</v>
      </c>
      <c r="CH3964" s="131" t="s">
        <v>16576</v>
      </c>
      <c r="CI3964" s="124" t="s">
        <v>22947</v>
      </c>
    </row>
    <row r="3965" spans="45:87" ht="15" hidden="1" x14ac:dyDescent="0.25">
      <c r="AS3965" s="124" t="s">
        <v>8160</v>
      </c>
      <c r="AT3965" s="129" t="s">
        <v>3206</v>
      </c>
      <c r="AU3965" s="129" t="s">
        <v>204</v>
      </c>
      <c r="AV3965" s="129" t="s">
        <v>3210</v>
      </c>
      <c r="AW3965" s="129" t="s">
        <v>3514</v>
      </c>
      <c r="AX3965" s="129" t="s">
        <v>3524</v>
      </c>
      <c r="AZ3965" s="129" t="s">
        <v>3984</v>
      </c>
      <c r="BA3965" s="130" t="s">
        <v>16577</v>
      </c>
      <c r="BB3965" s="130" t="s">
        <v>16578</v>
      </c>
      <c r="BH3965" s="124"/>
      <c r="BI3965" s="124"/>
      <c r="BP3965" s="123"/>
      <c r="BQ3965" s="123"/>
      <c r="BR3965" s="123"/>
      <c r="BX3965" s="123"/>
      <c r="BY3965" s="123"/>
      <c r="CB3965" s="129" t="s">
        <v>3206</v>
      </c>
      <c r="CC3965" s="129" t="s">
        <v>204</v>
      </c>
      <c r="CD3965" s="129" t="s">
        <v>3210</v>
      </c>
      <c r="CE3965" s="129" t="s">
        <v>3514</v>
      </c>
      <c r="CF3965" s="129" t="s">
        <v>3524</v>
      </c>
      <c r="CG3965" s="131" t="s">
        <v>18218</v>
      </c>
      <c r="CH3965" s="131" t="s">
        <v>16578</v>
      </c>
      <c r="CI3965" s="124" t="s">
        <v>22948</v>
      </c>
    </row>
    <row r="3966" spans="45:87" ht="15" hidden="1" x14ac:dyDescent="0.25">
      <c r="AS3966" s="124" t="s">
        <v>8161</v>
      </c>
      <c r="AT3966" s="129" t="s">
        <v>3206</v>
      </c>
      <c r="AU3966" s="129" t="s">
        <v>204</v>
      </c>
      <c r="AV3966" s="129" t="s">
        <v>3210</v>
      </c>
      <c r="AW3966" s="129" t="s">
        <v>3514</v>
      </c>
      <c r="AX3966" s="129" t="s">
        <v>3525</v>
      </c>
      <c r="AZ3966" s="129" t="s">
        <v>3984</v>
      </c>
      <c r="BA3966" s="130" t="s">
        <v>16579</v>
      </c>
      <c r="BB3966" s="130" t="s">
        <v>16580</v>
      </c>
      <c r="BH3966" s="124"/>
      <c r="BI3966" s="124"/>
      <c r="BP3966" s="123"/>
      <c r="BQ3966" s="123"/>
      <c r="BR3966" s="123"/>
      <c r="BX3966" s="123"/>
      <c r="BY3966" s="123"/>
      <c r="CB3966" s="129" t="s">
        <v>3206</v>
      </c>
      <c r="CC3966" s="129" t="s">
        <v>204</v>
      </c>
      <c r="CD3966" s="129" t="s">
        <v>3210</v>
      </c>
      <c r="CE3966" s="129" t="s">
        <v>3514</v>
      </c>
      <c r="CF3966" s="129" t="s">
        <v>3525</v>
      </c>
      <c r="CG3966" s="131" t="s">
        <v>18218</v>
      </c>
      <c r="CH3966" s="131" t="s">
        <v>16580</v>
      </c>
      <c r="CI3966" s="124" t="s">
        <v>22949</v>
      </c>
    </row>
    <row r="3967" spans="45:87" ht="15" hidden="1" x14ac:dyDescent="0.25">
      <c r="AS3967" s="124" t="s">
        <v>8162</v>
      </c>
      <c r="AT3967" s="129" t="s">
        <v>3206</v>
      </c>
      <c r="AU3967" s="129" t="s">
        <v>204</v>
      </c>
      <c r="AV3967" s="129" t="s">
        <v>3210</v>
      </c>
      <c r="AW3967" s="129" t="s">
        <v>3514</v>
      </c>
      <c r="AX3967" s="129" t="s">
        <v>3526</v>
      </c>
      <c r="AZ3967" s="129" t="s">
        <v>3984</v>
      </c>
      <c r="BA3967" s="130" t="s">
        <v>16581</v>
      </c>
      <c r="BB3967" s="130" t="s">
        <v>16582</v>
      </c>
      <c r="BH3967" s="124"/>
      <c r="BI3967" s="124"/>
      <c r="BP3967" s="123"/>
      <c r="BQ3967" s="123"/>
      <c r="BR3967" s="123"/>
      <c r="BX3967" s="123"/>
      <c r="BY3967" s="123"/>
      <c r="CB3967" s="129" t="s">
        <v>3206</v>
      </c>
      <c r="CC3967" s="129" t="s">
        <v>204</v>
      </c>
      <c r="CD3967" s="129" t="s">
        <v>3210</v>
      </c>
      <c r="CE3967" s="129" t="s">
        <v>3514</v>
      </c>
      <c r="CF3967" s="129" t="s">
        <v>3526</v>
      </c>
      <c r="CG3967" s="131" t="s">
        <v>18218</v>
      </c>
      <c r="CH3967" s="131" t="s">
        <v>16582</v>
      </c>
      <c r="CI3967" s="124" t="s">
        <v>22950</v>
      </c>
    </row>
    <row r="3968" spans="45:87" ht="15" hidden="1" x14ac:dyDescent="0.25">
      <c r="AS3968" s="124" t="s">
        <v>8163</v>
      </c>
      <c r="AT3968" s="129" t="s">
        <v>3206</v>
      </c>
      <c r="AU3968" s="129" t="s">
        <v>204</v>
      </c>
      <c r="AV3968" s="129" t="s">
        <v>3210</v>
      </c>
      <c r="AW3968" s="129" t="s">
        <v>3514</v>
      </c>
      <c r="AX3968" s="129" t="s">
        <v>3527</v>
      </c>
      <c r="AZ3968" s="129" t="s">
        <v>3984</v>
      </c>
      <c r="BA3968" s="130" t="s">
        <v>16583</v>
      </c>
      <c r="BB3968" s="130" t="s">
        <v>16584</v>
      </c>
      <c r="BH3968" s="124"/>
      <c r="BI3968" s="124"/>
      <c r="BP3968" s="123"/>
      <c r="BQ3968" s="123"/>
      <c r="BR3968" s="123"/>
      <c r="BX3968" s="123"/>
      <c r="BY3968" s="123"/>
      <c r="CB3968" s="129" t="s">
        <v>3206</v>
      </c>
      <c r="CC3968" s="129" t="s">
        <v>204</v>
      </c>
      <c r="CD3968" s="129" t="s">
        <v>3210</v>
      </c>
      <c r="CE3968" s="129" t="s">
        <v>3514</v>
      </c>
      <c r="CF3968" s="129" t="s">
        <v>3527</v>
      </c>
      <c r="CG3968" s="131" t="s">
        <v>18218</v>
      </c>
      <c r="CH3968" s="131" t="s">
        <v>16584</v>
      </c>
      <c r="CI3968" s="124" t="s">
        <v>22951</v>
      </c>
    </row>
    <row r="3969" spans="45:87" ht="15" hidden="1" x14ac:dyDescent="0.25">
      <c r="AS3969" s="124" t="s">
        <v>8164</v>
      </c>
      <c r="AT3969" s="129" t="s">
        <v>3206</v>
      </c>
      <c r="AU3969" s="129" t="s">
        <v>204</v>
      </c>
      <c r="AV3969" s="129" t="s">
        <v>3210</v>
      </c>
      <c r="AW3969" s="129" t="s">
        <v>3514</v>
      </c>
      <c r="AX3969" s="129" t="s">
        <v>3528</v>
      </c>
      <c r="AZ3969" s="129" t="s">
        <v>3984</v>
      </c>
      <c r="BA3969" s="130" t="s">
        <v>16585</v>
      </c>
      <c r="BB3969" s="130" t="s">
        <v>16586</v>
      </c>
      <c r="BH3969" s="124"/>
      <c r="BI3969" s="124"/>
      <c r="BP3969" s="123"/>
      <c r="BQ3969" s="123"/>
      <c r="BR3969" s="123"/>
      <c r="BX3969" s="123"/>
      <c r="BY3969" s="123"/>
      <c r="CB3969" s="129" t="s">
        <v>3206</v>
      </c>
      <c r="CC3969" s="129" t="s">
        <v>204</v>
      </c>
      <c r="CD3969" s="129" t="s">
        <v>3210</v>
      </c>
      <c r="CE3969" s="129" t="s">
        <v>3514</v>
      </c>
      <c r="CF3969" s="129" t="s">
        <v>3528</v>
      </c>
      <c r="CG3969" s="131" t="s">
        <v>18218</v>
      </c>
      <c r="CH3969" s="131" t="s">
        <v>16586</v>
      </c>
      <c r="CI3969" s="124" t="s">
        <v>22952</v>
      </c>
    </row>
    <row r="3970" spans="45:87" ht="15" hidden="1" x14ac:dyDescent="0.25">
      <c r="AS3970" s="124" t="s">
        <v>8165</v>
      </c>
      <c r="AT3970" s="129" t="s">
        <v>3206</v>
      </c>
      <c r="AU3970" s="129" t="s">
        <v>204</v>
      </c>
      <c r="AV3970" s="129" t="s">
        <v>3210</v>
      </c>
      <c r="AW3970" s="129" t="s">
        <v>3514</v>
      </c>
      <c r="AX3970" s="129" t="s">
        <v>3529</v>
      </c>
      <c r="AZ3970" s="129" t="s">
        <v>3984</v>
      </c>
      <c r="BA3970" s="130" t="s">
        <v>16587</v>
      </c>
      <c r="BB3970" s="130" t="s">
        <v>16588</v>
      </c>
      <c r="BH3970" s="124"/>
      <c r="BI3970" s="124"/>
      <c r="BP3970" s="123"/>
      <c r="BQ3970" s="123"/>
      <c r="BR3970" s="123"/>
      <c r="BX3970" s="123"/>
      <c r="BY3970" s="123"/>
      <c r="CB3970" s="129" t="s">
        <v>3206</v>
      </c>
      <c r="CC3970" s="129" t="s">
        <v>204</v>
      </c>
      <c r="CD3970" s="129" t="s">
        <v>3210</v>
      </c>
      <c r="CE3970" s="129" t="s">
        <v>3514</v>
      </c>
      <c r="CF3970" s="129" t="s">
        <v>3529</v>
      </c>
      <c r="CG3970" s="131" t="s">
        <v>18218</v>
      </c>
      <c r="CH3970" s="131" t="s">
        <v>16588</v>
      </c>
      <c r="CI3970" s="124" t="s">
        <v>22953</v>
      </c>
    </row>
    <row r="3971" spans="45:87" ht="15" hidden="1" x14ac:dyDescent="0.25">
      <c r="AS3971" s="124" t="s">
        <v>8166</v>
      </c>
      <c r="AT3971" s="129" t="s">
        <v>3206</v>
      </c>
      <c r="AU3971" s="129" t="s">
        <v>204</v>
      </c>
      <c r="AV3971" s="129" t="s">
        <v>3210</v>
      </c>
      <c r="AW3971" s="129" t="s">
        <v>3514</v>
      </c>
      <c r="AX3971" s="129" t="s">
        <v>3530</v>
      </c>
      <c r="AZ3971" s="129" t="s">
        <v>3984</v>
      </c>
      <c r="BA3971" s="130" t="s">
        <v>16589</v>
      </c>
      <c r="BB3971" s="130" t="s">
        <v>16590</v>
      </c>
      <c r="BH3971" s="124"/>
      <c r="BI3971" s="124"/>
      <c r="BP3971" s="123"/>
      <c r="BQ3971" s="123"/>
      <c r="BR3971" s="123"/>
      <c r="BX3971" s="123"/>
      <c r="BY3971" s="123"/>
      <c r="CB3971" s="129" t="s">
        <v>3206</v>
      </c>
      <c r="CC3971" s="129" t="s">
        <v>204</v>
      </c>
      <c r="CD3971" s="129" t="s">
        <v>3210</v>
      </c>
      <c r="CE3971" s="129" t="s">
        <v>3514</v>
      </c>
      <c r="CF3971" s="129" t="s">
        <v>3530</v>
      </c>
      <c r="CG3971" s="131" t="s">
        <v>18218</v>
      </c>
      <c r="CH3971" s="131" t="s">
        <v>16590</v>
      </c>
      <c r="CI3971" s="124" t="s">
        <v>22954</v>
      </c>
    </row>
    <row r="3972" spans="45:87" ht="15" hidden="1" x14ac:dyDescent="0.25">
      <c r="AS3972" s="124" t="s">
        <v>8167</v>
      </c>
      <c r="AT3972" s="129" t="s">
        <v>3206</v>
      </c>
      <c r="AU3972" s="129" t="s">
        <v>204</v>
      </c>
      <c r="AV3972" s="129" t="s">
        <v>3210</v>
      </c>
      <c r="AW3972" s="129" t="s">
        <v>3514</v>
      </c>
      <c r="AX3972" s="129" t="s">
        <v>3531</v>
      </c>
      <c r="AZ3972" s="129" t="s">
        <v>3984</v>
      </c>
      <c r="BA3972" s="130" t="s">
        <v>16591</v>
      </c>
      <c r="BB3972" s="130" t="s">
        <v>16592</v>
      </c>
      <c r="BH3972" s="124"/>
      <c r="BI3972" s="124"/>
      <c r="BP3972" s="123"/>
      <c r="BQ3972" s="123"/>
      <c r="BR3972" s="123"/>
      <c r="BX3972" s="123"/>
      <c r="BY3972" s="123"/>
      <c r="CB3972" s="129" t="s">
        <v>3206</v>
      </c>
      <c r="CC3972" s="129" t="s">
        <v>204</v>
      </c>
      <c r="CD3972" s="129" t="s">
        <v>3210</v>
      </c>
      <c r="CE3972" s="129" t="s">
        <v>3514</v>
      </c>
      <c r="CF3972" s="129" t="s">
        <v>3531</v>
      </c>
      <c r="CG3972" s="131" t="s">
        <v>18218</v>
      </c>
      <c r="CH3972" s="131" t="s">
        <v>16592</v>
      </c>
      <c r="CI3972" s="124" t="s">
        <v>22955</v>
      </c>
    </row>
    <row r="3973" spans="45:87" ht="15" hidden="1" x14ac:dyDescent="0.25">
      <c r="AS3973" s="124" t="s">
        <v>8168</v>
      </c>
      <c r="AT3973" s="129" t="s">
        <v>3206</v>
      </c>
      <c r="AU3973" s="129" t="s">
        <v>204</v>
      </c>
      <c r="AV3973" s="129" t="s">
        <v>3210</v>
      </c>
      <c r="AW3973" s="129" t="s">
        <v>3514</v>
      </c>
      <c r="AX3973" s="129" t="s">
        <v>3532</v>
      </c>
      <c r="AZ3973" s="129" t="s">
        <v>3984</v>
      </c>
      <c r="BA3973" s="130" t="s">
        <v>16593</v>
      </c>
      <c r="BB3973" s="130" t="s">
        <v>16594</v>
      </c>
      <c r="BH3973" s="124"/>
      <c r="BI3973" s="124"/>
      <c r="BP3973" s="123"/>
      <c r="BQ3973" s="123"/>
      <c r="BR3973" s="123"/>
      <c r="BX3973" s="123"/>
      <c r="BY3973" s="123"/>
      <c r="CB3973" s="129" t="s">
        <v>3206</v>
      </c>
      <c r="CC3973" s="129" t="s">
        <v>204</v>
      </c>
      <c r="CD3973" s="129" t="s">
        <v>3210</v>
      </c>
      <c r="CE3973" s="129" t="s">
        <v>3514</v>
      </c>
      <c r="CF3973" s="129" t="s">
        <v>3532</v>
      </c>
      <c r="CG3973" s="131" t="s">
        <v>18218</v>
      </c>
      <c r="CH3973" s="131" t="s">
        <v>16594</v>
      </c>
      <c r="CI3973" s="124" t="s">
        <v>22956</v>
      </c>
    </row>
    <row r="3974" spans="45:87" ht="15" hidden="1" x14ac:dyDescent="0.25">
      <c r="AS3974" s="124" t="s">
        <v>8169</v>
      </c>
      <c r="AT3974" s="129" t="s">
        <v>3206</v>
      </c>
      <c r="AU3974" s="129" t="s">
        <v>204</v>
      </c>
      <c r="AV3974" s="129" t="s">
        <v>3210</v>
      </c>
      <c r="AW3974" s="129" t="s">
        <v>3514</v>
      </c>
      <c r="AX3974" s="129" t="s">
        <v>3533</v>
      </c>
      <c r="AZ3974" s="129" t="s">
        <v>3984</v>
      </c>
      <c r="BA3974" s="130" t="s">
        <v>16595</v>
      </c>
      <c r="BB3974" s="130" t="s">
        <v>16596</v>
      </c>
      <c r="BH3974" s="124"/>
      <c r="BI3974" s="124"/>
      <c r="BP3974" s="123"/>
      <c r="BQ3974" s="123"/>
      <c r="BR3974" s="123"/>
      <c r="BX3974" s="123"/>
      <c r="BY3974" s="123"/>
      <c r="CB3974" s="129" t="s">
        <v>3206</v>
      </c>
      <c r="CC3974" s="129" t="s">
        <v>204</v>
      </c>
      <c r="CD3974" s="129" t="s">
        <v>3210</v>
      </c>
      <c r="CE3974" s="129" t="s">
        <v>3514</v>
      </c>
      <c r="CF3974" s="129" t="s">
        <v>3533</v>
      </c>
      <c r="CG3974" s="131" t="s">
        <v>18218</v>
      </c>
      <c r="CH3974" s="131" t="s">
        <v>16596</v>
      </c>
      <c r="CI3974" s="124" t="s">
        <v>22957</v>
      </c>
    </row>
    <row r="3975" spans="45:87" ht="15" hidden="1" x14ac:dyDescent="0.25">
      <c r="AS3975" s="124" t="s">
        <v>8170</v>
      </c>
      <c r="AT3975" s="129" t="s">
        <v>3206</v>
      </c>
      <c r="AU3975" s="129" t="s">
        <v>204</v>
      </c>
      <c r="AV3975" s="129" t="s">
        <v>3210</v>
      </c>
      <c r="AW3975" s="129" t="s">
        <v>3534</v>
      </c>
      <c r="AX3975" s="129" t="s">
        <v>3535</v>
      </c>
      <c r="AZ3975" s="129" t="s">
        <v>3984</v>
      </c>
      <c r="BA3975" s="130" t="s">
        <v>16597</v>
      </c>
      <c r="BB3975" s="130" t="s">
        <v>16598</v>
      </c>
      <c r="BH3975" s="124"/>
      <c r="BI3975" s="124"/>
      <c r="BP3975" s="123"/>
      <c r="BQ3975" s="123"/>
      <c r="BR3975" s="123"/>
      <c r="BX3975" s="123"/>
      <c r="BY3975" s="123"/>
      <c r="CB3975" s="129" t="s">
        <v>3206</v>
      </c>
      <c r="CC3975" s="129" t="s">
        <v>204</v>
      </c>
      <c r="CD3975" s="129" t="s">
        <v>3210</v>
      </c>
      <c r="CE3975" s="129" t="s">
        <v>3534</v>
      </c>
      <c r="CF3975" s="129" t="s">
        <v>3535</v>
      </c>
      <c r="CG3975" s="131" t="s">
        <v>18219</v>
      </c>
      <c r="CH3975" s="131" t="s">
        <v>16598</v>
      </c>
      <c r="CI3975" s="124" t="s">
        <v>22958</v>
      </c>
    </row>
    <row r="3976" spans="45:87" ht="15" hidden="1" x14ac:dyDescent="0.25">
      <c r="AS3976" s="124" t="s">
        <v>8171</v>
      </c>
      <c r="AT3976" s="129" t="s">
        <v>3206</v>
      </c>
      <c r="AU3976" s="129" t="s">
        <v>204</v>
      </c>
      <c r="AV3976" s="129" t="s">
        <v>3210</v>
      </c>
      <c r="AW3976" s="129" t="s">
        <v>3534</v>
      </c>
      <c r="AX3976" s="129" t="s">
        <v>3536</v>
      </c>
      <c r="AZ3976" s="129" t="s">
        <v>3984</v>
      </c>
      <c r="BA3976" s="130" t="s">
        <v>16599</v>
      </c>
      <c r="BB3976" s="130" t="s">
        <v>16600</v>
      </c>
      <c r="BH3976" s="124"/>
      <c r="BI3976" s="124"/>
      <c r="BP3976" s="123"/>
      <c r="BQ3976" s="123"/>
      <c r="BR3976" s="123"/>
      <c r="BX3976" s="123"/>
      <c r="BY3976" s="123"/>
      <c r="CB3976" s="129" t="s">
        <v>3206</v>
      </c>
      <c r="CC3976" s="129" t="s">
        <v>204</v>
      </c>
      <c r="CD3976" s="129" t="s">
        <v>3210</v>
      </c>
      <c r="CE3976" s="129" t="s">
        <v>3534</v>
      </c>
      <c r="CF3976" s="129" t="s">
        <v>3536</v>
      </c>
      <c r="CG3976" s="131" t="s">
        <v>18219</v>
      </c>
      <c r="CH3976" s="131" t="s">
        <v>16600</v>
      </c>
      <c r="CI3976" s="124" t="s">
        <v>22959</v>
      </c>
    </row>
    <row r="3977" spans="45:87" ht="15" hidden="1" x14ac:dyDescent="0.25">
      <c r="AS3977" s="124" t="s">
        <v>8172</v>
      </c>
      <c r="AT3977" s="129" t="s">
        <v>3206</v>
      </c>
      <c r="AU3977" s="129" t="s">
        <v>204</v>
      </c>
      <c r="AV3977" s="129" t="s">
        <v>3210</v>
      </c>
      <c r="AW3977" s="129" t="s">
        <v>3534</v>
      </c>
      <c r="AX3977" s="129" t="s">
        <v>3537</v>
      </c>
      <c r="AZ3977" s="129" t="s">
        <v>3984</v>
      </c>
      <c r="BA3977" s="130" t="s">
        <v>16601</v>
      </c>
      <c r="BB3977" s="130" t="s">
        <v>16602</v>
      </c>
      <c r="BH3977" s="124"/>
      <c r="BI3977" s="124"/>
      <c r="BP3977" s="123"/>
      <c r="BQ3977" s="123"/>
      <c r="BR3977" s="123"/>
      <c r="BX3977" s="123"/>
      <c r="BY3977" s="123"/>
      <c r="CB3977" s="129" t="s">
        <v>3206</v>
      </c>
      <c r="CC3977" s="129" t="s">
        <v>204</v>
      </c>
      <c r="CD3977" s="129" t="s">
        <v>3210</v>
      </c>
      <c r="CE3977" s="129" t="s">
        <v>3534</v>
      </c>
      <c r="CF3977" s="129" t="s">
        <v>3537</v>
      </c>
      <c r="CG3977" s="131" t="s">
        <v>18219</v>
      </c>
      <c r="CH3977" s="131" t="s">
        <v>16602</v>
      </c>
      <c r="CI3977" s="124" t="s">
        <v>22960</v>
      </c>
    </row>
    <row r="3978" spans="45:87" ht="15" hidden="1" x14ac:dyDescent="0.25">
      <c r="AS3978" s="124" t="s">
        <v>8173</v>
      </c>
      <c r="AT3978" s="129" t="s">
        <v>3206</v>
      </c>
      <c r="AU3978" s="129" t="s">
        <v>204</v>
      </c>
      <c r="AV3978" s="129" t="s">
        <v>3210</v>
      </c>
      <c r="AW3978" s="129" t="s">
        <v>3534</v>
      </c>
      <c r="AX3978" s="129" t="s">
        <v>3538</v>
      </c>
      <c r="AZ3978" s="129" t="s">
        <v>3984</v>
      </c>
      <c r="BA3978" s="130" t="s">
        <v>16603</v>
      </c>
      <c r="BB3978" s="130" t="s">
        <v>16604</v>
      </c>
      <c r="BH3978" s="124"/>
      <c r="BI3978" s="124"/>
      <c r="BP3978" s="123"/>
      <c r="BQ3978" s="123"/>
      <c r="BR3978" s="123"/>
      <c r="BX3978" s="123"/>
      <c r="BY3978" s="123"/>
      <c r="CB3978" s="129" t="s">
        <v>3206</v>
      </c>
      <c r="CC3978" s="129" t="s">
        <v>204</v>
      </c>
      <c r="CD3978" s="129" t="s">
        <v>3210</v>
      </c>
      <c r="CE3978" s="129" t="s">
        <v>3534</v>
      </c>
      <c r="CF3978" s="129" t="s">
        <v>3538</v>
      </c>
      <c r="CG3978" s="131" t="s">
        <v>18219</v>
      </c>
      <c r="CH3978" s="131" t="s">
        <v>16604</v>
      </c>
      <c r="CI3978" s="124" t="s">
        <v>22961</v>
      </c>
    </row>
    <row r="3979" spans="45:87" ht="15" hidden="1" x14ac:dyDescent="0.25">
      <c r="AS3979" s="124" t="s">
        <v>8174</v>
      </c>
      <c r="AT3979" s="129" t="s">
        <v>3206</v>
      </c>
      <c r="AU3979" s="129" t="s">
        <v>204</v>
      </c>
      <c r="AV3979" s="129" t="s">
        <v>3210</v>
      </c>
      <c r="AW3979" s="129" t="s">
        <v>3534</v>
      </c>
      <c r="AX3979" s="129" t="s">
        <v>3539</v>
      </c>
      <c r="AZ3979" s="129" t="s">
        <v>3984</v>
      </c>
      <c r="BA3979" s="130" t="s">
        <v>16605</v>
      </c>
      <c r="BB3979" s="130" t="s">
        <v>16606</v>
      </c>
      <c r="BH3979" s="124"/>
      <c r="BI3979" s="124"/>
      <c r="BP3979" s="123"/>
      <c r="BQ3979" s="123"/>
      <c r="BR3979" s="123"/>
      <c r="BX3979" s="123"/>
      <c r="BY3979" s="123"/>
      <c r="CB3979" s="129" t="s">
        <v>3206</v>
      </c>
      <c r="CC3979" s="129" t="s">
        <v>204</v>
      </c>
      <c r="CD3979" s="129" t="s">
        <v>3210</v>
      </c>
      <c r="CE3979" s="129" t="s">
        <v>3534</v>
      </c>
      <c r="CF3979" s="129" t="s">
        <v>3539</v>
      </c>
      <c r="CG3979" s="131" t="s">
        <v>18219</v>
      </c>
      <c r="CH3979" s="131" t="s">
        <v>16606</v>
      </c>
      <c r="CI3979" s="124" t="s">
        <v>22962</v>
      </c>
    </row>
    <row r="3980" spans="45:87" ht="15" hidden="1" x14ac:dyDescent="0.25">
      <c r="AS3980" s="124" t="s">
        <v>8175</v>
      </c>
      <c r="AT3980" s="129" t="s">
        <v>3206</v>
      </c>
      <c r="AU3980" s="129" t="s">
        <v>204</v>
      </c>
      <c r="AV3980" s="129" t="s">
        <v>3210</v>
      </c>
      <c r="AW3980" s="129" t="s">
        <v>3534</v>
      </c>
      <c r="AX3980" s="129" t="s">
        <v>3540</v>
      </c>
      <c r="AZ3980" s="129" t="s">
        <v>3984</v>
      </c>
      <c r="BA3980" s="130" t="s">
        <v>16607</v>
      </c>
      <c r="BB3980" s="130" t="s">
        <v>16608</v>
      </c>
      <c r="BH3980" s="124"/>
      <c r="BI3980" s="124"/>
      <c r="BP3980" s="123"/>
      <c r="BQ3980" s="123"/>
      <c r="BR3980" s="123"/>
      <c r="BX3980" s="123"/>
      <c r="BY3980" s="123"/>
      <c r="CB3980" s="129" t="s">
        <v>3206</v>
      </c>
      <c r="CC3980" s="129" t="s">
        <v>204</v>
      </c>
      <c r="CD3980" s="129" t="s">
        <v>3210</v>
      </c>
      <c r="CE3980" s="129" t="s">
        <v>3534</v>
      </c>
      <c r="CF3980" s="129" t="s">
        <v>3540</v>
      </c>
      <c r="CG3980" s="131" t="s">
        <v>18219</v>
      </c>
      <c r="CH3980" s="131" t="s">
        <v>16608</v>
      </c>
      <c r="CI3980" s="124" t="s">
        <v>22963</v>
      </c>
    </row>
    <row r="3981" spans="45:87" ht="15" hidden="1" x14ac:dyDescent="0.25">
      <c r="AS3981" s="124" t="s">
        <v>8176</v>
      </c>
      <c r="AT3981" s="129" t="s">
        <v>3206</v>
      </c>
      <c r="AU3981" s="129" t="s">
        <v>204</v>
      </c>
      <c r="AV3981" s="129" t="s">
        <v>3210</v>
      </c>
      <c r="AW3981" s="129" t="s">
        <v>3534</v>
      </c>
      <c r="AX3981" s="129" t="s">
        <v>3541</v>
      </c>
      <c r="AZ3981" s="129" t="s">
        <v>3984</v>
      </c>
      <c r="BA3981" s="130" t="s">
        <v>16609</v>
      </c>
      <c r="BB3981" s="130" t="s">
        <v>16610</v>
      </c>
      <c r="BH3981" s="124"/>
      <c r="BI3981" s="124"/>
      <c r="BP3981" s="123"/>
      <c r="BQ3981" s="123"/>
      <c r="BR3981" s="123"/>
      <c r="BX3981" s="123"/>
      <c r="BY3981" s="123"/>
      <c r="CB3981" s="129" t="s">
        <v>3206</v>
      </c>
      <c r="CC3981" s="129" t="s">
        <v>204</v>
      </c>
      <c r="CD3981" s="129" t="s">
        <v>3210</v>
      </c>
      <c r="CE3981" s="129" t="s">
        <v>3534</v>
      </c>
      <c r="CF3981" s="129" t="s">
        <v>3541</v>
      </c>
      <c r="CG3981" s="131" t="s">
        <v>18219</v>
      </c>
      <c r="CH3981" s="131" t="s">
        <v>16610</v>
      </c>
      <c r="CI3981" s="124" t="s">
        <v>22964</v>
      </c>
    </row>
    <row r="3982" spans="45:87" ht="15" hidden="1" x14ac:dyDescent="0.25">
      <c r="AS3982" s="124" t="s">
        <v>8177</v>
      </c>
      <c r="AT3982" s="129" t="s">
        <v>3206</v>
      </c>
      <c r="AU3982" s="129" t="s">
        <v>204</v>
      </c>
      <c r="AV3982" s="129" t="s">
        <v>3210</v>
      </c>
      <c r="AW3982" s="129" t="s">
        <v>3534</v>
      </c>
      <c r="AX3982" s="129" t="s">
        <v>3542</v>
      </c>
      <c r="AZ3982" s="129" t="s">
        <v>3984</v>
      </c>
      <c r="BA3982" s="130" t="s">
        <v>16611</v>
      </c>
      <c r="BB3982" s="130" t="s">
        <v>16612</v>
      </c>
      <c r="BH3982" s="124"/>
      <c r="BI3982" s="124"/>
      <c r="BP3982" s="123"/>
      <c r="BQ3982" s="123"/>
      <c r="BR3982" s="123"/>
      <c r="BX3982" s="123"/>
      <c r="BY3982" s="123"/>
      <c r="CB3982" s="129" t="s">
        <v>3206</v>
      </c>
      <c r="CC3982" s="129" t="s">
        <v>204</v>
      </c>
      <c r="CD3982" s="129" t="s">
        <v>3210</v>
      </c>
      <c r="CE3982" s="129" t="s">
        <v>3534</v>
      </c>
      <c r="CF3982" s="129" t="s">
        <v>3542</v>
      </c>
      <c r="CG3982" s="131" t="s">
        <v>18219</v>
      </c>
      <c r="CH3982" s="131" t="s">
        <v>16612</v>
      </c>
      <c r="CI3982" s="124" t="s">
        <v>22965</v>
      </c>
    </row>
    <row r="3983" spans="45:87" ht="15" hidden="1" x14ac:dyDescent="0.25">
      <c r="AS3983" s="124" t="s">
        <v>8178</v>
      </c>
      <c r="AT3983" s="129" t="s">
        <v>3206</v>
      </c>
      <c r="AU3983" s="129" t="s">
        <v>204</v>
      </c>
      <c r="AV3983" s="129" t="s">
        <v>3210</v>
      </c>
      <c r="AW3983" s="129" t="s">
        <v>3534</v>
      </c>
      <c r="AX3983" s="129" t="s">
        <v>3543</v>
      </c>
      <c r="AZ3983" s="129" t="s">
        <v>3984</v>
      </c>
      <c r="BA3983" s="130" t="s">
        <v>16613</v>
      </c>
      <c r="BB3983" s="130" t="s">
        <v>16614</v>
      </c>
      <c r="BH3983" s="124"/>
      <c r="BI3983" s="124"/>
      <c r="BP3983" s="123"/>
      <c r="BQ3983" s="123"/>
      <c r="BR3983" s="123"/>
      <c r="BX3983" s="123"/>
      <c r="BY3983" s="123"/>
      <c r="CB3983" s="129" t="s">
        <v>3206</v>
      </c>
      <c r="CC3983" s="129" t="s">
        <v>204</v>
      </c>
      <c r="CD3983" s="129" t="s">
        <v>3210</v>
      </c>
      <c r="CE3983" s="129" t="s">
        <v>3534</v>
      </c>
      <c r="CF3983" s="129" t="s">
        <v>3543</v>
      </c>
      <c r="CG3983" s="131" t="s">
        <v>18219</v>
      </c>
      <c r="CH3983" s="131" t="s">
        <v>16614</v>
      </c>
      <c r="CI3983" s="124" t="s">
        <v>22966</v>
      </c>
    </row>
    <row r="3984" spans="45:87" ht="15" hidden="1" x14ac:dyDescent="0.25">
      <c r="AS3984" s="124" t="s">
        <v>8179</v>
      </c>
      <c r="AT3984" s="129" t="s">
        <v>3206</v>
      </c>
      <c r="AU3984" s="129" t="s">
        <v>204</v>
      </c>
      <c r="AV3984" s="129" t="s">
        <v>3210</v>
      </c>
      <c r="AW3984" s="129" t="s">
        <v>3534</v>
      </c>
      <c r="AX3984" s="129" t="s">
        <v>3544</v>
      </c>
      <c r="AZ3984" s="129" t="s">
        <v>3984</v>
      </c>
      <c r="BA3984" s="130" t="s">
        <v>16615</v>
      </c>
      <c r="BB3984" s="130" t="s">
        <v>16616</v>
      </c>
      <c r="BH3984" s="124"/>
      <c r="BI3984" s="124"/>
      <c r="BP3984" s="123"/>
      <c r="BQ3984" s="123"/>
      <c r="BR3984" s="123"/>
      <c r="BX3984" s="123"/>
      <c r="BY3984" s="123"/>
      <c r="CB3984" s="129" t="s">
        <v>3206</v>
      </c>
      <c r="CC3984" s="129" t="s">
        <v>204</v>
      </c>
      <c r="CD3984" s="129" t="s">
        <v>3210</v>
      </c>
      <c r="CE3984" s="129" t="s">
        <v>3534</v>
      </c>
      <c r="CF3984" s="129" t="s">
        <v>3544</v>
      </c>
      <c r="CG3984" s="131" t="s">
        <v>18219</v>
      </c>
      <c r="CH3984" s="131" t="s">
        <v>16616</v>
      </c>
      <c r="CI3984" s="124" t="s">
        <v>22967</v>
      </c>
    </row>
    <row r="3985" spans="45:87" ht="15" hidden="1" x14ac:dyDescent="0.25">
      <c r="AS3985" s="124" t="s">
        <v>8180</v>
      </c>
      <c r="AT3985" s="129" t="s">
        <v>3206</v>
      </c>
      <c r="AU3985" s="129" t="s">
        <v>204</v>
      </c>
      <c r="AV3985" s="129" t="s">
        <v>3210</v>
      </c>
      <c r="AW3985" s="129" t="s">
        <v>3534</v>
      </c>
      <c r="AX3985" s="129" t="s">
        <v>3545</v>
      </c>
      <c r="AZ3985" s="129" t="s">
        <v>3984</v>
      </c>
      <c r="BA3985" s="130" t="s">
        <v>16617</v>
      </c>
      <c r="BB3985" s="130" t="s">
        <v>16618</v>
      </c>
      <c r="BH3985" s="124"/>
      <c r="BI3985" s="124"/>
      <c r="BP3985" s="123"/>
      <c r="BQ3985" s="123"/>
      <c r="BR3985" s="123"/>
      <c r="BX3985" s="123"/>
      <c r="BY3985" s="123"/>
      <c r="CB3985" s="129" t="s">
        <v>3206</v>
      </c>
      <c r="CC3985" s="129" t="s">
        <v>204</v>
      </c>
      <c r="CD3985" s="129" t="s">
        <v>3210</v>
      </c>
      <c r="CE3985" s="129" t="s">
        <v>3534</v>
      </c>
      <c r="CF3985" s="129" t="s">
        <v>3545</v>
      </c>
      <c r="CG3985" s="131" t="s">
        <v>18219</v>
      </c>
      <c r="CH3985" s="131" t="s">
        <v>16618</v>
      </c>
      <c r="CI3985" s="124" t="s">
        <v>22968</v>
      </c>
    </row>
    <row r="3986" spans="45:87" ht="15" hidden="1" x14ac:dyDescent="0.25">
      <c r="AS3986" s="124" t="s">
        <v>8181</v>
      </c>
      <c r="AT3986" s="129" t="s">
        <v>3206</v>
      </c>
      <c r="AU3986" s="129" t="s">
        <v>204</v>
      </c>
      <c r="AV3986" s="129" t="s">
        <v>3210</v>
      </c>
      <c r="AW3986" s="129" t="s">
        <v>3534</v>
      </c>
      <c r="AX3986" s="129" t="s">
        <v>3546</v>
      </c>
      <c r="AZ3986" s="129" t="s">
        <v>3984</v>
      </c>
      <c r="BA3986" s="130" t="s">
        <v>16619</v>
      </c>
      <c r="BB3986" s="130" t="s">
        <v>16620</v>
      </c>
      <c r="BH3986" s="124"/>
      <c r="BI3986" s="124"/>
      <c r="BP3986" s="123"/>
      <c r="BQ3986" s="123"/>
      <c r="BR3986" s="123"/>
      <c r="BX3986" s="123"/>
      <c r="BY3986" s="123"/>
      <c r="CB3986" s="129" t="s">
        <v>3206</v>
      </c>
      <c r="CC3986" s="129" t="s">
        <v>204</v>
      </c>
      <c r="CD3986" s="129" t="s">
        <v>3210</v>
      </c>
      <c r="CE3986" s="129" t="s">
        <v>3534</v>
      </c>
      <c r="CF3986" s="129" t="s">
        <v>3546</v>
      </c>
      <c r="CG3986" s="131" t="s">
        <v>18219</v>
      </c>
      <c r="CH3986" s="131" t="s">
        <v>16620</v>
      </c>
      <c r="CI3986" s="124" t="s">
        <v>22969</v>
      </c>
    </row>
    <row r="3987" spans="45:87" ht="15" hidden="1" x14ac:dyDescent="0.25">
      <c r="AS3987" s="124" t="s">
        <v>8182</v>
      </c>
      <c r="AT3987" s="129" t="s">
        <v>3206</v>
      </c>
      <c r="AU3987" s="129" t="s">
        <v>204</v>
      </c>
      <c r="AV3987" s="129" t="s">
        <v>3210</v>
      </c>
      <c r="AW3987" s="129" t="s">
        <v>3534</v>
      </c>
      <c r="AX3987" s="129" t="s">
        <v>3547</v>
      </c>
      <c r="AZ3987" s="129" t="s">
        <v>3984</v>
      </c>
      <c r="BA3987" s="130" t="s">
        <v>16621</v>
      </c>
      <c r="BB3987" s="130" t="s">
        <v>16622</v>
      </c>
      <c r="BH3987" s="124"/>
      <c r="BI3987" s="124"/>
      <c r="BP3987" s="123"/>
      <c r="BQ3987" s="123"/>
      <c r="BR3987" s="123"/>
      <c r="BX3987" s="123"/>
      <c r="BY3987" s="123"/>
      <c r="CB3987" s="129" t="s">
        <v>3206</v>
      </c>
      <c r="CC3987" s="129" t="s">
        <v>204</v>
      </c>
      <c r="CD3987" s="129" t="s">
        <v>3210</v>
      </c>
      <c r="CE3987" s="129" t="s">
        <v>3534</v>
      </c>
      <c r="CF3987" s="129" t="s">
        <v>3547</v>
      </c>
      <c r="CG3987" s="131" t="s">
        <v>18219</v>
      </c>
      <c r="CH3987" s="131" t="s">
        <v>16622</v>
      </c>
      <c r="CI3987" s="124" t="s">
        <v>22970</v>
      </c>
    </row>
    <row r="3988" spans="45:87" ht="15" hidden="1" x14ac:dyDescent="0.25">
      <c r="AS3988" s="124" t="s">
        <v>8183</v>
      </c>
      <c r="AT3988" s="129" t="s">
        <v>3206</v>
      </c>
      <c r="AU3988" s="129" t="s">
        <v>204</v>
      </c>
      <c r="AV3988" s="129" t="s">
        <v>3210</v>
      </c>
      <c r="AW3988" s="129" t="s">
        <v>3534</v>
      </c>
      <c r="AX3988" s="129" t="s">
        <v>3548</v>
      </c>
      <c r="AZ3988" s="129" t="s">
        <v>3984</v>
      </c>
      <c r="BA3988" s="130" t="s">
        <v>16623</v>
      </c>
      <c r="BB3988" s="130" t="s">
        <v>16624</v>
      </c>
      <c r="BH3988" s="124"/>
      <c r="BI3988" s="124"/>
      <c r="BP3988" s="123"/>
      <c r="BQ3988" s="123"/>
      <c r="BR3988" s="123"/>
      <c r="BX3988" s="123"/>
      <c r="BY3988" s="123"/>
      <c r="CB3988" s="129" t="s">
        <v>3206</v>
      </c>
      <c r="CC3988" s="129" t="s">
        <v>204</v>
      </c>
      <c r="CD3988" s="129" t="s">
        <v>3210</v>
      </c>
      <c r="CE3988" s="129" t="s">
        <v>3534</v>
      </c>
      <c r="CF3988" s="129" t="s">
        <v>3548</v>
      </c>
      <c r="CG3988" s="131" t="s">
        <v>18219</v>
      </c>
      <c r="CH3988" s="131" t="s">
        <v>16624</v>
      </c>
      <c r="CI3988" s="124" t="s">
        <v>22971</v>
      </c>
    </row>
    <row r="3989" spans="45:87" ht="15" hidden="1" x14ac:dyDescent="0.25">
      <c r="AS3989" s="124" t="s">
        <v>8184</v>
      </c>
      <c r="AT3989" s="129" t="s">
        <v>3206</v>
      </c>
      <c r="AU3989" s="129" t="s">
        <v>204</v>
      </c>
      <c r="AV3989" s="129" t="s">
        <v>3210</v>
      </c>
      <c r="AW3989" s="129" t="s">
        <v>3534</v>
      </c>
      <c r="AX3989" s="129" t="s">
        <v>3549</v>
      </c>
      <c r="AZ3989" s="129" t="s">
        <v>3984</v>
      </c>
      <c r="BA3989" s="130" t="s">
        <v>16625</v>
      </c>
      <c r="BB3989" s="130" t="s">
        <v>16626</v>
      </c>
      <c r="BH3989" s="124"/>
      <c r="BI3989" s="124"/>
      <c r="BP3989" s="123"/>
      <c r="BQ3989" s="123"/>
      <c r="BR3989" s="123"/>
      <c r="BX3989" s="123"/>
      <c r="BY3989" s="123"/>
      <c r="CB3989" s="129" t="s">
        <v>3206</v>
      </c>
      <c r="CC3989" s="129" t="s">
        <v>204</v>
      </c>
      <c r="CD3989" s="129" t="s">
        <v>3210</v>
      </c>
      <c r="CE3989" s="129" t="s">
        <v>3534</v>
      </c>
      <c r="CF3989" s="129" t="s">
        <v>3549</v>
      </c>
      <c r="CG3989" s="131" t="s">
        <v>18219</v>
      </c>
      <c r="CH3989" s="131" t="s">
        <v>16626</v>
      </c>
      <c r="CI3989" s="124" t="s">
        <v>22972</v>
      </c>
    </row>
    <row r="3990" spans="45:87" ht="15" hidden="1" x14ac:dyDescent="0.25">
      <c r="AS3990" s="124" t="s">
        <v>8185</v>
      </c>
      <c r="AT3990" s="129" t="s">
        <v>3206</v>
      </c>
      <c r="AU3990" s="129" t="s">
        <v>204</v>
      </c>
      <c r="AV3990" s="129" t="s">
        <v>3210</v>
      </c>
      <c r="AW3990" s="129" t="s">
        <v>3534</v>
      </c>
      <c r="AX3990" s="129" t="s">
        <v>3550</v>
      </c>
      <c r="AZ3990" s="129" t="s">
        <v>3984</v>
      </c>
      <c r="BA3990" s="130" t="s">
        <v>16627</v>
      </c>
      <c r="BB3990" s="130" t="s">
        <v>16628</v>
      </c>
      <c r="BH3990" s="124"/>
      <c r="BI3990" s="124"/>
      <c r="BP3990" s="123"/>
      <c r="BQ3990" s="123"/>
      <c r="BR3990" s="123"/>
      <c r="BX3990" s="123"/>
      <c r="BY3990" s="123"/>
      <c r="CB3990" s="129" t="s">
        <v>3206</v>
      </c>
      <c r="CC3990" s="129" t="s">
        <v>204</v>
      </c>
      <c r="CD3990" s="129" t="s">
        <v>3210</v>
      </c>
      <c r="CE3990" s="129" t="s">
        <v>3534</v>
      </c>
      <c r="CF3990" s="129" t="s">
        <v>3550</v>
      </c>
      <c r="CG3990" s="131" t="s">
        <v>18219</v>
      </c>
      <c r="CH3990" s="131" t="s">
        <v>16628</v>
      </c>
      <c r="CI3990" s="124" t="s">
        <v>22973</v>
      </c>
    </row>
    <row r="3991" spans="45:87" ht="15" hidden="1" x14ac:dyDescent="0.25">
      <c r="AS3991" s="124" t="s">
        <v>8186</v>
      </c>
      <c r="AT3991" s="129" t="s">
        <v>3206</v>
      </c>
      <c r="AU3991" s="129" t="s">
        <v>204</v>
      </c>
      <c r="AV3991" s="129" t="s">
        <v>3210</v>
      </c>
      <c r="AW3991" s="129" t="s">
        <v>3534</v>
      </c>
      <c r="AX3991" s="129" t="s">
        <v>3551</v>
      </c>
      <c r="AZ3991" s="129" t="s">
        <v>3984</v>
      </c>
      <c r="BA3991" s="130" t="s">
        <v>16629</v>
      </c>
      <c r="BB3991" s="130" t="s">
        <v>16630</v>
      </c>
      <c r="BH3991" s="124"/>
      <c r="BI3991" s="124"/>
      <c r="BP3991" s="123"/>
      <c r="BQ3991" s="123"/>
      <c r="BR3991" s="123"/>
      <c r="BX3991" s="123"/>
      <c r="BY3991" s="123"/>
      <c r="CB3991" s="129" t="s">
        <v>3206</v>
      </c>
      <c r="CC3991" s="129" t="s">
        <v>204</v>
      </c>
      <c r="CD3991" s="129" t="s">
        <v>3210</v>
      </c>
      <c r="CE3991" s="129" t="s">
        <v>3534</v>
      </c>
      <c r="CF3991" s="129" t="s">
        <v>3551</v>
      </c>
      <c r="CG3991" s="131" t="s">
        <v>18219</v>
      </c>
      <c r="CH3991" s="131" t="s">
        <v>16630</v>
      </c>
      <c r="CI3991" s="124" t="s">
        <v>22974</v>
      </c>
    </row>
    <row r="3992" spans="45:87" ht="15" hidden="1" x14ac:dyDescent="0.25">
      <c r="AS3992" s="124" t="s">
        <v>8187</v>
      </c>
      <c r="AT3992" s="129" t="s">
        <v>3206</v>
      </c>
      <c r="AU3992" s="129" t="s">
        <v>204</v>
      </c>
      <c r="AV3992" s="129" t="s">
        <v>3210</v>
      </c>
      <c r="AW3992" s="129" t="s">
        <v>3534</v>
      </c>
      <c r="AX3992" s="129" t="s">
        <v>3552</v>
      </c>
      <c r="AZ3992" s="129" t="s">
        <v>3984</v>
      </c>
      <c r="BA3992" s="130" t="s">
        <v>16631</v>
      </c>
      <c r="BB3992" s="130" t="s">
        <v>16632</v>
      </c>
      <c r="BH3992" s="124"/>
      <c r="BI3992" s="124"/>
      <c r="BP3992" s="123"/>
      <c r="BQ3992" s="123"/>
      <c r="BR3992" s="123"/>
      <c r="BX3992" s="123"/>
      <c r="BY3992" s="123"/>
      <c r="CB3992" s="129" t="s">
        <v>3206</v>
      </c>
      <c r="CC3992" s="129" t="s">
        <v>204</v>
      </c>
      <c r="CD3992" s="129" t="s">
        <v>3210</v>
      </c>
      <c r="CE3992" s="129" t="s">
        <v>3534</v>
      </c>
      <c r="CF3992" s="129" t="s">
        <v>3552</v>
      </c>
      <c r="CG3992" s="131" t="s">
        <v>18219</v>
      </c>
      <c r="CH3992" s="131" t="s">
        <v>16632</v>
      </c>
      <c r="CI3992" s="124" t="s">
        <v>22975</v>
      </c>
    </row>
    <row r="3993" spans="45:87" ht="15" hidden="1" x14ac:dyDescent="0.25">
      <c r="AS3993" s="124" t="s">
        <v>8188</v>
      </c>
      <c r="AT3993" s="129" t="s">
        <v>3206</v>
      </c>
      <c r="AU3993" s="129" t="s">
        <v>204</v>
      </c>
      <c r="AV3993" s="129" t="s">
        <v>3210</v>
      </c>
      <c r="AW3993" s="129" t="s">
        <v>3534</v>
      </c>
      <c r="AX3993" s="129" t="s">
        <v>3553</v>
      </c>
      <c r="AZ3993" s="129" t="s">
        <v>3984</v>
      </c>
      <c r="BA3993" s="130" t="s">
        <v>16633</v>
      </c>
      <c r="BB3993" s="130" t="s">
        <v>16634</v>
      </c>
      <c r="BH3993" s="124"/>
      <c r="BI3993" s="124"/>
      <c r="BP3993" s="123"/>
      <c r="BQ3993" s="123"/>
      <c r="BR3993" s="123"/>
      <c r="BX3993" s="123"/>
      <c r="BY3993" s="123"/>
      <c r="CB3993" s="129" t="s">
        <v>3206</v>
      </c>
      <c r="CC3993" s="129" t="s">
        <v>204</v>
      </c>
      <c r="CD3993" s="129" t="s">
        <v>3210</v>
      </c>
      <c r="CE3993" s="129" t="s">
        <v>3534</v>
      </c>
      <c r="CF3993" s="129" t="s">
        <v>3553</v>
      </c>
      <c r="CG3993" s="131" t="s">
        <v>18219</v>
      </c>
      <c r="CH3993" s="131" t="s">
        <v>16634</v>
      </c>
      <c r="CI3993" s="124" t="s">
        <v>22976</v>
      </c>
    </row>
    <row r="3994" spans="45:87" ht="15" hidden="1" x14ac:dyDescent="0.25">
      <c r="AS3994" s="124" t="s">
        <v>8189</v>
      </c>
      <c r="AT3994" s="129" t="s">
        <v>3206</v>
      </c>
      <c r="AU3994" s="129" t="s">
        <v>204</v>
      </c>
      <c r="AV3994" s="129" t="s">
        <v>3210</v>
      </c>
      <c r="AW3994" s="129" t="s">
        <v>3534</v>
      </c>
      <c r="AX3994" s="129" t="s">
        <v>3554</v>
      </c>
      <c r="AZ3994" s="129" t="s">
        <v>3984</v>
      </c>
      <c r="BA3994" s="130" t="s">
        <v>16635</v>
      </c>
      <c r="BB3994" s="130" t="s">
        <v>16636</v>
      </c>
      <c r="BH3994" s="124"/>
      <c r="BI3994" s="124"/>
      <c r="BP3994" s="123"/>
      <c r="BQ3994" s="123"/>
      <c r="BR3994" s="123"/>
      <c r="BX3994" s="123"/>
      <c r="BY3994" s="123"/>
      <c r="CB3994" s="129" t="s">
        <v>3206</v>
      </c>
      <c r="CC3994" s="129" t="s">
        <v>204</v>
      </c>
      <c r="CD3994" s="129" t="s">
        <v>3210</v>
      </c>
      <c r="CE3994" s="129" t="s">
        <v>3534</v>
      </c>
      <c r="CF3994" s="129" t="s">
        <v>3554</v>
      </c>
      <c r="CG3994" s="131" t="s">
        <v>18219</v>
      </c>
      <c r="CH3994" s="131" t="s">
        <v>16636</v>
      </c>
      <c r="CI3994" s="124" t="s">
        <v>22977</v>
      </c>
    </row>
    <row r="3995" spans="45:87" ht="15" hidden="1" x14ac:dyDescent="0.25">
      <c r="AS3995" s="124" t="s">
        <v>8190</v>
      </c>
      <c r="AT3995" s="129" t="s">
        <v>3206</v>
      </c>
      <c r="AU3995" s="129" t="s">
        <v>204</v>
      </c>
      <c r="AV3995" s="129" t="s">
        <v>3210</v>
      </c>
      <c r="AW3995" s="129" t="s">
        <v>3534</v>
      </c>
      <c r="AX3995" s="129" t="s">
        <v>3555</v>
      </c>
      <c r="AZ3995" s="129" t="s">
        <v>3984</v>
      </c>
      <c r="BA3995" s="130" t="s">
        <v>16637</v>
      </c>
      <c r="BB3995" s="130" t="s">
        <v>16638</v>
      </c>
      <c r="BH3995" s="124"/>
      <c r="BI3995" s="124"/>
      <c r="BP3995" s="123"/>
      <c r="BQ3995" s="123"/>
      <c r="BR3995" s="123"/>
      <c r="BX3995" s="123"/>
      <c r="BY3995" s="123"/>
      <c r="CB3995" s="129" t="s">
        <v>3206</v>
      </c>
      <c r="CC3995" s="129" t="s">
        <v>204</v>
      </c>
      <c r="CD3995" s="129" t="s">
        <v>3210</v>
      </c>
      <c r="CE3995" s="129" t="s">
        <v>3534</v>
      </c>
      <c r="CF3995" s="129" t="s">
        <v>3555</v>
      </c>
      <c r="CG3995" s="131" t="s">
        <v>18219</v>
      </c>
      <c r="CH3995" s="131" t="s">
        <v>16638</v>
      </c>
      <c r="CI3995" s="124" t="s">
        <v>22978</v>
      </c>
    </row>
    <row r="3996" spans="45:87" ht="15" hidden="1" x14ac:dyDescent="0.25">
      <c r="AS3996" s="124" t="s">
        <v>8191</v>
      </c>
      <c r="AT3996" s="129" t="s">
        <v>3206</v>
      </c>
      <c r="AU3996" s="129" t="s">
        <v>204</v>
      </c>
      <c r="AV3996" s="129" t="s">
        <v>3211</v>
      </c>
      <c r="AW3996" s="129" t="s">
        <v>3556</v>
      </c>
      <c r="AX3996" s="129" t="s">
        <v>3557</v>
      </c>
      <c r="AZ3996" s="129" t="s">
        <v>3984</v>
      </c>
      <c r="BA3996" s="130" t="s">
        <v>16639</v>
      </c>
      <c r="BB3996" s="130" t="s">
        <v>16640</v>
      </c>
      <c r="BH3996" s="124"/>
      <c r="BI3996" s="124"/>
      <c r="BP3996" s="123"/>
      <c r="BQ3996" s="123"/>
      <c r="BR3996" s="123"/>
      <c r="BX3996" s="123"/>
      <c r="BY3996" s="123"/>
      <c r="CB3996" s="129" t="s">
        <v>3206</v>
      </c>
      <c r="CC3996" s="129" t="s">
        <v>204</v>
      </c>
      <c r="CD3996" s="129" t="s">
        <v>3211</v>
      </c>
      <c r="CE3996" s="129" t="s">
        <v>3556</v>
      </c>
      <c r="CF3996" s="129" t="s">
        <v>3557</v>
      </c>
      <c r="CG3996" s="131" t="s">
        <v>18220</v>
      </c>
      <c r="CH3996" s="131" t="s">
        <v>16640</v>
      </c>
      <c r="CI3996" s="124" t="s">
        <v>22979</v>
      </c>
    </row>
    <row r="3997" spans="45:87" ht="15" hidden="1" x14ac:dyDescent="0.25">
      <c r="AS3997" s="124" t="s">
        <v>8192</v>
      </c>
      <c r="AT3997" s="129" t="s">
        <v>3206</v>
      </c>
      <c r="AU3997" s="129" t="s">
        <v>204</v>
      </c>
      <c r="AV3997" s="129" t="s">
        <v>3211</v>
      </c>
      <c r="AW3997" s="129" t="s">
        <v>3556</v>
      </c>
      <c r="AX3997" s="129" t="s">
        <v>3558</v>
      </c>
      <c r="AZ3997" s="129" t="s">
        <v>3984</v>
      </c>
      <c r="BA3997" s="130" t="s">
        <v>16641</v>
      </c>
      <c r="BB3997" s="130" t="s">
        <v>16642</v>
      </c>
      <c r="BH3997" s="124"/>
      <c r="BI3997" s="124"/>
      <c r="BP3997" s="123"/>
      <c r="BQ3997" s="123"/>
      <c r="BR3997" s="123"/>
      <c r="BX3997" s="123"/>
      <c r="BY3997" s="123"/>
      <c r="CB3997" s="129" t="s">
        <v>3206</v>
      </c>
      <c r="CC3997" s="129" t="s">
        <v>204</v>
      </c>
      <c r="CD3997" s="129" t="s">
        <v>3211</v>
      </c>
      <c r="CE3997" s="129" t="s">
        <v>3556</v>
      </c>
      <c r="CF3997" s="129" t="s">
        <v>3558</v>
      </c>
      <c r="CG3997" s="131" t="s">
        <v>18220</v>
      </c>
      <c r="CH3997" s="131" t="s">
        <v>16642</v>
      </c>
      <c r="CI3997" s="124" t="s">
        <v>22980</v>
      </c>
    </row>
    <row r="3998" spans="45:87" ht="15" hidden="1" x14ac:dyDescent="0.25">
      <c r="AS3998" s="124" t="s">
        <v>8193</v>
      </c>
      <c r="AT3998" s="129" t="s">
        <v>3206</v>
      </c>
      <c r="AU3998" s="129" t="s">
        <v>204</v>
      </c>
      <c r="AV3998" s="129" t="s">
        <v>3211</v>
      </c>
      <c r="AW3998" s="129" t="s">
        <v>3556</v>
      </c>
      <c r="AX3998" s="129" t="s">
        <v>3559</v>
      </c>
      <c r="AZ3998" s="129" t="s">
        <v>3984</v>
      </c>
      <c r="BA3998" s="130" t="s">
        <v>16643</v>
      </c>
      <c r="BB3998" s="130" t="s">
        <v>16644</v>
      </c>
      <c r="BH3998" s="124"/>
      <c r="BI3998" s="124"/>
      <c r="BP3998" s="123"/>
      <c r="BQ3998" s="123"/>
      <c r="BR3998" s="123"/>
      <c r="BX3998" s="123"/>
      <c r="BY3998" s="123"/>
      <c r="CB3998" s="129" t="s">
        <v>3206</v>
      </c>
      <c r="CC3998" s="129" t="s">
        <v>204</v>
      </c>
      <c r="CD3998" s="129" t="s">
        <v>3211</v>
      </c>
      <c r="CE3998" s="129" t="s">
        <v>3556</v>
      </c>
      <c r="CF3998" s="129" t="s">
        <v>3559</v>
      </c>
      <c r="CG3998" s="131" t="s">
        <v>18220</v>
      </c>
      <c r="CH3998" s="131" t="s">
        <v>16644</v>
      </c>
      <c r="CI3998" s="124" t="s">
        <v>22981</v>
      </c>
    </row>
    <row r="3999" spans="45:87" ht="15" hidden="1" x14ac:dyDescent="0.25">
      <c r="AS3999" s="124" t="s">
        <v>8194</v>
      </c>
      <c r="AT3999" s="129" t="s">
        <v>3206</v>
      </c>
      <c r="AU3999" s="129" t="s">
        <v>204</v>
      </c>
      <c r="AV3999" s="129" t="s">
        <v>3211</v>
      </c>
      <c r="AW3999" s="129" t="s">
        <v>3556</v>
      </c>
      <c r="AX3999" s="129" t="s">
        <v>3560</v>
      </c>
      <c r="AZ3999" s="129" t="s">
        <v>3984</v>
      </c>
      <c r="BA3999" s="130" t="s">
        <v>16645</v>
      </c>
      <c r="BB3999" s="130" t="s">
        <v>16646</v>
      </c>
      <c r="BH3999" s="124"/>
      <c r="BI3999" s="124"/>
      <c r="BP3999" s="123"/>
      <c r="BQ3999" s="123"/>
      <c r="BR3999" s="123"/>
      <c r="BX3999" s="123"/>
      <c r="BY3999" s="123"/>
      <c r="CB3999" s="129" t="s">
        <v>3206</v>
      </c>
      <c r="CC3999" s="129" t="s">
        <v>204</v>
      </c>
      <c r="CD3999" s="129" t="s">
        <v>3211</v>
      </c>
      <c r="CE3999" s="129" t="s">
        <v>3556</v>
      </c>
      <c r="CF3999" s="129" t="s">
        <v>3560</v>
      </c>
      <c r="CG3999" s="131" t="s">
        <v>18220</v>
      </c>
      <c r="CH3999" s="131" t="s">
        <v>16646</v>
      </c>
      <c r="CI3999" s="124" t="s">
        <v>22982</v>
      </c>
    </row>
    <row r="4000" spans="45:87" ht="15" hidden="1" x14ac:dyDescent="0.25">
      <c r="AS4000" s="124" t="s">
        <v>8195</v>
      </c>
      <c r="AT4000" s="129" t="s">
        <v>3206</v>
      </c>
      <c r="AU4000" s="129" t="s">
        <v>204</v>
      </c>
      <c r="AV4000" s="129" t="s">
        <v>3211</v>
      </c>
      <c r="AW4000" s="129" t="s">
        <v>3556</v>
      </c>
      <c r="AX4000" s="129" t="s">
        <v>3561</v>
      </c>
      <c r="AZ4000" s="129" t="s">
        <v>3984</v>
      </c>
      <c r="BA4000" s="130" t="s">
        <v>16647</v>
      </c>
      <c r="BB4000" s="130" t="s">
        <v>16648</v>
      </c>
      <c r="BH4000" s="124"/>
      <c r="BI4000" s="124"/>
      <c r="BP4000" s="123"/>
      <c r="BQ4000" s="123"/>
      <c r="BR4000" s="123"/>
      <c r="BX4000" s="123"/>
      <c r="BY4000" s="123"/>
      <c r="CB4000" s="129" t="s">
        <v>3206</v>
      </c>
      <c r="CC4000" s="129" t="s">
        <v>204</v>
      </c>
      <c r="CD4000" s="129" t="s">
        <v>3211</v>
      </c>
      <c r="CE4000" s="129" t="s">
        <v>3556</v>
      </c>
      <c r="CF4000" s="129" t="s">
        <v>3561</v>
      </c>
      <c r="CG4000" s="131" t="s">
        <v>18220</v>
      </c>
      <c r="CH4000" s="131" t="s">
        <v>16648</v>
      </c>
      <c r="CI4000" s="124" t="s">
        <v>22983</v>
      </c>
    </row>
    <row r="4001" spans="45:87" ht="15" hidden="1" x14ac:dyDescent="0.25">
      <c r="AS4001" s="124" t="s">
        <v>8196</v>
      </c>
      <c r="AT4001" s="129" t="s">
        <v>3206</v>
      </c>
      <c r="AU4001" s="129" t="s">
        <v>204</v>
      </c>
      <c r="AV4001" s="129" t="s">
        <v>3211</v>
      </c>
      <c r="AW4001" s="129" t="s">
        <v>3556</v>
      </c>
      <c r="AX4001" s="129" t="s">
        <v>3562</v>
      </c>
      <c r="AZ4001" s="129" t="s">
        <v>3984</v>
      </c>
      <c r="BA4001" s="130" t="s">
        <v>16649</v>
      </c>
      <c r="BB4001" s="130" t="s">
        <v>16650</v>
      </c>
      <c r="BH4001" s="124"/>
      <c r="BI4001" s="124"/>
      <c r="BP4001" s="123"/>
      <c r="BQ4001" s="123"/>
      <c r="BR4001" s="123"/>
      <c r="BX4001" s="123"/>
      <c r="BY4001" s="123"/>
      <c r="CB4001" s="129" t="s">
        <v>3206</v>
      </c>
      <c r="CC4001" s="129" t="s">
        <v>204</v>
      </c>
      <c r="CD4001" s="129" t="s">
        <v>3211</v>
      </c>
      <c r="CE4001" s="129" t="s">
        <v>3556</v>
      </c>
      <c r="CF4001" s="129" t="s">
        <v>3562</v>
      </c>
      <c r="CG4001" s="131" t="s">
        <v>18220</v>
      </c>
      <c r="CH4001" s="131" t="s">
        <v>16650</v>
      </c>
      <c r="CI4001" s="124" t="s">
        <v>22984</v>
      </c>
    </row>
    <row r="4002" spans="45:87" ht="15" hidden="1" x14ac:dyDescent="0.25">
      <c r="AS4002" s="124" t="s">
        <v>8197</v>
      </c>
      <c r="AT4002" s="129" t="s">
        <v>3206</v>
      </c>
      <c r="AU4002" s="129" t="s">
        <v>204</v>
      </c>
      <c r="AV4002" s="129" t="s">
        <v>3211</v>
      </c>
      <c r="AW4002" s="129" t="s">
        <v>3556</v>
      </c>
      <c r="AX4002" s="129" t="s">
        <v>3563</v>
      </c>
      <c r="AZ4002" s="129" t="s">
        <v>3984</v>
      </c>
      <c r="BA4002" s="130" t="s">
        <v>16651</v>
      </c>
      <c r="BB4002" s="130" t="s">
        <v>16652</v>
      </c>
      <c r="BH4002" s="124"/>
      <c r="BI4002" s="124"/>
      <c r="BP4002" s="123"/>
      <c r="BQ4002" s="123"/>
      <c r="BR4002" s="123"/>
      <c r="BX4002" s="123"/>
      <c r="BY4002" s="123"/>
      <c r="CB4002" s="129" t="s">
        <v>3206</v>
      </c>
      <c r="CC4002" s="129" t="s">
        <v>204</v>
      </c>
      <c r="CD4002" s="129" t="s">
        <v>3211</v>
      </c>
      <c r="CE4002" s="129" t="s">
        <v>3556</v>
      </c>
      <c r="CF4002" s="129" t="s">
        <v>3563</v>
      </c>
      <c r="CG4002" s="131" t="s">
        <v>18220</v>
      </c>
      <c r="CH4002" s="131" t="s">
        <v>16652</v>
      </c>
      <c r="CI4002" s="124" t="s">
        <v>22985</v>
      </c>
    </row>
    <row r="4003" spans="45:87" ht="15" hidden="1" x14ac:dyDescent="0.25">
      <c r="AS4003" s="124" t="s">
        <v>8198</v>
      </c>
      <c r="AT4003" s="129" t="s">
        <v>3206</v>
      </c>
      <c r="AU4003" s="129" t="s">
        <v>204</v>
      </c>
      <c r="AV4003" s="129" t="s">
        <v>3211</v>
      </c>
      <c r="AW4003" s="129" t="s">
        <v>3556</v>
      </c>
      <c r="AX4003" s="129" t="s">
        <v>3564</v>
      </c>
      <c r="AZ4003" s="129" t="s">
        <v>3984</v>
      </c>
      <c r="BA4003" s="130" t="s">
        <v>16653</v>
      </c>
      <c r="BB4003" s="130" t="s">
        <v>16654</v>
      </c>
      <c r="BH4003" s="124"/>
      <c r="BI4003" s="124"/>
      <c r="BP4003" s="123"/>
      <c r="BQ4003" s="123"/>
      <c r="BR4003" s="123"/>
      <c r="BX4003" s="123"/>
      <c r="BY4003" s="123"/>
      <c r="CB4003" s="129" t="s">
        <v>3206</v>
      </c>
      <c r="CC4003" s="129" t="s">
        <v>204</v>
      </c>
      <c r="CD4003" s="129" t="s">
        <v>3211</v>
      </c>
      <c r="CE4003" s="129" t="s">
        <v>3556</v>
      </c>
      <c r="CF4003" s="129" t="s">
        <v>3564</v>
      </c>
      <c r="CG4003" s="131" t="s">
        <v>18220</v>
      </c>
      <c r="CH4003" s="131" t="s">
        <v>16654</v>
      </c>
      <c r="CI4003" s="124" t="s">
        <v>22986</v>
      </c>
    </row>
    <row r="4004" spans="45:87" ht="15" hidden="1" x14ac:dyDescent="0.25">
      <c r="AS4004" s="124" t="s">
        <v>8199</v>
      </c>
      <c r="AT4004" s="129" t="s">
        <v>3206</v>
      </c>
      <c r="AU4004" s="129" t="s">
        <v>204</v>
      </c>
      <c r="AV4004" s="129" t="s">
        <v>3211</v>
      </c>
      <c r="AW4004" s="129" t="s">
        <v>3556</v>
      </c>
      <c r="AX4004" s="129" t="s">
        <v>3565</v>
      </c>
      <c r="AZ4004" s="129" t="s">
        <v>3984</v>
      </c>
      <c r="BA4004" s="130" t="s">
        <v>16655</v>
      </c>
      <c r="BB4004" s="130" t="s">
        <v>16656</v>
      </c>
      <c r="BH4004" s="124"/>
      <c r="BI4004" s="124"/>
      <c r="BP4004" s="123"/>
      <c r="BQ4004" s="123"/>
      <c r="BR4004" s="123"/>
      <c r="BX4004" s="123"/>
      <c r="BY4004" s="123"/>
      <c r="CB4004" s="129" t="s">
        <v>3206</v>
      </c>
      <c r="CC4004" s="129" t="s">
        <v>204</v>
      </c>
      <c r="CD4004" s="129" t="s">
        <v>3211</v>
      </c>
      <c r="CE4004" s="129" t="s">
        <v>3556</v>
      </c>
      <c r="CF4004" s="129" t="s">
        <v>3565</v>
      </c>
      <c r="CG4004" s="131" t="s">
        <v>18220</v>
      </c>
      <c r="CH4004" s="131" t="s">
        <v>16656</v>
      </c>
      <c r="CI4004" s="124" t="s">
        <v>22987</v>
      </c>
    </row>
    <row r="4005" spans="45:87" ht="15" hidden="1" x14ac:dyDescent="0.25">
      <c r="AS4005" s="124" t="s">
        <v>8200</v>
      </c>
      <c r="AT4005" s="129" t="s">
        <v>3206</v>
      </c>
      <c r="AU4005" s="129" t="s">
        <v>204</v>
      </c>
      <c r="AV4005" s="129" t="s">
        <v>3211</v>
      </c>
      <c r="AW4005" s="129" t="s">
        <v>3556</v>
      </c>
      <c r="AX4005" s="129" t="s">
        <v>3566</v>
      </c>
      <c r="AZ4005" s="129" t="s">
        <v>3984</v>
      </c>
      <c r="BA4005" s="130" t="s">
        <v>16657</v>
      </c>
      <c r="BB4005" s="130" t="s">
        <v>16658</v>
      </c>
      <c r="BH4005" s="124"/>
      <c r="BI4005" s="124"/>
      <c r="BP4005" s="123"/>
      <c r="BQ4005" s="123"/>
      <c r="BR4005" s="123"/>
      <c r="BX4005" s="123"/>
      <c r="BY4005" s="123"/>
      <c r="CB4005" s="129" t="s">
        <v>3206</v>
      </c>
      <c r="CC4005" s="129" t="s">
        <v>204</v>
      </c>
      <c r="CD4005" s="129" t="s">
        <v>3211</v>
      </c>
      <c r="CE4005" s="129" t="s">
        <v>3556</v>
      </c>
      <c r="CF4005" s="129" t="s">
        <v>3566</v>
      </c>
      <c r="CG4005" s="131" t="s">
        <v>18220</v>
      </c>
      <c r="CH4005" s="131" t="s">
        <v>16658</v>
      </c>
      <c r="CI4005" s="124" t="s">
        <v>22988</v>
      </c>
    </row>
    <row r="4006" spans="45:87" ht="15" hidden="1" x14ac:dyDescent="0.25">
      <c r="AS4006" s="124" t="s">
        <v>8201</v>
      </c>
      <c r="AT4006" s="129" t="s">
        <v>3206</v>
      </c>
      <c r="AU4006" s="129" t="s">
        <v>204</v>
      </c>
      <c r="AV4006" s="129" t="s">
        <v>3211</v>
      </c>
      <c r="AW4006" s="129" t="s">
        <v>3556</v>
      </c>
      <c r="AX4006" s="129" t="s">
        <v>3567</v>
      </c>
      <c r="AZ4006" s="129" t="s">
        <v>3984</v>
      </c>
      <c r="BA4006" s="130" t="s">
        <v>16659</v>
      </c>
      <c r="BB4006" s="130" t="s">
        <v>16660</v>
      </c>
      <c r="BH4006" s="124"/>
      <c r="BI4006" s="124"/>
      <c r="BP4006" s="123"/>
      <c r="BQ4006" s="123"/>
      <c r="BR4006" s="123"/>
      <c r="BX4006" s="123"/>
      <c r="BY4006" s="123"/>
      <c r="CB4006" s="129" t="s">
        <v>3206</v>
      </c>
      <c r="CC4006" s="129" t="s">
        <v>204</v>
      </c>
      <c r="CD4006" s="129" t="s">
        <v>3211</v>
      </c>
      <c r="CE4006" s="129" t="s">
        <v>3556</v>
      </c>
      <c r="CF4006" s="129" t="s">
        <v>3567</v>
      </c>
      <c r="CG4006" s="131" t="s">
        <v>18220</v>
      </c>
      <c r="CH4006" s="131" t="s">
        <v>16660</v>
      </c>
      <c r="CI4006" s="124" t="s">
        <v>22989</v>
      </c>
    </row>
    <row r="4007" spans="45:87" ht="15" hidden="1" x14ac:dyDescent="0.25">
      <c r="AS4007" s="124" t="s">
        <v>8202</v>
      </c>
      <c r="AT4007" s="129" t="s">
        <v>3206</v>
      </c>
      <c r="AU4007" s="129" t="s">
        <v>204</v>
      </c>
      <c r="AV4007" s="129" t="s">
        <v>3211</v>
      </c>
      <c r="AW4007" s="129" t="s">
        <v>3556</v>
      </c>
      <c r="AX4007" s="129" t="s">
        <v>3568</v>
      </c>
      <c r="AZ4007" s="129" t="s">
        <v>3984</v>
      </c>
      <c r="BA4007" s="130" t="s">
        <v>16661</v>
      </c>
      <c r="BB4007" s="130" t="s">
        <v>16662</v>
      </c>
      <c r="BH4007" s="124"/>
      <c r="BI4007" s="124"/>
      <c r="BP4007" s="123"/>
      <c r="BQ4007" s="123"/>
      <c r="BR4007" s="123"/>
      <c r="BX4007" s="123"/>
      <c r="BY4007" s="123"/>
      <c r="CB4007" s="129" t="s">
        <v>3206</v>
      </c>
      <c r="CC4007" s="129" t="s">
        <v>204</v>
      </c>
      <c r="CD4007" s="129" t="s">
        <v>3211</v>
      </c>
      <c r="CE4007" s="129" t="s">
        <v>3556</v>
      </c>
      <c r="CF4007" s="129" t="s">
        <v>3568</v>
      </c>
      <c r="CG4007" s="131" t="s">
        <v>18220</v>
      </c>
      <c r="CH4007" s="131" t="s">
        <v>16662</v>
      </c>
      <c r="CI4007" s="124" t="s">
        <v>22990</v>
      </c>
    </row>
    <row r="4008" spans="45:87" ht="15" hidden="1" x14ac:dyDescent="0.25">
      <c r="AS4008" s="124" t="s">
        <v>8203</v>
      </c>
      <c r="AT4008" s="129" t="s">
        <v>3206</v>
      </c>
      <c r="AU4008" s="129" t="s">
        <v>204</v>
      </c>
      <c r="AV4008" s="129" t="s">
        <v>3211</v>
      </c>
      <c r="AW4008" s="129" t="s">
        <v>3556</v>
      </c>
      <c r="AX4008" s="129" t="s">
        <v>3569</v>
      </c>
      <c r="AZ4008" s="129" t="s">
        <v>3984</v>
      </c>
      <c r="BA4008" s="130" t="s">
        <v>16663</v>
      </c>
      <c r="BB4008" s="130" t="s">
        <v>16664</v>
      </c>
      <c r="BH4008" s="124"/>
      <c r="BI4008" s="124"/>
      <c r="BP4008" s="123"/>
      <c r="BQ4008" s="123"/>
      <c r="BR4008" s="123"/>
      <c r="BX4008" s="123"/>
      <c r="BY4008" s="123"/>
      <c r="CB4008" s="129" t="s">
        <v>3206</v>
      </c>
      <c r="CC4008" s="129" t="s">
        <v>204</v>
      </c>
      <c r="CD4008" s="129" t="s">
        <v>3211</v>
      </c>
      <c r="CE4008" s="129" t="s">
        <v>3556</v>
      </c>
      <c r="CF4008" s="129" t="s">
        <v>3569</v>
      </c>
      <c r="CG4008" s="131" t="s">
        <v>18220</v>
      </c>
      <c r="CH4008" s="131" t="s">
        <v>16664</v>
      </c>
      <c r="CI4008" s="124" t="s">
        <v>22991</v>
      </c>
    </row>
    <row r="4009" spans="45:87" ht="15" hidden="1" x14ac:dyDescent="0.25">
      <c r="AS4009" s="124" t="s">
        <v>8204</v>
      </c>
      <c r="AT4009" s="129" t="s">
        <v>3206</v>
      </c>
      <c r="AU4009" s="129" t="s">
        <v>204</v>
      </c>
      <c r="AV4009" s="129" t="s">
        <v>3211</v>
      </c>
      <c r="AW4009" s="129" t="s">
        <v>3556</v>
      </c>
      <c r="AX4009" s="129" t="s">
        <v>3570</v>
      </c>
      <c r="AZ4009" s="129" t="s">
        <v>3984</v>
      </c>
      <c r="BA4009" s="130" t="s">
        <v>16665</v>
      </c>
      <c r="BB4009" s="130" t="s">
        <v>16666</v>
      </c>
      <c r="BH4009" s="124"/>
      <c r="BI4009" s="124"/>
      <c r="BP4009" s="123"/>
      <c r="BQ4009" s="123"/>
      <c r="BR4009" s="123"/>
      <c r="BX4009" s="123"/>
      <c r="BY4009" s="123"/>
      <c r="CB4009" s="129" t="s">
        <v>3206</v>
      </c>
      <c r="CC4009" s="129" t="s">
        <v>204</v>
      </c>
      <c r="CD4009" s="129" t="s">
        <v>3211</v>
      </c>
      <c r="CE4009" s="129" t="s">
        <v>3556</v>
      </c>
      <c r="CF4009" s="129" t="s">
        <v>3570</v>
      </c>
      <c r="CG4009" s="131" t="s">
        <v>18220</v>
      </c>
      <c r="CH4009" s="131" t="s">
        <v>16666</v>
      </c>
      <c r="CI4009" s="124" t="s">
        <v>22992</v>
      </c>
    </row>
    <row r="4010" spans="45:87" ht="15" hidden="1" x14ac:dyDescent="0.25">
      <c r="AS4010" s="124" t="s">
        <v>8205</v>
      </c>
      <c r="AT4010" s="129" t="s">
        <v>3206</v>
      </c>
      <c r="AU4010" s="129" t="s">
        <v>204</v>
      </c>
      <c r="AV4010" s="129" t="s">
        <v>3211</v>
      </c>
      <c r="AW4010" s="129" t="s">
        <v>3556</v>
      </c>
      <c r="AX4010" s="129" t="s">
        <v>3571</v>
      </c>
      <c r="AZ4010" s="129" t="s">
        <v>3984</v>
      </c>
      <c r="BA4010" s="130" t="s">
        <v>16667</v>
      </c>
      <c r="BB4010" s="130" t="s">
        <v>16668</v>
      </c>
      <c r="BH4010" s="124"/>
      <c r="BI4010" s="124"/>
      <c r="BP4010" s="123"/>
      <c r="BQ4010" s="123"/>
      <c r="BR4010" s="123"/>
      <c r="BX4010" s="123"/>
      <c r="BY4010" s="123"/>
      <c r="CB4010" s="129" t="s">
        <v>3206</v>
      </c>
      <c r="CC4010" s="129" t="s">
        <v>204</v>
      </c>
      <c r="CD4010" s="129" t="s">
        <v>3211</v>
      </c>
      <c r="CE4010" s="129" t="s">
        <v>3556</v>
      </c>
      <c r="CF4010" s="129" t="s">
        <v>3571</v>
      </c>
      <c r="CG4010" s="131" t="s">
        <v>18220</v>
      </c>
      <c r="CH4010" s="131" t="s">
        <v>16668</v>
      </c>
      <c r="CI4010" s="124" t="s">
        <v>22993</v>
      </c>
    </row>
    <row r="4011" spans="45:87" ht="15" hidden="1" x14ac:dyDescent="0.25">
      <c r="AS4011" s="124" t="s">
        <v>8206</v>
      </c>
      <c r="AT4011" s="129" t="s">
        <v>3206</v>
      </c>
      <c r="AU4011" s="129" t="s">
        <v>204</v>
      </c>
      <c r="AV4011" s="129" t="s">
        <v>3211</v>
      </c>
      <c r="AW4011" s="129" t="s">
        <v>3556</v>
      </c>
      <c r="AX4011" s="129" t="s">
        <v>3572</v>
      </c>
      <c r="AZ4011" s="129" t="s">
        <v>3984</v>
      </c>
      <c r="BA4011" s="130" t="s">
        <v>16669</v>
      </c>
      <c r="BB4011" s="130" t="s">
        <v>16670</v>
      </c>
      <c r="BH4011" s="124"/>
      <c r="BI4011" s="124"/>
      <c r="BP4011" s="123"/>
      <c r="BQ4011" s="123"/>
      <c r="BR4011" s="123"/>
      <c r="BX4011" s="123"/>
      <c r="BY4011" s="123"/>
      <c r="CB4011" s="129" t="s">
        <v>3206</v>
      </c>
      <c r="CC4011" s="129" t="s">
        <v>204</v>
      </c>
      <c r="CD4011" s="129" t="s">
        <v>3211</v>
      </c>
      <c r="CE4011" s="129" t="s">
        <v>3556</v>
      </c>
      <c r="CF4011" s="129" t="s">
        <v>3572</v>
      </c>
      <c r="CG4011" s="131" t="s">
        <v>18220</v>
      </c>
      <c r="CH4011" s="131" t="s">
        <v>16670</v>
      </c>
      <c r="CI4011" s="124" t="s">
        <v>22994</v>
      </c>
    </row>
    <row r="4012" spans="45:87" ht="15" hidden="1" x14ac:dyDescent="0.25">
      <c r="AS4012" s="124" t="s">
        <v>8207</v>
      </c>
      <c r="AT4012" s="129" t="s">
        <v>3206</v>
      </c>
      <c r="AU4012" s="129" t="s">
        <v>204</v>
      </c>
      <c r="AV4012" s="129" t="s">
        <v>3211</v>
      </c>
      <c r="AW4012" s="129" t="s">
        <v>3556</v>
      </c>
      <c r="AX4012" s="129" t="s">
        <v>3573</v>
      </c>
      <c r="AZ4012" s="129" t="s">
        <v>3984</v>
      </c>
      <c r="BA4012" s="130" t="s">
        <v>16671</v>
      </c>
      <c r="BB4012" s="130" t="s">
        <v>16672</v>
      </c>
      <c r="BH4012" s="124"/>
      <c r="BI4012" s="124"/>
      <c r="BP4012" s="123"/>
      <c r="BQ4012" s="123"/>
      <c r="BR4012" s="123"/>
      <c r="BX4012" s="123"/>
      <c r="BY4012" s="123"/>
      <c r="CB4012" s="129" t="s">
        <v>3206</v>
      </c>
      <c r="CC4012" s="129" t="s">
        <v>204</v>
      </c>
      <c r="CD4012" s="129" t="s">
        <v>3211</v>
      </c>
      <c r="CE4012" s="129" t="s">
        <v>3556</v>
      </c>
      <c r="CF4012" s="129" t="s">
        <v>3573</v>
      </c>
      <c r="CG4012" s="131" t="s">
        <v>18220</v>
      </c>
      <c r="CH4012" s="131" t="s">
        <v>16672</v>
      </c>
      <c r="CI4012" s="124" t="s">
        <v>22995</v>
      </c>
    </row>
    <row r="4013" spans="45:87" ht="15" hidden="1" x14ac:dyDescent="0.25">
      <c r="AS4013" s="124" t="s">
        <v>8208</v>
      </c>
      <c r="AT4013" s="129" t="s">
        <v>3206</v>
      </c>
      <c r="AU4013" s="129" t="s">
        <v>204</v>
      </c>
      <c r="AV4013" s="129" t="s">
        <v>3211</v>
      </c>
      <c r="AW4013" s="129" t="s">
        <v>3574</v>
      </c>
      <c r="AX4013" s="129" t="s">
        <v>3575</v>
      </c>
      <c r="AZ4013" s="129" t="s">
        <v>3984</v>
      </c>
      <c r="BA4013" s="130" t="s">
        <v>16673</v>
      </c>
      <c r="BB4013" s="130" t="s">
        <v>16674</v>
      </c>
      <c r="BH4013" s="124"/>
      <c r="BI4013" s="124"/>
      <c r="BP4013" s="123"/>
      <c r="BQ4013" s="123"/>
      <c r="BR4013" s="123"/>
      <c r="BX4013" s="123"/>
      <c r="BY4013" s="123"/>
      <c r="CB4013" s="129" t="s">
        <v>3206</v>
      </c>
      <c r="CC4013" s="129" t="s">
        <v>204</v>
      </c>
      <c r="CD4013" s="129" t="s">
        <v>3211</v>
      </c>
      <c r="CE4013" s="129" t="s">
        <v>3574</v>
      </c>
      <c r="CF4013" s="129" t="s">
        <v>3575</v>
      </c>
      <c r="CG4013" s="131" t="s">
        <v>18221</v>
      </c>
      <c r="CH4013" s="131" t="s">
        <v>16674</v>
      </c>
      <c r="CI4013" s="124" t="s">
        <v>22996</v>
      </c>
    </row>
    <row r="4014" spans="45:87" ht="15" hidden="1" x14ac:dyDescent="0.25">
      <c r="AS4014" s="124" t="s">
        <v>8209</v>
      </c>
      <c r="AT4014" s="129" t="s">
        <v>3206</v>
      </c>
      <c r="AU4014" s="129" t="s">
        <v>204</v>
      </c>
      <c r="AV4014" s="129" t="s">
        <v>3211</v>
      </c>
      <c r="AW4014" s="129" t="s">
        <v>3574</v>
      </c>
      <c r="AX4014" s="129" t="s">
        <v>3576</v>
      </c>
      <c r="AZ4014" s="129" t="s">
        <v>3984</v>
      </c>
      <c r="BA4014" s="130" t="s">
        <v>16675</v>
      </c>
      <c r="BB4014" s="130" t="s">
        <v>16676</v>
      </c>
      <c r="BH4014" s="124"/>
      <c r="BI4014" s="124"/>
      <c r="BP4014" s="123"/>
      <c r="BQ4014" s="123"/>
      <c r="BR4014" s="123"/>
      <c r="BX4014" s="123"/>
      <c r="BY4014" s="123"/>
      <c r="CB4014" s="129" t="s">
        <v>3206</v>
      </c>
      <c r="CC4014" s="129" t="s">
        <v>204</v>
      </c>
      <c r="CD4014" s="129" t="s">
        <v>3211</v>
      </c>
      <c r="CE4014" s="129" t="s">
        <v>3574</v>
      </c>
      <c r="CF4014" s="129" t="s">
        <v>3576</v>
      </c>
      <c r="CG4014" s="131" t="s">
        <v>18221</v>
      </c>
      <c r="CH4014" s="131" t="s">
        <v>16676</v>
      </c>
      <c r="CI4014" s="124" t="s">
        <v>22997</v>
      </c>
    </row>
    <row r="4015" spans="45:87" ht="15" hidden="1" x14ac:dyDescent="0.25">
      <c r="AS4015" s="124" t="s">
        <v>8210</v>
      </c>
      <c r="AT4015" s="129" t="s">
        <v>3206</v>
      </c>
      <c r="AU4015" s="129" t="s">
        <v>204</v>
      </c>
      <c r="AV4015" s="129" t="s">
        <v>3211</v>
      </c>
      <c r="AW4015" s="129" t="s">
        <v>3574</v>
      </c>
      <c r="AX4015" s="129" t="s">
        <v>3577</v>
      </c>
      <c r="AZ4015" s="129" t="s">
        <v>3984</v>
      </c>
      <c r="BA4015" s="130" t="s">
        <v>16677</v>
      </c>
      <c r="BB4015" s="130" t="s">
        <v>16678</v>
      </c>
      <c r="BH4015" s="124"/>
      <c r="BI4015" s="124"/>
      <c r="BP4015" s="123"/>
      <c r="BQ4015" s="123"/>
      <c r="BR4015" s="123"/>
      <c r="BX4015" s="123"/>
      <c r="BY4015" s="123"/>
      <c r="CB4015" s="129" t="s">
        <v>3206</v>
      </c>
      <c r="CC4015" s="129" t="s">
        <v>204</v>
      </c>
      <c r="CD4015" s="129" t="s">
        <v>3211</v>
      </c>
      <c r="CE4015" s="129" t="s">
        <v>3574</v>
      </c>
      <c r="CF4015" s="129" t="s">
        <v>3577</v>
      </c>
      <c r="CG4015" s="131" t="s">
        <v>18221</v>
      </c>
      <c r="CH4015" s="131" t="s">
        <v>16678</v>
      </c>
      <c r="CI4015" s="124" t="s">
        <v>22998</v>
      </c>
    </row>
    <row r="4016" spans="45:87" ht="15" hidden="1" x14ac:dyDescent="0.25">
      <c r="AS4016" s="124" t="s">
        <v>8211</v>
      </c>
      <c r="AT4016" s="129" t="s">
        <v>3206</v>
      </c>
      <c r="AU4016" s="129" t="s">
        <v>204</v>
      </c>
      <c r="AV4016" s="129" t="s">
        <v>3211</v>
      </c>
      <c r="AW4016" s="129" t="s">
        <v>3574</v>
      </c>
      <c r="AX4016" s="129" t="s">
        <v>3578</v>
      </c>
      <c r="AZ4016" s="129" t="s">
        <v>3984</v>
      </c>
      <c r="BA4016" s="130" t="s">
        <v>16679</v>
      </c>
      <c r="BB4016" s="130" t="s">
        <v>16680</v>
      </c>
      <c r="BH4016" s="124"/>
      <c r="BI4016" s="124"/>
      <c r="BP4016" s="123"/>
      <c r="BQ4016" s="123"/>
      <c r="BR4016" s="123"/>
      <c r="BX4016" s="123"/>
      <c r="BY4016" s="123"/>
      <c r="CB4016" s="129" t="s">
        <v>3206</v>
      </c>
      <c r="CC4016" s="129" t="s">
        <v>204</v>
      </c>
      <c r="CD4016" s="129" t="s">
        <v>3211</v>
      </c>
      <c r="CE4016" s="129" t="s">
        <v>3574</v>
      </c>
      <c r="CF4016" s="129" t="s">
        <v>3578</v>
      </c>
      <c r="CG4016" s="131" t="s">
        <v>18221</v>
      </c>
      <c r="CH4016" s="131" t="s">
        <v>16680</v>
      </c>
      <c r="CI4016" s="124" t="s">
        <v>22999</v>
      </c>
    </row>
    <row r="4017" spans="45:87" ht="15" hidden="1" x14ac:dyDescent="0.25">
      <c r="AS4017" s="124" t="s">
        <v>8212</v>
      </c>
      <c r="AT4017" s="129" t="s">
        <v>3206</v>
      </c>
      <c r="AU4017" s="129" t="s">
        <v>204</v>
      </c>
      <c r="AV4017" s="129" t="s">
        <v>3211</v>
      </c>
      <c r="AW4017" s="129" t="s">
        <v>3574</v>
      </c>
      <c r="AX4017" s="129" t="s">
        <v>3579</v>
      </c>
      <c r="AZ4017" s="129" t="s">
        <v>3984</v>
      </c>
      <c r="BA4017" s="130" t="s">
        <v>16681</v>
      </c>
      <c r="BB4017" s="130" t="s">
        <v>16682</v>
      </c>
      <c r="BH4017" s="124"/>
      <c r="BI4017" s="124"/>
      <c r="BP4017" s="123"/>
      <c r="BQ4017" s="123"/>
      <c r="BR4017" s="123"/>
      <c r="BX4017" s="123"/>
      <c r="BY4017" s="123"/>
      <c r="CB4017" s="129" t="s">
        <v>3206</v>
      </c>
      <c r="CC4017" s="129" t="s">
        <v>204</v>
      </c>
      <c r="CD4017" s="129" t="s">
        <v>3211</v>
      </c>
      <c r="CE4017" s="129" t="s">
        <v>3574</v>
      </c>
      <c r="CF4017" s="129" t="s">
        <v>3579</v>
      </c>
      <c r="CG4017" s="131" t="s">
        <v>18221</v>
      </c>
      <c r="CH4017" s="131" t="s">
        <v>16682</v>
      </c>
      <c r="CI4017" s="124" t="s">
        <v>23000</v>
      </c>
    </row>
    <row r="4018" spans="45:87" ht="15" hidden="1" x14ac:dyDescent="0.25">
      <c r="AS4018" s="124" t="s">
        <v>8213</v>
      </c>
      <c r="AT4018" s="129" t="s">
        <v>3206</v>
      </c>
      <c r="AU4018" s="129" t="s">
        <v>204</v>
      </c>
      <c r="AV4018" s="129" t="s">
        <v>3211</v>
      </c>
      <c r="AW4018" s="129" t="s">
        <v>3574</v>
      </c>
      <c r="AX4018" s="129" t="s">
        <v>3580</v>
      </c>
      <c r="AZ4018" s="129" t="s">
        <v>3984</v>
      </c>
      <c r="BA4018" s="130" t="s">
        <v>16683</v>
      </c>
      <c r="BB4018" s="130" t="s">
        <v>16684</v>
      </c>
      <c r="BH4018" s="124"/>
      <c r="BI4018" s="124"/>
      <c r="BP4018" s="123"/>
      <c r="BQ4018" s="123"/>
      <c r="BR4018" s="123"/>
      <c r="BX4018" s="123"/>
      <c r="BY4018" s="123"/>
      <c r="CB4018" s="129" t="s">
        <v>3206</v>
      </c>
      <c r="CC4018" s="129" t="s">
        <v>204</v>
      </c>
      <c r="CD4018" s="129" t="s">
        <v>3211</v>
      </c>
      <c r="CE4018" s="129" t="s">
        <v>3574</v>
      </c>
      <c r="CF4018" s="129" t="s">
        <v>3580</v>
      </c>
      <c r="CG4018" s="131" t="s">
        <v>18221</v>
      </c>
      <c r="CH4018" s="131" t="s">
        <v>16684</v>
      </c>
      <c r="CI4018" s="124" t="s">
        <v>23001</v>
      </c>
    </row>
    <row r="4019" spans="45:87" ht="15" hidden="1" x14ac:dyDescent="0.25">
      <c r="AS4019" s="124" t="s">
        <v>8214</v>
      </c>
      <c r="AT4019" s="129" t="s">
        <v>3206</v>
      </c>
      <c r="AU4019" s="129" t="s">
        <v>204</v>
      </c>
      <c r="AV4019" s="129" t="s">
        <v>3211</v>
      </c>
      <c r="AW4019" s="129" t="s">
        <v>3574</v>
      </c>
      <c r="AX4019" s="129" t="s">
        <v>3581</v>
      </c>
      <c r="AZ4019" s="129" t="s">
        <v>3984</v>
      </c>
      <c r="BA4019" s="130" t="s">
        <v>16685</v>
      </c>
      <c r="BB4019" s="130" t="s">
        <v>16686</v>
      </c>
      <c r="BH4019" s="124"/>
      <c r="BI4019" s="124"/>
      <c r="BP4019" s="123"/>
      <c r="BQ4019" s="123"/>
      <c r="BR4019" s="123"/>
      <c r="BX4019" s="123"/>
      <c r="BY4019" s="123"/>
      <c r="CB4019" s="129" t="s">
        <v>3206</v>
      </c>
      <c r="CC4019" s="129" t="s">
        <v>204</v>
      </c>
      <c r="CD4019" s="129" t="s">
        <v>3211</v>
      </c>
      <c r="CE4019" s="129" t="s">
        <v>3574</v>
      </c>
      <c r="CF4019" s="129" t="s">
        <v>3581</v>
      </c>
      <c r="CG4019" s="131" t="s">
        <v>18221</v>
      </c>
      <c r="CH4019" s="131" t="s">
        <v>16686</v>
      </c>
      <c r="CI4019" s="124" t="s">
        <v>23002</v>
      </c>
    </row>
    <row r="4020" spans="45:87" ht="15" hidden="1" x14ac:dyDescent="0.25">
      <c r="AS4020" s="124" t="s">
        <v>8215</v>
      </c>
      <c r="AT4020" s="129" t="s">
        <v>3206</v>
      </c>
      <c r="AU4020" s="129" t="s">
        <v>204</v>
      </c>
      <c r="AV4020" s="129" t="s">
        <v>3211</v>
      </c>
      <c r="AW4020" s="129" t="s">
        <v>3574</v>
      </c>
      <c r="AX4020" s="129" t="s">
        <v>3582</v>
      </c>
      <c r="AZ4020" s="129" t="s">
        <v>3984</v>
      </c>
      <c r="BA4020" s="130" t="s">
        <v>16687</v>
      </c>
      <c r="BB4020" s="130" t="s">
        <v>16688</v>
      </c>
      <c r="BH4020" s="124"/>
      <c r="BI4020" s="124"/>
      <c r="BP4020" s="123"/>
      <c r="BQ4020" s="123"/>
      <c r="BR4020" s="123"/>
      <c r="BX4020" s="123"/>
      <c r="BY4020" s="123"/>
      <c r="CB4020" s="129" t="s">
        <v>3206</v>
      </c>
      <c r="CC4020" s="129" t="s">
        <v>204</v>
      </c>
      <c r="CD4020" s="129" t="s">
        <v>3211</v>
      </c>
      <c r="CE4020" s="129" t="s">
        <v>3574</v>
      </c>
      <c r="CF4020" s="129" t="s">
        <v>3582</v>
      </c>
      <c r="CG4020" s="131" t="s">
        <v>18221</v>
      </c>
      <c r="CH4020" s="131" t="s">
        <v>16688</v>
      </c>
      <c r="CI4020" s="124" t="s">
        <v>23003</v>
      </c>
    </row>
    <row r="4021" spans="45:87" ht="15" hidden="1" x14ac:dyDescent="0.25">
      <c r="AS4021" s="124" t="s">
        <v>8216</v>
      </c>
      <c r="AT4021" s="129" t="s">
        <v>3206</v>
      </c>
      <c r="AU4021" s="129" t="s">
        <v>204</v>
      </c>
      <c r="AV4021" s="129" t="s">
        <v>3211</v>
      </c>
      <c r="AW4021" s="129" t="s">
        <v>3574</v>
      </c>
      <c r="AX4021" s="129" t="s">
        <v>3583</v>
      </c>
      <c r="AZ4021" s="129" t="s">
        <v>3984</v>
      </c>
      <c r="BA4021" s="130" t="s">
        <v>16689</v>
      </c>
      <c r="BB4021" s="130" t="s">
        <v>16690</v>
      </c>
      <c r="BH4021" s="124"/>
      <c r="BI4021" s="124"/>
      <c r="BP4021" s="123"/>
      <c r="BQ4021" s="123"/>
      <c r="BR4021" s="123"/>
      <c r="BX4021" s="123"/>
      <c r="BY4021" s="123"/>
      <c r="CB4021" s="129" t="s">
        <v>3206</v>
      </c>
      <c r="CC4021" s="129" t="s">
        <v>204</v>
      </c>
      <c r="CD4021" s="129" t="s">
        <v>3211</v>
      </c>
      <c r="CE4021" s="129" t="s">
        <v>3574</v>
      </c>
      <c r="CF4021" s="129" t="s">
        <v>3583</v>
      </c>
      <c r="CG4021" s="131" t="s">
        <v>18221</v>
      </c>
      <c r="CH4021" s="131" t="s">
        <v>16690</v>
      </c>
      <c r="CI4021" s="124" t="s">
        <v>23004</v>
      </c>
    </row>
    <row r="4022" spans="45:87" ht="15" hidden="1" x14ac:dyDescent="0.25">
      <c r="AS4022" s="124" t="s">
        <v>8217</v>
      </c>
      <c r="AT4022" s="129" t="s">
        <v>3206</v>
      </c>
      <c r="AU4022" s="129" t="s">
        <v>204</v>
      </c>
      <c r="AV4022" s="129" t="s">
        <v>3211</v>
      </c>
      <c r="AW4022" s="129" t="s">
        <v>3574</v>
      </c>
      <c r="AX4022" s="129" t="s">
        <v>3584</v>
      </c>
      <c r="AZ4022" s="129" t="s">
        <v>3984</v>
      </c>
      <c r="BA4022" s="130" t="s">
        <v>16691</v>
      </c>
      <c r="BB4022" s="130" t="s">
        <v>16692</v>
      </c>
      <c r="BH4022" s="124"/>
      <c r="BI4022" s="124"/>
      <c r="BP4022" s="123"/>
      <c r="BQ4022" s="123"/>
      <c r="BR4022" s="123"/>
      <c r="BX4022" s="123"/>
      <c r="BY4022" s="123"/>
      <c r="CB4022" s="129" t="s">
        <v>3206</v>
      </c>
      <c r="CC4022" s="129" t="s">
        <v>204</v>
      </c>
      <c r="CD4022" s="129" t="s">
        <v>3211</v>
      </c>
      <c r="CE4022" s="129" t="s">
        <v>3574</v>
      </c>
      <c r="CF4022" s="129" t="s">
        <v>3584</v>
      </c>
      <c r="CG4022" s="131" t="s">
        <v>18221</v>
      </c>
      <c r="CH4022" s="131" t="s">
        <v>16692</v>
      </c>
      <c r="CI4022" s="124" t="s">
        <v>23005</v>
      </c>
    </row>
    <row r="4023" spans="45:87" ht="15" hidden="1" x14ac:dyDescent="0.25">
      <c r="AS4023" s="124" t="s">
        <v>8218</v>
      </c>
      <c r="AT4023" s="129" t="s">
        <v>3206</v>
      </c>
      <c r="AU4023" s="129" t="s">
        <v>204</v>
      </c>
      <c r="AV4023" s="129" t="s">
        <v>3211</v>
      </c>
      <c r="AW4023" s="129" t="s">
        <v>3574</v>
      </c>
      <c r="AX4023" s="129" t="s">
        <v>3585</v>
      </c>
      <c r="AZ4023" s="129" t="s">
        <v>3984</v>
      </c>
      <c r="BA4023" s="130" t="s">
        <v>16693</v>
      </c>
      <c r="BB4023" s="130" t="s">
        <v>16694</v>
      </c>
      <c r="BH4023" s="124"/>
      <c r="BI4023" s="124"/>
      <c r="BP4023" s="123"/>
      <c r="BQ4023" s="123"/>
      <c r="BR4023" s="123"/>
      <c r="BX4023" s="123"/>
      <c r="BY4023" s="123"/>
      <c r="CB4023" s="129" t="s">
        <v>3206</v>
      </c>
      <c r="CC4023" s="129" t="s">
        <v>204</v>
      </c>
      <c r="CD4023" s="129" t="s">
        <v>3211</v>
      </c>
      <c r="CE4023" s="129" t="s">
        <v>3574</v>
      </c>
      <c r="CF4023" s="129" t="s">
        <v>3585</v>
      </c>
      <c r="CG4023" s="131" t="s">
        <v>18221</v>
      </c>
      <c r="CH4023" s="131" t="s">
        <v>16694</v>
      </c>
      <c r="CI4023" s="124" t="s">
        <v>23006</v>
      </c>
    </row>
    <row r="4024" spans="45:87" ht="15" hidden="1" x14ac:dyDescent="0.25">
      <c r="AS4024" s="124" t="s">
        <v>8219</v>
      </c>
      <c r="AT4024" s="129" t="s">
        <v>3206</v>
      </c>
      <c r="AU4024" s="129" t="s">
        <v>204</v>
      </c>
      <c r="AV4024" s="129" t="s">
        <v>3211</v>
      </c>
      <c r="AW4024" s="129" t="s">
        <v>3574</v>
      </c>
      <c r="AX4024" s="129" t="s">
        <v>3586</v>
      </c>
      <c r="AZ4024" s="129" t="s">
        <v>3984</v>
      </c>
      <c r="BA4024" s="130" t="s">
        <v>16695</v>
      </c>
      <c r="BB4024" s="130" t="s">
        <v>16696</v>
      </c>
      <c r="BH4024" s="124"/>
      <c r="BI4024" s="124"/>
      <c r="BP4024" s="123"/>
      <c r="BQ4024" s="123"/>
      <c r="BR4024" s="123"/>
      <c r="BX4024" s="123"/>
      <c r="BY4024" s="123"/>
      <c r="CB4024" s="129" t="s">
        <v>3206</v>
      </c>
      <c r="CC4024" s="129" t="s">
        <v>204</v>
      </c>
      <c r="CD4024" s="129" t="s">
        <v>3211</v>
      </c>
      <c r="CE4024" s="129" t="s">
        <v>3574</v>
      </c>
      <c r="CF4024" s="129" t="s">
        <v>3586</v>
      </c>
      <c r="CG4024" s="131" t="s">
        <v>18221</v>
      </c>
      <c r="CH4024" s="131" t="s">
        <v>16696</v>
      </c>
      <c r="CI4024" s="124" t="s">
        <v>23007</v>
      </c>
    </row>
    <row r="4025" spans="45:87" ht="15" hidden="1" x14ac:dyDescent="0.25">
      <c r="AS4025" s="124" t="s">
        <v>8220</v>
      </c>
      <c r="AT4025" s="129" t="s">
        <v>3206</v>
      </c>
      <c r="AU4025" s="129" t="s">
        <v>204</v>
      </c>
      <c r="AV4025" s="129" t="s">
        <v>3211</v>
      </c>
      <c r="AW4025" s="129" t="s">
        <v>3574</v>
      </c>
      <c r="AX4025" s="129" t="s">
        <v>3587</v>
      </c>
      <c r="AZ4025" s="129" t="s">
        <v>3984</v>
      </c>
      <c r="BA4025" s="130" t="s">
        <v>16697</v>
      </c>
      <c r="BB4025" s="130" t="s">
        <v>16698</v>
      </c>
      <c r="BH4025" s="124"/>
      <c r="BI4025" s="124"/>
      <c r="BP4025" s="123"/>
      <c r="BQ4025" s="123"/>
      <c r="BR4025" s="123"/>
      <c r="BX4025" s="123"/>
      <c r="BY4025" s="123"/>
      <c r="CB4025" s="129" t="s">
        <v>3206</v>
      </c>
      <c r="CC4025" s="129" t="s">
        <v>204</v>
      </c>
      <c r="CD4025" s="129" t="s">
        <v>3211</v>
      </c>
      <c r="CE4025" s="129" t="s">
        <v>3574</v>
      </c>
      <c r="CF4025" s="129" t="s">
        <v>3587</v>
      </c>
      <c r="CG4025" s="131" t="s">
        <v>18221</v>
      </c>
      <c r="CH4025" s="131" t="s">
        <v>16698</v>
      </c>
      <c r="CI4025" s="124" t="s">
        <v>23008</v>
      </c>
    </row>
    <row r="4026" spans="45:87" ht="15" hidden="1" x14ac:dyDescent="0.25">
      <c r="AS4026" s="124" t="s">
        <v>8221</v>
      </c>
      <c r="AT4026" s="129" t="s">
        <v>3206</v>
      </c>
      <c r="AU4026" s="129" t="s">
        <v>204</v>
      </c>
      <c r="AV4026" s="129" t="s">
        <v>3211</v>
      </c>
      <c r="AW4026" s="129" t="s">
        <v>3574</v>
      </c>
      <c r="AX4026" s="129" t="s">
        <v>3588</v>
      </c>
      <c r="AZ4026" s="129" t="s">
        <v>3984</v>
      </c>
      <c r="BA4026" s="130" t="s">
        <v>16699</v>
      </c>
      <c r="BB4026" s="130" t="s">
        <v>16700</v>
      </c>
      <c r="BH4026" s="124"/>
      <c r="BI4026" s="124"/>
      <c r="BP4026" s="123"/>
      <c r="BQ4026" s="123"/>
      <c r="BR4026" s="123"/>
      <c r="BX4026" s="123"/>
      <c r="BY4026" s="123"/>
      <c r="CB4026" s="129" t="s">
        <v>3206</v>
      </c>
      <c r="CC4026" s="129" t="s">
        <v>204</v>
      </c>
      <c r="CD4026" s="129" t="s">
        <v>3211</v>
      </c>
      <c r="CE4026" s="129" t="s">
        <v>3574</v>
      </c>
      <c r="CF4026" s="129" t="s">
        <v>3588</v>
      </c>
      <c r="CG4026" s="131" t="s">
        <v>18221</v>
      </c>
      <c r="CH4026" s="131" t="s">
        <v>16700</v>
      </c>
      <c r="CI4026" s="124" t="s">
        <v>23009</v>
      </c>
    </row>
    <row r="4027" spans="45:87" ht="15" hidden="1" x14ac:dyDescent="0.25">
      <c r="AS4027" s="124" t="s">
        <v>8222</v>
      </c>
      <c r="AT4027" s="129" t="s">
        <v>3206</v>
      </c>
      <c r="AU4027" s="129" t="s">
        <v>204</v>
      </c>
      <c r="AV4027" s="129" t="s">
        <v>3211</v>
      </c>
      <c r="AW4027" s="129" t="s">
        <v>3574</v>
      </c>
      <c r="AX4027" s="129" t="s">
        <v>3589</v>
      </c>
      <c r="AZ4027" s="129" t="s">
        <v>3984</v>
      </c>
      <c r="BA4027" s="130" t="s">
        <v>16701</v>
      </c>
      <c r="BB4027" s="130" t="s">
        <v>16702</v>
      </c>
      <c r="BH4027" s="124"/>
      <c r="BI4027" s="124"/>
      <c r="BP4027" s="123"/>
      <c r="BQ4027" s="123"/>
      <c r="BR4027" s="123"/>
      <c r="BX4027" s="123"/>
      <c r="BY4027" s="123"/>
      <c r="CB4027" s="129" t="s">
        <v>3206</v>
      </c>
      <c r="CC4027" s="129" t="s">
        <v>204</v>
      </c>
      <c r="CD4027" s="129" t="s">
        <v>3211</v>
      </c>
      <c r="CE4027" s="129" t="s">
        <v>3574</v>
      </c>
      <c r="CF4027" s="129" t="s">
        <v>3589</v>
      </c>
      <c r="CG4027" s="131" t="s">
        <v>18221</v>
      </c>
      <c r="CH4027" s="131" t="s">
        <v>16702</v>
      </c>
      <c r="CI4027" s="124" t="s">
        <v>23010</v>
      </c>
    </row>
    <row r="4028" spans="45:87" ht="15" hidden="1" x14ac:dyDescent="0.25">
      <c r="AS4028" s="124" t="s">
        <v>8223</v>
      </c>
      <c r="AT4028" s="129" t="s">
        <v>3206</v>
      </c>
      <c r="AU4028" s="129" t="s">
        <v>204</v>
      </c>
      <c r="AV4028" s="129" t="s">
        <v>3211</v>
      </c>
      <c r="AW4028" s="129" t="s">
        <v>3574</v>
      </c>
      <c r="AX4028" s="129" t="s">
        <v>3590</v>
      </c>
      <c r="AZ4028" s="129" t="s">
        <v>3984</v>
      </c>
      <c r="BA4028" s="130" t="s">
        <v>16703</v>
      </c>
      <c r="BB4028" s="130" t="s">
        <v>16704</v>
      </c>
      <c r="BH4028" s="124"/>
      <c r="BI4028" s="124"/>
      <c r="BP4028" s="123"/>
      <c r="BQ4028" s="123"/>
      <c r="BR4028" s="123"/>
      <c r="BX4028" s="123"/>
      <c r="BY4028" s="123"/>
      <c r="CB4028" s="129" t="s">
        <v>3206</v>
      </c>
      <c r="CC4028" s="129" t="s">
        <v>204</v>
      </c>
      <c r="CD4028" s="129" t="s">
        <v>3211</v>
      </c>
      <c r="CE4028" s="129" t="s">
        <v>3574</v>
      </c>
      <c r="CF4028" s="129" t="s">
        <v>3590</v>
      </c>
      <c r="CG4028" s="131" t="s">
        <v>18221</v>
      </c>
      <c r="CH4028" s="131" t="s">
        <v>16704</v>
      </c>
      <c r="CI4028" s="124" t="s">
        <v>23011</v>
      </c>
    </row>
    <row r="4029" spans="45:87" ht="15" hidden="1" x14ac:dyDescent="0.25">
      <c r="AS4029" s="124" t="s">
        <v>8224</v>
      </c>
      <c r="AT4029" s="129" t="s">
        <v>3206</v>
      </c>
      <c r="AU4029" s="129" t="s">
        <v>204</v>
      </c>
      <c r="AV4029" s="129" t="s">
        <v>3211</v>
      </c>
      <c r="AW4029" s="129" t="s">
        <v>3574</v>
      </c>
      <c r="AX4029" s="129" t="s">
        <v>3591</v>
      </c>
      <c r="AZ4029" s="129" t="s">
        <v>3984</v>
      </c>
      <c r="BA4029" s="130" t="s">
        <v>16705</v>
      </c>
      <c r="BB4029" s="130" t="s">
        <v>16706</v>
      </c>
      <c r="BH4029" s="124"/>
      <c r="BI4029" s="124"/>
      <c r="BP4029" s="123"/>
      <c r="BQ4029" s="123"/>
      <c r="BR4029" s="123"/>
      <c r="BX4029" s="123"/>
      <c r="BY4029" s="123"/>
      <c r="CB4029" s="129" t="s">
        <v>3206</v>
      </c>
      <c r="CC4029" s="129" t="s">
        <v>204</v>
      </c>
      <c r="CD4029" s="129" t="s">
        <v>3211</v>
      </c>
      <c r="CE4029" s="129" t="s">
        <v>3574</v>
      </c>
      <c r="CF4029" s="129" t="s">
        <v>3591</v>
      </c>
      <c r="CG4029" s="131" t="s">
        <v>18221</v>
      </c>
      <c r="CH4029" s="131" t="s">
        <v>16706</v>
      </c>
      <c r="CI4029" s="124" t="s">
        <v>23012</v>
      </c>
    </row>
    <row r="4030" spans="45:87" ht="15" hidden="1" x14ac:dyDescent="0.25">
      <c r="AS4030" s="124" t="s">
        <v>8225</v>
      </c>
      <c r="AT4030" s="129" t="s">
        <v>3206</v>
      </c>
      <c r="AU4030" s="129" t="s">
        <v>204</v>
      </c>
      <c r="AV4030" s="129" t="s">
        <v>3211</v>
      </c>
      <c r="AW4030" s="129" t="s">
        <v>3574</v>
      </c>
      <c r="AX4030" s="129" t="s">
        <v>3592</v>
      </c>
      <c r="AZ4030" s="129" t="s">
        <v>3984</v>
      </c>
      <c r="BA4030" s="130" t="s">
        <v>16707</v>
      </c>
      <c r="BB4030" s="130" t="s">
        <v>16708</v>
      </c>
      <c r="BH4030" s="124"/>
      <c r="BI4030" s="124"/>
      <c r="BP4030" s="123"/>
      <c r="BQ4030" s="123"/>
      <c r="BR4030" s="123"/>
      <c r="BX4030" s="123"/>
      <c r="BY4030" s="123"/>
      <c r="CB4030" s="129" t="s">
        <v>3206</v>
      </c>
      <c r="CC4030" s="129" t="s">
        <v>204</v>
      </c>
      <c r="CD4030" s="129" t="s">
        <v>3211</v>
      </c>
      <c r="CE4030" s="129" t="s">
        <v>3574</v>
      </c>
      <c r="CF4030" s="129" t="s">
        <v>3592</v>
      </c>
      <c r="CG4030" s="131" t="s">
        <v>18221</v>
      </c>
      <c r="CH4030" s="131" t="s">
        <v>16708</v>
      </c>
      <c r="CI4030" s="124" t="s">
        <v>23013</v>
      </c>
    </row>
    <row r="4031" spans="45:87" ht="15" hidden="1" x14ac:dyDescent="0.25">
      <c r="AS4031" s="124" t="s">
        <v>8226</v>
      </c>
      <c r="AT4031" s="129" t="s">
        <v>3206</v>
      </c>
      <c r="AU4031" s="129" t="s">
        <v>204</v>
      </c>
      <c r="AV4031" s="129" t="s">
        <v>3211</v>
      </c>
      <c r="AW4031" s="129" t="s">
        <v>3574</v>
      </c>
      <c r="AX4031" s="129" t="s">
        <v>3593</v>
      </c>
      <c r="AZ4031" s="129" t="s">
        <v>3984</v>
      </c>
      <c r="BA4031" s="130" t="s">
        <v>16709</v>
      </c>
      <c r="BB4031" s="130" t="s">
        <v>16710</v>
      </c>
      <c r="BH4031" s="124"/>
      <c r="BI4031" s="124"/>
      <c r="BP4031" s="123"/>
      <c r="BQ4031" s="123"/>
      <c r="BR4031" s="123"/>
      <c r="BX4031" s="123"/>
      <c r="BY4031" s="123"/>
      <c r="CB4031" s="129" t="s">
        <v>3206</v>
      </c>
      <c r="CC4031" s="129" t="s">
        <v>204</v>
      </c>
      <c r="CD4031" s="129" t="s">
        <v>3211</v>
      </c>
      <c r="CE4031" s="129" t="s">
        <v>3574</v>
      </c>
      <c r="CF4031" s="129" t="s">
        <v>3593</v>
      </c>
      <c r="CG4031" s="131" t="s">
        <v>18221</v>
      </c>
      <c r="CH4031" s="131" t="s">
        <v>16710</v>
      </c>
      <c r="CI4031" s="124" t="s">
        <v>23014</v>
      </c>
    </row>
    <row r="4032" spans="45:87" ht="15" hidden="1" x14ac:dyDescent="0.25">
      <c r="AS4032" s="124" t="s">
        <v>8227</v>
      </c>
      <c r="AT4032" s="129" t="s">
        <v>3206</v>
      </c>
      <c r="AU4032" s="129" t="s">
        <v>204</v>
      </c>
      <c r="AV4032" s="129" t="s">
        <v>3211</v>
      </c>
      <c r="AW4032" s="129" t="s">
        <v>3574</v>
      </c>
      <c r="AX4032" s="129" t="s">
        <v>3594</v>
      </c>
      <c r="AZ4032" s="129" t="s">
        <v>3984</v>
      </c>
      <c r="BA4032" s="130" t="s">
        <v>16711</v>
      </c>
      <c r="BB4032" s="130" t="s">
        <v>16712</v>
      </c>
      <c r="BH4032" s="124"/>
      <c r="BI4032" s="124"/>
      <c r="BP4032" s="123"/>
      <c r="BQ4032" s="123"/>
      <c r="BR4032" s="123"/>
      <c r="BX4032" s="123"/>
      <c r="BY4032" s="123"/>
      <c r="CB4032" s="129" t="s">
        <v>3206</v>
      </c>
      <c r="CC4032" s="129" t="s">
        <v>204</v>
      </c>
      <c r="CD4032" s="129" t="s">
        <v>3211</v>
      </c>
      <c r="CE4032" s="129" t="s">
        <v>3574</v>
      </c>
      <c r="CF4032" s="129" t="s">
        <v>3594</v>
      </c>
      <c r="CG4032" s="131" t="s">
        <v>18221</v>
      </c>
      <c r="CH4032" s="131" t="s">
        <v>16712</v>
      </c>
      <c r="CI4032" s="124" t="s">
        <v>23015</v>
      </c>
    </row>
    <row r="4033" spans="45:87" ht="15" hidden="1" x14ac:dyDescent="0.25">
      <c r="AS4033" s="124" t="s">
        <v>8228</v>
      </c>
      <c r="AT4033" s="129" t="s">
        <v>3206</v>
      </c>
      <c r="AU4033" s="129" t="s">
        <v>204</v>
      </c>
      <c r="AV4033" s="129" t="s">
        <v>3211</v>
      </c>
      <c r="AW4033" s="129" t="s">
        <v>3595</v>
      </c>
      <c r="AX4033" s="129" t="s">
        <v>3596</v>
      </c>
      <c r="AZ4033" s="129" t="s">
        <v>3984</v>
      </c>
      <c r="BA4033" s="130" t="s">
        <v>16713</v>
      </c>
      <c r="BB4033" s="130" t="s">
        <v>16714</v>
      </c>
      <c r="BH4033" s="124"/>
      <c r="BI4033" s="124"/>
      <c r="BP4033" s="123"/>
      <c r="BQ4033" s="123"/>
      <c r="BR4033" s="123"/>
      <c r="BX4033" s="123"/>
      <c r="BY4033" s="123"/>
      <c r="CB4033" s="129" t="s">
        <v>3206</v>
      </c>
      <c r="CC4033" s="129" t="s">
        <v>204</v>
      </c>
      <c r="CD4033" s="129" t="s">
        <v>3211</v>
      </c>
      <c r="CE4033" s="129" t="s">
        <v>3595</v>
      </c>
      <c r="CF4033" s="129" t="s">
        <v>3596</v>
      </c>
      <c r="CG4033" s="131" t="s">
        <v>18222</v>
      </c>
      <c r="CH4033" s="131" t="s">
        <v>16714</v>
      </c>
      <c r="CI4033" s="124" t="s">
        <v>23016</v>
      </c>
    </row>
    <row r="4034" spans="45:87" ht="15" hidden="1" x14ac:dyDescent="0.25">
      <c r="AS4034" s="124" t="s">
        <v>8229</v>
      </c>
      <c r="AT4034" s="129" t="s">
        <v>3206</v>
      </c>
      <c r="AU4034" s="129" t="s">
        <v>204</v>
      </c>
      <c r="AV4034" s="129" t="s">
        <v>3211</v>
      </c>
      <c r="AW4034" s="129" t="s">
        <v>3595</v>
      </c>
      <c r="AX4034" s="129" t="s">
        <v>3597</v>
      </c>
      <c r="AZ4034" s="129" t="s">
        <v>3984</v>
      </c>
      <c r="BA4034" s="130" t="s">
        <v>16715</v>
      </c>
      <c r="BB4034" s="130" t="s">
        <v>16716</v>
      </c>
      <c r="BH4034" s="124"/>
      <c r="BI4034" s="124"/>
      <c r="BP4034" s="123"/>
      <c r="BQ4034" s="123"/>
      <c r="BR4034" s="123"/>
      <c r="BX4034" s="123"/>
      <c r="BY4034" s="123"/>
      <c r="CB4034" s="129" t="s">
        <v>3206</v>
      </c>
      <c r="CC4034" s="129" t="s">
        <v>204</v>
      </c>
      <c r="CD4034" s="129" t="s">
        <v>3211</v>
      </c>
      <c r="CE4034" s="129" t="s">
        <v>3595</v>
      </c>
      <c r="CF4034" s="129" t="s">
        <v>3597</v>
      </c>
      <c r="CG4034" s="131" t="s">
        <v>18222</v>
      </c>
      <c r="CH4034" s="131" t="s">
        <v>16716</v>
      </c>
      <c r="CI4034" s="124" t="s">
        <v>23017</v>
      </c>
    </row>
    <row r="4035" spans="45:87" ht="15" hidden="1" x14ac:dyDescent="0.25">
      <c r="AS4035" s="124" t="s">
        <v>8230</v>
      </c>
      <c r="AT4035" s="129" t="s">
        <v>3206</v>
      </c>
      <c r="AU4035" s="129" t="s">
        <v>204</v>
      </c>
      <c r="AV4035" s="129" t="s">
        <v>3211</v>
      </c>
      <c r="AW4035" s="129" t="s">
        <v>3595</v>
      </c>
      <c r="AX4035" s="129" t="s">
        <v>3598</v>
      </c>
      <c r="AZ4035" s="129" t="s">
        <v>3984</v>
      </c>
      <c r="BA4035" s="130" t="s">
        <v>16717</v>
      </c>
      <c r="BB4035" s="130" t="s">
        <v>16718</v>
      </c>
      <c r="BH4035" s="124"/>
      <c r="BI4035" s="124"/>
      <c r="BP4035" s="123"/>
      <c r="BQ4035" s="123"/>
      <c r="BR4035" s="123"/>
      <c r="BX4035" s="123"/>
      <c r="BY4035" s="123"/>
      <c r="CB4035" s="129" t="s">
        <v>3206</v>
      </c>
      <c r="CC4035" s="129" t="s">
        <v>204</v>
      </c>
      <c r="CD4035" s="129" t="s">
        <v>3211</v>
      </c>
      <c r="CE4035" s="129" t="s">
        <v>3595</v>
      </c>
      <c r="CF4035" s="129" t="s">
        <v>3598</v>
      </c>
      <c r="CG4035" s="131" t="s">
        <v>18222</v>
      </c>
      <c r="CH4035" s="131" t="s">
        <v>16718</v>
      </c>
      <c r="CI4035" s="124" t="s">
        <v>23018</v>
      </c>
    </row>
    <row r="4036" spans="45:87" ht="15" hidden="1" x14ac:dyDescent="0.25">
      <c r="AS4036" s="124" t="s">
        <v>8231</v>
      </c>
      <c r="AT4036" s="129" t="s">
        <v>3206</v>
      </c>
      <c r="AU4036" s="129" t="s">
        <v>204</v>
      </c>
      <c r="AV4036" s="129" t="s">
        <v>3211</v>
      </c>
      <c r="AW4036" s="129" t="s">
        <v>3595</v>
      </c>
      <c r="AX4036" s="129" t="s">
        <v>3599</v>
      </c>
      <c r="AZ4036" s="129" t="s">
        <v>3984</v>
      </c>
      <c r="BA4036" s="130" t="s">
        <v>16719</v>
      </c>
      <c r="BB4036" s="130" t="s">
        <v>16720</v>
      </c>
      <c r="BH4036" s="124"/>
      <c r="BI4036" s="124"/>
      <c r="BP4036" s="123"/>
      <c r="BQ4036" s="123"/>
      <c r="BR4036" s="123"/>
      <c r="BX4036" s="123"/>
      <c r="BY4036" s="123"/>
      <c r="CB4036" s="129" t="s">
        <v>3206</v>
      </c>
      <c r="CC4036" s="129" t="s">
        <v>204</v>
      </c>
      <c r="CD4036" s="129" t="s">
        <v>3211</v>
      </c>
      <c r="CE4036" s="129" t="s">
        <v>3595</v>
      </c>
      <c r="CF4036" s="129" t="s">
        <v>3599</v>
      </c>
      <c r="CG4036" s="131" t="s">
        <v>18222</v>
      </c>
      <c r="CH4036" s="131" t="s">
        <v>16720</v>
      </c>
      <c r="CI4036" s="124" t="s">
        <v>23019</v>
      </c>
    </row>
    <row r="4037" spans="45:87" ht="15" hidden="1" x14ac:dyDescent="0.25">
      <c r="AS4037" s="124" t="s">
        <v>8232</v>
      </c>
      <c r="AT4037" s="129" t="s">
        <v>3206</v>
      </c>
      <c r="AU4037" s="129" t="s">
        <v>204</v>
      </c>
      <c r="AV4037" s="129" t="s">
        <v>3211</v>
      </c>
      <c r="AW4037" s="129" t="s">
        <v>3595</v>
      </c>
      <c r="AX4037" s="129" t="s">
        <v>3600</v>
      </c>
      <c r="AZ4037" s="129" t="s">
        <v>3984</v>
      </c>
      <c r="BA4037" s="130" t="s">
        <v>16721</v>
      </c>
      <c r="BB4037" s="130" t="s">
        <v>16722</v>
      </c>
      <c r="BH4037" s="124"/>
      <c r="BI4037" s="124"/>
      <c r="BP4037" s="123"/>
      <c r="BQ4037" s="123"/>
      <c r="BR4037" s="123"/>
      <c r="BX4037" s="123"/>
      <c r="BY4037" s="123"/>
      <c r="CB4037" s="129" t="s">
        <v>3206</v>
      </c>
      <c r="CC4037" s="129" t="s">
        <v>204</v>
      </c>
      <c r="CD4037" s="129" t="s">
        <v>3211</v>
      </c>
      <c r="CE4037" s="129" t="s">
        <v>3595</v>
      </c>
      <c r="CF4037" s="129" t="s">
        <v>3600</v>
      </c>
      <c r="CG4037" s="131" t="s">
        <v>18222</v>
      </c>
      <c r="CH4037" s="131" t="s">
        <v>16722</v>
      </c>
      <c r="CI4037" s="124" t="s">
        <v>23020</v>
      </c>
    </row>
    <row r="4038" spans="45:87" ht="15" hidden="1" x14ac:dyDescent="0.25">
      <c r="AS4038" s="124" t="s">
        <v>8233</v>
      </c>
      <c r="AT4038" s="129" t="s">
        <v>3206</v>
      </c>
      <c r="AU4038" s="129" t="s">
        <v>204</v>
      </c>
      <c r="AV4038" s="129" t="s">
        <v>3211</v>
      </c>
      <c r="AW4038" s="129" t="s">
        <v>3595</v>
      </c>
      <c r="AX4038" s="129" t="s">
        <v>3601</v>
      </c>
      <c r="AZ4038" s="129" t="s">
        <v>3984</v>
      </c>
      <c r="BA4038" s="130" t="s">
        <v>16723</v>
      </c>
      <c r="BB4038" s="130" t="s">
        <v>16724</v>
      </c>
      <c r="BH4038" s="124"/>
      <c r="BI4038" s="124"/>
      <c r="BP4038" s="123"/>
      <c r="BQ4038" s="123"/>
      <c r="BR4038" s="123"/>
      <c r="BX4038" s="123"/>
      <c r="BY4038" s="123"/>
      <c r="CB4038" s="129" t="s">
        <v>3206</v>
      </c>
      <c r="CC4038" s="129" t="s">
        <v>204</v>
      </c>
      <c r="CD4038" s="129" t="s">
        <v>3211</v>
      </c>
      <c r="CE4038" s="129" t="s">
        <v>3595</v>
      </c>
      <c r="CF4038" s="129" t="s">
        <v>3601</v>
      </c>
      <c r="CG4038" s="131" t="s">
        <v>18222</v>
      </c>
      <c r="CH4038" s="131" t="s">
        <v>16724</v>
      </c>
      <c r="CI4038" s="124" t="s">
        <v>23021</v>
      </c>
    </row>
    <row r="4039" spans="45:87" ht="15" hidden="1" x14ac:dyDescent="0.25">
      <c r="AS4039" s="124" t="s">
        <v>8234</v>
      </c>
      <c r="AT4039" s="129" t="s">
        <v>3206</v>
      </c>
      <c r="AU4039" s="129" t="s">
        <v>204</v>
      </c>
      <c r="AV4039" s="129" t="s">
        <v>3211</v>
      </c>
      <c r="AW4039" s="129" t="s">
        <v>3595</v>
      </c>
      <c r="AX4039" s="129" t="s">
        <v>3602</v>
      </c>
      <c r="AZ4039" s="129" t="s">
        <v>3984</v>
      </c>
      <c r="BA4039" s="130" t="s">
        <v>16725</v>
      </c>
      <c r="BB4039" s="130" t="s">
        <v>16726</v>
      </c>
      <c r="BH4039" s="124"/>
      <c r="BI4039" s="124"/>
      <c r="BP4039" s="123"/>
      <c r="BQ4039" s="123"/>
      <c r="BR4039" s="123"/>
      <c r="BX4039" s="123"/>
      <c r="BY4039" s="123"/>
      <c r="CB4039" s="129" t="s">
        <v>3206</v>
      </c>
      <c r="CC4039" s="129" t="s">
        <v>204</v>
      </c>
      <c r="CD4039" s="129" t="s">
        <v>3211</v>
      </c>
      <c r="CE4039" s="129" t="s">
        <v>3595</v>
      </c>
      <c r="CF4039" s="129" t="s">
        <v>3602</v>
      </c>
      <c r="CG4039" s="131" t="s">
        <v>18222</v>
      </c>
      <c r="CH4039" s="131" t="s">
        <v>16726</v>
      </c>
      <c r="CI4039" s="124" t="s">
        <v>23022</v>
      </c>
    </row>
    <row r="4040" spans="45:87" ht="15" hidden="1" x14ac:dyDescent="0.25">
      <c r="AS4040" s="124" t="s">
        <v>8235</v>
      </c>
      <c r="AT4040" s="129" t="s">
        <v>3206</v>
      </c>
      <c r="AU4040" s="129" t="s">
        <v>204</v>
      </c>
      <c r="AV4040" s="129" t="s">
        <v>3211</v>
      </c>
      <c r="AW4040" s="129" t="s">
        <v>3595</v>
      </c>
      <c r="AX4040" s="129" t="s">
        <v>3603</v>
      </c>
      <c r="AZ4040" s="129" t="s">
        <v>3984</v>
      </c>
      <c r="BA4040" s="130" t="s">
        <v>16727</v>
      </c>
      <c r="BB4040" s="130" t="s">
        <v>16728</v>
      </c>
      <c r="BH4040" s="124"/>
      <c r="BI4040" s="124"/>
      <c r="BP4040" s="123"/>
      <c r="BQ4040" s="123"/>
      <c r="BR4040" s="123"/>
      <c r="BX4040" s="123"/>
      <c r="BY4040" s="123"/>
      <c r="CB4040" s="129" t="s">
        <v>3206</v>
      </c>
      <c r="CC4040" s="129" t="s">
        <v>204</v>
      </c>
      <c r="CD4040" s="129" t="s">
        <v>3211</v>
      </c>
      <c r="CE4040" s="129" t="s">
        <v>3595</v>
      </c>
      <c r="CF4040" s="129" t="s">
        <v>3603</v>
      </c>
      <c r="CG4040" s="131" t="s">
        <v>18222</v>
      </c>
      <c r="CH4040" s="131" t="s">
        <v>16728</v>
      </c>
      <c r="CI4040" s="124" t="s">
        <v>23023</v>
      </c>
    </row>
    <row r="4041" spans="45:87" ht="15" hidden="1" x14ac:dyDescent="0.25">
      <c r="AS4041" s="124" t="s">
        <v>8236</v>
      </c>
      <c r="AT4041" s="129" t="s">
        <v>3206</v>
      </c>
      <c r="AU4041" s="129" t="s">
        <v>204</v>
      </c>
      <c r="AV4041" s="129" t="s">
        <v>3211</v>
      </c>
      <c r="AW4041" s="129" t="s">
        <v>3595</v>
      </c>
      <c r="AX4041" s="129" t="s">
        <v>3604</v>
      </c>
      <c r="AZ4041" s="129" t="s">
        <v>3984</v>
      </c>
      <c r="BA4041" s="130" t="s">
        <v>16729</v>
      </c>
      <c r="BB4041" s="130" t="s">
        <v>16730</v>
      </c>
      <c r="BH4041" s="124"/>
      <c r="BI4041" s="124"/>
      <c r="BP4041" s="123"/>
      <c r="BQ4041" s="123"/>
      <c r="BR4041" s="123"/>
      <c r="BX4041" s="123"/>
      <c r="BY4041" s="123"/>
      <c r="CB4041" s="129" t="s">
        <v>3206</v>
      </c>
      <c r="CC4041" s="129" t="s">
        <v>204</v>
      </c>
      <c r="CD4041" s="129" t="s">
        <v>3211</v>
      </c>
      <c r="CE4041" s="129" t="s">
        <v>3595</v>
      </c>
      <c r="CF4041" s="129" t="s">
        <v>3604</v>
      </c>
      <c r="CG4041" s="131" t="s">
        <v>18222</v>
      </c>
      <c r="CH4041" s="131" t="s">
        <v>16730</v>
      </c>
      <c r="CI4041" s="124" t="s">
        <v>23024</v>
      </c>
    </row>
    <row r="4042" spans="45:87" ht="15" hidden="1" x14ac:dyDescent="0.25">
      <c r="AS4042" s="124" t="s">
        <v>8237</v>
      </c>
      <c r="AT4042" s="129" t="s">
        <v>3206</v>
      </c>
      <c r="AU4042" s="129" t="s">
        <v>204</v>
      </c>
      <c r="AV4042" s="129" t="s">
        <v>3211</v>
      </c>
      <c r="AW4042" s="129" t="s">
        <v>3595</v>
      </c>
      <c r="AX4042" s="129" t="s">
        <v>3605</v>
      </c>
      <c r="AZ4042" s="129" t="s">
        <v>3984</v>
      </c>
      <c r="BA4042" s="130" t="s">
        <v>16731</v>
      </c>
      <c r="BB4042" s="130" t="s">
        <v>16732</v>
      </c>
      <c r="BH4042" s="124"/>
      <c r="BI4042" s="124"/>
      <c r="BP4042" s="123"/>
      <c r="BQ4042" s="123"/>
      <c r="BR4042" s="123"/>
      <c r="BX4042" s="123"/>
      <c r="BY4042" s="123"/>
      <c r="CB4042" s="129" t="s">
        <v>3206</v>
      </c>
      <c r="CC4042" s="129" t="s">
        <v>204</v>
      </c>
      <c r="CD4042" s="129" t="s">
        <v>3211</v>
      </c>
      <c r="CE4042" s="129" t="s">
        <v>3595</v>
      </c>
      <c r="CF4042" s="129" t="s">
        <v>3605</v>
      </c>
      <c r="CG4042" s="131" t="s">
        <v>18222</v>
      </c>
      <c r="CH4042" s="131" t="s">
        <v>16732</v>
      </c>
      <c r="CI4042" s="124" t="s">
        <v>23025</v>
      </c>
    </row>
    <row r="4043" spans="45:87" ht="15" hidden="1" x14ac:dyDescent="0.25">
      <c r="AS4043" s="124" t="s">
        <v>8238</v>
      </c>
      <c r="AT4043" s="129" t="s">
        <v>3206</v>
      </c>
      <c r="AU4043" s="129" t="s">
        <v>204</v>
      </c>
      <c r="AV4043" s="129" t="s">
        <v>3211</v>
      </c>
      <c r="AW4043" s="129" t="s">
        <v>3595</v>
      </c>
      <c r="AX4043" s="129" t="s">
        <v>3606</v>
      </c>
      <c r="AZ4043" s="129" t="s">
        <v>3984</v>
      </c>
      <c r="BA4043" s="130" t="s">
        <v>16733</v>
      </c>
      <c r="BB4043" s="130" t="s">
        <v>16734</v>
      </c>
      <c r="BH4043" s="124"/>
      <c r="BI4043" s="124"/>
      <c r="BP4043" s="123"/>
      <c r="BQ4043" s="123"/>
      <c r="BR4043" s="123"/>
      <c r="BX4043" s="123"/>
      <c r="BY4043" s="123"/>
      <c r="CB4043" s="129" t="s">
        <v>3206</v>
      </c>
      <c r="CC4043" s="129" t="s">
        <v>204</v>
      </c>
      <c r="CD4043" s="129" t="s">
        <v>3211</v>
      </c>
      <c r="CE4043" s="129" t="s">
        <v>3595</v>
      </c>
      <c r="CF4043" s="129" t="s">
        <v>3606</v>
      </c>
      <c r="CG4043" s="131" t="s">
        <v>18222</v>
      </c>
      <c r="CH4043" s="131" t="s">
        <v>16734</v>
      </c>
      <c r="CI4043" s="124" t="s">
        <v>23026</v>
      </c>
    </row>
    <row r="4044" spans="45:87" ht="15" hidden="1" x14ac:dyDescent="0.25">
      <c r="AS4044" s="124" t="s">
        <v>8239</v>
      </c>
      <c r="AT4044" s="129" t="s">
        <v>3206</v>
      </c>
      <c r="AU4044" s="129" t="s">
        <v>204</v>
      </c>
      <c r="AV4044" s="129" t="s">
        <v>3211</v>
      </c>
      <c r="AW4044" s="129" t="s">
        <v>3595</v>
      </c>
      <c r="AX4044" s="129" t="s">
        <v>3607</v>
      </c>
      <c r="AZ4044" s="129" t="s">
        <v>3984</v>
      </c>
      <c r="BA4044" s="130" t="s">
        <v>16735</v>
      </c>
      <c r="BB4044" s="130" t="s">
        <v>16736</v>
      </c>
      <c r="BH4044" s="124"/>
      <c r="BI4044" s="124"/>
      <c r="BP4044" s="123"/>
      <c r="BQ4044" s="123"/>
      <c r="BR4044" s="123"/>
      <c r="BX4044" s="123"/>
      <c r="BY4044" s="123"/>
      <c r="CB4044" s="129" t="s">
        <v>3206</v>
      </c>
      <c r="CC4044" s="129" t="s">
        <v>204</v>
      </c>
      <c r="CD4044" s="129" t="s">
        <v>3211</v>
      </c>
      <c r="CE4044" s="129" t="s">
        <v>3595</v>
      </c>
      <c r="CF4044" s="129" t="s">
        <v>3607</v>
      </c>
      <c r="CG4044" s="131" t="s">
        <v>18222</v>
      </c>
      <c r="CH4044" s="131" t="s">
        <v>16736</v>
      </c>
      <c r="CI4044" s="124" t="s">
        <v>23027</v>
      </c>
    </row>
    <row r="4045" spans="45:87" ht="15" hidden="1" x14ac:dyDescent="0.25">
      <c r="AS4045" s="124" t="s">
        <v>8240</v>
      </c>
      <c r="AT4045" s="129" t="s">
        <v>3206</v>
      </c>
      <c r="AU4045" s="129" t="s">
        <v>204</v>
      </c>
      <c r="AV4045" s="129" t="s">
        <v>3211</v>
      </c>
      <c r="AW4045" s="129" t="s">
        <v>3595</v>
      </c>
      <c r="AX4045" s="129" t="s">
        <v>3608</v>
      </c>
      <c r="AZ4045" s="129" t="s">
        <v>3984</v>
      </c>
      <c r="BA4045" s="130" t="s">
        <v>16737</v>
      </c>
      <c r="BB4045" s="130" t="s">
        <v>16738</v>
      </c>
      <c r="BH4045" s="124"/>
      <c r="BI4045" s="124"/>
      <c r="BP4045" s="123"/>
      <c r="BQ4045" s="123"/>
      <c r="BR4045" s="123"/>
      <c r="BX4045" s="123"/>
      <c r="BY4045" s="123"/>
      <c r="CB4045" s="129" t="s">
        <v>3206</v>
      </c>
      <c r="CC4045" s="129" t="s">
        <v>204</v>
      </c>
      <c r="CD4045" s="129" t="s">
        <v>3211</v>
      </c>
      <c r="CE4045" s="129" t="s">
        <v>3595</v>
      </c>
      <c r="CF4045" s="129" t="s">
        <v>3608</v>
      </c>
      <c r="CG4045" s="131" t="s">
        <v>18222</v>
      </c>
      <c r="CH4045" s="131" t="s">
        <v>16738</v>
      </c>
      <c r="CI4045" s="124" t="s">
        <v>23028</v>
      </c>
    </row>
    <row r="4046" spans="45:87" ht="15" hidden="1" x14ac:dyDescent="0.25">
      <c r="AS4046" s="124" t="s">
        <v>8241</v>
      </c>
      <c r="AT4046" s="129" t="s">
        <v>3206</v>
      </c>
      <c r="AU4046" s="129" t="s">
        <v>204</v>
      </c>
      <c r="AV4046" s="129" t="s">
        <v>3211</v>
      </c>
      <c r="AW4046" s="129" t="s">
        <v>3595</v>
      </c>
      <c r="AX4046" s="129" t="s">
        <v>3609</v>
      </c>
      <c r="AZ4046" s="129" t="s">
        <v>3984</v>
      </c>
      <c r="BA4046" s="130" t="s">
        <v>16739</v>
      </c>
      <c r="BB4046" s="130" t="s">
        <v>16740</v>
      </c>
      <c r="BH4046" s="124"/>
      <c r="BI4046" s="124"/>
      <c r="BP4046" s="123"/>
      <c r="BQ4046" s="123"/>
      <c r="BR4046" s="123"/>
      <c r="BX4046" s="123"/>
      <c r="BY4046" s="123"/>
      <c r="CB4046" s="129" t="s">
        <v>3206</v>
      </c>
      <c r="CC4046" s="129" t="s">
        <v>204</v>
      </c>
      <c r="CD4046" s="129" t="s">
        <v>3211</v>
      </c>
      <c r="CE4046" s="129" t="s">
        <v>3595</v>
      </c>
      <c r="CF4046" s="129" t="s">
        <v>3609</v>
      </c>
      <c r="CG4046" s="131" t="s">
        <v>18222</v>
      </c>
      <c r="CH4046" s="131" t="s">
        <v>16740</v>
      </c>
      <c r="CI4046" s="124" t="s">
        <v>23029</v>
      </c>
    </row>
    <row r="4047" spans="45:87" ht="15" hidden="1" x14ac:dyDescent="0.25">
      <c r="AS4047" s="124" t="s">
        <v>8242</v>
      </c>
      <c r="AT4047" s="129" t="s">
        <v>3206</v>
      </c>
      <c r="AU4047" s="129" t="s">
        <v>204</v>
      </c>
      <c r="AV4047" s="129" t="s">
        <v>3211</v>
      </c>
      <c r="AW4047" s="129" t="s">
        <v>3595</v>
      </c>
      <c r="AX4047" s="129" t="s">
        <v>3610</v>
      </c>
      <c r="AZ4047" s="129" t="s">
        <v>3984</v>
      </c>
      <c r="BA4047" s="130" t="s">
        <v>16741</v>
      </c>
      <c r="BB4047" s="130" t="s">
        <v>16742</v>
      </c>
      <c r="BH4047" s="124"/>
      <c r="BI4047" s="124"/>
      <c r="BP4047" s="123"/>
      <c r="BQ4047" s="123"/>
      <c r="BR4047" s="123"/>
      <c r="BX4047" s="123"/>
      <c r="BY4047" s="123"/>
      <c r="CB4047" s="129" t="s">
        <v>3206</v>
      </c>
      <c r="CC4047" s="129" t="s">
        <v>204</v>
      </c>
      <c r="CD4047" s="129" t="s">
        <v>3211</v>
      </c>
      <c r="CE4047" s="129" t="s">
        <v>3595</v>
      </c>
      <c r="CF4047" s="129" t="s">
        <v>3610</v>
      </c>
      <c r="CG4047" s="131" t="s">
        <v>18222</v>
      </c>
      <c r="CH4047" s="131" t="s">
        <v>16742</v>
      </c>
      <c r="CI4047" s="124" t="s">
        <v>23030</v>
      </c>
    </row>
    <row r="4048" spans="45:87" ht="15" hidden="1" x14ac:dyDescent="0.25">
      <c r="AS4048" s="124" t="s">
        <v>8243</v>
      </c>
      <c r="AT4048" s="129" t="s">
        <v>3206</v>
      </c>
      <c r="AU4048" s="129" t="s">
        <v>204</v>
      </c>
      <c r="AV4048" s="129" t="s">
        <v>3211</v>
      </c>
      <c r="AW4048" s="129" t="s">
        <v>3595</v>
      </c>
      <c r="AX4048" s="129" t="s">
        <v>3611</v>
      </c>
      <c r="AZ4048" s="129" t="s">
        <v>3984</v>
      </c>
      <c r="BA4048" s="130" t="s">
        <v>16743</v>
      </c>
      <c r="BB4048" s="130" t="s">
        <v>16744</v>
      </c>
      <c r="BH4048" s="124"/>
      <c r="BI4048" s="124"/>
      <c r="BP4048" s="123"/>
      <c r="BQ4048" s="123"/>
      <c r="BR4048" s="123"/>
      <c r="BX4048" s="123"/>
      <c r="BY4048" s="123"/>
      <c r="CB4048" s="129" t="s">
        <v>3206</v>
      </c>
      <c r="CC4048" s="129" t="s">
        <v>204</v>
      </c>
      <c r="CD4048" s="129" t="s">
        <v>3211</v>
      </c>
      <c r="CE4048" s="129" t="s">
        <v>3595</v>
      </c>
      <c r="CF4048" s="129" t="s">
        <v>3611</v>
      </c>
      <c r="CG4048" s="131" t="s">
        <v>18222</v>
      </c>
      <c r="CH4048" s="131" t="s">
        <v>16744</v>
      </c>
      <c r="CI4048" s="124" t="s">
        <v>23031</v>
      </c>
    </row>
    <row r="4049" spans="45:87" ht="15" hidden="1" x14ac:dyDescent="0.25">
      <c r="AS4049" s="124" t="s">
        <v>8244</v>
      </c>
      <c r="AT4049" s="129" t="s">
        <v>3206</v>
      </c>
      <c r="AU4049" s="129" t="s">
        <v>204</v>
      </c>
      <c r="AV4049" s="129" t="s">
        <v>3211</v>
      </c>
      <c r="AW4049" s="129" t="s">
        <v>3595</v>
      </c>
      <c r="AX4049" s="129" t="s">
        <v>3612</v>
      </c>
      <c r="AZ4049" s="129" t="s">
        <v>3984</v>
      </c>
      <c r="BA4049" s="130" t="s">
        <v>16745</v>
      </c>
      <c r="BB4049" s="130" t="s">
        <v>16746</v>
      </c>
      <c r="BH4049" s="124"/>
      <c r="BI4049" s="124"/>
      <c r="BP4049" s="123"/>
      <c r="BQ4049" s="123"/>
      <c r="BR4049" s="123"/>
      <c r="BX4049" s="123"/>
      <c r="BY4049" s="123"/>
      <c r="CB4049" s="129" t="s">
        <v>3206</v>
      </c>
      <c r="CC4049" s="129" t="s">
        <v>204</v>
      </c>
      <c r="CD4049" s="129" t="s">
        <v>3211</v>
      </c>
      <c r="CE4049" s="129" t="s">
        <v>3595</v>
      </c>
      <c r="CF4049" s="129" t="s">
        <v>3612</v>
      </c>
      <c r="CG4049" s="131" t="s">
        <v>18222</v>
      </c>
      <c r="CH4049" s="131" t="s">
        <v>16746</v>
      </c>
      <c r="CI4049" s="124" t="s">
        <v>23032</v>
      </c>
    </row>
    <row r="4050" spans="45:87" ht="15" hidden="1" x14ac:dyDescent="0.25">
      <c r="AS4050" s="124" t="s">
        <v>8245</v>
      </c>
      <c r="AT4050" s="129" t="s">
        <v>3206</v>
      </c>
      <c r="AU4050" s="129" t="s">
        <v>204</v>
      </c>
      <c r="AV4050" s="129" t="s">
        <v>3211</v>
      </c>
      <c r="AW4050" s="129" t="s">
        <v>3595</v>
      </c>
      <c r="AX4050" s="129" t="s">
        <v>3613</v>
      </c>
      <c r="AZ4050" s="129" t="s">
        <v>3984</v>
      </c>
      <c r="BA4050" s="130" t="s">
        <v>16747</v>
      </c>
      <c r="BB4050" s="130" t="s">
        <v>16748</v>
      </c>
      <c r="BH4050" s="124"/>
      <c r="BI4050" s="124"/>
      <c r="BP4050" s="123"/>
      <c r="BQ4050" s="123"/>
      <c r="BR4050" s="123"/>
      <c r="BX4050" s="123"/>
      <c r="BY4050" s="123"/>
      <c r="CB4050" s="129" t="s">
        <v>3206</v>
      </c>
      <c r="CC4050" s="129" t="s">
        <v>204</v>
      </c>
      <c r="CD4050" s="129" t="s">
        <v>3211</v>
      </c>
      <c r="CE4050" s="129" t="s">
        <v>3595</v>
      </c>
      <c r="CF4050" s="129" t="s">
        <v>3613</v>
      </c>
      <c r="CG4050" s="131" t="s">
        <v>18222</v>
      </c>
      <c r="CH4050" s="131" t="s">
        <v>16748</v>
      </c>
      <c r="CI4050" s="124" t="s">
        <v>23033</v>
      </c>
    </row>
    <row r="4051" spans="45:87" ht="15" hidden="1" x14ac:dyDescent="0.25">
      <c r="AS4051" s="124" t="s">
        <v>8246</v>
      </c>
      <c r="AT4051" s="129" t="s">
        <v>3206</v>
      </c>
      <c r="AU4051" s="129" t="s">
        <v>204</v>
      </c>
      <c r="AV4051" s="129" t="s">
        <v>3211</v>
      </c>
      <c r="AW4051" s="129" t="s">
        <v>3595</v>
      </c>
      <c r="AX4051" s="129" t="s">
        <v>3614</v>
      </c>
      <c r="AZ4051" s="129" t="s">
        <v>3984</v>
      </c>
      <c r="BA4051" s="130" t="s">
        <v>16749</v>
      </c>
      <c r="BB4051" s="130" t="s">
        <v>16750</v>
      </c>
      <c r="BH4051" s="124"/>
      <c r="BI4051" s="124"/>
      <c r="BP4051" s="123"/>
      <c r="BQ4051" s="123"/>
      <c r="BR4051" s="123"/>
      <c r="BX4051" s="123"/>
      <c r="BY4051" s="123"/>
      <c r="CB4051" s="129" t="s">
        <v>3206</v>
      </c>
      <c r="CC4051" s="129" t="s">
        <v>204</v>
      </c>
      <c r="CD4051" s="129" t="s">
        <v>3211</v>
      </c>
      <c r="CE4051" s="129" t="s">
        <v>3595</v>
      </c>
      <c r="CF4051" s="129" t="s">
        <v>3614</v>
      </c>
      <c r="CG4051" s="131" t="s">
        <v>18222</v>
      </c>
      <c r="CH4051" s="131" t="s">
        <v>16750</v>
      </c>
      <c r="CI4051" s="124" t="s">
        <v>23034</v>
      </c>
    </row>
    <row r="4052" spans="45:87" ht="15" hidden="1" x14ac:dyDescent="0.25">
      <c r="AS4052" s="124" t="s">
        <v>8247</v>
      </c>
      <c r="AT4052" s="129" t="s">
        <v>3206</v>
      </c>
      <c r="AU4052" s="129" t="s">
        <v>204</v>
      </c>
      <c r="AV4052" s="129" t="s">
        <v>3211</v>
      </c>
      <c r="AW4052" s="129" t="s">
        <v>3595</v>
      </c>
      <c r="AX4052" s="129" t="s">
        <v>3615</v>
      </c>
      <c r="AZ4052" s="129" t="s">
        <v>3984</v>
      </c>
      <c r="BA4052" s="130" t="s">
        <v>16751</v>
      </c>
      <c r="BB4052" s="130" t="s">
        <v>16752</v>
      </c>
      <c r="BH4052" s="124"/>
      <c r="BI4052" s="124"/>
      <c r="BP4052" s="123"/>
      <c r="BQ4052" s="123"/>
      <c r="BR4052" s="123"/>
      <c r="BX4052" s="123"/>
      <c r="BY4052" s="123"/>
      <c r="CB4052" s="129" t="s">
        <v>3206</v>
      </c>
      <c r="CC4052" s="129" t="s">
        <v>204</v>
      </c>
      <c r="CD4052" s="129" t="s">
        <v>3211</v>
      </c>
      <c r="CE4052" s="129" t="s">
        <v>3595</v>
      </c>
      <c r="CF4052" s="129" t="s">
        <v>3615</v>
      </c>
      <c r="CG4052" s="131" t="s">
        <v>18222</v>
      </c>
      <c r="CH4052" s="131" t="s">
        <v>16752</v>
      </c>
      <c r="CI4052" s="124" t="s">
        <v>23035</v>
      </c>
    </row>
    <row r="4053" spans="45:87" ht="15" hidden="1" x14ac:dyDescent="0.25">
      <c r="AS4053" s="124" t="s">
        <v>8248</v>
      </c>
      <c r="AT4053" s="129" t="s">
        <v>3206</v>
      </c>
      <c r="AU4053" s="129" t="s">
        <v>204</v>
      </c>
      <c r="AV4053" s="129" t="s">
        <v>3211</v>
      </c>
      <c r="AW4053" s="129" t="s">
        <v>3595</v>
      </c>
      <c r="AX4053" s="129" t="s">
        <v>3616</v>
      </c>
      <c r="AZ4053" s="129" t="s">
        <v>3984</v>
      </c>
      <c r="BA4053" s="130" t="s">
        <v>16753</v>
      </c>
      <c r="BB4053" s="130" t="s">
        <v>16754</v>
      </c>
      <c r="BH4053" s="124"/>
      <c r="BI4053" s="124"/>
      <c r="BP4053" s="123"/>
      <c r="BQ4053" s="123"/>
      <c r="BR4053" s="123"/>
      <c r="BX4053" s="123"/>
      <c r="BY4053" s="123"/>
      <c r="CB4053" s="129" t="s">
        <v>3206</v>
      </c>
      <c r="CC4053" s="129" t="s">
        <v>204</v>
      </c>
      <c r="CD4053" s="129" t="s">
        <v>3211</v>
      </c>
      <c r="CE4053" s="129" t="s">
        <v>3595</v>
      </c>
      <c r="CF4053" s="129" t="s">
        <v>3616</v>
      </c>
      <c r="CG4053" s="131" t="s">
        <v>18222</v>
      </c>
      <c r="CH4053" s="131" t="s">
        <v>16754</v>
      </c>
      <c r="CI4053" s="124" t="s">
        <v>23036</v>
      </c>
    </row>
    <row r="4054" spans="45:87" ht="15" hidden="1" x14ac:dyDescent="0.25">
      <c r="AS4054" s="124" t="s">
        <v>8249</v>
      </c>
      <c r="AT4054" s="129" t="s">
        <v>3206</v>
      </c>
      <c r="AU4054" s="129" t="s">
        <v>204</v>
      </c>
      <c r="AV4054" s="129" t="s">
        <v>3211</v>
      </c>
      <c r="AW4054" s="129" t="s">
        <v>3595</v>
      </c>
      <c r="AX4054" s="129" t="s">
        <v>3617</v>
      </c>
      <c r="AZ4054" s="129" t="s">
        <v>3984</v>
      </c>
      <c r="BA4054" s="130" t="s">
        <v>16755</v>
      </c>
      <c r="BB4054" s="130" t="s">
        <v>16756</v>
      </c>
      <c r="BH4054" s="124"/>
      <c r="BI4054" s="124"/>
      <c r="BP4054" s="123"/>
      <c r="BQ4054" s="123"/>
      <c r="BR4054" s="123"/>
      <c r="BX4054" s="123"/>
      <c r="BY4054" s="123"/>
      <c r="CB4054" s="129" t="s">
        <v>3206</v>
      </c>
      <c r="CC4054" s="129" t="s">
        <v>204</v>
      </c>
      <c r="CD4054" s="129" t="s">
        <v>3211</v>
      </c>
      <c r="CE4054" s="129" t="s">
        <v>3595</v>
      </c>
      <c r="CF4054" s="129" t="s">
        <v>3617</v>
      </c>
      <c r="CG4054" s="131" t="s">
        <v>18222</v>
      </c>
      <c r="CH4054" s="131" t="s">
        <v>16756</v>
      </c>
      <c r="CI4054" s="124" t="s">
        <v>23037</v>
      </c>
    </row>
    <row r="4055" spans="45:87" ht="15" hidden="1" x14ac:dyDescent="0.25">
      <c r="AS4055" s="124" t="s">
        <v>8250</v>
      </c>
      <c r="AT4055" s="129" t="s">
        <v>3206</v>
      </c>
      <c r="AU4055" s="129" t="s">
        <v>204</v>
      </c>
      <c r="AV4055" s="129" t="s">
        <v>3211</v>
      </c>
      <c r="AW4055" s="129" t="s">
        <v>3595</v>
      </c>
      <c r="AX4055" s="129" t="s">
        <v>3618</v>
      </c>
      <c r="AZ4055" s="129" t="s">
        <v>3984</v>
      </c>
      <c r="BA4055" s="130" t="s">
        <v>16757</v>
      </c>
      <c r="BB4055" s="130" t="s">
        <v>16758</v>
      </c>
      <c r="BH4055" s="124"/>
      <c r="BI4055" s="124"/>
      <c r="BP4055" s="123"/>
      <c r="BQ4055" s="123"/>
      <c r="BR4055" s="123"/>
      <c r="BX4055" s="123"/>
      <c r="BY4055" s="123"/>
      <c r="CB4055" s="129" t="s">
        <v>3206</v>
      </c>
      <c r="CC4055" s="129" t="s">
        <v>204</v>
      </c>
      <c r="CD4055" s="129" t="s">
        <v>3211</v>
      </c>
      <c r="CE4055" s="129" t="s">
        <v>3595</v>
      </c>
      <c r="CF4055" s="129" t="s">
        <v>3618</v>
      </c>
      <c r="CG4055" s="131" t="s">
        <v>18222</v>
      </c>
      <c r="CH4055" s="131" t="s">
        <v>16758</v>
      </c>
      <c r="CI4055" s="124" t="s">
        <v>23038</v>
      </c>
    </row>
    <row r="4056" spans="45:87" ht="15" hidden="1" x14ac:dyDescent="0.25">
      <c r="AS4056" s="124" t="s">
        <v>8251</v>
      </c>
      <c r="AT4056" s="129" t="s">
        <v>3206</v>
      </c>
      <c r="AU4056" s="129" t="s">
        <v>204</v>
      </c>
      <c r="AV4056" s="129" t="s">
        <v>3211</v>
      </c>
      <c r="AW4056" s="129" t="s">
        <v>3619</v>
      </c>
      <c r="AX4056" s="129" t="s">
        <v>3620</v>
      </c>
      <c r="AZ4056" s="129" t="s">
        <v>3984</v>
      </c>
      <c r="BA4056" s="130" t="s">
        <v>16759</v>
      </c>
      <c r="BB4056" s="130" t="s">
        <v>16760</v>
      </c>
      <c r="BH4056" s="124"/>
      <c r="BI4056" s="124"/>
      <c r="BP4056" s="123"/>
      <c r="BQ4056" s="123"/>
      <c r="BR4056" s="123"/>
      <c r="BX4056" s="123"/>
      <c r="BY4056" s="123"/>
      <c r="CB4056" s="129" t="s">
        <v>3206</v>
      </c>
      <c r="CC4056" s="129" t="s">
        <v>204</v>
      </c>
      <c r="CD4056" s="129" t="s">
        <v>3211</v>
      </c>
      <c r="CE4056" s="129" t="s">
        <v>3619</v>
      </c>
      <c r="CF4056" s="129" t="s">
        <v>3620</v>
      </c>
      <c r="CG4056" s="131" t="s">
        <v>18223</v>
      </c>
      <c r="CH4056" s="131" t="s">
        <v>16760</v>
      </c>
      <c r="CI4056" s="124" t="s">
        <v>23039</v>
      </c>
    </row>
    <row r="4057" spans="45:87" ht="15" hidden="1" x14ac:dyDescent="0.25">
      <c r="AS4057" s="124" t="s">
        <v>8252</v>
      </c>
      <c r="AT4057" s="129" t="s">
        <v>3206</v>
      </c>
      <c r="AU4057" s="129" t="s">
        <v>204</v>
      </c>
      <c r="AV4057" s="129" t="s">
        <v>3211</v>
      </c>
      <c r="AW4057" s="129" t="s">
        <v>3619</v>
      </c>
      <c r="AX4057" s="129" t="s">
        <v>3621</v>
      </c>
      <c r="AZ4057" s="129" t="s">
        <v>3984</v>
      </c>
      <c r="BA4057" s="130" t="s">
        <v>16761</v>
      </c>
      <c r="BB4057" s="130" t="s">
        <v>16762</v>
      </c>
      <c r="BH4057" s="124"/>
      <c r="BI4057" s="124"/>
      <c r="BP4057" s="123"/>
      <c r="BQ4057" s="123"/>
      <c r="BR4057" s="123"/>
      <c r="BX4057" s="123"/>
      <c r="BY4057" s="123"/>
      <c r="CB4057" s="129" t="s">
        <v>3206</v>
      </c>
      <c r="CC4057" s="129" t="s">
        <v>204</v>
      </c>
      <c r="CD4057" s="129" t="s">
        <v>3211</v>
      </c>
      <c r="CE4057" s="129" t="s">
        <v>3619</v>
      </c>
      <c r="CF4057" s="129" t="s">
        <v>3621</v>
      </c>
      <c r="CG4057" s="131" t="s">
        <v>18223</v>
      </c>
      <c r="CH4057" s="131" t="s">
        <v>16762</v>
      </c>
      <c r="CI4057" s="124" t="s">
        <v>23040</v>
      </c>
    </row>
    <row r="4058" spans="45:87" ht="15" hidden="1" x14ac:dyDescent="0.25">
      <c r="AS4058" s="124" t="s">
        <v>8253</v>
      </c>
      <c r="AT4058" s="129" t="s">
        <v>3206</v>
      </c>
      <c r="AU4058" s="129" t="s">
        <v>204</v>
      </c>
      <c r="AV4058" s="129" t="s">
        <v>3211</v>
      </c>
      <c r="AW4058" s="129" t="s">
        <v>3619</v>
      </c>
      <c r="AX4058" s="129" t="s">
        <v>3622</v>
      </c>
      <c r="AZ4058" s="129" t="s">
        <v>3984</v>
      </c>
      <c r="BA4058" s="130" t="s">
        <v>16763</v>
      </c>
      <c r="BB4058" s="130" t="s">
        <v>16764</v>
      </c>
      <c r="BH4058" s="124"/>
      <c r="BI4058" s="124"/>
      <c r="BP4058" s="123"/>
      <c r="BQ4058" s="123"/>
      <c r="BR4058" s="123"/>
      <c r="BX4058" s="123"/>
      <c r="BY4058" s="123"/>
      <c r="CB4058" s="129" t="s">
        <v>3206</v>
      </c>
      <c r="CC4058" s="129" t="s">
        <v>204</v>
      </c>
      <c r="CD4058" s="129" t="s">
        <v>3211</v>
      </c>
      <c r="CE4058" s="129" t="s">
        <v>3619</v>
      </c>
      <c r="CF4058" s="129" t="s">
        <v>3622</v>
      </c>
      <c r="CG4058" s="131" t="s">
        <v>18223</v>
      </c>
      <c r="CH4058" s="131" t="s">
        <v>16764</v>
      </c>
      <c r="CI4058" s="124" t="s">
        <v>23041</v>
      </c>
    </row>
    <row r="4059" spans="45:87" ht="15" hidden="1" x14ac:dyDescent="0.25">
      <c r="AS4059" s="124" t="s">
        <v>8254</v>
      </c>
      <c r="AT4059" s="129" t="s">
        <v>3206</v>
      </c>
      <c r="AU4059" s="129" t="s">
        <v>204</v>
      </c>
      <c r="AV4059" s="129" t="s">
        <v>3211</v>
      </c>
      <c r="AW4059" s="129" t="s">
        <v>3619</v>
      </c>
      <c r="AX4059" s="129" t="s">
        <v>3623</v>
      </c>
      <c r="AZ4059" s="129" t="s">
        <v>3984</v>
      </c>
      <c r="BA4059" s="130" t="s">
        <v>16765</v>
      </c>
      <c r="BB4059" s="130" t="s">
        <v>16766</v>
      </c>
      <c r="BH4059" s="124"/>
      <c r="BI4059" s="124"/>
      <c r="BP4059" s="123"/>
      <c r="BQ4059" s="123"/>
      <c r="BR4059" s="123"/>
      <c r="BX4059" s="123"/>
      <c r="BY4059" s="123"/>
      <c r="CB4059" s="129" t="s">
        <v>3206</v>
      </c>
      <c r="CC4059" s="129" t="s">
        <v>204</v>
      </c>
      <c r="CD4059" s="129" t="s">
        <v>3211</v>
      </c>
      <c r="CE4059" s="129" t="s">
        <v>3619</v>
      </c>
      <c r="CF4059" s="129" t="s">
        <v>3623</v>
      </c>
      <c r="CG4059" s="131" t="s">
        <v>18223</v>
      </c>
      <c r="CH4059" s="131" t="s">
        <v>16766</v>
      </c>
      <c r="CI4059" s="124" t="s">
        <v>23042</v>
      </c>
    </row>
    <row r="4060" spans="45:87" ht="15" hidden="1" x14ac:dyDescent="0.25">
      <c r="AS4060" s="124" t="s">
        <v>8255</v>
      </c>
      <c r="AT4060" s="129" t="s">
        <v>3206</v>
      </c>
      <c r="AU4060" s="129" t="s">
        <v>204</v>
      </c>
      <c r="AV4060" s="129" t="s">
        <v>3211</v>
      </c>
      <c r="AW4060" s="129" t="s">
        <v>3619</v>
      </c>
      <c r="AX4060" s="129" t="s">
        <v>3624</v>
      </c>
      <c r="AZ4060" s="129" t="s">
        <v>3984</v>
      </c>
      <c r="BA4060" s="130" t="s">
        <v>16767</v>
      </c>
      <c r="BB4060" s="130" t="s">
        <v>16768</v>
      </c>
      <c r="BH4060" s="124"/>
      <c r="BI4060" s="124"/>
      <c r="BP4060" s="123"/>
      <c r="BQ4060" s="123"/>
      <c r="BR4060" s="123"/>
      <c r="BX4060" s="123"/>
      <c r="BY4060" s="123"/>
      <c r="CB4060" s="129" t="s">
        <v>3206</v>
      </c>
      <c r="CC4060" s="129" t="s">
        <v>204</v>
      </c>
      <c r="CD4060" s="129" t="s">
        <v>3211</v>
      </c>
      <c r="CE4060" s="129" t="s">
        <v>3619</v>
      </c>
      <c r="CF4060" s="129" t="s">
        <v>3624</v>
      </c>
      <c r="CG4060" s="131" t="s">
        <v>18223</v>
      </c>
      <c r="CH4060" s="131" t="s">
        <v>16768</v>
      </c>
      <c r="CI4060" s="124" t="s">
        <v>23043</v>
      </c>
    </row>
    <row r="4061" spans="45:87" ht="15" hidden="1" x14ac:dyDescent="0.25">
      <c r="AS4061" s="124" t="s">
        <v>8256</v>
      </c>
      <c r="AT4061" s="129" t="s">
        <v>3206</v>
      </c>
      <c r="AU4061" s="129" t="s">
        <v>204</v>
      </c>
      <c r="AV4061" s="129" t="s">
        <v>3211</v>
      </c>
      <c r="AW4061" s="129" t="s">
        <v>3619</v>
      </c>
      <c r="AX4061" s="129" t="s">
        <v>3625</v>
      </c>
      <c r="AZ4061" s="129" t="s">
        <v>3984</v>
      </c>
      <c r="BA4061" s="130" t="s">
        <v>16769</v>
      </c>
      <c r="BB4061" s="130" t="s">
        <v>16770</v>
      </c>
      <c r="BH4061" s="124"/>
      <c r="BI4061" s="124"/>
      <c r="BP4061" s="123"/>
      <c r="BQ4061" s="123"/>
      <c r="BR4061" s="123"/>
      <c r="BX4061" s="123"/>
      <c r="BY4061" s="123"/>
      <c r="CB4061" s="129" t="s">
        <v>3206</v>
      </c>
      <c r="CC4061" s="129" t="s">
        <v>204</v>
      </c>
      <c r="CD4061" s="129" t="s">
        <v>3211</v>
      </c>
      <c r="CE4061" s="129" t="s">
        <v>3619</v>
      </c>
      <c r="CF4061" s="129" t="s">
        <v>3625</v>
      </c>
      <c r="CG4061" s="131" t="s">
        <v>18223</v>
      </c>
      <c r="CH4061" s="131" t="s">
        <v>16770</v>
      </c>
      <c r="CI4061" s="124" t="s">
        <v>23044</v>
      </c>
    </row>
    <row r="4062" spans="45:87" ht="15" hidden="1" x14ac:dyDescent="0.25">
      <c r="AS4062" s="124" t="s">
        <v>8257</v>
      </c>
      <c r="AT4062" s="129" t="s">
        <v>3206</v>
      </c>
      <c r="AU4062" s="129" t="s">
        <v>204</v>
      </c>
      <c r="AV4062" s="129" t="s">
        <v>3211</v>
      </c>
      <c r="AW4062" s="129" t="s">
        <v>3619</v>
      </c>
      <c r="AX4062" s="129" t="s">
        <v>3626</v>
      </c>
      <c r="AZ4062" s="129" t="s">
        <v>3984</v>
      </c>
      <c r="BA4062" s="130" t="s">
        <v>16771</v>
      </c>
      <c r="BB4062" s="130" t="s">
        <v>16772</v>
      </c>
      <c r="BH4062" s="124"/>
      <c r="BI4062" s="124"/>
      <c r="BP4062" s="123"/>
      <c r="BQ4062" s="123"/>
      <c r="BR4062" s="123"/>
      <c r="BX4062" s="123"/>
      <c r="BY4062" s="123"/>
      <c r="CB4062" s="129" t="s">
        <v>3206</v>
      </c>
      <c r="CC4062" s="129" t="s">
        <v>204</v>
      </c>
      <c r="CD4062" s="129" t="s">
        <v>3211</v>
      </c>
      <c r="CE4062" s="129" t="s">
        <v>3619</v>
      </c>
      <c r="CF4062" s="129" t="s">
        <v>3626</v>
      </c>
      <c r="CG4062" s="131" t="s">
        <v>18223</v>
      </c>
      <c r="CH4062" s="131" t="s">
        <v>16772</v>
      </c>
      <c r="CI4062" s="124" t="s">
        <v>23045</v>
      </c>
    </row>
    <row r="4063" spans="45:87" ht="15" hidden="1" x14ac:dyDescent="0.25">
      <c r="AS4063" s="124" t="s">
        <v>8258</v>
      </c>
      <c r="AT4063" s="129" t="s">
        <v>3206</v>
      </c>
      <c r="AU4063" s="129" t="s">
        <v>204</v>
      </c>
      <c r="AV4063" s="129" t="s">
        <v>3211</v>
      </c>
      <c r="AW4063" s="129" t="s">
        <v>3619</v>
      </c>
      <c r="AX4063" s="129" t="s">
        <v>3627</v>
      </c>
      <c r="AZ4063" s="129" t="s">
        <v>3984</v>
      </c>
      <c r="BA4063" s="130" t="s">
        <v>16773</v>
      </c>
      <c r="BB4063" s="130" t="s">
        <v>16774</v>
      </c>
      <c r="BH4063" s="124"/>
      <c r="BI4063" s="124"/>
      <c r="BP4063" s="123"/>
      <c r="BQ4063" s="123"/>
      <c r="BR4063" s="123"/>
      <c r="BX4063" s="123"/>
      <c r="BY4063" s="123"/>
      <c r="CB4063" s="129" t="s">
        <v>3206</v>
      </c>
      <c r="CC4063" s="129" t="s">
        <v>204</v>
      </c>
      <c r="CD4063" s="129" t="s">
        <v>3211</v>
      </c>
      <c r="CE4063" s="129" t="s">
        <v>3619</v>
      </c>
      <c r="CF4063" s="129" t="s">
        <v>3627</v>
      </c>
      <c r="CG4063" s="131" t="s">
        <v>18223</v>
      </c>
      <c r="CH4063" s="131" t="s">
        <v>16774</v>
      </c>
      <c r="CI4063" s="124" t="s">
        <v>23046</v>
      </c>
    </row>
    <row r="4064" spans="45:87" ht="15" hidden="1" x14ac:dyDescent="0.25">
      <c r="AS4064" s="124" t="s">
        <v>8259</v>
      </c>
      <c r="AT4064" s="129" t="s">
        <v>3206</v>
      </c>
      <c r="AU4064" s="129" t="s">
        <v>204</v>
      </c>
      <c r="AV4064" s="129" t="s">
        <v>3211</v>
      </c>
      <c r="AW4064" s="129" t="s">
        <v>3619</v>
      </c>
      <c r="AX4064" s="129" t="s">
        <v>3628</v>
      </c>
      <c r="AZ4064" s="129" t="s">
        <v>3984</v>
      </c>
      <c r="BA4064" s="130" t="s">
        <v>16775</v>
      </c>
      <c r="BB4064" s="130" t="s">
        <v>16776</v>
      </c>
      <c r="BH4064" s="124"/>
      <c r="BI4064" s="124"/>
      <c r="BP4064" s="123"/>
      <c r="BQ4064" s="123"/>
      <c r="BR4064" s="123"/>
      <c r="BX4064" s="123"/>
      <c r="BY4064" s="123"/>
      <c r="CB4064" s="129" t="s">
        <v>3206</v>
      </c>
      <c r="CC4064" s="129" t="s">
        <v>204</v>
      </c>
      <c r="CD4064" s="129" t="s">
        <v>3211</v>
      </c>
      <c r="CE4064" s="129" t="s">
        <v>3619</v>
      </c>
      <c r="CF4064" s="129" t="s">
        <v>3628</v>
      </c>
      <c r="CG4064" s="131" t="s">
        <v>18223</v>
      </c>
      <c r="CH4064" s="131" t="s">
        <v>16776</v>
      </c>
      <c r="CI4064" s="124" t="s">
        <v>23047</v>
      </c>
    </row>
    <row r="4065" spans="45:87" ht="15" hidden="1" x14ac:dyDescent="0.25">
      <c r="AS4065" s="124" t="s">
        <v>8260</v>
      </c>
      <c r="AT4065" s="129" t="s">
        <v>3206</v>
      </c>
      <c r="AU4065" s="129" t="s">
        <v>204</v>
      </c>
      <c r="AV4065" s="129" t="s">
        <v>3211</v>
      </c>
      <c r="AW4065" s="129" t="s">
        <v>3619</v>
      </c>
      <c r="AX4065" s="129" t="s">
        <v>3629</v>
      </c>
      <c r="AZ4065" s="129" t="s">
        <v>3984</v>
      </c>
      <c r="BA4065" s="130" t="s">
        <v>16777</v>
      </c>
      <c r="BB4065" s="130" t="s">
        <v>16778</v>
      </c>
      <c r="BH4065" s="124"/>
      <c r="BI4065" s="124"/>
      <c r="BP4065" s="123"/>
      <c r="BQ4065" s="123"/>
      <c r="BR4065" s="123"/>
      <c r="BX4065" s="123"/>
      <c r="BY4065" s="123"/>
      <c r="CB4065" s="129" t="s">
        <v>3206</v>
      </c>
      <c r="CC4065" s="129" t="s">
        <v>204</v>
      </c>
      <c r="CD4065" s="129" t="s">
        <v>3211</v>
      </c>
      <c r="CE4065" s="129" t="s">
        <v>3619</v>
      </c>
      <c r="CF4065" s="129" t="s">
        <v>3629</v>
      </c>
      <c r="CG4065" s="131" t="s">
        <v>18223</v>
      </c>
      <c r="CH4065" s="131" t="s">
        <v>16778</v>
      </c>
      <c r="CI4065" s="124" t="s">
        <v>23048</v>
      </c>
    </row>
    <row r="4066" spans="45:87" ht="15" hidden="1" x14ac:dyDescent="0.25">
      <c r="AS4066" s="124" t="s">
        <v>8261</v>
      </c>
      <c r="AT4066" s="129" t="s">
        <v>3206</v>
      </c>
      <c r="AU4066" s="129" t="s">
        <v>204</v>
      </c>
      <c r="AV4066" s="129" t="s">
        <v>3211</v>
      </c>
      <c r="AW4066" s="129" t="s">
        <v>3619</v>
      </c>
      <c r="AX4066" s="129" t="s">
        <v>3630</v>
      </c>
      <c r="AZ4066" s="129" t="s">
        <v>3984</v>
      </c>
      <c r="BA4066" s="130" t="s">
        <v>16779</v>
      </c>
      <c r="BB4066" s="130" t="s">
        <v>16780</v>
      </c>
      <c r="BH4066" s="124"/>
      <c r="BI4066" s="124"/>
      <c r="BP4066" s="123"/>
      <c r="BQ4066" s="123"/>
      <c r="BR4066" s="123"/>
      <c r="BX4066" s="123"/>
      <c r="BY4066" s="123"/>
      <c r="CB4066" s="129" t="s">
        <v>3206</v>
      </c>
      <c r="CC4066" s="129" t="s">
        <v>204</v>
      </c>
      <c r="CD4066" s="129" t="s">
        <v>3211</v>
      </c>
      <c r="CE4066" s="129" t="s">
        <v>3619</v>
      </c>
      <c r="CF4066" s="129" t="s">
        <v>3630</v>
      </c>
      <c r="CG4066" s="131" t="s">
        <v>18223</v>
      </c>
      <c r="CH4066" s="131" t="s">
        <v>16780</v>
      </c>
      <c r="CI4066" s="124" t="s">
        <v>23049</v>
      </c>
    </row>
    <row r="4067" spans="45:87" ht="15" hidden="1" x14ac:dyDescent="0.25">
      <c r="AS4067" s="124" t="s">
        <v>8262</v>
      </c>
      <c r="AT4067" s="129" t="s">
        <v>3206</v>
      </c>
      <c r="AU4067" s="129" t="s">
        <v>204</v>
      </c>
      <c r="AV4067" s="129" t="s">
        <v>3211</v>
      </c>
      <c r="AW4067" s="129" t="s">
        <v>3619</v>
      </c>
      <c r="AX4067" s="129" t="s">
        <v>3631</v>
      </c>
      <c r="AZ4067" s="129" t="s">
        <v>3984</v>
      </c>
      <c r="BA4067" s="130" t="s">
        <v>16781</v>
      </c>
      <c r="BB4067" s="130" t="s">
        <v>16782</v>
      </c>
      <c r="BH4067" s="124"/>
      <c r="BI4067" s="124"/>
      <c r="BP4067" s="123"/>
      <c r="BQ4067" s="123"/>
      <c r="BR4067" s="123"/>
      <c r="BX4067" s="123"/>
      <c r="BY4067" s="123"/>
      <c r="CB4067" s="129" t="s">
        <v>3206</v>
      </c>
      <c r="CC4067" s="129" t="s">
        <v>204</v>
      </c>
      <c r="CD4067" s="129" t="s">
        <v>3211</v>
      </c>
      <c r="CE4067" s="129" t="s">
        <v>3619</v>
      </c>
      <c r="CF4067" s="129" t="s">
        <v>3631</v>
      </c>
      <c r="CG4067" s="131" t="s">
        <v>18223</v>
      </c>
      <c r="CH4067" s="131" t="s">
        <v>16782</v>
      </c>
      <c r="CI4067" s="124" t="s">
        <v>23050</v>
      </c>
    </row>
    <row r="4068" spans="45:87" ht="15" hidden="1" x14ac:dyDescent="0.25">
      <c r="AS4068" s="124" t="s">
        <v>8263</v>
      </c>
      <c r="AT4068" s="129" t="s">
        <v>3206</v>
      </c>
      <c r="AU4068" s="129" t="s">
        <v>204</v>
      </c>
      <c r="AV4068" s="129" t="s">
        <v>3211</v>
      </c>
      <c r="AW4068" s="129" t="s">
        <v>3619</v>
      </c>
      <c r="AX4068" s="129" t="s">
        <v>3632</v>
      </c>
      <c r="AZ4068" s="129" t="s">
        <v>3984</v>
      </c>
      <c r="BA4068" s="130" t="s">
        <v>16783</v>
      </c>
      <c r="BB4068" s="130" t="s">
        <v>16784</v>
      </c>
      <c r="BH4068" s="124"/>
      <c r="BI4068" s="124"/>
      <c r="BP4068" s="123"/>
      <c r="BQ4068" s="123"/>
      <c r="BR4068" s="123"/>
      <c r="BX4068" s="123"/>
      <c r="BY4068" s="123"/>
      <c r="CB4068" s="129" t="s">
        <v>3206</v>
      </c>
      <c r="CC4068" s="129" t="s">
        <v>204</v>
      </c>
      <c r="CD4068" s="129" t="s">
        <v>3211</v>
      </c>
      <c r="CE4068" s="129" t="s">
        <v>3619</v>
      </c>
      <c r="CF4068" s="129" t="s">
        <v>3632</v>
      </c>
      <c r="CG4068" s="131" t="s">
        <v>18223</v>
      </c>
      <c r="CH4068" s="131" t="s">
        <v>16784</v>
      </c>
      <c r="CI4068" s="124" t="s">
        <v>23051</v>
      </c>
    </row>
    <row r="4069" spans="45:87" ht="15" hidden="1" x14ac:dyDescent="0.25">
      <c r="AS4069" s="124" t="s">
        <v>8264</v>
      </c>
      <c r="AT4069" s="129" t="s">
        <v>3206</v>
      </c>
      <c r="AU4069" s="129" t="s">
        <v>204</v>
      </c>
      <c r="AV4069" s="129" t="s">
        <v>3211</v>
      </c>
      <c r="AW4069" s="129" t="s">
        <v>3619</v>
      </c>
      <c r="AX4069" s="129" t="s">
        <v>3633</v>
      </c>
      <c r="AZ4069" s="129" t="s">
        <v>3984</v>
      </c>
      <c r="BA4069" s="130" t="s">
        <v>16785</v>
      </c>
      <c r="BB4069" s="130" t="s">
        <v>16786</v>
      </c>
      <c r="BH4069" s="124"/>
      <c r="BI4069" s="124"/>
      <c r="BP4069" s="123"/>
      <c r="BQ4069" s="123"/>
      <c r="BR4069" s="123"/>
      <c r="BX4069" s="123"/>
      <c r="BY4069" s="123"/>
      <c r="CB4069" s="129" t="s">
        <v>3206</v>
      </c>
      <c r="CC4069" s="129" t="s">
        <v>204</v>
      </c>
      <c r="CD4069" s="129" t="s">
        <v>3211</v>
      </c>
      <c r="CE4069" s="129" t="s">
        <v>3619</v>
      </c>
      <c r="CF4069" s="129" t="s">
        <v>3633</v>
      </c>
      <c r="CG4069" s="131" t="s">
        <v>18223</v>
      </c>
      <c r="CH4069" s="131" t="s">
        <v>16786</v>
      </c>
      <c r="CI4069" s="124" t="s">
        <v>23052</v>
      </c>
    </row>
    <row r="4070" spans="45:87" ht="15" hidden="1" x14ac:dyDescent="0.25">
      <c r="AS4070" s="124" t="s">
        <v>8265</v>
      </c>
      <c r="AT4070" s="129" t="s">
        <v>3206</v>
      </c>
      <c r="AU4070" s="129" t="s">
        <v>204</v>
      </c>
      <c r="AV4070" s="129" t="s">
        <v>3211</v>
      </c>
      <c r="AW4070" s="129" t="s">
        <v>3619</v>
      </c>
      <c r="AX4070" s="129" t="s">
        <v>3634</v>
      </c>
      <c r="AZ4070" s="129" t="s">
        <v>3984</v>
      </c>
      <c r="BA4070" s="130" t="s">
        <v>16787</v>
      </c>
      <c r="BB4070" s="130" t="s">
        <v>16788</v>
      </c>
      <c r="BH4070" s="124"/>
      <c r="BI4070" s="124"/>
      <c r="BP4070" s="123"/>
      <c r="BQ4070" s="123"/>
      <c r="BR4070" s="123"/>
      <c r="BX4070" s="123"/>
      <c r="BY4070" s="123"/>
      <c r="CB4070" s="129" t="s">
        <v>3206</v>
      </c>
      <c r="CC4070" s="129" t="s">
        <v>204</v>
      </c>
      <c r="CD4070" s="129" t="s">
        <v>3211</v>
      </c>
      <c r="CE4070" s="129" t="s">
        <v>3619</v>
      </c>
      <c r="CF4070" s="129" t="s">
        <v>3634</v>
      </c>
      <c r="CG4070" s="131" t="s">
        <v>18223</v>
      </c>
      <c r="CH4070" s="131" t="s">
        <v>16788</v>
      </c>
      <c r="CI4070" s="124" t="s">
        <v>23053</v>
      </c>
    </row>
    <row r="4071" spans="45:87" ht="15" hidden="1" x14ac:dyDescent="0.25">
      <c r="AS4071" s="124" t="s">
        <v>8266</v>
      </c>
      <c r="AT4071" s="129" t="s">
        <v>3206</v>
      </c>
      <c r="AU4071" s="129" t="s">
        <v>204</v>
      </c>
      <c r="AV4071" s="129" t="s">
        <v>3211</v>
      </c>
      <c r="AW4071" s="129" t="s">
        <v>3619</v>
      </c>
      <c r="AX4071" s="129" t="s">
        <v>3635</v>
      </c>
      <c r="AZ4071" s="129" t="s">
        <v>3984</v>
      </c>
      <c r="BA4071" s="130" t="s">
        <v>16789</v>
      </c>
      <c r="BB4071" s="130" t="s">
        <v>16790</v>
      </c>
      <c r="BH4071" s="124"/>
      <c r="BI4071" s="124"/>
      <c r="BP4071" s="123"/>
      <c r="BQ4071" s="123"/>
      <c r="BR4071" s="123"/>
      <c r="BX4071" s="123"/>
      <c r="BY4071" s="123"/>
      <c r="CB4071" s="129" t="s">
        <v>3206</v>
      </c>
      <c r="CC4071" s="129" t="s">
        <v>204</v>
      </c>
      <c r="CD4071" s="129" t="s">
        <v>3211</v>
      </c>
      <c r="CE4071" s="129" t="s">
        <v>3619</v>
      </c>
      <c r="CF4071" s="129" t="s">
        <v>3635</v>
      </c>
      <c r="CG4071" s="131" t="s">
        <v>18223</v>
      </c>
      <c r="CH4071" s="131" t="s">
        <v>16790</v>
      </c>
      <c r="CI4071" s="124" t="s">
        <v>23054</v>
      </c>
    </row>
    <row r="4072" spans="45:87" ht="15" hidden="1" x14ac:dyDescent="0.25">
      <c r="AS4072" s="124" t="s">
        <v>8267</v>
      </c>
      <c r="AT4072" s="129" t="s">
        <v>3206</v>
      </c>
      <c r="AU4072" s="129" t="s">
        <v>204</v>
      </c>
      <c r="AV4072" s="129" t="s">
        <v>3211</v>
      </c>
      <c r="AW4072" s="129" t="s">
        <v>3619</v>
      </c>
      <c r="AX4072" s="129" t="s">
        <v>3636</v>
      </c>
      <c r="AZ4072" s="129" t="s">
        <v>3984</v>
      </c>
      <c r="BA4072" s="130" t="s">
        <v>16791</v>
      </c>
      <c r="BB4072" s="130" t="s">
        <v>16792</v>
      </c>
      <c r="BH4072" s="124"/>
      <c r="BI4072" s="124"/>
      <c r="BP4072" s="123"/>
      <c r="BQ4072" s="123"/>
      <c r="BR4072" s="123"/>
      <c r="BX4072" s="123"/>
      <c r="BY4072" s="123"/>
      <c r="CB4072" s="129" t="s">
        <v>3206</v>
      </c>
      <c r="CC4072" s="129" t="s">
        <v>204</v>
      </c>
      <c r="CD4072" s="129" t="s">
        <v>3211</v>
      </c>
      <c r="CE4072" s="129" t="s">
        <v>3619</v>
      </c>
      <c r="CF4072" s="129" t="s">
        <v>3636</v>
      </c>
      <c r="CG4072" s="131" t="s">
        <v>18223</v>
      </c>
      <c r="CH4072" s="131" t="s">
        <v>16792</v>
      </c>
      <c r="CI4072" s="124" t="s">
        <v>23055</v>
      </c>
    </row>
    <row r="4073" spans="45:87" ht="15" hidden="1" x14ac:dyDescent="0.25">
      <c r="AS4073" s="124" t="s">
        <v>8268</v>
      </c>
      <c r="AT4073" s="129" t="s">
        <v>3206</v>
      </c>
      <c r="AU4073" s="129" t="s">
        <v>204</v>
      </c>
      <c r="AV4073" s="129" t="s">
        <v>3211</v>
      </c>
      <c r="AW4073" s="129" t="s">
        <v>3619</v>
      </c>
      <c r="AX4073" s="129" t="s">
        <v>3637</v>
      </c>
      <c r="AZ4073" s="129" t="s">
        <v>3984</v>
      </c>
      <c r="BA4073" s="130" t="s">
        <v>16793</v>
      </c>
      <c r="BB4073" s="130" t="s">
        <v>16794</v>
      </c>
      <c r="BH4073" s="124"/>
      <c r="BI4073" s="124"/>
      <c r="BP4073" s="123"/>
      <c r="BQ4073" s="123"/>
      <c r="BR4073" s="123"/>
      <c r="BX4073" s="123"/>
      <c r="BY4073" s="123"/>
      <c r="CB4073" s="129" t="s">
        <v>3206</v>
      </c>
      <c r="CC4073" s="129" t="s">
        <v>204</v>
      </c>
      <c r="CD4073" s="129" t="s">
        <v>3211</v>
      </c>
      <c r="CE4073" s="129" t="s">
        <v>3619</v>
      </c>
      <c r="CF4073" s="129" t="s">
        <v>3637</v>
      </c>
      <c r="CG4073" s="131" t="s">
        <v>18223</v>
      </c>
      <c r="CH4073" s="131" t="s">
        <v>16794</v>
      </c>
      <c r="CI4073" s="124" t="s">
        <v>23056</v>
      </c>
    </row>
    <row r="4074" spans="45:87" ht="15" hidden="1" x14ac:dyDescent="0.25">
      <c r="AS4074" s="124" t="s">
        <v>8269</v>
      </c>
      <c r="AT4074" s="129" t="s">
        <v>3206</v>
      </c>
      <c r="AU4074" s="129" t="s">
        <v>204</v>
      </c>
      <c r="AV4074" s="129" t="s">
        <v>3211</v>
      </c>
      <c r="AW4074" s="129" t="s">
        <v>3619</v>
      </c>
      <c r="AX4074" s="129" t="s">
        <v>3638</v>
      </c>
      <c r="AZ4074" s="129" t="s">
        <v>3984</v>
      </c>
      <c r="BA4074" s="130" t="s">
        <v>16795</v>
      </c>
      <c r="BB4074" s="130" t="s">
        <v>16796</v>
      </c>
      <c r="BH4074" s="124"/>
      <c r="BI4074" s="124"/>
      <c r="BP4074" s="123"/>
      <c r="BQ4074" s="123"/>
      <c r="BR4074" s="123"/>
      <c r="BX4074" s="123"/>
      <c r="BY4074" s="123"/>
      <c r="CB4074" s="129" t="s">
        <v>3206</v>
      </c>
      <c r="CC4074" s="129" t="s">
        <v>204</v>
      </c>
      <c r="CD4074" s="129" t="s">
        <v>3211</v>
      </c>
      <c r="CE4074" s="129" t="s">
        <v>3619</v>
      </c>
      <c r="CF4074" s="129" t="s">
        <v>3638</v>
      </c>
      <c r="CG4074" s="131" t="s">
        <v>18223</v>
      </c>
      <c r="CH4074" s="131" t="s">
        <v>16796</v>
      </c>
      <c r="CI4074" s="124" t="s">
        <v>23057</v>
      </c>
    </row>
    <row r="4075" spans="45:87" ht="15" hidden="1" x14ac:dyDescent="0.25">
      <c r="AS4075" s="124" t="s">
        <v>8270</v>
      </c>
      <c r="AT4075" s="129" t="s">
        <v>3206</v>
      </c>
      <c r="AU4075" s="129" t="s">
        <v>204</v>
      </c>
      <c r="AV4075" s="129" t="s">
        <v>3211</v>
      </c>
      <c r="AW4075" s="129" t="s">
        <v>3619</v>
      </c>
      <c r="AX4075" s="129" t="s">
        <v>3639</v>
      </c>
      <c r="AZ4075" s="129" t="s">
        <v>3984</v>
      </c>
      <c r="BA4075" s="130" t="s">
        <v>16797</v>
      </c>
      <c r="BB4075" s="130" t="s">
        <v>16798</v>
      </c>
      <c r="BH4075" s="124"/>
      <c r="BI4075" s="124"/>
      <c r="BP4075" s="123"/>
      <c r="BQ4075" s="123"/>
      <c r="BR4075" s="123"/>
      <c r="BX4075" s="123"/>
      <c r="BY4075" s="123"/>
      <c r="CB4075" s="129" t="s">
        <v>3206</v>
      </c>
      <c r="CC4075" s="129" t="s">
        <v>204</v>
      </c>
      <c r="CD4075" s="129" t="s">
        <v>3211</v>
      </c>
      <c r="CE4075" s="129" t="s">
        <v>3619</v>
      </c>
      <c r="CF4075" s="129" t="s">
        <v>3639</v>
      </c>
      <c r="CG4075" s="131" t="s">
        <v>18223</v>
      </c>
      <c r="CH4075" s="131" t="s">
        <v>16798</v>
      </c>
      <c r="CI4075" s="124" t="s">
        <v>23058</v>
      </c>
    </row>
    <row r="4076" spans="45:87" ht="15" hidden="1" x14ac:dyDescent="0.25">
      <c r="AS4076" s="124" t="s">
        <v>8271</v>
      </c>
      <c r="AT4076" s="129" t="s">
        <v>3206</v>
      </c>
      <c r="AU4076" s="129" t="s">
        <v>204</v>
      </c>
      <c r="AV4076" s="129" t="s">
        <v>3211</v>
      </c>
      <c r="AW4076" s="129" t="s">
        <v>3619</v>
      </c>
      <c r="AX4076" s="129" t="s">
        <v>3640</v>
      </c>
      <c r="AZ4076" s="129" t="s">
        <v>3984</v>
      </c>
      <c r="BA4076" s="130" t="s">
        <v>16799</v>
      </c>
      <c r="BB4076" s="130" t="s">
        <v>16800</v>
      </c>
      <c r="BH4076" s="124"/>
      <c r="BI4076" s="124"/>
      <c r="BP4076" s="123"/>
      <c r="BQ4076" s="123"/>
      <c r="BR4076" s="123"/>
      <c r="BX4076" s="123"/>
      <c r="BY4076" s="123"/>
      <c r="CB4076" s="129" t="s">
        <v>3206</v>
      </c>
      <c r="CC4076" s="129" t="s">
        <v>204</v>
      </c>
      <c r="CD4076" s="129" t="s">
        <v>3211</v>
      </c>
      <c r="CE4076" s="129" t="s">
        <v>3619</v>
      </c>
      <c r="CF4076" s="129" t="s">
        <v>3640</v>
      </c>
      <c r="CG4076" s="131" t="s">
        <v>18223</v>
      </c>
      <c r="CH4076" s="131" t="s">
        <v>16800</v>
      </c>
      <c r="CI4076" s="124" t="s">
        <v>23059</v>
      </c>
    </row>
    <row r="4077" spans="45:87" ht="15" hidden="1" x14ac:dyDescent="0.25">
      <c r="AS4077" s="124" t="s">
        <v>8272</v>
      </c>
      <c r="AT4077" s="129" t="s">
        <v>3206</v>
      </c>
      <c r="AU4077" s="129" t="s">
        <v>204</v>
      </c>
      <c r="AV4077" s="129" t="s">
        <v>3211</v>
      </c>
      <c r="AW4077" s="129" t="s">
        <v>3619</v>
      </c>
      <c r="AX4077" s="129" t="s">
        <v>3641</v>
      </c>
      <c r="AZ4077" s="129" t="s">
        <v>3984</v>
      </c>
      <c r="BA4077" s="130" t="s">
        <v>16801</v>
      </c>
      <c r="BB4077" s="130" t="s">
        <v>16802</v>
      </c>
      <c r="BH4077" s="124"/>
      <c r="BI4077" s="124"/>
      <c r="BP4077" s="123"/>
      <c r="BQ4077" s="123"/>
      <c r="BR4077" s="123"/>
      <c r="BX4077" s="123"/>
      <c r="BY4077" s="123"/>
      <c r="CB4077" s="129" t="s">
        <v>3206</v>
      </c>
      <c r="CC4077" s="129" t="s">
        <v>204</v>
      </c>
      <c r="CD4077" s="129" t="s">
        <v>3211</v>
      </c>
      <c r="CE4077" s="129" t="s">
        <v>3619</v>
      </c>
      <c r="CF4077" s="129" t="s">
        <v>3641</v>
      </c>
      <c r="CG4077" s="131" t="s">
        <v>18223</v>
      </c>
      <c r="CH4077" s="131" t="s">
        <v>16802</v>
      </c>
      <c r="CI4077" s="124" t="s">
        <v>23060</v>
      </c>
    </row>
    <row r="4078" spans="45:87" ht="15" hidden="1" x14ac:dyDescent="0.25">
      <c r="AS4078" s="124" t="s">
        <v>8273</v>
      </c>
      <c r="AT4078" s="129" t="s">
        <v>3642</v>
      </c>
      <c r="AU4078" s="129" t="s">
        <v>190</v>
      </c>
      <c r="AV4078" s="129"/>
      <c r="AW4078" s="129"/>
      <c r="AX4078" s="129"/>
      <c r="AZ4078" s="129" t="s">
        <v>3985</v>
      </c>
      <c r="BA4078" s="130" t="s">
        <v>16803</v>
      </c>
      <c r="BB4078" s="130" t="s">
        <v>16804</v>
      </c>
      <c r="BH4078" s="124"/>
      <c r="BI4078" s="124"/>
      <c r="BP4078" s="123"/>
      <c r="BQ4078" s="123"/>
      <c r="BR4078" s="123"/>
      <c r="BX4078" s="123"/>
      <c r="BY4078" s="123"/>
      <c r="CB4078" s="129" t="s">
        <v>3642</v>
      </c>
      <c r="CC4078" s="129" t="s">
        <v>190</v>
      </c>
      <c r="CD4078" s="129"/>
      <c r="CE4078" s="129"/>
      <c r="CF4078" s="129"/>
      <c r="CG4078" s="131" t="s">
        <v>18224</v>
      </c>
      <c r="CH4078" s="131" t="s">
        <v>16804</v>
      </c>
      <c r="CI4078" s="124" t="s">
        <v>23061</v>
      </c>
    </row>
    <row r="4079" spans="45:87" ht="15" hidden="1" x14ac:dyDescent="0.25">
      <c r="AS4079" s="124" t="s">
        <v>8274</v>
      </c>
      <c r="AT4079" s="129" t="s">
        <v>3642</v>
      </c>
      <c r="AU4079" s="129" t="s">
        <v>201</v>
      </c>
      <c r="AV4079" s="129" t="s">
        <v>3643</v>
      </c>
      <c r="AW4079" s="129"/>
      <c r="AX4079" s="129"/>
      <c r="AZ4079" s="129" t="s">
        <v>3986</v>
      </c>
      <c r="BA4079" s="130" t="s">
        <v>16805</v>
      </c>
      <c r="BB4079" s="130" t="s">
        <v>16806</v>
      </c>
      <c r="BH4079" s="124"/>
      <c r="BI4079" s="124"/>
      <c r="BP4079" s="123"/>
      <c r="BQ4079" s="123"/>
      <c r="BR4079" s="123"/>
      <c r="BX4079" s="123"/>
      <c r="BY4079" s="123"/>
      <c r="CB4079" s="129" t="s">
        <v>3642</v>
      </c>
      <c r="CC4079" s="129" t="s">
        <v>201</v>
      </c>
      <c r="CD4079" s="129" t="s">
        <v>3643</v>
      </c>
      <c r="CE4079" s="129"/>
      <c r="CF4079" s="129"/>
      <c r="CG4079" s="131" t="s">
        <v>18225</v>
      </c>
      <c r="CH4079" s="131" t="s">
        <v>16806</v>
      </c>
      <c r="CI4079" s="124" t="s">
        <v>23062</v>
      </c>
    </row>
    <row r="4080" spans="45:87" ht="15" hidden="1" x14ac:dyDescent="0.25">
      <c r="AS4080" s="124" t="s">
        <v>8275</v>
      </c>
      <c r="AT4080" s="129" t="s">
        <v>3642</v>
      </c>
      <c r="AU4080" s="129" t="s">
        <v>201</v>
      </c>
      <c r="AV4080" s="129" t="s">
        <v>3644</v>
      </c>
      <c r="AW4080" s="129"/>
      <c r="AX4080" s="129"/>
      <c r="AZ4080" s="129" t="s">
        <v>3986</v>
      </c>
      <c r="BA4080" s="130" t="s">
        <v>16807</v>
      </c>
      <c r="BB4080" s="130" t="s">
        <v>16808</v>
      </c>
      <c r="BH4080" s="124"/>
      <c r="BI4080" s="124"/>
      <c r="BP4080" s="123"/>
      <c r="BQ4080" s="123"/>
      <c r="BR4080" s="123"/>
      <c r="BX4080" s="123"/>
      <c r="BY4080" s="123"/>
      <c r="CB4080" s="129" t="s">
        <v>3642</v>
      </c>
      <c r="CC4080" s="129" t="s">
        <v>201</v>
      </c>
      <c r="CD4080" s="129" t="s">
        <v>3644</v>
      </c>
      <c r="CE4080" s="129"/>
      <c r="CF4080" s="129"/>
      <c r="CG4080" s="131" t="s">
        <v>18226</v>
      </c>
      <c r="CH4080" s="131" t="s">
        <v>16808</v>
      </c>
      <c r="CI4080" s="124" t="s">
        <v>23063</v>
      </c>
    </row>
    <row r="4081" spans="45:87" ht="15" hidden="1" x14ac:dyDescent="0.25">
      <c r="AS4081" s="124" t="s">
        <v>8276</v>
      </c>
      <c r="AT4081" s="129" t="s">
        <v>3642</v>
      </c>
      <c r="AU4081" s="129" t="s">
        <v>201</v>
      </c>
      <c r="AV4081" s="129" t="s">
        <v>3645</v>
      </c>
      <c r="AW4081" s="129"/>
      <c r="AX4081" s="129"/>
      <c r="AZ4081" s="129" t="s">
        <v>3986</v>
      </c>
      <c r="BA4081" s="130" t="s">
        <v>16809</v>
      </c>
      <c r="BB4081" s="130" t="s">
        <v>16810</v>
      </c>
      <c r="BH4081" s="124"/>
      <c r="BI4081" s="124"/>
      <c r="BP4081" s="123"/>
      <c r="BQ4081" s="123"/>
      <c r="BR4081" s="123"/>
      <c r="BX4081" s="123"/>
      <c r="BY4081" s="123"/>
      <c r="CB4081" s="129" t="s">
        <v>3642</v>
      </c>
      <c r="CC4081" s="129" t="s">
        <v>201</v>
      </c>
      <c r="CD4081" s="129" t="s">
        <v>3645</v>
      </c>
      <c r="CE4081" s="129"/>
      <c r="CF4081" s="129"/>
      <c r="CG4081" s="131" t="s">
        <v>18227</v>
      </c>
      <c r="CH4081" s="131" t="s">
        <v>16810</v>
      </c>
      <c r="CI4081" s="124" t="s">
        <v>23064</v>
      </c>
    </row>
    <row r="4082" spans="45:87" ht="15" hidden="1" x14ac:dyDescent="0.25">
      <c r="AS4082" s="124" t="s">
        <v>8277</v>
      </c>
      <c r="AT4082" s="129" t="s">
        <v>3642</v>
      </c>
      <c r="AU4082" s="129" t="s">
        <v>201</v>
      </c>
      <c r="AV4082" s="129" t="s">
        <v>3646</v>
      </c>
      <c r="AW4082" s="129"/>
      <c r="AX4082" s="129"/>
      <c r="AZ4082" s="129" t="s">
        <v>3986</v>
      </c>
      <c r="BA4082" s="130" t="s">
        <v>16811</v>
      </c>
      <c r="BB4082" s="130" t="s">
        <v>16812</v>
      </c>
      <c r="BH4082" s="124"/>
      <c r="BI4082" s="124"/>
      <c r="BP4082" s="123"/>
      <c r="BQ4082" s="123"/>
      <c r="BR4082" s="123"/>
      <c r="BX4082" s="123"/>
      <c r="BY4082" s="123"/>
      <c r="CB4082" s="129" t="s">
        <v>3642</v>
      </c>
      <c r="CC4082" s="129" t="s">
        <v>201</v>
      </c>
      <c r="CD4082" s="129" t="s">
        <v>3646</v>
      </c>
      <c r="CE4082" s="129"/>
      <c r="CF4082" s="129"/>
      <c r="CG4082" s="131" t="s">
        <v>18228</v>
      </c>
      <c r="CH4082" s="131" t="s">
        <v>16812</v>
      </c>
      <c r="CI4082" s="124" t="s">
        <v>23065</v>
      </c>
    </row>
    <row r="4083" spans="45:87" ht="15" hidden="1" x14ac:dyDescent="0.25">
      <c r="AS4083" s="124" t="s">
        <v>8278</v>
      </c>
      <c r="AT4083" s="129" t="s">
        <v>3642</v>
      </c>
      <c r="AU4083" s="129" t="s">
        <v>201</v>
      </c>
      <c r="AV4083" s="129" t="s">
        <v>3647</v>
      </c>
      <c r="AW4083" s="129"/>
      <c r="AX4083" s="129"/>
      <c r="AZ4083" s="129" t="s">
        <v>3986</v>
      </c>
      <c r="BA4083" s="130" t="s">
        <v>16813</v>
      </c>
      <c r="BB4083" s="130" t="s">
        <v>16814</v>
      </c>
      <c r="BH4083" s="124"/>
      <c r="BI4083" s="124"/>
      <c r="BP4083" s="123"/>
      <c r="BQ4083" s="123"/>
      <c r="BR4083" s="123"/>
      <c r="BX4083" s="123"/>
      <c r="BY4083" s="123"/>
      <c r="CB4083" s="129" t="s">
        <v>3642</v>
      </c>
      <c r="CC4083" s="129" t="s">
        <v>201</v>
      </c>
      <c r="CD4083" s="129" t="s">
        <v>3647</v>
      </c>
      <c r="CE4083" s="129"/>
      <c r="CF4083" s="129"/>
      <c r="CG4083" s="131" t="s">
        <v>18229</v>
      </c>
      <c r="CH4083" s="131" t="s">
        <v>16814</v>
      </c>
      <c r="CI4083" s="124" t="s">
        <v>23066</v>
      </c>
    </row>
    <row r="4084" spans="45:87" ht="15" hidden="1" x14ac:dyDescent="0.25">
      <c r="AS4084" s="124" t="s">
        <v>8279</v>
      </c>
      <c r="AT4084" s="129" t="s">
        <v>3642</v>
      </c>
      <c r="AU4084" s="129" t="s">
        <v>201</v>
      </c>
      <c r="AV4084" s="129" t="s">
        <v>3648</v>
      </c>
      <c r="AW4084" s="129"/>
      <c r="AX4084" s="129"/>
      <c r="AZ4084" s="129" t="s">
        <v>3986</v>
      </c>
      <c r="BA4084" s="130" t="s">
        <v>16815</v>
      </c>
      <c r="BB4084" s="130" t="s">
        <v>16816</v>
      </c>
      <c r="BH4084" s="124"/>
      <c r="BI4084" s="124"/>
      <c r="BP4084" s="123"/>
      <c r="BQ4084" s="123"/>
      <c r="BR4084" s="123"/>
      <c r="BX4084" s="123"/>
      <c r="BY4084" s="123"/>
      <c r="CB4084" s="129" t="s">
        <v>3642</v>
      </c>
      <c r="CC4084" s="129" t="s">
        <v>201</v>
      </c>
      <c r="CD4084" s="129" t="s">
        <v>3648</v>
      </c>
      <c r="CE4084" s="129"/>
      <c r="CF4084" s="129"/>
      <c r="CG4084" s="131" t="s">
        <v>18230</v>
      </c>
      <c r="CH4084" s="131" t="s">
        <v>16816</v>
      </c>
      <c r="CI4084" s="124" t="s">
        <v>23067</v>
      </c>
    </row>
    <row r="4085" spans="45:87" ht="15" hidden="1" x14ac:dyDescent="0.25">
      <c r="AS4085" s="124" t="s">
        <v>8280</v>
      </c>
      <c r="AT4085" s="129" t="s">
        <v>3642</v>
      </c>
      <c r="AU4085" s="129" t="s">
        <v>201</v>
      </c>
      <c r="AV4085" s="129" t="s">
        <v>3649</v>
      </c>
      <c r="AW4085" s="129"/>
      <c r="AX4085" s="129"/>
      <c r="AZ4085" s="129" t="s">
        <v>3986</v>
      </c>
      <c r="BA4085" s="130" t="s">
        <v>16817</v>
      </c>
      <c r="BB4085" s="130" t="s">
        <v>16818</v>
      </c>
      <c r="BH4085" s="124"/>
      <c r="BI4085" s="124"/>
      <c r="BP4085" s="123"/>
      <c r="BQ4085" s="123"/>
      <c r="BR4085" s="123"/>
      <c r="BX4085" s="123"/>
      <c r="BY4085" s="123"/>
      <c r="CB4085" s="129" t="s">
        <v>3642</v>
      </c>
      <c r="CC4085" s="129" t="s">
        <v>201</v>
      </c>
      <c r="CD4085" s="129" t="s">
        <v>3649</v>
      </c>
      <c r="CE4085" s="129"/>
      <c r="CF4085" s="129"/>
      <c r="CG4085" s="131" t="s">
        <v>18231</v>
      </c>
      <c r="CH4085" s="131" t="s">
        <v>16818</v>
      </c>
      <c r="CI4085" s="124" t="s">
        <v>23068</v>
      </c>
    </row>
    <row r="4086" spans="45:87" ht="15" hidden="1" x14ac:dyDescent="0.25">
      <c r="AS4086" s="124" t="s">
        <v>8281</v>
      </c>
      <c r="AT4086" s="129" t="s">
        <v>3642</v>
      </c>
      <c r="AU4086" s="129" t="s">
        <v>201</v>
      </c>
      <c r="AV4086" s="129" t="s">
        <v>3650</v>
      </c>
      <c r="AW4086" s="129"/>
      <c r="AX4086" s="129"/>
      <c r="AZ4086" s="129" t="s">
        <v>3986</v>
      </c>
      <c r="BA4086" s="130" t="s">
        <v>16819</v>
      </c>
      <c r="BB4086" s="130" t="s">
        <v>16820</v>
      </c>
      <c r="BH4086" s="124"/>
      <c r="BI4086" s="124"/>
      <c r="BP4086" s="123"/>
      <c r="BQ4086" s="123"/>
      <c r="BR4086" s="123"/>
      <c r="BX4086" s="123"/>
      <c r="BY4086" s="123"/>
      <c r="CB4086" s="129" t="s">
        <v>3642</v>
      </c>
      <c r="CC4086" s="129" t="s">
        <v>201</v>
      </c>
      <c r="CD4086" s="129" t="s">
        <v>3650</v>
      </c>
      <c r="CE4086" s="129"/>
      <c r="CF4086" s="129"/>
      <c r="CG4086" s="131" t="s">
        <v>18232</v>
      </c>
      <c r="CH4086" s="131" t="s">
        <v>16820</v>
      </c>
      <c r="CI4086" s="124" t="s">
        <v>23069</v>
      </c>
    </row>
    <row r="4087" spans="45:87" ht="15" hidden="1" x14ac:dyDescent="0.25">
      <c r="AS4087" s="124" t="s">
        <v>8282</v>
      </c>
      <c r="AT4087" s="129" t="s">
        <v>3642</v>
      </c>
      <c r="AU4087" s="129" t="s">
        <v>201</v>
      </c>
      <c r="AV4087" s="129" t="s">
        <v>3651</v>
      </c>
      <c r="AW4087" s="129"/>
      <c r="AX4087" s="129"/>
      <c r="AZ4087" s="129" t="s">
        <v>3986</v>
      </c>
      <c r="BA4087" s="130" t="s">
        <v>16821</v>
      </c>
      <c r="BB4087" s="130" t="s">
        <v>16822</v>
      </c>
      <c r="BH4087" s="124"/>
      <c r="BI4087" s="124"/>
      <c r="BP4087" s="123"/>
      <c r="BQ4087" s="123"/>
      <c r="BR4087" s="123"/>
      <c r="BX4087" s="123"/>
      <c r="BY4087" s="123"/>
      <c r="CB4087" s="129" t="s">
        <v>3642</v>
      </c>
      <c r="CC4087" s="129" t="s">
        <v>201</v>
      </c>
      <c r="CD4087" s="129" t="s">
        <v>3651</v>
      </c>
      <c r="CE4087" s="129"/>
      <c r="CF4087" s="129"/>
      <c r="CG4087" s="131" t="s">
        <v>18233</v>
      </c>
      <c r="CH4087" s="131" t="s">
        <v>16822</v>
      </c>
      <c r="CI4087" s="124" t="s">
        <v>23070</v>
      </c>
    </row>
    <row r="4088" spans="45:87" ht="15" hidden="1" x14ac:dyDescent="0.25">
      <c r="AS4088" s="124" t="s">
        <v>8283</v>
      </c>
      <c r="AT4088" s="129" t="s">
        <v>3642</v>
      </c>
      <c r="AU4088" s="129" t="s">
        <v>201</v>
      </c>
      <c r="AV4088" s="129" t="s">
        <v>3652</v>
      </c>
      <c r="AW4088" s="129"/>
      <c r="AX4088" s="129"/>
      <c r="AZ4088" s="129" t="s">
        <v>3986</v>
      </c>
      <c r="BA4088" s="130" t="s">
        <v>16823</v>
      </c>
      <c r="BB4088" s="130" t="s">
        <v>16824</v>
      </c>
      <c r="BH4088" s="124"/>
      <c r="BI4088" s="124"/>
      <c r="BP4088" s="123"/>
      <c r="BQ4088" s="123"/>
      <c r="BR4088" s="123"/>
      <c r="BX4088" s="123"/>
      <c r="BY4088" s="123"/>
      <c r="CB4088" s="129" t="s">
        <v>3642</v>
      </c>
      <c r="CC4088" s="129" t="s">
        <v>201</v>
      </c>
      <c r="CD4088" s="129" t="s">
        <v>3652</v>
      </c>
      <c r="CE4088" s="129"/>
      <c r="CF4088" s="129"/>
      <c r="CG4088" s="131" t="s">
        <v>18234</v>
      </c>
      <c r="CH4088" s="131" t="s">
        <v>16824</v>
      </c>
      <c r="CI4088" s="124" t="s">
        <v>23071</v>
      </c>
    </row>
    <row r="4089" spans="45:87" ht="15" hidden="1" x14ac:dyDescent="0.25">
      <c r="AS4089" s="124" t="s">
        <v>8284</v>
      </c>
      <c r="AT4089" s="129" t="s">
        <v>3642</v>
      </c>
      <c r="AU4089" s="129" t="s">
        <v>202</v>
      </c>
      <c r="AV4089" s="129"/>
      <c r="AW4089" s="129"/>
      <c r="AX4089" s="129"/>
      <c r="AZ4089" s="129" t="s">
        <v>3985</v>
      </c>
      <c r="BA4089" s="130" t="s">
        <v>16825</v>
      </c>
      <c r="BB4089" s="130" t="s">
        <v>16826</v>
      </c>
      <c r="BH4089" s="124"/>
      <c r="BI4089" s="124"/>
      <c r="BP4089" s="123"/>
      <c r="BQ4089" s="123"/>
      <c r="BR4089" s="123"/>
      <c r="BX4089" s="123"/>
      <c r="BY4089" s="123"/>
      <c r="CB4089" s="129" t="s">
        <v>3642</v>
      </c>
      <c r="CC4089" s="129" t="s">
        <v>202</v>
      </c>
      <c r="CD4089" s="129"/>
      <c r="CE4089" s="129"/>
      <c r="CF4089" s="129"/>
      <c r="CG4089" s="131" t="s">
        <v>18235</v>
      </c>
      <c r="CH4089" s="131" t="s">
        <v>16826</v>
      </c>
      <c r="CI4089" s="124" t="s">
        <v>23072</v>
      </c>
    </row>
    <row r="4090" spans="45:87" ht="15" hidden="1" x14ac:dyDescent="0.25">
      <c r="AS4090" s="124" t="s">
        <v>8285</v>
      </c>
      <c r="AT4090" s="129" t="s">
        <v>3642</v>
      </c>
      <c r="AU4090" s="129" t="s">
        <v>203</v>
      </c>
      <c r="AV4090" s="129" t="s">
        <v>3644</v>
      </c>
      <c r="AW4090" s="129"/>
      <c r="AX4090" s="129"/>
      <c r="AZ4090" s="129" t="s">
        <v>3986</v>
      </c>
      <c r="BA4090" s="130" t="s">
        <v>16827</v>
      </c>
      <c r="BB4090" s="130" t="s">
        <v>16828</v>
      </c>
      <c r="BH4090" s="124"/>
      <c r="BI4090" s="124"/>
      <c r="BP4090" s="123"/>
      <c r="BQ4090" s="123"/>
      <c r="BR4090" s="123"/>
      <c r="BX4090" s="123"/>
      <c r="BY4090" s="123"/>
      <c r="CB4090" s="129" t="s">
        <v>3642</v>
      </c>
      <c r="CC4090" s="129" t="s">
        <v>203</v>
      </c>
      <c r="CD4090" s="129" t="s">
        <v>3644</v>
      </c>
      <c r="CE4090" s="129"/>
      <c r="CF4090" s="129"/>
      <c r="CG4090" s="131" t="s">
        <v>18236</v>
      </c>
      <c r="CH4090" s="131" t="s">
        <v>16828</v>
      </c>
      <c r="CI4090" s="124" t="s">
        <v>23073</v>
      </c>
    </row>
    <row r="4091" spans="45:87" ht="15" hidden="1" x14ac:dyDescent="0.25">
      <c r="AS4091" s="124" t="s">
        <v>8286</v>
      </c>
      <c r="AT4091" s="129" t="s">
        <v>3642</v>
      </c>
      <c r="AU4091" s="129" t="s">
        <v>203</v>
      </c>
      <c r="AV4091" s="129" t="s">
        <v>3645</v>
      </c>
      <c r="AW4091" s="129"/>
      <c r="AX4091" s="129"/>
      <c r="AZ4091" s="129" t="s">
        <v>3986</v>
      </c>
      <c r="BA4091" s="130" t="s">
        <v>16829</v>
      </c>
      <c r="BB4091" s="130" t="s">
        <v>16830</v>
      </c>
      <c r="BH4091" s="124"/>
      <c r="BI4091" s="124"/>
      <c r="BP4091" s="123"/>
      <c r="BQ4091" s="123"/>
      <c r="BR4091" s="123"/>
      <c r="BX4091" s="123"/>
      <c r="BY4091" s="123"/>
      <c r="CB4091" s="129" t="s">
        <v>3642</v>
      </c>
      <c r="CC4091" s="129" t="s">
        <v>203</v>
      </c>
      <c r="CD4091" s="129" t="s">
        <v>3645</v>
      </c>
      <c r="CE4091" s="129"/>
      <c r="CF4091" s="129"/>
      <c r="CG4091" s="131" t="s">
        <v>18237</v>
      </c>
      <c r="CH4091" s="131" t="s">
        <v>16830</v>
      </c>
      <c r="CI4091" s="124" t="s">
        <v>23074</v>
      </c>
    </row>
    <row r="4092" spans="45:87" ht="15" hidden="1" x14ac:dyDescent="0.25">
      <c r="AS4092" s="124" t="s">
        <v>8287</v>
      </c>
      <c r="AT4092" s="129" t="s">
        <v>3642</v>
      </c>
      <c r="AU4092" s="129" t="s">
        <v>203</v>
      </c>
      <c r="AV4092" s="129" t="s">
        <v>3647</v>
      </c>
      <c r="AW4092" s="129"/>
      <c r="AX4092" s="129"/>
      <c r="AZ4092" s="129" t="s">
        <v>3986</v>
      </c>
      <c r="BA4092" s="130" t="s">
        <v>16831</v>
      </c>
      <c r="BB4092" s="130" t="s">
        <v>16832</v>
      </c>
      <c r="BH4092" s="124"/>
      <c r="BI4092" s="124"/>
      <c r="BP4092" s="123"/>
      <c r="BQ4092" s="123"/>
      <c r="BR4092" s="123"/>
      <c r="BX4092" s="123"/>
      <c r="BY4092" s="123"/>
      <c r="CB4092" s="129" t="s">
        <v>3642</v>
      </c>
      <c r="CC4092" s="129" t="s">
        <v>203</v>
      </c>
      <c r="CD4092" s="129" t="s">
        <v>3647</v>
      </c>
      <c r="CE4092" s="129"/>
      <c r="CF4092" s="129"/>
      <c r="CG4092" s="131" t="s">
        <v>18238</v>
      </c>
      <c r="CH4092" s="131" t="s">
        <v>16832</v>
      </c>
      <c r="CI4092" s="124" t="s">
        <v>23075</v>
      </c>
    </row>
    <row r="4093" spans="45:87" ht="15" hidden="1" x14ac:dyDescent="0.25">
      <c r="AS4093" s="124" t="s">
        <v>8288</v>
      </c>
      <c r="AT4093" s="129" t="s">
        <v>3642</v>
      </c>
      <c r="AU4093" s="129" t="s">
        <v>203</v>
      </c>
      <c r="AV4093" s="129" t="s">
        <v>3648</v>
      </c>
      <c r="AW4093" s="129"/>
      <c r="AX4093" s="129"/>
      <c r="AZ4093" s="129" t="s">
        <v>3986</v>
      </c>
      <c r="BA4093" s="130" t="s">
        <v>16833</v>
      </c>
      <c r="BB4093" s="130" t="s">
        <v>16834</v>
      </c>
      <c r="BH4093" s="124"/>
      <c r="BI4093" s="124"/>
      <c r="BP4093" s="123"/>
      <c r="BQ4093" s="123"/>
      <c r="BR4093" s="123"/>
      <c r="BX4093" s="123"/>
      <c r="BY4093" s="123"/>
      <c r="CB4093" s="129" t="s">
        <v>3642</v>
      </c>
      <c r="CC4093" s="129" t="s">
        <v>203</v>
      </c>
      <c r="CD4093" s="129" t="s">
        <v>3648</v>
      </c>
      <c r="CE4093" s="129"/>
      <c r="CF4093" s="129"/>
      <c r="CG4093" s="131" t="s">
        <v>18239</v>
      </c>
      <c r="CH4093" s="131" t="s">
        <v>16834</v>
      </c>
      <c r="CI4093" s="124" t="s">
        <v>23076</v>
      </c>
    </row>
    <row r="4094" spans="45:87" ht="15" hidden="1" x14ac:dyDescent="0.25">
      <c r="AS4094" s="124" t="s">
        <v>8289</v>
      </c>
      <c r="AT4094" s="129" t="s">
        <v>3642</v>
      </c>
      <c r="AU4094" s="129" t="s">
        <v>203</v>
      </c>
      <c r="AV4094" s="129" t="s">
        <v>3649</v>
      </c>
      <c r="AW4094" s="129"/>
      <c r="AX4094" s="129"/>
      <c r="AZ4094" s="129" t="s">
        <v>3986</v>
      </c>
      <c r="BA4094" s="130" t="s">
        <v>16835</v>
      </c>
      <c r="BB4094" s="130" t="s">
        <v>16836</v>
      </c>
      <c r="BH4094" s="124"/>
      <c r="BI4094" s="124"/>
      <c r="BP4094" s="123"/>
      <c r="BQ4094" s="123"/>
      <c r="BR4094" s="123"/>
      <c r="BX4094" s="123"/>
      <c r="BY4094" s="123"/>
      <c r="CB4094" s="129" t="s">
        <v>3642</v>
      </c>
      <c r="CC4094" s="129" t="s">
        <v>203</v>
      </c>
      <c r="CD4094" s="129" t="s">
        <v>3649</v>
      </c>
      <c r="CE4094" s="129"/>
      <c r="CF4094" s="129"/>
      <c r="CG4094" s="131" t="s">
        <v>18240</v>
      </c>
      <c r="CH4094" s="131" t="s">
        <v>16836</v>
      </c>
      <c r="CI4094" s="124" t="s">
        <v>23077</v>
      </c>
    </row>
    <row r="4095" spans="45:87" ht="15" hidden="1" x14ac:dyDescent="0.25">
      <c r="AS4095" s="124" t="s">
        <v>8290</v>
      </c>
      <c r="AT4095" s="129" t="s">
        <v>3642</v>
      </c>
      <c r="AU4095" s="129" t="s">
        <v>203</v>
      </c>
      <c r="AV4095" s="129" t="s">
        <v>3651</v>
      </c>
      <c r="AW4095" s="129"/>
      <c r="AX4095" s="129"/>
      <c r="AZ4095" s="129" t="s">
        <v>3986</v>
      </c>
      <c r="BA4095" s="130" t="s">
        <v>16837</v>
      </c>
      <c r="BB4095" s="130" t="s">
        <v>16838</v>
      </c>
      <c r="BH4095" s="124"/>
      <c r="BI4095" s="124"/>
      <c r="BP4095" s="123"/>
      <c r="BQ4095" s="123"/>
      <c r="BR4095" s="123"/>
      <c r="BX4095" s="123"/>
      <c r="BY4095" s="123"/>
      <c r="CB4095" s="129" t="s">
        <v>3642</v>
      </c>
      <c r="CC4095" s="129" t="s">
        <v>203</v>
      </c>
      <c r="CD4095" s="129" t="s">
        <v>3651</v>
      </c>
      <c r="CE4095" s="129"/>
      <c r="CF4095" s="129"/>
      <c r="CG4095" s="131" t="s">
        <v>18241</v>
      </c>
      <c r="CH4095" s="131" t="s">
        <v>16838</v>
      </c>
      <c r="CI4095" s="124" t="s">
        <v>23078</v>
      </c>
    </row>
    <row r="4096" spans="45:87" ht="15" hidden="1" x14ac:dyDescent="0.25">
      <c r="AS4096" s="124" t="s">
        <v>8291</v>
      </c>
      <c r="AT4096" s="129" t="s">
        <v>3642</v>
      </c>
      <c r="AU4096" s="129" t="s">
        <v>203</v>
      </c>
      <c r="AV4096" s="129" t="s">
        <v>3652</v>
      </c>
      <c r="AW4096" s="129"/>
      <c r="AX4096" s="129"/>
      <c r="AZ4096" s="129" t="s">
        <v>3986</v>
      </c>
      <c r="BA4096" s="130" t="s">
        <v>16839</v>
      </c>
      <c r="BB4096" s="130" t="s">
        <v>16840</v>
      </c>
      <c r="BH4096" s="124"/>
      <c r="BI4096" s="124"/>
      <c r="BP4096" s="123"/>
      <c r="BQ4096" s="123"/>
      <c r="BR4096" s="123"/>
      <c r="BX4096" s="123"/>
      <c r="BY4096" s="123"/>
      <c r="CB4096" s="129" t="s">
        <v>3642</v>
      </c>
      <c r="CC4096" s="129" t="s">
        <v>203</v>
      </c>
      <c r="CD4096" s="129" t="s">
        <v>3652</v>
      </c>
      <c r="CE4096" s="129"/>
      <c r="CF4096" s="129"/>
      <c r="CG4096" s="131" t="s">
        <v>18242</v>
      </c>
      <c r="CH4096" s="131" t="s">
        <v>16840</v>
      </c>
      <c r="CI4096" s="124" t="s">
        <v>23079</v>
      </c>
    </row>
    <row r="4097" spans="45:87" ht="15" hidden="1" x14ac:dyDescent="0.25">
      <c r="AS4097" s="124" t="s">
        <v>8292</v>
      </c>
      <c r="AT4097" s="129" t="s">
        <v>3642</v>
      </c>
      <c r="AU4097" s="129" t="s">
        <v>191</v>
      </c>
      <c r="AV4097" s="129" t="s">
        <v>3644</v>
      </c>
      <c r="AW4097" s="129"/>
      <c r="AX4097" s="129"/>
      <c r="AZ4097" s="129" t="s">
        <v>3986</v>
      </c>
      <c r="BA4097" s="130" t="s">
        <v>16841</v>
      </c>
      <c r="BB4097" s="130" t="s">
        <v>16842</v>
      </c>
      <c r="BH4097" s="124"/>
      <c r="BI4097" s="124"/>
      <c r="BP4097" s="123"/>
      <c r="BQ4097" s="123"/>
      <c r="BR4097" s="123"/>
      <c r="BX4097" s="123"/>
      <c r="BY4097" s="123"/>
      <c r="CB4097" s="129" t="s">
        <v>3642</v>
      </c>
      <c r="CC4097" s="129" t="s">
        <v>191</v>
      </c>
      <c r="CD4097" s="129" t="s">
        <v>3644</v>
      </c>
      <c r="CE4097" s="129"/>
      <c r="CF4097" s="129"/>
      <c r="CG4097" s="131" t="s">
        <v>18243</v>
      </c>
      <c r="CH4097" s="131" t="s">
        <v>16842</v>
      </c>
      <c r="CI4097" s="124" t="s">
        <v>23080</v>
      </c>
    </row>
    <row r="4098" spans="45:87" ht="15" hidden="1" x14ac:dyDescent="0.25">
      <c r="AS4098" s="124" t="s">
        <v>8293</v>
      </c>
      <c r="AT4098" s="129" t="s">
        <v>3642</v>
      </c>
      <c r="AU4098" s="129" t="s">
        <v>191</v>
      </c>
      <c r="AV4098" s="129" t="s">
        <v>3645</v>
      </c>
      <c r="AW4098" s="129"/>
      <c r="AX4098" s="129"/>
      <c r="AZ4098" s="129" t="s">
        <v>3986</v>
      </c>
      <c r="BA4098" s="130" t="s">
        <v>16843</v>
      </c>
      <c r="BB4098" s="130" t="s">
        <v>16844</v>
      </c>
      <c r="BH4098" s="124"/>
      <c r="BI4098" s="124"/>
      <c r="BP4098" s="123"/>
      <c r="BQ4098" s="123"/>
      <c r="BR4098" s="123"/>
      <c r="BX4098" s="123"/>
      <c r="BY4098" s="123"/>
      <c r="CB4098" s="129" t="s">
        <v>3642</v>
      </c>
      <c r="CC4098" s="129" t="s">
        <v>191</v>
      </c>
      <c r="CD4098" s="129" t="s">
        <v>3645</v>
      </c>
      <c r="CE4098" s="129"/>
      <c r="CF4098" s="129"/>
      <c r="CG4098" s="131" t="s">
        <v>18244</v>
      </c>
      <c r="CH4098" s="131" t="s">
        <v>16844</v>
      </c>
      <c r="CI4098" s="124" t="s">
        <v>23081</v>
      </c>
    </row>
    <row r="4099" spans="45:87" ht="15" hidden="1" x14ac:dyDescent="0.25">
      <c r="AS4099" s="124" t="s">
        <v>8294</v>
      </c>
      <c r="AT4099" s="129" t="s">
        <v>3642</v>
      </c>
      <c r="AU4099" s="129" t="s">
        <v>191</v>
      </c>
      <c r="AV4099" s="129" t="s">
        <v>3646</v>
      </c>
      <c r="AW4099" s="129"/>
      <c r="AX4099" s="129"/>
      <c r="AZ4099" s="129" t="s">
        <v>3986</v>
      </c>
      <c r="BA4099" s="130" t="s">
        <v>16845</v>
      </c>
      <c r="BB4099" s="130" t="s">
        <v>16846</v>
      </c>
      <c r="BH4099" s="124"/>
      <c r="BI4099" s="124"/>
      <c r="BP4099" s="123"/>
      <c r="BQ4099" s="123"/>
      <c r="BR4099" s="123"/>
      <c r="BX4099" s="123"/>
      <c r="BY4099" s="123"/>
      <c r="CB4099" s="129" t="s">
        <v>3642</v>
      </c>
      <c r="CC4099" s="129" t="s">
        <v>191</v>
      </c>
      <c r="CD4099" s="129" t="s">
        <v>3646</v>
      </c>
      <c r="CE4099" s="129"/>
      <c r="CF4099" s="129"/>
      <c r="CG4099" s="131" t="s">
        <v>18245</v>
      </c>
      <c r="CH4099" s="131" t="s">
        <v>16846</v>
      </c>
      <c r="CI4099" s="124" t="s">
        <v>23082</v>
      </c>
    </row>
    <row r="4100" spans="45:87" ht="15" hidden="1" x14ac:dyDescent="0.25">
      <c r="AS4100" s="124" t="s">
        <v>8295</v>
      </c>
      <c r="AT4100" s="129" t="s">
        <v>3642</v>
      </c>
      <c r="AU4100" s="129" t="s">
        <v>191</v>
      </c>
      <c r="AV4100" s="129" t="s">
        <v>3647</v>
      </c>
      <c r="AW4100" s="129"/>
      <c r="AX4100" s="129"/>
      <c r="AZ4100" s="129" t="s">
        <v>3986</v>
      </c>
      <c r="BA4100" s="130" t="s">
        <v>16847</v>
      </c>
      <c r="BB4100" s="130" t="s">
        <v>16848</v>
      </c>
      <c r="BH4100" s="124"/>
      <c r="BI4100" s="124"/>
      <c r="BP4100" s="123"/>
      <c r="BQ4100" s="123"/>
      <c r="BR4100" s="123"/>
      <c r="BX4100" s="123"/>
      <c r="BY4100" s="123"/>
      <c r="CB4100" s="129" t="s">
        <v>3642</v>
      </c>
      <c r="CC4100" s="129" t="s">
        <v>191</v>
      </c>
      <c r="CD4100" s="129" t="s">
        <v>3647</v>
      </c>
      <c r="CE4100" s="129"/>
      <c r="CF4100" s="129"/>
      <c r="CG4100" s="131" t="s">
        <v>18246</v>
      </c>
      <c r="CH4100" s="131" t="s">
        <v>16848</v>
      </c>
      <c r="CI4100" s="124" t="s">
        <v>23083</v>
      </c>
    </row>
    <row r="4101" spans="45:87" ht="15" hidden="1" x14ac:dyDescent="0.25">
      <c r="AS4101" s="124" t="s">
        <v>8296</v>
      </c>
      <c r="AT4101" s="129" t="s">
        <v>3642</v>
      </c>
      <c r="AU4101" s="129" t="s">
        <v>191</v>
      </c>
      <c r="AV4101" s="129" t="s">
        <v>3648</v>
      </c>
      <c r="AW4101" s="129"/>
      <c r="AX4101" s="129"/>
      <c r="AZ4101" s="129" t="s">
        <v>3986</v>
      </c>
      <c r="BA4101" s="130" t="s">
        <v>16849</v>
      </c>
      <c r="BB4101" s="130" t="s">
        <v>16850</v>
      </c>
      <c r="BH4101" s="124"/>
      <c r="BI4101" s="124"/>
      <c r="BP4101" s="123"/>
      <c r="BQ4101" s="123"/>
      <c r="BR4101" s="123"/>
      <c r="BX4101" s="123"/>
      <c r="BY4101" s="123"/>
      <c r="CB4101" s="129" t="s">
        <v>3642</v>
      </c>
      <c r="CC4101" s="129" t="s">
        <v>191</v>
      </c>
      <c r="CD4101" s="129" t="s">
        <v>3648</v>
      </c>
      <c r="CE4101" s="129"/>
      <c r="CF4101" s="129"/>
      <c r="CG4101" s="131" t="s">
        <v>18247</v>
      </c>
      <c r="CH4101" s="131" t="s">
        <v>16850</v>
      </c>
      <c r="CI4101" s="124" t="s">
        <v>23084</v>
      </c>
    </row>
    <row r="4102" spans="45:87" ht="15" hidden="1" x14ac:dyDescent="0.25">
      <c r="AS4102" s="124" t="s">
        <v>8297</v>
      </c>
      <c r="AT4102" s="129" t="s">
        <v>3642</v>
      </c>
      <c r="AU4102" s="129" t="s">
        <v>191</v>
      </c>
      <c r="AV4102" s="129" t="s">
        <v>3649</v>
      </c>
      <c r="AW4102" s="129"/>
      <c r="AX4102" s="129"/>
      <c r="AZ4102" s="129" t="s">
        <v>3986</v>
      </c>
      <c r="BA4102" s="130" t="s">
        <v>16851</v>
      </c>
      <c r="BB4102" s="130" t="s">
        <v>16852</v>
      </c>
      <c r="BH4102" s="124"/>
      <c r="BI4102" s="124"/>
      <c r="BP4102" s="123"/>
      <c r="BQ4102" s="123"/>
      <c r="BR4102" s="123"/>
      <c r="BX4102" s="123"/>
      <c r="BY4102" s="123"/>
      <c r="CB4102" s="129" t="s">
        <v>3642</v>
      </c>
      <c r="CC4102" s="129" t="s">
        <v>191</v>
      </c>
      <c r="CD4102" s="129" t="s">
        <v>3649</v>
      </c>
      <c r="CE4102" s="129"/>
      <c r="CF4102" s="129"/>
      <c r="CG4102" s="131" t="s">
        <v>18248</v>
      </c>
      <c r="CH4102" s="131" t="s">
        <v>16852</v>
      </c>
      <c r="CI4102" s="124" t="s">
        <v>23085</v>
      </c>
    </row>
    <row r="4103" spans="45:87" ht="15" hidden="1" x14ac:dyDescent="0.25">
      <c r="AS4103" s="124" t="s">
        <v>8298</v>
      </c>
      <c r="AT4103" s="129" t="s">
        <v>3642</v>
      </c>
      <c r="AU4103" s="129" t="s">
        <v>191</v>
      </c>
      <c r="AV4103" s="129" t="s">
        <v>3650</v>
      </c>
      <c r="AW4103" s="129"/>
      <c r="AX4103" s="129"/>
      <c r="AZ4103" s="129" t="s">
        <v>3986</v>
      </c>
      <c r="BA4103" s="130" t="s">
        <v>16853</v>
      </c>
      <c r="BB4103" s="130" t="s">
        <v>16854</v>
      </c>
      <c r="BH4103" s="124"/>
      <c r="BI4103" s="124"/>
      <c r="BP4103" s="123"/>
      <c r="BQ4103" s="123"/>
      <c r="BR4103" s="123"/>
      <c r="BX4103" s="123"/>
      <c r="BY4103" s="123"/>
      <c r="CB4103" s="129" t="s">
        <v>3642</v>
      </c>
      <c r="CC4103" s="129" t="s">
        <v>191</v>
      </c>
      <c r="CD4103" s="129" t="s">
        <v>3650</v>
      </c>
      <c r="CE4103" s="129"/>
      <c r="CF4103" s="129"/>
      <c r="CG4103" s="131" t="s">
        <v>18249</v>
      </c>
      <c r="CH4103" s="131" t="s">
        <v>16854</v>
      </c>
      <c r="CI4103" s="124" t="s">
        <v>23086</v>
      </c>
    </row>
    <row r="4104" spans="45:87" ht="15" hidden="1" x14ac:dyDescent="0.25">
      <c r="AS4104" s="124" t="s">
        <v>8299</v>
      </c>
      <c r="AT4104" s="129" t="s">
        <v>3642</v>
      </c>
      <c r="AU4104" s="129" t="s">
        <v>191</v>
      </c>
      <c r="AV4104" s="129" t="s">
        <v>3651</v>
      </c>
      <c r="AW4104" s="129"/>
      <c r="AX4104" s="129"/>
      <c r="AZ4104" s="129" t="s">
        <v>3986</v>
      </c>
      <c r="BA4104" s="130" t="s">
        <v>16855</v>
      </c>
      <c r="BB4104" s="130" t="s">
        <v>16856</v>
      </c>
      <c r="BH4104" s="124"/>
      <c r="BI4104" s="124"/>
      <c r="BP4104" s="123"/>
      <c r="BQ4104" s="123"/>
      <c r="BR4104" s="123"/>
      <c r="BX4104" s="123"/>
      <c r="BY4104" s="123"/>
      <c r="CB4104" s="129" t="s">
        <v>3642</v>
      </c>
      <c r="CC4104" s="129" t="s">
        <v>191</v>
      </c>
      <c r="CD4104" s="129" t="s">
        <v>3651</v>
      </c>
      <c r="CE4104" s="129"/>
      <c r="CF4104" s="129"/>
      <c r="CG4104" s="131" t="s">
        <v>18250</v>
      </c>
      <c r="CH4104" s="131" t="s">
        <v>16856</v>
      </c>
      <c r="CI4104" s="124" t="s">
        <v>23087</v>
      </c>
    </row>
    <row r="4105" spans="45:87" ht="15" hidden="1" x14ac:dyDescent="0.25">
      <c r="AS4105" s="124" t="s">
        <v>8300</v>
      </c>
      <c r="AT4105" s="129" t="s">
        <v>3642</v>
      </c>
      <c r="AU4105" s="129" t="s">
        <v>191</v>
      </c>
      <c r="AV4105" s="129" t="s">
        <v>3652</v>
      </c>
      <c r="AW4105" s="129"/>
      <c r="AX4105" s="129"/>
      <c r="AZ4105" s="129" t="s">
        <v>3986</v>
      </c>
      <c r="BA4105" s="130" t="s">
        <v>16857</v>
      </c>
      <c r="BB4105" s="130" t="s">
        <v>16858</v>
      </c>
      <c r="BH4105" s="124"/>
      <c r="BI4105" s="124"/>
      <c r="BP4105" s="123"/>
      <c r="BQ4105" s="123"/>
      <c r="BR4105" s="123"/>
      <c r="BX4105" s="123"/>
      <c r="BY4105" s="123"/>
      <c r="CB4105" s="129" t="s">
        <v>3642</v>
      </c>
      <c r="CC4105" s="129" t="s">
        <v>191</v>
      </c>
      <c r="CD4105" s="129" t="s">
        <v>3652</v>
      </c>
      <c r="CE4105" s="129"/>
      <c r="CF4105" s="129"/>
      <c r="CG4105" s="131" t="s">
        <v>18251</v>
      </c>
      <c r="CH4105" s="131" t="s">
        <v>16858</v>
      </c>
      <c r="CI4105" s="124" t="s">
        <v>23088</v>
      </c>
    </row>
    <row r="4106" spans="45:87" ht="15" hidden="1" x14ac:dyDescent="0.25">
      <c r="AS4106" s="124" t="s">
        <v>8301</v>
      </c>
      <c r="AT4106" s="129" t="s">
        <v>3642</v>
      </c>
      <c r="AU4106" s="129" t="s">
        <v>171</v>
      </c>
      <c r="AV4106" s="129" t="s">
        <v>3643</v>
      </c>
      <c r="AW4106" s="129" t="s">
        <v>3653</v>
      </c>
      <c r="AX4106" s="129" t="s">
        <v>3654</v>
      </c>
      <c r="AZ4106" s="129" t="s">
        <v>3984</v>
      </c>
      <c r="BA4106" s="130" t="s">
        <v>16859</v>
      </c>
      <c r="BB4106" s="130" t="s">
        <v>16860</v>
      </c>
      <c r="BH4106" s="124"/>
      <c r="BI4106" s="124"/>
      <c r="BP4106" s="123"/>
      <c r="BQ4106" s="123"/>
      <c r="BR4106" s="123"/>
      <c r="BX4106" s="123"/>
      <c r="BY4106" s="123"/>
      <c r="CB4106" s="129" t="s">
        <v>3642</v>
      </c>
      <c r="CC4106" s="129" t="s">
        <v>171</v>
      </c>
      <c r="CD4106" s="129" t="s">
        <v>3643</v>
      </c>
      <c r="CE4106" s="129" t="s">
        <v>3653</v>
      </c>
      <c r="CF4106" s="129" t="s">
        <v>3654</v>
      </c>
      <c r="CG4106" s="131" t="s">
        <v>18252</v>
      </c>
      <c r="CH4106" s="131" t="s">
        <v>16860</v>
      </c>
      <c r="CI4106" s="124" t="s">
        <v>23089</v>
      </c>
    </row>
    <row r="4107" spans="45:87" ht="15" hidden="1" x14ac:dyDescent="0.25">
      <c r="AS4107" s="124" t="s">
        <v>8302</v>
      </c>
      <c r="AT4107" s="129" t="s">
        <v>3642</v>
      </c>
      <c r="AU4107" s="129" t="s">
        <v>171</v>
      </c>
      <c r="AV4107" s="129" t="s">
        <v>3644</v>
      </c>
      <c r="AW4107" s="129" t="s">
        <v>3655</v>
      </c>
      <c r="AX4107" s="129" t="s">
        <v>3656</v>
      </c>
      <c r="AZ4107" s="129" t="s">
        <v>3984</v>
      </c>
      <c r="BA4107" s="130" t="s">
        <v>16861</v>
      </c>
      <c r="BB4107" s="130" t="s">
        <v>16862</v>
      </c>
      <c r="BH4107" s="124"/>
      <c r="BI4107" s="124"/>
      <c r="BP4107" s="123"/>
      <c r="BQ4107" s="123"/>
      <c r="BR4107" s="123"/>
      <c r="BX4107" s="123"/>
      <c r="BY4107" s="123"/>
      <c r="CB4107" s="129" t="s">
        <v>3642</v>
      </c>
      <c r="CC4107" s="129" t="s">
        <v>171</v>
      </c>
      <c r="CD4107" s="129" t="s">
        <v>3644</v>
      </c>
      <c r="CE4107" s="129" t="s">
        <v>3655</v>
      </c>
      <c r="CF4107" s="129" t="s">
        <v>3656</v>
      </c>
      <c r="CG4107" s="131" t="s">
        <v>18253</v>
      </c>
      <c r="CH4107" s="131" t="s">
        <v>16862</v>
      </c>
      <c r="CI4107" s="124" t="s">
        <v>23090</v>
      </c>
    </row>
    <row r="4108" spans="45:87" ht="15" hidden="1" x14ac:dyDescent="0.25">
      <c r="AS4108" s="124" t="s">
        <v>8303</v>
      </c>
      <c r="AT4108" s="129" t="s">
        <v>3642</v>
      </c>
      <c r="AU4108" s="129" t="s">
        <v>171</v>
      </c>
      <c r="AV4108" s="129" t="s">
        <v>3644</v>
      </c>
      <c r="AW4108" s="129" t="s">
        <v>3655</v>
      </c>
      <c r="AX4108" s="129" t="s">
        <v>3657</v>
      </c>
      <c r="AZ4108" s="129" t="s">
        <v>3984</v>
      </c>
      <c r="BA4108" s="130" t="s">
        <v>16863</v>
      </c>
      <c r="BB4108" s="130" t="s">
        <v>16864</v>
      </c>
      <c r="BH4108" s="124"/>
      <c r="BI4108" s="124"/>
      <c r="BP4108" s="123"/>
      <c r="BQ4108" s="123"/>
      <c r="BR4108" s="123"/>
      <c r="BX4108" s="123"/>
      <c r="BY4108" s="123"/>
      <c r="CB4108" s="129" t="s">
        <v>3642</v>
      </c>
      <c r="CC4108" s="129" t="s">
        <v>171</v>
      </c>
      <c r="CD4108" s="129" t="s">
        <v>3644</v>
      </c>
      <c r="CE4108" s="129" t="s">
        <v>3655</v>
      </c>
      <c r="CF4108" s="129" t="s">
        <v>3657</v>
      </c>
      <c r="CG4108" s="131" t="s">
        <v>18253</v>
      </c>
      <c r="CH4108" s="131" t="s">
        <v>16864</v>
      </c>
      <c r="CI4108" s="124" t="s">
        <v>23091</v>
      </c>
    </row>
    <row r="4109" spans="45:87" ht="15" hidden="1" x14ac:dyDescent="0.25">
      <c r="AS4109" s="124" t="s">
        <v>8304</v>
      </c>
      <c r="AT4109" s="129" t="s">
        <v>3642</v>
      </c>
      <c r="AU4109" s="129" t="s">
        <v>171</v>
      </c>
      <c r="AV4109" s="129" t="s">
        <v>3644</v>
      </c>
      <c r="AW4109" s="129" t="s">
        <v>3655</v>
      </c>
      <c r="AX4109" s="129" t="s">
        <v>3658</v>
      </c>
      <c r="AZ4109" s="129" t="s">
        <v>3984</v>
      </c>
      <c r="BA4109" s="130" t="s">
        <v>16865</v>
      </c>
      <c r="BB4109" s="130" t="s">
        <v>16866</v>
      </c>
      <c r="BH4109" s="124"/>
      <c r="BI4109" s="124"/>
      <c r="BP4109" s="123"/>
      <c r="BQ4109" s="123"/>
      <c r="BR4109" s="123"/>
      <c r="BX4109" s="123"/>
      <c r="BY4109" s="123"/>
      <c r="CB4109" s="129" t="s">
        <v>3642</v>
      </c>
      <c r="CC4109" s="129" t="s">
        <v>171</v>
      </c>
      <c r="CD4109" s="129" t="s">
        <v>3644</v>
      </c>
      <c r="CE4109" s="129" t="s">
        <v>3655</v>
      </c>
      <c r="CF4109" s="129" t="s">
        <v>3658</v>
      </c>
      <c r="CG4109" s="131" t="s">
        <v>18253</v>
      </c>
      <c r="CH4109" s="131" t="s">
        <v>16866</v>
      </c>
      <c r="CI4109" s="124" t="s">
        <v>23092</v>
      </c>
    </row>
    <row r="4110" spans="45:87" ht="15" hidden="1" x14ac:dyDescent="0.25">
      <c r="AS4110" s="124" t="s">
        <v>8305</v>
      </c>
      <c r="AT4110" s="129" t="s">
        <v>3642</v>
      </c>
      <c r="AU4110" s="129" t="s">
        <v>171</v>
      </c>
      <c r="AV4110" s="129" t="s">
        <v>3644</v>
      </c>
      <c r="AW4110" s="129" t="s">
        <v>3655</v>
      </c>
      <c r="AX4110" s="129" t="s">
        <v>3659</v>
      </c>
      <c r="AZ4110" s="129" t="s">
        <v>3984</v>
      </c>
      <c r="BA4110" s="130" t="s">
        <v>16867</v>
      </c>
      <c r="BB4110" s="130" t="s">
        <v>16868</v>
      </c>
      <c r="BH4110" s="124"/>
      <c r="BI4110" s="124"/>
      <c r="BP4110" s="123"/>
      <c r="BQ4110" s="123"/>
      <c r="BR4110" s="123"/>
      <c r="BX4110" s="123"/>
      <c r="BY4110" s="123"/>
      <c r="CB4110" s="129" t="s">
        <v>3642</v>
      </c>
      <c r="CC4110" s="129" t="s">
        <v>171</v>
      </c>
      <c r="CD4110" s="129" t="s">
        <v>3644</v>
      </c>
      <c r="CE4110" s="129" t="s">
        <v>3655</v>
      </c>
      <c r="CF4110" s="129" t="s">
        <v>3659</v>
      </c>
      <c r="CG4110" s="131" t="s">
        <v>18253</v>
      </c>
      <c r="CH4110" s="131" t="s">
        <v>16868</v>
      </c>
      <c r="CI4110" s="124" t="s">
        <v>23093</v>
      </c>
    </row>
    <row r="4111" spans="45:87" ht="15" hidden="1" x14ac:dyDescent="0.25">
      <c r="AS4111" s="124" t="s">
        <v>8306</v>
      </c>
      <c r="AT4111" s="129" t="s">
        <v>3642</v>
      </c>
      <c r="AU4111" s="129" t="s">
        <v>171</v>
      </c>
      <c r="AV4111" s="129" t="s">
        <v>3644</v>
      </c>
      <c r="AW4111" s="129" t="s">
        <v>3655</v>
      </c>
      <c r="AX4111" s="129" t="s">
        <v>3660</v>
      </c>
      <c r="AZ4111" s="129" t="s">
        <v>3984</v>
      </c>
      <c r="BA4111" s="130" t="s">
        <v>16869</v>
      </c>
      <c r="BB4111" s="130" t="s">
        <v>16870</v>
      </c>
      <c r="BH4111" s="124"/>
      <c r="BI4111" s="124"/>
      <c r="BP4111" s="123"/>
      <c r="BQ4111" s="123"/>
      <c r="BR4111" s="123"/>
      <c r="BX4111" s="123"/>
      <c r="BY4111" s="123"/>
      <c r="CB4111" s="129" t="s">
        <v>3642</v>
      </c>
      <c r="CC4111" s="129" t="s">
        <v>171</v>
      </c>
      <c r="CD4111" s="129" t="s">
        <v>3644</v>
      </c>
      <c r="CE4111" s="129" t="s">
        <v>3655</v>
      </c>
      <c r="CF4111" s="129" t="s">
        <v>3660</v>
      </c>
      <c r="CG4111" s="131" t="s">
        <v>18253</v>
      </c>
      <c r="CH4111" s="131" t="s">
        <v>16870</v>
      </c>
      <c r="CI4111" s="124" t="s">
        <v>23094</v>
      </c>
    </row>
    <row r="4112" spans="45:87" ht="15" hidden="1" x14ac:dyDescent="0.25">
      <c r="AS4112" s="124" t="s">
        <v>8307</v>
      </c>
      <c r="AT4112" s="129" t="s">
        <v>3642</v>
      </c>
      <c r="AU4112" s="129" t="s">
        <v>171</v>
      </c>
      <c r="AV4112" s="129" t="s">
        <v>3644</v>
      </c>
      <c r="AW4112" s="129" t="s">
        <v>3655</v>
      </c>
      <c r="AX4112" s="129" t="s">
        <v>3661</v>
      </c>
      <c r="AZ4112" s="129" t="s">
        <v>3984</v>
      </c>
      <c r="BA4112" s="130" t="s">
        <v>16871</v>
      </c>
      <c r="BB4112" s="130" t="s">
        <v>16872</v>
      </c>
      <c r="BH4112" s="124"/>
      <c r="BI4112" s="124"/>
      <c r="BP4112" s="123"/>
      <c r="BQ4112" s="123"/>
      <c r="BR4112" s="123"/>
      <c r="BX4112" s="123"/>
      <c r="BY4112" s="123"/>
      <c r="CB4112" s="129" t="s">
        <v>3642</v>
      </c>
      <c r="CC4112" s="129" t="s">
        <v>171</v>
      </c>
      <c r="CD4112" s="129" t="s">
        <v>3644</v>
      </c>
      <c r="CE4112" s="129" t="s">
        <v>3655</v>
      </c>
      <c r="CF4112" s="129" t="s">
        <v>3661</v>
      </c>
      <c r="CG4112" s="131" t="s">
        <v>18253</v>
      </c>
      <c r="CH4112" s="131" t="s">
        <v>16872</v>
      </c>
      <c r="CI4112" s="124" t="s">
        <v>23095</v>
      </c>
    </row>
    <row r="4113" spans="45:87" ht="15" hidden="1" x14ac:dyDescent="0.25">
      <c r="AS4113" s="124" t="s">
        <v>8308</v>
      </c>
      <c r="AT4113" s="129" t="s">
        <v>3642</v>
      </c>
      <c r="AU4113" s="129" t="s">
        <v>171</v>
      </c>
      <c r="AV4113" s="129" t="s">
        <v>3644</v>
      </c>
      <c r="AW4113" s="129" t="s">
        <v>3655</v>
      </c>
      <c r="AX4113" s="129" t="s">
        <v>3662</v>
      </c>
      <c r="AZ4113" s="129" t="s">
        <v>3984</v>
      </c>
      <c r="BA4113" s="130" t="s">
        <v>16873</v>
      </c>
      <c r="BB4113" s="130" t="s">
        <v>16874</v>
      </c>
      <c r="BH4113" s="124"/>
      <c r="BI4113" s="124"/>
      <c r="BP4113" s="123"/>
      <c r="BQ4113" s="123"/>
      <c r="BR4113" s="123"/>
      <c r="BX4113" s="123"/>
      <c r="BY4113" s="123"/>
      <c r="CB4113" s="129" t="s">
        <v>3642</v>
      </c>
      <c r="CC4113" s="129" t="s">
        <v>171</v>
      </c>
      <c r="CD4113" s="129" t="s">
        <v>3644</v>
      </c>
      <c r="CE4113" s="129" t="s">
        <v>3655</v>
      </c>
      <c r="CF4113" s="129" t="s">
        <v>3662</v>
      </c>
      <c r="CG4113" s="131" t="s">
        <v>18253</v>
      </c>
      <c r="CH4113" s="131" t="s">
        <v>16874</v>
      </c>
      <c r="CI4113" s="124" t="s">
        <v>23096</v>
      </c>
    </row>
    <row r="4114" spans="45:87" ht="15" hidden="1" x14ac:dyDescent="0.25">
      <c r="AS4114" s="124" t="s">
        <v>8309</v>
      </c>
      <c r="AT4114" s="129" t="s">
        <v>3642</v>
      </c>
      <c r="AU4114" s="129" t="s">
        <v>171</v>
      </c>
      <c r="AV4114" s="129" t="s">
        <v>3644</v>
      </c>
      <c r="AW4114" s="129" t="s">
        <v>3655</v>
      </c>
      <c r="AX4114" s="129" t="s">
        <v>3663</v>
      </c>
      <c r="AZ4114" s="129" t="s">
        <v>3984</v>
      </c>
      <c r="BA4114" s="130" t="s">
        <v>16875</v>
      </c>
      <c r="BB4114" s="130" t="s">
        <v>16876</v>
      </c>
      <c r="BH4114" s="124"/>
      <c r="BI4114" s="124"/>
      <c r="BP4114" s="123"/>
      <c r="BQ4114" s="123"/>
      <c r="BR4114" s="123"/>
      <c r="BX4114" s="123"/>
      <c r="BY4114" s="123"/>
      <c r="CB4114" s="129" t="s">
        <v>3642</v>
      </c>
      <c r="CC4114" s="129" t="s">
        <v>171</v>
      </c>
      <c r="CD4114" s="129" t="s">
        <v>3644</v>
      </c>
      <c r="CE4114" s="129" t="s">
        <v>3655</v>
      </c>
      <c r="CF4114" s="129" t="s">
        <v>3663</v>
      </c>
      <c r="CG4114" s="131" t="s">
        <v>18253</v>
      </c>
      <c r="CH4114" s="131" t="s">
        <v>16876</v>
      </c>
      <c r="CI4114" s="124" t="s">
        <v>23097</v>
      </c>
    </row>
    <row r="4115" spans="45:87" ht="15" hidden="1" x14ac:dyDescent="0.25">
      <c r="AS4115" s="124" t="s">
        <v>8310</v>
      </c>
      <c r="AT4115" s="129" t="s">
        <v>3642</v>
      </c>
      <c r="AU4115" s="129" t="s">
        <v>171</v>
      </c>
      <c r="AV4115" s="129" t="s">
        <v>3645</v>
      </c>
      <c r="AW4115" s="129" t="s">
        <v>3664</v>
      </c>
      <c r="AX4115" s="129" t="s">
        <v>3665</v>
      </c>
      <c r="AZ4115" s="129" t="s">
        <v>3984</v>
      </c>
      <c r="BA4115" s="130" t="s">
        <v>16877</v>
      </c>
      <c r="BB4115" s="130" t="s">
        <v>16878</v>
      </c>
      <c r="BH4115" s="124"/>
      <c r="BI4115" s="124"/>
      <c r="BP4115" s="123"/>
      <c r="BQ4115" s="123"/>
      <c r="BR4115" s="123"/>
      <c r="BX4115" s="123"/>
      <c r="BY4115" s="123"/>
      <c r="CB4115" s="129" t="s">
        <v>3642</v>
      </c>
      <c r="CC4115" s="129" t="s">
        <v>171</v>
      </c>
      <c r="CD4115" s="129" t="s">
        <v>3645</v>
      </c>
      <c r="CE4115" s="129" t="s">
        <v>3664</v>
      </c>
      <c r="CF4115" s="129" t="s">
        <v>3665</v>
      </c>
      <c r="CG4115" s="131" t="s">
        <v>18254</v>
      </c>
      <c r="CH4115" s="131" t="s">
        <v>16878</v>
      </c>
      <c r="CI4115" s="124" t="s">
        <v>23098</v>
      </c>
    </row>
    <row r="4116" spans="45:87" ht="15" hidden="1" x14ac:dyDescent="0.25">
      <c r="AS4116" s="124" t="s">
        <v>8311</v>
      </c>
      <c r="AT4116" s="129" t="s">
        <v>3642</v>
      </c>
      <c r="AU4116" s="129" t="s">
        <v>171</v>
      </c>
      <c r="AV4116" s="129" t="s">
        <v>3645</v>
      </c>
      <c r="AW4116" s="129" t="s">
        <v>3664</v>
      </c>
      <c r="AX4116" s="129" t="s">
        <v>3666</v>
      </c>
      <c r="AZ4116" s="129" t="s">
        <v>3984</v>
      </c>
      <c r="BA4116" s="130" t="s">
        <v>16879</v>
      </c>
      <c r="BB4116" s="130" t="s">
        <v>16880</v>
      </c>
      <c r="BH4116" s="124"/>
      <c r="BI4116" s="124"/>
      <c r="BP4116" s="123"/>
      <c r="BQ4116" s="123"/>
      <c r="BR4116" s="123"/>
      <c r="BX4116" s="123"/>
      <c r="BY4116" s="123"/>
      <c r="CB4116" s="129" t="s">
        <v>3642</v>
      </c>
      <c r="CC4116" s="129" t="s">
        <v>171</v>
      </c>
      <c r="CD4116" s="129" t="s">
        <v>3645</v>
      </c>
      <c r="CE4116" s="129" t="s">
        <v>3664</v>
      </c>
      <c r="CF4116" s="129" t="s">
        <v>3666</v>
      </c>
      <c r="CG4116" s="131" t="s">
        <v>18254</v>
      </c>
      <c r="CH4116" s="131" t="s">
        <v>16880</v>
      </c>
      <c r="CI4116" s="124" t="s">
        <v>23099</v>
      </c>
    </row>
    <row r="4117" spans="45:87" ht="15" hidden="1" x14ac:dyDescent="0.25">
      <c r="AS4117" s="124" t="s">
        <v>8312</v>
      </c>
      <c r="AT4117" s="129" t="s">
        <v>3642</v>
      </c>
      <c r="AU4117" s="129" t="s">
        <v>171</v>
      </c>
      <c r="AV4117" s="129" t="s">
        <v>3645</v>
      </c>
      <c r="AW4117" s="129" t="s">
        <v>3664</v>
      </c>
      <c r="AX4117" s="129" t="s">
        <v>3667</v>
      </c>
      <c r="AZ4117" s="129" t="s">
        <v>3984</v>
      </c>
      <c r="BA4117" s="130" t="s">
        <v>16881</v>
      </c>
      <c r="BB4117" s="130" t="s">
        <v>16882</v>
      </c>
      <c r="BH4117" s="124"/>
      <c r="BI4117" s="124"/>
      <c r="BP4117" s="123"/>
      <c r="BQ4117" s="123"/>
      <c r="BR4117" s="123"/>
      <c r="BX4117" s="123"/>
      <c r="BY4117" s="123"/>
      <c r="CB4117" s="129" t="s">
        <v>3642</v>
      </c>
      <c r="CC4117" s="129" t="s">
        <v>171</v>
      </c>
      <c r="CD4117" s="129" t="s">
        <v>3645</v>
      </c>
      <c r="CE4117" s="129" t="s">
        <v>3664</v>
      </c>
      <c r="CF4117" s="129" t="s">
        <v>3667</v>
      </c>
      <c r="CG4117" s="131" t="s">
        <v>18254</v>
      </c>
      <c r="CH4117" s="131" t="s">
        <v>16882</v>
      </c>
      <c r="CI4117" s="124" t="s">
        <v>23100</v>
      </c>
    </row>
    <row r="4118" spans="45:87" ht="15" hidden="1" x14ac:dyDescent="0.25">
      <c r="AS4118" s="124" t="s">
        <v>8313</v>
      </c>
      <c r="AT4118" s="129" t="s">
        <v>3642</v>
      </c>
      <c r="AU4118" s="129" t="s">
        <v>171</v>
      </c>
      <c r="AV4118" s="129" t="s">
        <v>3645</v>
      </c>
      <c r="AW4118" s="129" t="s">
        <v>3664</v>
      </c>
      <c r="AX4118" s="129" t="s">
        <v>3668</v>
      </c>
      <c r="AZ4118" s="129" t="s">
        <v>3984</v>
      </c>
      <c r="BA4118" s="130" t="s">
        <v>16883</v>
      </c>
      <c r="BB4118" s="130" t="s">
        <v>16884</v>
      </c>
      <c r="BH4118" s="124"/>
      <c r="BI4118" s="124"/>
      <c r="BP4118" s="123"/>
      <c r="BQ4118" s="123"/>
      <c r="BR4118" s="123"/>
      <c r="BX4118" s="123"/>
      <c r="BY4118" s="123"/>
      <c r="CB4118" s="129" t="s">
        <v>3642</v>
      </c>
      <c r="CC4118" s="129" t="s">
        <v>171</v>
      </c>
      <c r="CD4118" s="129" t="s">
        <v>3645</v>
      </c>
      <c r="CE4118" s="129" t="s">
        <v>3664</v>
      </c>
      <c r="CF4118" s="129" t="s">
        <v>3668</v>
      </c>
      <c r="CG4118" s="131" t="s">
        <v>18254</v>
      </c>
      <c r="CH4118" s="131" t="s">
        <v>16884</v>
      </c>
      <c r="CI4118" s="124" t="s">
        <v>23101</v>
      </c>
    </row>
    <row r="4119" spans="45:87" ht="15" hidden="1" x14ac:dyDescent="0.25">
      <c r="AS4119" s="124" t="s">
        <v>8314</v>
      </c>
      <c r="AT4119" s="129" t="s">
        <v>3642</v>
      </c>
      <c r="AU4119" s="129" t="s">
        <v>171</v>
      </c>
      <c r="AV4119" s="129" t="s">
        <v>3645</v>
      </c>
      <c r="AW4119" s="129" t="s">
        <v>3664</v>
      </c>
      <c r="AX4119" s="129" t="s">
        <v>3669</v>
      </c>
      <c r="AZ4119" s="129" t="s">
        <v>3984</v>
      </c>
      <c r="BA4119" s="130" t="s">
        <v>16885</v>
      </c>
      <c r="BB4119" s="130" t="s">
        <v>16886</v>
      </c>
      <c r="BH4119" s="124"/>
      <c r="BI4119" s="124"/>
      <c r="BP4119" s="123"/>
      <c r="BQ4119" s="123"/>
      <c r="BR4119" s="123"/>
      <c r="BX4119" s="123"/>
      <c r="BY4119" s="123"/>
      <c r="CB4119" s="129" t="s">
        <v>3642</v>
      </c>
      <c r="CC4119" s="129" t="s">
        <v>171</v>
      </c>
      <c r="CD4119" s="129" t="s">
        <v>3645</v>
      </c>
      <c r="CE4119" s="129" t="s">
        <v>3664</v>
      </c>
      <c r="CF4119" s="129" t="s">
        <v>3669</v>
      </c>
      <c r="CG4119" s="131" t="s">
        <v>18254</v>
      </c>
      <c r="CH4119" s="131" t="s">
        <v>16886</v>
      </c>
      <c r="CI4119" s="124" t="s">
        <v>23102</v>
      </c>
    </row>
    <row r="4120" spans="45:87" ht="15" hidden="1" x14ac:dyDescent="0.25">
      <c r="AS4120" s="124" t="s">
        <v>8315</v>
      </c>
      <c r="AT4120" s="129" t="s">
        <v>3642</v>
      </c>
      <c r="AU4120" s="129" t="s">
        <v>171</v>
      </c>
      <c r="AV4120" s="129" t="s">
        <v>3645</v>
      </c>
      <c r="AW4120" s="129" t="s">
        <v>3664</v>
      </c>
      <c r="AX4120" s="129" t="s">
        <v>3670</v>
      </c>
      <c r="AZ4120" s="129" t="s">
        <v>3984</v>
      </c>
      <c r="BA4120" s="130" t="s">
        <v>16887</v>
      </c>
      <c r="BB4120" s="130" t="s">
        <v>16888</v>
      </c>
      <c r="BH4120" s="124"/>
      <c r="BI4120" s="124"/>
      <c r="BP4120" s="123"/>
      <c r="BQ4120" s="123"/>
      <c r="BR4120" s="123"/>
      <c r="BX4120" s="123"/>
      <c r="BY4120" s="123"/>
      <c r="CB4120" s="129" t="s">
        <v>3642</v>
      </c>
      <c r="CC4120" s="129" t="s">
        <v>171</v>
      </c>
      <c r="CD4120" s="129" t="s">
        <v>3645</v>
      </c>
      <c r="CE4120" s="129" t="s">
        <v>3664</v>
      </c>
      <c r="CF4120" s="129" t="s">
        <v>3670</v>
      </c>
      <c r="CG4120" s="131" t="s">
        <v>18254</v>
      </c>
      <c r="CH4120" s="131" t="s">
        <v>16888</v>
      </c>
      <c r="CI4120" s="124" t="s">
        <v>23103</v>
      </c>
    </row>
    <row r="4121" spans="45:87" ht="15" hidden="1" x14ac:dyDescent="0.25">
      <c r="AS4121" s="124" t="s">
        <v>8316</v>
      </c>
      <c r="AT4121" s="129" t="s">
        <v>3642</v>
      </c>
      <c r="AU4121" s="129" t="s">
        <v>171</v>
      </c>
      <c r="AV4121" s="129" t="s">
        <v>3645</v>
      </c>
      <c r="AW4121" s="129" t="s">
        <v>3664</v>
      </c>
      <c r="AX4121" s="129" t="s">
        <v>3671</v>
      </c>
      <c r="AZ4121" s="129" t="s">
        <v>3984</v>
      </c>
      <c r="BA4121" s="130" t="s">
        <v>16889</v>
      </c>
      <c r="BB4121" s="130" t="s">
        <v>16890</v>
      </c>
      <c r="BH4121" s="124"/>
      <c r="BI4121" s="124"/>
      <c r="BP4121" s="123"/>
      <c r="BQ4121" s="123"/>
      <c r="BR4121" s="123"/>
      <c r="BX4121" s="123"/>
      <c r="BY4121" s="123"/>
      <c r="CB4121" s="129" t="s">
        <v>3642</v>
      </c>
      <c r="CC4121" s="129" t="s">
        <v>171</v>
      </c>
      <c r="CD4121" s="129" t="s">
        <v>3645</v>
      </c>
      <c r="CE4121" s="129" t="s">
        <v>3664</v>
      </c>
      <c r="CF4121" s="129" t="s">
        <v>3671</v>
      </c>
      <c r="CG4121" s="131" t="s">
        <v>18254</v>
      </c>
      <c r="CH4121" s="131" t="s">
        <v>16890</v>
      </c>
      <c r="CI4121" s="124" t="s">
        <v>23104</v>
      </c>
    </row>
    <row r="4122" spans="45:87" ht="15" hidden="1" x14ac:dyDescent="0.25">
      <c r="AS4122" s="124" t="s">
        <v>8317</v>
      </c>
      <c r="AT4122" s="129" t="s">
        <v>3642</v>
      </c>
      <c r="AU4122" s="129" t="s">
        <v>171</v>
      </c>
      <c r="AV4122" s="129" t="s">
        <v>3646</v>
      </c>
      <c r="AW4122" s="129" t="s">
        <v>3672</v>
      </c>
      <c r="AX4122" s="129" t="s">
        <v>3673</v>
      </c>
      <c r="AZ4122" s="129" t="s">
        <v>3984</v>
      </c>
      <c r="BA4122" s="130" t="s">
        <v>16891</v>
      </c>
      <c r="BB4122" s="130" t="s">
        <v>16892</v>
      </c>
      <c r="BH4122" s="124"/>
      <c r="BI4122" s="124"/>
      <c r="BP4122" s="123"/>
      <c r="BQ4122" s="123"/>
      <c r="BR4122" s="123"/>
      <c r="BX4122" s="123"/>
      <c r="BY4122" s="123"/>
      <c r="CB4122" s="129" t="s">
        <v>3642</v>
      </c>
      <c r="CC4122" s="129" t="s">
        <v>171</v>
      </c>
      <c r="CD4122" s="129" t="s">
        <v>3646</v>
      </c>
      <c r="CE4122" s="129" t="s">
        <v>3672</v>
      </c>
      <c r="CF4122" s="129" t="s">
        <v>3673</v>
      </c>
      <c r="CG4122" s="131" t="s">
        <v>18255</v>
      </c>
      <c r="CH4122" s="131" t="s">
        <v>16892</v>
      </c>
      <c r="CI4122" s="124" t="s">
        <v>23105</v>
      </c>
    </row>
    <row r="4123" spans="45:87" ht="15" hidden="1" x14ac:dyDescent="0.25">
      <c r="AS4123" s="124" t="s">
        <v>8318</v>
      </c>
      <c r="AT4123" s="129" t="s">
        <v>3642</v>
      </c>
      <c r="AU4123" s="129" t="s">
        <v>171</v>
      </c>
      <c r="AV4123" s="129" t="s">
        <v>3646</v>
      </c>
      <c r="AW4123" s="129" t="s">
        <v>3672</v>
      </c>
      <c r="AX4123" s="129" t="s">
        <v>3674</v>
      </c>
      <c r="AZ4123" s="129" t="s">
        <v>3984</v>
      </c>
      <c r="BA4123" s="130" t="s">
        <v>16893</v>
      </c>
      <c r="BB4123" s="130" t="s">
        <v>16894</v>
      </c>
      <c r="BH4123" s="124"/>
      <c r="BI4123" s="124"/>
      <c r="BP4123" s="123"/>
      <c r="BQ4123" s="123"/>
      <c r="BR4123" s="123"/>
      <c r="BX4123" s="123"/>
      <c r="BY4123" s="123"/>
      <c r="CB4123" s="129" t="s">
        <v>3642</v>
      </c>
      <c r="CC4123" s="129" t="s">
        <v>171</v>
      </c>
      <c r="CD4123" s="129" t="s">
        <v>3646</v>
      </c>
      <c r="CE4123" s="129" t="s">
        <v>3672</v>
      </c>
      <c r="CF4123" s="129" t="s">
        <v>3674</v>
      </c>
      <c r="CG4123" s="131" t="s">
        <v>18255</v>
      </c>
      <c r="CH4123" s="131" t="s">
        <v>16894</v>
      </c>
      <c r="CI4123" s="124" t="s">
        <v>23106</v>
      </c>
    </row>
    <row r="4124" spans="45:87" ht="15" hidden="1" x14ac:dyDescent="0.25">
      <c r="AS4124" s="124" t="s">
        <v>8319</v>
      </c>
      <c r="AT4124" s="129" t="s">
        <v>3642</v>
      </c>
      <c r="AU4124" s="129" t="s">
        <v>171</v>
      </c>
      <c r="AV4124" s="129" t="s">
        <v>3646</v>
      </c>
      <c r="AW4124" s="129" t="s">
        <v>3672</v>
      </c>
      <c r="AX4124" s="129" t="s">
        <v>3675</v>
      </c>
      <c r="AZ4124" s="129" t="s">
        <v>3984</v>
      </c>
      <c r="BA4124" s="130" t="s">
        <v>16895</v>
      </c>
      <c r="BB4124" s="130" t="s">
        <v>16896</v>
      </c>
      <c r="BH4124" s="124"/>
      <c r="BI4124" s="124"/>
      <c r="BP4124" s="123"/>
      <c r="BQ4124" s="123"/>
      <c r="BR4124" s="123"/>
      <c r="BX4124" s="123"/>
      <c r="BY4124" s="123"/>
      <c r="CB4124" s="129" t="s">
        <v>3642</v>
      </c>
      <c r="CC4124" s="129" t="s">
        <v>171</v>
      </c>
      <c r="CD4124" s="129" t="s">
        <v>3646</v>
      </c>
      <c r="CE4124" s="129" t="s">
        <v>3672</v>
      </c>
      <c r="CF4124" s="129" t="s">
        <v>3675</v>
      </c>
      <c r="CG4124" s="131" t="s">
        <v>18255</v>
      </c>
      <c r="CH4124" s="131" t="s">
        <v>16896</v>
      </c>
      <c r="CI4124" s="124" t="s">
        <v>23107</v>
      </c>
    </row>
    <row r="4125" spans="45:87" ht="15" hidden="1" x14ac:dyDescent="0.25">
      <c r="AS4125" s="124" t="s">
        <v>8320</v>
      </c>
      <c r="AT4125" s="129" t="s">
        <v>3642</v>
      </c>
      <c r="AU4125" s="129" t="s">
        <v>171</v>
      </c>
      <c r="AV4125" s="129" t="s">
        <v>3646</v>
      </c>
      <c r="AW4125" s="129" t="s">
        <v>3672</v>
      </c>
      <c r="AX4125" s="129" t="s">
        <v>3676</v>
      </c>
      <c r="AZ4125" s="129" t="s">
        <v>3984</v>
      </c>
      <c r="BA4125" s="130" t="s">
        <v>16897</v>
      </c>
      <c r="BB4125" s="130" t="s">
        <v>16898</v>
      </c>
      <c r="BH4125" s="124"/>
      <c r="BI4125" s="124"/>
      <c r="BP4125" s="123"/>
      <c r="BQ4125" s="123"/>
      <c r="BR4125" s="123"/>
      <c r="BX4125" s="123"/>
      <c r="BY4125" s="123"/>
      <c r="CB4125" s="129" t="s">
        <v>3642</v>
      </c>
      <c r="CC4125" s="129" t="s">
        <v>171</v>
      </c>
      <c r="CD4125" s="129" t="s">
        <v>3646</v>
      </c>
      <c r="CE4125" s="129" t="s">
        <v>3672</v>
      </c>
      <c r="CF4125" s="129" t="s">
        <v>3676</v>
      </c>
      <c r="CG4125" s="131" t="s">
        <v>18255</v>
      </c>
      <c r="CH4125" s="131" t="s">
        <v>16898</v>
      </c>
      <c r="CI4125" s="124" t="s">
        <v>23108</v>
      </c>
    </row>
    <row r="4126" spans="45:87" ht="15" hidden="1" x14ac:dyDescent="0.25">
      <c r="AS4126" s="124" t="s">
        <v>8321</v>
      </c>
      <c r="AT4126" s="129" t="s">
        <v>3642</v>
      </c>
      <c r="AU4126" s="129" t="s">
        <v>171</v>
      </c>
      <c r="AV4126" s="129" t="s">
        <v>3646</v>
      </c>
      <c r="AW4126" s="129" t="s">
        <v>3672</v>
      </c>
      <c r="AX4126" s="129" t="s">
        <v>3677</v>
      </c>
      <c r="AZ4126" s="129" t="s">
        <v>3984</v>
      </c>
      <c r="BA4126" s="130" t="s">
        <v>16899</v>
      </c>
      <c r="BB4126" s="130" t="s">
        <v>16900</v>
      </c>
      <c r="BH4126" s="124"/>
      <c r="BI4126" s="124"/>
      <c r="BP4126" s="123"/>
      <c r="BQ4126" s="123"/>
      <c r="BR4126" s="123"/>
      <c r="BX4126" s="123"/>
      <c r="BY4126" s="123"/>
      <c r="CB4126" s="129" t="s">
        <v>3642</v>
      </c>
      <c r="CC4126" s="129" t="s">
        <v>171</v>
      </c>
      <c r="CD4126" s="129" t="s">
        <v>3646</v>
      </c>
      <c r="CE4126" s="129" t="s">
        <v>3672</v>
      </c>
      <c r="CF4126" s="129" t="s">
        <v>3677</v>
      </c>
      <c r="CG4126" s="131" t="s">
        <v>18255</v>
      </c>
      <c r="CH4126" s="131" t="s">
        <v>16900</v>
      </c>
      <c r="CI4126" s="124" t="s">
        <v>23109</v>
      </c>
    </row>
    <row r="4127" spans="45:87" ht="15" hidden="1" x14ac:dyDescent="0.25">
      <c r="AS4127" s="124" t="s">
        <v>8322</v>
      </c>
      <c r="AT4127" s="129" t="s">
        <v>3642</v>
      </c>
      <c r="AU4127" s="129" t="s">
        <v>171</v>
      </c>
      <c r="AV4127" s="129" t="s">
        <v>3646</v>
      </c>
      <c r="AW4127" s="129" t="s">
        <v>3672</v>
      </c>
      <c r="AX4127" s="129" t="s">
        <v>3678</v>
      </c>
      <c r="AZ4127" s="129" t="s">
        <v>3984</v>
      </c>
      <c r="BA4127" s="130" t="s">
        <v>16901</v>
      </c>
      <c r="BB4127" s="130" t="s">
        <v>16902</v>
      </c>
      <c r="BH4127" s="124"/>
      <c r="BI4127" s="124"/>
      <c r="BP4127" s="123"/>
      <c r="BQ4127" s="123"/>
      <c r="BR4127" s="123"/>
      <c r="BX4127" s="123"/>
      <c r="BY4127" s="123"/>
      <c r="CB4127" s="129" t="s">
        <v>3642</v>
      </c>
      <c r="CC4127" s="129" t="s">
        <v>171</v>
      </c>
      <c r="CD4127" s="129" t="s">
        <v>3646</v>
      </c>
      <c r="CE4127" s="129" t="s">
        <v>3672</v>
      </c>
      <c r="CF4127" s="129" t="s">
        <v>3678</v>
      </c>
      <c r="CG4127" s="131" t="s">
        <v>18255</v>
      </c>
      <c r="CH4127" s="131" t="s">
        <v>16902</v>
      </c>
      <c r="CI4127" s="124" t="s">
        <v>23110</v>
      </c>
    </row>
    <row r="4128" spans="45:87" ht="15" hidden="1" x14ac:dyDescent="0.25">
      <c r="AS4128" s="124" t="s">
        <v>8323</v>
      </c>
      <c r="AT4128" s="129" t="s">
        <v>3642</v>
      </c>
      <c r="AU4128" s="129" t="s">
        <v>171</v>
      </c>
      <c r="AV4128" s="129" t="s">
        <v>3646</v>
      </c>
      <c r="AW4128" s="129" t="s">
        <v>3672</v>
      </c>
      <c r="AX4128" s="129" t="s">
        <v>3679</v>
      </c>
      <c r="AZ4128" s="129" t="s">
        <v>3984</v>
      </c>
      <c r="BA4128" s="130" t="s">
        <v>16903</v>
      </c>
      <c r="BB4128" s="130" t="s">
        <v>16904</v>
      </c>
      <c r="BH4128" s="124"/>
      <c r="BI4128" s="124"/>
      <c r="BP4128" s="123"/>
      <c r="BQ4128" s="123"/>
      <c r="BR4128" s="123"/>
      <c r="BX4128" s="123"/>
      <c r="BY4128" s="123"/>
      <c r="CB4128" s="129" t="s">
        <v>3642</v>
      </c>
      <c r="CC4128" s="129" t="s">
        <v>171</v>
      </c>
      <c r="CD4128" s="129" t="s">
        <v>3646</v>
      </c>
      <c r="CE4128" s="129" t="s">
        <v>3672</v>
      </c>
      <c r="CF4128" s="129" t="s">
        <v>3679</v>
      </c>
      <c r="CG4128" s="131" t="s">
        <v>18255</v>
      </c>
      <c r="CH4128" s="131" t="s">
        <v>16904</v>
      </c>
      <c r="CI4128" s="124" t="s">
        <v>23111</v>
      </c>
    </row>
    <row r="4129" spans="45:87" ht="15" hidden="1" x14ac:dyDescent="0.25">
      <c r="AS4129" s="124" t="s">
        <v>8324</v>
      </c>
      <c r="AT4129" s="129" t="s">
        <v>3642</v>
      </c>
      <c r="AU4129" s="129" t="s">
        <v>171</v>
      </c>
      <c r="AV4129" s="129" t="s">
        <v>3647</v>
      </c>
      <c r="AW4129" s="129" t="s">
        <v>3680</v>
      </c>
      <c r="AX4129" s="129" t="s">
        <v>3681</v>
      </c>
      <c r="AZ4129" s="129" t="s">
        <v>3984</v>
      </c>
      <c r="BA4129" s="130" t="s">
        <v>16905</v>
      </c>
      <c r="BB4129" s="130" t="s">
        <v>16906</v>
      </c>
      <c r="BH4129" s="124"/>
      <c r="BI4129" s="124"/>
      <c r="BP4129" s="123"/>
      <c r="BQ4129" s="123"/>
      <c r="BR4129" s="123"/>
      <c r="BX4129" s="123"/>
      <c r="BY4129" s="123"/>
      <c r="CB4129" s="129" t="s">
        <v>3642</v>
      </c>
      <c r="CC4129" s="129" t="s">
        <v>171</v>
      </c>
      <c r="CD4129" s="129" t="s">
        <v>3647</v>
      </c>
      <c r="CE4129" s="129" t="s">
        <v>3680</v>
      </c>
      <c r="CF4129" s="129" t="s">
        <v>3681</v>
      </c>
      <c r="CG4129" s="131" t="s">
        <v>18256</v>
      </c>
      <c r="CH4129" s="131" t="s">
        <v>16906</v>
      </c>
      <c r="CI4129" s="124" t="s">
        <v>23112</v>
      </c>
    </row>
    <row r="4130" spans="45:87" ht="15" hidden="1" x14ac:dyDescent="0.25">
      <c r="AS4130" s="124" t="s">
        <v>8325</v>
      </c>
      <c r="AT4130" s="129" t="s">
        <v>3642</v>
      </c>
      <c r="AU4130" s="129" t="s">
        <v>171</v>
      </c>
      <c r="AV4130" s="129" t="s">
        <v>3647</v>
      </c>
      <c r="AW4130" s="129" t="s">
        <v>3680</v>
      </c>
      <c r="AX4130" s="129" t="s">
        <v>3682</v>
      </c>
      <c r="AZ4130" s="129" t="s">
        <v>3984</v>
      </c>
      <c r="BA4130" s="130" t="s">
        <v>16907</v>
      </c>
      <c r="BB4130" s="130" t="s">
        <v>16908</v>
      </c>
      <c r="BH4130" s="124"/>
      <c r="BI4130" s="124"/>
      <c r="BP4130" s="123"/>
      <c r="BQ4130" s="123"/>
      <c r="BR4130" s="123"/>
      <c r="BX4130" s="123"/>
      <c r="BY4130" s="123"/>
      <c r="CB4130" s="129" t="s">
        <v>3642</v>
      </c>
      <c r="CC4130" s="129" t="s">
        <v>171</v>
      </c>
      <c r="CD4130" s="129" t="s">
        <v>3647</v>
      </c>
      <c r="CE4130" s="129" t="s">
        <v>3680</v>
      </c>
      <c r="CF4130" s="129" t="s">
        <v>3682</v>
      </c>
      <c r="CG4130" s="131" t="s">
        <v>18256</v>
      </c>
      <c r="CH4130" s="131" t="s">
        <v>16908</v>
      </c>
      <c r="CI4130" s="124" t="s">
        <v>23113</v>
      </c>
    </row>
    <row r="4131" spans="45:87" ht="15" hidden="1" x14ac:dyDescent="0.25">
      <c r="AS4131" s="124" t="s">
        <v>8326</v>
      </c>
      <c r="AT4131" s="129" t="s">
        <v>3642</v>
      </c>
      <c r="AU4131" s="129" t="s">
        <v>171</v>
      </c>
      <c r="AV4131" s="129" t="s">
        <v>3647</v>
      </c>
      <c r="AW4131" s="129" t="s">
        <v>3680</v>
      </c>
      <c r="AX4131" s="129" t="s">
        <v>3683</v>
      </c>
      <c r="AZ4131" s="129" t="s">
        <v>3984</v>
      </c>
      <c r="BA4131" s="130" t="s">
        <v>16909</v>
      </c>
      <c r="BB4131" s="130" t="s">
        <v>16910</v>
      </c>
      <c r="BH4131" s="124"/>
      <c r="BI4131" s="124"/>
      <c r="BP4131" s="123"/>
      <c r="BQ4131" s="123"/>
      <c r="BR4131" s="123"/>
      <c r="BX4131" s="123"/>
      <c r="BY4131" s="123"/>
      <c r="CB4131" s="129" t="s">
        <v>3642</v>
      </c>
      <c r="CC4131" s="129" t="s">
        <v>171</v>
      </c>
      <c r="CD4131" s="129" t="s">
        <v>3647</v>
      </c>
      <c r="CE4131" s="129" t="s">
        <v>3680</v>
      </c>
      <c r="CF4131" s="129" t="s">
        <v>3683</v>
      </c>
      <c r="CG4131" s="131" t="s">
        <v>18256</v>
      </c>
      <c r="CH4131" s="131" t="s">
        <v>16910</v>
      </c>
      <c r="CI4131" s="124" t="s">
        <v>23114</v>
      </c>
    </row>
    <row r="4132" spans="45:87" ht="15" hidden="1" x14ac:dyDescent="0.25">
      <c r="AS4132" s="124" t="s">
        <v>8327</v>
      </c>
      <c r="AT4132" s="129" t="s">
        <v>3642</v>
      </c>
      <c r="AU4132" s="129" t="s">
        <v>171</v>
      </c>
      <c r="AV4132" s="129" t="s">
        <v>3647</v>
      </c>
      <c r="AW4132" s="129" t="s">
        <v>3680</v>
      </c>
      <c r="AX4132" s="129" t="s">
        <v>3684</v>
      </c>
      <c r="AZ4132" s="129" t="s">
        <v>3984</v>
      </c>
      <c r="BA4132" s="130" t="s">
        <v>16911</v>
      </c>
      <c r="BB4132" s="130" t="s">
        <v>16912</v>
      </c>
      <c r="BH4132" s="124"/>
      <c r="BI4132" s="124"/>
      <c r="BP4132" s="123"/>
      <c r="BQ4132" s="123"/>
      <c r="BR4132" s="123"/>
      <c r="BX4132" s="123"/>
      <c r="BY4132" s="123"/>
      <c r="CB4132" s="129" t="s">
        <v>3642</v>
      </c>
      <c r="CC4132" s="129" t="s">
        <v>171</v>
      </c>
      <c r="CD4132" s="129" t="s">
        <v>3647</v>
      </c>
      <c r="CE4132" s="129" t="s">
        <v>3680</v>
      </c>
      <c r="CF4132" s="129" t="s">
        <v>3684</v>
      </c>
      <c r="CG4132" s="131" t="s">
        <v>18256</v>
      </c>
      <c r="CH4132" s="131" t="s">
        <v>16912</v>
      </c>
      <c r="CI4132" s="124" t="s">
        <v>23115</v>
      </c>
    </row>
    <row r="4133" spans="45:87" ht="15" hidden="1" x14ac:dyDescent="0.25">
      <c r="AS4133" s="124" t="s">
        <v>8328</v>
      </c>
      <c r="AT4133" s="129" t="s">
        <v>3642</v>
      </c>
      <c r="AU4133" s="129" t="s">
        <v>171</v>
      </c>
      <c r="AV4133" s="129" t="s">
        <v>3647</v>
      </c>
      <c r="AW4133" s="129" t="s">
        <v>3680</v>
      </c>
      <c r="AX4133" s="129" t="s">
        <v>3685</v>
      </c>
      <c r="AZ4133" s="129" t="s">
        <v>3984</v>
      </c>
      <c r="BA4133" s="130" t="s">
        <v>16913</v>
      </c>
      <c r="BB4133" s="130" t="s">
        <v>16914</v>
      </c>
      <c r="BH4133" s="124"/>
      <c r="BI4133" s="124"/>
      <c r="BP4133" s="123"/>
      <c r="BQ4133" s="123"/>
      <c r="BR4133" s="123"/>
      <c r="BX4133" s="123"/>
      <c r="BY4133" s="123"/>
      <c r="CB4133" s="129" t="s">
        <v>3642</v>
      </c>
      <c r="CC4133" s="129" t="s">
        <v>171</v>
      </c>
      <c r="CD4133" s="129" t="s">
        <v>3647</v>
      </c>
      <c r="CE4133" s="129" t="s">
        <v>3680</v>
      </c>
      <c r="CF4133" s="129" t="s">
        <v>3685</v>
      </c>
      <c r="CG4133" s="131" t="s">
        <v>18256</v>
      </c>
      <c r="CH4133" s="131" t="s">
        <v>16914</v>
      </c>
      <c r="CI4133" s="124" t="s">
        <v>23116</v>
      </c>
    </row>
    <row r="4134" spans="45:87" ht="15" hidden="1" x14ac:dyDescent="0.25">
      <c r="AS4134" s="124" t="s">
        <v>8329</v>
      </c>
      <c r="AT4134" s="129" t="s">
        <v>3642</v>
      </c>
      <c r="AU4134" s="129" t="s">
        <v>171</v>
      </c>
      <c r="AV4134" s="129" t="s">
        <v>3647</v>
      </c>
      <c r="AW4134" s="129" t="s">
        <v>3680</v>
      </c>
      <c r="AX4134" s="129" t="s">
        <v>3686</v>
      </c>
      <c r="AZ4134" s="129" t="s">
        <v>3984</v>
      </c>
      <c r="BA4134" s="130" t="s">
        <v>16915</v>
      </c>
      <c r="BB4134" s="130" t="s">
        <v>16916</v>
      </c>
      <c r="BH4134" s="124"/>
      <c r="BI4134" s="124"/>
      <c r="BP4134" s="123"/>
      <c r="BQ4134" s="123"/>
      <c r="BR4134" s="123"/>
      <c r="BX4134" s="123"/>
      <c r="BY4134" s="123"/>
      <c r="CB4134" s="129" t="s">
        <v>3642</v>
      </c>
      <c r="CC4134" s="129" t="s">
        <v>171</v>
      </c>
      <c r="CD4134" s="129" t="s">
        <v>3647</v>
      </c>
      <c r="CE4134" s="129" t="s">
        <v>3680</v>
      </c>
      <c r="CF4134" s="129" t="s">
        <v>3686</v>
      </c>
      <c r="CG4134" s="131" t="s">
        <v>18256</v>
      </c>
      <c r="CH4134" s="131" t="s">
        <v>16916</v>
      </c>
      <c r="CI4134" s="124" t="s">
        <v>23117</v>
      </c>
    </row>
    <row r="4135" spans="45:87" ht="15" hidden="1" x14ac:dyDescent="0.25">
      <c r="AS4135" s="124" t="s">
        <v>8330</v>
      </c>
      <c r="AT4135" s="129" t="s">
        <v>3642</v>
      </c>
      <c r="AU4135" s="129" t="s">
        <v>171</v>
      </c>
      <c r="AV4135" s="129" t="s">
        <v>3647</v>
      </c>
      <c r="AW4135" s="129" t="s">
        <v>3680</v>
      </c>
      <c r="AX4135" s="129" t="s">
        <v>3687</v>
      </c>
      <c r="AZ4135" s="129" t="s">
        <v>3984</v>
      </c>
      <c r="BA4135" s="130" t="s">
        <v>16917</v>
      </c>
      <c r="BB4135" s="130" t="s">
        <v>16918</v>
      </c>
      <c r="BH4135" s="124"/>
      <c r="BI4135" s="124"/>
      <c r="BP4135" s="123"/>
      <c r="BQ4135" s="123"/>
      <c r="BR4135" s="123"/>
      <c r="BX4135" s="123"/>
      <c r="BY4135" s="123"/>
      <c r="CB4135" s="129" t="s">
        <v>3642</v>
      </c>
      <c r="CC4135" s="129" t="s">
        <v>171</v>
      </c>
      <c r="CD4135" s="129" t="s">
        <v>3647</v>
      </c>
      <c r="CE4135" s="129" t="s">
        <v>3680</v>
      </c>
      <c r="CF4135" s="129" t="s">
        <v>3687</v>
      </c>
      <c r="CG4135" s="131" t="s">
        <v>18256</v>
      </c>
      <c r="CH4135" s="131" t="s">
        <v>16918</v>
      </c>
      <c r="CI4135" s="124" t="s">
        <v>23118</v>
      </c>
    </row>
    <row r="4136" spans="45:87" ht="15" hidden="1" x14ac:dyDescent="0.25">
      <c r="AS4136" s="124" t="s">
        <v>8331</v>
      </c>
      <c r="AT4136" s="129" t="s">
        <v>3642</v>
      </c>
      <c r="AU4136" s="129" t="s">
        <v>171</v>
      </c>
      <c r="AV4136" s="129" t="s">
        <v>3647</v>
      </c>
      <c r="AW4136" s="129" t="s">
        <v>3680</v>
      </c>
      <c r="AX4136" s="129" t="s">
        <v>3688</v>
      </c>
      <c r="AZ4136" s="129" t="s">
        <v>3984</v>
      </c>
      <c r="BA4136" s="130" t="s">
        <v>16919</v>
      </c>
      <c r="BB4136" s="130" t="s">
        <v>16920</v>
      </c>
      <c r="BH4136" s="124"/>
      <c r="BI4136" s="124"/>
      <c r="BP4136" s="123"/>
      <c r="BQ4136" s="123"/>
      <c r="BR4136" s="123"/>
      <c r="BX4136" s="123"/>
      <c r="BY4136" s="123"/>
      <c r="CB4136" s="129" t="s">
        <v>3642</v>
      </c>
      <c r="CC4136" s="129" t="s">
        <v>171</v>
      </c>
      <c r="CD4136" s="129" t="s">
        <v>3647</v>
      </c>
      <c r="CE4136" s="129" t="s">
        <v>3680</v>
      </c>
      <c r="CF4136" s="129" t="s">
        <v>3688</v>
      </c>
      <c r="CG4136" s="131" t="s">
        <v>18256</v>
      </c>
      <c r="CH4136" s="131" t="s">
        <v>16920</v>
      </c>
      <c r="CI4136" s="124" t="s">
        <v>23119</v>
      </c>
    </row>
    <row r="4137" spans="45:87" ht="15" hidden="1" x14ac:dyDescent="0.25">
      <c r="AS4137" s="124" t="s">
        <v>8332</v>
      </c>
      <c r="AT4137" s="129" t="s">
        <v>3642</v>
      </c>
      <c r="AU4137" s="129" t="s">
        <v>171</v>
      </c>
      <c r="AV4137" s="129" t="s">
        <v>3647</v>
      </c>
      <c r="AW4137" s="129" t="s">
        <v>3680</v>
      </c>
      <c r="AX4137" s="129" t="s">
        <v>3689</v>
      </c>
      <c r="AZ4137" s="129" t="s">
        <v>3984</v>
      </c>
      <c r="BA4137" s="130" t="s">
        <v>16921</v>
      </c>
      <c r="BB4137" s="130" t="s">
        <v>16922</v>
      </c>
      <c r="BH4137" s="124"/>
      <c r="BI4137" s="124"/>
      <c r="BP4137" s="123"/>
      <c r="BQ4137" s="123"/>
      <c r="BR4137" s="123"/>
      <c r="BX4137" s="123"/>
      <c r="BY4137" s="123"/>
      <c r="CB4137" s="129" t="s">
        <v>3642</v>
      </c>
      <c r="CC4137" s="129" t="s">
        <v>171</v>
      </c>
      <c r="CD4137" s="129" t="s">
        <v>3647</v>
      </c>
      <c r="CE4137" s="129" t="s">
        <v>3680</v>
      </c>
      <c r="CF4137" s="129" t="s">
        <v>3689</v>
      </c>
      <c r="CG4137" s="131" t="s">
        <v>18256</v>
      </c>
      <c r="CH4137" s="131" t="s">
        <v>16922</v>
      </c>
      <c r="CI4137" s="124" t="s">
        <v>23120</v>
      </c>
    </row>
    <row r="4138" spans="45:87" ht="15" hidden="1" x14ac:dyDescent="0.25">
      <c r="AS4138" s="124" t="s">
        <v>8333</v>
      </c>
      <c r="AT4138" s="129" t="s">
        <v>3642</v>
      </c>
      <c r="AU4138" s="129" t="s">
        <v>171</v>
      </c>
      <c r="AV4138" s="129" t="s">
        <v>3648</v>
      </c>
      <c r="AW4138" s="129" t="s">
        <v>3690</v>
      </c>
      <c r="AX4138" s="129" t="s">
        <v>3691</v>
      </c>
      <c r="AZ4138" s="129" t="s">
        <v>3984</v>
      </c>
      <c r="BA4138" s="130" t="s">
        <v>16923</v>
      </c>
      <c r="BB4138" s="130" t="s">
        <v>16924</v>
      </c>
      <c r="BH4138" s="124"/>
      <c r="BI4138" s="124"/>
      <c r="BP4138" s="123"/>
      <c r="BQ4138" s="123"/>
      <c r="BR4138" s="123"/>
      <c r="BX4138" s="123"/>
      <c r="BY4138" s="123"/>
      <c r="CB4138" s="129" t="s">
        <v>3642</v>
      </c>
      <c r="CC4138" s="129" t="s">
        <v>171</v>
      </c>
      <c r="CD4138" s="129" t="s">
        <v>3648</v>
      </c>
      <c r="CE4138" s="129" t="s">
        <v>3690</v>
      </c>
      <c r="CF4138" s="129" t="s">
        <v>3691</v>
      </c>
      <c r="CG4138" s="131" t="s">
        <v>18257</v>
      </c>
      <c r="CH4138" s="131" t="s">
        <v>16924</v>
      </c>
      <c r="CI4138" s="124" t="s">
        <v>23121</v>
      </c>
    </row>
    <row r="4139" spans="45:87" ht="15" hidden="1" x14ac:dyDescent="0.25">
      <c r="AS4139" s="124" t="s">
        <v>8334</v>
      </c>
      <c r="AT4139" s="129" t="s">
        <v>3642</v>
      </c>
      <c r="AU4139" s="129" t="s">
        <v>171</v>
      </c>
      <c r="AV4139" s="129" t="s">
        <v>3649</v>
      </c>
      <c r="AW4139" s="129" t="s">
        <v>3692</v>
      </c>
      <c r="AX4139" s="129" t="s">
        <v>3693</v>
      </c>
      <c r="AZ4139" s="129" t="s">
        <v>3984</v>
      </c>
      <c r="BA4139" s="130" t="s">
        <v>16925</v>
      </c>
      <c r="BB4139" s="130" t="s">
        <v>16926</v>
      </c>
      <c r="BH4139" s="124"/>
      <c r="BI4139" s="124"/>
      <c r="BP4139" s="123"/>
      <c r="BQ4139" s="123"/>
      <c r="BR4139" s="123"/>
      <c r="BX4139" s="123"/>
      <c r="BY4139" s="123"/>
      <c r="CB4139" s="129" t="s">
        <v>3642</v>
      </c>
      <c r="CC4139" s="129" t="s">
        <v>171</v>
      </c>
      <c r="CD4139" s="129" t="s">
        <v>3649</v>
      </c>
      <c r="CE4139" s="129" t="s">
        <v>3692</v>
      </c>
      <c r="CF4139" s="129" t="s">
        <v>3693</v>
      </c>
      <c r="CG4139" s="131" t="s">
        <v>18258</v>
      </c>
      <c r="CH4139" s="131" t="s">
        <v>16926</v>
      </c>
      <c r="CI4139" s="124" t="s">
        <v>23122</v>
      </c>
    </row>
    <row r="4140" spans="45:87" ht="15" hidden="1" x14ac:dyDescent="0.25">
      <c r="AS4140" s="124" t="s">
        <v>8335</v>
      </c>
      <c r="AT4140" s="129" t="s">
        <v>3642</v>
      </c>
      <c r="AU4140" s="129" t="s">
        <v>171</v>
      </c>
      <c r="AV4140" s="129" t="s">
        <v>3649</v>
      </c>
      <c r="AW4140" s="129" t="s">
        <v>3692</v>
      </c>
      <c r="AX4140" s="129" t="s">
        <v>3694</v>
      </c>
      <c r="AZ4140" s="129" t="s">
        <v>3984</v>
      </c>
      <c r="BA4140" s="130" t="s">
        <v>16927</v>
      </c>
      <c r="BB4140" s="130" t="s">
        <v>16928</v>
      </c>
      <c r="BH4140" s="124"/>
      <c r="BI4140" s="124"/>
      <c r="BP4140" s="123"/>
      <c r="BQ4140" s="123"/>
      <c r="BR4140" s="123"/>
      <c r="BX4140" s="123"/>
      <c r="BY4140" s="123"/>
      <c r="CB4140" s="129" t="s">
        <v>3642</v>
      </c>
      <c r="CC4140" s="129" t="s">
        <v>171</v>
      </c>
      <c r="CD4140" s="129" t="s">
        <v>3649</v>
      </c>
      <c r="CE4140" s="129" t="s">
        <v>3692</v>
      </c>
      <c r="CF4140" s="129" t="s">
        <v>3694</v>
      </c>
      <c r="CG4140" s="131" t="s">
        <v>18258</v>
      </c>
      <c r="CH4140" s="131" t="s">
        <v>16928</v>
      </c>
      <c r="CI4140" s="124" t="s">
        <v>23123</v>
      </c>
    </row>
    <row r="4141" spans="45:87" ht="15" hidden="1" x14ac:dyDescent="0.25">
      <c r="AS4141" s="124" t="s">
        <v>8336</v>
      </c>
      <c r="AT4141" s="129" t="s">
        <v>3642</v>
      </c>
      <c r="AU4141" s="129" t="s">
        <v>171</v>
      </c>
      <c r="AV4141" s="129" t="s">
        <v>3649</v>
      </c>
      <c r="AW4141" s="129" t="s">
        <v>3692</v>
      </c>
      <c r="AX4141" s="129" t="s">
        <v>3695</v>
      </c>
      <c r="AZ4141" s="129" t="s">
        <v>3984</v>
      </c>
      <c r="BA4141" s="130" t="s">
        <v>16929</v>
      </c>
      <c r="BB4141" s="130" t="s">
        <v>16930</v>
      </c>
      <c r="BH4141" s="124"/>
      <c r="BI4141" s="124"/>
      <c r="BP4141" s="123"/>
      <c r="BQ4141" s="123"/>
      <c r="BR4141" s="123"/>
      <c r="BX4141" s="123"/>
      <c r="BY4141" s="123"/>
      <c r="CB4141" s="129" t="s">
        <v>3642</v>
      </c>
      <c r="CC4141" s="129" t="s">
        <v>171</v>
      </c>
      <c r="CD4141" s="129" t="s">
        <v>3649</v>
      </c>
      <c r="CE4141" s="129" t="s">
        <v>3692</v>
      </c>
      <c r="CF4141" s="129" t="s">
        <v>3695</v>
      </c>
      <c r="CG4141" s="131" t="s">
        <v>18258</v>
      </c>
      <c r="CH4141" s="131" t="s">
        <v>16930</v>
      </c>
      <c r="CI4141" s="124" t="s">
        <v>23124</v>
      </c>
    </row>
    <row r="4142" spans="45:87" ht="15" hidden="1" x14ac:dyDescent="0.25">
      <c r="AS4142" s="124" t="s">
        <v>8337</v>
      </c>
      <c r="AT4142" s="129" t="s">
        <v>3642</v>
      </c>
      <c r="AU4142" s="129" t="s">
        <v>171</v>
      </c>
      <c r="AV4142" s="129" t="s">
        <v>3649</v>
      </c>
      <c r="AW4142" s="129" t="s">
        <v>3692</v>
      </c>
      <c r="AX4142" s="129" t="s">
        <v>3696</v>
      </c>
      <c r="AZ4142" s="129" t="s">
        <v>3984</v>
      </c>
      <c r="BA4142" s="130" t="s">
        <v>16931</v>
      </c>
      <c r="BB4142" s="130" t="s">
        <v>16932</v>
      </c>
      <c r="BH4142" s="124"/>
      <c r="BI4142" s="124"/>
      <c r="BP4142" s="123"/>
      <c r="BQ4142" s="123"/>
      <c r="BR4142" s="123"/>
      <c r="BX4142" s="123"/>
      <c r="BY4142" s="123"/>
      <c r="CB4142" s="129" t="s">
        <v>3642</v>
      </c>
      <c r="CC4142" s="129" t="s">
        <v>171</v>
      </c>
      <c r="CD4142" s="129" t="s">
        <v>3649</v>
      </c>
      <c r="CE4142" s="129" t="s">
        <v>3692</v>
      </c>
      <c r="CF4142" s="129" t="s">
        <v>3696</v>
      </c>
      <c r="CG4142" s="131" t="s">
        <v>18258</v>
      </c>
      <c r="CH4142" s="131" t="s">
        <v>16932</v>
      </c>
      <c r="CI4142" s="124" t="s">
        <v>23125</v>
      </c>
    </row>
    <row r="4143" spans="45:87" ht="15" hidden="1" x14ac:dyDescent="0.25">
      <c r="AS4143" s="124" t="s">
        <v>8338</v>
      </c>
      <c r="AT4143" s="129" t="s">
        <v>3642</v>
      </c>
      <c r="AU4143" s="129" t="s">
        <v>171</v>
      </c>
      <c r="AV4143" s="129" t="s">
        <v>3649</v>
      </c>
      <c r="AW4143" s="129" t="s">
        <v>3692</v>
      </c>
      <c r="AX4143" s="129" t="s">
        <v>3697</v>
      </c>
      <c r="AZ4143" s="129" t="s">
        <v>3984</v>
      </c>
      <c r="BA4143" s="130" t="s">
        <v>16933</v>
      </c>
      <c r="BB4143" s="130" t="s">
        <v>16934</v>
      </c>
      <c r="BH4143" s="124"/>
      <c r="BI4143" s="124"/>
      <c r="BP4143" s="123"/>
      <c r="BQ4143" s="123"/>
      <c r="BR4143" s="123"/>
      <c r="BX4143" s="123"/>
      <c r="BY4143" s="123"/>
      <c r="CB4143" s="129" t="s">
        <v>3642</v>
      </c>
      <c r="CC4143" s="129" t="s">
        <v>171</v>
      </c>
      <c r="CD4143" s="129" t="s">
        <v>3649</v>
      </c>
      <c r="CE4143" s="129" t="s">
        <v>3692</v>
      </c>
      <c r="CF4143" s="129" t="s">
        <v>3697</v>
      </c>
      <c r="CG4143" s="131" t="s">
        <v>18258</v>
      </c>
      <c r="CH4143" s="131" t="s">
        <v>16934</v>
      </c>
      <c r="CI4143" s="124" t="s">
        <v>23126</v>
      </c>
    </row>
    <row r="4144" spans="45:87" ht="15" hidden="1" x14ac:dyDescent="0.25">
      <c r="AS4144" s="124" t="s">
        <v>8339</v>
      </c>
      <c r="AT4144" s="129" t="s">
        <v>3642</v>
      </c>
      <c r="AU4144" s="129" t="s">
        <v>171</v>
      </c>
      <c r="AV4144" s="129" t="s">
        <v>3649</v>
      </c>
      <c r="AW4144" s="129" t="s">
        <v>3692</v>
      </c>
      <c r="AX4144" s="129" t="s">
        <v>3698</v>
      </c>
      <c r="AZ4144" s="129" t="s">
        <v>3984</v>
      </c>
      <c r="BA4144" s="130" t="s">
        <v>16935</v>
      </c>
      <c r="BB4144" s="130" t="s">
        <v>16936</v>
      </c>
      <c r="BH4144" s="124"/>
      <c r="BI4144" s="124"/>
      <c r="BP4144" s="123"/>
      <c r="BQ4144" s="123"/>
      <c r="BR4144" s="123"/>
      <c r="BX4144" s="123"/>
      <c r="BY4144" s="123"/>
      <c r="CB4144" s="129" t="s">
        <v>3642</v>
      </c>
      <c r="CC4144" s="129" t="s">
        <v>171</v>
      </c>
      <c r="CD4144" s="129" t="s">
        <v>3649</v>
      </c>
      <c r="CE4144" s="129" t="s">
        <v>3692</v>
      </c>
      <c r="CF4144" s="129" t="s">
        <v>3698</v>
      </c>
      <c r="CG4144" s="131" t="s">
        <v>18258</v>
      </c>
      <c r="CH4144" s="131" t="s">
        <v>16936</v>
      </c>
      <c r="CI4144" s="124" t="s">
        <v>23127</v>
      </c>
    </row>
    <row r="4145" spans="45:87" ht="15" hidden="1" x14ac:dyDescent="0.25">
      <c r="AS4145" s="124" t="s">
        <v>8340</v>
      </c>
      <c r="AT4145" s="129" t="s">
        <v>3642</v>
      </c>
      <c r="AU4145" s="129" t="s">
        <v>171</v>
      </c>
      <c r="AV4145" s="129" t="s">
        <v>3649</v>
      </c>
      <c r="AW4145" s="129" t="s">
        <v>3692</v>
      </c>
      <c r="AX4145" s="129" t="s">
        <v>3699</v>
      </c>
      <c r="AZ4145" s="129" t="s">
        <v>3984</v>
      </c>
      <c r="BA4145" s="130" t="s">
        <v>16937</v>
      </c>
      <c r="BB4145" s="130" t="s">
        <v>16938</v>
      </c>
      <c r="BH4145" s="124"/>
      <c r="BI4145" s="124"/>
      <c r="BP4145" s="123"/>
      <c r="BQ4145" s="123"/>
      <c r="BR4145" s="123"/>
      <c r="BX4145" s="123"/>
      <c r="BY4145" s="123"/>
      <c r="CB4145" s="129" t="s">
        <v>3642</v>
      </c>
      <c r="CC4145" s="129" t="s">
        <v>171</v>
      </c>
      <c r="CD4145" s="129" t="s">
        <v>3649</v>
      </c>
      <c r="CE4145" s="129" t="s">
        <v>3692</v>
      </c>
      <c r="CF4145" s="129" t="s">
        <v>3699</v>
      </c>
      <c r="CG4145" s="131" t="s">
        <v>18258</v>
      </c>
      <c r="CH4145" s="131" t="s">
        <v>16938</v>
      </c>
      <c r="CI4145" s="124" t="s">
        <v>23128</v>
      </c>
    </row>
    <row r="4146" spans="45:87" ht="15" hidden="1" x14ac:dyDescent="0.25">
      <c r="AS4146" s="124" t="s">
        <v>8341</v>
      </c>
      <c r="AT4146" s="129" t="s">
        <v>3642</v>
      </c>
      <c r="AU4146" s="129" t="s">
        <v>171</v>
      </c>
      <c r="AV4146" s="129" t="s">
        <v>3649</v>
      </c>
      <c r="AW4146" s="129" t="s">
        <v>3692</v>
      </c>
      <c r="AX4146" s="129" t="s">
        <v>3700</v>
      </c>
      <c r="AZ4146" s="129" t="s">
        <v>3984</v>
      </c>
      <c r="BA4146" s="130" t="s">
        <v>16939</v>
      </c>
      <c r="BB4146" s="130" t="s">
        <v>16940</v>
      </c>
      <c r="BH4146" s="124"/>
      <c r="BI4146" s="124"/>
      <c r="BP4146" s="123"/>
      <c r="BQ4146" s="123"/>
      <c r="BR4146" s="123"/>
      <c r="BX4146" s="123"/>
      <c r="BY4146" s="123"/>
      <c r="CB4146" s="129" t="s">
        <v>3642</v>
      </c>
      <c r="CC4146" s="129" t="s">
        <v>171</v>
      </c>
      <c r="CD4146" s="129" t="s">
        <v>3649</v>
      </c>
      <c r="CE4146" s="129" t="s">
        <v>3692</v>
      </c>
      <c r="CF4146" s="129" t="s">
        <v>3700</v>
      </c>
      <c r="CG4146" s="131" t="s">
        <v>18258</v>
      </c>
      <c r="CH4146" s="131" t="s">
        <v>16940</v>
      </c>
      <c r="CI4146" s="124" t="s">
        <v>23129</v>
      </c>
    </row>
    <row r="4147" spans="45:87" ht="15" hidden="1" x14ac:dyDescent="0.25">
      <c r="AS4147" s="124" t="s">
        <v>8342</v>
      </c>
      <c r="AT4147" s="129" t="s">
        <v>3642</v>
      </c>
      <c r="AU4147" s="129" t="s">
        <v>171</v>
      </c>
      <c r="AV4147" s="129" t="s">
        <v>3649</v>
      </c>
      <c r="AW4147" s="129" t="s">
        <v>3692</v>
      </c>
      <c r="AX4147" s="129" t="s">
        <v>3701</v>
      </c>
      <c r="AZ4147" s="129" t="s">
        <v>3984</v>
      </c>
      <c r="BA4147" s="130" t="s">
        <v>16941</v>
      </c>
      <c r="BB4147" s="130" t="s">
        <v>16942</v>
      </c>
      <c r="BH4147" s="124"/>
      <c r="BI4147" s="124"/>
      <c r="BP4147" s="123"/>
      <c r="BQ4147" s="123"/>
      <c r="BR4147" s="123"/>
      <c r="BX4147" s="123"/>
      <c r="BY4147" s="123"/>
      <c r="CB4147" s="129" t="s">
        <v>3642</v>
      </c>
      <c r="CC4147" s="129" t="s">
        <v>171</v>
      </c>
      <c r="CD4147" s="129" t="s">
        <v>3649</v>
      </c>
      <c r="CE4147" s="129" t="s">
        <v>3692</v>
      </c>
      <c r="CF4147" s="129" t="s">
        <v>3701</v>
      </c>
      <c r="CG4147" s="131" t="s">
        <v>18258</v>
      </c>
      <c r="CH4147" s="131" t="s">
        <v>16942</v>
      </c>
      <c r="CI4147" s="124" t="s">
        <v>23130</v>
      </c>
    </row>
    <row r="4148" spans="45:87" ht="15" hidden="1" x14ac:dyDescent="0.25">
      <c r="AS4148" s="124" t="s">
        <v>8343</v>
      </c>
      <c r="AT4148" s="129" t="s">
        <v>3642</v>
      </c>
      <c r="AU4148" s="129" t="s">
        <v>171</v>
      </c>
      <c r="AV4148" s="129" t="s">
        <v>3649</v>
      </c>
      <c r="AW4148" s="129" t="s">
        <v>3692</v>
      </c>
      <c r="AX4148" s="129" t="s">
        <v>3702</v>
      </c>
      <c r="AZ4148" s="129" t="s">
        <v>3984</v>
      </c>
      <c r="BA4148" s="130" t="s">
        <v>16943</v>
      </c>
      <c r="BB4148" s="130" t="s">
        <v>16944</v>
      </c>
      <c r="BH4148" s="124"/>
      <c r="BI4148" s="124"/>
      <c r="BP4148" s="123"/>
      <c r="BQ4148" s="123"/>
      <c r="BR4148" s="123"/>
      <c r="BX4148" s="123"/>
      <c r="BY4148" s="123"/>
      <c r="CB4148" s="129" t="s">
        <v>3642</v>
      </c>
      <c r="CC4148" s="129" t="s">
        <v>171</v>
      </c>
      <c r="CD4148" s="129" t="s">
        <v>3649</v>
      </c>
      <c r="CE4148" s="129" t="s">
        <v>3692</v>
      </c>
      <c r="CF4148" s="129" t="s">
        <v>3702</v>
      </c>
      <c r="CG4148" s="131" t="s">
        <v>18258</v>
      </c>
      <c r="CH4148" s="131" t="s">
        <v>16944</v>
      </c>
      <c r="CI4148" s="124" t="s">
        <v>23131</v>
      </c>
    </row>
    <row r="4149" spans="45:87" ht="15" hidden="1" x14ac:dyDescent="0.25">
      <c r="AS4149" s="124" t="s">
        <v>8344</v>
      </c>
      <c r="AT4149" s="129" t="s">
        <v>3642</v>
      </c>
      <c r="AU4149" s="129" t="s">
        <v>171</v>
      </c>
      <c r="AV4149" s="129" t="s">
        <v>3649</v>
      </c>
      <c r="AW4149" s="129" t="s">
        <v>3692</v>
      </c>
      <c r="AX4149" s="129" t="s">
        <v>3703</v>
      </c>
      <c r="AZ4149" s="129" t="s">
        <v>3984</v>
      </c>
      <c r="BA4149" s="130" t="s">
        <v>16945</v>
      </c>
      <c r="BB4149" s="130" t="s">
        <v>16946</v>
      </c>
      <c r="BH4149" s="124"/>
      <c r="BI4149" s="124"/>
      <c r="BP4149" s="123"/>
      <c r="BQ4149" s="123"/>
      <c r="BR4149" s="123"/>
      <c r="BX4149" s="123"/>
      <c r="BY4149" s="123"/>
      <c r="CB4149" s="129" t="s">
        <v>3642</v>
      </c>
      <c r="CC4149" s="129" t="s">
        <v>171</v>
      </c>
      <c r="CD4149" s="129" t="s">
        <v>3649</v>
      </c>
      <c r="CE4149" s="129" t="s">
        <v>3692</v>
      </c>
      <c r="CF4149" s="129" t="s">
        <v>3703</v>
      </c>
      <c r="CG4149" s="131" t="s">
        <v>18258</v>
      </c>
      <c r="CH4149" s="131" t="s">
        <v>16946</v>
      </c>
      <c r="CI4149" s="124" t="s">
        <v>23132</v>
      </c>
    </row>
    <row r="4150" spans="45:87" ht="15" hidden="1" x14ac:dyDescent="0.25">
      <c r="AS4150" s="124" t="s">
        <v>8345</v>
      </c>
      <c r="AT4150" s="129" t="s">
        <v>3642</v>
      </c>
      <c r="AU4150" s="129" t="s">
        <v>171</v>
      </c>
      <c r="AV4150" s="129" t="s">
        <v>3649</v>
      </c>
      <c r="AW4150" s="129" t="s">
        <v>3692</v>
      </c>
      <c r="AX4150" s="129" t="s">
        <v>3704</v>
      </c>
      <c r="AZ4150" s="129" t="s">
        <v>3984</v>
      </c>
      <c r="BA4150" s="130" t="s">
        <v>16947</v>
      </c>
      <c r="BB4150" s="130" t="s">
        <v>16948</v>
      </c>
      <c r="BH4150" s="124"/>
      <c r="BI4150" s="124"/>
      <c r="BP4150" s="123"/>
      <c r="BQ4150" s="123"/>
      <c r="BR4150" s="123"/>
      <c r="BX4150" s="123"/>
      <c r="BY4150" s="123"/>
      <c r="CB4150" s="129" t="s">
        <v>3642</v>
      </c>
      <c r="CC4150" s="129" t="s">
        <v>171</v>
      </c>
      <c r="CD4150" s="129" t="s">
        <v>3649</v>
      </c>
      <c r="CE4150" s="129" t="s">
        <v>3692</v>
      </c>
      <c r="CF4150" s="129" t="s">
        <v>3704</v>
      </c>
      <c r="CG4150" s="131" t="s">
        <v>18258</v>
      </c>
      <c r="CH4150" s="131" t="s">
        <v>16948</v>
      </c>
      <c r="CI4150" s="124" t="s">
        <v>23133</v>
      </c>
    </row>
    <row r="4151" spans="45:87" ht="15" hidden="1" x14ac:dyDescent="0.25">
      <c r="AS4151" s="124" t="s">
        <v>8346</v>
      </c>
      <c r="AT4151" s="129" t="s">
        <v>3642</v>
      </c>
      <c r="AU4151" s="129" t="s">
        <v>171</v>
      </c>
      <c r="AV4151" s="129" t="s">
        <v>3649</v>
      </c>
      <c r="AW4151" s="129" t="s">
        <v>3692</v>
      </c>
      <c r="AX4151" s="129" t="s">
        <v>3705</v>
      </c>
      <c r="AZ4151" s="129" t="s">
        <v>3984</v>
      </c>
      <c r="BA4151" s="130" t="s">
        <v>16949</v>
      </c>
      <c r="BB4151" s="130" t="s">
        <v>16950</v>
      </c>
      <c r="BH4151" s="124"/>
      <c r="BI4151" s="124"/>
      <c r="BP4151" s="123"/>
      <c r="BQ4151" s="123"/>
      <c r="BR4151" s="123"/>
      <c r="BX4151" s="123"/>
      <c r="BY4151" s="123"/>
      <c r="CB4151" s="129" t="s">
        <v>3642</v>
      </c>
      <c r="CC4151" s="129" t="s">
        <v>171</v>
      </c>
      <c r="CD4151" s="129" t="s">
        <v>3649</v>
      </c>
      <c r="CE4151" s="129" t="s">
        <v>3692</v>
      </c>
      <c r="CF4151" s="129" t="s">
        <v>3705</v>
      </c>
      <c r="CG4151" s="131" t="s">
        <v>18258</v>
      </c>
      <c r="CH4151" s="131" t="s">
        <v>16950</v>
      </c>
      <c r="CI4151" s="124" t="s">
        <v>23134</v>
      </c>
    </row>
    <row r="4152" spans="45:87" ht="15" hidden="1" x14ac:dyDescent="0.25">
      <c r="AS4152" s="124" t="s">
        <v>8347</v>
      </c>
      <c r="AT4152" s="129" t="s">
        <v>3642</v>
      </c>
      <c r="AU4152" s="129" t="s">
        <v>171</v>
      </c>
      <c r="AV4152" s="129" t="s">
        <v>3649</v>
      </c>
      <c r="AW4152" s="129" t="s">
        <v>3692</v>
      </c>
      <c r="AX4152" s="129" t="s">
        <v>3706</v>
      </c>
      <c r="AZ4152" s="129" t="s">
        <v>3984</v>
      </c>
      <c r="BA4152" s="130" t="s">
        <v>16951</v>
      </c>
      <c r="BB4152" s="130" t="s">
        <v>16952</v>
      </c>
      <c r="BH4152" s="124"/>
      <c r="BI4152" s="124"/>
      <c r="BP4152" s="123"/>
      <c r="BQ4152" s="123"/>
      <c r="BR4152" s="123"/>
      <c r="BX4152" s="123"/>
      <c r="BY4152" s="123"/>
      <c r="CB4152" s="129" t="s">
        <v>3642</v>
      </c>
      <c r="CC4152" s="129" t="s">
        <v>171</v>
      </c>
      <c r="CD4152" s="129" t="s">
        <v>3649</v>
      </c>
      <c r="CE4152" s="129" t="s">
        <v>3692</v>
      </c>
      <c r="CF4152" s="129" t="s">
        <v>3706</v>
      </c>
      <c r="CG4152" s="131" t="s">
        <v>18258</v>
      </c>
      <c r="CH4152" s="131" t="s">
        <v>16952</v>
      </c>
      <c r="CI4152" s="124" t="s">
        <v>23135</v>
      </c>
    </row>
    <row r="4153" spans="45:87" ht="15" hidden="1" x14ac:dyDescent="0.25">
      <c r="AS4153" s="124" t="s">
        <v>8348</v>
      </c>
      <c r="AT4153" s="129" t="s">
        <v>3642</v>
      </c>
      <c r="AU4153" s="129" t="s">
        <v>171</v>
      </c>
      <c r="AV4153" s="129" t="s">
        <v>3650</v>
      </c>
      <c r="AW4153" s="129" t="s">
        <v>3707</v>
      </c>
      <c r="AX4153" s="129" t="s">
        <v>3708</v>
      </c>
      <c r="AZ4153" s="129" t="s">
        <v>3984</v>
      </c>
      <c r="BA4153" s="130" t="s">
        <v>16953</v>
      </c>
      <c r="BB4153" s="130" t="s">
        <v>16954</v>
      </c>
      <c r="BH4153" s="124"/>
      <c r="BI4153" s="124"/>
      <c r="BP4153" s="123"/>
      <c r="BQ4153" s="123"/>
      <c r="BR4153" s="123"/>
      <c r="BX4153" s="123"/>
      <c r="BY4153" s="123"/>
      <c r="CB4153" s="129" t="s">
        <v>3642</v>
      </c>
      <c r="CC4153" s="129" t="s">
        <v>171</v>
      </c>
      <c r="CD4153" s="129" t="s">
        <v>3650</v>
      </c>
      <c r="CE4153" s="129" t="s">
        <v>3707</v>
      </c>
      <c r="CF4153" s="129" t="s">
        <v>3708</v>
      </c>
      <c r="CG4153" s="131" t="s">
        <v>18259</v>
      </c>
      <c r="CH4153" s="131" t="s">
        <v>16954</v>
      </c>
      <c r="CI4153" s="124" t="s">
        <v>23136</v>
      </c>
    </row>
    <row r="4154" spans="45:87" ht="15" hidden="1" x14ac:dyDescent="0.25">
      <c r="AS4154" s="124" t="s">
        <v>8349</v>
      </c>
      <c r="AT4154" s="129" t="s">
        <v>3642</v>
      </c>
      <c r="AU4154" s="129" t="s">
        <v>171</v>
      </c>
      <c r="AV4154" s="129" t="s">
        <v>3650</v>
      </c>
      <c r="AW4154" s="129" t="s">
        <v>3707</v>
      </c>
      <c r="AX4154" s="129" t="s">
        <v>3709</v>
      </c>
      <c r="AZ4154" s="129" t="s">
        <v>3984</v>
      </c>
      <c r="BA4154" s="130" t="s">
        <v>16955</v>
      </c>
      <c r="BB4154" s="130" t="s">
        <v>16956</v>
      </c>
      <c r="BH4154" s="124"/>
      <c r="BI4154" s="124"/>
      <c r="BP4154" s="123"/>
      <c r="BQ4154" s="123"/>
      <c r="BR4154" s="123"/>
      <c r="BX4154" s="123"/>
      <c r="BY4154" s="123"/>
      <c r="CB4154" s="129" t="s">
        <v>3642</v>
      </c>
      <c r="CC4154" s="129" t="s">
        <v>171</v>
      </c>
      <c r="CD4154" s="129" t="s">
        <v>3650</v>
      </c>
      <c r="CE4154" s="129" t="s">
        <v>3707</v>
      </c>
      <c r="CF4154" s="129" t="s">
        <v>3709</v>
      </c>
      <c r="CG4154" s="131" t="s">
        <v>18259</v>
      </c>
      <c r="CH4154" s="131" t="s">
        <v>16956</v>
      </c>
      <c r="CI4154" s="124" t="s">
        <v>23137</v>
      </c>
    </row>
    <row r="4155" spans="45:87" ht="15" hidden="1" x14ac:dyDescent="0.25">
      <c r="AS4155" s="124" t="s">
        <v>8350</v>
      </c>
      <c r="AT4155" s="129" t="s">
        <v>3642</v>
      </c>
      <c r="AU4155" s="129" t="s">
        <v>171</v>
      </c>
      <c r="AV4155" s="129" t="s">
        <v>3650</v>
      </c>
      <c r="AW4155" s="129" t="s">
        <v>3707</v>
      </c>
      <c r="AX4155" s="129" t="s">
        <v>3710</v>
      </c>
      <c r="AZ4155" s="129" t="s">
        <v>3984</v>
      </c>
      <c r="BA4155" s="130" t="s">
        <v>16957</v>
      </c>
      <c r="BB4155" s="130" t="s">
        <v>16958</v>
      </c>
      <c r="BH4155" s="124"/>
      <c r="BI4155" s="124"/>
      <c r="BP4155" s="123"/>
      <c r="BQ4155" s="123"/>
      <c r="BR4155" s="123"/>
      <c r="BX4155" s="123"/>
      <c r="BY4155" s="123"/>
      <c r="CB4155" s="129" t="s">
        <v>3642</v>
      </c>
      <c r="CC4155" s="129" t="s">
        <v>171</v>
      </c>
      <c r="CD4155" s="129" t="s">
        <v>3650</v>
      </c>
      <c r="CE4155" s="129" t="s">
        <v>3707</v>
      </c>
      <c r="CF4155" s="129" t="s">
        <v>3710</v>
      </c>
      <c r="CG4155" s="131" t="s">
        <v>18259</v>
      </c>
      <c r="CH4155" s="131" t="s">
        <v>16958</v>
      </c>
      <c r="CI4155" s="124" t="s">
        <v>23138</v>
      </c>
    </row>
    <row r="4156" spans="45:87" ht="15" hidden="1" x14ac:dyDescent="0.25">
      <c r="AS4156" s="124" t="s">
        <v>8351</v>
      </c>
      <c r="AT4156" s="129" t="s">
        <v>3642</v>
      </c>
      <c r="AU4156" s="129" t="s">
        <v>171</v>
      </c>
      <c r="AV4156" s="129" t="s">
        <v>3650</v>
      </c>
      <c r="AW4156" s="129" t="s">
        <v>3707</v>
      </c>
      <c r="AX4156" s="129" t="s">
        <v>3711</v>
      </c>
      <c r="AZ4156" s="129" t="s">
        <v>3984</v>
      </c>
      <c r="BA4156" s="130" t="s">
        <v>16959</v>
      </c>
      <c r="BB4156" s="130" t="s">
        <v>16960</v>
      </c>
      <c r="BH4156" s="124"/>
      <c r="BI4156" s="124"/>
      <c r="BP4156" s="123"/>
      <c r="BQ4156" s="123"/>
      <c r="BR4156" s="123"/>
      <c r="BX4156" s="123"/>
      <c r="BY4156" s="123"/>
      <c r="CB4156" s="129" t="s">
        <v>3642</v>
      </c>
      <c r="CC4156" s="129" t="s">
        <v>171</v>
      </c>
      <c r="CD4156" s="129" t="s">
        <v>3650</v>
      </c>
      <c r="CE4156" s="129" t="s">
        <v>3707</v>
      </c>
      <c r="CF4156" s="129" t="s">
        <v>3711</v>
      </c>
      <c r="CG4156" s="131" t="s">
        <v>18259</v>
      </c>
      <c r="CH4156" s="131" t="s">
        <v>16960</v>
      </c>
      <c r="CI4156" s="124" t="s">
        <v>23139</v>
      </c>
    </row>
    <row r="4157" spans="45:87" ht="15" hidden="1" x14ac:dyDescent="0.25">
      <c r="AS4157" s="124" t="s">
        <v>8352</v>
      </c>
      <c r="AT4157" s="129" t="s">
        <v>3642</v>
      </c>
      <c r="AU4157" s="129" t="s">
        <v>171</v>
      </c>
      <c r="AV4157" s="129" t="s">
        <v>3650</v>
      </c>
      <c r="AW4157" s="129" t="s">
        <v>3707</v>
      </c>
      <c r="AX4157" s="129" t="s">
        <v>3712</v>
      </c>
      <c r="AZ4157" s="129" t="s">
        <v>3984</v>
      </c>
      <c r="BA4157" s="130" t="s">
        <v>16961</v>
      </c>
      <c r="BB4157" s="130" t="s">
        <v>16962</v>
      </c>
      <c r="BH4157" s="124"/>
      <c r="BI4157" s="124"/>
      <c r="BP4157" s="123"/>
      <c r="BQ4157" s="123"/>
      <c r="BR4157" s="123"/>
      <c r="BX4157" s="123"/>
      <c r="BY4157" s="123"/>
      <c r="CB4157" s="129" t="s">
        <v>3642</v>
      </c>
      <c r="CC4157" s="129" t="s">
        <v>171</v>
      </c>
      <c r="CD4157" s="129" t="s">
        <v>3650</v>
      </c>
      <c r="CE4157" s="129" t="s">
        <v>3707</v>
      </c>
      <c r="CF4157" s="129" t="s">
        <v>3712</v>
      </c>
      <c r="CG4157" s="131" t="s">
        <v>18259</v>
      </c>
      <c r="CH4157" s="131" t="s">
        <v>16962</v>
      </c>
      <c r="CI4157" s="124" t="s">
        <v>23140</v>
      </c>
    </row>
    <row r="4158" spans="45:87" ht="15" hidden="1" x14ac:dyDescent="0.25">
      <c r="AS4158" s="124" t="s">
        <v>8353</v>
      </c>
      <c r="AT4158" s="129" t="s">
        <v>3642</v>
      </c>
      <c r="AU4158" s="129" t="s">
        <v>171</v>
      </c>
      <c r="AV4158" s="129" t="s">
        <v>3650</v>
      </c>
      <c r="AW4158" s="129" t="s">
        <v>3707</v>
      </c>
      <c r="AX4158" s="129" t="s">
        <v>3713</v>
      </c>
      <c r="AZ4158" s="129" t="s">
        <v>3984</v>
      </c>
      <c r="BA4158" s="130" t="s">
        <v>16963</v>
      </c>
      <c r="BB4158" s="130" t="s">
        <v>16964</v>
      </c>
      <c r="BH4158" s="124"/>
      <c r="BI4158" s="124"/>
      <c r="BP4158" s="123"/>
      <c r="BQ4158" s="123"/>
      <c r="BR4158" s="123"/>
      <c r="BX4158" s="123"/>
      <c r="BY4158" s="123"/>
      <c r="CB4158" s="129" t="s">
        <v>3642</v>
      </c>
      <c r="CC4158" s="129" t="s">
        <v>171</v>
      </c>
      <c r="CD4158" s="129" t="s">
        <v>3650</v>
      </c>
      <c r="CE4158" s="129" t="s">
        <v>3707</v>
      </c>
      <c r="CF4158" s="129" t="s">
        <v>3713</v>
      </c>
      <c r="CG4158" s="131" t="s">
        <v>18259</v>
      </c>
      <c r="CH4158" s="131" t="s">
        <v>16964</v>
      </c>
      <c r="CI4158" s="124" t="s">
        <v>23141</v>
      </c>
    </row>
    <row r="4159" spans="45:87" ht="15" hidden="1" x14ac:dyDescent="0.25">
      <c r="AS4159" s="124" t="s">
        <v>8354</v>
      </c>
      <c r="AT4159" s="129" t="s">
        <v>3642</v>
      </c>
      <c r="AU4159" s="129" t="s">
        <v>171</v>
      </c>
      <c r="AV4159" s="129" t="s">
        <v>3650</v>
      </c>
      <c r="AW4159" s="129" t="s">
        <v>3714</v>
      </c>
      <c r="AX4159" s="129" t="s">
        <v>3715</v>
      </c>
      <c r="AZ4159" s="129" t="s">
        <v>3984</v>
      </c>
      <c r="BA4159" s="130" t="s">
        <v>16965</v>
      </c>
      <c r="BB4159" s="130" t="s">
        <v>16966</v>
      </c>
      <c r="BH4159" s="124"/>
      <c r="BI4159" s="124"/>
      <c r="BP4159" s="123"/>
      <c r="BQ4159" s="123"/>
      <c r="BR4159" s="123"/>
      <c r="BX4159" s="123"/>
      <c r="BY4159" s="123"/>
      <c r="CB4159" s="129" t="s">
        <v>3642</v>
      </c>
      <c r="CC4159" s="129" t="s">
        <v>171</v>
      </c>
      <c r="CD4159" s="129" t="s">
        <v>3650</v>
      </c>
      <c r="CE4159" s="129" t="s">
        <v>3714</v>
      </c>
      <c r="CF4159" s="129" t="s">
        <v>3715</v>
      </c>
      <c r="CG4159" s="131" t="s">
        <v>18260</v>
      </c>
      <c r="CH4159" s="131" t="s">
        <v>16966</v>
      </c>
      <c r="CI4159" s="124" t="s">
        <v>23142</v>
      </c>
    </row>
    <row r="4160" spans="45:87" ht="15" hidden="1" x14ac:dyDescent="0.25">
      <c r="AS4160" s="124" t="s">
        <v>8355</v>
      </c>
      <c r="AT4160" s="129" t="s">
        <v>3642</v>
      </c>
      <c r="AU4160" s="129" t="s">
        <v>171</v>
      </c>
      <c r="AV4160" s="129" t="s">
        <v>3650</v>
      </c>
      <c r="AW4160" s="129" t="s">
        <v>3714</v>
      </c>
      <c r="AX4160" s="129" t="s">
        <v>3716</v>
      </c>
      <c r="AZ4160" s="129" t="s">
        <v>3984</v>
      </c>
      <c r="BA4160" s="130" t="s">
        <v>16967</v>
      </c>
      <c r="BB4160" s="130" t="s">
        <v>16968</v>
      </c>
      <c r="BH4160" s="124"/>
      <c r="BI4160" s="124"/>
      <c r="BP4160" s="123"/>
      <c r="BQ4160" s="123"/>
      <c r="BR4160" s="123"/>
      <c r="BX4160" s="123"/>
      <c r="BY4160" s="123"/>
      <c r="CB4160" s="129" t="s">
        <v>3642</v>
      </c>
      <c r="CC4160" s="129" t="s">
        <v>171</v>
      </c>
      <c r="CD4160" s="129" t="s">
        <v>3650</v>
      </c>
      <c r="CE4160" s="129" t="s">
        <v>3714</v>
      </c>
      <c r="CF4160" s="129" t="s">
        <v>3716</v>
      </c>
      <c r="CG4160" s="131" t="s">
        <v>18260</v>
      </c>
      <c r="CH4160" s="131" t="s">
        <v>16968</v>
      </c>
      <c r="CI4160" s="124" t="s">
        <v>23143</v>
      </c>
    </row>
    <row r="4161" spans="45:87" ht="15" hidden="1" x14ac:dyDescent="0.25">
      <c r="AS4161" s="124" t="s">
        <v>8356</v>
      </c>
      <c r="AT4161" s="129" t="s">
        <v>3642</v>
      </c>
      <c r="AU4161" s="129" t="s">
        <v>171</v>
      </c>
      <c r="AV4161" s="129" t="s">
        <v>3650</v>
      </c>
      <c r="AW4161" s="129" t="s">
        <v>3714</v>
      </c>
      <c r="AX4161" s="129" t="s">
        <v>3717</v>
      </c>
      <c r="AZ4161" s="129" t="s">
        <v>3984</v>
      </c>
      <c r="BA4161" s="130" t="s">
        <v>16969</v>
      </c>
      <c r="BB4161" s="130" t="s">
        <v>16970</v>
      </c>
      <c r="BH4161" s="124"/>
      <c r="BI4161" s="124"/>
      <c r="BP4161" s="123"/>
      <c r="BQ4161" s="123"/>
      <c r="BR4161" s="123"/>
      <c r="BX4161" s="123"/>
      <c r="BY4161" s="123"/>
      <c r="CB4161" s="129" t="s">
        <v>3642</v>
      </c>
      <c r="CC4161" s="129" t="s">
        <v>171</v>
      </c>
      <c r="CD4161" s="129" t="s">
        <v>3650</v>
      </c>
      <c r="CE4161" s="129" t="s">
        <v>3714</v>
      </c>
      <c r="CF4161" s="129" t="s">
        <v>3717</v>
      </c>
      <c r="CG4161" s="131" t="s">
        <v>18260</v>
      </c>
      <c r="CH4161" s="131" t="s">
        <v>16970</v>
      </c>
      <c r="CI4161" s="124" t="s">
        <v>23144</v>
      </c>
    </row>
    <row r="4162" spans="45:87" ht="15" hidden="1" x14ac:dyDescent="0.25">
      <c r="AS4162" s="124" t="s">
        <v>8357</v>
      </c>
      <c r="AT4162" s="129" t="s">
        <v>3642</v>
      </c>
      <c r="AU4162" s="129" t="s">
        <v>171</v>
      </c>
      <c r="AV4162" s="129" t="s">
        <v>3650</v>
      </c>
      <c r="AW4162" s="129" t="s">
        <v>3714</v>
      </c>
      <c r="AX4162" s="129" t="s">
        <v>3718</v>
      </c>
      <c r="AZ4162" s="129" t="s">
        <v>3984</v>
      </c>
      <c r="BA4162" s="130" t="s">
        <v>16971</v>
      </c>
      <c r="BB4162" s="130" t="s">
        <v>16972</v>
      </c>
      <c r="BH4162" s="124"/>
      <c r="BI4162" s="124"/>
      <c r="BP4162" s="123"/>
      <c r="BQ4162" s="123"/>
      <c r="BR4162" s="123"/>
      <c r="BX4162" s="123"/>
      <c r="BY4162" s="123"/>
      <c r="CB4162" s="129" t="s">
        <v>3642</v>
      </c>
      <c r="CC4162" s="129" t="s">
        <v>171</v>
      </c>
      <c r="CD4162" s="129" t="s">
        <v>3650</v>
      </c>
      <c r="CE4162" s="129" t="s">
        <v>3714</v>
      </c>
      <c r="CF4162" s="129" t="s">
        <v>3718</v>
      </c>
      <c r="CG4162" s="131" t="s">
        <v>18260</v>
      </c>
      <c r="CH4162" s="131" t="s">
        <v>16972</v>
      </c>
      <c r="CI4162" s="124" t="s">
        <v>23145</v>
      </c>
    </row>
    <row r="4163" spans="45:87" ht="15" hidden="1" x14ac:dyDescent="0.25">
      <c r="AS4163" s="124" t="s">
        <v>8358</v>
      </c>
      <c r="AT4163" s="129" t="s">
        <v>3642</v>
      </c>
      <c r="AU4163" s="129" t="s">
        <v>171</v>
      </c>
      <c r="AV4163" s="129" t="s">
        <v>3650</v>
      </c>
      <c r="AW4163" s="129" t="s">
        <v>3714</v>
      </c>
      <c r="AX4163" s="129" t="s">
        <v>3719</v>
      </c>
      <c r="AZ4163" s="129" t="s">
        <v>3984</v>
      </c>
      <c r="BA4163" s="130" t="s">
        <v>16973</v>
      </c>
      <c r="BB4163" s="130" t="s">
        <v>16974</v>
      </c>
      <c r="BH4163" s="124"/>
      <c r="BI4163" s="124"/>
      <c r="BP4163" s="123"/>
      <c r="BQ4163" s="123"/>
      <c r="BR4163" s="123"/>
      <c r="BX4163" s="123"/>
      <c r="BY4163" s="123"/>
      <c r="CB4163" s="129" t="s">
        <v>3642</v>
      </c>
      <c r="CC4163" s="129" t="s">
        <v>171</v>
      </c>
      <c r="CD4163" s="129" t="s">
        <v>3650</v>
      </c>
      <c r="CE4163" s="129" t="s">
        <v>3714</v>
      </c>
      <c r="CF4163" s="129" t="s">
        <v>3719</v>
      </c>
      <c r="CG4163" s="131" t="s">
        <v>18260</v>
      </c>
      <c r="CH4163" s="131" t="s">
        <v>16974</v>
      </c>
      <c r="CI4163" s="124" t="s">
        <v>23146</v>
      </c>
    </row>
    <row r="4164" spans="45:87" ht="15" hidden="1" x14ac:dyDescent="0.25">
      <c r="AS4164" s="124" t="s">
        <v>8359</v>
      </c>
      <c r="AT4164" s="129" t="s">
        <v>3642</v>
      </c>
      <c r="AU4164" s="129" t="s">
        <v>171</v>
      </c>
      <c r="AV4164" s="129" t="s">
        <v>3650</v>
      </c>
      <c r="AW4164" s="129" t="s">
        <v>3714</v>
      </c>
      <c r="AX4164" s="129" t="s">
        <v>3720</v>
      </c>
      <c r="AZ4164" s="129" t="s">
        <v>3984</v>
      </c>
      <c r="BA4164" s="130" t="s">
        <v>16975</v>
      </c>
      <c r="BB4164" s="130" t="s">
        <v>16976</v>
      </c>
      <c r="BH4164" s="124"/>
      <c r="BI4164" s="124"/>
      <c r="BP4164" s="123"/>
      <c r="BQ4164" s="123"/>
      <c r="BR4164" s="123"/>
      <c r="BX4164" s="123"/>
      <c r="BY4164" s="123"/>
      <c r="CB4164" s="129" t="s">
        <v>3642</v>
      </c>
      <c r="CC4164" s="129" t="s">
        <v>171</v>
      </c>
      <c r="CD4164" s="129" t="s">
        <v>3650</v>
      </c>
      <c r="CE4164" s="129" t="s">
        <v>3714</v>
      </c>
      <c r="CF4164" s="129" t="s">
        <v>3720</v>
      </c>
      <c r="CG4164" s="131" t="s">
        <v>18260</v>
      </c>
      <c r="CH4164" s="131" t="s">
        <v>16976</v>
      </c>
      <c r="CI4164" s="124" t="s">
        <v>23147</v>
      </c>
    </row>
    <row r="4165" spans="45:87" ht="15" hidden="1" x14ac:dyDescent="0.25">
      <c r="AS4165" s="124" t="s">
        <v>8360</v>
      </c>
      <c r="AT4165" s="129" t="s">
        <v>3642</v>
      </c>
      <c r="AU4165" s="129" t="s">
        <v>171</v>
      </c>
      <c r="AV4165" s="129" t="s">
        <v>3650</v>
      </c>
      <c r="AW4165" s="129" t="s">
        <v>3714</v>
      </c>
      <c r="AX4165" s="129" t="s">
        <v>3721</v>
      </c>
      <c r="AZ4165" s="129" t="s">
        <v>3984</v>
      </c>
      <c r="BA4165" s="130" t="s">
        <v>16977</v>
      </c>
      <c r="BB4165" s="130" t="s">
        <v>16978</v>
      </c>
      <c r="BH4165" s="124"/>
      <c r="BI4165" s="124"/>
      <c r="BP4165" s="123"/>
      <c r="BQ4165" s="123"/>
      <c r="BR4165" s="123"/>
      <c r="BX4165" s="123"/>
      <c r="BY4165" s="123"/>
      <c r="CB4165" s="129" t="s">
        <v>3642</v>
      </c>
      <c r="CC4165" s="129" t="s">
        <v>171</v>
      </c>
      <c r="CD4165" s="129" t="s">
        <v>3650</v>
      </c>
      <c r="CE4165" s="129" t="s">
        <v>3714</v>
      </c>
      <c r="CF4165" s="129" t="s">
        <v>3721</v>
      </c>
      <c r="CG4165" s="131" t="s">
        <v>18260</v>
      </c>
      <c r="CH4165" s="131" t="s">
        <v>16978</v>
      </c>
      <c r="CI4165" s="124" t="s">
        <v>23148</v>
      </c>
    </row>
    <row r="4166" spans="45:87" ht="15" hidden="1" x14ac:dyDescent="0.25">
      <c r="AS4166" s="124" t="s">
        <v>8361</v>
      </c>
      <c r="AT4166" s="129" t="s">
        <v>3642</v>
      </c>
      <c r="AU4166" s="129" t="s">
        <v>171</v>
      </c>
      <c r="AV4166" s="129" t="s">
        <v>3650</v>
      </c>
      <c r="AW4166" s="129" t="s">
        <v>3714</v>
      </c>
      <c r="AX4166" s="129" t="s">
        <v>3722</v>
      </c>
      <c r="AZ4166" s="129" t="s">
        <v>3984</v>
      </c>
      <c r="BA4166" s="130" t="s">
        <v>16979</v>
      </c>
      <c r="BB4166" s="130" t="s">
        <v>16980</v>
      </c>
      <c r="BH4166" s="124"/>
      <c r="BI4166" s="124"/>
      <c r="BP4166" s="123"/>
      <c r="BQ4166" s="123"/>
      <c r="BR4166" s="123"/>
      <c r="BX4166" s="123"/>
      <c r="BY4166" s="123"/>
      <c r="CB4166" s="129" t="s">
        <v>3642</v>
      </c>
      <c r="CC4166" s="129" t="s">
        <v>171</v>
      </c>
      <c r="CD4166" s="129" t="s">
        <v>3650</v>
      </c>
      <c r="CE4166" s="129" t="s">
        <v>3714</v>
      </c>
      <c r="CF4166" s="129" t="s">
        <v>3722</v>
      </c>
      <c r="CG4166" s="131" t="s">
        <v>18260</v>
      </c>
      <c r="CH4166" s="131" t="s">
        <v>16980</v>
      </c>
      <c r="CI4166" s="124" t="s">
        <v>23149</v>
      </c>
    </row>
    <row r="4167" spans="45:87" ht="15" hidden="1" x14ac:dyDescent="0.25">
      <c r="AS4167" s="124" t="s">
        <v>8362</v>
      </c>
      <c r="AT4167" s="129" t="s">
        <v>3642</v>
      </c>
      <c r="AU4167" s="129" t="s">
        <v>171</v>
      </c>
      <c r="AV4167" s="129" t="s">
        <v>3650</v>
      </c>
      <c r="AW4167" s="129" t="s">
        <v>3714</v>
      </c>
      <c r="AX4167" s="129" t="s">
        <v>3723</v>
      </c>
      <c r="AZ4167" s="129" t="s">
        <v>3984</v>
      </c>
      <c r="BA4167" s="130" t="s">
        <v>16981</v>
      </c>
      <c r="BB4167" s="130" t="s">
        <v>16982</v>
      </c>
      <c r="BH4167" s="124"/>
      <c r="BI4167" s="124"/>
      <c r="BP4167" s="123"/>
      <c r="BQ4167" s="123"/>
      <c r="BR4167" s="123"/>
      <c r="BX4167" s="123"/>
      <c r="BY4167" s="123"/>
      <c r="CB4167" s="129" t="s">
        <v>3642</v>
      </c>
      <c r="CC4167" s="129" t="s">
        <v>171</v>
      </c>
      <c r="CD4167" s="129" t="s">
        <v>3650</v>
      </c>
      <c r="CE4167" s="129" t="s">
        <v>3714</v>
      </c>
      <c r="CF4167" s="129" t="s">
        <v>3723</v>
      </c>
      <c r="CG4167" s="131" t="s">
        <v>18260</v>
      </c>
      <c r="CH4167" s="131" t="s">
        <v>16982</v>
      </c>
      <c r="CI4167" s="124" t="s">
        <v>23150</v>
      </c>
    </row>
    <row r="4168" spans="45:87" ht="15" hidden="1" x14ac:dyDescent="0.25">
      <c r="AS4168" s="124" t="s">
        <v>8363</v>
      </c>
      <c r="AT4168" s="129" t="s">
        <v>3642</v>
      </c>
      <c r="AU4168" s="129" t="s">
        <v>171</v>
      </c>
      <c r="AV4168" s="129" t="s">
        <v>3650</v>
      </c>
      <c r="AW4168" s="129" t="s">
        <v>3714</v>
      </c>
      <c r="AX4168" s="129" t="s">
        <v>3724</v>
      </c>
      <c r="AZ4168" s="129" t="s">
        <v>3984</v>
      </c>
      <c r="BA4168" s="130" t="s">
        <v>16983</v>
      </c>
      <c r="BB4168" s="130" t="s">
        <v>16984</v>
      </c>
      <c r="BH4168" s="124"/>
      <c r="BI4168" s="124"/>
      <c r="BP4168" s="123"/>
      <c r="BQ4168" s="123"/>
      <c r="BR4168" s="123"/>
      <c r="BX4168" s="123"/>
      <c r="BY4168" s="123"/>
      <c r="CB4168" s="129" t="s">
        <v>3642</v>
      </c>
      <c r="CC4168" s="129" t="s">
        <v>171</v>
      </c>
      <c r="CD4168" s="129" t="s">
        <v>3650</v>
      </c>
      <c r="CE4168" s="129" t="s">
        <v>3714</v>
      </c>
      <c r="CF4168" s="129" t="s">
        <v>3724</v>
      </c>
      <c r="CG4168" s="131" t="s">
        <v>18260</v>
      </c>
      <c r="CH4168" s="131" t="s">
        <v>16984</v>
      </c>
      <c r="CI4168" s="124" t="s">
        <v>23151</v>
      </c>
    </row>
    <row r="4169" spans="45:87" ht="15" hidden="1" x14ac:dyDescent="0.25">
      <c r="AS4169" s="124" t="s">
        <v>8364</v>
      </c>
      <c r="AT4169" s="129" t="s">
        <v>3642</v>
      </c>
      <c r="AU4169" s="129" t="s">
        <v>171</v>
      </c>
      <c r="AV4169" s="129" t="s">
        <v>3650</v>
      </c>
      <c r="AW4169" s="129" t="s">
        <v>3714</v>
      </c>
      <c r="AX4169" s="129" t="s">
        <v>3725</v>
      </c>
      <c r="AZ4169" s="129" t="s">
        <v>3984</v>
      </c>
      <c r="BA4169" s="130" t="s">
        <v>16985</v>
      </c>
      <c r="BB4169" s="130" t="s">
        <v>16986</v>
      </c>
      <c r="BH4169" s="124"/>
      <c r="BI4169" s="124"/>
      <c r="BP4169" s="123"/>
      <c r="BQ4169" s="123"/>
      <c r="BR4169" s="123"/>
      <c r="BX4169" s="123"/>
      <c r="BY4169" s="123"/>
      <c r="CB4169" s="129" t="s">
        <v>3642</v>
      </c>
      <c r="CC4169" s="129" t="s">
        <v>171</v>
      </c>
      <c r="CD4169" s="129" t="s">
        <v>3650</v>
      </c>
      <c r="CE4169" s="129" t="s">
        <v>3714</v>
      </c>
      <c r="CF4169" s="129" t="s">
        <v>3725</v>
      </c>
      <c r="CG4169" s="131" t="s">
        <v>18260</v>
      </c>
      <c r="CH4169" s="131" t="s">
        <v>16986</v>
      </c>
      <c r="CI4169" s="124" t="s">
        <v>23152</v>
      </c>
    </row>
    <row r="4170" spans="45:87" ht="15" hidden="1" x14ac:dyDescent="0.25">
      <c r="AS4170" s="124" t="s">
        <v>8365</v>
      </c>
      <c r="AT4170" s="129" t="s">
        <v>3642</v>
      </c>
      <c r="AU4170" s="129" t="s">
        <v>171</v>
      </c>
      <c r="AV4170" s="129" t="s">
        <v>3650</v>
      </c>
      <c r="AW4170" s="129" t="s">
        <v>3714</v>
      </c>
      <c r="AX4170" s="129" t="s">
        <v>3726</v>
      </c>
      <c r="AZ4170" s="129" t="s">
        <v>3984</v>
      </c>
      <c r="BA4170" s="130" t="s">
        <v>16987</v>
      </c>
      <c r="BB4170" s="130" t="s">
        <v>16988</v>
      </c>
      <c r="BH4170" s="124"/>
      <c r="BI4170" s="124"/>
      <c r="BP4170" s="123"/>
      <c r="BQ4170" s="123"/>
      <c r="BR4170" s="123"/>
      <c r="BX4170" s="123"/>
      <c r="BY4170" s="123"/>
      <c r="CB4170" s="129" t="s">
        <v>3642</v>
      </c>
      <c r="CC4170" s="129" t="s">
        <v>171</v>
      </c>
      <c r="CD4170" s="129" t="s">
        <v>3650</v>
      </c>
      <c r="CE4170" s="129" t="s">
        <v>3714</v>
      </c>
      <c r="CF4170" s="129" t="s">
        <v>3726</v>
      </c>
      <c r="CG4170" s="131" t="s">
        <v>18260</v>
      </c>
      <c r="CH4170" s="131" t="s">
        <v>16988</v>
      </c>
      <c r="CI4170" s="124" t="s">
        <v>23153</v>
      </c>
    </row>
    <row r="4171" spans="45:87" ht="15" hidden="1" x14ac:dyDescent="0.25">
      <c r="AS4171" s="124" t="s">
        <v>8366</v>
      </c>
      <c r="AT4171" s="129" t="s">
        <v>3642</v>
      </c>
      <c r="AU4171" s="129" t="s">
        <v>171</v>
      </c>
      <c r="AV4171" s="129" t="s">
        <v>3650</v>
      </c>
      <c r="AW4171" s="129" t="s">
        <v>3714</v>
      </c>
      <c r="AX4171" s="129" t="s">
        <v>3727</v>
      </c>
      <c r="AZ4171" s="129" t="s">
        <v>3984</v>
      </c>
      <c r="BA4171" s="130" t="s">
        <v>16989</v>
      </c>
      <c r="BB4171" s="130" t="s">
        <v>16990</v>
      </c>
      <c r="BH4171" s="124"/>
      <c r="BI4171" s="124"/>
      <c r="BP4171" s="123"/>
      <c r="BQ4171" s="123"/>
      <c r="BR4171" s="123"/>
      <c r="BX4171" s="123"/>
      <c r="BY4171" s="123"/>
      <c r="CB4171" s="129" t="s">
        <v>3642</v>
      </c>
      <c r="CC4171" s="129" t="s">
        <v>171</v>
      </c>
      <c r="CD4171" s="129" t="s">
        <v>3650</v>
      </c>
      <c r="CE4171" s="129" t="s">
        <v>3714</v>
      </c>
      <c r="CF4171" s="129" t="s">
        <v>3727</v>
      </c>
      <c r="CG4171" s="131" t="s">
        <v>18260</v>
      </c>
      <c r="CH4171" s="131" t="s">
        <v>16990</v>
      </c>
      <c r="CI4171" s="124" t="s">
        <v>23154</v>
      </c>
    </row>
    <row r="4172" spans="45:87" ht="15" hidden="1" x14ac:dyDescent="0.25">
      <c r="AS4172" s="124" t="s">
        <v>8367</v>
      </c>
      <c r="AT4172" s="129" t="s">
        <v>3642</v>
      </c>
      <c r="AU4172" s="129" t="s">
        <v>171</v>
      </c>
      <c r="AV4172" s="129" t="s">
        <v>3650</v>
      </c>
      <c r="AW4172" s="129" t="s">
        <v>3714</v>
      </c>
      <c r="AX4172" s="129" t="s">
        <v>3728</v>
      </c>
      <c r="AZ4172" s="129" t="s">
        <v>3984</v>
      </c>
      <c r="BA4172" s="130" t="s">
        <v>16991</v>
      </c>
      <c r="BB4172" s="130" t="s">
        <v>16992</v>
      </c>
      <c r="BH4172" s="124"/>
      <c r="BI4172" s="124"/>
      <c r="BP4172" s="123"/>
      <c r="BQ4172" s="123"/>
      <c r="BR4172" s="123"/>
      <c r="BX4172" s="123"/>
      <c r="BY4172" s="123"/>
      <c r="CB4172" s="129" t="s">
        <v>3642</v>
      </c>
      <c r="CC4172" s="129" t="s">
        <v>171</v>
      </c>
      <c r="CD4172" s="129" t="s">
        <v>3650</v>
      </c>
      <c r="CE4172" s="129" t="s">
        <v>3714</v>
      </c>
      <c r="CF4172" s="129" t="s">
        <v>3728</v>
      </c>
      <c r="CG4172" s="131" t="s">
        <v>18260</v>
      </c>
      <c r="CH4172" s="131" t="s">
        <v>16992</v>
      </c>
      <c r="CI4172" s="124" t="s">
        <v>23155</v>
      </c>
    </row>
    <row r="4173" spans="45:87" ht="15" hidden="1" x14ac:dyDescent="0.25">
      <c r="AS4173" s="124" t="s">
        <v>8368</v>
      </c>
      <c r="AT4173" s="129" t="s">
        <v>3642</v>
      </c>
      <c r="AU4173" s="129" t="s">
        <v>171</v>
      </c>
      <c r="AV4173" s="129" t="s">
        <v>3650</v>
      </c>
      <c r="AW4173" s="129" t="s">
        <v>3714</v>
      </c>
      <c r="AX4173" s="129" t="s">
        <v>3729</v>
      </c>
      <c r="AZ4173" s="129" t="s">
        <v>3984</v>
      </c>
      <c r="BA4173" s="130" t="s">
        <v>16993</v>
      </c>
      <c r="BB4173" s="130" t="s">
        <v>16994</v>
      </c>
      <c r="BH4173" s="124"/>
      <c r="BI4173" s="124"/>
      <c r="BP4173" s="123"/>
      <c r="BQ4173" s="123"/>
      <c r="BR4173" s="123"/>
      <c r="BX4173" s="123"/>
      <c r="BY4173" s="123"/>
      <c r="CB4173" s="129" t="s">
        <v>3642</v>
      </c>
      <c r="CC4173" s="129" t="s">
        <v>171</v>
      </c>
      <c r="CD4173" s="129" t="s">
        <v>3650</v>
      </c>
      <c r="CE4173" s="129" t="s">
        <v>3714</v>
      </c>
      <c r="CF4173" s="129" t="s">
        <v>3729</v>
      </c>
      <c r="CG4173" s="131" t="s">
        <v>18260</v>
      </c>
      <c r="CH4173" s="131" t="s">
        <v>16994</v>
      </c>
      <c r="CI4173" s="124" t="s">
        <v>23156</v>
      </c>
    </row>
    <row r="4174" spans="45:87" ht="15" hidden="1" x14ac:dyDescent="0.25">
      <c r="AS4174" s="124" t="s">
        <v>8369</v>
      </c>
      <c r="AT4174" s="129" t="s">
        <v>3642</v>
      </c>
      <c r="AU4174" s="129" t="s">
        <v>171</v>
      </c>
      <c r="AV4174" s="129" t="s">
        <v>3650</v>
      </c>
      <c r="AW4174" s="129" t="s">
        <v>3714</v>
      </c>
      <c r="AX4174" s="129" t="s">
        <v>3730</v>
      </c>
      <c r="AZ4174" s="129" t="s">
        <v>3984</v>
      </c>
      <c r="BA4174" s="130" t="s">
        <v>16995</v>
      </c>
      <c r="BB4174" s="130" t="s">
        <v>16996</v>
      </c>
      <c r="BH4174" s="124"/>
      <c r="BI4174" s="124"/>
      <c r="BP4174" s="123"/>
      <c r="BQ4174" s="123"/>
      <c r="BR4174" s="123"/>
      <c r="BX4174" s="123"/>
      <c r="BY4174" s="123"/>
      <c r="CB4174" s="129" t="s">
        <v>3642</v>
      </c>
      <c r="CC4174" s="129" t="s">
        <v>171</v>
      </c>
      <c r="CD4174" s="129" t="s">
        <v>3650</v>
      </c>
      <c r="CE4174" s="129" t="s">
        <v>3714</v>
      </c>
      <c r="CF4174" s="129" t="s">
        <v>3730</v>
      </c>
      <c r="CG4174" s="131" t="s">
        <v>18260</v>
      </c>
      <c r="CH4174" s="131" t="s">
        <v>16996</v>
      </c>
      <c r="CI4174" s="124" t="s">
        <v>23157</v>
      </c>
    </row>
    <row r="4175" spans="45:87" ht="15" hidden="1" x14ac:dyDescent="0.25">
      <c r="AS4175" s="124" t="s">
        <v>8370</v>
      </c>
      <c r="AT4175" s="129" t="s">
        <v>3642</v>
      </c>
      <c r="AU4175" s="129" t="s">
        <v>171</v>
      </c>
      <c r="AV4175" s="129" t="s">
        <v>3650</v>
      </c>
      <c r="AW4175" s="129" t="s">
        <v>3714</v>
      </c>
      <c r="AX4175" s="129" t="s">
        <v>3731</v>
      </c>
      <c r="AZ4175" s="129" t="s">
        <v>3984</v>
      </c>
      <c r="BA4175" s="130" t="s">
        <v>16997</v>
      </c>
      <c r="BB4175" s="130" t="s">
        <v>16998</v>
      </c>
      <c r="BH4175" s="124"/>
      <c r="BI4175" s="124"/>
      <c r="BP4175" s="123"/>
      <c r="BQ4175" s="123"/>
      <c r="BR4175" s="123"/>
      <c r="BX4175" s="123"/>
      <c r="BY4175" s="123"/>
      <c r="CB4175" s="129" t="s">
        <v>3642</v>
      </c>
      <c r="CC4175" s="129" t="s">
        <v>171</v>
      </c>
      <c r="CD4175" s="129" t="s">
        <v>3650</v>
      </c>
      <c r="CE4175" s="129" t="s">
        <v>3714</v>
      </c>
      <c r="CF4175" s="129" t="s">
        <v>3731</v>
      </c>
      <c r="CG4175" s="131" t="s">
        <v>18260</v>
      </c>
      <c r="CH4175" s="131" t="s">
        <v>16998</v>
      </c>
      <c r="CI4175" s="124" t="s">
        <v>23158</v>
      </c>
    </row>
    <row r="4176" spans="45:87" ht="15" hidden="1" x14ac:dyDescent="0.25">
      <c r="AS4176" s="124" t="s">
        <v>8371</v>
      </c>
      <c r="AT4176" s="129" t="s">
        <v>3642</v>
      </c>
      <c r="AU4176" s="129" t="s">
        <v>171</v>
      </c>
      <c r="AV4176" s="129" t="s">
        <v>3650</v>
      </c>
      <c r="AW4176" s="129" t="s">
        <v>3714</v>
      </c>
      <c r="AX4176" s="129" t="s">
        <v>3732</v>
      </c>
      <c r="AZ4176" s="129" t="s">
        <v>3984</v>
      </c>
      <c r="BA4176" s="130" t="s">
        <v>16999</v>
      </c>
      <c r="BB4176" s="130" t="s">
        <v>17000</v>
      </c>
      <c r="BH4176" s="124"/>
      <c r="BI4176" s="124"/>
      <c r="BP4176" s="123"/>
      <c r="BQ4176" s="123"/>
      <c r="BR4176" s="123"/>
      <c r="BX4176" s="123"/>
      <c r="BY4176" s="123"/>
      <c r="CB4176" s="129" t="s">
        <v>3642</v>
      </c>
      <c r="CC4176" s="129" t="s">
        <v>171</v>
      </c>
      <c r="CD4176" s="129" t="s">
        <v>3650</v>
      </c>
      <c r="CE4176" s="129" t="s">
        <v>3714</v>
      </c>
      <c r="CF4176" s="129" t="s">
        <v>3732</v>
      </c>
      <c r="CG4176" s="131" t="s">
        <v>18260</v>
      </c>
      <c r="CH4176" s="131" t="s">
        <v>17000</v>
      </c>
      <c r="CI4176" s="124" t="s">
        <v>23159</v>
      </c>
    </row>
    <row r="4177" spans="45:87" ht="15" hidden="1" x14ac:dyDescent="0.25">
      <c r="AS4177" s="124" t="s">
        <v>8372</v>
      </c>
      <c r="AT4177" s="129" t="s">
        <v>3642</v>
      </c>
      <c r="AU4177" s="129" t="s">
        <v>171</v>
      </c>
      <c r="AV4177" s="129" t="s">
        <v>3652</v>
      </c>
      <c r="AW4177" s="129" t="s">
        <v>3733</v>
      </c>
      <c r="AX4177" s="129" t="s">
        <v>3734</v>
      </c>
      <c r="AZ4177" s="129" t="s">
        <v>3984</v>
      </c>
      <c r="BA4177" s="130" t="s">
        <v>17001</v>
      </c>
      <c r="BB4177" s="130" t="s">
        <v>17002</v>
      </c>
      <c r="BH4177" s="124"/>
      <c r="BI4177" s="124"/>
      <c r="BP4177" s="123"/>
      <c r="BQ4177" s="123"/>
      <c r="BR4177" s="123"/>
      <c r="BX4177" s="123"/>
      <c r="BY4177" s="123"/>
      <c r="CB4177" s="129" t="s">
        <v>3642</v>
      </c>
      <c r="CC4177" s="129" t="s">
        <v>171</v>
      </c>
      <c r="CD4177" s="129" t="s">
        <v>3652</v>
      </c>
      <c r="CE4177" s="129" t="s">
        <v>3733</v>
      </c>
      <c r="CF4177" s="129" t="s">
        <v>3734</v>
      </c>
      <c r="CG4177" s="131" t="s">
        <v>18261</v>
      </c>
      <c r="CH4177" s="131" t="s">
        <v>17002</v>
      </c>
      <c r="CI4177" s="124" t="s">
        <v>23160</v>
      </c>
    </row>
    <row r="4178" spans="45:87" ht="15" hidden="1" x14ac:dyDescent="0.25">
      <c r="AS4178" s="124" t="s">
        <v>8373</v>
      </c>
      <c r="AT4178" s="129" t="s">
        <v>3642</v>
      </c>
      <c r="AU4178" s="129" t="s">
        <v>171</v>
      </c>
      <c r="AV4178" s="129" t="s">
        <v>3652</v>
      </c>
      <c r="AW4178" s="129" t="s">
        <v>3733</v>
      </c>
      <c r="AX4178" s="129" t="s">
        <v>3735</v>
      </c>
      <c r="AZ4178" s="129" t="s">
        <v>3984</v>
      </c>
      <c r="BA4178" s="130" t="s">
        <v>17003</v>
      </c>
      <c r="BB4178" s="130" t="s">
        <v>17004</v>
      </c>
      <c r="BH4178" s="124"/>
      <c r="BI4178" s="124"/>
      <c r="BP4178" s="123"/>
      <c r="BQ4178" s="123"/>
      <c r="BR4178" s="123"/>
      <c r="BX4178" s="123"/>
      <c r="BY4178" s="123"/>
      <c r="CB4178" s="129" t="s">
        <v>3642</v>
      </c>
      <c r="CC4178" s="129" t="s">
        <v>171</v>
      </c>
      <c r="CD4178" s="129" t="s">
        <v>3652</v>
      </c>
      <c r="CE4178" s="129" t="s">
        <v>3733</v>
      </c>
      <c r="CF4178" s="129" t="s">
        <v>3735</v>
      </c>
      <c r="CG4178" s="131" t="s">
        <v>18261</v>
      </c>
      <c r="CH4178" s="131" t="s">
        <v>17004</v>
      </c>
      <c r="CI4178" s="124" t="s">
        <v>23161</v>
      </c>
    </row>
    <row r="4179" spans="45:87" ht="15" hidden="1" x14ac:dyDescent="0.25">
      <c r="AS4179" s="124" t="s">
        <v>8374</v>
      </c>
      <c r="AT4179" s="129" t="s">
        <v>3642</v>
      </c>
      <c r="AU4179" s="129" t="s">
        <v>171</v>
      </c>
      <c r="AV4179" s="129" t="s">
        <v>3652</v>
      </c>
      <c r="AW4179" s="129" t="s">
        <v>3733</v>
      </c>
      <c r="AX4179" s="129" t="s">
        <v>3736</v>
      </c>
      <c r="AZ4179" s="129" t="s">
        <v>3984</v>
      </c>
      <c r="BA4179" s="130" t="s">
        <v>17005</v>
      </c>
      <c r="BB4179" s="130" t="s">
        <v>17006</v>
      </c>
      <c r="BH4179" s="124"/>
      <c r="BI4179" s="124"/>
      <c r="BP4179" s="123"/>
      <c r="BQ4179" s="123"/>
      <c r="BR4179" s="123"/>
      <c r="BX4179" s="123"/>
      <c r="BY4179" s="123"/>
      <c r="CB4179" s="129" t="s">
        <v>3642</v>
      </c>
      <c r="CC4179" s="129" t="s">
        <v>171</v>
      </c>
      <c r="CD4179" s="129" t="s">
        <v>3652</v>
      </c>
      <c r="CE4179" s="129" t="s">
        <v>3733</v>
      </c>
      <c r="CF4179" s="129" t="s">
        <v>3736</v>
      </c>
      <c r="CG4179" s="131" t="s">
        <v>18261</v>
      </c>
      <c r="CH4179" s="131" t="s">
        <v>17006</v>
      </c>
      <c r="CI4179" s="124" t="s">
        <v>23162</v>
      </c>
    </row>
    <row r="4180" spans="45:87" ht="15" hidden="1" x14ac:dyDescent="0.25">
      <c r="AS4180" s="124" t="s">
        <v>8375</v>
      </c>
      <c r="AT4180" s="129" t="s">
        <v>3642</v>
      </c>
      <c r="AU4180" s="129" t="s">
        <v>171</v>
      </c>
      <c r="AV4180" s="129" t="s">
        <v>3652</v>
      </c>
      <c r="AW4180" s="129" t="s">
        <v>3733</v>
      </c>
      <c r="AX4180" s="129" t="s">
        <v>3737</v>
      </c>
      <c r="AZ4180" s="129" t="s">
        <v>3984</v>
      </c>
      <c r="BA4180" s="130" t="s">
        <v>17007</v>
      </c>
      <c r="BB4180" s="130" t="s">
        <v>17008</v>
      </c>
      <c r="BH4180" s="124"/>
      <c r="BI4180" s="124"/>
      <c r="BP4180" s="123"/>
      <c r="BQ4180" s="123"/>
      <c r="BR4180" s="123"/>
      <c r="BX4180" s="123"/>
      <c r="BY4180" s="123"/>
      <c r="CB4180" s="129" t="s">
        <v>3642</v>
      </c>
      <c r="CC4180" s="129" t="s">
        <v>171</v>
      </c>
      <c r="CD4180" s="129" t="s">
        <v>3652</v>
      </c>
      <c r="CE4180" s="129" t="s">
        <v>3733</v>
      </c>
      <c r="CF4180" s="129" t="s">
        <v>3737</v>
      </c>
      <c r="CG4180" s="131" t="s">
        <v>18261</v>
      </c>
      <c r="CH4180" s="131" t="s">
        <v>17008</v>
      </c>
      <c r="CI4180" s="124" t="s">
        <v>23163</v>
      </c>
    </row>
    <row r="4181" spans="45:87" ht="15" hidden="1" x14ac:dyDescent="0.25">
      <c r="AS4181" s="124" t="s">
        <v>8376</v>
      </c>
      <c r="AT4181" s="129" t="s">
        <v>3642</v>
      </c>
      <c r="AU4181" s="129" t="s">
        <v>171</v>
      </c>
      <c r="AV4181" s="129" t="s">
        <v>3652</v>
      </c>
      <c r="AW4181" s="129" t="s">
        <v>3733</v>
      </c>
      <c r="AX4181" s="129" t="s">
        <v>3738</v>
      </c>
      <c r="AZ4181" s="129" t="s">
        <v>3984</v>
      </c>
      <c r="BA4181" s="130" t="s">
        <v>17009</v>
      </c>
      <c r="BB4181" s="130" t="s">
        <v>17010</v>
      </c>
      <c r="BH4181" s="124"/>
      <c r="BI4181" s="124"/>
      <c r="BP4181" s="123"/>
      <c r="BQ4181" s="123"/>
      <c r="BR4181" s="123"/>
      <c r="BX4181" s="123"/>
      <c r="BY4181" s="123"/>
      <c r="CB4181" s="129" t="s">
        <v>3642</v>
      </c>
      <c r="CC4181" s="129" t="s">
        <v>171</v>
      </c>
      <c r="CD4181" s="129" t="s">
        <v>3652</v>
      </c>
      <c r="CE4181" s="129" t="s">
        <v>3733</v>
      </c>
      <c r="CF4181" s="129" t="s">
        <v>3738</v>
      </c>
      <c r="CG4181" s="131" t="s">
        <v>18261</v>
      </c>
      <c r="CH4181" s="131" t="s">
        <v>17010</v>
      </c>
      <c r="CI4181" s="124" t="s">
        <v>23164</v>
      </c>
    </row>
    <row r="4182" spans="45:87" ht="15" hidden="1" x14ac:dyDescent="0.25">
      <c r="AS4182" s="124" t="s">
        <v>8377</v>
      </c>
      <c r="AT4182" s="129" t="s">
        <v>3642</v>
      </c>
      <c r="AU4182" s="129" t="s">
        <v>171</v>
      </c>
      <c r="AV4182" s="129" t="s">
        <v>3652</v>
      </c>
      <c r="AW4182" s="129" t="s">
        <v>3733</v>
      </c>
      <c r="AX4182" s="129" t="s">
        <v>3739</v>
      </c>
      <c r="AZ4182" s="129" t="s">
        <v>3984</v>
      </c>
      <c r="BA4182" s="130" t="s">
        <v>17011</v>
      </c>
      <c r="BB4182" s="130" t="s">
        <v>17012</v>
      </c>
      <c r="BH4182" s="124"/>
      <c r="BI4182" s="124"/>
      <c r="BP4182" s="123"/>
      <c r="BQ4182" s="123"/>
      <c r="BR4182" s="123"/>
      <c r="BX4182" s="123"/>
      <c r="BY4182" s="123"/>
      <c r="CB4182" s="129" t="s">
        <v>3642</v>
      </c>
      <c r="CC4182" s="129" t="s">
        <v>171</v>
      </c>
      <c r="CD4182" s="129" t="s">
        <v>3652</v>
      </c>
      <c r="CE4182" s="129" t="s">
        <v>3733</v>
      </c>
      <c r="CF4182" s="129" t="s">
        <v>3739</v>
      </c>
      <c r="CG4182" s="131" t="s">
        <v>18261</v>
      </c>
      <c r="CH4182" s="131" t="s">
        <v>17012</v>
      </c>
      <c r="CI4182" s="124" t="s">
        <v>23165</v>
      </c>
    </row>
    <row r="4183" spans="45:87" ht="15" hidden="1" x14ac:dyDescent="0.25">
      <c r="AS4183" s="124" t="s">
        <v>8378</v>
      </c>
      <c r="AT4183" s="129" t="s">
        <v>3642</v>
      </c>
      <c r="AU4183" s="129" t="s">
        <v>171</v>
      </c>
      <c r="AV4183" s="129" t="s">
        <v>3652</v>
      </c>
      <c r="AW4183" s="129" t="s">
        <v>3733</v>
      </c>
      <c r="AX4183" s="129" t="s">
        <v>3740</v>
      </c>
      <c r="AZ4183" s="129" t="s">
        <v>3984</v>
      </c>
      <c r="BA4183" s="130" t="s">
        <v>17013</v>
      </c>
      <c r="BB4183" s="130" t="s">
        <v>17014</v>
      </c>
      <c r="BH4183" s="124"/>
      <c r="BI4183" s="124"/>
      <c r="BP4183" s="123"/>
      <c r="BQ4183" s="123"/>
      <c r="BR4183" s="123"/>
      <c r="BX4183" s="123"/>
      <c r="BY4183" s="123"/>
      <c r="CB4183" s="129" t="s">
        <v>3642</v>
      </c>
      <c r="CC4183" s="129" t="s">
        <v>171</v>
      </c>
      <c r="CD4183" s="129" t="s">
        <v>3652</v>
      </c>
      <c r="CE4183" s="129" t="s">
        <v>3733</v>
      </c>
      <c r="CF4183" s="129" t="s">
        <v>3740</v>
      </c>
      <c r="CG4183" s="131" t="s">
        <v>18261</v>
      </c>
      <c r="CH4183" s="131" t="s">
        <v>17014</v>
      </c>
      <c r="CI4183" s="124" t="s">
        <v>23166</v>
      </c>
    </row>
    <row r="4184" spans="45:87" ht="15" hidden="1" x14ac:dyDescent="0.25">
      <c r="AS4184" s="124" t="s">
        <v>8379</v>
      </c>
      <c r="AT4184" s="129" t="s">
        <v>3642</v>
      </c>
      <c r="AU4184" s="129" t="s">
        <v>171</v>
      </c>
      <c r="AV4184" s="129" t="s">
        <v>3652</v>
      </c>
      <c r="AW4184" s="129" t="s">
        <v>3733</v>
      </c>
      <c r="AX4184" s="129" t="s">
        <v>3741</v>
      </c>
      <c r="AZ4184" s="129" t="s">
        <v>3984</v>
      </c>
      <c r="BA4184" s="130" t="s">
        <v>17015</v>
      </c>
      <c r="BB4184" s="130" t="s">
        <v>17016</v>
      </c>
      <c r="BH4184" s="124"/>
      <c r="BI4184" s="124"/>
      <c r="BP4184" s="123"/>
      <c r="BQ4184" s="123"/>
      <c r="BR4184" s="123"/>
      <c r="BX4184" s="123"/>
      <c r="BY4184" s="123"/>
      <c r="CB4184" s="129" t="s">
        <v>3642</v>
      </c>
      <c r="CC4184" s="129" t="s">
        <v>171</v>
      </c>
      <c r="CD4184" s="129" t="s">
        <v>3652</v>
      </c>
      <c r="CE4184" s="129" t="s">
        <v>3733</v>
      </c>
      <c r="CF4184" s="129" t="s">
        <v>3741</v>
      </c>
      <c r="CG4184" s="131" t="s">
        <v>18261</v>
      </c>
      <c r="CH4184" s="131" t="s">
        <v>17016</v>
      </c>
      <c r="CI4184" s="124" t="s">
        <v>23167</v>
      </c>
    </row>
    <row r="4185" spans="45:87" ht="15" hidden="1" x14ac:dyDescent="0.25">
      <c r="AS4185" s="124" t="s">
        <v>8380</v>
      </c>
      <c r="AT4185" s="129" t="s">
        <v>3642</v>
      </c>
      <c r="AU4185" s="129" t="s">
        <v>171</v>
      </c>
      <c r="AV4185" s="129" t="s">
        <v>3652</v>
      </c>
      <c r="AW4185" s="129" t="s">
        <v>3733</v>
      </c>
      <c r="AX4185" s="129" t="s">
        <v>3742</v>
      </c>
      <c r="AZ4185" s="129" t="s">
        <v>3984</v>
      </c>
      <c r="BA4185" s="130" t="s">
        <v>17017</v>
      </c>
      <c r="BB4185" s="130" t="s">
        <v>17018</v>
      </c>
      <c r="BH4185" s="124"/>
      <c r="BI4185" s="124"/>
      <c r="BP4185" s="123"/>
      <c r="BQ4185" s="123"/>
      <c r="BR4185" s="123"/>
      <c r="BX4185" s="123"/>
      <c r="BY4185" s="123"/>
      <c r="CB4185" s="129" t="s">
        <v>3642</v>
      </c>
      <c r="CC4185" s="129" t="s">
        <v>171</v>
      </c>
      <c r="CD4185" s="129" t="s">
        <v>3652</v>
      </c>
      <c r="CE4185" s="129" t="s">
        <v>3733</v>
      </c>
      <c r="CF4185" s="129" t="s">
        <v>3742</v>
      </c>
      <c r="CG4185" s="131" t="s">
        <v>18261</v>
      </c>
      <c r="CH4185" s="131" t="s">
        <v>17018</v>
      </c>
      <c r="CI4185" s="124" t="s">
        <v>23168</v>
      </c>
    </row>
    <row r="4186" spans="45:87" ht="15" hidden="1" x14ac:dyDescent="0.25">
      <c r="AS4186" s="124" t="s">
        <v>8381</v>
      </c>
      <c r="AT4186" s="129" t="s">
        <v>3642</v>
      </c>
      <c r="AU4186" s="129" t="s">
        <v>171</v>
      </c>
      <c r="AV4186" s="129" t="s">
        <v>3652</v>
      </c>
      <c r="AW4186" s="129" t="s">
        <v>3733</v>
      </c>
      <c r="AX4186" s="129" t="s">
        <v>3743</v>
      </c>
      <c r="AZ4186" s="129" t="s">
        <v>3984</v>
      </c>
      <c r="BA4186" s="130" t="s">
        <v>17019</v>
      </c>
      <c r="BB4186" s="130" t="s">
        <v>17020</v>
      </c>
      <c r="BH4186" s="124"/>
      <c r="BI4186" s="124"/>
      <c r="BP4186" s="123"/>
      <c r="BQ4186" s="123"/>
      <c r="BR4186" s="123"/>
      <c r="BX4186" s="123"/>
      <c r="BY4186" s="123"/>
      <c r="CB4186" s="129" t="s">
        <v>3642</v>
      </c>
      <c r="CC4186" s="129" t="s">
        <v>171</v>
      </c>
      <c r="CD4186" s="129" t="s">
        <v>3652</v>
      </c>
      <c r="CE4186" s="129" t="s">
        <v>3733</v>
      </c>
      <c r="CF4186" s="129" t="s">
        <v>3743</v>
      </c>
      <c r="CG4186" s="131" t="s">
        <v>18261</v>
      </c>
      <c r="CH4186" s="131" t="s">
        <v>17020</v>
      </c>
      <c r="CI4186" s="124" t="s">
        <v>23169</v>
      </c>
    </row>
    <row r="4187" spans="45:87" ht="15" hidden="1" x14ac:dyDescent="0.25">
      <c r="AS4187" s="124" t="s">
        <v>8382</v>
      </c>
      <c r="AT4187" s="129" t="s">
        <v>3642</v>
      </c>
      <c r="AU4187" s="129" t="s">
        <v>171</v>
      </c>
      <c r="AV4187" s="129" t="s">
        <v>3652</v>
      </c>
      <c r="AW4187" s="129" t="s">
        <v>3733</v>
      </c>
      <c r="AX4187" s="129" t="s">
        <v>3744</v>
      </c>
      <c r="AZ4187" s="129" t="s">
        <v>3984</v>
      </c>
      <c r="BA4187" s="130" t="s">
        <v>17021</v>
      </c>
      <c r="BB4187" s="130" t="s">
        <v>17022</v>
      </c>
      <c r="BH4187" s="124"/>
      <c r="BI4187" s="124"/>
      <c r="BP4187" s="123"/>
      <c r="BQ4187" s="123"/>
      <c r="BR4187" s="123"/>
      <c r="BX4187" s="123"/>
      <c r="BY4187" s="123"/>
      <c r="CB4187" s="129" t="s">
        <v>3642</v>
      </c>
      <c r="CC4187" s="129" t="s">
        <v>171</v>
      </c>
      <c r="CD4187" s="129" t="s">
        <v>3652</v>
      </c>
      <c r="CE4187" s="129" t="s">
        <v>3733</v>
      </c>
      <c r="CF4187" s="129" t="s">
        <v>3744</v>
      </c>
      <c r="CG4187" s="131" t="s">
        <v>18261</v>
      </c>
      <c r="CH4187" s="131" t="s">
        <v>17022</v>
      </c>
      <c r="CI4187" s="124" t="s">
        <v>23170</v>
      </c>
    </row>
    <row r="4188" spans="45:87" ht="15" hidden="1" x14ac:dyDescent="0.25">
      <c r="AS4188" s="124" t="s">
        <v>8383</v>
      </c>
      <c r="AT4188" s="129" t="s">
        <v>3642</v>
      </c>
      <c r="AU4188" s="129" t="s">
        <v>171</v>
      </c>
      <c r="AV4188" s="129" t="s">
        <v>3652</v>
      </c>
      <c r="AW4188" s="129" t="s">
        <v>3733</v>
      </c>
      <c r="AX4188" s="129" t="s">
        <v>3745</v>
      </c>
      <c r="AZ4188" s="129" t="s">
        <v>3984</v>
      </c>
      <c r="BA4188" s="130" t="s">
        <v>17023</v>
      </c>
      <c r="BB4188" s="130" t="s">
        <v>17024</v>
      </c>
      <c r="BH4188" s="124"/>
      <c r="BI4188" s="124"/>
      <c r="BP4188" s="123"/>
      <c r="BQ4188" s="123"/>
      <c r="BR4188" s="123"/>
      <c r="BX4188" s="123"/>
      <c r="BY4188" s="123"/>
      <c r="CB4188" s="129" t="s">
        <v>3642</v>
      </c>
      <c r="CC4188" s="129" t="s">
        <v>171</v>
      </c>
      <c r="CD4188" s="129" t="s">
        <v>3652</v>
      </c>
      <c r="CE4188" s="129" t="s">
        <v>3733</v>
      </c>
      <c r="CF4188" s="129" t="s">
        <v>3745</v>
      </c>
      <c r="CG4188" s="131" t="s">
        <v>18261</v>
      </c>
      <c r="CH4188" s="131" t="s">
        <v>17024</v>
      </c>
      <c r="CI4188" s="124" t="s">
        <v>23171</v>
      </c>
    </row>
    <row r="4189" spans="45:87" ht="15" hidden="1" x14ac:dyDescent="0.25">
      <c r="AS4189" s="124" t="s">
        <v>8384</v>
      </c>
      <c r="AT4189" s="129" t="s">
        <v>3642</v>
      </c>
      <c r="AU4189" s="129" t="s">
        <v>171</v>
      </c>
      <c r="AV4189" s="129" t="s">
        <v>3652</v>
      </c>
      <c r="AW4189" s="129" t="s">
        <v>3733</v>
      </c>
      <c r="AX4189" s="129" t="s">
        <v>3746</v>
      </c>
      <c r="AZ4189" s="129" t="s">
        <v>3984</v>
      </c>
      <c r="BA4189" s="130" t="s">
        <v>17025</v>
      </c>
      <c r="BB4189" s="130" t="s">
        <v>17026</v>
      </c>
      <c r="BH4189" s="124"/>
      <c r="BI4189" s="124"/>
      <c r="BP4189" s="123"/>
      <c r="BQ4189" s="123"/>
      <c r="BR4189" s="123"/>
      <c r="BX4189" s="123"/>
      <c r="BY4189" s="123"/>
      <c r="CB4189" s="129" t="s">
        <v>3642</v>
      </c>
      <c r="CC4189" s="129" t="s">
        <v>171</v>
      </c>
      <c r="CD4189" s="129" t="s">
        <v>3652</v>
      </c>
      <c r="CE4189" s="129" t="s">
        <v>3733</v>
      </c>
      <c r="CF4189" s="129" t="s">
        <v>3746</v>
      </c>
      <c r="CG4189" s="131" t="s">
        <v>18261</v>
      </c>
      <c r="CH4189" s="131" t="s">
        <v>17026</v>
      </c>
      <c r="CI4189" s="124" t="s">
        <v>23172</v>
      </c>
    </row>
    <row r="4190" spans="45:87" ht="15" hidden="1" x14ac:dyDescent="0.25">
      <c r="AS4190" s="124" t="s">
        <v>8385</v>
      </c>
      <c r="AT4190" s="129" t="s">
        <v>3642</v>
      </c>
      <c r="AU4190" s="129" t="s">
        <v>171</v>
      </c>
      <c r="AV4190" s="129" t="s">
        <v>3652</v>
      </c>
      <c r="AW4190" s="129" t="s">
        <v>3733</v>
      </c>
      <c r="AX4190" s="129" t="s">
        <v>3747</v>
      </c>
      <c r="AZ4190" s="129" t="s">
        <v>3984</v>
      </c>
      <c r="BA4190" s="130" t="s">
        <v>17027</v>
      </c>
      <c r="BB4190" s="130" t="s">
        <v>17028</v>
      </c>
      <c r="BH4190" s="124"/>
      <c r="BI4190" s="124"/>
      <c r="BP4190" s="123"/>
      <c r="BQ4190" s="123"/>
      <c r="BR4190" s="123"/>
      <c r="BX4190" s="123"/>
      <c r="BY4190" s="123"/>
      <c r="CB4190" s="129" t="s">
        <v>3642</v>
      </c>
      <c r="CC4190" s="129" t="s">
        <v>171</v>
      </c>
      <c r="CD4190" s="129" t="s">
        <v>3652</v>
      </c>
      <c r="CE4190" s="129" t="s">
        <v>3733</v>
      </c>
      <c r="CF4190" s="129" t="s">
        <v>3747</v>
      </c>
      <c r="CG4190" s="131" t="s">
        <v>18261</v>
      </c>
      <c r="CH4190" s="131" t="s">
        <v>17028</v>
      </c>
      <c r="CI4190" s="124" t="s">
        <v>23173</v>
      </c>
    </row>
    <row r="4191" spans="45:87" ht="15" hidden="1" x14ac:dyDescent="0.25">
      <c r="AS4191" s="124" t="s">
        <v>8386</v>
      </c>
      <c r="AT4191" s="129" t="s">
        <v>3642</v>
      </c>
      <c r="AU4191" s="129" t="s">
        <v>171</v>
      </c>
      <c r="AV4191" s="129" t="s">
        <v>3652</v>
      </c>
      <c r="AW4191" s="129" t="s">
        <v>3733</v>
      </c>
      <c r="AX4191" s="129" t="s">
        <v>3748</v>
      </c>
      <c r="AZ4191" s="129" t="s">
        <v>3984</v>
      </c>
      <c r="BA4191" s="130" t="s">
        <v>17029</v>
      </c>
      <c r="BB4191" s="130" t="s">
        <v>17030</v>
      </c>
      <c r="BH4191" s="124"/>
      <c r="BI4191" s="124"/>
      <c r="BP4191" s="123"/>
      <c r="BQ4191" s="123"/>
      <c r="BR4191" s="123"/>
      <c r="BX4191" s="123"/>
      <c r="BY4191" s="123"/>
      <c r="CB4191" s="129" t="s">
        <v>3642</v>
      </c>
      <c r="CC4191" s="129" t="s">
        <v>171</v>
      </c>
      <c r="CD4191" s="129" t="s">
        <v>3652</v>
      </c>
      <c r="CE4191" s="129" t="s">
        <v>3733</v>
      </c>
      <c r="CF4191" s="129" t="s">
        <v>3748</v>
      </c>
      <c r="CG4191" s="131" t="s">
        <v>18261</v>
      </c>
      <c r="CH4191" s="131" t="s">
        <v>17030</v>
      </c>
      <c r="CI4191" s="124" t="s">
        <v>23174</v>
      </c>
    </row>
    <row r="4192" spans="45:87" ht="15" hidden="1" x14ac:dyDescent="0.25">
      <c r="AS4192" s="124" t="s">
        <v>8387</v>
      </c>
      <c r="AT4192" s="129" t="s">
        <v>3642</v>
      </c>
      <c r="AU4192" s="129" t="s">
        <v>171</v>
      </c>
      <c r="AV4192" s="129" t="s">
        <v>3652</v>
      </c>
      <c r="AW4192" s="129" t="s">
        <v>3733</v>
      </c>
      <c r="AX4192" s="129" t="s">
        <v>3749</v>
      </c>
      <c r="AZ4192" s="129" t="s">
        <v>3984</v>
      </c>
      <c r="BA4192" s="130" t="s">
        <v>17031</v>
      </c>
      <c r="BB4192" s="130" t="s">
        <v>17032</v>
      </c>
      <c r="BH4192" s="124"/>
      <c r="BI4192" s="124"/>
      <c r="BP4192" s="123"/>
      <c r="BQ4192" s="123"/>
      <c r="BR4192" s="123"/>
      <c r="BX4192" s="123"/>
      <c r="BY4192" s="123"/>
      <c r="CB4192" s="129" t="s">
        <v>3642</v>
      </c>
      <c r="CC4192" s="129" t="s">
        <v>171</v>
      </c>
      <c r="CD4192" s="129" t="s">
        <v>3652</v>
      </c>
      <c r="CE4192" s="129" t="s">
        <v>3733</v>
      </c>
      <c r="CF4192" s="129" t="s">
        <v>3749</v>
      </c>
      <c r="CG4192" s="131" t="s">
        <v>18261</v>
      </c>
      <c r="CH4192" s="131" t="s">
        <v>17032</v>
      </c>
      <c r="CI4192" s="124" t="s">
        <v>23175</v>
      </c>
    </row>
    <row r="4193" spans="45:87" ht="15" hidden="1" x14ac:dyDescent="0.25">
      <c r="AS4193" s="124" t="s">
        <v>8388</v>
      </c>
      <c r="AT4193" s="129" t="s">
        <v>3642</v>
      </c>
      <c r="AU4193" s="129" t="s">
        <v>171</v>
      </c>
      <c r="AV4193" s="129" t="s">
        <v>3652</v>
      </c>
      <c r="AW4193" s="129" t="s">
        <v>3733</v>
      </c>
      <c r="AX4193" s="129" t="s">
        <v>3750</v>
      </c>
      <c r="AZ4193" s="129" t="s">
        <v>3984</v>
      </c>
      <c r="BA4193" s="130" t="s">
        <v>17033</v>
      </c>
      <c r="BB4193" s="130" t="s">
        <v>17034</v>
      </c>
      <c r="BH4193" s="124"/>
      <c r="BI4193" s="124"/>
      <c r="BP4193" s="123"/>
      <c r="BQ4193" s="123"/>
      <c r="BR4193" s="123"/>
      <c r="BX4193" s="123"/>
      <c r="BY4193" s="123"/>
      <c r="CB4193" s="129" t="s">
        <v>3642</v>
      </c>
      <c r="CC4193" s="129" t="s">
        <v>171</v>
      </c>
      <c r="CD4193" s="129" t="s">
        <v>3652</v>
      </c>
      <c r="CE4193" s="129" t="s">
        <v>3733</v>
      </c>
      <c r="CF4193" s="129" t="s">
        <v>3750</v>
      </c>
      <c r="CG4193" s="131" t="s">
        <v>18261</v>
      </c>
      <c r="CH4193" s="131" t="s">
        <v>17034</v>
      </c>
      <c r="CI4193" s="124" t="s">
        <v>23176</v>
      </c>
    </row>
    <row r="4194" spans="45:87" ht="15" hidden="1" x14ac:dyDescent="0.25">
      <c r="AS4194" s="124" t="s">
        <v>8389</v>
      </c>
      <c r="AT4194" s="129" t="s">
        <v>3642</v>
      </c>
      <c r="AU4194" s="129" t="s">
        <v>204</v>
      </c>
      <c r="AV4194" s="129" t="s">
        <v>3643</v>
      </c>
      <c r="AW4194" s="129" t="s">
        <v>3653</v>
      </c>
      <c r="AX4194" s="129" t="s">
        <v>3751</v>
      </c>
      <c r="AZ4194" s="129" t="s">
        <v>3984</v>
      </c>
      <c r="BA4194" s="130" t="s">
        <v>17035</v>
      </c>
      <c r="BB4194" s="130" t="s">
        <v>17036</v>
      </c>
      <c r="BH4194" s="124"/>
      <c r="BI4194" s="124"/>
      <c r="BP4194" s="123"/>
      <c r="BQ4194" s="123"/>
      <c r="BR4194" s="123"/>
      <c r="BX4194" s="123"/>
      <c r="BY4194" s="123"/>
      <c r="CB4194" s="129" t="s">
        <v>3642</v>
      </c>
      <c r="CC4194" s="129" t="s">
        <v>204</v>
      </c>
      <c r="CD4194" s="129" t="s">
        <v>3643</v>
      </c>
      <c r="CE4194" s="129" t="s">
        <v>3653</v>
      </c>
      <c r="CF4194" s="129" t="s">
        <v>3751</v>
      </c>
      <c r="CG4194" s="131" t="s">
        <v>18262</v>
      </c>
      <c r="CH4194" s="131" t="s">
        <v>17036</v>
      </c>
      <c r="CI4194" s="124" t="s">
        <v>23177</v>
      </c>
    </row>
    <row r="4195" spans="45:87" ht="15" hidden="1" x14ac:dyDescent="0.25">
      <c r="AS4195" s="124" t="s">
        <v>8390</v>
      </c>
      <c r="AT4195" s="129" t="s">
        <v>3642</v>
      </c>
      <c r="AU4195" s="129" t="s">
        <v>204</v>
      </c>
      <c r="AV4195" s="129" t="s">
        <v>3643</v>
      </c>
      <c r="AW4195" s="129" t="s">
        <v>3653</v>
      </c>
      <c r="AX4195" s="129" t="s">
        <v>3752</v>
      </c>
      <c r="AZ4195" s="129" t="s">
        <v>3984</v>
      </c>
      <c r="BA4195" s="130" t="s">
        <v>17037</v>
      </c>
      <c r="BB4195" s="130" t="s">
        <v>17038</v>
      </c>
      <c r="BH4195" s="124"/>
      <c r="BI4195" s="124"/>
      <c r="BP4195" s="123"/>
      <c r="BQ4195" s="123"/>
      <c r="BR4195" s="123"/>
      <c r="BX4195" s="123"/>
      <c r="BY4195" s="123"/>
      <c r="CB4195" s="129" t="s">
        <v>3642</v>
      </c>
      <c r="CC4195" s="129" t="s">
        <v>204</v>
      </c>
      <c r="CD4195" s="129" t="s">
        <v>3643</v>
      </c>
      <c r="CE4195" s="129" t="s">
        <v>3653</v>
      </c>
      <c r="CF4195" s="129" t="s">
        <v>3752</v>
      </c>
      <c r="CG4195" s="131" t="s">
        <v>18262</v>
      </c>
      <c r="CH4195" s="131" t="s">
        <v>17038</v>
      </c>
      <c r="CI4195" s="124" t="s">
        <v>23178</v>
      </c>
    </row>
    <row r="4196" spans="45:87" ht="15" hidden="1" x14ac:dyDescent="0.25">
      <c r="AS4196" s="124" t="s">
        <v>8391</v>
      </c>
      <c r="AT4196" s="129" t="s">
        <v>3642</v>
      </c>
      <c r="AU4196" s="129" t="s">
        <v>204</v>
      </c>
      <c r="AV4196" s="129" t="s">
        <v>3643</v>
      </c>
      <c r="AW4196" s="129" t="s">
        <v>3653</v>
      </c>
      <c r="AX4196" s="129" t="s">
        <v>3753</v>
      </c>
      <c r="AZ4196" s="129" t="s">
        <v>3984</v>
      </c>
      <c r="BA4196" s="130" t="s">
        <v>17039</v>
      </c>
      <c r="BB4196" s="130" t="s">
        <v>17040</v>
      </c>
      <c r="BH4196" s="124"/>
      <c r="BI4196" s="124"/>
      <c r="BP4196" s="123"/>
      <c r="BQ4196" s="123"/>
      <c r="BR4196" s="123"/>
      <c r="BX4196" s="123"/>
      <c r="BY4196" s="123"/>
      <c r="CB4196" s="129" t="s">
        <v>3642</v>
      </c>
      <c r="CC4196" s="129" t="s">
        <v>204</v>
      </c>
      <c r="CD4196" s="129" t="s">
        <v>3643</v>
      </c>
      <c r="CE4196" s="129" t="s">
        <v>3653</v>
      </c>
      <c r="CF4196" s="129" t="s">
        <v>3753</v>
      </c>
      <c r="CG4196" s="131" t="s">
        <v>18262</v>
      </c>
      <c r="CH4196" s="131" t="s">
        <v>17040</v>
      </c>
      <c r="CI4196" s="124" t="s">
        <v>23179</v>
      </c>
    </row>
    <row r="4197" spans="45:87" ht="15" hidden="1" x14ac:dyDescent="0.25">
      <c r="AS4197" s="124" t="s">
        <v>8392</v>
      </c>
      <c r="AT4197" s="129" t="s">
        <v>3642</v>
      </c>
      <c r="AU4197" s="129" t="s">
        <v>204</v>
      </c>
      <c r="AV4197" s="129" t="s">
        <v>3643</v>
      </c>
      <c r="AW4197" s="129" t="s">
        <v>3653</v>
      </c>
      <c r="AX4197" s="129" t="s">
        <v>3754</v>
      </c>
      <c r="AZ4197" s="129" t="s">
        <v>3984</v>
      </c>
      <c r="BA4197" s="130" t="s">
        <v>17041</v>
      </c>
      <c r="BB4197" s="130" t="s">
        <v>17042</v>
      </c>
      <c r="BH4197" s="124"/>
      <c r="BI4197" s="124"/>
      <c r="BP4197" s="123"/>
      <c r="BQ4197" s="123"/>
      <c r="BR4197" s="123"/>
      <c r="BX4197" s="123"/>
      <c r="BY4197" s="123"/>
      <c r="CB4197" s="129" t="s">
        <v>3642</v>
      </c>
      <c r="CC4197" s="129" t="s">
        <v>204</v>
      </c>
      <c r="CD4197" s="129" t="s">
        <v>3643</v>
      </c>
      <c r="CE4197" s="129" t="s">
        <v>3653</v>
      </c>
      <c r="CF4197" s="129" t="s">
        <v>3754</v>
      </c>
      <c r="CG4197" s="131" t="s">
        <v>18262</v>
      </c>
      <c r="CH4197" s="131" t="s">
        <v>17042</v>
      </c>
      <c r="CI4197" s="124" t="s">
        <v>23180</v>
      </c>
    </row>
    <row r="4198" spans="45:87" ht="15" hidden="1" x14ac:dyDescent="0.25">
      <c r="AS4198" s="124" t="s">
        <v>8393</v>
      </c>
      <c r="AT4198" s="129" t="s">
        <v>3642</v>
      </c>
      <c r="AU4198" s="129" t="s">
        <v>204</v>
      </c>
      <c r="AV4198" s="129" t="s">
        <v>3643</v>
      </c>
      <c r="AW4198" s="129" t="s">
        <v>3653</v>
      </c>
      <c r="AX4198" s="129" t="s">
        <v>3755</v>
      </c>
      <c r="AZ4198" s="129" t="s">
        <v>3984</v>
      </c>
      <c r="BA4198" s="130" t="s">
        <v>17043</v>
      </c>
      <c r="BB4198" s="130" t="s">
        <v>17044</v>
      </c>
      <c r="BH4198" s="124"/>
      <c r="BI4198" s="124"/>
      <c r="BP4198" s="123"/>
      <c r="BQ4198" s="123"/>
      <c r="BR4198" s="123"/>
      <c r="BX4198" s="123"/>
      <c r="BY4198" s="123"/>
      <c r="CB4198" s="129" t="s">
        <v>3642</v>
      </c>
      <c r="CC4198" s="129" t="s">
        <v>204</v>
      </c>
      <c r="CD4198" s="129" t="s">
        <v>3643</v>
      </c>
      <c r="CE4198" s="129" t="s">
        <v>3653</v>
      </c>
      <c r="CF4198" s="129" t="s">
        <v>3755</v>
      </c>
      <c r="CG4198" s="131" t="s">
        <v>18262</v>
      </c>
      <c r="CH4198" s="131" t="s">
        <v>17044</v>
      </c>
      <c r="CI4198" s="124" t="s">
        <v>23181</v>
      </c>
    </row>
    <row r="4199" spans="45:87" ht="15" hidden="1" x14ac:dyDescent="0.25">
      <c r="AS4199" s="124" t="s">
        <v>8394</v>
      </c>
      <c r="AT4199" s="129" t="s">
        <v>3642</v>
      </c>
      <c r="AU4199" s="129" t="s">
        <v>204</v>
      </c>
      <c r="AV4199" s="129" t="s">
        <v>3643</v>
      </c>
      <c r="AW4199" s="129" t="s">
        <v>3653</v>
      </c>
      <c r="AX4199" s="129" t="s">
        <v>3756</v>
      </c>
      <c r="AZ4199" s="129" t="s">
        <v>3984</v>
      </c>
      <c r="BA4199" s="130" t="s">
        <v>17045</v>
      </c>
      <c r="BB4199" s="130" t="s">
        <v>17046</v>
      </c>
      <c r="BH4199" s="124"/>
      <c r="BI4199" s="124"/>
      <c r="BP4199" s="123"/>
      <c r="BQ4199" s="123"/>
      <c r="BR4199" s="123"/>
      <c r="BX4199" s="123"/>
      <c r="BY4199" s="123"/>
      <c r="CB4199" s="129" t="s">
        <v>3642</v>
      </c>
      <c r="CC4199" s="129" t="s">
        <v>204</v>
      </c>
      <c r="CD4199" s="129" t="s">
        <v>3643</v>
      </c>
      <c r="CE4199" s="129" t="s">
        <v>3653</v>
      </c>
      <c r="CF4199" s="129" t="s">
        <v>3756</v>
      </c>
      <c r="CG4199" s="131" t="s">
        <v>18262</v>
      </c>
      <c r="CH4199" s="131" t="s">
        <v>17046</v>
      </c>
      <c r="CI4199" s="124" t="s">
        <v>23182</v>
      </c>
    </row>
    <row r="4200" spans="45:87" ht="15" hidden="1" x14ac:dyDescent="0.25">
      <c r="AS4200" s="124" t="s">
        <v>8395</v>
      </c>
      <c r="AT4200" s="129" t="s">
        <v>3642</v>
      </c>
      <c r="AU4200" s="129" t="s">
        <v>204</v>
      </c>
      <c r="AV4200" s="129" t="s">
        <v>3643</v>
      </c>
      <c r="AW4200" s="129" t="s">
        <v>3653</v>
      </c>
      <c r="AX4200" s="129" t="s">
        <v>3757</v>
      </c>
      <c r="AZ4200" s="129" t="s">
        <v>3984</v>
      </c>
      <c r="BA4200" s="130" t="s">
        <v>17047</v>
      </c>
      <c r="BB4200" s="130" t="s">
        <v>17048</v>
      </c>
      <c r="BH4200" s="124"/>
      <c r="BI4200" s="124"/>
      <c r="BP4200" s="123"/>
      <c r="BQ4200" s="123"/>
      <c r="BR4200" s="123"/>
      <c r="BX4200" s="123"/>
      <c r="BY4200" s="123"/>
      <c r="CB4200" s="129" t="s">
        <v>3642</v>
      </c>
      <c r="CC4200" s="129" t="s">
        <v>204</v>
      </c>
      <c r="CD4200" s="129" t="s">
        <v>3643</v>
      </c>
      <c r="CE4200" s="129" t="s">
        <v>3653</v>
      </c>
      <c r="CF4200" s="129" t="s">
        <v>3757</v>
      </c>
      <c r="CG4200" s="131" t="s">
        <v>18262</v>
      </c>
      <c r="CH4200" s="131" t="s">
        <v>17048</v>
      </c>
      <c r="CI4200" s="124" t="s">
        <v>23183</v>
      </c>
    </row>
    <row r="4201" spans="45:87" ht="15" hidden="1" x14ac:dyDescent="0.25">
      <c r="AS4201" s="124" t="s">
        <v>8396</v>
      </c>
      <c r="AT4201" s="129" t="s">
        <v>3642</v>
      </c>
      <c r="AU4201" s="129" t="s">
        <v>204</v>
      </c>
      <c r="AV4201" s="129" t="s">
        <v>3643</v>
      </c>
      <c r="AW4201" s="129" t="s">
        <v>3653</v>
      </c>
      <c r="AX4201" s="129" t="s">
        <v>3758</v>
      </c>
      <c r="AZ4201" s="129" t="s">
        <v>3984</v>
      </c>
      <c r="BA4201" s="130" t="s">
        <v>17049</v>
      </c>
      <c r="BB4201" s="130" t="s">
        <v>17050</v>
      </c>
      <c r="BH4201" s="124"/>
      <c r="BI4201" s="124"/>
      <c r="BP4201" s="123"/>
      <c r="BQ4201" s="123"/>
      <c r="BR4201" s="123"/>
      <c r="BX4201" s="123"/>
      <c r="BY4201" s="123"/>
      <c r="CB4201" s="129" t="s">
        <v>3642</v>
      </c>
      <c r="CC4201" s="129" t="s">
        <v>204</v>
      </c>
      <c r="CD4201" s="129" t="s">
        <v>3643</v>
      </c>
      <c r="CE4201" s="129" t="s">
        <v>3653</v>
      </c>
      <c r="CF4201" s="129" t="s">
        <v>3758</v>
      </c>
      <c r="CG4201" s="131" t="s">
        <v>18262</v>
      </c>
      <c r="CH4201" s="131" t="s">
        <v>17050</v>
      </c>
      <c r="CI4201" s="124" t="s">
        <v>23184</v>
      </c>
    </row>
    <row r="4202" spans="45:87" ht="15" hidden="1" x14ac:dyDescent="0.25">
      <c r="AS4202" s="124" t="s">
        <v>8397</v>
      </c>
      <c r="AT4202" s="129" t="s">
        <v>3642</v>
      </c>
      <c r="AU4202" s="129" t="s">
        <v>204</v>
      </c>
      <c r="AV4202" s="129" t="s">
        <v>3643</v>
      </c>
      <c r="AW4202" s="129" t="s">
        <v>3653</v>
      </c>
      <c r="AX4202" s="129" t="s">
        <v>3759</v>
      </c>
      <c r="AZ4202" s="129" t="s">
        <v>3984</v>
      </c>
      <c r="BA4202" s="130" t="s">
        <v>17051</v>
      </c>
      <c r="BB4202" s="130" t="s">
        <v>17052</v>
      </c>
      <c r="BH4202" s="124"/>
      <c r="BI4202" s="124"/>
      <c r="BP4202" s="123"/>
      <c r="BQ4202" s="123"/>
      <c r="BR4202" s="123"/>
      <c r="BX4202" s="123"/>
      <c r="BY4202" s="123"/>
      <c r="CB4202" s="129" t="s">
        <v>3642</v>
      </c>
      <c r="CC4202" s="129" t="s">
        <v>204</v>
      </c>
      <c r="CD4202" s="129" t="s">
        <v>3643</v>
      </c>
      <c r="CE4202" s="129" t="s">
        <v>3653</v>
      </c>
      <c r="CF4202" s="129" t="s">
        <v>3759</v>
      </c>
      <c r="CG4202" s="131" t="s">
        <v>18262</v>
      </c>
      <c r="CH4202" s="131" t="s">
        <v>17052</v>
      </c>
      <c r="CI4202" s="124" t="s">
        <v>23185</v>
      </c>
    </row>
    <row r="4203" spans="45:87" ht="15" hidden="1" x14ac:dyDescent="0.25">
      <c r="AS4203" s="124" t="s">
        <v>8398</v>
      </c>
      <c r="AT4203" s="129" t="s">
        <v>3642</v>
      </c>
      <c r="AU4203" s="129" t="s">
        <v>204</v>
      </c>
      <c r="AV4203" s="129" t="s">
        <v>3643</v>
      </c>
      <c r="AW4203" s="129" t="s">
        <v>3653</v>
      </c>
      <c r="AX4203" s="129" t="s">
        <v>3760</v>
      </c>
      <c r="AZ4203" s="129" t="s">
        <v>3984</v>
      </c>
      <c r="BA4203" s="130" t="s">
        <v>17053</v>
      </c>
      <c r="BB4203" s="130" t="s">
        <v>17054</v>
      </c>
      <c r="BH4203" s="124"/>
      <c r="BI4203" s="124"/>
      <c r="BP4203" s="123"/>
      <c r="BQ4203" s="123"/>
      <c r="BR4203" s="123"/>
      <c r="BX4203" s="123"/>
      <c r="BY4203" s="123"/>
      <c r="CB4203" s="129" t="s">
        <v>3642</v>
      </c>
      <c r="CC4203" s="129" t="s">
        <v>204</v>
      </c>
      <c r="CD4203" s="129" t="s">
        <v>3643</v>
      </c>
      <c r="CE4203" s="129" t="s">
        <v>3653</v>
      </c>
      <c r="CF4203" s="129" t="s">
        <v>3760</v>
      </c>
      <c r="CG4203" s="131" t="s">
        <v>18262</v>
      </c>
      <c r="CH4203" s="131" t="s">
        <v>17054</v>
      </c>
      <c r="CI4203" s="124" t="s">
        <v>23186</v>
      </c>
    </row>
    <row r="4204" spans="45:87" ht="15" hidden="1" x14ac:dyDescent="0.25">
      <c r="AS4204" s="124" t="s">
        <v>8399</v>
      </c>
      <c r="AT4204" s="129" t="s">
        <v>3642</v>
      </c>
      <c r="AU4204" s="129" t="s">
        <v>204</v>
      </c>
      <c r="AV4204" s="129" t="s">
        <v>3643</v>
      </c>
      <c r="AW4204" s="129" t="s">
        <v>3653</v>
      </c>
      <c r="AX4204" s="129" t="s">
        <v>3761</v>
      </c>
      <c r="AZ4204" s="129" t="s">
        <v>3984</v>
      </c>
      <c r="BA4204" s="130" t="s">
        <v>17055</v>
      </c>
      <c r="BB4204" s="130" t="s">
        <v>17056</v>
      </c>
      <c r="BH4204" s="124"/>
      <c r="BI4204" s="124"/>
      <c r="BP4204" s="123"/>
      <c r="BQ4204" s="123"/>
      <c r="BR4204" s="123"/>
      <c r="BX4204" s="123"/>
      <c r="BY4204" s="123"/>
      <c r="CB4204" s="129" t="s">
        <v>3642</v>
      </c>
      <c r="CC4204" s="129" t="s">
        <v>204</v>
      </c>
      <c r="CD4204" s="129" t="s">
        <v>3643</v>
      </c>
      <c r="CE4204" s="129" t="s">
        <v>3653</v>
      </c>
      <c r="CF4204" s="129" t="s">
        <v>3761</v>
      </c>
      <c r="CG4204" s="131" t="s">
        <v>18262</v>
      </c>
      <c r="CH4204" s="131" t="s">
        <v>17056</v>
      </c>
      <c r="CI4204" s="124" t="s">
        <v>23187</v>
      </c>
    </row>
    <row r="4205" spans="45:87" ht="15" hidden="1" x14ac:dyDescent="0.25">
      <c r="AS4205" s="124" t="s">
        <v>8400</v>
      </c>
      <c r="AT4205" s="129" t="s">
        <v>3642</v>
      </c>
      <c r="AU4205" s="129" t="s">
        <v>204</v>
      </c>
      <c r="AV4205" s="129" t="s">
        <v>3643</v>
      </c>
      <c r="AW4205" s="129" t="s">
        <v>3653</v>
      </c>
      <c r="AX4205" s="129" t="s">
        <v>3762</v>
      </c>
      <c r="AZ4205" s="129" t="s">
        <v>3984</v>
      </c>
      <c r="BA4205" s="130" t="s">
        <v>17057</v>
      </c>
      <c r="BB4205" s="130" t="s">
        <v>17058</v>
      </c>
      <c r="BH4205" s="124"/>
      <c r="BI4205" s="124"/>
      <c r="BP4205" s="123"/>
      <c r="BQ4205" s="123"/>
      <c r="BR4205" s="123"/>
      <c r="BX4205" s="123"/>
      <c r="BY4205" s="123"/>
      <c r="CB4205" s="129" t="s">
        <v>3642</v>
      </c>
      <c r="CC4205" s="129" t="s">
        <v>204</v>
      </c>
      <c r="CD4205" s="129" t="s">
        <v>3643</v>
      </c>
      <c r="CE4205" s="129" t="s">
        <v>3653</v>
      </c>
      <c r="CF4205" s="129" t="s">
        <v>3762</v>
      </c>
      <c r="CG4205" s="131" t="s">
        <v>18262</v>
      </c>
      <c r="CH4205" s="131" t="s">
        <v>17058</v>
      </c>
      <c r="CI4205" s="124" t="s">
        <v>23188</v>
      </c>
    </row>
    <row r="4206" spans="45:87" ht="15" hidden="1" x14ac:dyDescent="0.25">
      <c r="AS4206" s="124" t="s">
        <v>8401</v>
      </c>
      <c r="AT4206" s="129" t="s">
        <v>3642</v>
      </c>
      <c r="AU4206" s="129" t="s">
        <v>204</v>
      </c>
      <c r="AV4206" s="129" t="s">
        <v>3643</v>
      </c>
      <c r="AW4206" s="129" t="s">
        <v>3653</v>
      </c>
      <c r="AX4206" s="129" t="s">
        <v>3763</v>
      </c>
      <c r="AZ4206" s="129" t="s">
        <v>3984</v>
      </c>
      <c r="BA4206" s="130" t="s">
        <v>17059</v>
      </c>
      <c r="BB4206" s="130" t="s">
        <v>17060</v>
      </c>
      <c r="BH4206" s="124"/>
      <c r="BI4206" s="124"/>
      <c r="BP4206" s="123"/>
      <c r="BQ4206" s="123"/>
      <c r="BR4206" s="123"/>
      <c r="BX4206" s="123"/>
      <c r="BY4206" s="123"/>
      <c r="CB4206" s="129" t="s">
        <v>3642</v>
      </c>
      <c r="CC4206" s="129" t="s">
        <v>204</v>
      </c>
      <c r="CD4206" s="129" t="s">
        <v>3643</v>
      </c>
      <c r="CE4206" s="129" t="s">
        <v>3653</v>
      </c>
      <c r="CF4206" s="129" t="s">
        <v>3763</v>
      </c>
      <c r="CG4206" s="131" t="s">
        <v>18262</v>
      </c>
      <c r="CH4206" s="131" t="s">
        <v>17060</v>
      </c>
      <c r="CI4206" s="124" t="s">
        <v>23189</v>
      </c>
    </row>
    <row r="4207" spans="45:87" ht="15" hidden="1" x14ac:dyDescent="0.25">
      <c r="AS4207" s="124" t="s">
        <v>8402</v>
      </c>
      <c r="AT4207" s="129" t="s">
        <v>3642</v>
      </c>
      <c r="AU4207" s="129" t="s">
        <v>204</v>
      </c>
      <c r="AV4207" s="129" t="s">
        <v>3643</v>
      </c>
      <c r="AW4207" s="129" t="s">
        <v>3653</v>
      </c>
      <c r="AX4207" s="129" t="s">
        <v>3764</v>
      </c>
      <c r="AZ4207" s="129" t="s">
        <v>3984</v>
      </c>
      <c r="BA4207" s="130" t="s">
        <v>17061</v>
      </c>
      <c r="BB4207" s="130" t="s">
        <v>17062</v>
      </c>
      <c r="BH4207" s="124"/>
      <c r="BI4207" s="124"/>
      <c r="BP4207" s="123"/>
      <c r="BQ4207" s="123"/>
      <c r="BR4207" s="123"/>
      <c r="BX4207" s="123"/>
      <c r="BY4207" s="123"/>
      <c r="CB4207" s="129" t="s">
        <v>3642</v>
      </c>
      <c r="CC4207" s="129" t="s">
        <v>204</v>
      </c>
      <c r="CD4207" s="129" t="s">
        <v>3643</v>
      </c>
      <c r="CE4207" s="129" t="s">
        <v>3653</v>
      </c>
      <c r="CF4207" s="129" t="s">
        <v>3764</v>
      </c>
      <c r="CG4207" s="131" t="s">
        <v>18262</v>
      </c>
      <c r="CH4207" s="131" t="s">
        <v>17062</v>
      </c>
      <c r="CI4207" s="124" t="s">
        <v>23190</v>
      </c>
    </row>
    <row r="4208" spans="45:87" ht="15" hidden="1" x14ac:dyDescent="0.25">
      <c r="AS4208" s="124" t="s">
        <v>8403</v>
      </c>
      <c r="AT4208" s="129" t="s">
        <v>3642</v>
      </c>
      <c r="AU4208" s="129" t="s">
        <v>204</v>
      </c>
      <c r="AV4208" s="129" t="s">
        <v>3643</v>
      </c>
      <c r="AW4208" s="129" t="s">
        <v>3653</v>
      </c>
      <c r="AX4208" s="129" t="s">
        <v>3765</v>
      </c>
      <c r="AZ4208" s="129" t="s">
        <v>3984</v>
      </c>
      <c r="BA4208" s="130" t="s">
        <v>17063</v>
      </c>
      <c r="BB4208" s="130" t="s">
        <v>17064</v>
      </c>
      <c r="BH4208" s="124"/>
      <c r="BI4208" s="124"/>
      <c r="BP4208" s="123"/>
      <c r="BQ4208" s="123"/>
      <c r="BR4208" s="123"/>
      <c r="BX4208" s="123"/>
      <c r="BY4208" s="123"/>
      <c r="CB4208" s="129" t="s">
        <v>3642</v>
      </c>
      <c r="CC4208" s="129" t="s">
        <v>204</v>
      </c>
      <c r="CD4208" s="129" t="s">
        <v>3643</v>
      </c>
      <c r="CE4208" s="129" t="s">
        <v>3653</v>
      </c>
      <c r="CF4208" s="129" t="s">
        <v>3765</v>
      </c>
      <c r="CG4208" s="131" t="s">
        <v>18262</v>
      </c>
      <c r="CH4208" s="131" t="s">
        <v>17064</v>
      </c>
      <c r="CI4208" s="124" t="s">
        <v>23191</v>
      </c>
    </row>
    <row r="4209" spans="45:87" ht="15" hidden="1" x14ac:dyDescent="0.25">
      <c r="AS4209" s="124" t="s">
        <v>8404</v>
      </c>
      <c r="AT4209" s="129" t="s">
        <v>3642</v>
      </c>
      <c r="AU4209" s="129" t="s">
        <v>204</v>
      </c>
      <c r="AV4209" s="129" t="s">
        <v>3643</v>
      </c>
      <c r="AW4209" s="129" t="s">
        <v>3653</v>
      </c>
      <c r="AX4209" s="129" t="s">
        <v>3766</v>
      </c>
      <c r="AZ4209" s="129" t="s">
        <v>3984</v>
      </c>
      <c r="BA4209" s="130" t="s">
        <v>17065</v>
      </c>
      <c r="BB4209" s="130" t="s">
        <v>17066</v>
      </c>
      <c r="BH4209" s="124"/>
      <c r="BI4209" s="124"/>
      <c r="BP4209" s="123"/>
      <c r="BQ4209" s="123"/>
      <c r="BR4209" s="123"/>
      <c r="BX4209" s="123"/>
      <c r="BY4209" s="123"/>
      <c r="CB4209" s="129" t="s">
        <v>3642</v>
      </c>
      <c r="CC4209" s="129" t="s">
        <v>204</v>
      </c>
      <c r="CD4209" s="129" t="s">
        <v>3643</v>
      </c>
      <c r="CE4209" s="129" t="s">
        <v>3653</v>
      </c>
      <c r="CF4209" s="129" t="s">
        <v>3766</v>
      </c>
      <c r="CG4209" s="131" t="s">
        <v>18262</v>
      </c>
      <c r="CH4209" s="131" t="s">
        <v>17066</v>
      </c>
      <c r="CI4209" s="124" t="s">
        <v>23192</v>
      </c>
    </row>
    <row r="4210" spans="45:87" ht="15" hidden="1" x14ac:dyDescent="0.25">
      <c r="AS4210" s="124" t="s">
        <v>8405</v>
      </c>
      <c r="AT4210" s="129" t="s">
        <v>3642</v>
      </c>
      <c r="AU4210" s="129" t="s">
        <v>204</v>
      </c>
      <c r="AV4210" s="129" t="s">
        <v>3643</v>
      </c>
      <c r="AW4210" s="129" t="s">
        <v>3653</v>
      </c>
      <c r="AX4210" s="129" t="s">
        <v>3767</v>
      </c>
      <c r="AZ4210" s="129" t="s">
        <v>3984</v>
      </c>
      <c r="BA4210" s="130" t="s">
        <v>17067</v>
      </c>
      <c r="BB4210" s="130" t="s">
        <v>17068</v>
      </c>
      <c r="BH4210" s="124"/>
      <c r="BI4210" s="124"/>
      <c r="BP4210" s="123"/>
      <c r="BQ4210" s="123"/>
      <c r="BR4210" s="123"/>
      <c r="BX4210" s="123"/>
      <c r="BY4210" s="123"/>
      <c r="CB4210" s="129" t="s">
        <v>3642</v>
      </c>
      <c r="CC4210" s="129" t="s">
        <v>204</v>
      </c>
      <c r="CD4210" s="129" t="s">
        <v>3643</v>
      </c>
      <c r="CE4210" s="129" t="s">
        <v>3653</v>
      </c>
      <c r="CF4210" s="129" t="s">
        <v>3767</v>
      </c>
      <c r="CG4210" s="131" t="s">
        <v>18262</v>
      </c>
      <c r="CH4210" s="131" t="s">
        <v>17068</v>
      </c>
      <c r="CI4210" s="124" t="s">
        <v>23193</v>
      </c>
    </row>
    <row r="4211" spans="45:87" ht="15" hidden="1" x14ac:dyDescent="0.25">
      <c r="AS4211" s="124" t="s">
        <v>8406</v>
      </c>
      <c r="AT4211" s="129" t="s">
        <v>3642</v>
      </c>
      <c r="AU4211" s="129" t="s">
        <v>204</v>
      </c>
      <c r="AV4211" s="129" t="s">
        <v>3643</v>
      </c>
      <c r="AW4211" s="129" t="s">
        <v>3653</v>
      </c>
      <c r="AX4211" s="129" t="s">
        <v>3654</v>
      </c>
      <c r="AZ4211" s="129" t="s">
        <v>3984</v>
      </c>
      <c r="BA4211" s="130" t="s">
        <v>17069</v>
      </c>
      <c r="BB4211" s="130" t="s">
        <v>17070</v>
      </c>
      <c r="BH4211" s="124"/>
      <c r="BI4211" s="124"/>
      <c r="BP4211" s="123"/>
      <c r="BQ4211" s="123"/>
      <c r="BR4211" s="123"/>
      <c r="BX4211" s="123"/>
      <c r="BY4211" s="123"/>
      <c r="CB4211" s="129" t="s">
        <v>3642</v>
      </c>
      <c r="CC4211" s="129" t="s">
        <v>204</v>
      </c>
      <c r="CD4211" s="129" t="s">
        <v>3643</v>
      </c>
      <c r="CE4211" s="129" t="s">
        <v>3653</v>
      </c>
      <c r="CF4211" s="129" t="s">
        <v>3654</v>
      </c>
      <c r="CG4211" s="131" t="s">
        <v>18262</v>
      </c>
      <c r="CH4211" s="131" t="s">
        <v>17070</v>
      </c>
      <c r="CI4211" s="124" t="s">
        <v>23194</v>
      </c>
    </row>
    <row r="4212" spans="45:87" ht="15" hidden="1" x14ac:dyDescent="0.25">
      <c r="AS4212" s="124" t="s">
        <v>8407</v>
      </c>
      <c r="AT4212" s="129" t="s">
        <v>3642</v>
      </c>
      <c r="AU4212" s="129" t="s">
        <v>204</v>
      </c>
      <c r="AV4212" s="129" t="s">
        <v>3643</v>
      </c>
      <c r="AW4212" s="129" t="s">
        <v>3653</v>
      </c>
      <c r="AX4212" s="129" t="s">
        <v>3768</v>
      </c>
      <c r="AZ4212" s="129" t="s">
        <v>3984</v>
      </c>
      <c r="BA4212" s="130" t="s">
        <v>17071</v>
      </c>
      <c r="BB4212" s="130" t="s">
        <v>17072</v>
      </c>
      <c r="BH4212" s="124"/>
      <c r="BI4212" s="124"/>
      <c r="BP4212" s="123"/>
      <c r="BQ4212" s="123"/>
      <c r="BR4212" s="123"/>
      <c r="BX4212" s="123"/>
      <c r="BY4212" s="123"/>
      <c r="CB4212" s="129" t="s">
        <v>3642</v>
      </c>
      <c r="CC4212" s="129" t="s">
        <v>204</v>
      </c>
      <c r="CD4212" s="129" t="s">
        <v>3643</v>
      </c>
      <c r="CE4212" s="129" t="s">
        <v>3653</v>
      </c>
      <c r="CF4212" s="129" t="s">
        <v>3768</v>
      </c>
      <c r="CG4212" s="131" t="s">
        <v>18262</v>
      </c>
      <c r="CH4212" s="131" t="s">
        <v>17072</v>
      </c>
      <c r="CI4212" s="124" t="s">
        <v>23195</v>
      </c>
    </row>
    <row r="4213" spans="45:87" ht="15" hidden="1" x14ac:dyDescent="0.25">
      <c r="AS4213" s="124" t="s">
        <v>8408</v>
      </c>
      <c r="AT4213" s="129" t="s">
        <v>3642</v>
      </c>
      <c r="AU4213" s="129" t="s">
        <v>204</v>
      </c>
      <c r="AV4213" s="129" t="s">
        <v>3643</v>
      </c>
      <c r="AW4213" s="129" t="s">
        <v>3653</v>
      </c>
      <c r="AX4213" s="129" t="s">
        <v>3769</v>
      </c>
      <c r="AZ4213" s="129" t="s">
        <v>3984</v>
      </c>
      <c r="BA4213" s="130" t="s">
        <v>17073</v>
      </c>
      <c r="BB4213" s="130" t="s">
        <v>17074</v>
      </c>
      <c r="BH4213" s="124"/>
      <c r="BI4213" s="124"/>
      <c r="BP4213" s="123"/>
      <c r="BQ4213" s="123"/>
      <c r="BR4213" s="123"/>
      <c r="BX4213" s="123"/>
      <c r="BY4213" s="123"/>
      <c r="CB4213" s="129" t="s">
        <v>3642</v>
      </c>
      <c r="CC4213" s="129" t="s">
        <v>204</v>
      </c>
      <c r="CD4213" s="129" t="s">
        <v>3643</v>
      </c>
      <c r="CE4213" s="129" t="s">
        <v>3653</v>
      </c>
      <c r="CF4213" s="129" t="s">
        <v>3769</v>
      </c>
      <c r="CG4213" s="131" t="s">
        <v>18262</v>
      </c>
      <c r="CH4213" s="131" t="s">
        <v>17074</v>
      </c>
      <c r="CI4213" s="124" t="s">
        <v>23196</v>
      </c>
    </row>
    <row r="4214" spans="45:87" ht="15" hidden="1" x14ac:dyDescent="0.25">
      <c r="AS4214" s="124" t="s">
        <v>8409</v>
      </c>
      <c r="AT4214" s="129" t="s">
        <v>3642</v>
      </c>
      <c r="AU4214" s="129" t="s">
        <v>204</v>
      </c>
      <c r="AV4214" s="129" t="s">
        <v>3643</v>
      </c>
      <c r="AW4214" s="129" t="s">
        <v>3770</v>
      </c>
      <c r="AX4214" s="129" t="s">
        <v>3771</v>
      </c>
      <c r="AZ4214" s="129" t="s">
        <v>3984</v>
      </c>
      <c r="BA4214" s="130" t="s">
        <v>17075</v>
      </c>
      <c r="BB4214" s="130" t="s">
        <v>17076</v>
      </c>
      <c r="BH4214" s="124"/>
      <c r="BI4214" s="124"/>
      <c r="BP4214" s="123"/>
      <c r="BQ4214" s="123"/>
      <c r="BR4214" s="123"/>
      <c r="BX4214" s="123"/>
      <c r="BY4214" s="123"/>
      <c r="CB4214" s="129" t="s">
        <v>3642</v>
      </c>
      <c r="CC4214" s="129" t="s">
        <v>204</v>
      </c>
      <c r="CD4214" s="129" t="s">
        <v>3643</v>
      </c>
      <c r="CE4214" s="129" t="s">
        <v>3770</v>
      </c>
      <c r="CF4214" s="129" t="s">
        <v>3771</v>
      </c>
      <c r="CG4214" s="131" t="s">
        <v>18263</v>
      </c>
      <c r="CH4214" s="131" t="s">
        <v>17076</v>
      </c>
      <c r="CI4214" s="124" t="s">
        <v>23197</v>
      </c>
    </row>
    <row r="4215" spans="45:87" ht="15" hidden="1" x14ac:dyDescent="0.25">
      <c r="AS4215" s="124" t="s">
        <v>8410</v>
      </c>
      <c r="AT4215" s="129" t="s">
        <v>3642</v>
      </c>
      <c r="AU4215" s="129" t="s">
        <v>204</v>
      </c>
      <c r="AV4215" s="129" t="s">
        <v>3643</v>
      </c>
      <c r="AW4215" s="129" t="s">
        <v>3770</v>
      </c>
      <c r="AX4215" s="129" t="s">
        <v>3772</v>
      </c>
      <c r="AZ4215" s="129" t="s">
        <v>3984</v>
      </c>
      <c r="BA4215" s="130" t="s">
        <v>17077</v>
      </c>
      <c r="BB4215" s="130" t="s">
        <v>17078</v>
      </c>
      <c r="BH4215" s="124"/>
      <c r="BI4215" s="124"/>
      <c r="BP4215" s="123"/>
      <c r="BQ4215" s="123"/>
      <c r="BR4215" s="123"/>
      <c r="BX4215" s="123"/>
      <c r="BY4215" s="123"/>
      <c r="CB4215" s="129" t="s">
        <v>3642</v>
      </c>
      <c r="CC4215" s="129" t="s">
        <v>204</v>
      </c>
      <c r="CD4215" s="129" t="s">
        <v>3643</v>
      </c>
      <c r="CE4215" s="129" t="s">
        <v>3770</v>
      </c>
      <c r="CF4215" s="129" t="s">
        <v>3772</v>
      </c>
      <c r="CG4215" s="131" t="s">
        <v>18263</v>
      </c>
      <c r="CH4215" s="131" t="s">
        <v>17078</v>
      </c>
      <c r="CI4215" s="124" t="s">
        <v>23198</v>
      </c>
    </row>
    <row r="4216" spans="45:87" ht="15" hidden="1" x14ac:dyDescent="0.25">
      <c r="AS4216" s="124" t="s">
        <v>8411</v>
      </c>
      <c r="AT4216" s="129" t="s">
        <v>3642</v>
      </c>
      <c r="AU4216" s="129" t="s">
        <v>204</v>
      </c>
      <c r="AV4216" s="129" t="s">
        <v>3643</v>
      </c>
      <c r="AW4216" s="129" t="s">
        <v>3770</v>
      </c>
      <c r="AX4216" s="129" t="s">
        <v>3773</v>
      </c>
      <c r="AZ4216" s="129" t="s">
        <v>3984</v>
      </c>
      <c r="BA4216" s="130" t="s">
        <v>17079</v>
      </c>
      <c r="BB4216" s="130" t="s">
        <v>17080</v>
      </c>
      <c r="BH4216" s="124"/>
      <c r="BI4216" s="124"/>
      <c r="BP4216" s="123"/>
      <c r="BQ4216" s="123"/>
      <c r="BR4216" s="123"/>
      <c r="BX4216" s="123"/>
      <c r="BY4216" s="123"/>
      <c r="CB4216" s="129" t="s">
        <v>3642</v>
      </c>
      <c r="CC4216" s="129" t="s">
        <v>204</v>
      </c>
      <c r="CD4216" s="129" t="s">
        <v>3643</v>
      </c>
      <c r="CE4216" s="129" t="s">
        <v>3770</v>
      </c>
      <c r="CF4216" s="129" t="s">
        <v>3773</v>
      </c>
      <c r="CG4216" s="131" t="s">
        <v>18263</v>
      </c>
      <c r="CH4216" s="131" t="s">
        <v>17080</v>
      </c>
      <c r="CI4216" s="124" t="s">
        <v>23199</v>
      </c>
    </row>
    <row r="4217" spans="45:87" ht="15" hidden="1" x14ac:dyDescent="0.25">
      <c r="AS4217" s="124" t="s">
        <v>8412</v>
      </c>
      <c r="AT4217" s="129" t="s">
        <v>3642</v>
      </c>
      <c r="AU4217" s="129" t="s">
        <v>204</v>
      </c>
      <c r="AV4217" s="129" t="s">
        <v>3643</v>
      </c>
      <c r="AW4217" s="129" t="s">
        <v>3770</v>
      </c>
      <c r="AX4217" s="129" t="s">
        <v>3774</v>
      </c>
      <c r="AZ4217" s="129" t="s">
        <v>3984</v>
      </c>
      <c r="BA4217" s="130" t="s">
        <v>17081</v>
      </c>
      <c r="BB4217" s="130" t="s">
        <v>17082</v>
      </c>
      <c r="BH4217" s="124"/>
      <c r="BI4217" s="124"/>
      <c r="BP4217" s="123"/>
      <c r="BQ4217" s="123"/>
      <c r="BR4217" s="123"/>
      <c r="BX4217" s="123"/>
      <c r="BY4217" s="123"/>
      <c r="CB4217" s="129" t="s">
        <v>3642</v>
      </c>
      <c r="CC4217" s="129" t="s">
        <v>204</v>
      </c>
      <c r="CD4217" s="129" t="s">
        <v>3643</v>
      </c>
      <c r="CE4217" s="129" t="s">
        <v>3770</v>
      </c>
      <c r="CF4217" s="129" t="s">
        <v>3774</v>
      </c>
      <c r="CG4217" s="131" t="s">
        <v>18263</v>
      </c>
      <c r="CH4217" s="131" t="s">
        <v>17082</v>
      </c>
      <c r="CI4217" s="124" t="s">
        <v>23200</v>
      </c>
    </row>
    <row r="4218" spans="45:87" ht="15" hidden="1" x14ac:dyDescent="0.25">
      <c r="AS4218" s="124" t="s">
        <v>8413</v>
      </c>
      <c r="AT4218" s="129" t="s">
        <v>3642</v>
      </c>
      <c r="AU4218" s="129" t="s">
        <v>204</v>
      </c>
      <c r="AV4218" s="129" t="s">
        <v>3643</v>
      </c>
      <c r="AW4218" s="129" t="s">
        <v>3770</v>
      </c>
      <c r="AX4218" s="129" t="s">
        <v>3775</v>
      </c>
      <c r="AZ4218" s="129" t="s">
        <v>3984</v>
      </c>
      <c r="BA4218" s="130" t="s">
        <v>17083</v>
      </c>
      <c r="BB4218" s="130" t="s">
        <v>17084</v>
      </c>
      <c r="BH4218" s="124"/>
      <c r="BI4218" s="124"/>
      <c r="BP4218" s="123"/>
      <c r="BQ4218" s="123"/>
      <c r="BR4218" s="123"/>
      <c r="BX4218" s="123"/>
      <c r="BY4218" s="123"/>
      <c r="CB4218" s="129" t="s">
        <v>3642</v>
      </c>
      <c r="CC4218" s="129" t="s">
        <v>204</v>
      </c>
      <c r="CD4218" s="129" t="s">
        <v>3643</v>
      </c>
      <c r="CE4218" s="129" t="s">
        <v>3770</v>
      </c>
      <c r="CF4218" s="129" t="s">
        <v>3775</v>
      </c>
      <c r="CG4218" s="131" t="s">
        <v>18263</v>
      </c>
      <c r="CH4218" s="131" t="s">
        <v>17084</v>
      </c>
      <c r="CI4218" s="124" t="s">
        <v>23201</v>
      </c>
    </row>
    <row r="4219" spans="45:87" ht="15" hidden="1" x14ac:dyDescent="0.25">
      <c r="AS4219" s="124" t="s">
        <v>8414</v>
      </c>
      <c r="AT4219" s="129" t="s">
        <v>3642</v>
      </c>
      <c r="AU4219" s="129" t="s">
        <v>204</v>
      </c>
      <c r="AV4219" s="129" t="s">
        <v>3643</v>
      </c>
      <c r="AW4219" s="129" t="s">
        <v>3770</v>
      </c>
      <c r="AX4219" s="129" t="s">
        <v>3776</v>
      </c>
      <c r="AZ4219" s="129" t="s">
        <v>3984</v>
      </c>
      <c r="BA4219" s="130" t="s">
        <v>17085</v>
      </c>
      <c r="BB4219" s="130" t="s">
        <v>17086</v>
      </c>
      <c r="BH4219" s="124"/>
      <c r="BI4219" s="124"/>
      <c r="BP4219" s="123"/>
      <c r="BQ4219" s="123"/>
      <c r="BR4219" s="123"/>
      <c r="BX4219" s="123"/>
      <c r="BY4219" s="123"/>
      <c r="CB4219" s="129" t="s">
        <v>3642</v>
      </c>
      <c r="CC4219" s="129" t="s">
        <v>204</v>
      </c>
      <c r="CD4219" s="129" t="s">
        <v>3643</v>
      </c>
      <c r="CE4219" s="129" t="s">
        <v>3770</v>
      </c>
      <c r="CF4219" s="129" t="s">
        <v>3776</v>
      </c>
      <c r="CG4219" s="131" t="s">
        <v>18263</v>
      </c>
      <c r="CH4219" s="131" t="s">
        <v>17086</v>
      </c>
      <c r="CI4219" s="124" t="s">
        <v>23202</v>
      </c>
    </row>
    <row r="4220" spans="45:87" ht="15" hidden="1" x14ac:dyDescent="0.25">
      <c r="AS4220" s="124" t="s">
        <v>8415</v>
      </c>
      <c r="AT4220" s="129" t="s">
        <v>3642</v>
      </c>
      <c r="AU4220" s="129" t="s">
        <v>204</v>
      </c>
      <c r="AV4220" s="129" t="s">
        <v>3643</v>
      </c>
      <c r="AW4220" s="129" t="s">
        <v>3770</v>
      </c>
      <c r="AX4220" s="129" t="s">
        <v>3777</v>
      </c>
      <c r="AZ4220" s="129" t="s">
        <v>3984</v>
      </c>
      <c r="BA4220" s="130" t="s">
        <v>17087</v>
      </c>
      <c r="BB4220" s="130" t="s">
        <v>17088</v>
      </c>
      <c r="BH4220" s="124"/>
      <c r="BI4220" s="124"/>
      <c r="BP4220" s="123"/>
      <c r="BQ4220" s="123"/>
      <c r="BR4220" s="123"/>
      <c r="BX4220" s="123"/>
      <c r="BY4220" s="123"/>
      <c r="CB4220" s="129" t="s">
        <v>3642</v>
      </c>
      <c r="CC4220" s="129" t="s">
        <v>204</v>
      </c>
      <c r="CD4220" s="129" t="s">
        <v>3643</v>
      </c>
      <c r="CE4220" s="129" t="s">
        <v>3770</v>
      </c>
      <c r="CF4220" s="129" t="s">
        <v>3777</v>
      </c>
      <c r="CG4220" s="131" t="s">
        <v>18263</v>
      </c>
      <c r="CH4220" s="131" t="s">
        <v>17088</v>
      </c>
      <c r="CI4220" s="124" t="s">
        <v>23203</v>
      </c>
    </row>
    <row r="4221" spans="45:87" ht="15" hidden="1" x14ac:dyDescent="0.25">
      <c r="AS4221" s="124" t="s">
        <v>8416</v>
      </c>
      <c r="AT4221" s="129" t="s">
        <v>3642</v>
      </c>
      <c r="AU4221" s="129" t="s">
        <v>204</v>
      </c>
      <c r="AV4221" s="129" t="s">
        <v>3643</v>
      </c>
      <c r="AW4221" s="129" t="s">
        <v>3770</v>
      </c>
      <c r="AX4221" s="129" t="s">
        <v>3778</v>
      </c>
      <c r="AZ4221" s="129" t="s">
        <v>3984</v>
      </c>
      <c r="BA4221" s="130" t="s">
        <v>17089</v>
      </c>
      <c r="BB4221" s="130" t="s">
        <v>17090</v>
      </c>
      <c r="BH4221" s="124"/>
      <c r="BI4221" s="124"/>
      <c r="BP4221" s="123"/>
      <c r="BQ4221" s="123"/>
      <c r="BR4221" s="123"/>
      <c r="BX4221" s="123"/>
      <c r="BY4221" s="123"/>
      <c r="CB4221" s="129" t="s">
        <v>3642</v>
      </c>
      <c r="CC4221" s="129" t="s">
        <v>204</v>
      </c>
      <c r="CD4221" s="129" t="s">
        <v>3643</v>
      </c>
      <c r="CE4221" s="129" t="s">
        <v>3770</v>
      </c>
      <c r="CF4221" s="129" t="s">
        <v>3778</v>
      </c>
      <c r="CG4221" s="131" t="s">
        <v>18263</v>
      </c>
      <c r="CH4221" s="131" t="s">
        <v>17090</v>
      </c>
      <c r="CI4221" s="124" t="s">
        <v>23204</v>
      </c>
    </row>
    <row r="4222" spans="45:87" ht="15" hidden="1" x14ac:dyDescent="0.25">
      <c r="AS4222" s="124" t="s">
        <v>8417</v>
      </c>
      <c r="AT4222" s="129" t="s">
        <v>3642</v>
      </c>
      <c r="AU4222" s="129" t="s">
        <v>204</v>
      </c>
      <c r="AV4222" s="129" t="s">
        <v>3643</v>
      </c>
      <c r="AW4222" s="129" t="s">
        <v>3770</v>
      </c>
      <c r="AX4222" s="129" t="s">
        <v>3779</v>
      </c>
      <c r="AZ4222" s="129" t="s">
        <v>3984</v>
      </c>
      <c r="BA4222" s="130" t="s">
        <v>17091</v>
      </c>
      <c r="BB4222" s="130" t="s">
        <v>17092</v>
      </c>
      <c r="BH4222" s="124"/>
      <c r="BI4222" s="124"/>
      <c r="BP4222" s="123"/>
      <c r="BQ4222" s="123"/>
      <c r="BR4222" s="123"/>
      <c r="BX4222" s="123"/>
      <c r="BY4222" s="123"/>
      <c r="CB4222" s="129" t="s">
        <v>3642</v>
      </c>
      <c r="CC4222" s="129" t="s">
        <v>204</v>
      </c>
      <c r="CD4222" s="129" t="s">
        <v>3643</v>
      </c>
      <c r="CE4222" s="129" t="s">
        <v>3770</v>
      </c>
      <c r="CF4222" s="129" t="s">
        <v>3779</v>
      </c>
      <c r="CG4222" s="131" t="s">
        <v>18263</v>
      </c>
      <c r="CH4222" s="131" t="s">
        <v>17092</v>
      </c>
      <c r="CI4222" s="124" t="s">
        <v>23205</v>
      </c>
    </row>
    <row r="4223" spans="45:87" ht="15" hidden="1" x14ac:dyDescent="0.25">
      <c r="AS4223" s="124" t="s">
        <v>8418</v>
      </c>
      <c r="AT4223" s="129" t="s">
        <v>3642</v>
      </c>
      <c r="AU4223" s="129" t="s">
        <v>204</v>
      </c>
      <c r="AV4223" s="129" t="s">
        <v>3643</v>
      </c>
      <c r="AW4223" s="129" t="s">
        <v>3770</v>
      </c>
      <c r="AX4223" s="129" t="s">
        <v>3780</v>
      </c>
      <c r="AZ4223" s="129" t="s">
        <v>3984</v>
      </c>
      <c r="BA4223" s="130" t="s">
        <v>17093</v>
      </c>
      <c r="BB4223" s="130" t="s">
        <v>17094</v>
      </c>
      <c r="BH4223" s="124"/>
      <c r="BI4223" s="124"/>
      <c r="BP4223" s="123"/>
      <c r="BQ4223" s="123"/>
      <c r="BR4223" s="123"/>
      <c r="BX4223" s="123"/>
      <c r="BY4223" s="123"/>
      <c r="CB4223" s="129" t="s">
        <v>3642</v>
      </c>
      <c r="CC4223" s="129" t="s">
        <v>204</v>
      </c>
      <c r="CD4223" s="129" t="s">
        <v>3643</v>
      </c>
      <c r="CE4223" s="129" t="s">
        <v>3770</v>
      </c>
      <c r="CF4223" s="129" t="s">
        <v>3780</v>
      </c>
      <c r="CG4223" s="131" t="s">
        <v>18263</v>
      </c>
      <c r="CH4223" s="131" t="s">
        <v>17094</v>
      </c>
      <c r="CI4223" s="124" t="s">
        <v>23206</v>
      </c>
    </row>
    <row r="4224" spans="45:87" ht="15" hidden="1" x14ac:dyDescent="0.25">
      <c r="AS4224" s="124" t="s">
        <v>8419</v>
      </c>
      <c r="AT4224" s="129" t="s">
        <v>3642</v>
      </c>
      <c r="AU4224" s="129" t="s">
        <v>204</v>
      </c>
      <c r="AV4224" s="129" t="s">
        <v>3643</v>
      </c>
      <c r="AW4224" s="129" t="s">
        <v>3770</v>
      </c>
      <c r="AX4224" s="129" t="s">
        <v>3781</v>
      </c>
      <c r="AZ4224" s="129" t="s">
        <v>3984</v>
      </c>
      <c r="BA4224" s="130" t="s">
        <v>17095</v>
      </c>
      <c r="BB4224" s="130" t="s">
        <v>17096</v>
      </c>
      <c r="BH4224" s="124"/>
      <c r="BI4224" s="124"/>
      <c r="BP4224" s="123"/>
      <c r="BQ4224" s="123"/>
      <c r="BR4224" s="123"/>
      <c r="BX4224" s="123"/>
      <c r="BY4224" s="123"/>
      <c r="CB4224" s="129" t="s">
        <v>3642</v>
      </c>
      <c r="CC4224" s="129" t="s">
        <v>204</v>
      </c>
      <c r="CD4224" s="129" t="s">
        <v>3643</v>
      </c>
      <c r="CE4224" s="129" t="s">
        <v>3770</v>
      </c>
      <c r="CF4224" s="129" t="s">
        <v>3781</v>
      </c>
      <c r="CG4224" s="131" t="s">
        <v>18263</v>
      </c>
      <c r="CH4224" s="131" t="s">
        <v>17096</v>
      </c>
      <c r="CI4224" s="124" t="s">
        <v>23207</v>
      </c>
    </row>
    <row r="4225" spans="45:87" ht="15" hidden="1" x14ac:dyDescent="0.25">
      <c r="AS4225" s="124" t="s">
        <v>8420</v>
      </c>
      <c r="AT4225" s="129" t="s">
        <v>3642</v>
      </c>
      <c r="AU4225" s="129" t="s">
        <v>204</v>
      </c>
      <c r="AV4225" s="129" t="s">
        <v>3643</v>
      </c>
      <c r="AW4225" s="129" t="s">
        <v>3770</v>
      </c>
      <c r="AX4225" s="129" t="s">
        <v>3782</v>
      </c>
      <c r="AZ4225" s="129" t="s">
        <v>3984</v>
      </c>
      <c r="BA4225" s="130" t="s">
        <v>17097</v>
      </c>
      <c r="BB4225" s="130" t="s">
        <v>17098</v>
      </c>
      <c r="BH4225" s="124"/>
      <c r="BI4225" s="124"/>
      <c r="BP4225" s="123"/>
      <c r="BQ4225" s="123"/>
      <c r="BR4225" s="123"/>
      <c r="BX4225" s="123"/>
      <c r="BY4225" s="123"/>
      <c r="CB4225" s="129" t="s">
        <v>3642</v>
      </c>
      <c r="CC4225" s="129" t="s">
        <v>204</v>
      </c>
      <c r="CD4225" s="129" t="s">
        <v>3643</v>
      </c>
      <c r="CE4225" s="129" t="s">
        <v>3770</v>
      </c>
      <c r="CF4225" s="129" t="s">
        <v>3782</v>
      </c>
      <c r="CG4225" s="131" t="s">
        <v>18263</v>
      </c>
      <c r="CH4225" s="131" t="s">
        <v>17098</v>
      </c>
      <c r="CI4225" s="124" t="s">
        <v>23208</v>
      </c>
    </row>
    <row r="4226" spans="45:87" ht="15" hidden="1" x14ac:dyDescent="0.25">
      <c r="AS4226" s="124" t="s">
        <v>8421</v>
      </c>
      <c r="AT4226" s="129" t="s">
        <v>3642</v>
      </c>
      <c r="AU4226" s="129" t="s">
        <v>204</v>
      </c>
      <c r="AV4226" s="129" t="s">
        <v>3644</v>
      </c>
      <c r="AW4226" s="129" t="s">
        <v>3655</v>
      </c>
      <c r="AX4226" s="129" t="s">
        <v>3783</v>
      </c>
      <c r="AZ4226" s="129" t="s">
        <v>3984</v>
      </c>
      <c r="BA4226" s="130" t="s">
        <v>17099</v>
      </c>
      <c r="BB4226" s="130" t="s">
        <v>17100</v>
      </c>
      <c r="BH4226" s="124"/>
      <c r="BI4226" s="124"/>
      <c r="BP4226" s="123"/>
      <c r="BQ4226" s="123"/>
      <c r="BR4226" s="123"/>
      <c r="BX4226" s="123"/>
      <c r="BY4226" s="123"/>
      <c r="CB4226" s="129" t="s">
        <v>3642</v>
      </c>
      <c r="CC4226" s="129" t="s">
        <v>204</v>
      </c>
      <c r="CD4226" s="129" t="s">
        <v>3644</v>
      </c>
      <c r="CE4226" s="129" t="s">
        <v>3655</v>
      </c>
      <c r="CF4226" s="129" t="s">
        <v>3783</v>
      </c>
      <c r="CG4226" s="131" t="s">
        <v>18264</v>
      </c>
      <c r="CH4226" s="131" t="s">
        <v>17100</v>
      </c>
      <c r="CI4226" s="124" t="s">
        <v>23209</v>
      </c>
    </row>
    <row r="4227" spans="45:87" ht="15" hidden="1" x14ac:dyDescent="0.25">
      <c r="AS4227" s="124" t="s">
        <v>8422</v>
      </c>
      <c r="AT4227" s="129" t="s">
        <v>3642</v>
      </c>
      <c r="AU4227" s="129" t="s">
        <v>204</v>
      </c>
      <c r="AV4227" s="129" t="s">
        <v>3644</v>
      </c>
      <c r="AW4227" s="129" t="s">
        <v>3655</v>
      </c>
      <c r="AX4227" s="129" t="s">
        <v>3784</v>
      </c>
      <c r="AZ4227" s="129" t="s">
        <v>3984</v>
      </c>
      <c r="BA4227" s="130" t="s">
        <v>17101</v>
      </c>
      <c r="BB4227" s="130" t="s">
        <v>17102</v>
      </c>
      <c r="BH4227" s="124"/>
      <c r="BI4227" s="124"/>
      <c r="BP4227" s="123"/>
      <c r="BQ4227" s="123"/>
      <c r="BR4227" s="123"/>
      <c r="BX4227" s="123"/>
      <c r="BY4227" s="123"/>
      <c r="CB4227" s="129" t="s">
        <v>3642</v>
      </c>
      <c r="CC4227" s="129" t="s">
        <v>204</v>
      </c>
      <c r="CD4227" s="129" t="s">
        <v>3644</v>
      </c>
      <c r="CE4227" s="129" t="s">
        <v>3655</v>
      </c>
      <c r="CF4227" s="129" t="s">
        <v>3784</v>
      </c>
      <c r="CG4227" s="131" t="s">
        <v>18264</v>
      </c>
      <c r="CH4227" s="131" t="s">
        <v>17102</v>
      </c>
      <c r="CI4227" s="124" t="s">
        <v>23210</v>
      </c>
    </row>
    <row r="4228" spans="45:87" ht="15" hidden="1" x14ac:dyDescent="0.25">
      <c r="AS4228" s="124" t="s">
        <v>8423</v>
      </c>
      <c r="AT4228" s="129" t="s">
        <v>3642</v>
      </c>
      <c r="AU4228" s="129" t="s">
        <v>204</v>
      </c>
      <c r="AV4228" s="129" t="s">
        <v>3644</v>
      </c>
      <c r="AW4228" s="129" t="s">
        <v>3655</v>
      </c>
      <c r="AX4228" s="129" t="s">
        <v>3785</v>
      </c>
      <c r="AZ4228" s="129" t="s">
        <v>3984</v>
      </c>
      <c r="BA4228" s="130" t="s">
        <v>17103</v>
      </c>
      <c r="BB4228" s="130" t="s">
        <v>17104</v>
      </c>
      <c r="BH4228" s="124"/>
      <c r="BI4228" s="124"/>
      <c r="BP4228" s="123"/>
      <c r="BQ4228" s="123"/>
      <c r="BR4228" s="123"/>
      <c r="BX4228" s="123"/>
      <c r="BY4228" s="123"/>
      <c r="CB4228" s="129" t="s">
        <v>3642</v>
      </c>
      <c r="CC4228" s="129" t="s">
        <v>204</v>
      </c>
      <c r="CD4228" s="129" t="s">
        <v>3644</v>
      </c>
      <c r="CE4228" s="129" t="s">
        <v>3655</v>
      </c>
      <c r="CF4228" s="129" t="s">
        <v>3785</v>
      </c>
      <c r="CG4228" s="131" t="s">
        <v>18264</v>
      </c>
      <c r="CH4228" s="131" t="s">
        <v>17104</v>
      </c>
      <c r="CI4228" s="124" t="s">
        <v>23211</v>
      </c>
    </row>
    <row r="4229" spans="45:87" ht="15" hidden="1" x14ac:dyDescent="0.25">
      <c r="AS4229" s="124" t="s">
        <v>8424</v>
      </c>
      <c r="AT4229" s="129" t="s">
        <v>3642</v>
      </c>
      <c r="AU4229" s="129" t="s">
        <v>204</v>
      </c>
      <c r="AV4229" s="129" t="s">
        <v>3644</v>
      </c>
      <c r="AW4229" s="129" t="s">
        <v>3655</v>
      </c>
      <c r="AX4229" s="129" t="s">
        <v>3656</v>
      </c>
      <c r="AZ4229" s="129" t="s">
        <v>3984</v>
      </c>
      <c r="BA4229" s="130" t="s">
        <v>17105</v>
      </c>
      <c r="BB4229" s="130" t="s">
        <v>17106</v>
      </c>
      <c r="BH4229" s="124"/>
      <c r="BI4229" s="124"/>
      <c r="BP4229" s="123"/>
      <c r="BQ4229" s="123"/>
      <c r="BR4229" s="123"/>
      <c r="BX4229" s="123"/>
      <c r="BY4229" s="123"/>
      <c r="CB4229" s="129" t="s">
        <v>3642</v>
      </c>
      <c r="CC4229" s="129" t="s">
        <v>204</v>
      </c>
      <c r="CD4229" s="129" t="s">
        <v>3644</v>
      </c>
      <c r="CE4229" s="129" t="s">
        <v>3655</v>
      </c>
      <c r="CF4229" s="129" t="s">
        <v>3656</v>
      </c>
      <c r="CG4229" s="131" t="s">
        <v>18264</v>
      </c>
      <c r="CH4229" s="131" t="s">
        <v>17106</v>
      </c>
      <c r="CI4229" s="124" t="s">
        <v>23212</v>
      </c>
    </row>
    <row r="4230" spans="45:87" ht="15" hidden="1" x14ac:dyDescent="0.25">
      <c r="AS4230" s="124" t="s">
        <v>8425</v>
      </c>
      <c r="AT4230" s="129" t="s">
        <v>3642</v>
      </c>
      <c r="AU4230" s="129" t="s">
        <v>204</v>
      </c>
      <c r="AV4230" s="129" t="s">
        <v>3644</v>
      </c>
      <c r="AW4230" s="129" t="s">
        <v>3655</v>
      </c>
      <c r="AX4230" s="129" t="s">
        <v>3786</v>
      </c>
      <c r="AZ4230" s="129" t="s">
        <v>3984</v>
      </c>
      <c r="BA4230" s="130" t="s">
        <v>17107</v>
      </c>
      <c r="BB4230" s="130" t="s">
        <v>17108</v>
      </c>
      <c r="BH4230" s="124"/>
      <c r="BI4230" s="124"/>
      <c r="BP4230" s="123"/>
      <c r="BQ4230" s="123"/>
      <c r="BR4230" s="123"/>
      <c r="BX4230" s="123"/>
      <c r="BY4230" s="123"/>
      <c r="CB4230" s="129" t="s">
        <v>3642</v>
      </c>
      <c r="CC4230" s="129" t="s">
        <v>204</v>
      </c>
      <c r="CD4230" s="129" t="s">
        <v>3644</v>
      </c>
      <c r="CE4230" s="129" t="s">
        <v>3655</v>
      </c>
      <c r="CF4230" s="129" t="s">
        <v>3786</v>
      </c>
      <c r="CG4230" s="131" t="s">
        <v>18264</v>
      </c>
      <c r="CH4230" s="131" t="s">
        <v>17108</v>
      </c>
      <c r="CI4230" s="124" t="s">
        <v>23213</v>
      </c>
    </row>
    <row r="4231" spans="45:87" ht="15" hidden="1" x14ac:dyDescent="0.25">
      <c r="AS4231" s="124" t="s">
        <v>8426</v>
      </c>
      <c r="AT4231" s="129" t="s">
        <v>3642</v>
      </c>
      <c r="AU4231" s="129" t="s">
        <v>204</v>
      </c>
      <c r="AV4231" s="129" t="s">
        <v>3644</v>
      </c>
      <c r="AW4231" s="129" t="s">
        <v>3655</v>
      </c>
      <c r="AX4231" s="129" t="s">
        <v>3657</v>
      </c>
      <c r="AZ4231" s="129" t="s">
        <v>3984</v>
      </c>
      <c r="BA4231" s="130" t="s">
        <v>17109</v>
      </c>
      <c r="BB4231" s="130" t="s">
        <v>17110</v>
      </c>
      <c r="BH4231" s="124"/>
      <c r="BI4231" s="124"/>
      <c r="BP4231" s="123"/>
      <c r="BQ4231" s="123"/>
      <c r="BR4231" s="123"/>
      <c r="BX4231" s="123"/>
      <c r="BY4231" s="123"/>
      <c r="CB4231" s="129" t="s">
        <v>3642</v>
      </c>
      <c r="CC4231" s="129" t="s">
        <v>204</v>
      </c>
      <c r="CD4231" s="129" t="s">
        <v>3644</v>
      </c>
      <c r="CE4231" s="129" t="s">
        <v>3655</v>
      </c>
      <c r="CF4231" s="129" t="s">
        <v>3657</v>
      </c>
      <c r="CG4231" s="131" t="s">
        <v>18264</v>
      </c>
      <c r="CH4231" s="131" t="s">
        <v>17110</v>
      </c>
      <c r="CI4231" s="124" t="s">
        <v>23214</v>
      </c>
    </row>
    <row r="4232" spans="45:87" ht="15" hidden="1" x14ac:dyDescent="0.25">
      <c r="AS4232" s="124" t="s">
        <v>8427</v>
      </c>
      <c r="AT4232" s="129" t="s">
        <v>3642</v>
      </c>
      <c r="AU4232" s="129" t="s">
        <v>204</v>
      </c>
      <c r="AV4232" s="129" t="s">
        <v>3644</v>
      </c>
      <c r="AW4232" s="129" t="s">
        <v>3655</v>
      </c>
      <c r="AX4232" s="129" t="s">
        <v>3787</v>
      </c>
      <c r="AZ4232" s="129" t="s">
        <v>3984</v>
      </c>
      <c r="BA4232" s="130" t="s">
        <v>17111</v>
      </c>
      <c r="BB4232" s="130" t="s">
        <v>17112</v>
      </c>
      <c r="BH4232" s="124"/>
      <c r="BI4232" s="124"/>
      <c r="BP4232" s="123"/>
      <c r="BQ4232" s="123"/>
      <c r="BR4232" s="123"/>
      <c r="BX4232" s="123"/>
      <c r="BY4232" s="123"/>
      <c r="CB4232" s="129" t="s">
        <v>3642</v>
      </c>
      <c r="CC4232" s="129" t="s">
        <v>204</v>
      </c>
      <c r="CD4232" s="129" t="s">
        <v>3644</v>
      </c>
      <c r="CE4232" s="129" t="s">
        <v>3655</v>
      </c>
      <c r="CF4232" s="129" t="s">
        <v>3787</v>
      </c>
      <c r="CG4232" s="131" t="s">
        <v>18264</v>
      </c>
      <c r="CH4232" s="131" t="s">
        <v>17112</v>
      </c>
      <c r="CI4232" s="124" t="s">
        <v>23215</v>
      </c>
    </row>
    <row r="4233" spans="45:87" ht="15" hidden="1" x14ac:dyDescent="0.25">
      <c r="AS4233" s="124" t="s">
        <v>8428</v>
      </c>
      <c r="AT4233" s="129" t="s">
        <v>3642</v>
      </c>
      <c r="AU4233" s="129" t="s">
        <v>204</v>
      </c>
      <c r="AV4233" s="129" t="s">
        <v>3644</v>
      </c>
      <c r="AW4233" s="129" t="s">
        <v>3655</v>
      </c>
      <c r="AX4233" s="129" t="s">
        <v>3788</v>
      </c>
      <c r="AZ4233" s="129" t="s">
        <v>3984</v>
      </c>
      <c r="BA4233" s="130" t="s">
        <v>17113</v>
      </c>
      <c r="BB4233" s="130" t="s">
        <v>17114</v>
      </c>
      <c r="BH4233" s="124"/>
      <c r="BI4233" s="124"/>
      <c r="BP4233" s="123"/>
      <c r="BQ4233" s="123"/>
      <c r="BR4233" s="123"/>
      <c r="BX4233" s="123"/>
      <c r="BY4233" s="123"/>
      <c r="CB4233" s="129" t="s">
        <v>3642</v>
      </c>
      <c r="CC4233" s="129" t="s">
        <v>204</v>
      </c>
      <c r="CD4233" s="129" t="s">
        <v>3644</v>
      </c>
      <c r="CE4233" s="129" t="s">
        <v>3655</v>
      </c>
      <c r="CF4233" s="129" t="s">
        <v>3788</v>
      </c>
      <c r="CG4233" s="131" t="s">
        <v>18264</v>
      </c>
      <c r="CH4233" s="131" t="s">
        <v>17114</v>
      </c>
      <c r="CI4233" s="124" t="s">
        <v>23216</v>
      </c>
    </row>
    <row r="4234" spans="45:87" ht="15" hidden="1" x14ac:dyDescent="0.25">
      <c r="AS4234" s="124" t="s">
        <v>8429</v>
      </c>
      <c r="AT4234" s="129" t="s">
        <v>3642</v>
      </c>
      <c r="AU4234" s="129" t="s">
        <v>204</v>
      </c>
      <c r="AV4234" s="129" t="s">
        <v>3644</v>
      </c>
      <c r="AW4234" s="129" t="s">
        <v>3655</v>
      </c>
      <c r="AX4234" s="129" t="s">
        <v>3789</v>
      </c>
      <c r="AZ4234" s="129" t="s">
        <v>3984</v>
      </c>
      <c r="BA4234" s="130" t="s">
        <v>17115</v>
      </c>
      <c r="BB4234" s="130" t="s">
        <v>17116</v>
      </c>
      <c r="BH4234" s="124"/>
      <c r="BI4234" s="124"/>
      <c r="BP4234" s="123"/>
      <c r="BQ4234" s="123"/>
      <c r="BR4234" s="123"/>
      <c r="BX4234" s="123"/>
      <c r="BY4234" s="123"/>
      <c r="CB4234" s="129" t="s">
        <v>3642</v>
      </c>
      <c r="CC4234" s="129" t="s">
        <v>204</v>
      </c>
      <c r="CD4234" s="129" t="s">
        <v>3644</v>
      </c>
      <c r="CE4234" s="129" t="s">
        <v>3655</v>
      </c>
      <c r="CF4234" s="129" t="s">
        <v>3789</v>
      </c>
      <c r="CG4234" s="131" t="s">
        <v>18264</v>
      </c>
      <c r="CH4234" s="131" t="s">
        <v>17116</v>
      </c>
      <c r="CI4234" s="124" t="s">
        <v>23217</v>
      </c>
    </row>
    <row r="4235" spans="45:87" ht="15" hidden="1" x14ac:dyDescent="0.25">
      <c r="AS4235" s="124" t="s">
        <v>8430</v>
      </c>
      <c r="AT4235" s="129" t="s">
        <v>3642</v>
      </c>
      <c r="AU4235" s="129" t="s">
        <v>204</v>
      </c>
      <c r="AV4235" s="129" t="s">
        <v>3644</v>
      </c>
      <c r="AW4235" s="129" t="s">
        <v>3655</v>
      </c>
      <c r="AX4235" s="129" t="s">
        <v>3790</v>
      </c>
      <c r="AZ4235" s="129" t="s">
        <v>3984</v>
      </c>
      <c r="BA4235" s="130" t="s">
        <v>17117</v>
      </c>
      <c r="BB4235" s="130" t="s">
        <v>17118</v>
      </c>
      <c r="BH4235" s="124"/>
      <c r="BI4235" s="124"/>
      <c r="BP4235" s="123"/>
      <c r="BQ4235" s="123"/>
      <c r="BR4235" s="123"/>
      <c r="BX4235" s="123"/>
      <c r="BY4235" s="123"/>
      <c r="CB4235" s="129" t="s">
        <v>3642</v>
      </c>
      <c r="CC4235" s="129" t="s">
        <v>204</v>
      </c>
      <c r="CD4235" s="129" t="s">
        <v>3644</v>
      </c>
      <c r="CE4235" s="129" t="s">
        <v>3655</v>
      </c>
      <c r="CF4235" s="129" t="s">
        <v>3790</v>
      </c>
      <c r="CG4235" s="131" t="s">
        <v>18264</v>
      </c>
      <c r="CH4235" s="131" t="s">
        <v>17118</v>
      </c>
      <c r="CI4235" s="124" t="s">
        <v>23218</v>
      </c>
    </row>
    <row r="4236" spans="45:87" ht="15" hidden="1" x14ac:dyDescent="0.25">
      <c r="AS4236" s="124" t="s">
        <v>8431</v>
      </c>
      <c r="AT4236" s="129" t="s">
        <v>3642</v>
      </c>
      <c r="AU4236" s="129" t="s">
        <v>204</v>
      </c>
      <c r="AV4236" s="129" t="s">
        <v>3644</v>
      </c>
      <c r="AW4236" s="129" t="s">
        <v>3655</v>
      </c>
      <c r="AX4236" s="129" t="s">
        <v>3791</v>
      </c>
      <c r="AZ4236" s="129" t="s">
        <v>3984</v>
      </c>
      <c r="BA4236" s="130" t="s">
        <v>17119</v>
      </c>
      <c r="BB4236" s="130" t="s">
        <v>17120</v>
      </c>
      <c r="BH4236" s="124"/>
      <c r="BI4236" s="124"/>
      <c r="BP4236" s="123"/>
      <c r="BQ4236" s="123"/>
      <c r="BR4236" s="123"/>
      <c r="BX4236" s="123"/>
      <c r="BY4236" s="123"/>
      <c r="CB4236" s="129" t="s">
        <v>3642</v>
      </c>
      <c r="CC4236" s="129" t="s">
        <v>204</v>
      </c>
      <c r="CD4236" s="129" t="s">
        <v>3644</v>
      </c>
      <c r="CE4236" s="129" t="s">
        <v>3655</v>
      </c>
      <c r="CF4236" s="129" t="s">
        <v>3791</v>
      </c>
      <c r="CG4236" s="131" t="s">
        <v>18264</v>
      </c>
      <c r="CH4236" s="131" t="s">
        <v>17120</v>
      </c>
      <c r="CI4236" s="124" t="s">
        <v>23219</v>
      </c>
    </row>
    <row r="4237" spans="45:87" ht="15" hidden="1" x14ac:dyDescent="0.25">
      <c r="AS4237" s="124" t="s">
        <v>8432</v>
      </c>
      <c r="AT4237" s="129" t="s">
        <v>3642</v>
      </c>
      <c r="AU4237" s="129" t="s">
        <v>204</v>
      </c>
      <c r="AV4237" s="129" t="s">
        <v>3644</v>
      </c>
      <c r="AW4237" s="129" t="s">
        <v>3655</v>
      </c>
      <c r="AX4237" s="129" t="s">
        <v>3658</v>
      </c>
      <c r="AZ4237" s="129" t="s">
        <v>3984</v>
      </c>
      <c r="BA4237" s="130" t="s">
        <v>17121</v>
      </c>
      <c r="BB4237" s="130" t="s">
        <v>17122</v>
      </c>
      <c r="BH4237" s="124"/>
      <c r="BI4237" s="124"/>
      <c r="BP4237" s="123"/>
      <c r="BQ4237" s="123"/>
      <c r="BR4237" s="123"/>
      <c r="BX4237" s="123"/>
      <c r="BY4237" s="123"/>
      <c r="CB4237" s="129" t="s">
        <v>3642</v>
      </c>
      <c r="CC4237" s="129" t="s">
        <v>204</v>
      </c>
      <c r="CD4237" s="129" t="s">
        <v>3644</v>
      </c>
      <c r="CE4237" s="129" t="s">
        <v>3655</v>
      </c>
      <c r="CF4237" s="129" t="s">
        <v>3658</v>
      </c>
      <c r="CG4237" s="131" t="s">
        <v>18264</v>
      </c>
      <c r="CH4237" s="131" t="s">
        <v>17122</v>
      </c>
      <c r="CI4237" s="124" t="s">
        <v>23220</v>
      </c>
    </row>
    <row r="4238" spans="45:87" ht="15" hidden="1" x14ac:dyDescent="0.25">
      <c r="AS4238" s="124" t="s">
        <v>8433</v>
      </c>
      <c r="AT4238" s="129" t="s">
        <v>3642</v>
      </c>
      <c r="AU4238" s="129" t="s">
        <v>204</v>
      </c>
      <c r="AV4238" s="129" t="s">
        <v>3644</v>
      </c>
      <c r="AW4238" s="129" t="s">
        <v>3655</v>
      </c>
      <c r="AX4238" s="129" t="s">
        <v>3659</v>
      </c>
      <c r="AZ4238" s="129" t="s">
        <v>3984</v>
      </c>
      <c r="BA4238" s="130" t="s">
        <v>17123</v>
      </c>
      <c r="BB4238" s="130" t="s">
        <v>17124</v>
      </c>
      <c r="BH4238" s="124"/>
      <c r="BI4238" s="124"/>
      <c r="BP4238" s="123"/>
      <c r="BQ4238" s="123"/>
      <c r="BR4238" s="123"/>
      <c r="BX4238" s="123"/>
      <c r="BY4238" s="123"/>
      <c r="CB4238" s="129" t="s">
        <v>3642</v>
      </c>
      <c r="CC4238" s="129" t="s">
        <v>204</v>
      </c>
      <c r="CD4238" s="129" t="s">
        <v>3644</v>
      </c>
      <c r="CE4238" s="129" t="s">
        <v>3655</v>
      </c>
      <c r="CF4238" s="129" t="s">
        <v>3659</v>
      </c>
      <c r="CG4238" s="131" t="s">
        <v>18264</v>
      </c>
      <c r="CH4238" s="131" t="s">
        <v>17124</v>
      </c>
      <c r="CI4238" s="124" t="s">
        <v>23221</v>
      </c>
    </row>
    <row r="4239" spans="45:87" ht="15" hidden="1" x14ac:dyDescent="0.25">
      <c r="AS4239" s="124" t="s">
        <v>8434</v>
      </c>
      <c r="AT4239" s="129" t="s">
        <v>3642</v>
      </c>
      <c r="AU4239" s="129" t="s">
        <v>204</v>
      </c>
      <c r="AV4239" s="129" t="s">
        <v>3644</v>
      </c>
      <c r="AW4239" s="129" t="s">
        <v>3655</v>
      </c>
      <c r="AX4239" s="129" t="s">
        <v>3792</v>
      </c>
      <c r="AZ4239" s="129" t="s">
        <v>3984</v>
      </c>
      <c r="BA4239" s="130" t="s">
        <v>17125</v>
      </c>
      <c r="BB4239" s="130" t="s">
        <v>17126</v>
      </c>
      <c r="BH4239" s="124"/>
      <c r="BI4239" s="124"/>
      <c r="BP4239" s="123"/>
      <c r="BQ4239" s="123"/>
      <c r="BR4239" s="123"/>
      <c r="BX4239" s="123"/>
      <c r="BY4239" s="123"/>
      <c r="CB4239" s="129" t="s">
        <v>3642</v>
      </c>
      <c r="CC4239" s="129" t="s">
        <v>204</v>
      </c>
      <c r="CD4239" s="129" t="s">
        <v>3644</v>
      </c>
      <c r="CE4239" s="129" t="s">
        <v>3655</v>
      </c>
      <c r="CF4239" s="129" t="s">
        <v>3792</v>
      </c>
      <c r="CG4239" s="131" t="s">
        <v>18264</v>
      </c>
      <c r="CH4239" s="131" t="s">
        <v>17126</v>
      </c>
      <c r="CI4239" s="124" t="s">
        <v>23222</v>
      </c>
    </row>
    <row r="4240" spans="45:87" ht="15" hidden="1" x14ac:dyDescent="0.25">
      <c r="AS4240" s="124" t="s">
        <v>8435</v>
      </c>
      <c r="AT4240" s="129" t="s">
        <v>3642</v>
      </c>
      <c r="AU4240" s="129" t="s">
        <v>204</v>
      </c>
      <c r="AV4240" s="129" t="s">
        <v>3644</v>
      </c>
      <c r="AW4240" s="129" t="s">
        <v>3655</v>
      </c>
      <c r="AX4240" s="129" t="s">
        <v>3660</v>
      </c>
      <c r="AZ4240" s="129" t="s">
        <v>3984</v>
      </c>
      <c r="BA4240" s="130" t="s">
        <v>17127</v>
      </c>
      <c r="BB4240" s="130" t="s">
        <v>17128</v>
      </c>
      <c r="BH4240" s="124"/>
      <c r="BI4240" s="124"/>
      <c r="BP4240" s="123"/>
      <c r="BQ4240" s="123"/>
      <c r="BR4240" s="123"/>
      <c r="BX4240" s="123"/>
      <c r="BY4240" s="123"/>
      <c r="CB4240" s="129" t="s">
        <v>3642</v>
      </c>
      <c r="CC4240" s="129" t="s">
        <v>204</v>
      </c>
      <c r="CD4240" s="129" t="s">
        <v>3644</v>
      </c>
      <c r="CE4240" s="129" t="s">
        <v>3655</v>
      </c>
      <c r="CF4240" s="129" t="s">
        <v>3660</v>
      </c>
      <c r="CG4240" s="131" t="s">
        <v>18264</v>
      </c>
      <c r="CH4240" s="131" t="s">
        <v>17128</v>
      </c>
      <c r="CI4240" s="124" t="s">
        <v>23223</v>
      </c>
    </row>
    <row r="4241" spans="45:87" ht="15" hidden="1" x14ac:dyDescent="0.25">
      <c r="AS4241" s="124" t="s">
        <v>8436</v>
      </c>
      <c r="AT4241" s="129" t="s">
        <v>3642</v>
      </c>
      <c r="AU4241" s="129" t="s">
        <v>204</v>
      </c>
      <c r="AV4241" s="129" t="s">
        <v>3644</v>
      </c>
      <c r="AW4241" s="129" t="s">
        <v>3655</v>
      </c>
      <c r="AX4241" s="129" t="s">
        <v>3661</v>
      </c>
      <c r="AZ4241" s="129" t="s">
        <v>3984</v>
      </c>
      <c r="BA4241" s="130" t="s">
        <v>17129</v>
      </c>
      <c r="BB4241" s="130" t="s">
        <v>17130</v>
      </c>
      <c r="BH4241" s="124"/>
      <c r="BI4241" s="124"/>
      <c r="BP4241" s="123"/>
      <c r="BQ4241" s="123"/>
      <c r="BR4241" s="123"/>
      <c r="BX4241" s="123"/>
      <c r="BY4241" s="123"/>
      <c r="CB4241" s="129" t="s">
        <v>3642</v>
      </c>
      <c r="CC4241" s="129" t="s">
        <v>204</v>
      </c>
      <c r="CD4241" s="129" t="s">
        <v>3644</v>
      </c>
      <c r="CE4241" s="129" t="s">
        <v>3655</v>
      </c>
      <c r="CF4241" s="129" t="s">
        <v>3661</v>
      </c>
      <c r="CG4241" s="131" t="s">
        <v>18264</v>
      </c>
      <c r="CH4241" s="131" t="s">
        <v>17130</v>
      </c>
      <c r="CI4241" s="124" t="s">
        <v>23224</v>
      </c>
    </row>
    <row r="4242" spans="45:87" ht="15" hidden="1" x14ac:dyDescent="0.25">
      <c r="AS4242" s="124" t="s">
        <v>8437</v>
      </c>
      <c r="AT4242" s="129" t="s">
        <v>3642</v>
      </c>
      <c r="AU4242" s="129" t="s">
        <v>204</v>
      </c>
      <c r="AV4242" s="129" t="s">
        <v>3644</v>
      </c>
      <c r="AW4242" s="129" t="s">
        <v>3655</v>
      </c>
      <c r="AX4242" s="129" t="s">
        <v>3793</v>
      </c>
      <c r="AZ4242" s="129" t="s">
        <v>3984</v>
      </c>
      <c r="BA4242" s="130" t="s">
        <v>17131</v>
      </c>
      <c r="BB4242" s="130" t="s">
        <v>17132</v>
      </c>
      <c r="BH4242" s="124"/>
      <c r="BI4242" s="124"/>
      <c r="BP4242" s="123"/>
      <c r="BQ4242" s="123"/>
      <c r="BR4242" s="123"/>
      <c r="BX4242" s="123"/>
      <c r="BY4242" s="123"/>
      <c r="CB4242" s="129" t="s">
        <v>3642</v>
      </c>
      <c r="CC4242" s="129" t="s">
        <v>204</v>
      </c>
      <c r="CD4242" s="129" t="s">
        <v>3644</v>
      </c>
      <c r="CE4242" s="129" t="s">
        <v>3655</v>
      </c>
      <c r="CF4242" s="129" t="s">
        <v>3793</v>
      </c>
      <c r="CG4242" s="131" t="s">
        <v>18264</v>
      </c>
      <c r="CH4242" s="131" t="s">
        <v>17132</v>
      </c>
      <c r="CI4242" s="124" t="s">
        <v>23225</v>
      </c>
    </row>
    <row r="4243" spans="45:87" ht="15" hidden="1" x14ac:dyDescent="0.25">
      <c r="AS4243" s="124" t="s">
        <v>8438</v>
      </c>
      <c r="AT4243" s="129" t="s">
        <v>3642</v>
      </c>
      <c r="AU4243" s="129" t="s">
        <v>204</v>
      </c>
      <c r="AV4243" s="129" t="s">
        <v>3644</v>
      </c>
      <c r="AW4243" s="129" t="s">
        <v>3655</v>
      </c>
      <c r="AX4243" s="129" t="s">
        <v>3662</v>
      </c>
      <c r="AZ4243" s="129" t="s">
        <v>3984</v>
      </c>
      <c r="BA4243" s="130" t="s">
        <v>17133</v>
      </c>
      <c r="BB4243" s="130" t="s">
        <v>17134</v>
      </c>
      <c r="BH4243" s="124"/>
      <c r="BI4243" s="124"/>
      <c r="BP4243" s="123"/>
      <c r="BQ4243" s="123"/>
      <c r="BR4243" s="123"/>
      <c r="BX4243" s="123"/>
      <c r="BY4243" s="123"/>
      <c r="CB4243" s="129" t="s">
        <v>3642</v>
      </c>
      <c r="CC4243" s="129" t="s">
        <v>204</v>
      </c>
      <c r="CD4243" s="129" t="s">
        <v>3644</v>
      </c>
      <c r="CE4243" s="129" t="s">
        <v>3655</v>
      </c>
      <c r="CF4243" s="129" t="s">
        <v>3662</v>
      </c>
      <c r="CG4243" s="131" t="s">
        <v>18264</v>
      </c>
      <c r="CH4243" s="131" t="s">
        <v>17134</v>
      </c>
      <c r="CI4243" s="124" t="s">
        <v>23226</v>
      </c>
    </row>
    <row r="4244" spans="45:87" ht="15" hidden="1" x14ac:dyDescent="0.25">
      <c r="AS4244" s="124" t="s">
        <v>8439</v>
      </c>
      <c r="AT4244" s="129" t="s">
        <v>3642</v>
      </c>
      <c r="AU4244" s="129" t="s">
        <v>204</v>
      </c>
      <c r="AV4244" s="129" t="s">
        <v>3644</v>
      </c>
      <c r="AW4244" s="129" t="s">
        <v>3655</v>
      </c>
      <c r="AX4244" s="129" t="s">
        <v>3663</v>
      </c>
      <c r="AZ4244" s="129" t="s">
        <v>3984</v>
      </c>
      <c r="BA4244" s="130" t="s">
        <v>17135</v>
      </c>
      <c r="BB4244" s="130" t="s">
        <v>17136</v>
      </c>
      <c r="BH4244" s="124"/>
      <c r="BI4244" s="124"/>
      <c r="BP4244" s="123"/>
      <c r="BQ4244" s="123"/>
      <c r="BR4244" s="123"/>
      <c r="BX4244" s="123"/>
      <c r="BY4244" s="123"/>
      <c r="CB4244" s="129" t="s">
        <v>3642</v>
      </c>
      <c r="CC4244" s="129" t="s">
        <v>204</v>
      </c>
      <c r="CD4244" s="129" t="s">
        <v>3644</v>
      </c>
      <c r="CE4244" s="129" t="s">
        <v>3655</v>
      </c>
      <c r="CF4244" s="129" t="s">
        <v>3663</v>
      </c>
      <c r="CG4244" s="131" t="s">
        <v>18264</v>
      </c>
      <c r="CH4244" s="131" t="s">
        <v>17136</v>
      </c>
      <c r="CI4244" s="124" t="s">
        <v>23227</v>
      </c>
    </row>
    <row r="4245" spans="45:87" ht="15" hidden="1" x14ac:dyDescent="0.25">
      <c r="AS4245" s="124" t="s">
        <v>8440</v>
      </c>
      <c r="AT4245" s="129" t="s">
        <v>3642</v>
      </c>
      <c r="AU4245" s="129" t="s">
        <v>204</v>
      </c>
      <c r="AV4245" s="129" t="s">
        <v>3644</v>
      </c>
      <c r="AW4245" s="129" t="s">
        <v>3655</v>
      </c>
      <c r="AX4245" s="129" t="s">
        <v>3794</v>
      </c>
      <c r="AZ4245" s="129" t="s">
        <v>3984</v>
      </c>
      <c r="BA4245" s="130" t="s">
        <v>17137</v>
      </c>
      <c r="BB4245" s="130" t="s">
        <v>17138</v>
      </c>
      <c r="BH4245" s="124"/>
      <c r="BI4245" s="124"/>
      <c r="BP4245" s="123"/>
      <c r="BQ4245" s="123"/>
      <c r="BR4245" s="123"/>
      <c r="BX4245" s="123"/>
      <c r="BY4245" s="123"/>
      <c r="CB4245" s="129" t="s">
        <v>3642</v>
      </c>
      <c r="CC4245" s="129" t="s">
        <v>204</v>
      </c>
      <c r="CD4245" s="129" t="s">
        <v>3644</v>
      </c>
      <c r="CE4245" s="129" t="s">
        <v>3655</v>
      </c>
      <c r="CF4245" s="129" t="s">
        <v>3794</v>
      </c>
      <c r="CG4245" s="131" t="s">
        <v>18264</v>
      </c>
      <c r="CH4245" s="131" t="s">
        <v>17138</v>
      </c>
      <c r="CI4245" s="124" t="s">
        <v>23228</v>
      </c>
    </row>
    <row r="4246" spans="45:87" ht="15" hidden="1" x14ac:dyDescent="0.25">
      <c r="AS4246" s="124" t="s">
        <v>8441</v>
      </c>
      <c r="AT4246" s="129" t="s">
        <v>3642</v>
      </c>
      <c r="AU4246" s="129" t="s">
        <v>204</v>
      </c>
      <c r="AV4246" s="129" t="s">
        <v>3644</v>
      </c>
      <c r="AW4246" s="129" t="s">
        <v>3655</v>
      </c>
      <c r="AX4246" s="129" t="s">
        <v>3795</v>
      </c>
      <c r="AZ4246" s="129" t="s">
        <v>3984</v>
      </c>
      <c r="BA4246" s="130" t="s">
        <v>17139</v>
      </c>
      <c r="BB4246" s="130" t="s">
        <v>17140</v>
      </c>
      <c r="BH4246" s="124"/>
      <c r="BI4246" s="124"/>
      <c r="BP4246" s="123"/>
      <c r="BQ4246" s="123"/>
      <c r="BR4246" s="123"/>
      <c r="BX4246" s="123"/>
      <c r="BY4246" s="123"/>
      <c r="CB4246" s="129" t="s">
        <v>3642</v>
      </c>
      <c r="CC4246" s="129" t="s">
        <v>204</v>
      </c>
      <c r="CD4246" s="129" t="s">
        <v>3644</v>
      </c>
      <c r="CE4246" s="129" t="s">
        <v>3655</v>
      </c>
      <c r="CF4246" s="129" t="s">
        <v>3795</v>
      </c>
      <c r="CG4246" s="131" t="s">
        <v>18264</v>
      </c>
      <c r="CH4246" s="131" t="s">
        <v>17140</v>
      </c>
      <c r="CI4246" s="124" t="s">
        <v>23229</v>
      </c>
    </row>
    <row r="4247" spans="45:87" ht="15" hidden="1" x14ac:dyDescent="0.25">
      <c r="AS4247" s="124" t="s">
        <v>8442</v>
      </c>
      <c r="AT4247" s="129" t="s">
        <v>3642</v>
      </c>
      <c r="AU4247" s="129" t="s">
        <v>204</v>
      </c>
      <c r="AV4247" s="129" t="s">
        <v>3644</v>
      </c>
      <c r="AW4247" s="129" t="s">
        <v>3655</v>
      </c>
      <c r="AX4247" s="129" t="s">
        <v>3796</v>
      </c>
      <c r="AZ4247" s="129" t="s">
        <v>3984</v>
      </c>
      <c r="BA4247" s="130" t="s">
        <v>17141</v>
      </c>
      <c r="BB4247" s="130" t="s">
        <v>17142</v>
      </c>
      <c r="BH4247" s="124"/>
      <c r="BI4247" s="124"/>
      <c r="BP4247" s="123"/>
      <c r="BQ4247" s="123"/>
      <c r="BR4247" s="123"/>
      <c r="BX4247" s="123"/>
      <c r="BY4247" s="123"/>
      <c r="CB4247" s="129" t="s">
        <v>3642</v>
      </c>
      <c r="CC4247" s="129" t="s">
        <v>204</v>
      </c>
      <c r="CD4247" s="129" t="s">
        <v>3644</v>
      </c>
      <c r="CE4247" s="129" t="s">
        <v>3655</v>
      </c>
      <c r="CF4247" s="129" t="s">
        <v>3796</v>
      </c>
      <c r="CG4247" s="131" t="s">
        <v>18264</v>
      </c>
      <c r="CH4247" s="131" t="s">
        <v>17142</v>
      </c>
      <c r="CI4247" s="124" t="s">
        <v>23230</v>
      </c>
    </row>
    <row r="4248" spans="45:87" ht="15" hidden="1" x14ac:dyDescent="0.25">
      <c r="AS4248" s="124" t="s">
        <v>8443</v>
      </c>
      <c r="AT4248" s="129" t="s">
        <v>3642</v>
      </c>
      <c r="AU4248" s="129" t="s">
        <v>204</v>
      </c>
      <c r="AV4248" s="129" t="s">
        <v>3644</v>
      </c>
      <c r="AW4248" s="129" t="s">
        <v>3655</v>
      </c>
      <c r="AX4248" s="129" t="s">
        <v>3797</v>
      </c>
      <c r="AZ4248" s="129" t="s">
        <v>3984</v>
      </c>
      <c r="BA4248" s="130" t="s">
        <v>17143</v>
      </c>
      <c r="BB4248" s="130" t="s">
        <v>17144</v>
      </c>
      <c r="BH4248" s="124"/>
      <c r="BI4248" s="124"/>
      <c r="BP4248" s="123"/>
      <c r="BQ4248" s="123"/>
      <c r="BR4248" s="123"/>
      <c r="BX4248" s="123"/>
      <c r="BY4248" s="123"/>
      <c r="CB4248" s="129" t="s">
        <v>3642</v>
      </c>
      <c r="CC4248" s="129" t="s">
        <v>204</v>
      </c>
      <c r="CD4248" s="129" t="s">
        <v>3644</v>
      </c>
      <c r="CE4248" s="129" t="s">
        <v>3655</v>
      </c>
      <c r="CF4248" s="129" t="s">
        <v>3797</v>
      </c>
      <c r="CG4248" s="131" t="s">
        <v>18264</v>
      </c>
      <c r="CH4248" s="131" t="s">
        <v>17144</v>
      </c>
      <c r="CI4248" s="124" t="s">
        <v>23231</v>
      </c>
    </row>
    <row r="4249" spans="45:87" ht="15" hidden="1" x14ac:dyDescent="0.25">
      <c r="AS4249" s="124" t="s">
        <v>8444</v>
      </c>
      <c r="AT4249" s="129" t="s">
        <v>3642</v>
      </c>
      <c r="AU4249" s="129" t="s">
        <v>204</v>
      </c>
      <c r="AV4249" s="129" t="s">
        <v>3644</v>
      </c>
      <c r="AW4249" s="129" t="s">
        <v>3655</v>
      </c>
      <c r="AX4249" s="129" t="s">
        <v>3798</v>
      </c>
      <c r="AZ4249" s="129" t="s">
        <v>3984</v>
      </c>
      <c r="BA4249" s="130" t="s">
        <v>17145</v>
      </c>
      <c r="BB4249" s="130" t="s">
        <v>17146</v>
      </c>
      <c r="BH4249" s="124"/>
      <c r="BI4249" s="124"/>
      <c r="BP4249" s="123"/>
      <c r="BQ4249" s="123"/>
      <c r="BR4249" s="123"/>
      <c r="BX4249" s="123"/>
      <c r="BY4249" s="123"/>
      <c r="CB4249" s="129" t="s">
        <v>3642</v>
      </c>
      <c r="CC4249" s="129" t="s">
        <v>204</v>
      </c>
      <c r="CD4249" s="129" t="s">
        <v>3644</v>
      </c>
      <c r="CE4249" s="129" t="s">
        <v>3655</v>
      </c>
      <c r="CF4249" s="129" t="s">
        <v>3798</v>
      </c>
      <c r="CG4249" s="131" t="s">
        <v>18264</v>
      </c>
      <c r="CH4249" s="131" t="s">
        <v>17146</v>
      </c>
      <c r="CI4249" s="124" t="s">
        <v>23232</v>
      </c>
    </row>
    <row r="4250" spans="45:87" ht="15" hidden="1" x14ac:dyDescent="0.25">
      <c r="AS4250" s="124" t="s">
        <v>8445</v>
      </c>
      <c r="AT4250" s="129" t="s">
        <v>3642</v>
      </c>
      <c r="AU4250" s="129" t="s">
        <v>204</v>
      </c>
      <c r="AV4250" s="129" t="s">
        <v>3644</v>
      </c>
      <c r="AW4250" s="129" t="s">
        <v>3655</v>
      </c>
      <c r="AX4250" s="129" t="s">
        <v>3799</v>
      </c>
      <c r="AZ4250" s="129" t="s">
        <v>3984</v>
      </c>
      <c r="BA4250" s="130" t="s">
        <v>17147</v>
      </c>
      <c r="BB4250" s="130" t="s">
        <v>17148</v>
      </c>
      <c r="BH4250" s="124"/>
      <c r="BI4250" s="124"/>
      <c r="BP4250" s="123"/>
      <c r="BQ4250" s="123"/>
      <c r="BR4250" s="123"/>
      <c r="BX4250" s="123"/>
      <c r="BY4250" s="123"/>
      <c r="CB4250" s="129" t="s">
        <v>3642</v>
      </c>
      <c r="CC4250" s="129" t="s">
        <v>204</v>
      </c>
      <c r="CD4250" s="129" t="s">
        <v>3644</v>
      </c>
      <c r="CE4250" s="129" t="s">
        <v>3655</v>
      </c>
      <c r="CF4250" s="129" t="s">
        <v>3799</v>
      </c>
      <c r="CG4250" s="131" t="s">
        <v>18264</v>
      </c>
      <c r="CH4250" s="131" t="s">
        <v>17148</v>
      </c>
      <c r="CI4250" s="124" t="s">
        <v>23233</v>
      </c>
    </row>
    <row r="4251" spans="45:87" ht="15" hidden="1" x14ac:dyDescent="0.25">
      <c r="AS4251" s="124" t="s">
        <v>8446</v>
      </c>
      <c r="AT4251" s="129" t="s">
        <v>3642</v>
      </c>
      <c r="AU4251" s="129" t="s">
        <v>204</v>
      </c>
      <c r="AV4251" s="129" t="s">
        <v>3644</v>
      </c>
      <c r="AW4251" s="129" t="s">
        <v>3655</v>
      </c>
      <c r="AX4251" s="129" t="s">
        <v>3800</v>
      </c>
      <c r="AZ4251" s="129" t="s">
        <v>3984</v>
      </c>
      <c r="BA4251" s="130" t="s">
        <v>17149</v>
      </c>
      <c r="BB4251" s="130" t="s">
        <v>17150</v>
      </c>
      <c r="BH4251" s="124"/>
      <c r="BI4251" s="124"/>
      <c r="BP4251" s="123"/>
      <c r="BQ4251" s="123"/>
      <c r="BR4251" s="123"/>
      <c r="BX4251" s="123"/>
      <c r="BY4251" s="123"/>
      <c r="CB4251" s="129" t="s">
        <v>3642</v>
      </c>
      <c r="CC4251" s="129" t="s">
        <v>204</v>
      </c>
      <c r="CD4251" s="129" t="s">
        <v>3644</v>
      </c>
      <c r="CE4251" s="129" t="s">
        <v>3655</v>
      </c>
      <c r="CF4251" s="129" t="s">
        <v>3800</v>
      </c>
      <c r="CG4251" s="131" t="s">
        <v>18264</v>
      </c>
      <c r="CH4251" s="131" t="s">
        <v>17150</v>
      </c>
      <c r="CI4251" s="124" t="s">
        <v>23234</v>
      </c>
    </row>
    <row r="4252" spans="45:87" ht="15" hidden="1" x14ac:dyDescent="0.25">
      <c r="AS4252" s="124" t="s">
        <v>8447</v>
      </c>
      <c r="AT4252" s="129" t="s">
        <v>3642</v>
      </c>
      <c r="AU4252" s="129" t="s">
        <v>204</v>
      </c>
      <c r="AV4252" s="129" t="s">
        <v>3645</v>
      </c>
      <c r="AW4252" s="129" t="s">
        <v>3664</v>
      </c>
      <c r="AX4252" s="129" t="s">
        <v>3801</v>
      </c>
      <c r="AZ4252" s="129" t="s">
        <v>3984</v>
      </c>
      <c r="BA4252" s="130" t="s">
        <v>17151</v>
      </c>
      <c r="BB4252" s="130" t="s">
        <v>17152</v>
      </c>
      <c r="BH4252" s="124"/>
      <c r="BI4252" s="124"/>
      <c r="BP4252" s="123"/>
      <c r="BQ4252" s="123"/>
      <c r="BR4252" s="123"/>
      <c r="BX4252" s="123"/>
      <c r="BY4252" s="123"/>
      <c r="CB4252" s="129" t="s">
        <v>3642</v>
      </c>
      <c r="CC4252" s="129" t="s">
        <v>204</v>
      </c>
      <c r="CD4252" s="129" t="s">
        <v>3645</v>
      </c>
      <c r="CE4252" s="129" t="s">
        <v>3664</v>
      </c>
      <c r="CF4252" s="129" t="s">
        <v>3801</v>
      </c>
      <c r="CG4252" s="131" t="s">
        <v>18265</v>
      </c>
      <c r="CH4252" s="131" t="s">
        <v>17152</v>
      </c>
      <c r="CI4252" s="124" t="s">
        <v>23235</v>
      </c>
    </row>
    <row r="4253" spans="45:87" ht="15" hidden="1" x14ac:dyDescent="0.25">
      <c r="AS4253" s="124" t="s">
        <v>8448</v>
      </c>
      <c r="AT4253" s="129" t="s">
        <v>3642</v>
      </c>
      <c r="AU4253" s="129" t="s">
        <v>204</v>
      </c>
      <c r="AV4253" s="129" t="s">
        <v>3645</v>
      </c>
      <c r="AW4253" s="129" t="s">
        <v>3664</v>
      </c>
      <c r="AX4253" s="129" t="s">
        <v>3802</v>
      </c>
      <c r="AZ4253" s="129" t="s">
        <v>3984</v>
      </c>
      <c r="BA4253" s="130" t="s">
        <v>17153</v>
      </c>
      <c r="BB4253" s="130" t="s">
        <v>17154</v>
      </c>
      <c r="BH4253" s="124"/>
      <c r="BI4253" s="124"/>
      <c r="BP4253" s="123"/>
      <c r="BQ4253" s="123"/>
      <c r="BR4253" s="123"/>
      <c r="BX4253" s="123"/>
      <c r="BY4253" s="123"/>
      <c r="CB4253" s="129" t="s">
        <v>3642</v>
      </c>
      <c r="CC4253" s="129" t="s">
        <v>204</v>
      </c>
      <c r="CD4253" s="129" t="s">
        <v>3645</v>
      </c>
      <c r="CE4253" s="129" t="s">
        <v>3664</v>
      </c>
      <c r="CF4253" s="129" t="s">
        <v>3802</v>
      </c>
      <c r="CG4253" s="131" t="s">
        <v>18265</v>
      </c>
      <c r="CH4253" s="131" t="s">
        <v>17154</v>
      </c>
      <c r="CI4253" s="124" t="s">
        <v>23236</v>
      </c>
    </row>
    <row r="4254" spans="45:87" ht="15" hidden="1" x14ac:dyDescent="0.25">
      <c r="AS4254" s="124" t="s">
        <v>8449</v>
      </c>
      <c r="AT4254" s="129" t="s">
        <v>3642</v>
      </c>
      <c r="AU4254" s="129" t="s">
        <v>204</v>
      </c>
      <c r="AV4254" s="129" t="s">
        <v>3645</v>
      </c>
      <c r="AW4254" s="129" t="s">
        <v>3664</v>
      </c>
      <c r="AX4254" s="129" t="s">
        <v>3665</v>
      </c>
      <c r="AZ4254" s="129" t="s">
        <v>3984</v>
      </c>
      <c r="BA4254" s="130" t="s">
        <v>17155</v>
      </c>
      <c r="BB4254" s="130" t="s">
        <v>17156</v>
      </c>
      <c r="BH4254" s="124"/>
      <c r="BI4254" s="124"/>
      <c r="BP4254" s="123"/>
      <c r="BQ4254" s="123"/>
      <c r="BR4254" s="123"/>
      <c r="BX4254" s="123"/>
      <c r="BY4254" s="123"/>
      <c r="CB4254" s="129" t="s">
        <v>3642</v>
      </c>
      <c r="CC4254" s="129" t="s">
        <v>204</v>
      </c>
      <c r="CD4254" s="129" t="s">
        <v>3645</v>
      </c>
      <c r="CE4254" s="129" t="s">
        <v>3664</v>
      </c>
      <c r="CF4254" s="129" t="s">
        <v>3665</v>
      </c>
      <c r="CG4254" s="131" t="s">
        <v>18265</v>
      </c>
      <c r="CH4254" s="131" t="s">
        <v>17156</v>
      </c>
      <c r="CI4254" s="124" t="s">
        <v>23237</v>
      </c>
    </row>
    <row r="4255" spans="45:87" ht="15" hidden="1" x14ac:dyDescent="0.25">
      <c r="AS4255" s="124" t="s">
        <v>8450</v>
      </c>
      <c r="AT4255" s="129" t="s">
        <v>3642</v>
      </c>
      <c r="AU4255" s="129" t="s">
        <v>204</v>
      </c>
      <c r="AV4255" s="129" t="s">
        <v>3645</v>
      </c>
      <c r="AW4255" s="129" t="s">
        <v>3664</v>
      </c>
      <c r="AX4255" s="129" t="s">
        <v>3803</v>
      </c>
      <c r="AZ4255" s="129" t="s">
        <v>3984</v>
      </c>
      <c r="BA4255" s="130" t="s">
        <v>17157</v>
      </c>
      <c r="BB4255" s="130" t="s">
        <v>17158</v>
      </c>
      <c r="BH4255" s="124"/>
      <c r="BI4255" s="124"/>
      <c r="BP4255" s="123"/>
      <c r="BQ4255" s="123"/>
      <c r="BR4255" s="123"/>
      <c r="BX4255" s="123"/>
      <c r="BY4255" s="123"/>
      <c r="CB4255" s="129" t="s">
        <v>3642</v>
      </c>
      <c r="CC4255" s="129" t="s">
        <v>204</v>
      </c>
      <c r="CD4255" s="129" t="s">
        <v>3645</v>
      </c>
      <c r="CE4255" s="129" t="s">
        <v>3664</v>
      </c>
      <c r="CF4255" s="129" t="s">
        <v>3803</v>
      </c>
      <c r="CG4255" s="131" t="s">
        <v>18265</v>
      </c>
      <c r="CH4255" s="131" t="s">
        <v>17158</v>
      </c>
      <c r="CI4255" s="124" t="s">
        <v>23238</v>
      </c>
    </row>
    <row r="4256" spans="45:87" ht="15" hidden="1" x14ac:dyDescent="0.25">
      <c r="AS4256" s="124" t="s">
        <v>8451</v>
      </c>
      <c r="AT4256" s="129" t="s">
        <v>3642</v>
      </c>
      <c r="AU4256" s="129" t="s">
        <v>204</v>
      </c>
      <c r="AV4256" s="129" t="s">
        <v>3645</v>
      </c>
      <c r="AW4256" s="129" t="s">
        <v>3664</v>
      </c>
      <c r="AX4256" s="129" t="s">
        <v>3804</v>
      </c>
      <c r="AZ4256" s="129" t="s">
        <v>3984</v>
      </c>
      <c r="BA4256" s="130" t="s">
        <v>17159</v>
      </c>
      <c r="BB4256" s="130" t="s">
        <v>17160</v>
      </c>
      <c r="BH4256" s="124"/>
      <c r="BI4256" s="124"/>
      <c r="BP4256" s="123"/>
      <c r="BQ4256" s="123"/>
      <c r="BR4256" s="123"/>
      <c r="BX4256" s="123"/>
      <c r="BY4256" s="123"/>
      <c r="CB4256" s="129" t="s">
        <v>3642</v>
      </c>
      <c r="CC4256" s="129" t="s">
        <v>204</v>
      </c>
      <c r="CD4256" s="129" t="s">
        <v>3645</v>
      </c>
      <c r="CE4256" s="129" t="s">
        <v>3664</v>
      </c>
      <c r="CF4256" s="129" t="s">
        <v>3804</v>
      </c>
      <c r="CG4256" s="131" t="s">
        <v>18265</v>
      </c>
      <c r="CH4256" s="131" t="s">
        <v>17160</v>
      </c>
      <c r="CI4256" s="124" t="s">
        <v>23239</v>
      </c>
    </row>
    <row r="4257" spans="45:87" ht="15" hidden="1" x14ac:dyDescent="0.25">
      <c r="AS4257" s="124" t="s">
        <v>8452</v>
      </c>
      <c r="AT4257" s="129" t="s">
        <v>3642</v>
      </c>
      <c r="AU4257" s="129" t="s">
        <v>204</v>
      </c>
      <c r="AV4257" s="129" t="s">
        <v>3645</v>
      </c>
      <c r="AW4257" s="129" t="s">
        <v>3664</v>
      </c>
      <c r="AX4257" s="129" t="s">
        <v>3805</v>
      </c>
      <c r="AZ4257" s="129" t="s">
        <v>3984</v>
      </c>
      <c r="BA4257" s="130" t="s">
        <v>17161</v>
      </c>
      <c r="BB4257" s="130" t="s">
        <v>17162</v>
      </c>
      <c r="BH4257" s="124"/>
      <c r="BI4257" s="124"/>
      <c r="BP4257" s="123"/>
      <c r="BQ4257" s="123"/>
      <c r="BR4257" s="123"/>
      <c r="BX4257" s="123"/>
      <c r="BY4257" s="123"/>
      <c r="CB4257" s="129" t="s">
        <v>3642</v>
      </c>
      <c r="CC4257" s="129" t="s">
        <v>204</v>
      </c>
      <c r="CD4257" s="129" t="s">
        <v>3645</v>
      </c>
      <c r="CE4257" s="129" t="s">
        <v>3664</v>
      </c>
      <c r="CF4257" s="129" t="s">
        <v>3805</v>
      </c>
      <c r="CG4257" s="131" t="s">
        <v>18265</v>
      </c>
      <c r="CH4257" s="131" t="s">
        <v>17162</v>
      </c>
      <c r="CI4257" s="124" t="s">
        <v>23240</v>
      </c>
    </row>
    <row r="4258" spans="45:87" ht="15" hidden="1" x14ac:dyDescent="0.25">
      <c r="AS4258" s="124" t="s">
        <v>8453</v>
      </c>
      <c r="AT4258" s="129" t="s">
        <v>3642</v>
      </c>
      <c r="AU4258" s="129" t="s">
        <v>204</v>
      </c>
      <c r="AV4258" s="129" t="s">
        <v>3645</v>
      </c>
      <c r="AW4258" s="129" t="s">
        <v>3664</v>
      </c>
      <c r="AX4258" s="129" t="s">
        <v>3806</v>
      </c>
      <c r="AZ4258" s="129" t="s">
        <v>3984</v>
      </c>
      <c r="BA4258" s="130" t="s">
        <v>17163</v>
      </c>
      <c r="BB4258" s="130" t="s">
        <v>17164</v>
      </c>
      <c r="BH4258" s="124"/>
      <c r="BI4258" s="124"/>
      <c r="BP4258" s="123"/>
      <c r="BQ4258" s="123"/>
      <c r="BR4258" s="123"/>
      <c r="BX4258" s="123"/>
      <c r="BY4258" s="123"/>
      <c r="CB4258" s="129" t="s">
        <v>3642</v>
      </c>
      <c r="CC4258" s="129" t="s">
        <v>204</v>
      </c>
      <c r="CD4258" s="129" t="s">
        <v>3645</v>
      </c>
      <c r="CE4258" s="129" t="s">
        <v>3664</v>
      </c>
      <c r="CF4258" s="129" t="s">
        <v>3806</v>
      </c>
      <c r="CG4258" s="131" t="s">
        <v>18265</v>
      </c>
      <c r="CH4258" s="131" t="s">
        <v>17164</v>
      </c>
      <c r="CI4258" s="124" t="s">
        <v>23241</v>
      </c>
    </row>
    <row r="4259" spans="45:87" ht="15" hidden="1" x14ac:dyDescent="0.25">
      <c r="AS4259" s="124" t="s">
        <v>8454</v>
      </c>
      <c r="AT4259" s="129" t="s">
        <v>3642</v>
      </c>
      <c r="AU4259" s="129" t="s">
        <v>204</v>
      </c>
      <c r="AV4259" s="129" t="s">
        <v>3645</v>
      </c>
      <c r="AW4259" s="129" t="s">
        <v>3664</v>
      </c>
      <c r="AX4259" s="129" t="s">
        <v>3807</v>
      </c>
      <c r="AZ4259" s="129" t="s">
        <v>3984</v>
      </c>
      <c r="BA4259" s="130" t="s">
        <v>17165</v>
      </c>
      <c r="BB4259" s="130" t="s">
        <v>17166</v>
      </c>
      <c r="BH4259" s="124"/>
      <c r="BI4259" s="124"/>
      <c r="BP4259" s="123"/>
      <c r="BQ4259" s="123"/>
      <c r="BR4259" s="123"/>
      <c r="BX4259" s="123"/>
      <c r="BY4259" s="123"/>
      <c r="CB4259" s="129" t="s">
        <v>3642</v>
      </c>
      <c r="CC4259" s="129" t="s">
        <v>204</v>
      </c>
      <c r="CD4259" s="129" t="s">
        <v>3645</v>
      </c>
      <c r="CE4259" s="129" t="s">
        <v>3664</v>
      </c>
      <c r="CF4259" s="129" t="s">
        <v>3807</v>
      </c>
      <c r="CG4259" s="131" t="s">
        <v>18265</v>
      </c>
      <c r="CH4259" s="131" t="s">
        <v>17166</v>
      </c>
      <c r="CI4259" s="124" t="s">
        <v>23242</v>
      </c>
    </row>
    <row r="4260" spans="45:87" ht="15" hidden="1" x14ac:dyDescent="0.25">
      <c r="AS4260" s="124" t="s">
        <v>8455</v>
      </c>
      <c r="AT4260" s="129" t="s">
        <v>3642</v>
      </c>
      <c r="AU4260" s="129" t="s">
        <v>204</v>
      </c>
      <c r="AV4260" s="129" t="s">
        <v>3645</v>
      </c>
      <c r="AW4260" s="129" t="s">
        <v>3664</v>
      </c>
      <c r="AX4260" s="129" t="s">
        <v>3808</v>
      </c>
      <c r="AZ4260" s="129" t="s">
        <v>3984</v>
      </c>
      <c r="BA4260" s="130" t="s">
        <v>17167</v>
      </c>
      <c r="BB4260" s="130" t="s">
        <v>17168</v>
      </c>
      <c r="BH4260" s="124"/>
      <c r="BI4260" s="124"/>
      <c r="BP4260" s="123"/>
      <c r="BQ4260" s="123"/>
      <c r="BR4260" s="123"/>
      <c r="BX4260" s="123"/>
      <c r="BY4260" s="123"/>
      <c r="CB4260" s="129" t="s">
        <v>3642</v>
      </c>
      <c r="CC4260" s="129" t="s">
        <v>204</v>
      </c>
      <c r="CD4260" s="129" t="s">
        <v>3645</v>
      </c>
      <c r="CE4260" s="129" t="s">
        <v>3664</v>
      </c>
      <c r="CF4260" s="129" t="s">
        <v>3808</v>
      </c>
      <c r="CG4260" s="131" t="s">
        <v>18265</v>
      </c>
      <c r="CH4260" s="131" t="s">
        <v>17168</v>
      </c>
      <c r="CI4260" s="124" t="s">
        <v>23243</v>
      </c>
    </row>
    <row r="4261" spans="45:87" ht="15" hidden="1" x14ac:dyDescent="0.25">
      <c r="AS4261" s="124" t="s">
        <v>8456</v>
      </c>
      <c r="AT4261" s="129" t="s">
        <v>3642</v>
      </c>
      <c r="AU4261" s="129" t="s">
        <v>204</v>
      </c>
      <c r="AV4261" s="129" t="s">
        <v>3645</v>
      </c>
      <c r="AW4261" s="129" t="s">
        <v>3664</v>
      </c>
      <c r="AX4261" s="129" t="s">
        <v>3809</v>
      </c>
      <c r="AZ4261" s="129" t="s">
        <v>3984</v>
      </c>
      <c r="BA4261" s="130" t="s">
        <v>17169</v>
      </c>
      <c r="BB4261" s="130" t="s">
        <v>17170</v>
      </c>
      <c r="BH4261" s="124"/>
      <c r="BI4261" s="124"/>
      <c r="BP4261" s="123"/>
      <c r="BQ4261" s="123"/>
      <c r="BR4261" s="123"/>
      <c r="BX4261" s="123"/>
      <c r="BY4261" s="123"/>
      <c r="CB4261" s="129" t="s">
        <v>3642</v>
      </c>
      <c r="CC4261" s="129" t="s">
        <v>204</v>
      </c>
      <c r="CD4261" s="129" t="s">
        <v>3645</v>
      </c>
      <c r="CE4261" s="129" t="s">
        <v>3664</v>
      </c>
      <c r="CF4261" s="129" t="s">
        <v>3809</v>
      </c>
      <c r="CG4261" s="131" t="s">
        <v>18265</v>
      </c>
      <c r="CH4261" s="131" t="s">
        <v>17170</v>
      </c>
      <c r="CI4261" s="124" t="s">
        <v>23244</v>
      </c>
    </row>
    <row r="4262" spans="45:87" ht="15" hidden="1" x14ac:dyDescent="0.25">
      <c r="AS4262" s="124" t="s">
        <v>8457</v>
      </c>
      <c r="AT4262" s="129" t="s">
        <v>3642</v>
      </c>
      <c r="AU4262" s="129" t="s">
        <v>204</v>
      </c>
      <c r="AV4262" s="129" t="s">
        <v>3645</v>
      </c>
      <c r="AW4262" s="129" t="s">
        <v>3664</v>
      </c>
      <c r="AX4262" s="129" t="s">
        <v>3810</v>
      </c>
      <c r="AZ4262" s="129" t="s">
        <v>3984</v>
      </c>
      <c r="BA4262" s="130" t="s">
        <v>17171</v>
      </c>
      <c r="BB4262" s="130" t="s">
        <v>17172</v>
      </c>
      <c r="BH4262" s="124"/>
      <c r="BI4262" s="124"/>
      <c r="BP4262" s="123"/>
      <c r="BQ4262" s="123"/>
      <c r="BR4262" s="123"/>
      <c r="BX4262" s="123"/>
      <c r="BY4262" s="123"/>
      <c r="CB4262" s="129" t="s">
        <v>3642</v>
      </c>
      <c r="CC4262" s="129" t="s">
        <v>204</v>
      </c>
      <c r="CD4262" s="129" t="s">
        <v>3645</v>
      </c>
      <c r="CE4262" s="129" t="s">
        <v>3664</v>
      </c>
      <c r="CF4262" s="129" t="s">
        <v>3810</v>
      </c>
      <c r="CG4262" s="131" t="s">
        <v>18265</v>
      </c>
      <c r="CH4262" s="131" t="s">
        <v>17172</v>
      </c>
      <c r="CI4262" s="124" t="s">
        <v>23245</v>
      </c>
    </row>
    <row r="4263" spans="45:87" ht="15" hidden="1" x14ac:dyDescent="0.25">
      <c r="AS4263" s="124" t="s">
        <v>8458</v>
      </c>
      <c r="AT4263" s="129" t="s">
        <v>3642</v>
      </c>
      <c r="AU4263" s="129" t="s">
        <v>204</v>
      </c>
      <c r="AV4263" s="129" t="s">
        <v>3645</v>
      </c>
      <c r="AW4263" s="129" t="s">
        <v>3664</v>
      </c>
      <c r="AX4263" s="129" t="s">
        <v>3811</v>
      </c>
      <c r="AZ4263" s="129" t="s">
        <v>3984</v>
      </c>
      <c r="BA4263" s="130" t="s">
        <v>17173</v>
      </c>
      <c r="BB4263" s="130" t="s">
        <v>17174</v>
      </c>
      <c r="BH4263" s="124"/>
      <c r="BI4263" s="124"/>
      <c r="BP4263" s="123"/>
      <c r="BQ4263" s="123"/>
      <c r="BR4263" s="123"/>
      <c r="BX4263" s="123"/>
      <c r="BY4263" s="123"/>
      <c r="CB4263" s="129" t="s">
        <v>3642</v>
      </c>
      <c r="CC4263" s="129" t="s">
        <v>204</v>
      </c>
      <c r="CD4263" s="129" t="s">
        <v>3645</v>
      </c>
      <c r="CE4263" s="129" t="s">
        <v>3664</v>
      </c>
      <c r="CF4263" s="129" t="s">
        <v>3811</v>
      </c>
      <c r="CG4263" s="131" t="s">
        <v>18265</v>
      </c>
      <c r="CH4263" s="131" t="s">
        <v>17174</v>
      </c>
      <c r="CI4263" s="124" t="s">
        <v>23246</v>
      </c>
    </row>
    <row r="4264" spans="45:87" ht="15" hidden="1" x14ac:dyDescent="0.25">
      <c r="AS4264" s="124" t="s">
        <v>8459</v>
      </c>
      <c r="AT4264" s="129" t="s">
        <v>3642</v>
      </c>
      <c r="AU4264" s="129" t="s">
        <v>204</v>
      </c>
      <c r="AV4264" s="129" t="s">
        <v>3645</v>
      </c>
      <c r="AW4264" s="129" t="s">
        <v>3664</v>
      </c>
      <c r="AX4264" s="129" t="s">
        <v>3812</v>
      </c>
      <c r="AZ4264" s="129" t="s">
        <v>3984</v>
      </c>
      <c r="BA4264" s="130" t="s">
        <v>17175</v>
      </c>
      <c r="BB4264" s="130" t="s">
        <v>17176</v>
      </c>
      <c r="BH4264" s="124"/>
      <c r="BI4264" s="124"/>
      <c r="BP4264" s="123"/>
      <c r="BQ4264" s="123"/>
      <c r="BR4264" s="123"/>
      <c r="BX4264" s="123"/>
      <c r="BY4264" s="123"/>
      <c r="CB4264" s="129" t="s">
        <v>3642</v>
      </c>
      <c r="CC4264" s="129" t="s">
        <v>204</v>
      </c>
      <c r="CD4264" s="129" t="s">
        <v>3645</v>
      </c>
      <c r="CE4264" s="129" t="s">
        <v>3664</v>
      </c>
      <c r="CF4264" s="129" t="s">
        <v>3812</v>
      </c>
      <c r="CG4264" s="131" t="s">
        <v>18265</v>
      </c>
      <c r="CH4264" s="131" t="s">
        <v>17176</v>
      </c>
      <c r="CI4264" s="124" t="s">
        <v>23247</v>
      </c>
    </row>
    <row r="4265" spans="45:87" ht="15" hidden="1" x14ac:dyDescent="0.25">
      <c r="AS4265" s="124" t="s">
        <v>8460</v>
      </c>
      <c r="AT4265" s="129" t="s">
        <v>3642</v>
      </c>
      <c r="AU4265" s="129" t="s">
        <v>204</v>
      </c>
      <c r="AV4265" s="129" t="s">
        <v>3645</v>
      </c>
      <c r="AW4265" s="129" t="s">
        <v>3664</v>
      </c>
      <c r="AX4265" s="129" t="s">
        <v>3813</v>
      </c>
      <c r="AZ4265" s="129" t="s">
        <v>3984</v>
      </c>
      <c r="BA4265" s="130" t="s">
        <v>17177</v>
      </c>
      <c r="BB4265" s="130" t="s">
        <v>17178</v>
      </c>
      <c r="BH4265" s="124"/>
      <c r="BI4265" s="124"/>
      <c r="BP4265" s="123"/>
      <c r="BQ4265" s="123"/>
      <c r="BR4265" s="123"/>
      <c r="BX4265" s="123"/>
      <c r="BY4265" s="123"/>
      <c r="CB4265" s="129" t="s">
        <v>3642</v>
      </c>
      <c r="CC4265" s="129" t="s">
        <v>204</v>
      </c>
      <c r="CD4265" s="129" t="s">
        <v>3645</v>
      </c>
      <c r="CE4265" s="129" t="s">
        <v>3664</v>
      </c>
      <c r="CF4265" s="129" t="s">
        <v>3813</v>
      </c>
      <c r="CG4265" s="131" t="s">
        <v>18265</v>
      </c>
      <c r="CH4265" s="131" t="s">
        <v>17178</v>
      </c>
      <c r="CI4265" s="124" t="s">
        <v>23248</v>
      </c>
    </row>
    <row r="4266" spans="45:87" ht="15" hidden="1" x14ac:dyDescent="0.25">
      <c r="AS4266" s="124" t="s">
        <v>8461</v>
      </c>
      <c r="AT4266" s="129" t="s">
        <v>3642</v>
      </c>
      <c r="AU4266" s="129" t="s">
        <v>204</v>
      </c>
      <c r="AV4266" s="129" t="s">
        <v>3645</v>
      </c>
      <c r="AW4266" s="129" t="s">
        <v>3664</v>
      </c>
      <c r="AX4266" s="129" t="s">
        <v>3814</v>
      </c>
      <c r="AZ4266" s="129" t="s">
        <v>3984</v>
      </c>
      <c r="BA4266" s="130" t="s">
        <v>17179</v>
      </c>
      <c r="BB4266" s="130" t="s">
        <v>17180</v>
      </c>
      <c r="BH4266" s="124"/>
      <c r="BI4266" s="124"/>
      <c r="BP4266" s="123"/>
      <c r="BQ4266" s="123"/>
      <c r="BR4266" s="123"/>
      <c r="BX4266" s="123"/>
      <c r="BY4266" s="123"/>
      <c r="CB4266" s="129" t="s">
        <v>3642</v>
      </c>
      <c r="CC4266" s="129" t="s">
        <v>204</v>
      </c>
      <c r="CD4266" s="129" t="s">
        <v>3645</v>
      </c>
      <c r="CE4266" s="129" t="s">
        <v>3664</v>
      </c>
      <c r="CF4266" s="129" t="s">
        <v>3814</v>
      </c>
      <c r="CG4266" s="131" t="s">
        <v>18265</v>
      </c>
      <c r="CH4266" s="131" t="s">
        <v>17180</v>
      </c>
      <c r="CI4266" s="124" t="s">
        <v>23249</v>
      </c>
    </row>
    <row r="4267" spans="45:87" ht="15" hidden="1" x14ac:dyDescent="0.25">
      <c r="AS4267" s="124" t="s">
        <v>8462</v>
      </c>
      <c r="AT4267" s="129" t="s">
        <v>3642</v>
      </c>
      <c r="AU4267" s="129" t="s">
        <v>204</v>
      </c>
      <c r="AV4267" s="129" t="s">
        <v>3645</v>
      </c>
      <c r="AW4267" s="129" t="s">
        <v>3664</v>
      </c>
      <c r="AX4267" s="129" t="s">
        <v>3815</v>
      </c>
      <c r="AZ4267" s="129" t="s">
        <v>3984</v>
      </c>
      <c r="BA4267" s="130" t="s">
        <v>17181</v>
      </c>
      <c r="BB4267" s="130" t="s">
        <v>17182</v>
      </c>
      <c r="BH4267" s="124"/>
      <c r="BI4267" s="124"/>
      <c r="BP4267" s="123"/>
      <c r="BQ4267" s="123"/>
      <c r="BR4267" s="123"/>
      <c r="BX4267" s="123"/>
      <c r="BY4267" s="123"/>
      <c r="CB4267" s="129" t="s">
        <v>3642</v>
      </c>
      <c r="CC4267" s="129" t="s">
        <v>204</v>
      </c>
      <c r="CD4267" s="129" t="s">
        <v>3645</v>
      </c>
      <c r="CE4267" s="129" t="s">
        <v>3664</v>
      </c>
      <c r="CF4267" s="129" t="s">
        <v>3815</v>
      </c>
      <c r="CG4267" s="131" t="s">
        <v>18265</v>
      </c>
      <c r="CH4267" s="131" t="s">
        <v>17182</v>
      </c>
      <c r="CI4267" s="124" t="s">
        <v>23250</v>
      </c>
    </row>
    <row r="4268" spans="45:87" ht="15" hidden="1" x14ac:dyDescent="0.25">
      <c r="AS4268" s="124" t="s">
        <v>8463</v>
      </c>
      <c r="AT4268" s="129" t="s">
        <v>3642</v>
      </c>
      <c r="AU4268" s="129" t="s">
        <v>204</v>
      </c>
      <c r="AV4268" s="129" t="s">
        <v>3645</v>
      </c>
      <c r="AW4268" s="129" t="s">
        <v>3664</v>
      </c>
      <c r="AX4268" s="129" t="s">
        <v>3816</v>
      </c>
      <c r="AZ4268" s="129" t="s">
        <v>3984</v>
      </c>
      <c r="BA4268" s="130" t="s">
        <v>17183</v>
      </c>
      <c r="BB4268" s="130" t="s">
        <v>17184</v>
      </c>
      <c r="BH4268" s="124"/>
      <c r="BI4268" s="124"/>
      <c r="BP4268" s="123"/>
      <c r="BQ4268" s="123"/>
      <c r="BR4268" s="123"/>
      <c r="BX4268" s="123"/>
      <c r="BY4268" s="123"/>
      <c r="CB4268" s="129" t="s">
        <v>3642</v>
      </c>
      <c r="CC4268" s="129" t="s">
        <v>204</v>
      </c>
      <c r="CD4268" s="129" t="s">
        <v>3645</v>
      </c>
      <c r="CE4268" s="129" t="s">
        <v>3664</v>
      </c>
      <c r="CF4268" s="129" t="s">
        <v>3816</v>
      </c>
      <c r="CG4268" s="131" t="s">
        <v>18265</v>
      </c>
      <c r="CH4268" s="131" t="s">
        <v>17184</v>
      </c>
      <c r="CI4268" s="124" t="s">
        <v>23251</v>
      </c>
    </row>
    <row r="4269" spans="45:87" ht="15" hidden="1" x14ac:dyDescent="0.25">
      <c r="AS4269" s="124" t="s">
        <v>8464</v>
      </c>
      <c r="AT4269" s="129" t="s">
        <v>3642</v>
      </c>
      <c r="AU4269" s="129" t="s">
        <v>204</v>
      </c>
      <c r="AV4269" s="129" t="s">
        <v>3645</v>
      </c>
      <c r="AW4269" s="129" t="s">
        <v>3664</v>
      </c>
      <c r="AX4269" s="129" t="s">
        <v>3666</v>
      </c>
      <c r="AZ4269" s="129" t="s">
        <v>3984</v>
      </c>
      <c r="BA4269" s="130" t="s">
        <v>17185</v>
      </c>
      <c r="BB4269" s="130" t="s">
        <v>17186</v>
      </c>
      <c r="BH4269" s="124"/>
      <c r="BI4269" s="124"/>
      <c r="BP4269" s="123"/>
      <c r="BQ4269" s="123"/>
      <c r="BR4269" s="123"/>
      <c r="BX4269" s="123"/>
      <c r="BY4269" s="123"/>
      <c r="CB4269" s="129" t="s">
        <v>3642</v>
      </c>
      <c r="CC4269" s="129" t="s">
        <v>204</v>
      </c>
      <c r="CD4269" s="129" t="s">
        <v>3645</v>
      </c>
      <c r="CE4269" s="129" t="s">
        <v>3664</v>
      </c>
      <c r="CF4269" s="129" t="s">
        <v>3666</v>
      </c>
      <c r="CG4269" s="131" t="s">
        <v>18265</v>
      </c>
      <c r="CH4269" s="131" t="s">
        <v>17186</v>
      </c>
      <c r="CI4269" s="124" t="s">
        <v>23252</v>
      </c>
    </row>
    <row r="4270" spans="45:87" ht="15" hidden="1" x14ac:dyDescent="0.25">
      <c r="AS4270" s="124" t="s">
        <v>8465</v>
      </c>
      <c r="AT4270" s="129" t="s">
        <v>3642</v>
      </c>
      <c r="AU4270" s="129" t="s">
        <v>204</v>
      </c>
      <c r="AV4270" s="129" t="s">
        <v>3645</v>
      </c>
      <c r="AW4270" s="129" t="s">
        <v>3664</v>
      </c>
      <c r="AX4270" s="129" t="s">
        <v>3817</v>
      </c>
      <c r="AZ4270" s="129" t="s">
        <v>3984</v>
      </c>
      <c r="BA4270" s="130" t="s">
        <v>17187</v>
      </c>
      <c r="BB4270" s="130" t="s">
        <v>17188</v>
      </c>
      <c r="BH4270" s="124"/>
      <c r="BI4270" s="124"/>
      <c r="BP4270" s="123"/>
      <c r="BQ4270" s="123"/>
      <c r="BR4270" s="123"/>
      <c r="BX4270" s="123"/>
      <c r="BY4270" s="123"/>
      <c r="CB4270" s="129" t="s">
        <v>3642</v>
      </c>
      <c r="CC4270" s="129" t="s">
        <v>204</v>
      </c>
      <c r="CD4270" s="129" t="s">
        <v>3645</v>
      </c>
      <c r="CE4270" s="129" t="s">
        <v>3664</v>
      </c>
      <c r="CF4270" s="129" t="s">
        <v>3817</v>
      </c>
      <c r="CG4270" s="131" t="s">
        <v>18265</v>
      </c>
      <c r="CH4270" s="131" t="s">
        <v>17188</v>
      </c>
      <c r="CI4270" s="124" t="s">
        <v>23253</v>
      </c>
    </row>
    <row r="4271" spans="45:87" ht="15" hidden="1" x14ac:dyDescent="0.25">
      <c r="AS4271" s="124" t="s">
        <v>8466</v>
      </c>
      <c r="AT4271" s="129" t="s">
        <v>3642</v>
      </c>
      <c r="AU4271" s="129" t="s">
        <v>204</v>
      </c>
      <c r="AV4271" s="129" t="s">
        <v>3645</v>
      </c>
      <c r="AW4271" s="129" t="s">
        <v>3664</v>
      </c>
      <c r="AX4271" s="129" t="s">
        <v>3818</v>
      </c>
      <c r="AZ4271" s="129" t="s">
        <v>3984</v>
      </c>
      <c r="BA4271" s="130" t="s">
        <v>17189</v>
      </c>
      <c r="BB4271" s="130" t="s">
        <v>17190</v>
      </c>
      <c r="BH4271" s="124"/>
      <c r="BI4271" s="124"/>
      <c r="BP4271" s="123"/>
      <c r="BQ4271" s="123"/>
      <c r="BR4271" s="123"/>
      <c r="BX4271" s="123"/>
      <c r="BY4271" s="123"/>
      <c r="CB4271" s="129" t="s">
        <v>3642</v>
      </c>
      <c r="CC4271" s="129" t="s">
        <v>204</v>
      </c>
      <c r="CD4271" s="129" t="s">
        <v>3645</v>
      </c>
      <c r="CE4271" s="129" t="s">
        <v>3664</v>
      </c>
      <c r="CF4271" s="129" t="s">
        <v>3818</v>
      </c>
      <c r="CG4271" s="131" t="s">
        <v>18265</v>
      </c>
      <c r="CH4271" s="131" t="s">
        <v>17190</v>
      </c>
      <c r="CI4271" s="124" t="s">
        <v>23254</v>
      </c>
    </row>
    <row r="4272" spans="45:87" ht="15" hidden="1" x14ac:dyDescent="0.25">
      <c r="AS4272" s="124" t="s">
        <v>8467</v>
      </c>
      <c r="AT4272" s="129" t="s">
        <v>3642</v>
      </c>
      <c r="AU4272" s="129" t="s">
        <v>204</v>
      </c>
      <c r="AV4272" s="129" t="s">
        <v>3645</v>
      </c>
      <c r="AW4272" s="129" t="s">
        <v>3664</v>
      </c>
      <c r="AX4272" s="129" t="s">
        <v>3819</v>
      </c>
      <c r="AZ4272" s="129" t="s">
        <v>3984</v>
      </c>
      <c r="BA4272" s="130" t="s">
        <v>17191</v>
      </c>
      <c r="BB4272" s="130" t="s">
        <v>17192</v>
      </c>
      <c r="BH4272" s="124"/>
      <c r="BI4272" s="124"/>
      <c r="BP4272" s="123"/>
      <c r="BQ4272" s="123"/>
      <c r="BR4272" s="123"/>
      <c r="BX4272" s="123"/>
      <c r="BY4272" s="123"/>
      <c r="CB4272" s="129" t="s">
        <v>3642</v>
      </c>
      <c r="CC4272" s="129" t="s">
        <v>204</v>
      </c>
      <c r="CD4272" s="129" t="s">
        <v>3645</v>
      </c>
      <c r="CE4272" s="129" t="s">
        <v>3664</v>
      </c>
      <c r="CF4272" s="129" t="s">
        <v>3819</v>
      </c>
      <c r="CG4272" s="131" t="s">
        <v>18265</v>
      </c>
      <c r="CH4272" s="131" t="s">
        <v>17192</v>
      </c>
      <c r="CI4272" s="124" t="s">
        <v>23255</v>
      </c>
    </row>
    <row r="4273" spans="45:87" ht="15" hidden="1" x14ac:dyDescent="0.25">
      <c r="AS4273" s="124" t="s">
        <v>8468</v>
      </c>
      <c r="AT4273" s="129" t="s">
        <v>3642</v>
      </c>
      <c r="AU4273" s="129" t="s">
        <v>204</v>
      </c>
      <c r="AV4273" s="129" t="s">
        <v>3645</v>
      </c>
      <c r="AW4273" s="129" t="s">
        <v>3664</v>
      </c>
      <c r="AX4273" s="129" t="s">
        <v>3667</v>
      </c>
      <c r="AZ4273" s="129" t="s">
        <v>3984</v>
      </c>
      <c r="BA4273" s="130" t="s">
        <v>17193</v>
      </c>
      <c r="BB4273" s="130" t="s">
        <v>17194</v>
      </c>
      <c r="BH4273" s="124"/>
      <c r="BI4273" s="124"/>
      <c r="BP4273" s="123"/>
      <c r="BQ4273" s="123"/>
      <c r="BR4273" s="123"/>
      <c r="BX4273" s="123"/>
      <c r="BY4273" s="123"/>
      <c r="CB4273" s="129" t="s">
        <v>3642</v>
      </c>
      <c r="CC4273" s="129" t="s">
        <v>204</v>
      </c>
      <c r="CD4273" s="129" t="s">
        <v>3645</v>
      </c>
      <c r="CE4273" s="129" t="s">
        <v>3664</v>
      </c>
      <c r="CF4273" s="129" t="s">
        <v>3667</v>
      </c>
      <c r="CG4273" s="131" t="s">
        <v>18265</v>
      </c>
      <c r="CH4273" s="131" t="s">
        <v>17194</v>
      </c>
      <c r="CI4273" s="124" t="s">
        <v>23256</v>
      </c>
    </row>
    <row r="4274" spans="45:87" ht="15" hidden="1" x14ac:dyDescent="0.25">
      <c r="AS4274" s="124" t="s">
        <v>8469</v>
      </c>
      <c r="AT4274" s="129" t="s">
        <v>3642</v>
      </c>
      <c r="AU4274" s="129" t="s">
        <v>204</v>
      </c>
      <c r="AV4274" s="129" t="s">
        <v>3645</v>
      </c>
      <c r="AW4274" s="129" t="s">
        <v>3664</v>
      </c>
      <c r="AX4274" s="129" t="s">
        <v>3668</v>
      </c>
      <c r="AZ4274" s="129" t="s">
        <v>3984</v>
      </c>
      <c r="BA4274" s="130" t="s">
        <v>17195</v>
      </c>
      <c r="BB4274" s="130" t="s">
        <v>17196</v>
      </c>
      <c r="BH4274" s="124"/>
      <c r="BI4274" s="124"/>
      <c r="BP4274" s="123"/>
      <c r="BQ4274" s="123"/>
      <c r="BR4274" s="123"/>
      <c r="BX4274" s="123"/>
      <c r="BY4274" s="123"/>
      <c r="CB4274" s="129" t="s">
        <v>3642</v>
      </c>
      <c r="CC4274" s="129" t="s">
        <v>204</v>
      </c>
      <c r="CD4274" s="129" t="s">
        <v>3645</v>
      </c>
      <c r="CE4274" s="129" t="s">
        <v>3664</v>
      </c>
      <c r="CF4274" s="129" t="s">
        <v>3668</v>
      </c>
      <c r="CG4274" s="131" t="s">
        <v>18265</v>
      </c>
      <c r="CH4274" s="131" t="s">
        <v>17196</v>
      </c>
      <c r="CI4274" s="124" t="s">
        <v>23257</v>
      </c>
    </row>
    <row r="4275" spans="45:87" ht="15" hidden="1" x14ac:dyDescent="0.25">
      <c r="AS4275" s="124" t="s">
        <v>8470</v>
      </c>
      <c r="AT4275" s="129" t="s">
        <v>3642</v>
      </c>
      <c r="AU4275" s="129" t="s">
        <v>204</v>
      </c>
      <c r="AV4275" s="129" t="s">
        <v>3645</v>
      </c>
      <c r="AW4275" s="129" t="s">
        <v>3664</v>
      </c>
      <c r="AX4275" s="129" t="s">
        <v>3820</v>
      </c>
      <c r="AZ4275" s="129" t="s">
        <v>3984</v>
      </c>
      <c r="BA4275" s="130" t="s">
        <v>17197</v>
      </c>
      <c r="BB4275" s="130" t="s">
        <v>17198</v>
      </c>
      <c r="BH4275" s="124"/>
      <c r="BI4275" s="124"/>
      <c r="BP4275" s="123"/>
      <c r="BQ4275" s="123"/>
      <c r="BR4275" s="123"/>
      <c r="BX4275" s="123"/>
      <c r="BY4275" s="123"/>
      <c r="CB4275" s="129" t="s">
        <v>3642</v>
      </c>
      <c r="CC4275" s="129" t="s">
        <v>204</v>
      </c>
      <c r="CD4275" s="129" t="s">
        <v>3645</v>
      </c>
      <c r="CE4275" s="129" t="s">
        <v>3664</v>
      </c>
      <c r="CF4275" s="129" t="s">
        <v>3820</v>
      </c>
      <c r="CG4275" s="131" t="s">
        <v>18265</v>
      </c>
      <c r="CH4275" s="131" t="s">
        <v>17198</v>
      </c>
      <c r="CI4275" s="124" t="s">
        <v>23258</v>
      </c>
    </row>
    <row r="4276" spans="45:87" ht="15" hidden="1" x14ac:dyDescent="0.25">
      <c r="AS4276" s="124" t="s">
        <v>8471</v>
      </c>
      <c r="AT4276" s="129" t="s">
        <v>3642</v>
      </c>
      <c r="AU4276" s="129" t="s">
        <v>204</v>
      </c>
      <c r="AV4276" s="129" t="s">
        <v>3645</v>
      </c>
      <c r="AW4276" s="129" t="s">
        <v>3664</v>
      </c>
      <c r="AX4276" s="129" t="s">
        <v>3821</v>
      </c>
      <c r="AZ4276" s="129" t="s">
        <v>3984</v>
      </c>
      <c r="BA4276" s="130" t="s">
        <v>17199</v>
      </c>
      <c r="BB4276" s="130" t="s">
        <v>17200</v>
      </c>
      <c r="BH4276" s="124"/>
      <c r="BI4276" s="124"/>
      <c r="BP4276" s="123"/>
      <c r="BQ4276" s="123"/>
      <c r="BR4276" s="123"/>
      <c r="BX4276" s="123"/>
      <c r="BY4276" s="123"/>
      <c r="CB4276" s="129" t="s">
        <v>3642</v>
      </c>
      <c r="CC4276" s="129" t="s">
        <v>204</v>
      </c>
      <c r="CD4276" s="129" t="s">
        <v>3645</v>
      </c>
      <c r="CE4276" s="129" t="s">
        <v>3664</v>
      </c>
      <c r="CF4276" s="129" t="s">
        <v>3821</v>
      </c>
      <c r="CG4276" s="131" t="s">
        <v>18265</v>
      </c>
      <c r="CH4276" s="131" t="s">
        <v>17200</v>
      </c>
      <c r="CI4276" s="124" t="s">
        <v>23259</v>
      </c>
    </row>
    <row r="4277" spans="45:87" ht="15" hidden="1" x14ac:dyDescent="0.25">
      <c r="AS4277" s="124" t="s">
        <v>8472</v>
      </c>
      <c r="AT4277" s="129" t="s">
        <v>3642</v>
      </c>
      <c r="AU4277" s="129" t="s">
        <v>204</v>
      </c>
      <c r="AV4277" s="129" t="s">
        <v>3645</v>
      </c>
      <c r="AW4277" s="129" t="s">
        <v>3664</v>
      </c>
      <c r="AX4277" s="129" t="s">
        <v>3822</v>
      </c>
      <c r="AZ4277" s="129" t="s">
        <v>3984</v>
      </c>
      <c r="BA4277" s="130" t="s">
        <v>17201</v>
      </c>
      <c r="BB4277" s="130" t="s">
        <v>17202</v>
      </c>
      <c r="BH4277" s="124"/>
      <c r="BI4277" s="124"/>
      <c r="BP4277" s="123"/>
      <c r="BQ4277" s="123"/>
      <c r="BR4277" s="123"/>
      <c r="BX4277" s="123"/>
      <c r="BY4277" s="123"/>
      <c r="CB4277" s="129" t="s">
        <v>3642</v>
      </c>
      <c r="CC4277" s="129" t="s">
        <v>204</v>
      </c>
      <c r="CD4277" s="129" t="s">
        <v>3645</v>
      </c>
      <c r="CE4277" s="129" t="s">
        <v>3664</v>
      </c>
      <c r="CF4277" s="129" t="s">
        <v>3822</v>
      </c>
      <c r="CG4277" s="131" t="s">
        <v>18265</v>
      </c>
      <c r="CH4277" s="131" t="s">
        <v>17202</v>
      </c>
      <c r="CI4277" s="124" t="s">
        <v>23260</v>
      </c>
    </row>
    <row r="4278" spans="45:87" ht="15" hidden="1" x14ac:dyDescent="0.25">
      <c r="AS4278" s="124" t="s">
        <v>8473</v>
      </c>
      <c r="AT4278" s="129" t="s">
        <v>3642</v>
      </c>
      <c r="AU4278" s="129" t="s">
        <v>204</v>
      </c>
      <c r="AV4278" s="129" t="s">
        <v>3645</v>
      </c>
      <c r="AW4278" s="129" t="s">
        <v>3664</v>
      </c>
      <c r="AX4278" s="129" t="s">
        <v>3823</v>
      </c>
      <c r="AZ4278" s="129" t="s">
        <v>3984</v>
      </c>
      <c r="BA4278" s="130" t="s">
        <v>17203</v>
      </c>
      <c r="BB4278" s="130" t="s">
        <v>17204</v>
      </c>
      <c r="BH4278" s="124"/>
      <c r="BI4278" s="124"/>
      <c r="BP4278" s="123"/>
      <c r="BQ4278" s="123"/>
      <c r="BR4278" s="123"/>
      <c r="BX4278" s="123"/>
      <c r="BY4278" s="123"/>
      <c r="CB4278" s="129" t="s">
        <v>3642</v>
      </c>
      <c r="CC4278" s="129" t="s">
        <v>204</v>
      </c>
      <c r="CD4278" s="129" t="s">
        <v>3645</v>
      </c>
      <c r="CE4278" s="129" t="s">
        <v>3664</v>
      </c>
      <c r="CF4278" s="129" t="s">
        <v>3823</v>
      </c>
      <c r="CG4278" s="131" t="s">
        <v>18265</v>
      </c>
      <c r="CH4278" s="131" t="s">
        <v>17204</v>
      </c>
      <c r="CI4278" s="124" t="s">
        <v>23261</v>
      </c>
    </row>
    <row r="4279" spans="45:87" ht="15" hidden="1" x14ac:dyDescent="0.25">
      <c r="AS4279" s="124" t="s">
        <v>8474</v>
      </c>
      <c r="AT4279" s="129" t="s">
        <v>3642</v>
      </c>
      <c r="AU4279" s="129" t="s">
        <v>204</v>
      </c>
      <c r="AV4279" s="129" t="s">
        <v>3645</v>
      </c>
      <c r="AW4279" s="129" t="s">
        <v>3664</v>
      </c>
      <c r="AX4279" s="129" t="s">
        <v>3669</v>
      </c>
      <c r="AZ4279" s="129" t="s">
        <v>3984</v>
      </c>
      <c r="BA4279" s="130" t="s">
        <v>17205</v>
      </c>
      <c r="BB4279" s="130" t="s">
        <v>17206</v>
      </c>
      <c r="BH4279" s="124"/>
      <c r="BI4279" s="124"/>
      <c r="BP4279" s="123"/>
      <c r="BQ4279" s="123"/>
      <c r="BR4279" s="123"/>
      <c r="BX4279" s="123"/>
      <c r="BY4279" s="123"/>
      <c r="CB4279" s="129" t="s">
        <v>3642</v>
      </c>
      <c r="CC4279" s="129" t="s">
        <v>204</v>
      </c>
      <c r="CD4279" s="129" t="s">
        <v>3645</v>
      </c>
      <c r="CE4279" s="129" t="s">
        <v>3664</v>
      </c>
      <c r="CF4279" s="129" t="s">
        <v>3669</v>
      </c>
      <c r="CG4279" s="131" t="s">
        <v>18265</v>
      </c>
      <c r="CH4279" s="131" t="s">
        <v>17206</v>
      </c>
      <c r="CI4279" s="124" t="s">
        <v>23262</v>
      </c>
    </row>
    <row r="4280" spans="45:87" ht="15" hidden="1" x14ac:dyDescent="0.25">
      <c r="AS4280" s="124" t="s">
        <v>8475</v>
      </c>
      <c r="AT4280" s="129" t="s">
        <v>3642</v>
      </c>
      <c r="AU4280" s="129" t="s">
        <v>204</v>
      </c>
      <c r="AV4280" s="129" t="s">
        <v>3645</v>
      </c>
      <c r="AW4280" s="129" t="s">
        <v>3664</v>
      </c>
      <c r="AX4280" s="129" t="s">
        <v>3670</v>
      </c>
      <c r="AZ4280" s="129" t="s">
        <v>3984</v>
      </c>
      <c r="BA4280" s="130" t="s">
        <v>17207</v>
      </c>
      <c r="BB4280" s="130" t="s">
        <v>17208</v>
      </c>
      <c r="BH4280" s="124"/>
      <c r="BI4280" s="124"/>
      <c r="BP4280" s="123"/>
      <c r="BQ4280" s="123"/>
      <c r="BR4280" s="123"/>
      <c r="BX4280" s="123"/>
      <c r="BY4280" s="123"/>
      <c r="CB4280" s="129" t="s">
        <v>3642</v>
      </c>
      <c r="CC4280" s="129" t="s">
        <v>204</v>
      </c>
      <c r="CD4280" s="129" t="s">
        <v>3645</v>
      </c>
      <c r="CE4280" s="129" t="s">
        <v>3664</v>
      </c>
      <c r="CF4280" s="129" t="s">
        <v>3670</v>
      </c>
      <c r="CG4280" s="131" t="s">
        <v>18265</v>
      </c>
      <c r="CH4280" s="131" t="s">
        <v>17208</v>
      </c>
      <c r="CI4280" s="124" t="s">
        <v>23263</v>
      </c>
    </row>
    <row r="4281" spans="45:87" ht="15" hidden="1" x14ac:dyDescent="0.25">
      <c r="AS4281" s="124" t="s">
        <v>8476</v>
      </c>
      <c r="AT4281" s="129" t="s">
        <v>3642</v>
      </c>
      <c r="AU4281" s="129" t="s">
        <v>204</v>
      </c>
      <c r="AV4281" s="129" t="s">
        <v>3645</v>
      </c>
      <c r="AW4281" s="129" t="s">
        <v>3664</v>
      </c>
      <c r="AX4281" s="129" t="s">
        <v>3824</v>
      </c>
      <c r="AZ4281" s="129" t="s">
        <v>3984</v>
      </c>
      <c r="BA4281" s="130" t="s">
        <v>17209</v>
      </c>
      <c r="BB4281" s="130" t="s">
        <v>17210</v>
      </c>
      <c r="BH4281" s="124"/>
      <c r="BI4281" s="124"/>
      <c r="BP4281" s="123"/>
      <c r="BQ4281" s="123"/>
      <c r="BR4281" s="123"/>
      <c r="BX4281" s="123"/>
      <c r="BY4281" s="123"/>
      <c r="CB4281" s="129" t="s">
        <v>3642</v>
      </c>
      <c r="CC4281" s="129" t="s">
        <v>204</v>
      </c>
      <c r="CD4281" s="129" t="s">
        <v>3645</v>
      </c>
      <c r="CE4281" s="129" t="s">
        <v>3664</v>
      </c>
      <c r="CF4281" s="129" t="s">
        <v>3824</v>
      </c>
      <c r="CG4281" s="131" t="s">
        <v>18265</v>
      </c>
      <c r="CH4281" s="131" t="s">
        <v>17210</v>
      </c>
      <c r="CI4281" s="124" t="s">
        <v>23264</v>
      </c>
    </row>
    <row r="4282" spans="45:87" ht="15" hidden="1" x14ac:dyDescent="0.25">
      <c r="AS4282" s="124" t="s">
        <v>8477</v>
      </c>
      <c r="AT4282" s="129" t="s">
        <v>3642</v>
      </c>
      <c r="AU4282" s="129" t="s">
        <v>204</v>
      </c>
      <c r="AV4282" s="129" t="s">
        <v>3645</v>
      </c>
      <c r="AW4282" s="129" t="s">
        <v>3664</v>
      </c>
      <c r="AX4282" s="129" t="s">
        <v>3825</v>
      </c>
      <c r="AZ4282" s="129" t="s">
        <v>3984</v>
      </c>
      <c r="BA4282" s="130" t="s">
        <v>17211</v>
      </c>
      <c r="BB4282" s="130" t="s">
        <v>17212</v>
      </c>
      <c r="BH4282" s="124"/>
      <c r="BI4282" s="124"/>
      <c r="BP4282" s="123"/>
      <c r="BQ4282" s="123"/>
      <c r="BR4282" s="123"/>
      <c r="BX4282" s="123"/>
      <c r="BY4282" s="123"/>
      <c r="CB4282" s="129" t="s">
        <v>3642</v>
      </c>
      <c r="CC4282" s="129" t="s">
        <v>204</v>
      </c>
      <c r="CD4282" s="129" t="s">
        <v>3645</v>
      </c>
      <c r="CE4282" s="129" t="s">
        <v>3664</v>
      </c>
      <c r="CF4282" s="129" t="s">
        <v>3825</v>
      </c>
      <c r="CG4282" s="131" t="s">
        <v>18265</v>
      </c>
      <c r="CH4282" s="131" t="s">
        <v>17212</v>
      </c>
      <c r="CI4282" s="124" t="s">
        <v>23265</v>
      </c>
    </row>
    <row r="4283" spans="45:87" ht="15" hidden="1" x14ac:dyDescent="0.25">
      <c r="AS4283" s="124" t="s">
        <v>8478</v>
      </c>
      <c r="AT4283" s="129" t="s">
        <v>3642</v>
      </c>
      <c r="AU4283" s="129" t="s">
        <v>204</v>
      </c>
      <c r="AV4283" s="129" t="s">
        <v>3645</v>
      </c>
      <c r="AW4283" s="129" t="s">
        <v>3664</v>
      </c>
      <c r="AX4283" s="129" t="s">
        <v>3826</v>
      </c>
      <c r="AZ4283" s="129" t="s">
        <v>3984</v>
      </c>
      <c r="BA4283" s="130" t="s">
        <v>17213</v>
      </c>
      <c r="BB4283" s="130" t="s">
        <v>17214</v>
      </c>
      <c r="BH4283" s="124"/>
      <c r="BI4283" s="124"/>
      <c r="BP4283" s="123"/>
      <c r="BQ4283" s="123"/>
      <c r="BR4283" s="123"/>
      <c r="BX4283" s="123"/>
      <c r="BY4283" s="123"/>
      <c r="CB4283" s="129" t="s">
        <v>3642</v>
      </c>
      <c r="CC4283" s="129" t="s">
        <v>204</v>
      </c>
      <c r="CD4283" s="129" t="s">
        <v>3645</v>
      </c>
      <c r="CE4283" s="129" t="s">
        <v>3664</v>
      </c>
      <c r="CF4283" s="129" t="s">
        <v>3826</v>
      </c>
      <c r="CG4283" s="131" t="s">
        <v>18265</v>
      </c>
      <c r="CH4283" s="131" t="s">
        <v>17214</v>
      </c>
      <c r="CI4283" s="124" t="s">
        <v>23266</v>
      </c>
    </row>
    <row r="4284" spans="45:87" ht="15" hidden="1" x14ac:dyDescent="0.25">
      <c r="AS4284" s="124" t="s">
        <v>8479</v>
      </c>
      <c r="AT4284" s="129" t="s">
        <v>3642</v>
      </c>
      <c r="AU4284" s="129" t="s">
        <v>204</v>
      </c>
      <c r="AV4284" s="129" t="s">
        <v>3645</v>
      </c>
      <c r="AW4284" s="129" t="s">
        <v>3664</v>
      </c>
      <c r="AX4284" s="129" t="s">
        <v>3827</v>
      </c>
      <c r="AZ4284" s="129" t="s">
        <v>3984</v>
      </c>
      <c r="BA4284" s="130" t="s">
        <v>17215</v>
      </c>
      <c r="BB4284" s="130" t="s">
        <v>17216</v>
      </c>
      <c r="BH4284" s="124"/>
      <c r="BI4284" s="124"/>
      <c r="BP4284" s="123"/>
      <c r="BQ4284" s="123"/>
      <c r="BR4284" s="123"/>
      <c r="BX4284" s="123"/>
      <c r="BY4284" s="123"/>
      <c r="CB4284" s="129" t="s">
        <v>3642</v>
      </c>
      <c r="CC4284" s="129" t="s">
        <v>204</v>
      </c>
      <c r="CD4284" s="129" t="s">
        <v>3645</v>
      </c>
      <c r="CE4284" s="129" t="s">
        <v>3664</v>
      </c>
      <c r="CF4284" s="129" t="s">
        <v>3827</v>
      </c>
      <c r="CG4284" s="131" t="s">
        <v>18265</v>
      </c>
      <c r="CH4284" s="131" t="s">
        <v>17216</v>
      </c>
      <c r="CI4284" s="124" t="s">
        <v>23267</v>
      </c>
    </row>
    <row r="4285" spans="45:87" ht="15" hidden="1" x14ac:dyDescent="0.25">
      <c r="AS4285" s="124" t="s">
        <v>8480</v>
      </c>
      <c r="AT4285" s="129" t="s">
        <v>3642</v>
      </c>
      <c r="AU4285" s="129" t="s">
        <v>204</v>
      </c>
      <c r="AV4285" s="129" t="s">
        <v>3645</v>
      </c>
      <c r="AW4285" s="129" t="s">
        <v>3664</v>
      </c>
      <c r="AX4285" s="129" t="s">
        <v>3828</v>
      </c>
      <c r="AZ4285" s="129" t="s">
        <v>3984</v>
      </c>
      <c r="BA4285" s="130" t="s">
        <v>17217</v>
      </c>
      <c r="BB4285" s="130" t="s">
        <v>17218</v>
      </c>
      <c r="BH4285" s="124"/>
      <c r="BI4285" s="124"/>
      <c r="BP4285" s="123"/>
      <c r="BQ4285" s="123"/>
      <c r="BR4285" s="123"/>
      <c r="BX4285" s="123"/>
      <c r="BY4285" s="123"/>
      <c r="CB4285" s="129" t="s">
        <v>3642</v>
      </c>
      <c r="CC4285" s="129" t="s">
        <v>204</v>
      </c>
      <c r="CD4285" s="129" t="s">
        <v>3645</v>
      </c>
      <c r="CE4285" s="129" t="s">
        <v>3664</v>
      </c>
      <c r="CF4285" s="129" t="s">
        <v>3828</v>
      </c>
      <c r="CG4285" s="131" t="s">
        <v>18265</v>
      </c>
      <c r="CH4285" s="131" t="s">
        <v>17218</v>
      </c>
      <c r="CI4285" s="124" t="s">
        <v>23268</v>
      </c>
    </row>
    <row r="4286" spans="45:87" ht="15" hidden="1" x14ac:dyDescent="0.25">
      <c r="AS4286" s="124" t="s">
        <v>8481</v>
      </c>
      <c r="AT4286" s="129" t="s">
        <v>3642</v>
      </c>
      <c r="AU4286" s="129" t="s">
        <v>204</v>
      </c>
      <c r="AV4286" s="129" t="s">
        <v>3645</v>
      </c>
      <c r="AW4286" s="129" t="s">
        <v>3664</v>
      </c>
      <c r="AX4286" s="129" t="s">
        <v>3829</v>
      </c>
      <c r="AZ4286" s="129" t="s">
        <v>3984</v>
      </c>
      <c r="BA4286" s="130" t="s">
        <v>17219</v>
      </c>
      <c r="BB4286" s="130" t="s">
        <v>17220</v>
      </c>
      <c r="BH4286" s="124"/>
      <c r="BI4286" s="124"/>
      <c r="BP4286" s="123"/>
      <c r="BQ4286" s="123"/>
      <c r="BR4286" s="123"/>
      <c r="BX4286" s="123"/>
      <c r="BY4286" s="123"/>
      <c r="CB4286" s="129" t="s">
        <v>3642</v>
      </c>
      <c r="CC4286" s="129" t="s">
        <v>204</v>
      </c>
      <c r="CD4286" s="129" t="s">
        <v>3645</v>
      </c>
      <c r="CE4286" s="129" t="s">
        <v>3664</v>
      </c>
      <c r="CF4286" s="129" t="s">
        <v>3829</v>
      </c>
      <c r="CG4286" s="131" t="s">
        <v>18265</v>
      </c>
      <c r="CH4286" s="131" t="s">
        <v>17220</v>
      </c>
      <c r="CI4286" s="124" t="s">
        <v>23269</v>
      </c>
    </row>
    <row r="4287" spans="45:87" ht="15" hidden="1" x14ac:dyDescent="0.25">
      <c r="AS4287" s="124" t="s">
        <v>8482</v>
      </c>
      <c r="AT4287" s="129" t="s">
        <v>3642</v>
      </c>
      <c r="AU4287" s="129" t="s">
        <v>204</v>
      </c>
      <c r="AV4287" s="129" t="s">
        <v>3645</v>
      </c>
      <c r="AW4287" s="129" t="s">
        <v>3664</v>
      </c>
      <c r="AX4287" s="129" t="s">
        <v>3830</v>
      </c>
      <c r="AZ4287" s="129" t="s">
        <v>3984</v>
      </c>
      <c r="BA4287" s="130" t="s">
        <v>17221</v>
      </c>
      <c r="BB4287" s="130" t="s">
        <v>17222</v>
      </c>
      <c r="BH4287" s="124"/>
      <c r="BI4287" s="124"/>
      <c r="BP4287" s="123"/>
      <c r="BQ4287" s="123"/>
      <c r="BR4287" s="123"/>
      <c r="BX4287" s="123"/>
      <c r="BY4287" s="123"/>
      <c r="CB4287" s="129" t="s">
        <v>3642</v>
      </c>
      <c r="CC4287" s="129" t="s">
        <v>204</v>
      </c>
      <c r="CD4287" s="129" t="s">
        <v>3645</v>
      </c>
      <c r="CE4287" s="129" t="s">
        <v>3664</v>
      </c>
      <c r="CF4287" s="129" t="s">
        <v>3830</v>
      </c>
      <c r="CG4287" s="131" t="s">
        <v>18265</v>
      </c>
      <c r="CH4287" s="131" t="s">
        <v>17222</v>
      </c>
      <c r="CI4287" s="124" t="s">
        <v>23270</v>
      </c>
    </row>
    <row r="4288" spans="45:87" ht="15" hidden="1" x14ac:dyDescent="0.25">
      <c r="AS4288" s="124" t="s">
        <v>8483</v>
      </c>
      <c r="AT4288" s="129" t="s">
        <v>3642</v>
      </c>
      <c r="AU4288" s="129" t="s">
        <v>204</v>
      </c>
      <c r="AV4288" s="129" t="s">
        <v>3645</v>
      </c>
      <c r="AW4288" s="129" t="s">
        <v>3664</v>
      </c>
      <c r="AX4288" s="129" t="s">
        <v>3831</v>
      </c>
      <c r="AZ4288" s="129" t="s">
        <v>3984</v>
      </c>
      <c r="BA4288" s="130" t="s">
        <v>17223</v>
      </c>
      <c r="BB4288" s="130" t="s">
        <v>17224</v>
      </c>
      <c r="BH4288" s="124"/>
      <c r="BI4288" s="124"/>
      <c r="BP4288" s="123"/>
      <c r="BQ4288" s="123"/>
      <c r="BR4288" s="123"/>
      <c r="BX4288" s="123"/>
      <c r="BY4288" s="123"/>
      <c r="CB4288" s="129" t="s">
        <v>3642</v>
      </c>
      <c r="CC4288" s="129" t="s">
        <v>204</v>
      </c>
      <c r="CD4288" s="129" t="s">
        <v>3645</v>
      </c>
      <c r="CE4288" s="129" t="s">
        <v>3664</v>
      </c>
      <c r="CF4288" s="129" t="s">
        <v>3831</v>
      </c>
      <c r="CG4288" s="131" t="s">
        <v>18265</v>
      </c>
      <c r="CH4288" s="131" t="s">
        <v>17224</v>
      </c>
      <c r="CI4288" s="124" t="s">
        <v>23271</v>
      </c>
    </row>
    <row r="4289" spans="45:87" ht="15" hidden="1" x14ac:dyDescent="0.25">
      <c r="AS4289" s="124" t="s">
        <v>8484</v>
      </c>
      <c r="AT4289" s="129" t="s">
        <v>3642</v>
      </c>
      <c r="AU4289" s="129" t="s">
        <v>204</v>
      </c>
      <c r="AV4289" s="129" t="s">
        <v>3645</v>
      </c>
      <c r="AW4289" s="129" t="s">
        <v>3664</v>
      </c>
      <c r="AX4289" s="129" t="s">
        <v>3832</v>
      </c>
      <c r="AZ4289" s="129" t="s">
        <v>3984</v>
      </c>
      <c r="BA4289" s="130" t="s">
        <v>17225</v>
      </c>
      <c r="BB4289" s="130" t="s">
        <v>17226</v>
      </c>
      <c r="BH4289" s="124"/>
      <c r="BI4289" s="124"/>
      <c r="BP4289" s="123"/>
      <c r="BQ4289" s="123"/>
      <c r="BR4289" s="123"/>
      <c r="BX4289" s="123"/>
      <c r="BY4289" s="123"/>
      <c r="CB4289" s="129" t="s">
        <v>3642</v>
      </c>
      <c r="CC4289" s="129" t="s">
        <v>204</v>
      </c>
      <c r="CD4289" s="129" t="s">
        <v>3645</v>
      </c>
      <c r="CE4289" s="129" t="s">
        <v>3664</v>
      </c>
      <c r="CF4289" s="129" t="s">
        <v>3832</v>
      </c>
      <c r="CG4289" s="131" t="s">
        <v>18265</v>
      </c>
      <c r="CH4289" s="131" t="s">
        <v>17226</v>
      </c>
      <c r="CI4289" s="124" t="s">
        <v>23272</v>
      </c>
    </row>
    <row r="4290" spans="45:87" ht="15" hidden="1" x14ac:dyDescent="0.25">
      <c r="AS4290" s="124" t="s">
        <v>8485</v>
      </c>
      <c r="AT4290" s="129" t="s">
        <v>3642</v>
      </c>
      <c r="AU4290" s="129" t="s">
        <v>204</v>
      </c>
      <c r="AV4290" s="129" t="s">
        <v>3645</v>
      </c>
      <c r="AW4290" s="129" t="s">
        <v>3664</v>
      </c>
      <c r="AX4290" s="129" t="s">
        <v>3833</v>
      </c>
      <c r="AZ4290" s="129" t="s">
        <v>3984</v>
      </c>
      <c r="BA4290" s="130" t="s">
        <v>17227</v>
      </c>
      <c r="BB4290" s="130" t="s">
        <v>17228</v>
      </c>
      <c r="BH4290" s="124"/>
      <c r="BI4290" s="124"/>
      <c r="BP4290" s="123"/>
      <c r="BQ4290" s="123"/>
      <c r="BR4290" s="123"/>
      <c r="BX4290" s="123"/>
      <c r="BY4290" s="123"/>
      <c r="CB4290" s="129" t="s">
        <v>3642</v>
      </c>
      <c r="CC4290" s="129" t="s">
        <v>204</v>
      </c>
      <c r="CD4290" s="129" t="s">
        <v>3645</v>
      </c>
      <c r="CE4290" s="129" t="s">
        <v>3664</v>
      </c>
      <c r="CF4290" s="129" t="s">
        <v>3833</v>
      </c>
      <c r="CG4290" s="131" t="s">
        <v>18265</v>
      </c>
      <c r="CH4290" s="131" t="s">
        <v>17228</v>
      </c>
      <c r="CI4290" s="124" t="s">
        <v>23273</v>
      </c>
    </row>
    <row r="4291" spans="45:87" ht="15" hidden="1" x14ac:dyDescent="0.25">
      <c r="AS4291" s="124" t="s">
        <v>8486</v>
      </c>
      <c r="AT4291" s="129" t="s">
        <v>3642</v>
      </c>
      <c r="AU4291" s="129" t="s">
        <v>204</v>
      </c>
      <c r="AV4291" s="129" t="s">
        <v>3645</v>
      </c>
      <c r="AW4291" s="129" t="s">
        <v>3664</v>
      </c>
      <c r="AX4291" s="129" t="s">
        <v>3834</v>
      </c>
      <c r="AZ4291" s="129" t="s">
        <v>3984</v>
      </c>
      <c r="BA4291" s="130" t="s">
        <v>17229</v>
      </c>
      <c r="BB4291" s="130" t="s">
        <v>17230</v>
      </c>
      <c r="BH4291" s="124"/>
      <c r="BI4291" s="124"/>
      <c r="BP4291" s="123"/>
      <c r="BQ4291" s="123"/>
      <c r="BR4291" s="123"/>
      <c r="BX4291" s="123"/>
      <c r="BY4291" s="123"/>
      <c r="CB4291" s="129" t="s">
        <v>3642</v>
      </c>
      <c r="CC4291" s="129" t="s">
        <v>204</v>
      </c>
      <c r="CD4291" s="129" t="s">
        <v>3645</v>
      </c>
      <c r="CE4291" s="129" t="s">
        <v>3664</v>
      </c>
      <c r="CF4291" s="129" t="s">
        <v>3834</v>
      </c>
      <c r="CG4291" s="131" t="s">
        <v>18265</v>
      </c>
      <c r="CH4291" s="131" t="s">
        <v>17230</v>
      </c>
      <c r="CI4291" s="124" t="s">
        <v>23274</v>
      </c>
    </row>
    <row r="4292" spans="45:87" ht="15" hidden="1" x14ac:dyDescent="0.25">
      <c r="AS4292" s="124" t="s">
        <v>8487</v>
      </c>
      <c r="AT4292" s="129" t="s">
        <v>3642</v>
      </c>
      <c r="AU4292" s="129" t="s">
        <v>204</v>
      </c>
      <c r="AV4292" s="129" t="s">
        <v>3645</v>
      </c>
      <c r="AW4292" s="129" t="s">
        <v>3664</v>
      </c>
      <c r="AX4292" s="129" t="s">
        <v>3671</v>
      </c>
      <c r="AZ4292" s="129" t="s">
        <v>3984</v>
      </c>
      <c r="BA4292" s="130" t="s">
        <v>17231</v>
      </c>
      <c r="BB4292" s="130" t="s">
        <v>17232</v>
      </c>
      <c r="BH4292" s="124"/>
      <c r="BI4292" s="124"/>
      <c r="BP4292" s="123"/>
      <c r="BQ4292" s="123"/>
      <c r="BR4292" s="123"/>
      <c r="BX4292" s="123"/>
      <c r="BY4292" s="123"/>
      <c r="CB4292" s="129" t="s">
        <v>3642</v>
      </c>
      <c r="CC4292" s="129" t="s">
        <v>204</v>
      </c>
      <c r="CD4292" s="129" t="s">
        <v>3645</v>
      </c>
      <c r="CE4292" s="129" t="s">
        <v>3664</v>
      </c>
      <c r="CF4292" s="129" t="s">
        <v>3671</v>
      </c>
      <c r="CG4292" s="131" t="s">
        <v>18265</v>
      </c>
      <c r="CH4292" s="131" t="s">
        <v>17232</v>
      </c>
      <c r="CI4292" s="124" t="s">
        <v>23275</v>
      </c>
    </row>
    <row r="4293" spans="45:87" ht="15" hidden="1" x14ac:dyDescent="0.25">
      <c r="AS4293" s="124" t="s">
        <v>8488</v>
      </c>
      <c r="AT4293" s="129" t="s">
        <v>3642</v>
      </c>
      <c r="AU4293" s="129" t="s">
        <v>204</v>
      </c>
      <c r="AV4293" s="129" t="s">
        <v>3646</v>
      </c>
      <c r="AW4293" s="129" t="s">
        <v>3672</v>
      </c>
      <c r="AX4293" s="129" t="s">
        <v>3835</v>
      </c>
      <c r="AZ4293" s="129" t="s">
        <v>3984</v>
      </c>
      <c r="BA4293" s="130" t="s">
        <v>17233</v>
      </c>
      <c r="BB4293" s="130" t="s">
        <v>17234</v>
      </c>
      <c r="BH4293" s="124"/>
      <c r="BI4293" s="124"/>
      <c r="BP4293" s="123"/>
      <c r="BQ4293" s="123"/>
      <c r="BR4293" s="123"/>
      <c r="BX4293" s="123"/>
      <c r="BY4293" s="123"/>
      <c r="CB4293" s="129" t="s">
        <v>3642</v>
      </c>
      <c r="CC4293" s="129" t="s">
        <v>204</v>
      </c>
      <c r="CD4293" s="129" t="s">
        <v>3646</v>
      </c>
      <c r="CE4293" s="129" t="s">
        <v>3672</v>
      </c>
      <c r="CF4293" s="129" t="s">
        <v>3835</v>
      </c>
      <c r="CG4293" s="131" t="s">
        <v>18266</v>
      </c>
      <c r="CH4293" s="131" t="s">
        <v>17234</v>
      </c>
      <c r="CI4293" s="124" t="s">
        <v>23276</v>
      </c>
    </row>
    <row r="4294" spans="45:87" ht="15" hidden="1" x14ac:dyDescent="0.25">
      <c r="AS4294" s="124" t="s">
        <v>8489</v>
      </c>
      <c r="AT4294" s="129" t="s">
        <v>3642</v>
      </c>
      <c r="AU4294" s="129" t="s">
        <v>204</v>
      </c>
      <c r="AV4294" s="129" t="s">
        <v>3646</v>
      </c>
      <c r="AW4294" s="129" t="s">
        <v>3672</v>
      </c>
      <c r="AX4294" s="129" t="s">
        <v>3673</v>
      </c>
      <c r="AZ4294" s="129" t="s">
        <v>3984</v>
      </c>
      <c r="BA4294" s="130" t="s">
        <v>17235</v>
      </c>
      <c r="BB4294" s="130" t="s">
        <v>17236</v>
      </c>
      <c r="BH4294" s="124"/>
      <c r="BI4294" s="124"/>
      <c r="BP4294" s="123"/>
      <c r="BQ4294" s="123"/>
      <c r="BR4294" s="123"/>
      <c r="BX4294" s="123"/>
      <c r="BY4294" s="123"/>
      <c r="CB4294" s="129" t="s">
        <v>3642</v>
      </c>
      <c r="CC4294" s="129" t="s">
        <v>204</v>
      </c>
      <c r="CD4294" s="129" t="s">
        <v>3646</v>
      </c>
      <c r="CE4294" s="129" t="s">
        <v>3672</v>
      </c>
      <c r="CF4294" s="129" t="s">
        <v>3673</v>
      </c>
      <c r="CG4294" s="131" t="s">
        <v>18266</v>
      </c>
      <c r="CH4294" s="131" t="s">
        <v>17236</v>
      </c>
      <c r="CI4294" s="124" t="s">
        <v>23277</v>
      </c>
    </row>
    <row r="4295" spans="45:87" ht="15" hidden="1" x14ac:dyDescent="0.25">
      <c r="AS4295" s="124" t="s">
        <v>8490</v>
      </c>
      <c r="AT4295" s="129" t="s">
        <v>3642</v>
      </c>
      <c r="AU4295" s="129" t="s">
        <v>204</v>
      </c>
      <c r="AV4295" s="129" t="s">
        <v>3646</v>
      </c>
      <c r="AW4295" s="129" t="s">
        <v>3672</v>
      </c>
      <c r="AX4295" s="129" t="s">
        <v>3836</v>
      </c>
      <c r="AZ4295" s="129" t="s">
        <v>3984</v>
      </c>
      <c r="BA4295" s="130" t="s">
        <v>17237</v>
      </c>
      <c r="BB4295" s="130" t="s">
        <v>17238</v>
      </c>
      <c r="BH4295" s="124"/>
      <c r="BI4295" s="124"/>
      <c r="BP4295" s="123"/>
      <c r="BQ4295" s="123"/>
      <c r="BR4295" s="123"/>
      <c r="BX4295" s="123"/>
      <c r="BY4295" s="123"/>
      <c r="CB4295" s="129" t="s">
        <v>3642</v>
      </c>
      <c r="CC4295" s="129" t="s">
        <v>204</v>
      </c>
      <c r="CD4295" s="129" t="s">
        <v>3646</v>
      </c>
      <c r="CE4295" s="129" t="s">
        <v>3672</v>
      </c>
      <c r="CF4295" s="129" t="s">
        <v>3836</v>
      </c>
      <c r="CG4295" s="131" t="s">
        <v>18266</v>
      </c>
      <c r="CH4295" s="131" t="s">
        <v>17238</v>
      </c>
      <c r="CI4295" s="124" t="s">
        <v>23278</v>
      </c>
    </row>
    <row r="4296" spans="45:87" ht="15" hidden="1" x14ac:dyDescent="0.25">
      <c r="AS4296" s="124" t="s">
        <v>8491</v>
      </c>
      <c r="AT4296" s="129" t="s">
        <v>3642</v>
      </c>
      <c r="AU4296" s="129" t="s">
        <v>204</v>
      </c>
      <c r="AV4296" s="129" t="s">
        <v>3646</v>
      </c>
      <c r="AW4296" s="129" t="s">
        <v>3672</v>
      </c>
      <c r="AX4296" s="129" t="s">
        <v>3837</v>
      </c>
      <c r="AZ4296" s="129" t="s">
        <v>3984</v>
      </c>
      <c r="BA4296" s="130" t="s">
        <v>17239</v>
      </c>
      <c r="BB4296" s="130" t="s">
        <v>17240</v>
      </c>
      <c r="BH4296" s="124"/>
      <c r="BI4296" s="124"/>
      <c r="BP4296" s="123"/>
      <c r="BQ4296" s="123"/>
      <c r="BR4296" s="123"/>
      <c r="BX4296" s="123"/>
      <c r="BY4296" s="123"/>
      <c r="CB4296" s="129" t="s">
        <v>3642</v>
      </c>
      <c r="CC4296" s="129" t="s">
        <v>204</v>
      </c>
      <c r="CD4296" s="129" t="s">
        <v>3646</v>
      </c>
      <c r="CE4296" s="129" t="s">
        <v>3672</v>
      </c>
      <c r="CF4296" s="129" t="s">
        <v>3837</v>
      </c>
      <c r="CG4296" s="131" t="s">
        <v>18266</v>
      </c>
      <c r="CH4296" s="131" t="s">
        <v>17240</v>
      </c>
      <c r="CI4296" s="124" t="s">
        <v>23279</v>
      </c>
    </row>
    <row r="4297" spans="45:87" ht="15" hidden="1" x14ac:dyDescent="0.25">
      <c r="AS4297" s="124" t="s">
        <v>8492</v>
      </c>
      <c r="AT4297" s="129" t="s">
        <v>3642</v>
      </c>
      <c r="AU4297" s="129" t="s">
        <v>204</v>
      </c>
      <c r="AV4297" s="129" t="s">
        <v>3646</v>
      </c>
      <c r="AW4297" s="129" t="s">
        <v>3672</v>
      </c>
      <c r="AX4297" s="129" t="s">
        <v>3838</v>
      </c>
      <c r="AZ4297" s="129" t="s">
        <v>3984</v>
      </c>
      <c r="BA4297" s="130" t="s">
        <v>17241</v>
      </c>
      <c r="BB4297" s="130" t="s">
        <v>17242</v>
      </c>
      <c r="BH4297" s="124"/>
      <c r="BI4297" s="124"/>
      <c r="BP4297" s="123"/>
      <c r="BQ4297" s="123"/>
      <c r="BR4297" s="123"/>
      <c r="BX4297" s="123"/>
      <c r="BY4297" s="123"/>
      <c r="CB4297" s="129" t="s">
        <v>3642</v>
      </c>
      <c r="CC4297" s="129" t="s">
        <v>204</v>
      </c>
      <c r="CD4297" s="129" t="s">
        <v>3646</v>
      </c>
      <c r="CE4297" s="129" t="s">
        <v>3672</v>
      </c>
      <c r="CF4297" s="129" t="s">
        <v>3838</v>
      </c>
      <c r="CG4297" s="131" t="s">
        <v>18266</v>
      </c>
      <c r="CH4297" s="131" t="s">
        <v>17242</v>
      </c>
      <c r="CI4297" s="124" t="s">
        <v>23280</v>
      </c>
    </row>
    <row r="4298" spans="45:87" ht="15" hidden="1" x14ac:dyDescent="0.25">
      <c r="AS4298" s="124" t="s">
        <v>8493</v>
      </c>
      <c r="AT4298" s="129" t="s">
        <v>3642</v>
      </c>
      <c r="AU4298" s="129" t="s">
        <v>204</v>
      </c>
      <c r="AV4298" s="129" t="s">
        <v>3646</v>
      </c>
      <c r="AW4298" s="129" t="s">
        <v>3672</v>
      </c>
      <c r="AX4298" s="129" t="s">
        <v>3839</v>
      </c>
      <c r="AZ4298" s="129" t="s">
        <v>3984</v>
      </c>
      <c r="BA4298" s="130" t="s">
        <v>17243</v>
      </c>
      <c r="BB4298" s="130" t="s">
        <v>17244</v>
      </c>
      <c r="BH4298" s="124"/>
      <c r="BI4298" s="124"/>
      <c r="BP4298" s="123"/>
      <c r="BQ4298" s="123"/>
      <c r="BR4298" s="123"/>
      <c r="BX4298" s="123"/>
      <c r="BY4298" s="123"/>
      <c r="CB4298" s="129" t="s">
        <v>3642</v>
      </c>
      <c r="CC4298" s="129" t="s">
        <v>204</v>
      </c>
      <c r="CD4298" s="129" t="s">
        <v>3646</v>
      </c>
      <c r="CE4298" s="129" t="s">
        <v>3672</v>
      </c>
      <c r="CF4298" s="129" t="s">
        <v>3839</v>
      </c>
      <c r="CG4298" s="131" t="s">
        <v>18266</v>
      </c>
      <c r="CH4298" s="131" t="s">
        <v>17244</v>
      </c>
      <c r="CI4298" s="124" t="s">
        <v>23281</v>
      </c>
    </row>
    <row r="4299" spans="45:87" ht="15" hidden="1" x14ac:dyDescent="0.25">
      <c r="AS4299" s="124" t="s">
        <v>8494</v>
      </c>
      <c r="AT4299" s="129" t="s">
        <v>3642</v>
      </c>
      <c r="AU4299" s="129" t="s">
        <v>204</v>
      </c>
      <c r="AV4299" s="129" t="s">
        <v>3646</v>
      </c>
      <c r="AW4299" s="129" t="s">
        <v>3672</v>
      </c>
      <c r="AX4299" s="129" t="s">
        <v>3840</v>
      </c>
      <c r="AZ4299" s="129" t="s">
        <v>3984</v>
      </c>
      <c r="BA4299" s="130" t="s">
        <v>17245</v>
      </c>
      <c r="BB4299" s="130" t="s">
        <v>17246</v>
      </c>
      <c r="BH4299" s="124"/>
      <c r="BI4299" s="124"/>
      <c r="BP4299" s="123"/>
      <c r="BQ4299" s="123"/>
      <c r="BR4299" s="123"/>
      <c r="BX4299" s="123"/>
      <c r="BY4299" s="123"/>
      <c r="CB4299" s="129" t="s">
        <v>3642</v>
      </c>
      <c r="CC4299" s="129" t="s">
        <v>204</v>
      </c>
      <c r="CD4299" s="129" t="s">
        <v>3646</v>
      </c>
      <c r="CE4299" s="129" t="s">
        <v>3672</v>
      </c>
      <c r="CF4299" s="129" t="s">
        <v>3840</v>
      </c>
      <c r="CG4299" s="131" t="s">
        <v>18266</v>
      </c>
      <c r="CH4299" s="131" t="s">
        <v>17246</v>
      </c>
      <c r="CI4299" s="124" t="s">
        <v>23282</v>
      </c>
    </row>
    <row r="4300" spans="45:87" ht="15" hidden="1" x14ac:dyDescent="0.25">
      <c r="AS4300" s="124" t="s">
        <v>8495</v>
      </c>
      <c r="AT4300" s="129" t="s">
        <v>3642</v>
      </c>
      <c r="AU4300" s="129" t="s">
        <v>204</v>
      </c>
      <c r="AV4300" s="129" t="s">
        <v>3646</v>
      </c>
      <c r="AW4300" s="129" t="s">
        <v>3672</v>
      </c>
      <c r="AX4300" s="129" t="s">
        <v>3841</v>
      </c>
      <c r="AZ4300" s="129" t="s">
        <v>3984</v>
      </c>
      <c r="BA4300" s="130" t="s">
        <v>17247</v>
      </c>
      <c r="BB4300" s="130" t="s">
        <v>17248</v>
      </c>
      <c r="BH4300" s="124"/>
      <c r="BI4300" s="124"/>
      <c r="BP4300" s="123"/>
      <c r="BQ4300" s="123"/>
      <c r="BR4300" s="123"/>
      <c r="BX4300" s="123"/>
      <c r="BY4300" s="123"/>
      <c r="CB4300" s="129" t="s">
        <v>3642</v>
      </c>
      <c r="CC4300" s="129" t="s">
        <v>204</v>
      </c>
      <c r="CD4300" s="129" t="s">
        <v>3646</v>
      </c>
      <c r="CE4300" s="129" t="s">
        <v>3672</v>
      </c>
      <c r="CF4300" s="129" t="s">
        <v>3841</v>
      </c>
      <c r="CG4300" s="131" t="s">
        <v>18266</v>
      </c>
      <c r="CH4300" s="131" t="s">
        <v>17248</v>
      </c>
      <c r="CI4300" s="124" t="s">
        <v>23283</v>
      </c>
    </row>
    <row r="4301" spans="45:87" ht="15" hidden="1" x14ac:dyDescent="0.25">
      <c r="AS4301" s="124" t="s">
        <v>8496</v>
      </c>
      <c r="AT4301" s="129" t="s">
        <v>3642</v>
      </c>
      <c r="AU4301" s="129" t="s">
        <v>204</v>
      </c>
      <c r="AV4301" s="129" t="s">
        <v>3646</v>
      </c>
      <c r="AW4301" s="129" t="s">
        <v>3672</v>
      </c>
      <c r="AX4301" s="129" t="s">
        <v>3674</v>
      </c>
      <c r="AZ4301" s="129" t="s">
        <v>3984</v>
      </c>
      <c r="BA4301" s="130" t="s">
        <v>17249</v>
      </c>
      <c r="BB4301" s="130" t="s">
        <v>17250</v>
      </c>
      <c r="BH4301" s="124"/>
      <c r="BI4301" s="124"/>
      <c r="BP4301" s="123"/>
      <c r="BQ4301" s="123"/>
      <c r="BR4301" s="123"/>
      <c r="BX4301" s="123"/>
      <c r="BY4301" s="123"/>
      <c r="CB4301" s="129" t="s">
        <v>3642</v>
      </c>
      <c r="CC4301" s="129" t="s">
        <v>204</v>
      </c>
      <c r="CD4301" s="129" t="s">
        <v>3646</v>
      </c>
      <c r="CE4301" s="129" t="s">
        <v>3672</v>
      </c>
      <c r="CF4301" s="129" t="s">
        <v>3674</v>
      </c>
      <c r="CG4301" s="131" t="s">
        <v>18266</v>
      </c>
      <c r="CH4301" s="131" t="s">
        <v>17250</v>
      </c>
      <c r="CI4301" s="124" t="s">
        <v>23284</v>
      </c>
    </row>
    <row r="4302" spans="45:87" ht="15" hidden="1" x14ac:dyDescent="0.25">
      <c r="AS4302" s="124" t="s">
        <v>8497</v>
      </c>
      <c r="AT4302" s="129" t="s">
        <v>3642</v>
      </c>
      <c r="AU4302" s="129" t="s">
        <v>204</v>
      </c>
      <c r="AV4302" s="129" t="s">
        <v>3646</v>
      </c>
      <c r="AW4302" s="129" t="s">
        <v>3672</v>
      </c>
      <c r="AX4302" s="129" t="s">
        <v>3675</v>
      </c>
      <c r="AZ4302" s="129" t="s">
        <v>3984</v>
      </c>
      <c r="BA4302" s="130" t="s">
        <v>17251</v>
      </c>
      <c r="BB4302" s="130" t="s">
        <v>17252</v>
      </c>
      <c r="BH4302" s="124"/>
      <c r="BI4302" s="124"/>
      <c r="BP4302" s="123"/>
      <c r="BQ4302" s="123"/>
      <c r="BR4302" s="123"/>
      <c r="BX4302" s="123"/>
      <c r="BY4302" s="123"/>
      <c r="CB4302" s="129" t="s">
        <v>3642</v>
      </c>
      <c r="CC4302" s="129" t="s">
        <v>204</v>
      </c>
      <c r="CD4302" s="129" t="s">
        <v>3646</v>
      </c>
      <c r="CE4302" s="129" t="s">
        <v>3672</v>
      </c>
      <c r="CF4302" s="129" t="s">
        <v>3675</v>
      </c>
      <c r="CG4302" s="131" t="s">
        <v>18266</v>
      </c>
      <c r="CH4302" s="131" t="s">
        <v>17252</v>
      </c>
      <c r="CI4302" s="124" t="s">
        <v>23285</v>
      </c>
    </row>
    <row r="4303" spans="45:87" ht="15" hidden="1" x14ac:dyDescent="0.25">
      <c r="AS4303" s="124" t="s">
        <v>8498</v>
      </c>
      <c r="AT4303" s="129" t="s">
        <v>3642</v>
      </c>
      <c r="AU4303" s="129" t="s">
        <v>204</v>
      </c>
      <c r="AV4303" s="129" t="s">
        <v>3646</v>
      </c>
      <c r="AW4303" s="129" t="s">
        <v>3672</v>
      </c>
      <c r="AX4303" s="129" t="s">
        <v>3676</v>
      </c>
      <c r="AZ4303" s="129" t="s">
        <v>3984</v>
      </c>
      <c r="BA4303" s="130" t="s">
        <v>17253</v>
      </c>
      <c r="BB4303" s="130" t="s">
        <v>17254</v>
      </c>
      <c r="BH4303" s="124"/>
      <c r="BI4303" s="124"/>
      <c r="BP4303" s="123"/>
      <c r="BQ4303" s="123"/>
      <c r="BR4303" s="123"/>
      <c r="BX4303" s="123"/>
      <c r="BY4303" s="123"/>
      <c r="CB4303" s="129" t="s">
        <v>3642</v>
      </c>
      <c r="CC4303" s="129" t="s">
        <v>204</v>
      </c>
      <c r="CD4303" s="129" t="s">
        <v>3646</v>
      </c>
      <c r="CE4303" s="129" t="s">
        <v>3672</v>
      </c>
      <c r="CF4303" s="129" t="s">
        <v>3676</v>
      </c>
      <c r="CG4303" s="131" t="s">
        <v>18266</v>
      </c>
      <c r="CH4303" s="131" t="s">
        <v>17254</v>
      </c>
      <c r="CI4303" s="124" t="s">
        <v>23286</v>
      </c>
    </row>
    <row r="4304" spans="45:87" ht="15" hidden="1" x14ac:dyDescent="0.25">
      <c r="AS4304" s="124" t="s">
        <v>8499</v>
      </c>
      <c r="AT4304" s="129" t="s">
        <v>3642</v>
      </c>
      <c r="AU4304" s="129" t="s">
        <v>204</v>
      </c>
      <c r="AV4304" s="129" t="s">
        <v>3646</v>
      </c>
      <c r="AW4304" s="129" t="s">
        <v>3672</v>
      </c>
      <c r="AX4304" s="129" t="s">
        <v>3842</v>
      </c>
      <c r="AZ4304" s="129" t="s">
        <v>3984</v>
      </c>
      <c r="BA4304" s="130" t="s">
        <v>17255</v>
      </c>
      <c r="BB4304" s="130" t="s">
        <v>17256</v>
      </c>
      <c r="BH4304" s="124"/>
      <c r="BI4304" s="124"/>
      <c r="BP4304" s="123"/>
      <c r="BQ4304" s="123"/>
      <c r="BR4304" s="123"/>
      <c r="BX4304" s="123"/>
      <c r="BY4304" s="123"/>
      <c r="CB4304" s="129" t="s">
        <v>3642</v>
      </c>
      <c r="CC4304" s="129" t="s">
        <v>204</v>
      </c>
      <c r="CD4304" s="129" t="s">
        <v>3646</v>
      </c>
      <c r="CE4304" s="129" t="s">
        <v>3672</v>
      </c>
      <c r="CF4304" s="129" t="s">
        <v>3842</v>
      </c>
      <c r="CG4304" s="131" t="s">
        <v>18266</v>
      </c>
      <c r="CH4304" s="131" t="s">
        <v>17256</v>
      </c>
      <c r="CI4304" s="124" t="s">
        <v>23287</v>
      </c>
    </row>
    <row r="4305" spans="45:87" ht="15" hidden="1" x14ac:dyDescent="0.25">
      <c r="AS4305" s="124" t="s">
        <v>8500</v>
      </c>
      <c r="AT4305" s="129" t="s">
        <v>3642</v>
      </c>
      <c r="AU4305" s="129" t="s">
        <v>204</v>
      </c>
      <c r="AV4305" s="129" t="s">
        <v>3646</v>
      </c>
      <c r="AW4305" s="129" t="s">
        <v>3672</v>
      </c>
      <c r="AX4305" s="129" t="s">
        <v>3677</v>
      </c>
      <c r="AZ4305" s="129" t="s">
        <v>3984</v>
      </c>
      <c r="BA4305" s="130" t="s">
        <v>17257</v>
      </c>
      <c r="BB4305" s="130" t="s">
        <v>17258</v>
      </c>
      <c r="BH4305" s="124"/>
      <c r="BI4305" s="124"/>
      <c r="BP4305" s="123"/>
      <c r="BQ4305" s="123"/>
      <c r="BR4305" s="123"/>
      <c r="BX4305" s="123"/>
      <c r="BY4305" s="123"/>
      <c r="CB4305" s="129" t="s">
        <v>3642</v>
      </c>
      <c r="CC4305" s="129" t="s">
        <v>204</v>
      </c>
      <c r="CD4305" s="129" t="s">
        <v>3646</v>
      </c>
      <c r="CE4305" s="129" t="s">
        <v>3672</v>
      </c>
      <c r="CF4305" s="129" t="s">
        <v>3677</v>
      </c>
      <c r="CG4305" s="131" t="s">
        <v>18266</v>
      </c>
      <c r="CH4305" s="131" t="s">
        <v>17258</v>
      </c>
      <c r="CI4305" s="124" t="s">
        <v>23288</v>
      </c>
    </row>
    <row r="4306" spans="45:87" ht="15" hidden="1" x14ac:dyDescent="0.25">
      <c r="AS4306" s="124" t="s">
        <v>8501</v>
      </c>
      <c r="AT4306" s="129" t="s">
        <v>3642</v>
      </c>
      <c r="AU4306" s="129" t="s">
        <v>204</v>
      </c>
      <c r="AV4306" s="129" t="s">
        <v>3646</v>
      </c>
      <c r="AW4306" s="129" t="s">
        <v>3672</v>
      </c>
      <c r="AX4306" s="129" t="s">
        <v>3678</v>
      </c>
      <c r="AZ4306" s="129" t="s">
        <v>3984</v>
      </c>
      <c r="BA4306" s="130" t="s">
        <v>17259</v>
      </c>
      <c r="BB4306" s="130" t="s">
        <v>17260</v>
      </c>
      <c r="BH4306" s="124"/>
      <c r="BI4306" s="124"/>
      <c r="BP4306" s="123"/>
      <c r="BQ4306" s="123"/>
      <c r="BR4306" s="123"/>
      <c r="BX4306" s="123"/>
      <c r="BY4306" s="123"/>
      <c r="CB4306" s="129" t="s">
        <v>3642</v>
      </c>
      <c r="CC4306" s="129" t="s">
        <v>204</v>
      </c>
      <c r="CD4306" s="129" t="s">
        <v>3646</v>
      </c>
      <c r="CE4306" s="129" t="s">
        <v>3672</v>
      </c>
      <c r="CF4306" s="129" t="s">
        <v>3678</v>
      </c>
      <c r="CG4306" s="131" t="s">
        <v>18266</v>
      </c>
      <c r="CH4306" s="131" t="s">
        <v>17260</v>
      </c>
      <c r="CI4306" s="124" t="s">
        <v>23289</v>
      </c>
    </row>
    <row r="4307" spans="45:87" ht="15" hidden="1" x14ac:dyDescent="0.25">
      <c r="AS4307" s="124" t="s">
        <v>8502</v>
      </c>
      <c r="AT4307" s="129" t="s">
        <v>3642</v>
      </c>
      <c r="AU4307" s="129" t="s">
        <v>204</v>
      </c>
      <c r="AV4307" s="129" t="s">
        <v>3646</v>
      </c>
      <c r="AW4307" s="129" t="s">
        <v>3672</v>
      </c>
      <c r="AX4307" s="129" t="s">
        <v>3679</v>
      </c>
      <c r="AZ4307" s="129" t="s">
        <v>3984</v>
      </c>
      <c r="BA4307" s="130" t="s">
        <v>17261</v>
      </c>
      <c r="BB4307" s="130" t="s">
        <v>17262</v>
      </c>
      <c r="BH4307" s="124"/>
      <c r="BI4307" s="124"/>
      <c r="BP4307" s="123"/>
      <c r="BQ4307" s="123"/>
      <c r="BR4307" s="123"/>
      <c r="BX4307" s="123"/>
      <c r="BY4307" s="123"/>
      <c r="CB4307" s="129" t="s">
        <v>3642</v>
      </c>
      <c r="CC4307" s="129" t="s">
        <v>204</v>
      </c>
      <c r="CD4307" s="129" t="s">
        <v>3646</v>
      </c>
      <c r="CE4307" s="129" t="s">
        <v>3672</v>
      </c>
      <c r="CF4307" s="129" t="s">
        <v>3679</v>
      </c>
      <c r="CG4307" s="131" t="s">
        <v>18266</v>
      </c>
      <c r="CH4307" s="131" t="s">
        <v>17262</v>
      </c>
      <c r="CI4307" s="124" t="s">
        <v>23290</v>
      </c>
    </row>
    <row r="4308" spans="45:87" ht="15" hidden="1" x14ac:dyDescent="0.25">
      <c r="AS4308" s="124" t="s">
        <v>8503</v>
      </c>
      <c r="AT4308" s="129" t="s">
        <v>3642</v>
      </c>
      <c r="AU4308" s="129" t="s">
        <v>204</v>
      </c>
      <c r="AV4308" s="129" t="s">
        <v>3646</v>
      </c>
      <c r="AW4308" s="129" t="s">
        <v>3672</v>
      </c>
      <c r="AX4308" s="129" t="s">
        <v>3843</v>
      </c>
      <c r="AZ4308" s="129" t="s">
        <v>3984</v>
      </c>
      <c r="BA4308" s="130" t="s">
        <v>17263</v>
      </c>
      <c r="BB4308" s="130" t="s">
        <v>17264</v>
      </c>
      <c r="BH4308" s="124"/>
      <c r="BI4308" s="124"/>
      <c r="BP4308" s="123"/>
      <c r="BQ4308" s="123"/>
      <c r="BR4308" s="123"/>
      <c r="BX4308" s="123"/>
      <c r="BY4308" s="123"/>
      <c r="CB4308" s="129" t="s">
        <v>3642</v>
      </c>
      <c r="CC4308" s="129" t="s">
        <v>204</v>
      </c>
      <c r="CD4308" s="129" t="s">
        <v>3646</v>
      </c>
      <c r="CE4308" s="129" t="s">
        <v>3672</v>
      </c>
      <c r="CF4308" s="129" t="s">
        <v>3843</v>
      </c>
      <c r="CG4308" s="131" t="s">
        <v>18266</v>
      </c>
      <c r="CH4308" s="131" t="s">
        <v>17264</v>
      </c>
      <c r="CI4308" s="124" t="s">
        <v>23291</v>
      </c>
    </row>
    <row r="4309" spans="45:87" ht="15" hidden="1" x14ac:dyDescent="0.25">
      <c r="AS4309" s="124" t="s">
        <v>8504</v>
      </c>
      <c r="AT4309" s="129" t="s">
        <v>3642</v>
      </c>
      <c r="AU4309" s="129" t="s">
        <v>204</v>
      </c>
      <c r="AV4309" s="129" t="s">
        <v>3646</v>
      </c>
      <c r="AW4309" s="129" t="s">
        <v>3672</v>
      </c>
      <c r="AX4309" s="129" t="s">
        <v>3844</v>
      </c>
      <c r="AZ4309" s="129" t="s">
        <v>3984</v>
      </c>
      <c r="BA4309" s="130" t="s">
        <v>17265</v>
      </c>
      <c r="BB4309" s="130" t="s">
        <v>17266</v>
      </c>
      <c r="BH4309" s="124"/>
      <c r="BI4309" s="124"/>
      <c r="BP4309" s="123"/>
      <c r="BQ4309" s="123"/>
      <c r="BR4309" s="123"/>
      <c r="BX4309" s="123"/>
      <c r="BY4309" s="123"/>
      <c r="CB4309" s="129" t="s">
        <v>3642</v>
      </c>
      <c r="CC4309" s="129" t="s">
        <v>204</v>
      </c>
      <c r="CD4309" s="129" t="s">
        <v>3646</v>
      </c>
      <c r="CE4309" s="129" t="s">
        <v>3672</v>
      </c>
      <c r="CF4309" s="129" t="s">
        <v>3844</v>
      </c>
      <c r="CG4309" s="131" t="s">
        <v>18266</v>
      </c>
      <c r="CH4309" s="131" t="s">
        <v>17266</v>
      </c>
      <c r="CI4309" s="124" t="s">
        <v>23292</v>
      </c>
    </row>
    <row r="4310" spans="45:87" ht="15" hidden="1" x14ac:dyDescent="0.25">
      <c r="AS4310" s="124" t="s">
        <v>8505</v>
      </c>
      <c r="AT4310" s="129" t="s">
        <v>3642</v>
      </c>
      <c r="AU4310" s="129" t="s">
        <v>204</v>
      </c>
      <c r="AV4310" s="129" t="s">
        <v>3647</v>
      </c>
      <c r="AW4310" s="129" t="s">
        <v>3680</v>
      </c>
      <c r="AX4310" s="129" t="s">
        <v>3845</v>
      </c>
      <c r="AZ4310" s="129" t="s">
        <v>3984</v>
      </c>
      <c r="BA4310" s="130" t="s">
        <v>17267</v>
      </c>
      <c r="BB4310" s="130" t="s">
        <v>17268</v>
      </c>
      <c r="BH4310" s="124"/>
      <c r="BI4310" s="124"/>
      <c r="BP4310" s="123"/>
      <c r="BQ4310" s="123"/>
      <c r="BR4310" s="123"/>
      <c r="BX4310" s="123"/>
      <c r="BY4310" s="123"/>
      <c r="CB4310" s="129" t="s">
        <v>3642</v>
      </c>
      <c r="CC4310" s="129" t="s">
        <v>204</v>
      </c>
      <c r="CD4310" s="129" t="s">
        <v>3647</v>
      </c>
      <c r="CE4310" s="129" t="s">
        <v>3680</v>
      </c>
      <c r="CF4310" s="129" t="s">
        <v>3845</v>
      </c>
      <c r="CG4310" s="131" t="s">
        <v>18267</v>
      </c>
      <c r="CH4310" s="131" t="s">
        <v>17268</v>
      </c>
      <c r="CI4310" s="124" t="s">
        <v>23293</v>
      </c>
    </row>
    <row r="4311" spans="45:87" ht="15" hidden="1" x14ac:dyDescent="0.25">
      <c r="AS4311" s="124" t="s">
        <v>8506</v>
      </c>
      <c r="AT4311" s="129" t="s">
        <v>3642</v>
      </c>
      <c r="AU4311" s="129" t="s">
        <v>204</v>
      </c>
      <c r="AV4311" s="129" t="s">
        <v>3647</v>
      </c>
      <c r="AW4311" s="129" t="s">
        <v>3680</v>
      </c>
      <c r="AX4311" s="129" t="s">
        <v>3846</v>
      </c>
      <c r="AZ4311" s="129" t="s">
        <v>3984</v>
      </c>
      <c r="BA4311" s="130" t="s">
        <v>17269</v>
      </c>
      <c r="BB4311" s="130" t="s">
        <v>17270</v>
      </c>
      <c r="BH4311" s="124"/>
      <c r="BI4311" s="124"/>
      <c r="BP4311" s="123"/>
      <c r="BQ4311" s="123"/>
      <c r="BR4311" s="123"/>
      <c r="BX4311" s="123"/>
      <c r="BY4311" s="123"/>
      <c r="CB4311" s="129" t="s">
        <v>3642</v>
      </c>
      <c r="CC4311" s="129" t="s">
        <v>204</v>
      </c>
      <c r="CD4311" s="129" t="s">
        <v>3647</v>
      </c>
      <c r="CE4311" s="129" t="s">
        <v>3680</v>
      </c>
      <c r="CF4311" s="129" t="s">
        <v>3846</v>
      </c>
      <c r="CG4311" s="131" t="s">
        <v>18267</v>
      </c>
      <c r="CH4311" s="131" t="s">
        <v>17270</v>
      </c>
      <c r="CI4311" s="124" t="s">
        <v>23294</v>
      </c>
    </row>
    <row r="4312" spans="45:87" ht="15" hidden="1" x14ac:dyDescent="0.25">
      <c r="AS4312" s="124" t="s">
        <v>8507</v>
      </c>
      <c r="AT4312" s="129" t="s">
        <v>3642</v>
      </c>
      <c r="AU4312" s="129" t="s">
        <v>204</v>
      </c>
      <c r="AV4312" s="129" t="s">
        <v>3647</v>
      </c>
      <c r="AW4312" s="129" t="s">
        <v>3680</v>
      </c>
      <c r="AX4312" s="129" t="s">
        <v>3847</v>
      </c>
      <c r="AZ4312" s="129" t="s">
        <v>3984</v>
      </c>
      <c r="BA4312" s="130" t="s">
        <v>17271</v>
      </c>
      <c r="BB4312" s="130" t="s">
        <v>17272</v>
      </c>
      <c r="BH4312" s="124"/>
      <c r="BI4312" s="124"/>
      <c r="BP4312" s="123"/>
      <c r="BQ4312" s="123"/>
      <c r="BR4312" s="123"/>
      <c r="BX4312" s="123"/>
      <c r="BY4312" s="123"/>
      <c r="CB4312" s="129" t="s">
        <v>3642</v>
      </c>
      <c r="CC4312" s="129" t="s">
        <v>204</v>
      </c>
      <c r="CD4312" s="129" t="s">
        <v>3647</v>
      </c>
      <c r="CE4312" s="129" t="s">
        <v>3680</v>
      </c>
      <c r="CF4312" s="129" t="s">
        <v>3847</v>
      </c>
      <c r="CG4312" s="131" t="s">
        <v>18267</v>
      </c>
      <c r="CH4312" s="131" t="s">
        <v>17272</v>
      </c>
      <c r="CI4312" s="124" t="s">
        <v>23295</v>
      </c>
    </row>
    <row r="4313" spans="45:87" ht="15" hidden="1" x14ac:dyDescent="0.25">
      <c r="AS4313" s="124" t="s">
        <v>8508</v>
      </c>
      <c r="AT4313" s="129" t="s">
        <v>3642</v>
      </c>
      <c r="AU4313" s="129" t="s">
        <v>204</v>
      </c>
      <c r="AV4313" s="129" t="s">
        <v>3647</v>
      </c>
      <c r="AW4313" s="129" t="s">
        <v>3680</v>
      </c>
      <c r="AX4313" s="129" t="s">
        <v>3848</v>
      </c>
      <c r="AZ4313" s="129" t="s">
        <v>3984</v>
      </c>
      <c r="BA4313" s="130" t="s">
        <v>17273</v>
      </c>
      <c r="BB4313" s="130" t="s">
        <v>17274</v>
      </c>
      <c r="BH4313" s="124"/>
      <c r="BI4313" s="124"/>
      <c r="BP4313" s="123"/>
      <c r="BQ4313" s="123"/>
      <c r="BR4313" s="123"/>
      <c r="BX4313" s="123"/>
      <c r="BY4313" s="123"/>
      <c r="CB4313" s="129" t="s">
        <v>3642</v>
      </c>
      <c r="CC4313" s="129" t="s">
        <v>204</v>
      </c>
      <c r="CD4313" s="129" t="s">
        <v>3647</v>
      </c>
      <c r="CE4313" s="129" t="s">
        <v>3680</v>
      </c>
      <c r="CF4313" s="129" t="s">
        <v>3848</v>
      </c>
      <c r="CG4313" s="131" t="s">
        <v>18267</v>
      </c>
      <c r="CH4313" s="131" t="s">
        <v>17274</v>
      </c>
      <c r="CI4313" s="124" t="s">
        <v>23296</v>
      </c>
    </row>
    <row r="4314" spans="45:87" ht="15" hidden="1" x14ac:dyDescent="0.25">
      <c r="AS4314" s="124" t="s">
        <v>8509</v>
      </c>
      <c r="AT4314" s="129" t="s">
        <v>3642</v>
      </c>
      <c r="AU4314" s="129" t="s">
        <v>204</v>
      </c>
      <c r="AV4314" s="129" t="s">
        <v>3647</v>
      </c>
      <c r="AW4314" s="129" t="s">
        <v>3680</v>
      </c>
      <c r="AX4314" s="129" t="s">
        <v>3849</v>
      </c>
      <c r="AZ4314" s="129" t="s">
        <v>3984</v>
      </c>
      <c r="BA4314" s="130" t="s">
        <v>17275</v>
      </c>
      <c r="BB4314" s="130" t="s">
        <v>17276</v>
      </c>
      <c r="BH4314" s="124"/>
      <c r="BI4314" s="124"/>
      <c r="BP4314" s="123"/>
      <c r="BQ4314" s="123"/>
      <c r="BR4314" s="123"/>
      <c r="BX4314" s="123"/>
      <c r="BY4314" s="123"/>
      <c r="CB4314" s="129" t="s">
        <v>3642</v>
      </c>
      <c r="CC4314" s="129" t="s">
        <v>204</v>
      </c>
      <c r="CD4314" s="129" t="s">
        <v>3647</v>
      </c>
      <c r="CE4314" s="129" t="s">
        <v>3680</v>
      </c>
      <c r="CF4314" s="129" t="s">
        <v>3849</v>
      </c>
      <c r="CG4314" s="131" t="s">
        <v>18267</v>
      </c>
      <c r="CH4314" s="131" t="s">
        <v>17276</v>
      </c>
      <c r="CI4314" s="124" t="s">
        <v>23297</v>
      </c>
    </row>
    <row r="4315" spans="45:87" ht="15" hidden="1" x14ac:dyDescent="0.25">
      <c r="AS4315" s="124" t="s">
        <v>8510</v>
      </c>
      <c r="AT4315" s="129" t="s">
        <v>3642</v>
      </c>
      <c r="AU4315" s="129" t="s">
        <v>204</v>
      </c>
      <c r="AV4315" s="129" t="s">
        <v>3647</v>
      </c>
      <c r="AW4315" s="129" t="s">
        <v>3680</v>
      </c>
      <c r="AX4315" s="129" t="s">
        <v>3850</v>
      </c>
      <c r="AZ4315" s="129" t="s">
        <v>3984</v>
      </c>
      <c r="BA4315" s="130" t="s">
        <v>17277</v>
      </c>
      <c r="BB4315" s="130" t="s">
        <v>17278</v>
      </c>
      <c r="BH4315" s="124"/>
      <c r="BI4315" s="124"/>
      <c r="BP4315" s="123"/>
      <c r="BQ4315" s="123"/>
      <c r="BR4315" s="123"/>
      <c r="BX4315" s="123"/>
      <c r="BY4315" s="123"/>
      <c r="CB4315" s="129" t="s">
        <v>3642</v>
      </c>
      <c r="CC4315" s="129" t="s">
        <v>204</v>
      </c>
      <c r="CD4315" s="129" t="s">
        <v>3647</v>
      </c>
      <c r="CE4315" s="129" t="s">
        <v>3680</v>
      </c>
      <c r="CF4315" s="129" t="s">
        <v>3850</v>
      </c>
      <c r="CG4315" s="131" t="s">
        <v>18267</v>
      </c>
      <c r="CH4315" s="131" t="s">
        <v>17278</v>
      </c>
      <c r="CI4315" s="124" t="s">
        <v>23298</v>
      </c>
    </row>
    <row r="4316" spans="45:87" ht="15" hidden="1" x14ac:dyDescent="0.25">
      <c r="AS4316" s="124" t="s">
        <v>8511</v>
      </c>
      <c r="AT4316" s="129" t="s">
        <v>3642</v>
      </c>
      <c r="AU4316" s="129" t="s">
        <v>204</v>
      </c>
      <c r="AV4316" s="129" t="s">
        <v>3647</v>
      </c>
      <c r="AW4316" s="129" t="s">
        <v>3680</v>
      </c>
      <c r="AX4316" s="129" t="s">
        <v>3851</v>
      </c>
      <c r="AZ4316" s="129" t="s">
        <v>3984</v>
      </c>
      <c r="BA4316" s="130" t="s">
        <v>17279</v>
      </c>
      <c r="BB4316" s="130" t="s">
        <v>17280</v>
      </c>
      <c r="BH4316" s="124"/>
      <c r="BI4316" s="124"/>
      <c r="BP4316" s="123"/>
      <c r="BQ4316" s="123"/>
      <c r="BR4316" s="123"/>
      <c r="BX4316" s="123"/>
      <c r="BY4316" s="123"/>
      <c r="CB4316" s="129" t="s">
        <v>3642</v>
      </c>
      <c r="CC4316" s="129" t="s">
        <v>204</v>
      </c>
      <c r="CD4316" s="129" t="s">
        <v>3647</v>
      </c>
      <c r="CE4316" s="129" t="s">
        <v>3680</v>
      </c>
      <c r="CF4316" s="129" t="s">
        <v>3851</v>
      </c>
      <c r="CG4316" s="131" t="s">
        <v>18267</v>
      </c>
      <c r="CH4316" s="131" t="s">
        <v>17280</v>
      </c>
      <c r="CI4316" s="124" t="s">
        <v>23299</v>
      </c>
    </row>
    <row r="4317" spans="45:87" ht="15" hidden="1" x14ac:dyDescent="0.25">
      <c r="AS4317" s="124" t="s">
        <v>8512</v>
      </c>
      <c r="AT4317" s="129" t="s">
        <v>3642</v>
      </c>
      <c r="AU4317" s="129" t="s">
        <v>204</v>
      </c>
      <c r="AV4317" s="129" t="s">
        <v>3647</v>
      </c>
      <c r="AW4317" s="129" t="s">
        <v>3680</v>
      </c>
      <c r="AX4317" s="129" t="s">
        <v>3682</v>
      </c>
      <c r="AZ4317" s="129" t="s">
        <v>3984</v>
      </c>
      <c r="BA4317" s="130" t="s">
        <v>17281</v>
      </c>
      <c r="BB4317" s="130" t="s">
        <v>17282</v>
      </c>
      <c r="BH4317" s="124"/>
      <c r="BI4317" s="124"/>
      <c r="BP4317" s="123"/>
      <c r="BQ4317" s="123"/>
      <c r="BR4317" s="123"/>
      <c r="BX4317" s="123"/>
      <c r="BY4317" s="123"/>
      <c r="CB4317" s="129" t="s">
        <v>3642</v>
      </c>
      <c r="CC4317" s="129" t="s">
        <v>204</v>
      </c>
      <c r="CD4317" s="129" t="s">
        <v>3647</v>
      </c>
      <c r="CE4317" s="129" t="s">
        <v>3680</v>
      </c>
      <c r="CF4317" s="129" t="s">
        <v>3682</v>
      </c>
      <c r="CG4317" s="131" t="s">
        <v>18267</v>
      </c>
      <c r="CH4317" s="131" t="s">
        <v>17282</v>
      </c>
      <c r="CI4317" s="124" t="s">
        <v>23300</v>
      </c>
    </row>
    <row r="4318" spans="45:87" ht="15" hidden="1" x14ac:dyDescent="0.25">
      <c r="AS4318" s="124" t="s">
        <v>8513</v>
      </c>
      <c r="AT4318" s="129" t="s">
        <v>3642</v>
      </c>
      <c r="AU4318" s="129" t="s">
        <v>204</v>
      </c>
      <c r="AV4318" s="129" t="s">
        <v>3647</v>
      </c>
      <c r="AW4318" s="129" t="s">
        <v>3680</v>
      </c>
      <c r="AX4318" s="129" t="s">
        <v>3852</v>
      </c>
      <c r="AZ4318" s="129" t="s">
        <v>3984</v>
      </c>
      <c r="BA4318" s="130" t="s">
        <v>17283</v>
      </c>
      <c r="BB4318" s="130" t="s">
        <v>17284</v>
      </c>
      <c r="BH4318" s="124"/>
      <c r="BI4318" s="124"/>
      <c r="BP4318" s="123"/>
      <c r="BQ4318" s="123"/>
      <c r="BR4318" s="123"/>
      <c r="BX4318" s="123"/>
      <c r="BY4318" s="123"/>
      <c r="CB4318" s="129" t="s">
        <v>3642</v>
      </c>
      <c r="CC4318" s="129" t="s">
        <v>204</v>
      </c>
      <c r="CD4318" s="129" t="s">
        <v>3647</v>
      </c>
      <c r="CE4318" s="129" t="s">
        <v>3680</v>
      </c>
      <c r="CF4318" s="129" t="s">
        <v>3852</v>
      </c>
      <c r="CG4318" s="131" t="s">
        <v>18267</v>
      </c>
      <c r="CH4318" s="131" t="s">
        <v>17284</v>
      </c>
      <c r="CI4318" s="124" t="s">
        <v>23301</v>
      </c>
    </row>
    <row r="4319" spans="45:87" ht="15" hidden="1" x14ac:dyDescent="0.25">
      <c r="AS4319" s="124" t="s">
        <v>8514</v>
      </c>
      <c r="AT4319" s="129" t="s">
        <v>3642</v>
      </c>
      <c r="AU4319" s="129" t="s">
        <v>204</v>
      </c>
      <c r="AV4319" s="129" t="s">
        <v>3647</v>
      </c>
      <c r="AW4319" s="129" t="s">
        <v>3680</v>
      </c>
      <c r="AX4319" s="129" t="s">
        <v>3853</v>
      </c>
      <c r="AZ4319" s="129" t="s">
        <v>3984</v>
      </c>
      <c r="BA4319" s="130" t="s">
        <v>17285</v>
      </c>
      <c r="BB4319" s="130" t="s">
        <v>17286</v>
      </c>
      <c r="BH4319" s="124"/>
      <c r="BI4319" s="124"/>
      <c r="BP4319" s="123"/>
      <c r="BQ4319" s="123"/>
      <c r="BR4319" s="123"/>
      <c r="BX4319" s="123"/>
      <c r="BY4319" s="123"/>
      <c r="CB4319" s="129" t="s">
        <v>3642</v>
      </c>
      <c r="CC4319" s="129" t="s">
        <v>204</v>
      </c>
      <c r="CD4319" s="129" t="s">
        <v>3647</v>
      </c>
      <c r="CE4319" s="129" t="s">
        <v>3680</v>
      </c>
      <c r="CF4319" s="129" t="s">
        <v>3853</v>
      </c>
      <c r="CG4319" s="131" t="s">
        <v>18267</v>
      </c>
      <c r="CH4319" s="131" t="s">
        <v>17286</v>
      </c>
      <c r="CI4319" s="124" t="s">
        <v>23302</v>
      </c>
    </row>
    <row r="4320" spans="45:87" ht="15" hidden="1" x14ac:dyDescent="0.25">
      <c r="AS4320" s="124" t="s">
        <v>8515</v>
      </c>
      <c r="AT4320" s="129" t="s">
        <v>3642</v>
      </c>
      <c r="AU4320" s="129" t="s">
        <v>204</v>
      </c>
      <c r="AV4320" s="129" t="s">
        <v>3647</v>
      </c>
      <c r="AW4320" s="129" t="s">
        <v>3680</v>
      </c>
      <c r="AX4320" s="129" t="s">
        <v>3683</v>
      </c>
      <c r="AZ4320" s="129" t="s">
        <v>3984</v>
      </c>
      <c r="BA4320" s="130" t="s">
        <v>17287</v>
      </c>
      <c r="BB4320" s="130" t="s">
        <v>17288</v>
      </c>
      <c r="BH4320" s="124"/>
      <c r="BI4320" s="124"/>
      <c r="BP4320" s="123"/>
      <c r="BQ4320" s="123"/>
      <c r="BR4320" s="123"/>
      <c r="BX4320" s="123"/>
      <c r="BY4320" s="123"/>
      <c r="CB4320" s="129" t="s">
        <v>3642</v>
      </c>
      <c r="CC4320" s="129" t="s">
        <v>204</v>
      </c>
      <c r="CD4320" s="129" t="s">
        <v>3647</v>
      </c>
      <c r="CE4320" s="129" t="s">
        <v>3680</v>
      </c>
      <c r="CF4320" s="129" t="s">
        <v>3683</v>
      </c>
      <c r="CG4320" s="131" t="s">
        <v>18267</v>
      </c>
      <c r="CH4320" s="131" t="s">
        <v>17288</v>
      </c>
      <c r="CI4320" s="124" t="s">
        <v>23303</v>
      </c>
    </row>
    <row r="4321" spans="45:87" ht="15" hidden="1" x14ac:dyDescent="0.25">
      <c r="AS4321" s="124" t="s">
        <v>8516</v>
      </c>
      <c r="AT4321" s="129" t="s">
        <v>3642</v>
      </c>
      <c r="AU4321" s="129" t="s">
        <v>204</v>
      </c>
      <c r="AV4321" s="129" t="s">
        <v>3647</v>
      </c>
      <c r="AW4321" s="129" t="s">
        <v>3680</v>
      </c>
      <c r="AX4321" s="129" t="s">
        <v>3854</v>
      </c>
      <c r="AZ4321" s="129" t="s">
        <v>3984</v>
      </c>
      <c r="BA4321" s="130" t="s">
        <v>17289</v>
      </c>
      <c r="BB4321" s="130" t="s">
        <v>17290</v>
      </c>
      <c r="BH4321" s="124"/>
      <c r="BI4321" s="124"/>
      <c r="BP4321" s="123"/>
      <c r="BQ4321" s="123"/>
      <c r="BR4321" s="123"/>
      <c r="BX4321" s="123"/>
      <c r="BY4321" s="123"/>
      <c r="CB4321" s="129" t="s">
        <v>3642</v>
      </c>
      <c r="CC4321" s="129" t="s">
        <v>204</v>
      </c>
      <c r="CD4321" s="129" t="s">
        <v>3647</v>
      </c>
      <c r="CE4321" s="129" t="s">
        <v>3680</v>
      </c>
      <c r="CF4321" s="129" t="s">
        <v>3854</v>
      </c>
      <c r="CG4321" s="131" t="s">
        <v>18267</v>
      </c>
      <c r="CH4321" s="131" t="s">
        <v>17290</v>
      </c>
      <c r="CI4321" s="124" t="s">
        <v>23304</v>
      </c>
    </row>
    <row r="4322" spans="45:87" ht="15" hidden="1" x14ac:dyDescent="0.25">
      <c r="AS4322" s="124" t="s">
        <v>8517</v>
      </c>
      <c r="AT4322" s="129" t="s">
        <v>3642</v>
      </c>
      <c r="AU4322" s="129" t="s">
        <v>204</v>
      </c>
      <c r="AV4322" s="129" t="s">
        <v>3647</v>
      </c>
      <c r="AW4322" s="129" t="s">
        <v>3680</v>
      </c>
      <c r="AX4322" s="129" t="s">
        <v>3855</v>
      </c>
      <c r="AZ4322" s="129" t="s">
        <v>3984</v>
      </c>
      <c r="BA4322" s="130" t="s">
        <v>17291</v>
      </c>
      <c r="BB4322" s="130" t="s">
        <v>17292</v>
      </c>
      <c r="BH4322" s="124"/>
      <c r="BI4322" s="124"/>
      <c r="BP4322" s="123"/>
      <c r="BQ4322" s="123"/>
      <c r="BR4322" s="123"/>
      <c r="BX4322" s="123"/>
      <c r="BY4322" s="123"/>
      <c r="CB4322" s="129" t="s">
        <v>3642</v>
      </c>
      <c r="CC4322" s="129" t="s">
        <v>204</v>
      </c>
      <c r="CD4322" s="129" t="s">
        <v>3647</v>
      </c>
      <c r="CE4322" s="129" t="s">
        <v>3680</v>
      </c>
      <c r="CF4322" s="129" t="s">
        <v>3855</v>
      </c>
      <c r="CG4322" s="131" t="s">
        <v>18267</v>
      </c>
      <c r="CH4322" s="131" t="s">
        <v>17292</v>
      </c>
      <c r="CI4322" s="124" t="s">
        <v>23305</v>
      </c>
    </row>
    <row r="4323" spans="45:87" ht="15" hidden="1" x14ac:dyDescent="0.25">
      <c r="AS4323" s="124" t="s">
        <v>8518</v>
      </c>
      <c r="AT4323" s="129" t="s">
        <v>3642</v>
      </c>
      <c r="AU4323" s="129" t="s">
        <v>204</v>
      </c>
      <c r="AV4323" s="129" t="s">
        <v>3647</v>
      </c>
      <c r="AW4323" s="129" t="s">
        <v>3680</v>
      </c>
      <c r="AX4323" s="129" t="s">
        <v>3684</v>
      </c>
      <c r="AZ4323" s="129" t="s">
        <v>3984</v>
      </c>
      <c r="BA4323" s="130" t="s">
        <v>17293</v>
      </c>
      <c r="BB4323" s="130" t="s">
        <v>17294</v>
      </c>
      <c r="BH4323" s="124"/>
      <c r="BI4323" s="124"/>
      <c r="BP4323" s="123"/>
      <c r="BQ4323" s="123"/>
      <c r="BR4323" s="123"/>
      <c r="BX4323" s="123"/>
      <c r="BY4323" s="123"/>
      <c r="CB4323" s="129" t="s">
        <v>3642</v>
      </c>
      <c r="CC4323" s="129" t="s">
        <v>204</v>
      </c>
      <c r="CD4323" s="129" t="s">
        <v>3647</v>
      </c>
      <c r="CE4323" s="129" t="s">
        <v>3680</v>
      </c>
      <c r="CF4323" s="129" t="s">
        <v>3684</v>
      </c>
      <c r="CG4323" s="131" t="s">
        <v>18267</v>
      </c>
      <c r="CH4323" s="131" t="s">
        <v>17294</v>
      </c>
      <c r="CI4323" s="124" t="s">
        <v>23306</v>
      </c>
    </row>
    <row r="4324" spans="45:87" ht="15" hidden="1" x14ac:dyDescent="0.25">
      <c r="AS4324" s="124" t="s">
        <v>8519</v>
      </c>
      <c r="AT4324" s="129" t="s">
        <v>3642</v>
      </c>
      <c r="AU4324" s="129" t="s">
        <v>204</v>
      </c>
      <c r="AV4324" s="129" t="s">
        <v>3647</v>
      </c>
      <c r="AW4324" s="129" t="s">
        <v>3680</v>
      </c>
      <c r="AX4324" s="129" t="s">
        <v>3856</v>
      </c>
      <c r="AZ4324" s="129" t="s">
        <v>3984</v>
      </c>
      <c r="BA4324" s="130" t="s">
        <v>17295</v>
      </c>
      <c r="BB4324" s="130" t="s">
        <v>17296</v>
      </c>
      <c r="BH4324" s="124"/>
      <c r="BI4324" s="124"/>
      <c r="BP4324" s="123"/>
      <c r="BQ4324" s="123"/>
      <c r="BR4324" s="123"/>
      <c r="BX4324" s="123"/>
      <c r="BY4324" s="123"/>
      <c r="CB4324" s="129" t="s">
        <v>3642</v>
      </c>
      <c r="CC4324" s="129" t="s">
        <v>204</v>
      </c>
      <c r="CD4324" s="129" t="s">
        <v>3647</v>
      </c>
      <c r="CE4324" s="129" t="s">
        <v>3680</v>
      </c>
      <c r="CF4324" s="129" t="s">
        <v>3856</v>
      </c>
      <c r="CG4324" s="131" t="s">
        <v>18267</v>
      </c>
      <c r="CH4324" s="131" t="s">
        <v>17296</v>
      </c>
      <c r="CI4324" s="124" t="s">
        <v>23307</v>
      </c>
    </row>
    <row r="4325" spans="45:87" ht="15" hidden="1" x14ac:dyDescent="0.25">
      <c r="AS4325" s="124" t="s">
        <v>8520</v>
      </c>
      <c r="AT4325" s="129" t="s">
        <v>3642</v>
      </c>
      <c r="AU4325" s="129" t="s">
        <v>204</v>
      </c>
      <c r="AV4325" s="129" t="s">
        <v>3647</v>
      </c>
      <c r="AW4325" s="129" t="s">
        <v>3680</v>
      </c>
      <c r="AX4325" s="129" t="s">
        <v>3857</v>
      </c>
      <c r="AZ4325" s="129" t="s">
        <v>3984</v>
      </c>
      <c r="BA4325" s="130" t="s">
        <v>17297</v>
      </c>
      <c r="BB4325" s="130" t="s">
        <v>17298</v>
      </c>
      <c r="BH4325" s="124"/>
      <c r="BI4325" s="124"/>
      <c r="BP4325" s="123"/>
      <c r="BQ4325" s="123"/>
      <c r="BR4325" s="123"/>
      <c r="BX4325" s="123"/>
      <c r="BY4325" s="123"/>
      <c r="CB4325" s="129" t="s">
        <v>3642</v>
      </c>
      <c r="CC4325" s="129" t="s">
        <v>204</v>
      </c>
      <c r="CD4325" s="129" t="s">
        <v>3647</v>
      </c>
      <c r="CE4325" s="129" t="s">
        <v>3680</v>
      </c>
      <c r="CF4325" s="129" t="s">
        <v>3857</v>
      </c>
      <c r="CG4325" s="131" t="s">
        <v>18267</v>
      </c>
      <c r="CH4325" s="131" t="s">
        <v>17298</v>
      </c>
      <c r="CI4325" s="124" t="s">
        <v>23308</v>
      </c>
    </row>
    <row r="4326" spans="45:87" ht="15" hidden="1" x14ac:dyDescent="0.25">
      <c r="AS4326" s="124" t="s">
        <v>8521</v>
      </c>
      <c r="AT4326" s="129" t="s">
        <v>3642</v>
      </c>
      <c r="AU4326" s="129" t="s">
        <v>204</v>
      </c>
      <c r="AV4326" s="129" t="s">
        <v>3647</v>
      </c>
      <c r="AW4326" s="129" t="s">
        <v>3680</v>
      </c>
      <c r="AX4326" s="129" t="s">
        <v>3858</v>
      </c>
      <c r="AZ4326" s="129" t="s">
        <v>3984</v>
      </c>
      <c r="BA4326" s="130" t="s">
        <v>17299</v>
      </c>
      <c r="BB4326" s="130" t="s">
        <v>17300</v>
      </c>
      <c r="BH4326" s="124"/>
      <c r="BI4326" s="124"/>
      <c r="BP4326" s="123"/>
      <c r="BQ4326" s="123"/>
      <c r="BR4326" s="123"/>
      <c r="BX4326" s="123"/>
      <c r="BY4326" s="123"/>
      <c r="CB4326" s="129" t="s">
        <v>3642</v>
      </c>
      <c r="CC4326" s="129" t="s">
        <v>204</v>
      </c>
      <c r="CD4326" s="129" t="s">
        <v>3647</v>
      </c>
      <c r="CE4326" s="129" t="s">
        <v>3680</v>
      </c>
      <c r="CF4326" s="129" t="s">
        <v>3858</v>
      </c>
      <c r="CG4326" s="131" t="s">
        <v>18267</v>
      </c>
      <c r="CH4326" s="131" t="s">
        <v>17300</v>
      </c>
      <c r="CI4326" s="124" t="s">
        <v>23309</v>
      </c>
    </row>
    <row r="4327" spans="45:87" ht="15" hidden="1" x14ac:dyDescent="0.25">
      <c r="AS4327" s="124" t="s">
        <v>8522</v>
      </c>
      <c r="AT4327" s="129" t="s">
        <v>3642</v>
      </c>
      <c r="AU4327" s="129" t="s">
        <v>204</v>
      </c>
      <c r="AV4327" s="129" t="s">
        <v>3647</v>
      </c>
      <c r="AW4327" s="129" t="s">
        <v>3680</v>
      </c>
      <c r="AX4327" s="129" t="s">
        <v>3859</v>
      </c>
      <c r="AZ4327" s="129" t="s">
        <v>3984</v>
      </c>
      <c r="BA4327" s="130" t="s">
        <v>17301</v>
      </c>
      <c r="BB4327" s="130" t="s">
        <v>17302</v>
      </c>
      <c r="BH4327" s="124"/>
      <c r="BI4327" s="124"/>
      <c r="BP4327" s="123"/>
      <c r="BQ4327" s="123"/>
      <c r="BR4327" s="123"/>
      <c r="BX4327" s="123"/>
      <c r="BY4327" s="123"/>
      <c r="CB4327" s="129" t="s">
        <v>3642</v>
      </c>
      <c r="CC4327" s="129" t="s">
        <v>204</v>
      </c>
      <c r="CD4327" s="129" t="s">
        <v>3647</v>
      </c>
      <c r="CE4327" s="129" t="s">
        <v>3680</v>
      </c>
      <c r="CF4327" s="129" t="s">
        <v>3859</v>
      </c>
      <c r="CG4327" s="131" t="s">
        <v>18267</v>
      </c>
      <c r="CH4327" s="131" t="s">
        <v>17302</v>
      </c>
      <c r="CI4327" s="124" t="s">
        <v>23310</v>
      </c>
    </row>
    <row r="4328" spans="45:87" ht="15" hidden="1" x14ac:dyDescent="0.25">
      <c r="AS4328" s="124" t="s">
        <v>8523</v>
      </c>
      <c r="AT4328" s="129" t="s">
        <v>3642</v>
      </c>
      <c r="AU4328" s="129" t="s">
        <v>204</v>
      </c>
      <c r="AV4328" s="129" t="s">
        <v>3647</v>
      </c>
      <c r="AW4328" s="129" t="s">
        <v>3680</v>
      </c>
      <c r="AX4328" s="129" t="s">
        <v>3860</v>
      </c>
      <c r="AZ4328" s="129" t="s">
        <v>3984</v>
      </c>
      <c r="BA4328" s="130" t="s">
        <v>17303</v>
      </c>
      <c r="BB4328" s="130" t="s">
        <v>17304</v>
      </c>
      <c r="BH4328" s="124"/>
      <c r="BI4328" s="124"/>
      <c r="BP4328" s="123"/>
      <c r="BQ4328" s="123"/>
      <c r="BR4328" s="123"/>
      <c r="BX4328" s="123"/>
      <c r="BY4328" s="123"/>
      <c r="CB4328" s="129" t="s">
        <v>3642</v>
      </c>
      <c r="CC4328" s="129" t="s">
        <v>204</v>
      </c>
      <c r="CD4328" s="129" t="s">
        <v>3647</v>
      </c>
      <c r="CE4328" s="129" t="s">
        <v>3680</v>
      </c>
      <c r="CF4328" s="129" t="s">
        <v>3860</v>
      </c>
      <c r="CG4328" s="131" t="s">
        <v>18267</v>
      </c>
      <c r="CH4328" s="131" t="s">
        <v>17304</v>
      </c>
      <c r="CI4328" s="124" t="s">
        <v>23311</v>
      </c>
    </row>
    <row r="4329" spans="45:87" ht="15" hidden="1" x14ac:dyDescent="0.25">
      <c r="AS4329" s="124" t="s">
        <v>8524</v>
      </c>
      <c r="AT4329" s="129" t="s">
        <v>3642</v>
      </c>
      <c r="AU4329" s="129" t="s">
        <v>204</v>
      </c>
      <c r="AV4329" s="129" t="s">
        <v>3647</v>
      </c>
      <c r="AW4329" s="129" t="s">
        <v>3680</v>
      </c>
      <c r="AX4329" s="129" t="s">
        <v>3861</v>
      </c>
      <c r="AZ4329" s="129" t="s">
        <v>3984</v>
      </c>
      <c r="BA4329" s="130" t="s">
        <v>17305</v>
      </c>
      <c r="BB4329" s="130" t="s">
        <v>17306</v>
      </c>
      <c r="BH4329" s="124"/>
      <c r="BI4329" s="124"/>
      <c r="BP4329" s="123"/>
      <c r="BQ4329" s="123"/>
      <c r="BR4329" s="123"/>
      <c r="BX4329" s="123"/>
      <c r="BY4329" s="123"/>
      <c r="CB4329" s="129" t="s">
        <v>3642</v>
      </c>
      <c r="CC4329" s="129" t="s">
        <v>204</v>
      </c>
      <c r="CD4329" s="129" t="s">
        <v>3647</v>
      </c>
      <c r="CE4329" s="129" t="s">
        <v>3680</v>
      </c>
      <c r="CF4329" s="129" t="s">
        <v>3861</v>
      </c>
      <c r="CG4329" s="131" t="s">
        <v>18267</v>
      </c>
      <c r="CH4329" s="131" t="s">
        <v>17306</v>
      </c>
      <c r="CI4329" s="124" t="s">
        <v>23312</v>
      </c>
    </row>
    <row r="4330" spans="45:87" ht="15" hidden="1" x14ac:dyDescent="0.25">
      <c r="AS4330" s="124" t="s">
        <v>8525</v>
      </c>
      <c r="AT4330" s="129" t="s">
        <v>3642</v>
      </c>
      <c r="AU4330" s="129" t="s">
        <v>204</v>
      </c>
      <c r="AV4330" s="129" t="s">
        <v>3647</v>
      </c>
      <c r="AW4330" s="129" t="s">
        <v>3680</v>
      </c>
      <c r="AX4330" s="129" t="s">
        <v>3862</v>
      </c>
      <c r="AZ4330" s="129" t="s">
        <v>3984</v>
      </c>
      <c r="BA4330" s="130" t="s">
        <v>17307</v>
      </c>
      <c r="BB4330" s="130" t="s">
        <v>17308</v>
      </c>
      <c r="BH4330" s="124"/>
      <c r="BI4330" s="124"/>
      <c r="BP4330" s="123"/>
      <c r="BQ4330" s="123"/>
      <c r="BR4330" s="123"/>
      <c r="BX4330" s="123"/>
      <c r="BY4330" s="123"/>
      <c r="CB4330" s="129" t="s">
        <v>3642</v>
      </c>
      <c r="CC4330" s="129" t="s">
        <v>204</v>
      </c>
      <c r="CD4330" s="129" t="s">
        <v>3647</v>
      </c>
      <c r="CE4330" s="129" t="s">
        <v>3680</v>
      </c>
      <c r="CF4330" s="129" t="s">
        <v>3862</v>
      </c>
      <c r="CG4330" s="131" t="s">
        <v>18267</v>
      </c>
      <c r="CH4330" s="131" t="s">
        <v>17308</v>
      </c>
      <c r="CI4330" s="124" t="s">
        <v>23313</v>
      </c>
    </row>
    <row r="4331" spans="45:87" ht="15" hidden="1" x14ac:dyDescent="0.25">
      <c r="AS4331" s="124" t="s">
        <v>8526</v>
      </c>
      <c r="AT4331" s="129" t="s">
        <v>3642</v>
      </c>
      <c r="AU4331" s="129" t="s">
        <v>204</v>
      </c>
      <c r="AV4331" s="129" t="s">
        <v>3647</v>
      </c>
      <c r="AW4331" s="129" t="s">
        <v>3680</v>
      </c>
      <c r="AX4331" s="129" t="s">
        <v>3863</v>
      </c>
      <c r="AZ4331" s="129" t="s">
        <v>3984</v>
      </c>
      <c r="BA4331" s="130" t="s">
        <v>17309</v>
      </c>
      <c r="BB4331" s="130" t="s">
        <v>17310</v>
      </c>
      <c r="BH4331" s="124"/>
      <c r="BI4331" s="124"/>
      <c r="BP4331" s="123"/>
      <c r="BQ4331" s="123"/>
      <c r="BR4331" s="123"/>
      <c r="BX4331" s="123"/>
      <c r="BY4331" s="123"/>
      <c r="CB4331" s="129" t="s">
        <v>3642</v>
      </c>
      <c r="CC4331" s="129" t="s">
        <v>204</v>
      </c>
      <c r="CD4331" s="129" t="s">
        <v>3647</v>
      </c>
      <c r="CE4331" s="129" t="s">
        <v>3680</v>
      </c>
      <c r="CF4331" s="129" t="s">
        <v>3863</v>
      </c>
      <c r="CG4331" s="131" t="s">
        <v>18267</v>
      </c>
      <c r="CH4331" s="131" t="s">
        <v>17310</v>
      </c>
      <c r="CI4331" s="124" t="s">
        <v>23314</v>
      </c>
    </row>
    <row r="4332" spans="45:87" ht="15" hidden="1" x14ac:dyDescent="0.25">
      <c r="AS4332" s="124" t="s">
        <v>8527</v>
      </c>
      <c r="AT4332" s="129" t="s">
        <v>3642</v>
      </c>
      <c r="AU4332" s="129" t="s">
        <v>204</v>
      </c>
      <c r="AV4332" s="129" t="s">
        <v>3647</v>
      </c>
      <c r="AW4332" s="129" t="s">
        <v>3680</v>
      </c>
      <c r="AX4332" s="129" t="s">
        <v>3864</v>
      </c>
      <c r="AZ4332" s="129" t="s">
        <v>3984</v>
      </c>
      <c r="BA4332" s="130" t="s">
        <v>17311</v>
      </c>
      <c r="BB4332" s="130" t="s">
        <v>17312</v>
      </c>
      <c r="BH4332" s="124"/>
      <c r="BI4332" s="124"/>
      <c r="BP4332" s="123"/>
      <c r="BQ4332" s="123"/>
      <c r="BR4332" s="123"/>
      <c r="BX4332" s="123"/>
      <c r="BY4332" s="123"/>
      <c r="CB4332" s="129" t="s">
        <v>3642</v>
      </c>
      <c r="CC4332" s="129" t="s">
        <v>204</v>
      </c>
      <c r="CD4332" s="129" t="s">
        <v>3647</v>
      </c>
      <c r="CE4332" s="129" t="s">
        <v>3680</v>
      </c>
      <c r="CF4332" s="129" t="s">
        <v>3864</v>
      </c>
      <c r="CG4332" s="131" t="s">
        <v>18267</v>
      </c>
      <c r="CH4332" s="131" t="s">
        <v>17312</v>
      </c>
      <c r="CI4332" s="124" t="s">
        <v>23315</v>
      </c>
    </row>
    <row r="4333" spans="45:87" ht="15" hidden="1" x14ac:dyDescent="0.25">
      <c r="AS4333" s="124" t="s">
        <v>8528</v>
      </c>
      <c r="AT4333" s="129" t="s">
        <v>3642</v>
      </c>
      <c r="AU4333" s="129" t="s">
        <v>204</v>
      </c>
      <c r="AV4333" s="129" t="s">
        <v>3647</v>
      </c>
      <c r="AW4333" s="129" t="s">
        <v>3680</v>
      </c>
      <c r="AX4333" s="129" t="s">
        <v>3865</v>
      </c>
      <c r="AZ4333" s="129" t="s">
        <v>3984</v>
      </c>
      <c r="BA4333" s="130" t="s">
        <v>17313</v>
      </c>
      <c r="BB4333" s="130" t="s">
        <v>17314</v>
      </c>
      <c r="BH4333" s="124"/>
      <c r="BI4333" s="124"/>
      <c r="BP4333" s="123"/>
      <c r="BQ4333" s="123"/>
      <c r="BR4333" s="123"/>
      <c r="BX4333" s="123"/>
      <c r="BY4333" s="123"/>
      <c r="CB4333" s="129" t="s">
        <v>3642</v>
      </c>
      <c r="CC4333" s="129" t="s">
        <v>204</v>
      </c>
      <c r="CD4333" s="129" t="s">
        <v>3647</v>
      </c>
      <c r="CE4333" s="129" t="s">
        <v>3680</v>
      </c>
      <c r="CF4333" s="129" t="s">
        <v>3865</v>
      </c>
      <c r="CG4333" s="131" t="s">
        <v>18267</v>
      </c>
      <c r="CH4333" s="131" t="s">
        <v>17314</v>
      </c>
      <c r="CI4333" s="124" t="s">
        <v>23316</v>
      </c>
    </row>
    <row r="4334" spans="45:87" ht="15" hidden="1" x14ac:dyDescent="0.25">
      <c r="AS4334" s="124" t="s">
        <v>8529</v>
      </c>
      <c r="AT4334" s="129" t="s">
        <v>3642</v>
      </c>
      <c r="AU4334" s="129" t="s">
        <v>204</v>
      </c>
      <c r="AV4334" s="129" t="s">
        <v>3647</v>
      </c>
      <c r="AW4334" s="129" t="s">
        <v>3680</v>
      </c>
      <c r="AX4334" s="129" t="s">
        <v>3866</v>
      </c>
      <c r="AZ4334" s="129" t="s">
        <v>3984</v>
      </c>
      <c r="BA4334" s="130" t="s">
        <v>17315</v>
      </c>
      <c r="BB4334" s="130" t="s">
        <v>17316</v>
      </c>
      <c r="BH4334" s="124"/>
      <c r="BI4334" s="124"/>
      <c r="BP4334" s="123"/>
      <c r="BQ4334" s="123"/>
      <c r="BR4334" s="123"/>
      <c r="BX4334" s="123"/>
      <c r="BY4334" s="123"/>
      <c r="CB4334" s="129" t="s">
        <v>3642</v>
      </c>
      <c r="CC4334" s="129" t="s">
        <v>204</v>
      </c>
      <c r="CD4334" s="129" t="s">
        <v>3647</v>
      </c>
      <c r="CE4334" s="129" t="s">
        <v>3680</v>
      </c>
      <c r="CF4334" s="129" t="s">
        <v>3866</v>
      </c>
      <c r="CG4334" s="131" t="s">
        <v>18267</v>
      </c>
      <c r="CH4334" s="131" t="s">
        <v>17316</v>
      </c>
      <c r="CI4334" s="124" t="s">
        <v>23317</v>
      </c>
    </row>
    <row r="4335" spans="45:87" ht="15" hidden="1" x14ac:dyDescent="0.25">
      <c r="AS4335" s="124" t="s">
        <v>8530</v>
      </c>
      <c r="AT4335" s="129" t="s">
        <v>3642</v>
      </c>
      <c r="AU4335" s="129" t="s">
        <v>204</v>
      </c>
      <c r="AV4335" s="129" t="s">
        <v>3647</v>
      </c>
      <c r="AW4335" s="129" t="s">
        <v>3680</v>
      </c>
      <c r="AX4335" s="129" t="s">
        <v>3867</v>
      </c>
      <c r="AZ4335" s="129" t="s">
        <v>3984</v>
      </c>
      <c r="BA4335" s="130" t="s">
        <v>17317</v>
      </c>
      <c r="BB4335" s="130" t="s">
        <v>17318</v>
      </c>
      <c r="BH4335" s="124"/>
      <c r="BI4335" s="124"/>
      <c r="BP4335" s="123"/>
      <c r="BQ4335" s="123"/>
      <c r="BR4335" s="123"/>
      <c r="BX4335" s="123"/>
      <c r="BY4335" s="123"/>
      <c r="CB4335" s="129" t="s">
        <v>3642</v>
      </c>
      <c r="CC4335" s="129" t="s">
        <v>204</v>
      </c>
      <c r="CD4335" s="129" t="s">
        <v>3647</v>
      </c>
      <c r="CE4335" s="129" t="s">
        <v>3680</v>
      </c>
      <c r="CF4335" s="129" t="s">
        <v>3867</v>
      </c>
      <c r="CG4335" s="131" t="s">
        <v>18267</v>
      </c>
      <c r="CH4335" s="131" t="s">
        <v>17318</v>
      </c>
      <c r="CI4335" s="124" t="s">
        <v>23318</v>
      </c>
    </row>
    <row r="4336" spans="45:87" ht="15" hidden="1" x14ac:dyDescent="0.25">
      <c r="AS4336" s="124" t="s">
        <v>8531</v>
      </c>
      <c r="AT4336" s="129" t="s">
        <v>3642</v>
      </c>
      <c r="AU4336" s="129" t="s">
        <v>204</v>
      </c>
      <c r="AV4336" s="129" t="s">
        <v>3647</v>
      </c>
      <c r="AW4336" s="129" t="s">
        <v>3680</v>
      </c>
      <c r="AX4336" s="129" t="s">
        <v>3868</v>
      </c>
      <c r="AZ4336" s="129" t="s">
        <v>3984</v>
      </c>
      <c r="BA4336" s="130" t="s">
        <v>17319</v>
      </c>
      <c r="BB4336" s="130" t="s">
        <v>17320</v>
      </c>
      <c r="BH4336" s="124"/>
      <c r="BI4336" s="124"/>
      <c r="BP4336" s="123"/>
      <c r="BQ4336" s="123"/>
      <c r="BR4336" s="123"/>
      <c r="BX4336" s="123"/>
      <c r="BY4336" s="123"/>
      <c r="CB4336" s="129" t="s">
        <v>3642</v>
      </c>
      <c r="CC4336" s="129" t="s">
        <v>204</v>
      </c>
      <c r="CD4336" s="129" t="s">
        <v>3647</v>
      </c>
      <c r="CE4336" s="129" t="s">
        <v>3680</v>
      </c>
      <c r="CF4336" s="129" t="s">
        <v>3868</v>
      </c>
      <c r="CG4336" s="131" t="s">
        <v>18267</v>
      </c>
      <c r="CH4336" s="131" t="s">
        <v>17320</v>
      </c>
      <c r="CI4336" s="124" t="s">
        <v>23319</v>
      </c>
    </row>
    <row r="4337" spans="45:87" ht="15" hidden="1" x14ac:dyDescent="0.25">
      <c r="AS4337" s="124" t="s">
        <v>8532</v>
      </c>
      <c r="AT4337" s="129" t="s">
        <v>3642</v>
      </c>
      <c r="AU4337" s="129" t="s">
        <v>204</v>
      </c>
      <c r="AV4337" s="129" t="s">
        <v>3647</v>
      </c>
      <c r="AW4337" s="129" t="s">
        <v>3680</v>
      </c>
      <c r="AX4337" s="129" t="s">
        <v>3869</v>
      </c>
      <c r="AZ4337" s="129" t="s">
        <v>3984</v>
      </c>
      <c r="BA4337" s="130" t="s">
        <v>17321</v>
      </c>
      <c r="BB4337" s="130" t="s">
        <v>17322</v>
      </c>
      <c r="BH4337" s="124"/>
      <c r="BI4337" s="124"/>
      <c r="BP4337" s="123"/>
      <c r="BQ4337" s="123"/>
      <c r="BR4337" s="123"/>
      <c r="BX4337" s="123"/>
      <c r="BY4337" s="123"/>
      <c r="CB4337" s="129" t="s">
        <v>3642</v>
      </c>
      <c r="CC4337" s="129" t="s">
        <v>204</v>
      </c>
      <c r="CD4337" s="129" t="s">
        <v>3647</v>
      </c>
      <c r="CE4337" s="129" t="s">
        <v>3680</v>
      </c>
      <c r="CF4337" s="129" t="s">
        <v>3869</v>
      </c>
      <c r="CG4337" s="131" t="s">
        <v>18267</v>
      </c>
      <c r="CH4337" s="131" t="s">
        <v>17322</v>
      </c>
      <c r="CI4337" s="124" t="s">
        <v>23320</v>
      </c>
    </row>
    <row r="4338" spans="45:87" ht="15" hidden="1" x14ac:dyDescent="0.25">
      <c r="AS4338" s="124" t="s">
        <v>8533</v>
      </c>
      <c r="AT4338" s="129" t="s">
        <v>3642</v>
      </c>
      <c r="AU4338" s="129" t="s">
        <v>204</v>
      </c>
      <c r="AV4338" s="129" t="s">
        <v>3647</v>
      </c>
      <c r="AW4338" s="129" t="s">
        <v>3680</v>
      </c>
      <c r="AX4338" s="129" t="s">
        <v>3870</v>
      </c>
      <c r="AZ4338" s="129" t="s">
        <v>3984</v>
      </c>
      <c r="BA4338" s="130" t="s">
        <v>17323</v>
      </c>
      <c r="BB4338" s="130" t="s">
        <v>17324</v>
      </c>
      <c r="BH4338" s="124"/>
      <c r="BI4338" s="124"/>
      <c r="BP4338" s="123"/>
      <c r="BQ4338" s="123"/>
      <c r="BR4338" s="123"/>
      <c r="BX4338" s="123"/>
      <c r="BY4338" s="123"/>
      <c r="CB4338" s="129" t="s">
        <v>3642</v>
      </c>
      <c r="CC4338" s="129" t="s">
        <v>204</v>
      </c>
      <c r="CD4338" s="129" t="s">
        <v>3647</v>
      </c>
      <c r="CE4338" s="129" t="s">
        <v>3680</v>
      </c>
      <c r="CF4338" s="129" t="s">
        <v>3870</v>
      </c>
      <c r="CG4338" s="131" t="s">
        <v>18267</v>
      </c>
      <c r="CH4338" s="131" t="s">
        <v>17324</v>
      </c>
      <c r="CI4338" s="124" t="s">
        <v>23321</v>
      </c>
    </row>
    <row r="4339" spans="45:87" ht="15" hidden="1" x14ac:dyDescent="0.25">
      <c r="AS4339" s="124" t="s">
        <v>8534</v>
      </c>
      <c r="AT4339" s="129" t="s">
        <v>3642</v>
      </c>
      <c r="AU4339" s="129" t="s">
        <v>204</v>
      </c>
      <c r="AV4339" s="129" t="s">
        <v>3647</v>
      </c>
      <c r="AW4339" s="129" t="s">
        <v>3680</v>
      </c>
      <c r="AX4339" s="129" t="s">
        <v>3685</v>
      </c>
      <c r="AZ4339" s="129" t="s">
        <v>3984</v>
      </c>
      <c r="BA4339" s="130" t="s">
        <v>17325</v>
      </c>
      <c r="BB4339" s="130" t="s">
        <v>17326</v>
      </c>
      <c r="BH4339" s="124"/>
      <c r="BI4339" s="124"/>
      <c r="BP4339" s="123"/>
      <c r="BQ4339" s="123"/>
      <c r="BR4339" s="123"/>
      <c r="BX4339" s="123"/>
      <c r="BY4339" s="123"/>
      <c r="CB4339" s="129" t="s">
        <v>3642</v>
      </c>
      <c r="CC4339" s="129" t="s">
        <v>204</v>
      </c>
      <c r="CD4339" s="129" t="s">
        <v>3647</v>
      </c>
      <c r="CE4339" s="129" t="s">
        <v>3680</v>
      </c>
      <c r="CF4339" s="129" t="s">
        <v>3685</v>
      </c>
      <c r="CG4339" s="131" t="s">
        <v>18267</v>
      </c>
      <c r="CH4339" s="131" t="s">
        <v>17326</v>
      </c>
      <c r="CI4339" s="124" t="s">
        <v>23322</v>
      </c>
    </row>
    <row r="4340" spans="45:87" ht="15" hidden="1" x14ac:dyDescent="0.25">
      <c r="AS4340" s="124" t="s">
        <v>8535</v>
      </c>
      <c r="AT4340" s="129" t="s">
        <v>3642</v>
      </c>
      <c r="AU4340" s="129" t="s">
        <v>204</v>
      </c>
      <c r="AV4340" s="129" t="s">
        <v>3647</v>
      </c>
      <c r="AW4340" s="129" t="s">
        <v>3680</v>
      </c>
      <c r="AX4340" s="129" t="s">
        <v>3686</v>
      </c>
      <c r="AZ4340" s="129" t="s">
        <v>3984</v>
      </c>
      <c r="BA4340" s="130" t="s">
        <v>17327</v>
      </c>
      <c r="BB4340" s="130" t="s">
        <v>17328</v>
      </c>
      <c r="BH4340" s="124"/>
      <c r="BI4340" s="124"/>
      <c r="BP4340" s="123"/>
      <c r="BQ4340" s="123"/>
      <c r="BR4340" s="123"/>
      <c r="BX4340" s="123"/>
      <c r="BY4340" s="123"/>
      <c r="CB4340" s="129" t="s">
        <v>3642</v>
      </c>
      <c r="CC4340" s="129" t="s">
        <v>204</v>
      </c>
      <c r="CD4340" s="129" t="s">
        <v>3647</v>
      </c>
      <c r="CE4340" s="129" t="s">
        <v>3680</v>
      </c>
      <c r="CF4340" s="129" t="s">
        <v>3686</v>
      </c>
      <c r="CG4340" s="131" t="s">
        <v>18267</v>
      </c>
      <c r="CH4340" s="131" t="s">
        <v>17328</v>
      </c>
      <c r="CI4340" s="124" t="s">
        <v>23323</v>
      </c>
    </row>
    <row r="4341" spans="45:87" ht="15" hidden="1" x14ac:dyDescent="0.25">
      <c r="AS4341" s="124" t="s">
        <v>8536</v>
      </c>
      <c r="AT4341" s="129" t="s">
        <v>3642</v>
      </c>
      <c r="AU4341" s="129" t="s">
        <v>204</v>
      </c>
      <c r="AV4341" s="129" t="s">
        <v>3647</v>
      </c>
      <c r="AW4341" s="129" t="s">
        <v>3680</v>
      </c>
      <c r="AX4341" s="129" t="s">
        <v>3871</v>
      </c>
      <c r="AZ4341" s="129" t="s">
        <v>3984</v>
      </c>
      <c r="BA4341" s="130" t="s">
        <v>17329</v>
      </c>
      <c r="BB4341" s="130" t="s">
        <v>17330</v>
      </c>
      <c r="BH4341" s="124"/>
      <c r="BI4341" s="124"/>
      <c r="BP4341" s="123"/>
      <c r="BQ4341" s="123"/>
      <c r="BR4341" s="123"/>
      <c r="BX4341" s="123"/>
      <c r="BY4341" s="123"/>
      <c r="CB4341" s="129" t="s">
        <v>3642</v>
      </c>
      <c r="CC4341" s="129" t="s">
        <v>204</v>
      </c>
      <c r="CD4341" s="129" t="s">
        <v>3647</v>
      </c>
      <c r="CE4341" s="129" t="s">
        <v>3680</v>
      </c>
      <c r="CF4341" s="129" t="s">
        <v>3871</v>
      </c>
      <c r="CG4341" s="131" t="s">
        <v>18267</v>
      </c>
      <c r="CH4341" s="131" t="s">
        <v>17330</v>
      </c>
      <c r="CI4341" s="124" t="s">
        <v>23324</v>
      </c>
    </row>
    <row r="4342" spans="45:87" ht="15" hidden="1" x14ac:dyDescent="0.25">
      <c r="AS4342" s="124" t="s">
        <v>8537</v>
      </c>
      <c r="AT4342" s="129" t="s">
        <v>3642</v>
      </c>
      <c r="AU4342" s="129" t="s">
        <v>204</v>
      </c>
      <c r="AV4342" s="129" t="s">
        <v>3647</v>
      </c>
      <c r="AW4342" s="129" t="s">
        <v>3680</v>
      </c>
      <c r="AX4342" s="129" t="s">
        <v>3872</v>
      </c>
      <c r="AZ4342" s="129" t="s">
        <v>3984</v>
      </c>
      <c r="BA4342" s="130" t="s">
        <v>17331</v>
      </c>
      <c r="BB4342" s="130" t="s">
        <v>17332</v>
      </c>
      <c r="BH4342" s="124"/>
      <c r="BI4342" s="124"/>
      <c r="BP4342" s="123"/>
      <c r="BQ4342" s="123"/>
      <c r="BR4342" s="123"/>
      <c r="BX4342" s="123"/>
      <c r="BY4342" s="123"/>
      <c r="CB4342" s="129" t="s">
        <v>3642</v>
      </c>
      <c r="CC4342" s="129" t="s">
        <v>204</v>
      </c>
      <c r="CD4342" s="129" t="s">
        <v>3647</v>
      </c>
      <c r="CE4342" s="129" t="s">
        <v>3680</v>
      </c>
      <c r="CF4342" s="129" t="s">
        <v>3872</v>
      </c>
      <c r="CG4342" s="131" t="s">
        <v>18267</v>
      </c>
      <c r="CH4342" s="131" t="s">
        <v>17332</v>
      </c>
      <c r="CI4342" s="124" t="s">
        <v>23325</v>
      </c>
    </row>
    <row r="4343" spans="45:87" ht="15" hidden="1" x14ac:dyDescent="0.25">
      <c r="AS4343" s="124" t="s">
        <v>8538</v>
      </c>
      <c r="AT4343" s="129" t="s">
        <v>3642</v>
      </c>
      <c r="AU4343" s="129" t="s">
        <v>204</v>
      </c>
      <c r="AV4343" s="129" t="s">
        <v>3647</v>
      </c>
      <c r="AW4343" s="129" t="s">
        <v>3680</v>
      </c>
      <c r="AX4343" s="129" t="s">
        <v>3687</v>
      </c>
      <c r="AZ4343" s="129" t="s">
        <v>3984</v>
      </c>
      <c r="BA4343" s="130" t="s">
        <v>17333</v>
      </c>
      <c r="BB4343" s="130" t="s">
        <v>17334</v>
      </c>
      <c r="BH4343" s="124"/>
      <c r="BI4343" s="124"/>
      <c r="BP4343" s="123"/>
      <c r="BQ4343" s="123"/>
      <c r="BR4343" s="123"/>
      <c r="BX4343" s="123"/>
      <c r="BY4343" s="123"/>
      <c r="CB4343" s="129" t="s">
        <v>3642</v>
      </c>
      <c r="CC4343" s="129" t="s">
        <v>204</v>
      </c>
      <c r="CD4343" s="129" t="s">
        <v>3647</v>
      </c>
      <c r="CE4343" s="129" t="s">
        <v>3680</v>
      </c>
      <c r="CF4343" s="129" t="s">
        <v>3687</v>
      </c>
      <c r="CG4343" s="131" t="s">
        <v>18267</v>
      </c>
      <c r="CH4343" s="131" t="s">
        <v>17334</v>
      </c>
      <c r="CI4343" s="124" t="s">
        <v>23326</v>
      </c>
    </row>
    <row r="4344" spans="45:87" ht="15" hidden="1" x14ac:dyDescent="0.25">
      <c r="AS4344" s="124" t="s">
        <v>8539</v>
      </c>
      <c r="AT4344" s="129" t="s">
        <v>3642</v>
      </c>
      <c r="AU4344" s="129" t="s">
        <v>204</v>
      </c>
      <c r="AV4344" s="129" t="s">
        <v>3647</v>
      </c>
      <c r="AW4344" s="129" t="s">
        <v>3680</v>
      </c>
      <c r="AX4344" s="129" t="s">
        <v>3873</v>
      </c>
      <c r="AZ4344" s="129" t="s">
        <v>3984</v>
      </c>
      <c r="BA4344" s="130" t="s">
        <v>17335</v>
      </c>
      <c r="BB4344" s="130" t="s">
        <v>17336</v>
      </c>
      <c r="BH4344" s="124"/>
      <c r="BI4344" s="124"/>
      <c r="BP4344" s="123"/>
      <c r="BQ4344" s="123"/>
      <c r="BR4344" s="123"/>
      <c r="BX4344" s="123"/>
      <c r="BY4344" s="123"/>
      <c r="CB4344" s="129" t="s">
        <v>3642</v>
      </c>
      <c r="CC4344" s="129" t="s">
        <v>204</v>
      </c>
      <c r="CD4344" s="129" t="s">
        <v>3647</v>
      </c>
      <c r="CE4344" s="129" t="s">
        <v>3680</v>
      </c>
      <c r="CF4344" s="129" t="s">
        <v>3873</v>
      </c>
      <c r="CG4344" s="131" t="s">
        <v>18267</v>
      </c>
      <c r="CH4344" s="131" t="s">
        <v>17336</v>
      </c>
      <c r="CI4344" s="124" t="s">
        <v>23327</v>
      </c>
    </row>
    <row r="4345" spans="45:87" ht="15" hidden="1" x14ac:dyDescent="0.25">
      <c r="AS4345" s="124" t="s">
        <v>8540</v>
      </c>
      <c r="AT4345" s="129" t="s">
        <v>3642</v>
      </c>
      <c r="AU4345" s="129" t="s">
        <v>204</v>
      </c>
      <c r="AV4345" s="129" t="s">
        <v>3647</v>
      </c>
      <c r="AW4345" s="129" t="s">
        <v>3680</v>
      </c>
      <c r="AX4345" s="129" t="s">
        <v>3874</v>
      </c>
      <c r="AZ4345" s="129" t="s">
        <v>3984</v>
      </c>
      <c r="BA4345" s="130" t="s">
        <v>17337</v>
      </c>
      <c r="BB4345" s="130" t="s">
        <v>17338</v>
      </c>
      <c r="BH4345" s="124"/>
      <c r="BI4345" s="124"/>
      <c r="BP4345" s="123"/>
      <c r="BQ4345" s="123"/>
      <c r="BR4345" s="123"/>
      <c r="BX4345" s="123"/>
      <c r="BY4345" s="123"/>
      <c r="CB4345" s="129" t="s">
        <v>3642</v>
      </c>
      <c r="CC4345" s="129" t="s">
        <v>204</v>
      </c>
      <c r="CD4345" s="129" t="s">
        <v>3647</v>
      </c>
      <c r="CE4345" s="129" t="s">
        <v>3680</v>
      </c>
      <c r="CF4345" s="129" t="s">
        <v>3874</v>
      </c>
      <c r="CG4345" s="131" t="s">
        <v>18267</v>
      </c>
      <c r="CH4345" s="131" t="s">
        <v>17338</v>
      </c>
      <c r="CI4345" s="124" t="s">
        <v>23328</v>
      </c>
    </row>
    <row r="4346" spans="45:87" ht="15" hidden="1" x14ac:dyDescent="0.25">
      <c r="AS4346" s="124" t="s">
        <v>8541</v>
      </c>
      <c r="AT4346" s="129" t="s">
        <v>3642</v>
      </c>
      <c r="AU4346" s="129" t="s">
        <v>204</v>
      </c>
      <c r="AV4346" s="129" t="s">
        <v>3647</v>
      </c>
      <c r="AW4346" s="129" t="s">
        <v>3680</v>
      </c>
      <c r="AX4346" s="129" t="s">
        <v>3875</v>
      </c>
      <c r="AZ4346" s="129" t="s">
        <v>3984</v>
      </c>
      <c r="BA4346" s="130" t="s">
        <v>17339</v>
      </c>
      <c r="BB4346" s="130" t="s">
        <v>17340</v>
      </c>
      <c r="BH4346" s="124"/>
      <c r="BI4346" s="124"/>
      <c r="BP4346" s="123"/>
      <c r="BQ4346" s="123"/>
      <c r="BR4346" s="123"/>
      <c r="BX4346" s="123"/>
      <c r="BY4346" s="123"/>
      <c r="CB4346" s="129" t="s">
        <v>3642</v>
      </c>
      <c r="CC4346" s="129" t="s">
        <v>204</v>
      </c>
      <c r="CD4346" s="129" t="s">
        <v>3647</v>
      </c>
      <c r="CE4346" s="129" t="s">
        <v>3680</v>
      </c>
      <c r="CF4346" s="129" t="s">
        <v>3875</v>
      </c>
      <c r="CG4346" s="131" t="s">
        <v>18267</v>
      </c>
      <c r="CH4346" s="131" t="s">
        <v>17340</v>
      </c>
      <c r="CI4346" s="124" t="s">
        <v>23329</v>
      </c>
    </row>
    <row r="4347" spans="45:87" ht="15" hidden="1" x14ac:dyDescent="0.25">
      <c r="AS4347" s="124" t="s">
        <v>8542</v>
      </c>
      <c r="AT4347" s="129" t="s">
        <v>3642</v>
      </c>
      <c r="AU4347" s="129" t="s">
        <v>204</v>
      </c>
      <c r="AV4347" s="129" t="s">
        <v>3647</v>
      </c>
      <c r="AW4347" s="129" t="s">
        <v>3680</v>
      </c>
      <c r="AX4347" s="129" t="s">
        <v>3876</v>
      </c>
      <c r="AZ4347" s="129" t="s">
        <v>3984</v>
      </c>
      <c r="BA4347" s="130" t="s">
        <v>17341</v>
      </c>
      <c r="BB4347" s="130" t="s">
        <v>17342</v>
      </c>
      <c r="BH4347" s="124"/>
      <c r="BI4347" s="124"/>
      <c r="BP4347" s="123"/>
      <c r="BQ4347" s="123"/>
      <c r="BR4347" s="123"/>
      <c r="BX4347" s="123"/>
      <c r="BY4347" s="123"/>
      <c r="CB4347" s="129" t="s">
        <v>3642</v>
      </c>
      <c r="CC4347" s="129" t="s">
        <v>204</v>
      </c>
      <c r="CD4347" s="129" t="s">
        <v>3647</v>
      </c>
      <c r="CE4347" s="129" t="s">
        <v>3680</v>
      </c>
      <c r="CF4347" s="129" t="s">
        <v>3876</v>
      </c>
      <c r="CG4347" s="131" t="s">
        <v>18267</v>
      </c>
      <c r="CH4347" s="131" t="s">
        <v>17342</v>
      </c>
      <c r="CI4347" s="124" t="s">
        <v>23330</v>
      </c>
    </row>
    <row r="4348" spans="45:87" ht="15" hidden="1" x14ac:dyDescent="0.25">
      <c r="AS4348" s="124" t="s">
        <v>8543</v>
      </c>
      <c r="AT4348" s="129" t="s">
        <v>3642</v>
      </c>
      <c r="AU4348" s="129" t="s">
        <v>204</v>
      </c>
      <c r="AV4348" s="129" t="s">
        <v>3647</v>
      </c>
      <c r="AW4348" s="129" t="s">
        <v>3680</v>
      </c>
      <c r="AX4348" s="129" t="s">
        <v>3877</v>
      </c>
      <c r="AZ4348" s="129" t="s">
        <v>3984</v>
      </c>
      <c r="BA4348" s="130" t="s">
        <v>17343</v>
      </c>
      <c r="BB4348" s="130" t="s">
        <v>17344</v>
      </c>
      <c r="BH4348" s="124"/>
      <c r="BI4348" s="124"/>
      <c r="BP4348" s="123"/>
      <c r="BQ4348" s="123"/>
      <c r="BR4348" s="123"/>
      <c r="BX4348" s="123"/>
      <c r="BY4348" s="123"/>
      <c r="CB4348" s="129" t="s">
        <v>3642</v>
      </c>
      <c r="CC4348" s="129" t="s">
        <v>204</v>
      </c>
      <c r="CD4348" s="129" t="s">
        <v>3647</v>
      </c>
      <c r="CE4348" s="129" t="s">
        <v>3680</v>
      </c>
      <c r="CF4348" s="129" t="s">
        <v>3877</v>
      </c>
      <c r="CG4348" s="131" t="s">
        <v>18267</v>
      </c>
      <c r="CH4348" s="131" t="s">
        <v>17344</v>
      </c>
      <c r="CI4348" s="124" t="s">
        <v>23331</v>
      </c>
    </row>
    <row r="4349" spans="45:87" ht="15" hidden="1" x14ac:dyDescent="0.25">
      <c r="AS4349" s="124" t="s">
        <v>8544</v>
      </c>
      <c r="AT4349" s="129" t="s">
        <v>3642</v>
      </c>
      <c r="AU4349" s="129" t="s">
        <v>204</v>
      </c>
      <c r="AV4349" s="129" t="s">
        <v>3647</v>
      </c>
      <c r="AW4349" s="129" t="s">
        <v>3680</v>
      </c>
      <c r="AX4349" s="129" t="s">
        <v>3878</v>
      </c>
      <c r="AZ4349" s="129" t="s">
        <v>3984</v>
      </c>
      <c r="BA4349" s="130" t="s">
        <v>17345</v>
      </c>
      <c r="BB4349" s="130" t="s">
        <v>17346</v>
      </c>
      <c r="BH4349" s="124"/>
      <c r="BI4349" s="124"/>
      <c r="BP4349" s="123"/>
      <c r="BQ4349" s="123"/>
      <c r="BR4349" s="123"/>
      <c r="BX4349" s="123"/>
      <c r="BY4349" s="123"/>
      <c r="CB4349" s="129" t="s">
        <v>3642</v>
      </c>
      <c r="CC4349" s="129" t="s">
        <v>204</v>
      </c>
      <c r="CD4349" s="129" t="s">
        <v>3647</v>
      </c>
      <c r="CE4349" s="129" t="s">
        <v>3680</v>
      </c>
      <c r="CF4349" s="129" t="s">
        <v>3878</v>
      </c>
      <c r="CG4349" s="131" t="s">
        <v>18267</v>
      </c>
      <c r="CH4349" s="131" t="s">
        <v>17346</v>
      </c>
      <c r="CI4349" s="124" t="s">
        <v>23332</v>
      </c>
    </row>
    <row r="4350" spans="45:87" ht="15" hidden="1" x14ac:dyDescent="0.25">
      <c r="AS4350" s="124" t="s">
        <v>8545</v>
      </c>
      <c r="AT4350" s="129" t="s">
        <v>3642</v>
      </c>
      <c r="AU4350" s="129" t="s">
        <v>204</v>
      </c>
      <c r="AV4350" s="129" t="s">
        <v>3647</v>
      </c>
      <c r="AW4350" s="129" t="s">
        <v>3680</v>
      </c>
      <c r="AX4350" s="129" t="s">
        <v>3688</v>
      </c>
      <c r="AZ4350" s="129" t="s">
        <v>3984</v>
      </c>
      <c r="BA4350" s="130" t="s">
        <v>17347</v>
      </c>
      <c r="BB4350" s="130" t="s">
        <v>17348</v>
      </c>
      <c r="BH4350" s="124"/>
      <c r="BI4350" s="124"/>
      <c r="BP4350" s="123"/>
      <c r="BQ4350" s="123"/>
      <c r="BR4350" s="123"/>
      <c r="BX4350" s="123"/>
      <c r="BY4350" s="123"/>
      <c r="CB4350" s="129" t="s">
        <v>3642</v>
      </c>
      <c r="CC4350" s="129" t="s">
        <v>204</v>
      </c>
      <c r="CD4350" s="129" t="s">
        <v>3647</v>
      </c>
      <c r="CE4350" s="129" t="s">
        <v>3680</v>
      </c>
      <c r="CF4350" s="129" t="s">
        <v>3688</v>
      </c>
      <c r="CG4350" s="131" t="s">
        <v>18267</v>
      </c>
      <c r="CH4350" s="131" t="s">
        <v>17348</v>
      </c>
      <c r="CI4350" s="124" t="s">
        <v>23333</v>
      </c>
    </row>
    <row r="4351" spans="45:87" ht="15" hidden="1" x14ac:dyDescent="0.25">
      <c r="AS4351" s="124" t="s">
        <v>8546</v>
      </c>
      <c r="AT4351" s="129" t="s">
        <v>3642</v>
      </c>
      <c r="AU4351" s="129" t="s">
        <v>204</v>
      </c>
      <c r="AV4351" s="129" t="s">
        <v>3647</v>
      </c>
      <c r="AW4351" s="129" t="s">
        <v>3680</v>
      </c>
      <c r="AX4351" s="129" t="s">
        <v>3879</v>
      </c>
      <c r="AZ4351" s="129" t="s">
        <v>3984</v>
      </c>
      <c r="BA4351" s="130" t="s">
        <v>17349</v>
      </c>
      <c r="BB4351" s="130" t="s">
        <v>17350</v>
      </c>
      <c r="BH4351" s="124"/>
      <c r="BI4351" s="124"/>
      <c r="BP4351" s="123"/>
      <c r="BQ4351" s="123"/>
      <c r="BR4351" s="123"/>
      <c r="BX4351" s="123"/>
      <c r="BY4351" s="123"/>
      <c r="CB4351" s="129" t="s">
        <v>3642</v>
      </c>
      <c r="CC4351" s="129" t="s">
        <v>204</v>
      </c>
      <c r="CD4351" s="129" t="s">
        <v>3647</v>
      </c>
      <c r="CE4351" s="129" t="s">
        <v>3680</v>
      </c>
      <c r="CF4351" s="129" t="s">
        <v>3879</v>
      </c>
      <c r="CG4351" s="131" t="s">
        <v>18267</v>
      </c>
      <c r="CH4351" s="131" t="s">
        <v>17350</v>
      </c>
      <c r="CI4351" s="124" t="s">
        <v>23334</v>
      </c>
    </row>
    <row r="4352" spans="45:87" ht="15" hidden="1" x14ac:dyDescent="0.25">
      <c r="AS4352" s="124" t="s">
        <v>8547</v>
      </c>
      <c r="AT4352" s="129" t="s">
        <v>3642</v>
      </c>
      <c r="AU4352" s="129" t="s">
        <v>204</v>
      </c>
      <c r="AV4352" s="129" t="s">
        <v>3647</v>
      </c>
      <c r="AW4352" s="129" t="s">
        <v>3680</v>
      </c>
      <c r="AX4352" s="129" t="s">
        <v>3880</v>
      </c>
      <c r="AZ4352" s="129" t="s">
        <v>3984</v>
      </c>
      <c r="BA4352" s="130" t="s">
        <v>17351</v>
      </c>
      <c r="BB4352" s="130" t="s">
        <v>17352</v>
      </c>
      <c r="BH4352" s="124"/>
      <c r="BI4352" s="124"/>
      <c r="BP4352" s="123"/>
      <c r="BQ4352" s="123"/>
      <c r="BR4352" s="123"/>
      <c r="BX4352" s="123"/>
      <c r="BY4352" s="123"/>
      <c r="CB4352" s="129" t="s">
        <v>3642</v>
      </c>
      <c r="CC4352" s="129" t="s">
        <v>204</v>
      </c>
      <c r="CD4352" s="129" t="s">
        <v>3647</v>
      </c>
      <c r="CE4352" s="129" t="s">
        <v>3680</v>
      </c>
      <c r="CF4352" s="129" t="s">
        <v>3880</v>
      </c>
      <c r="CG4352" s="131" t="s">
        <v>18267</v>
      </c>
      <c r="CH4352" s="131" t="s">
        <v>17352</v>
      </c>
      <c r="CI4352" s="124" t="s">
        <v>23335</v>
      </c>
    </row>
    <row r="4353" spans="45:87" ht="15" hidden="1" x14ac:dyDescent="0.25">
      <c r="AS4353" s="124" t="s">
        <v>8548</v>
      </c>
      <c r="AT4353" s="129" t="s">
        <v>3642</v>
      </c>
      <c r="AU4353" s="129" t="s">
        <v>204</v>
      </c>
      <c r="AV4353" s="129" t="s">
        <v>3647</v>
      </c>
      <c r="AW4353" s="129" t="s">
        <v>3680</v>
      </c>
      <c r="AX4353" s="129" t="s">
        <v>3881</v>
      </c>
      <c r="AZ4353" s="129" t="s">
        <v>3984</v>
      </c>
      <c r="BA4353" s="130" t="s">
        <v>17353</v>
      </c>
      <c r="BB4353" s="130" t="s">
        <v>17354</v>
      </c>
      <c r="BH4353" s="124"/>
      <c r="BI4353" s="124"/>
      <c r="BP4353" s="123"/>
      <c r="BQ4353" s="123"/>
      <c r="BR4353" s="123"/>
      <c r="BX4353" s="123"/>
      <c r="BY4353" s="123"/>
      <c r="CB4353" s="129" t="s">
        <v>3642</v>
      </c>
      <c r="CC4353" s="129" t="s">
        <v>204</v>
      </c>
      <c r="CD4353" s="129" t="s">
        <v>3647</v>
      </c>
      <c r="CE4353" s="129" t="s">
        <v>3680</v>
      </c>
      <c r="CF4353" s="129" t="s">
        <v>3881</v>
      </c>
      <c r="CG4353" s="131" t="s">
        <v>18267</v>
      </c>
      <c r="CH4353" s="131" t="s">
        <v>17354</v>
      </c>
      <c r="CI4353" s="124" t="s">
        <v>23336</v>
      </c>
    </row>
    <row r="4354" spans="45:87" ht="15" hidden="1" x14ac:dyDescent="0.25">
      <c r="AS4354" s="124" t="s">
        <v>8549</v>
      </c>
      <c r="AT4354" s="129" t="s">
        <v>3642</v>
      </c>
      <c r="AU4354" s="129" t="s">
        <v>204</v>
      </c>
      <c r="AV4354" s="129" t="s">
        <v>3647</v>
      </c>
      <c r="AW4354" s="129" t="s">
        <v>3680</v>
      </c>
      <c r="AX4354" s="129" t="s">
        <v>3689</v>
      </c>
      <c r="AZ4354" s="129" t="s">
        <v>3984</v>
      </c>
      <c r="BA4354" s="130" t="s">
        <v>17355</v>
      </c>
      <c r="BB4354" s="130" t="s">
        <v>17356</v>
      </c>
      <c r="BH4354" s="124"/>
      <c r="BI4354" s="124"/>
      <c r="BP4354" s="123"/>
      <c r="BQ4354" s="123"/>
      <c r="BR4354" s="123"/>
      <c r="BX4354" s="123"/>
      <c r="BY4354" s="123"/>
      <c r="CB4354" s="129" t="s">
        <v>3642</v>
      </c>
      <c r="CC4354" s="129" t="s">
        <v>204</v>
      </c>
      <c r="CD4354" s="129" t="s">
        <v>3647</v>
      </c>
      <c r="CE4354" s="129" t="s">
        <v>3680</v>
      </c>
      <c r="CF4354" s="129" t="s">
        <v>3689</v>
      </c>
      <c r="CG4354" s="131" t="s">
        <v>18267</v>
      </c>
      <c r="CH4354" s="131" t="s">
        <v>17356</v>
      </c>
      <c r="CI4354" s="124" t="s">
        <v>23337</v>
      </c>
    </row>
    <row r="4355" spans="45:87" ht="15" hidden="1" x14ac:dyDescent="0.25">
      <c r="AS4355" s="124" t="s">
        <v>8550</v>
      </c>
      <c r="AT4355" s="129" t="s">
        <v>3642</v>
      </c>
      <c r="AU4355" s="129" t="s">
        <v>204</v>
      </c>
      <c r="AV4355" s="129" t="s">
        <v>3647</v>
      </c>
      <c r="AW4355" s="129" t="s">
        <v>3680</v>
      </c>
      <c r="AX4355" s="129" t="s">
        <v>3882</v>
      </c>
      <c r="AZ4355" s="129" t="s">
        <v>3984</v>
      </c>
      <c r="BA4355" s="130" t="s">
        <v>17357</v>
      </c>
      <c r="BB4355" s="130" t="s">
        <v>17358</v>
      </c>
      <c r="BH4355" s="124"/>
      <c r="BI4355" s="124"/>
      <c r="BP4355" s="123"/>
      <c r="BQ4355" s="123"/>
      <c r="BR4355" s="123"/>
      <c r="BX4355" s="123"/>
      <c r="BY4355" s="123"/>
      <c r="CB4355" s="129" t="s">
        <v>3642</v>
      </c>
      <c r="CC4355" s="129" t="s">
        <v>204</v>
      </c>
      <c r="CD4355" s="129" t="s">
        <v>3647</v>
      </c>
      <c r="CE4355" s="129" t="s">
        <v>3680</v>
      </c>
      <c r="CF4355" s="129" t="s">
        <v>3882</v>
      </c>
      <c r="CG4355" s="131" t="s">
        <v>18267</v>
      </c>
      <c r="CH4355" s="131" t="s">
        <v>17358</v>
      </c>
      <c r="CI4355" s="124" t="s">
        <v>23338</v>
      </c>
    </row>
    <row r="4356" spans="45:87" ht="15" hidden="1" x14ac:dyDescent="0.25">
      <c r="AS4356" s="124" t="s">
        <v>8551</v>
      </c>
      <c r="AT4356" s="129" t="s">
        <v>3642</v>
      </c>
      <c r="AU4356" s="129" t="s">
        <v>204</v>
      </c>
      <c r="AV4356" s="129" t="s">
        <v>3647</v>
      </c>
      <c r="AW4356" s="129" t="s">
        <v>3680</v>
      </c>
      <c r="AX4356" s="129" t="s">
        <v>3883</v>
      </c>
      <c r="AZ4356" s="129" t="s">
        <v>3984</v>
      </c>
      <c r="BA4356" s="130" t="s">
        <v>17359</v>
      </c>
      <c r="BB4356" s="130" t="s">
        <v>17360</v>
      </c>
      <c r="BH4356" s="124"/>
      <c r="BI4356" s="124"/>
      <c r="BP4356" s="123"/>
      <c r="BQ4356" s="123"/>
      <c r="BR4356" s="123"/>
      <c r="BX4356" s="123"/>
      <c r="BY4356" s="123"/>
      <c r="CB4356" s="129" t="s">
        <v>3642</v>
      </c>
      <c r="CC4356" s="129" t="s">
        <v>204</v>
      </c>
      <c r="CD4356" s="129" t="s">
        <v>3647</v>
      </c>
      <c r="CE4356" s="129" t="s">
        <v>3680</v>
      </c>
      <c r="CF4356" s="129" t="s">
        <v>3883</v>
      </c>
      <c r="CG4356" s="131" t="s">
        <v>18267</v>
      </c>
      <c r="CH4356" s="131" t="s">
        <v>17360</v>
      </c>
      <c r="CI4356" s="124" t="s">
        <v>23339</v>
      </c>
    </row>
    <row r="4357" spans="45:87" ht="15" hidden="1" x14ac:dyDescent="0.25">
      <c r="AS4357" s="124" t="s">
        <v>8552</v>
      </c>
      <c r="AT4357" s="129" t="s">
        <v>3642</v>
      </c>
      <c r="AU4357" s="129" t="s">
        <v>204</v>
      </c>
      <c r="AV4357" s="129" t="s">
        <v>3647</v>
      </c>
      <c r="AW4357" s="129" t="s">
        <v>3680</v>
      </c>
      <c r="AX4357" s="129" t="s">
        <v>3884</v>
      </c>
      <c r="AZ4357" s="129" t="s">
        <v>3984</v>
      </c>
      <c r="BA4357" s="130" t="s">
        <v>17361</v>
      </c>
      <c r="BB4357" s="130" t="s">
        <v>17362</v>
      </c>
      <c r="BH4357" s="124"/>
      <c r="BI4357" s="124"/>
      <c r="BP4357" s="123"/>
      <c r="BQ4357" s="123"/>
      <c r="BR4357" s="123"/>
      <c r="BX4357" s="123"/>
      <c r="BY4357" s="123"/>
      <c r="CB4357" s="129" t="s">
        <v>3642</v>
      </c>
      <c r="CC4357" s="129" t="s">
        <v>204</v>
      </c>
      <c r="CD4357" s="129" t="s">
        <v>3647</v>
      </c>
      <c r="CE4357" s="129" t="s">
        <v>3680</v>
      </c>
      <c r="CF4357" s="129" t="s">
        <v>3884</v>
      </c>
      <c r="CG4357" s="131" t="s">
        <v>18267</v>
      </c>
      <c r="CH4357" s="131" t="s">
        <v>17362</v>
      </c>
      <c r="CI4357" s="124" t="s">
        <v>23340</v>
      </c>
    </row>
    <row r="4358" spans="45:87" ht="15" hidden="1" x14ac:dyDescent="0.25">
      <c r="AS4358" s="124" t="s">
        <v>8553</v>
      </c>
      <c r="AT4358" s="129" t="s">
        <v>3642</v>
      </c>
      <c r="AU4358" s="129" t="s">
        <v>204</v>
      </c>
      <c r="AV4358" s="129" t="s">
        <v>3648</v>
      </c>
      <c r="AW4358" s="129" t="s">
        <v>3885</v>
      </c>
      <c r="AX4358" s="129" t="s">
        <v>3886</v>
      </c>
      <c r="AZ4358" s="129" t="s">
        <v>3984</v>
      </c>
      <c r="BA4358" s="130" t="s">
        <v>17363</v>
      </c>
      <c r="BB4358" s="130" t="s">
        <v>17364</v>
      </c>
      <c r="BH4358" s="124"/>
      <c r="BI4358" s="124"/>
      <c r="BP4358" s="123"/>
      <c r="BQ4358" s="123"/>
      <c r="BR4358" s="123"/>
      <c r="BX4358" s="123"/>
      <c r="BY4358" s="123"/>
      <c r="CB4358" s="129" t="s">
        <v>3642</v>
      </c>
      <c r="CC4358" s="129" t="s">
        <v>204</v>
      </c>
      <c r="CD4358" s="129" t="s">
        <v>3648</v>
      </c>
      <c r="CE4358" s="129" t="s">
        <v>3885</v>
      </c>
      <c r="CF4358" s="129" t="s">
        <v>3886</v>
      </c>
      <c r="CG4358" s="131" t="s">
        <v>18268</v>
      </c>
      <c r="CH4358" s="131" t="s">
        <v>17364</v>
      </c>
      <c r="CI4358" s="124" t="s">
        <v>23341</v>
      </c>
    </row>
    <row r="4359" spans="45:87" ht="15" hidden="1" x14ac:dyDescent="0.25">
      <c r="AS4359" s="124" t="s">
        <v>8554</v>
      </c>
      <c r="AT4359" s="129" t="s">
        <v>3642</v>
      </c>
      <c r="AU4359" s="129" t="s">
        <v>204</v>
      </c>
      <c r="AV4359" s="129" t="s">
        <v>3648</v>
      </c>
      <c r="AW4359" s="129" t="s">
        <v>3885</v>
      </c>
      <c r="AX4359" s="129" t="s">
        <v>3887</v>
      </c>
      <c r="AZ4359" s="129" t="s">
        <v>3984</v>
      </c>
      <c r="BA4359" s="130" t="s">
        <v>17365</v>
      </c>
      <c r="BB4359" s="130" t="s">
        <v>17366</v>
      </c>
      <c r="BH4359" s="124"/>
      <c r="BI4359" s="124"/>
      <c r="BP4359" s="123"/>
      <c r="BQ4359" s="123"/>
      <c r="BR4359" s="123"/>
      <c r="BX4359" s="123"/>
      <c r="BY4359" s="123"/>
      <c r="CB4359" s="129" t="s">
        <v>3642</v>
      </c>
      <c r="CC4359" s="129" t="s">
        <v>204</v>
      </c>
      <c r="CD4359" s="129" t="s">
        <v>3648</v>
      </c>
      <c r="CE4359" s="129" t="s">
        <v>3885</v>
      </c>
      <c r="CF4359" s="129" t="s">
        <v>3887</v>
      </c>
      <c r="CG4359" s="131" t="s">
        <v>18268</v>
      </c>
      <c r="CH4359" s="131" t="s">
        <v>17366</v>
      </c>
      <c r="CI4359" s="124" t="s">
        <v>23342</v>
      </c>
    </row>
    <row r="4360" spans="45:87" ht="15" hidden="1" x14ac:dyDescent="0.25">
      <c r="AS4360" s="124" t="s">
        <v>8555</v>
      </c>
      <c r="AT4360" s="129" t="s">
        <v>3642</v>
      </c>
      <c r="AU4360" s="129" t="s">
        <v>204</v>
      </c>
      <c r="AV4360" s="129" t="s">
        <v>3648</v>
      </c>
      <c r="AW4360" s="129" t="s">
        <v>3885</v>
      </c>
      <c r="AX4360" s="129" t="s">
        <v>3888</v>
      </c>
      <c r="AZ4360" s="129" t="s">
        <v>3984</v>
      </c>
      <c r="BA4360" s="130" t="s">
        <v>17367</v>
      </c>
      <c r="BB4360" s="130" t="s">
        <v>17368</v>
      </c>
      <c r="BH4360" s="124"/>
      <c r="BI4360" s="124"/>
      <c r="BP4360" s="123"/>
      <c r="BQ4360" s="123"/>
      <c r="BR4360" s="123"/>
      <c r="BX4360" s="123"/>
      <c r="BY4360" s="123"/>
      <c r="CB4360" s="129" t="s">
        <v>3642</v>
      </c>
      <c r="CC4360" s="129" t="s">
        <v>204</v>
      </c>
      <c r="CD4360" s="129" t="s">
        <v>3648</v>
      </c>
      <c r="CE4360" s="129" t="s">
        <v>3885</v>
      </c>
      <c r="CF4360" s="129" t="s">
        <v>3888</v>
      </c>
      <c r="CG4360" s="131" t="s">
        <v>18268</v>
      </c>
      <c r="CH4360" s="131" t="s">
        <v>17368</v>
      </c>
      <c r="CI4360" s="124" t="s">
        <v>23343</v>
      </c>
    </row>
    <row r="4361" spans="45:87" ht="15" hidden="1" x14ac:dyDescent="0.25">
      <c r="AS4361" s="124" t="s">
        <v>8556</v>
      </c>
      <c r="AT4361" s="129" t="s">
        <v>3642</v>
      </c>
      <c r="AU4361" s="129" t="s">
        <v>204</v>
      </c>
      <c r="AV4361" s="129" t="s">
        <v>3648</v>
      </c>
      <c r="AW4361" s="129" t="s">
        <v>3885</v>
      </c>
      <c r="AX4361" s="129" t="s">
        <v>3889</v>
      </c>
      <c r="AZ4361" s="129" t="s">
        <v>3984</v>
      </c>
      <c r="BA4361" s="130" t="s">
        <v>17369</v>
      </c>
      <c r="BB4361" s="130" t="s">
        <v>17370</v>
      </c>
      <c r="BH4361" s="124"/>
      <c r="BI4361" s="124"/>
      <c r="BP4361" s="123"/>
      <c r="BQ4361" s="123"/>
      <c r="BR4361" s="123"/>
      <c r="BX4361" s="123"/>
      <c r="BY4361" s="123"/>
      <c r="CB4361" s="129" t="s">
        <v>3642</v>
      </c>
      <c r="CC4361" s="129" t="s">
        <v>204</v>
      </c>
      <c r="CD4361" s="129" t="s">
        <v>3648</v>
      </c>
      <c r="CE4361" s="129" t="s">
        <v>3885</v>
      </c>
      <c r="CF4361" s="129" t="s">
        <v>3889</v>
      </c>
      <c r="CG4361" s="131" t="s">
        <v>18268</v>
      </c>
      <c r="CH4361" s="131" t="s">
        <v>17370</v>
      </c>
      <c r="CI4361" s="124" t="s">
        <v>23344</v>
      </c>
    </row>
    <row r="4362" spans="45:87" ht="15" hidden="1" x14ac:dyDescent="0.25">
      <c r="AS4362" s="124" t="s">
        <v>8557</v>
      </c>
      <c r="AT4362" s="129" t="s">
        <v>3642</v>
      </c>
      <c r="AU4362" s="129" t="s">
        <v>204</v>
      </c>
      <c r="AV4362" s="129" t="s">
        <v>3648</v>
      </c>
      <c r="AW4362" s="129" t="s">
        <v>3885</v>
      </c>
      <c r="AX4362" s="129" t="s">
        <v>3890</v>
      </c>
      <c r="AZ4362" s="129" t="s">
        <v>3984</v>
      </c>
      <c r="BA4362" s="130" t="s">
        <v>17371</v>
      </c>
      <c r="BB4362" s="130" t="s">
        <v>17372</v>
      </c>
      <c r="BH4362" s="124"/>
      <c r="BI4362" s="124"/>
      <c r="BP4362" s="123"/>
      <c r="BQ4362" s="123"/>
      <c r="BR4362" s="123"/>
      <c r="BX4362" s="123"/>
      <c r="BY4362" s="123"/>
      <c r="CB4362" s="129" t="s">
        <v>3642</v>
      </c>
      <c r="CC4362" s="129" t="s">
        <v>204</v>
      </c>
      <c r="CD4362" s="129" t="s">
        <v>3648</v>
      </c>
      <c r="CE4362" s="129" t="s">
        <v>3885</v>
      </c>
      <c r="CF4362" s="129" t="s">
        <v>3890</v>
      </c>
      <c r="CG4362" s="131" t="s">
        <v>18268</v>
      </c>
      <c r="CH4362" s="131" t="s">
        <v>17372</v>
      </c>
      <c r="CI4362" s="124" t="s">
        <v>23345</v>
      </c>
    </row>
    <row r="4363" spans="45:87" ht="15" hidden="1" x14ac:dyDescent="0.25">
      <c r="AS4363" s="124" t="s">
        <v>8558</v>
      </c>
      <c r="AT4363" s="129" t="s">
        <v>3642</v>
      </c>
      <c r="AU4363" s="129" t="s">
        <v>204</v>
      </c>
      <c r="AV4363" s="129" t="s">
        <v>3648</v>
      </c>
      <c r="AW4363" s="129" t="s">
        <v>3885</v>
      </c>
      <c r="AX4363" s="129" t="s">
        <v>3891</v>
      </c>
      <c r="AZ4363" s="129" t="s">
        <v>3984</v>
      </c>
      <c r="BA4363" s="130" t="s">
        <v>17373</v>
      </c>
      <c r="BB4363" s="130" t="s">
        <v>17374</v>
      </c>
      <c r="BH4363" s="124"/>
      <c r="BI4363" s="124"/>
      <c r="BP4363" s="123"/>
      <c r="BQ4363" s="123"/>
      <c r="BR4363" s="123"/>
      <c r="BX4363" s="123"/>
      <c r="BY4363" s="123"/>
      <c r="CB4363" s="129" t="s">
        <v>3642</v>
      </c>
      <c r="CC4363" s="129" t="s">
        <v>204</v>
      </c>
      <c r="CD4363" s="129" t="s">
        <v>3648</v>
      </c>
      <c r="CE4363" s="129" t="s">
        <v>3885</v>
      </c>
      <c r="CF4363" s="129" t="s">
        <v>3891</v>
      </c>
      <c r="CG4363" s="131" t="s">
        <v>18268</v>
      </c>
      <c r="CH4363" s="131" t="s">
        <v>17374</v>
      </c>
      <c r="CI4363" s="124" t="s">
        <v>23346</v>
      </c>
    </row>
    <row r="4364" spans="45:87" ht="15" hidden="1" x14ac:dyDescent="0.25">
      <c r="AS4364" s="124" t="s">
        <v>8559</v>
      </c>
      <c r="AT4364" s="129" t="s">
        <v>3642</v>
      </c>
      <c r="AU4364" s="129" t="s">
        <v>204</v>
      </c>
      <c r="AV4364" s="129" t="s">
        <v>3648</v>
      </c>
      <c r="AW4364" s="129" t="s">
        <v>3885</v>
      </c>
      <c r="AX4364" s="129" t="s">
        <v>3892</v>
      </c>
      <c r="AZ4364" s="129" t="s">
        <v>3984</v>
      </c>
      <c r="BA4364" s="130" t="s">
        <v>17375</v>
      </c>
      <c r="BB4364" s="130" t="s">
        <v>17376</v>
      </c>
      <c r="BH4364" s="124"/>
      <c r="BI4364" s="124"/>
      <c r="BP4364" s="123"/>
      <c r="BQ4364" s="123"/>
      <c r="BR4364" s="123"/>
      <c r="BX4364" s="123"/>
      <c r="BY4364" s="123"/>
      <c r="CB4364" s="129" t="s">
        <v>3642</v>
      </c>
      <c r="CC4364" s="129" t="s">
        <v>204</v>
      </c>
      <c r="CD4364" s="129" t="s">
        <v>3648</v>
      </c>
      <c r="CE4364" s="129" t="s">
        <v>3885</v>
      </c>
      <c r="CF4364" s="129" t="s">
        <v>3892</v>
      </c>
      <c r="CG4364" s="131" t="s">
        <v>18268</v>
      </c>
      <c r="CH4364" s="131" t="s">
        <v>17376</v>
      </c>
      <c r="CI4364" s="124" t="s">
        <v>23347</v>
      </c>
    </row>
    <row r="4365" spans="45:87" ht="15" hidden="1" x14ac:dyDescent="0.25">
      <c r="AS4365" s="124" t="s">
        <v>8560</v>
      </c>
      <c r="AT4365" s="129" t="s">
        <v>3642</v>
      </c>
      <c r="AU4365" s="129" t="s">
        <v>204</v>
      </c>
      <c r="AV4365" s="129" t="s">
        <v>3648</v>
      </c>
      <c r="AW4365" s="129" t="s">
        <v>3885</v>
      </c>
      <c r="AX4365" s="129" t="s">
        <v>3893</v>
      </c>
      <c r="AZ4365" s="129" t="s">
        <v>3984</v>
      </c>
      <c r="BA4365" s="130" t="s">
        <v>17377</v>
      </c>
      <c r="BB4365" s="130" t="s">
        <v>17378</v>
      </c>
      <c r="BH4365" s="124"/>
      <c r="BI4365" s="124"/>
      <c r="BP4365" s="123"/>
      <c r="BQ4365" s="123"/>
      <c r="BR4365" s="123"/>
      <c r="BX4365" s="123"/>
      <c r="BY4365" s="123"/>
      <c r="CB4365" s="129" t="s">
        <v>3642</v>
      </c>
      <c r="CC4365" s="129" t="s">
        <v>204</v>
      </c>
      <c r="CD4365" s="129" t="s">
        <v>3648</v>
      </c>
      <c r="CE4365" s="129" t="s">
        <v>3885</v>
      </c>
      <c r="CF4365" s="129" t="s">
        <v>3893</v>
      </c>
      <c r="CG4365" s="131" t="s">
        <v>18268</v>
      </c>
      <c r="CH4365" s="131" t="s">
        <v>17378</v>
      </c>
      <c r="CI4365" s="124" t="s">
        <v>23348</v>
      </c>
    </row>
    <row r="4366" spans="45:87" ht="15" hidden="1" x14ac:dyDescent="0.25">
      <c r="AS4366" s="124" t="s">
        <v>8561</v>
      </c>
      <c r="AT4366" s="129" t="s">
        <v>3642</v>
      </c>
      <c r="AU4366" s="129" t="s">
        <v>204</v>
      </c>
      <c r="AV4366" s="129" t="s">
        <v>3648</v>
      </c>
      <c r="AW4366" s="129" t="s">
        <v>3885</v>
      </c>
      <c r="AX4366" s="129" t="s">
        <v>3894</v>
      </c>
      <c r="AZ4366" s="129" t="s">
        <v>3984</v>
      </c>
      <c r="BA4366" s="130" t="s">
        <v>17379</v>
      </c>
      <c r="BB4366" s="130" t="s">
        <v>17380</v>
      </c>
      <c r="BH4366" s="124"/>
      <c r="BI4366" s="124"/>
      <c r="BP4366" s="123"/>
      <c r="BQ4366" s="123"/>
      <c r="BR4366" s="123"/>
      <c r="BX4366" s="123"/>
      <c r="BY4366" s="123"/>
      <c r="CB4366" s="129" t="s">
        <v>3642</v>
      </c>
      <c r="CC4366" s="129" t="s">
        <v>204</v>
      </c>
      <c r="CD4366" s="129" t="s">
        <v>3648</v>
      </c>
      <c r="CE4366" s="129" t="s">
        <v>3885</v>
      </c>
      <c r="CF4366" s="129" t="s">
        <v>3894</v>
      </c>
      <c r="CG4366" s="131" t="s">
        <v>18268</v>
      </c>
      <c r="CH4366" s="131" t="s">
        <v>17380</v>
      </c>
      <c r="CI4366" s="124" t="s">
        <v>23349</v>
      </c>
    </row>
    <row r="4367" spans="45:87" ht="15" hidden="1" x14ac:dyDescent="0.25">
      <c r="AS4367" s="124" t="s">
        <v>8562</v>
      </c>
      <c r="AT4367" s="129" t="s">
        <v>3642</v>
      </c>
      <c r="AU4367" s="129" t="s">
        <v>204</v>
      </c>
      <c r="AV4367" s="129" t="s">
        <v>3648</v>
      </c>
      <c r="AW4367" s="129" t="s">
        <v>3885</v>
      </c>
      <c r="AX4367" s="129" t="s">
        <v>3895</v>
      </c>
      <c r="AZ4367" s="129" t="s">
        <v>3984</v>
      </c>
      <c r="BA4367" s="130" t="s">
        <v>17381</v>
      </c>
      <c r="BB4367" s="130" t="s">
        <v>17382</v>
      </c>
      <c r="BH4367" s="124"/>
      <c r="BI4367" s="124"/>
      <c r="BP4367" s="123"/>
      <c r="BQ4367" s="123"/>
      <c r="BR4367" s="123"/>
      <c r="BX4367" s="123"/>
      <c r="BY4367" s="123"/>
      <c r="CB4367" s="129" t="s">
        <v>3642</v>
      </c>
      <c r="CC4367" s="129" t="s">
        <v>204</v>
      </c>
      <c r="CD4367" s="129" t="s">
        <v>3648</v>
      </c>
      <c r="CE4367" s="129" t="s">
        <v>3885</v>
      </c>
      <c r="CF4367" s="129" t="s">
        <v>3895</v>
      </c>
      <c r="CG4367" s="131" t="s">
        <v>18268</v>
      </c>
      <c r="CH4367" s="131" t="s">
        <v>17382</v>
      </c>
      <c r="CI4367" s="124" t="s">
        <v>23350</v>
      </c>
    </row>
    <row r="4368" spans="45:87" ht="15" hidden="1" x14ac:dyDescent="0.25">
      <c r="AS4368" s="124" t="s">
        <v>8563</v>
      </c>
      <c r="AT4368" s="129" t="s">
        <v>3642</v>
      </c>
      <c r="AU4368" s="129" t="s">
        <v>204</v>
      </c>
      <c r="AV4368" s="129" t="s">
        <v>3648</v>
      </c>
      <c r="AW4368" s="129" t="s">
        <v>3885</v>
      </c>
      <c r="AX4368" s="129" t="s">
        <v>3896</v>
      </c>
      <c r="AZ4368" s="129" t="s">
        <v>3984</v>
      </c>
      <c r="BA4368" s="130" t="s">
        <v>17383</v>
      </c>
      <c r="BB4368" s="130" t="s">
        <v>17384</v>
      </c>
      <c r="BH4368" s="124"/>
      <c r="BI4368" s="124"/>
      <c r="BP4368" s="123"/>
      <c r="BQ4368" s="123"/>
      <c r="BR4368" s="123"/>
      <c r="BX4368" s="123"/>
      <c r="BY4368" s="123"/>
      <c r="CB4368" s="129" t="s">
        <v>3642</v>
      </c>
      <c r="CC4368" s="129" t="s">
        <v>204</v>
      </c>
      <c r="CD4368" s="129" t="s">
        <v>3648</v>
      </c>
      <c r="CE4368" s="129" t="s">
        <v>3885</v>
      </c>
      <c r="CF4368" s="129" t="s">
        <v>3896</v>
      </c>
      <c r="CG4368" s="131" t="s">
        <v>18268</v>
      </c>
      <c r="CH4368" s="131" t="s">
        <v>17384</v>
      </c>
      <c r="CI4368" s="124" t="s">
        <v>23351</v>
      </c>
    </row>
    <row r="4369" spans="45:87" ht="15" hidden="1" x14ac:dyDescent="0.25">
      <c r="AS4369" s="124" t="s">
        <v>8564</v>
      </c>
      <c r="AT4369" s="129" t="s">
        <v>3642</v>
      </c>
      <c r="AU4369" s="129" t="s">
        <v>204</v>
      </c>
      <c r="AV4369" s="129" t="s">
        <v>3648</v>
      </c>
      <c r="AW4369" s="129" t="s">
        <v>3885</v>
      </c>
      <c r="AX4369" s="129" t="s">
        <v>3897</v>
      </c>
      <c r="AZ4369" s="129" t="s">
        <v>3984</v>
      </c>
      <c r="BA4369" s="130" t="s">
        <v>17385</v>
      </c>
      <c r="BB4369" s="130" t="s">
        <v>17386</v>
      </c>
      <c r="BH4369" s="124"/>
      <c r="BI4369" s="124"/>
      <c r="BP4369" s="123"/>
      <c r="BQ4369" s="123"/>
      <c r="BR4369" s="123"/>
      <c r="BX4369" s="123"/>
      <c r="BY4369" s="123"/>
      <c r="CB4369" s="129" t="s">
        <v>3642</v>
      </c>
      <c r="CC4369" s="129" t="s">
        <v>204</v>
      </c>
      <c r="CD4369" s="129" t="s">
        <v>3648</v>
      </c>
      <c r="CE4369" s="129" t="s">
        <v>3885</v>
      </c>
      <c r="CF4369" s="129" t="s">
        <v>3897</v>
      </c>
      <c r="CG4369" s="131" t="s">
        <v>18268</v>
      </c>
      <c r="CH4369" s="131" t="s">
        <v>17386</v>
      </c>
      <c r="CI4369" s="124" t="s">
        <v>23352</v>
      </c>
    </row>
    <row r="4370" spans="45:87" ht="15" hidden="1" x14ac:dyDescent="0.25">
      <c r="AS4370" s="124" t="s">
        <v>8565</v>
      </c>
      <c r="AT4370" s="129" t="s">
        <v>3642</v>
      </c>
      <c r="AU4370" s="129" t="s">
        <v>204</v>
      </c>
      <c r="AV4370" s="129" t="s">
        <v>3648</v>
      </c>
      <c r="AW4370" s="129" t="s">
        <v>3885</v>
      </c>
      <c r="AX4370" s="129" t="s">
        <v>3898</v>
      </c>
      <c r="AZ4370" s="129" t="s">
        <v>3984</v>
      </c>
      <c r="BA4370" s="130" t="s">
        <v>17387</v>
      </c>
      <c r="BB4370" s="130" t="s">
        <v>17388</v>
      </c>
      <c r="BH4370" s="124"/>
      <c r="BI4370" s="124"/>
      <c r="BP4370" s="123"/>
      <c r="BQ4370" s="123"/>
      <c r="BR4370" s="123"/>
      <c r="BX4370" s="123"/>
      <c r="BY4370" s="123"/>
      <c r="CB4370" s="129" t="s">
        <v>3642</v>
      </c>
      <c r="CC4370" s="129" t="s">
        <v>204</v>
      </c>
      <c r="CD4370" s="129" t="s">
        <v>3648</v>
      </c>
      <c r="CE4370" s="129" t="s">
        <v>3885</v>
      </c>
      <c r="CF4370" s="129" t="s">
        <v>3898</v>
      </c>
      <c r="CG4370" s="131" t="s">
        <v>18268</v>
      </c>
      <c r="CH4370" s="131" t="s">
        <v>17388</v>
      </c>
      <c r="CI4370" s="124" t="s">
        <v>23353</v>
      </c>
    </row>
    <row r="4371" spans="45:87" ht="15" hidden="1" x14ac:dyDescent="0.25">
      <c r="AS4371" s="124" t="s">
        <v>8566</v>
      </c>
      <c r="AT4371" s="129" t="s">
        <v>3642</v>
      </c>
      <c r="AU4371" s="129" t="s">
        <v>204</v>
      </c>
      <c r="AV4371" s="129" t="s">
        <v>3648</v>
      </c>
      <c r="AW4371" s="129" t="s">
        <v>3885</v>
      </c>
      <c r="AX4371" s="129" t="s">
        <v>3899</v>
      </c>
      <c r="AZ4371" s="129" t="s">
        <v>3984</v>
      </c>
      <c r="BA4371" s="130" t="s">
        <v>17389</v>
      </c>
      <c r="BB4371" s="130" t="s">
        <v>17390</v>
      </c>
      <c r="BH4371" s="124"/>
      <c r="BI4371" s="124"/>
      <c r="BP4371" s="123"/>
      <c r="BQ4371" s="123"/>
      <c r="BR4371" s="123"/>
      <c r="BX4371" s="123"/>
      <c r="BY4371" s="123"/>
      <c r="CB4371" s="129" t="s">
        <v>3642</v>
      </c>
      <c r="CC4371" s="129" t="s">
        <v>204</v>
      </c>
      <c r="CD4371" s="129" t="s">
        <v>3648</v>
      </c>
      <c r="CE4371" s="129" t="s">
        <v>3885</v>
      </c>
      <c r="CF4371" s="129" t="s">
        <v>3899</v>
      </c>
      <c r="CG4371" s="131" t="s">
        <v>18268</v>
      </c>
      <c r="CH4371" s="131" t="s">
        <v>17390</v>
      </c>
      <c r="CI4371" s="124" t="s">
        <v>23354</v>
      </c>
    </row>
    <row r="4372" spans="45:87" ht="15" hidden="1" x14ac:dyDescent="0.25">
      <c r="AS4372" s="124" t="s">
        <v>8567</v>
      </c>
      <c r="AT4372" s="129" t="s">
        <v>3642</v>
      </c>
      <c r="AU4372" s="129" t="s">
        <v>204</v>
      </c>
      <c r="AV4372" s="129" t="s">
        <v>3648</v>
      </c>
      <c r="AW4372" s="129" t="s">
        <v>3690</v>
      </c>
      <c r="AX4372" s="129" t="s">
        <v>3900</v>
      </c>
      <c r="AZ4372" s="129" t="s">
        <v>3984</v>
      </c>
      <c r="BA4372" s="130" t="s">
        <v>17391</v>
      </c>
      <c r="BB4372" s="130" t="s">
        <v>17392</v>
      </c>
      <c r="BH4372" s="124"/>
      <c r="BI4372" s="124"/>
      <c r="BP4372" s="123"/>
      <c r="BQ4372" s="123"/>
      <c r="BR4372" s="123"/>
      <c r="BX4372" s="123"/>
      <c r="BY4372" s="123"/>
      <c r="CB4372" s="129" t="s">
        <v>3642</v>
      </c>
      <c r="CC4372" s="129" t="s">
        <v>204</v>
      </c>
      <c r="CD4372" s="129" t="s">
        <v>3648</v>
      </c>
      <c r="CE4372" s="129" t="s">
        <v>3690</v>
      </c>
      <c r="CF4372" s="129" t="s">
        <v>3900</v>
      </c>
      <c r="CG4372" s="131" t="s">
        <v>18269</v>
      </c>
      <c r="CH4372" s="131" t="s">
        <v>17392</v>
      </c>
      <c r="CI4372" s="124" t="s">
        <v>23355</v>
      </c>
    </row>
    <row r="4373" spans="45:87" ht="15" hidden="1" x14ac:dyDescent="0.25">
      <c r="AS4373" s="124" t="s">
        <v>8568</v>
      </c>
      <c r="AT4373" s="129" t="s">
        <v>3642</v>
      </c>
      <c r="AU4373" s="129" t="s">
        <v>204</v>
      </c>
      <c r="AV4373" s="129" t="s">
        <v>3648</v>
      </c>
      <c r="AW4373" s="129" t="s">
        <v>3690</v>
      </c>
      <c r="AX4373" s="129" t="s">
        <v>3691</v>
      </c>
      <c r="AZ4373" s="129" t="s">
        <v>3984</v>
      </c>
      <c r="BA4373" s="130" t="s">
        <v>17393</v>
      </c>
      <c r="BB4373" s="130" t="s">
        <v>17394</v>
      </c>
      <c r="BH4373" s="124"/>
      <c r="BI4373" s="124"/>
      <c r="BP4373" s="123"/>
      <c r="BQ4373" s="123"/>
      <c r="BR4373" s="123"/>
      <c r="BX4373" s="123"/>
      <c r="BY4373" s="123"/>
      <c r="CB4373" s="129" t="s">
        <v>3642</v>
      </c>
      <c r="CC4373" s="129" t="s">
        <v>204</v>
      </c>
      <c r="CD4373" s="129" t="s">
        <v>3648</v>
      </c>
      <c r="CE4373" s="129" t="s">
        <v>3690</v>
      </c>
      <c r="CF4373" s="129" t="s">
        <v>3691</v>
      </c>
      <c r="CG4373" s="131" t="s">
        <v>18269</v>
      </c>
      <c r="CH4373" s="131" t="s">
        <v>17394</v>
      </c>
      <c r="CI4373" s="124" t="s">
        <v>23356</v>
      </c>
    </row>
    <row r="4374" spans="45:87" ht="15" hidden="1" x14ac:dyDescent="0.25">
      <c r="AS4374" s="124" t="s">
        <v>8569</v>
      </c>
      <c r="AT4374" s="129" t="s">
        <v>3642</v>
      </c>
      <c r="AU4374" s="129" t="s">
        <v>204</v>
      </c>
      <c r="AV4374" s="129" t="s">
        <v>3648</v>
      </c>
      <c r="AW4374" s="129" t="s">
        <v>3690</v>
      </c>
      <c r="AX4374" s="129" t="s">
        <v>3901</v>
      </c>
      <c r="AZ4374" s="129" t="s">
        <v>3984</v>
      </c>
      <c r="BA4374" s="130" t="s">
        <v>17395</v>
      </c>
      <c r="BB4374" s="130" t="s">
        <v>17396</v>
      </c>
      <c r="BH4374" s="124"/>
      <c r="BI4374" s="124"/>
      <c r="BP4374" s="123"/>
      <c r="BQ4374" s="123"/>
      <c r="BR4374" s="123"/>
      <c r="BX4374" s="123"/>
      <c r="BY4374" s="123"/>
      <c r="CB4374" s="129" t="s">
        <v>3642</v>
      </c>
      <c r="CC4374" s="129" t="s">
        <v>204</v>
      </c>
      <c r="CD4374" s="129" t="s">
        <v>3648</v>
      </c>
      <c r="CE4374" s="129" t="s">
        <v>3690</v>
      </c>
      <c r="CF4374" s="129" t="s">
        <v>3901</v>
      </c>
      <c r="CG4374" s="131" t="s">
        <v>18269</v>
      </c>
      <c r="CH4374" s="131" t="s">
        <v>17396</v>
      </c>
      <c r="CI4374" s="124" t="s">
        <v>23357</v>
      </c>
    </row>
    <row r="4375" spans="45:87" ht="15" hidden="1" x14ac:dyDescent="0.25">
      <c r="AS4375" s="124" t="s">
        <v>8570</v>
      </c>
      <c r="AT4375" s="129" t="s">
        <v>3642</v>
      </c>
      <c r="AU4375" s="129" t="s">
        <v>204</v>
      </c>
      <c r="AV4375" s="129" t="s">
        <v>3648</v>
      </c>
      <c r="AW4375" s="129" t="s">
        <v>3690</v>
      </c>
      <c r="AX4375" s="129" t="s">
        <v>3902</v>
      </c>
      <c r="AZ4375" s="129" t="s">
        <v>3984</v>
      </c>
      <c r="BA4375" s="130" t="s">
        <v>17397</v>
      </c>
      <c r="BB4375" s="130" t="s">
        <v>17398</v>
      </c>
      <c r="BH4375" s="124"/>
      <c r="BI4375" s="124"/>
      <c r="BP4375" s="123"/>
      <c r="BQ4375" s="123"/>
      <c r="BR4375" s="123"/>
      <c r="BX4375" s="123"/>
      <c r="BY4375" s="123"/>
      <c r="CB4375" s="129" t="s">
        <v>3642</v>
      </c>
      <c r="CC4375" s="129" t="s">
        <v>204</v>
      </c>
      <c r="CD4375" s="129" t="s">
        <v>3648</v>
      </c>
      <c r="CE4375" s="129" t="s">
        <v>3690</v>
      </c>
      <c r="CF4375" s="129" t="s">
        <v>3902</v>
      </c>
      <c r="CG4375" s="131" t="s">
        <v>18269</v>
      </c>
      <c r="CH4375" s="131" t="s">
        <v>17398</v>
      </c>
      <c r="CI4375" s="124" t="s">
        <v>23358</v>
      </c>
    </row>
    <row r="4376" spans="45:87" ht="15" hidden="1" x14ac:dyDescent="0.25">
      <c r="AS4376" s="124" t="s">
        <v>8571</v>
      </c>
      <c r="AT4376" s="129" t="s">
        <v>3642</v>
      </c>
      <c r="AU4376" s="129" t="s">
        <v>204</v>
      </c>
      <c r="AV4376" s="129" t="s">
        <v>3648</v>
      </c>
      <c r="AW4376" s="129" t="s">
        <v>3690</v>
      </c>
      <c r="AX4376" s="129" t="s">
        <v>3903</v>
      </c>
      <c r="AZ4376" s="129" t="s">
        <v>3984</v>
      </c>
      <c r="BA4376" s="130" t="s">
        <v>17399</v>
      </c>
      <c r="BB4376" s="130" t="s">
        <v>17400</v>
      </c>
      <c r="BH4376" s="124"/>
      <c r="BI4376" s="124"/>
      <c r="BP4376" s="123"/>
      <c r="BQ4376" s="123"/>
      <c r="BR4376" s="123"/>
      <c r="BX4376" s="123"/>
      <c r="BY4376" s="123"/>
      <c r="CB4376" s="129" t="s">
        <v>3642</v>
      </c>
      <c r="CC4376" s="129" t="s">
        <v>204</v>
      </c>
      <c r="CD4376" s="129" t="s">
        <v>3648</v>
      </c>
      <c r="CE4376" s="129" t="s">
        <v>3690</v>
      </c>
      <c r="CF4376" s="129" t="s">
        <v>3903</v>
      </c>
      <c r="CG4376" s="131" t="s">
        <v>18269</v>
      </c>
      <c r="CH4376" s="131" t="s">
        <v>17400</v>
      </c>
      <c r="CI4376" s="124" t="s">
        <v>23359</v>
      </c>
    </row>
    <row r="4377" spans="45:87" ht="15" hidden="1" x14ac:dyDescent="0.25">
      <c r="AS4377" s="124" t="s">
        <v>8572</v>
      </c>
      <c r="AT4377" s="129" t="s">
        <v>3642</v>
      </c>
      <c r="AU4377" s="129" t="s">
        <v>204</v>
      </c>
      <c r="AV4377" s="129" t="s">
        <v>3648</v>
      </c>
      <c r="AW4377" s="129" t="s">
        <v>3690</v>
      </c>
      <c r="AX4377" s="129" t="s">
        <v>3904</v>
      </c>
      <c r="AZ4377" s="129" t="s">
        <v>3984</v>
      </c>
      <c r="BA4377" s="130" t="s">
        <v>17401</v>
      </c>
      <c r="BB4377" s="130" t="s">
        <v>17402</v>
      </c>
      <c r="BH4377" s="124"/>
      <c r="BI4377" s="124"/>
      <c r="BP4377" s="123"/>
      <c r="BQ4377" s="123"/>
      <c r="BR4377" s="123"/>
      <c r="BX4377" s="123"/>
      <c r="BY4377" s="123"/>
      <c r="CB4377" s="129" t="s">
        <v>3642</v>
      </c>
      <c r="CC4377" s="129" t="s">
        <v>204</v>
      </c>
      <c r="CD4377" s="129" t="s">
        <v>3648</v>
      </c>
      <c r="CE4377" s="129" t="s">
        <v>3690</v>
      </c>
      <c r="CF4377" s="129" t="s">
        <v>3904</v>
      </c>
      <c r="CG4377" s="131" t="s">
        <v>18269</v>
      </c>
      <c r="CH4377" s="131" t="s">
        <v>17402</v>
      </c>
      <c r="CI4377" s="124" t="s">
        <v>23360</v>
      </c>
    </row>
    <row r="4378" spans="45:87" ht="15" hidden="1" x14ac:dyDescent="0.25">
      <c r="AS4378" s="124" t="s">
        <v>8573</v>
      </c>
      <c r="AT4378" s="129" t="s">
        <v>3642</v>
      </c>
      <c r="AU4378" s="129" t="s">
        <v>204</v>
      </c>
      <c r="AV4378" s="129" t="s">
        <v>3648</v>
      </c>
      <c r="AW4378" s="129" t="s">
        <v>3690</v>
      </c>
      <c r="AX4378" s="129" t="s">
        <v>3905</v>
      </c>
      <c r="AZ4378" s="129" t="s">
        <v>3984</v>
      </c>
      <c r="BA4378" s="130" t="s">
        <v>17403</v>
      </c>
      <c r="BB4378" s="130" t="s">
        <v>17404</v>
      </c>
      <c r="BH4378" s="124"/>
      <c r="BI4378" s="124"/>
      <c r="BP4378" s="123"/>
      <c r="BQ4378" s="123"/>
      <c r="BR4378" s="123"/>
      <c r="BX4378" s="123"/>
      <c r="BY4378" s="123"/>
      <c r="CB4378" s="129" t="s">
        <v>3642</v>
      </c>
      <c r="CC4378" s="129" t="s">
        <v>204</v>
      </c>
      <c r="CD4378" s="129" t="s">
        <v>3648</v>
      </c>
      <c r="CE4378" s="129" t="s">
        <v>3690</v>
      </c>
      <c r="CF4378" s="129" t="s">
        <v>3905</v>
      </c>
      <c r="CG4378" s="131" t="s">
        <v>18269</v>
      </c>
      <c r="CH4378" s="131" t="s">
        <v>17404</v>
      </c>
      <c r="CI4378" s="124" t="s">
        <v>23361</v>
      </c>
    </row>
    <row r="4379" spans="45:87" ht="15" hidden="1" x14ac:dyDescent="0.25">
      <c r="AS4379" s="124" t="s">
        <v>8574</v>
      </c>
      <c r="AT4379" s="129" t="s">
        <v>3642</v>
      </c>
      <c r="AU4379" s="129" t="s">
        <v>204</v>
      </c>
      <c r="AV4379" s="129" t="s">
        <v>3648</v>
      </c>
      <c r="AW4379" s="129" t="s">
        <v>3690</v>
      </c>
      <c r="AX4379" s="129" t="s">
        <v>3906</v>
      </c>
      <c r="AZ4379" s="129" t="s">
        <v>3984</v>
      </c>
      <c r="BA4379" s="130" t="s">
        <v>17405</v>
      </c>
      <c r="BB4379" s="130" t="s">
        <v>17406</v>
      </c>
      <c r="BH4379" s="124"/>
      <c r="BI4379" s="124"/>
      <c r="BP4379" s="123"/>
      <c r="BQ4379" s="123"/>
      <c r="BR4379" s="123"/>
      <c r="BX4379" s="123"/>
      <c r="BY4379" s="123"/>
      <c r="CB4379" s="129" t="s">
        <v>3642</v>
      </c>
      <c r="CC4379" s="129" t="s">
        <v>204</v>
      </c>
      <c r="CD4379" s="129" t="s">
        <v>3648</v>
      </c>
      <c r="CE4379" s="129" t="s">
        <v>3690</v>
      </c>
      <c r="CF4379" s="129" t="s">
        <v>3906</v>
      </c>
      <c r="CG4379" s="131" t="s">
        <v>18269</v>
      </c>
      <c r="CH4379" s="131" t="s">
        <v>17406</v>
      </c>
      <c r="CI4379" s="124" t="s">
        <v>23362</v>
      </c>
    </row>
    <row r="4380" spans="45:87" ht="15" hidden="1" x14ac:dyDescent="0.25">
      <c r="AS4380" s="124" t="s">
        <v>8575</v>
      </c>
      <c r="AT4380" s="129" t="s">
        <v>3642</v>
      </c>
      <c r="AU4380" s="129" t="s">
        <v>204</v>
      </c>
      <c r="AV4380" s="129" t="s">
        <v>3648</v>
      </c>
      <c r="AW4380" s="129" t="s">
        <v>3690</v>
      </c>
      <c r="AX4380" s="129" t="s">
        <v>3907</v>
      </c>
      <c r="AZ4380" s="129" t="s">
        <v>3984</v>
      </c>
      <c r="BA4380" s="130" t="s">
        <v>17407</v>
      </c>
      <c r="BB4380" s="130" t="s">
        <v>17408</v>
      </c>
      <c r="BH4380" s="124"/>
      <c r="BI4380" s="124"/>
      <c r="BP4380" s="123"/>
      <c r="BQ4380" s="123"/>
      <c r="BR4380" s="123"/>
      <c r="BX4380" s="123"/>
      <c r="BY4380" s="123"/>
      <c r="CB4380" s="129" t="s">
        <v>3642</v>
      </c>
      <c r="CC4380" s="129" t="s">
        <v>204</v>
      </c>
      <c r="CD4380" s="129" t="s">
        <v>3648</v>
      </c>
      <c r="CE4380" s="129" t="s">
        <v>3690</v>
      </c>
      <c r="CF4380" s="129" t="s">
        <v>3907</v>
      </c>
      <c r="CG4380" s="131" t="s">
        <v>18269</v>
      </c>
      <c r="CH4380" s="131" t="s">
        <v>17408</v>
      </c>
      <c r="CI4380" s="124" t="s">
        <v>23363</v>
      </c>
    </row>
    <row r="4381" spans="45:87" ht="15" hidden="1" x14ac:dyDescent="0.25">
      <c r="AS4381" s="124" t="s">
        <v>8576</v>
      </c>
      <c r="AT4381" s="129" t="s">
        <v>3642</v>
      </c>
      <c r="AU4381" s="129" t="s">
        <v>204</v>
      </c>
      <c r="AV4381" s="129" t="s">
        <v>3649</v>
      </c>
      <c r="AW4381" s="129" t="s">
        <v>3692</v>
      </c>
      <c r="AX4381" s="129" t="s">
        <v>3694</v>
      </c>
      <c r="AZ4381" s="129" t="s">
        <v>3984</v>
      </c>
      <c r="BA4381" s="130" t="s">
        <v>17409</v>
      </c>
      <c r="BB4381" s="130" t="s">
        <v>17410</v>
      </c>
      <c r="BH4381" s="124"/>
      <c r="BI4381" s="124"/>
      <c r="BP4381" s="123"/>
      <c r="BQ4381" s="123"/>
      <c r="BR4381" s="123"/>
      <c r="BX4381" s="123"/>
      <c r="BY4381" s="123"/>
      <c r="CB4381" s="129" t="s">
        <v>3642</v>
      </c>
      <c r="CC4381" s="129" t="s">
        <v>204</v>
      </c>
      <c r="CD4381" s="129" t="s">
        <v>3649</v>
      </c>
      <c r="CE4381" s="129" t="s">
        <v>3692</v>
      </c>
      <c r="CF4381" s="129" t="s">
        <v>3694</v>
      </c>
      <c r="CG4381" s="131" t="s">
        <v>18270</v>
      </c>
      <c r="CH4381" s="131" t="s">
        <v>17410</v>
      </c>
      <c r="CI4381" s="124" t="s">
        <v>23364</v>
      </c>
    </row>
    <row r="4382" spans="45:87" ht="15" hidden="1" x14ac:dyDescent="0.25">
      <c r="AS4382" s="124" t="s">
        <v>8577</v>
      </c>
      <c r="AT4382" s="129" t="s">
        <v>3642</v>
      </c>
      <c r="AU4382" s="129" t="s">
        <v>204</v>
      </c>
      <c r="AV4382" s="129" t="s">
        <v>3649</v>
      </c>
      <c r="AW4382" s="129" t="s">
        <v>3692</v>
      </c>
      <c r="AX4382" s="129" t="s">
        <v>3908</v>
      </c>
      <c r="AZ4382" s="129" t="s">
        <v>3984</v>
      </c>
      <c r="BA4382" s="130" t="s">
        <v>17411</v>
      </c>
      <c r="BB4382" s="130" t="s">
        <v>17412</v>
      </c>
      <c r="BH4382" s="124"/>
      <c r="BI4382" s="124"/>
      <c r="BP4382" s="123"/>
      <c r="BQ4382" s="123"/>
      <c r="BR4382" s="123"/>
      <c r="BX4382" s="123"/>
      <c r="BY4382" s="123"/>
      <c r="CB4382" s="129" t="s">
        <v>3642</v>
      </c>
      <c r="CC4382" s="129" t="s">
        <v>204</v>
      </c>
      <c r="CD4382" s="129" t="s">
        <v>3649</v>
      </c>
      <c r="CE4382" s="129" t="s">
        <v>3692</v>
      </c>
      <c r="CF4382" s="129" t="s">
        <v>3908</v>
      </c>
      <c r="CG4382" s="131" t="s">
        <v>18270</v>
      </c>
      <c r="CH4382" s="131" t="s">
        <v>17412</v>
      </c>
      <c r="CI4382" s="124" t="s">
        <v>23365</v>
      </c>
    </row>
    <row r="4383" spans="45:87" ht="15" hidden="1" x14ac:dyDescent="0.25">
      <c r="AS4383" s="124" t="s">
        <v>8578</v>
      </c>
      <c r="AT4383" s="129" t="s">
        <v>3642</v>
      </c>
      <c r="AU4383" s="129" t="s">
        <v>204</v>
      </c>
      <c r="AV4383" s="129" t="s">
        <v>3649</v>
      </c>
      <c r="AW4383" s="129" t="s">
        <v>3692</v>
      </c>
      <c r="AX4383" s="129" t="s">
        <v>3695</v>
      </c>
      <c r="AZ4383" s="129" t="s">
        <v>3984</v>
      </c>
      <c r="BA4383" s="130" t="s">
        <v>17413</v>
      </c>
      <c r="BB4383" s="130" t="s">
        <v>17414</v>
      </c>
      <c r="BH4383" s="124"/>
      <c r="BI4383" s="124"/>
      <c r="BP4383" s="123"/>
      <c r="BQ4383" s="123"/>
      <c r="BR4383" s="123"/>
      <c r="BX4383" s="123"/>
      <c r="BY4383" s="123"/>
      <c r="CB4383" s="129" t="s">
        <v>3642</v>
      </c>
      <c r="CC4383" s="129" t="s">
        <v>204</v>
      </c>
      <c r="CD4383" s="129" t="s">
        <v>3649</v>
      </c>
      <c r="CE4383" s="129" t="s">
        <v>3692</v>
      </c>
      <c r="CF4383" s="129" t="s">
        <v>3695</v>
      </c>
      <c r="CG4383" s="131" t="s">
        <v>18270</v>
      </c>
      <c r="CH4383" s="131" t="s">
        <v>17414</v>
      </c>
      <c r="CI4383" s="124" t="s">
        <v>23366</v>
      </c>
    </row>
    <row r="4384" spans="45:87" ht="15" hidden="1" x14ac:dyDescent="0.25">
      <c r="AS4384" s="124" t="s">
        <v>8579</v>
      </c>
      <c r="AT4384" s="129" t="s">
        <v>3642</v>
      </c>
      <c r="AU4384" s="129" t="s">
        <v>204</v>
      </c>
      <c r="AV4384" s="129" t="s">
        <v>3649</v>
      </c>
      <c r="AW4384" s="129" t="s">
        <v>3692</v>
      </c>
      <c r="AX4384" s="129" t="s">
        <v>3696</v>
      </c>
      <c r="AZ4384" s="129" t="s">
        <v>3984</v>
      </c>
      <c r="BA4384" s="130" t="s">
        <v>17415</v>
      </c>
      <c r="BB4384" s="130" t="s">
        <v>17416</v>
      </c>
      <c r="BH4384" s="124"/>
      <c r="BI4384" s="124"/>
      <c r="BP4384" s="123"/>
      <c r="BQ4384" s="123"/>
      <c r="BR4384" s="123"/>
      <c r="BX4384" s="123"/>
      <c r="BY4384" s="123"/>
      <c r="CB4384" s="129" t="s">
        <v>3642</v>
      </c>
      <c r="CC4384" s="129" t="s">
        <v>204</v>
      </c>
      <c r="CD4384" s="129" t="s">
        <v>3649</v>
      </c>
      <c r="CE4384" s="129" t="s">
        <v>3692</v>
      </c>
      <c r="CF4384" s="129" t="s">
        <v>3696</v>
      </c>
      <c r="CG4384" s="131" t="s">
        <v>18270</v>
      </c>
      <c r="CH4384" s="131" t="s">
        <v>17416</v>
      </c>
      <c r="CI4384" s="124" t="s">
        <v>23367</v>
      </c>
    </row>
    <row r="4385" spans="45:87" ht="15" hidden="1" x14ac:dyDescent="0.25">
      <c r="AS4385" s="124" t="s">
        <v>8580</v>
      </c>
      <c r="AT4385" s="129" t="s">
        <v>3642</v>
      </c>
      <c r="AU4385" s="129" t="s">
        <v>204</v>
      </c>
      <c r="AV4385" s="129" t="s">
        <v>3649</v>
      </c>
      <c r="AW4385" s="129" t="s">
        <v>3692</v>
      </c>
      <c r="AX4385" s="129" t="s">
        <v>3697</v>
      </c>
      <c r="AZ4385" s="129" t="s">
        <v>3984</v>
      </c>
      <c r="BA4385" s="130" t="s">
        <v>17417</v>
      </c>
      <c r="BB4385" s="130" t="s">
        <v>17418</v>
      </c>
      <c r="BH4385" s="124"/>
      <c r="BI4385" s="124"/>
      <c r="BP4385" s="123"/>
      <c r="BQ4385" s="123"/>
      <c r="BR4385" s="123"/>
      <c r="BX4385" s="123"/>
      <c r="BY4385" s="123"/>
      <c r="CB4385" s="129" t="s">
        <v>3642</v>
      </c>
      <c r="CC4385" s="129" t="s">
        <v>204</v>
      </c>
      <c r="CD4385" s="129" t="s">
        <v>3649</v>
      </c>
      <c r="CE4385" s="129" t="s">
        <v>3692</v>
      </c>
      <c r="CF4385" s="129" t="s">
        <v>3697</v>
      </c>
      <c r="CG4385" s="131" t="s">
        <v>18270</v>
      </c>
      <c r="CH4385" s="131" t="s">
        <v>17418</v>
      </c>
      <c r="CI4385" s="124" t="s">
        <v>23368</v>
      </c>
    </row>
    <row r="4386" spans="45:87" ht="15" hidden="1" x14ac:dyDescent="0.25">
      <c r="AS4386" s="124" t="s">
        <v>8581</v>
      </c>
      <c r="AT4386" s="129" t="s">
        <v>3642</v>
      </c>
      <c r="AU4386" s="129" t="s">
        <v>204</v>
      </c>
      <c r="AV4386" s="129" t="s">
        <v>3649</v>
      </c>
      <c r="AW4386" s="129" t="s">
        <v>3692</v>
      </c>
      <c r="AX4386" s="129" t="s">
        <v>3909</v>
      </c>
      <c r="AZ4386" s="129" t="s">
        <v>3984</v>
      </c>
      <c r="BA4386" s="130" t="s">
        <v>17419</v>
      </c>
      <c r="BB4386" s="130" t="s">
        <v>17420</v>
      </c>
      <c r="BH4386" s="124"/>
      <c r="BI4386" s="124"/>
      <c r="BP4386" s="123"/>
      <c r="BQ4386" s="123"/>
      <c r="BR4386" s="123"/>
      <c r="BX4386" s="123"/>
      <c r="BY4386" s="123"/>
      <c r="CB4386" s="129" t="s">
        <v>3642</v>
      </c>
      <c r="CC4386" s="129" t="s">
        <v>204</v>
      </c>
      <c r="CD4386" s="129" t="s">
        <v>3649</v>
      </c>
      <c r="CE4386" s="129" t="s">
        <v>3692</v>
      </c>
      <c r="CF4386" s="129" t="s">
        <v>3909</v>
      </c>
      <c r="CG4386" s="131" t="s">
        <v>18270</v>
      </c>
      <c r="CH4386" s="131" t="s">
        <v>17420</v>
      </c>
      <c r="CI4386" s="124" t="s">
        <v>23369</v>
      </c>
    </row>
    <row r="4387" spans="45:87" ht="15" hidden="1" x14ac:dyDescent="0.25">
      <c r="AS4387" s="124" t="s">
        <v>8582</v>
      </c>
      <c r="AT4387" s="129" t="s">
        <v>3642</v>
      </c>
      <c r="AU4387" s="129" t="s">
        <v>204</v>
      </c>
      <c r="AV4387" s="129" t="s">
        <v>3649</v>
      </c>
      <c r="AW4387" s="129" t="s">
        <v>3692</v>
      </c>
      <c r="AX4387" s="129" t="s">
        <v>3910</v>
      </c>
      <c r="AZ4387" s="129" t="s">
        <v>3984</v>
      </c>
      <c r="BA4387" s="130" t="s">
        <v>17421</v>
      </c>
      <c r="BB4387" s="130" t="s">
        <v>17422</v>
      </c>
      <c r="BH4387" s="124"/>
      <c r="BI4387" s="124"/>
      <c r="BP4387" s="123"/>
      <c r="BQ4387" s="123"/>
      <c r="BR4387" s="123"/>
      <c r="BX4387" s="123"/>
      <c r="BY4387" s="123"/>
      <c r="CB4387" s="129" t="s">
        <v>3642</v>
      </c>
      <c r="CC4387" s="129" t="s">
        <v>204</v>
      </c>
      <c r="CD4387" s="129" t="s">
        <v>3649</v>
      </c>
      <c r="CE4387" s="129" t="s">
        <v>3692</v>
      </c>
      <c r="CF4387" s="129" t="s">
        <v>3910</v>
      </c>
      <c r="CG4387" s="131" t="s">
        <v>18270</v>
      </c>
      <c r="CH4387" s="131" t="s">
        <v>17422</v>
      </c>
      <c r="CI4387" s="124" t="s">
        <v>23370</v>
      </c>
    </row>
    <row r="4388" spans="45:87" ht="15" hidden="1" x14ac:dyDescent="0.25">
      <c r="AS4388" s="124" t="s">
        <v>8583</v>
      </c>
      <c r="AT4388" s="129" t="s">
        <v>3642</v>
      </c>
      <c r="AU4388" s="129" t="s">
        <v>204</v>
      </c>
      <c r="AV4388" s="129" t="s">
        <v>3649</v>
      </c>
      <c r="AW4388" s="129" t="s">
        <v>3692</v>
      </c>
      <c r="AX4388" s="129" t="s">
        <v>3911</v>
      </c>
      <c r="AZ4388" s="129" t="s">
        <v>3984</v>
      </c>
      <c r="BA4388" s="130" t="s">
        <v>17423</v>
      </c>
      <c r="BB4388" s="130" t="s">
        <v>17424</v>
      </c>
      <c r="BH4388" s="124"/>
      <c r="BI4388" s="124"/>
      <c r="BP4388" s="123"/>
      <c r="BQ4388" s="123"/>
      <c r="BR4388" s="123"/>
      <c r="BX4388" s="123"/>
      <c r="BY4388" s="123"/>
      <c r="CB4388" s="129" t="s">
        <v>3642</v>
      </c>
      <c r="CC4388" s="129" t="s">
        <v>204</v>
      </c>
      <c r="CD4388" s="129" t="s">
        <v>3649</v>
      </c>
      <c r="CE4388" s="129" t="s">
        <v>3692</v>
      </c>
      <c r="CF4388" s="129" t="s">
        <v>3911</v>
      </c>
      <c r="CG4388" s="131" t="s">
        <v>18270</v>
      </c>
      <c r="CH4388" s="131" t="s">
        <v>17424</v>
      </c>
      <c r="CI4388" s="124" t="s">
        <v>23371</v>
      </c>
    </row>
    <row r="4389" spans="45:87" ht="15" hidden="1" x14ac:dyDescent="0.25">
      <c r="AS4389" s="124" t="s">
        <v>8584</v>
      </c>
      <c r="AT4389" s="129" t="s">
        <v>3642</v>
      </c>
      <c r="AU4389" s="129" t="s">
        <v>204</v>
      </c>
      <c r="AV4389" s="129" t="s">
        <v>3649</v>
      </c>
      <c r="AW4389" s="129" t="s">
        <v>3692</v>
      </c>
      <c r="AX4389" s="129" t="s">
        <v>3912</v>
      </c>
      <c r="AZ4389" s="129" t="s">
        <v>3984</v>
      </c>
      <c r="BA4389" s="130" t="s">
        <v>17425</v>
      </c>
      <c r="BB4389" s="130" t="s">
        <v>17426</v>
      </c>
      <c r="BH4389" s="124"/>
      <c r="BI4389" s="124"/>
      <c r="BP4389" s="123"/>
      <c r="BQ4389" s="123"/>
      <c r="BR4389" s="123"/>
      <c r="BX4389" s="123"/>
      <c r="BY4389" s="123"/>
      <c r="CB4389" s="129" t="s">
        <v>3642</v>
      </c>
      <c r="CC4389" s="129" t="s">
        <v>204</v>
      </c>
      <c r="CD4389" s="129" t="s">
        <v>3649</v>
      </c>
      <c r="CE4389" s="129" t="s">
        <v>3692</v>
      </c>
      <c r="CF4389" s="129" t="s">
        <v>3912</v>
      </c>
      <c r="CG4389" s="131" t="s">
        <v>18270</v>
      </c>
      <c r="CH4389" s="131" t="s">
        <v>17426</v>
      </c>
      <c r="CI4389" s="124" t="s">
        <v>23372</v>
      </c>
    </row>
    <row r="4390" spans="45:87" ht="15" hidden="1" x14ac:dyDescent="0.25">
      <c r="AS4390" s="124" t="s">
        <v>8585</v>
      </c>
      <c r="AT4390" s="129" t="s">
        <v>3642</v>
      </c>
      <c r="AU4390" s="129" t="s">
        <v>204</v>
      </c>
      <c r="AV4390" s="129" t="s">
        <v>3649</v>
      </c>
      <c r="AW4390" s="129" t="s">
        <v>3692</v>
      </c>
      <c r="AX4390" s="129" t="s">
        <v>3913</v>
      </c>
      <c r="AZ4390" s="129" t="s">
        <v>3984</v>
      </c>
      <c r="BA4390" s="130" t="s">
        <v>17427</v>
      </c>
      <c r="BB4390" s="130" t="s">
        <v>17428</v>
      </c>
      <c r="BH4390" s="124"/>
      <c r="BI4390" s="124"/>
      <c r="BP4390" s="123"/>
      <c r="BQ4390" s="123"/>
      <c r="BR4390" s="123"/>
      <c r="BX4390" s="123"/>
      <c r="BY4390" s="123"/>
      <c r="CB4390" s="129" t="s">
        <v>3642</v>
      </c>
      <c r="CC4390" s="129" t="s">
        <v>204</v>
      </c>
      <c r="CD4390" s="129" t="s">
        <v>3649</v>
      </c>
      <c r="CE4390" s="129" t="s">
        <v>3692</v>
      </c>
      <c r="CF4390" s="129" t="s">
        <v>3913</v>
      </c>
      <c r="CG4390" s="131" t="s">
        <v>18270</v>
      </c>
      <c r="CH4390" s="131" t="s">
        <v>17428</v>
      </c>
      <c r="CI4390" s="124" t="s">
        <v>23373</v>
      </c>
    </row>
    <row r="4391" spans="45:87" ht="15" hidden="1" x14ac:dyDescent="0.25">
      <c r="AS4391" s="124" t="s">
        <v>8586</v>
      </c>
      <c r="AT4391" s="129" t="s">
        <v>3642</v>
      </c>
      <c r="AU4391" s="129" t="s">
        <v>204</v>
      </c>
      <c r="AV4391" s="129" t="s">
        <v>3649</v>
      </c>
      <c r="AW4391" s="129" t="s">
        <v>3692</v>
      </c>
      <c r="AX4391" s="129" t="s">
        <v>3914</v>
      </c>
      <c r="AZ4391" s="129" t="s">
        <v>3984</v>
      </c>
      <c r="BA4391" s="130" t="s">
        <v>17429</v>
      </c>
      <c r="BB4391" s="130" t="s">
        <v>17430</v>
      </c>
      <c r="BH4391" s="124"/>
      <c r="BI4391" s="124"/>
      <c r="BP4391" s="123"/>
      <c r="BQ4391" s="123"/>
      <c r="BR4391" s="123"/>
      <c r="BX4391" s="123"/>
      <c r="BY4391" s="123"/>
      <c r="CB4391" s="129" t="s">
        <v>3642</v>
      </c>
      <c r="CC4391" s="129" t="s">
        <v>204</v>
      </c>
      <c r="CD4391" s="129" t="s">
        <v>3649</v>
      </c>
      <c r="CE4391" s="129" t="s">
        <v>3692</v>
      </c>
      <c r="CF4391" s="129" t="s">
        <v>3914</v>
      </c>
      <c r="CG4391" s="131" t="s">
        <v>18270</v>
      </c>
      <c r="CH4391" s="131" t="s">
        <v>17430</v>
      </c>
      <c r="CI4391" s="124" t="s">
        <v>23374</v>
      </c>
    </row>
    <row r="4392" spans="45:87" ht="15" hidden="1" x14ac:dyDescent="0.25">
      <c r="AS4392" s="124" t="s">
        <v>8587</v>
      </c>
      <c r="AT4392" s="129" t="s">
        <v>3642</v>
      </c>
      <c r="AU4392" s="129" t="s">
        <v>204</v>
      </c>
      <c r="AV4392" s="129" t="s">
        <v>3649</v>
      </c>
      <c r="AW4392" s="129" t="s">
        <v>3692</v>
      </c>
      <c r="AX4392" s="129" t="s">
        <v>3915</v>
      </c>
      <c r="AZ4392" s="129" t="s">
        <v>3984</v>
      </c>
      <c r="BA4392" s="130" t="s">
        <v>17431</v>
      </c>
      <c r="BB4392" s="130" t="s">
        <v>17432</v>
      </c>
      <c r="BH4392" s="124"/>
      <c r="BI4392" s="124"/>
      <c r="BP4392" s="123"/>
      <c r="BQ4392" s="123"/>
      <c r="BR4392" s="123"/>
      <c r="BX4392" s="123"/>
      <c r="BY4392" s="123"/>
      <c r="CB4392" s="129" t="s">
        <v>3642</v>
      </c>
      <c r="CC4392" s="129" t="s">
        <v>204</v>
      </c>
      <c r="CD4392" s="129" t="s">
        <v>3649</v>
      </c>
      <c r="CE4392" s="129" t="s">
        <v>3692</v>
      </c>
      <c r="CF4392" s="129" t="s">
        <v>3915</v>
      </c>
      <c r="CG4392" s="131" t="s">
        <v>18270</v>
      </c>
      <c r="CH4392" s="131" t="s">
        <v>17432</v>
      </c>
      <c r="CI4392" s="124" t="s">
        <v>23375</v>
      </c>
    </row>
    <row r="4393" spans="45:87" ht="15" hidden="1" x14ac:dyDescent="0.25">
      <c r="AS4393" s="124" t="s">
        <v>8588</v>
      </c>
      <c r="AT4393" s="129" t="s">
        <v>3642</v>
      </c>
      <c r="AU4393" s="129" t="s">
        <v>204</v>
      </c>
      <c r="AV4393" s="129" t="s">
        <v>3649</v>
      </c>
      <c r="AW4393" s="129" t="s">
        <v>3692</v>
      </c>
      <c r="AX4393" s="129" t="s">
        <v>3916</v>
      </c>
      <c r="AZ4393" s="129" t="s">
        <v>3984</v>
      </c>
      <c r="BA4393" s="130" t="s">
        <v>17433</v>
      </c>
      <c r="BB4393" s="130" t="s">
        <v>17434</v>
      </c>
      <c r="BH4393" s="124"/>
      <c r="BI4393" s="124"/>
      <c r="BP4393" s="123"/>
      <c r="BQ4393" s="123"/>
      <c r="BR4393" s="123"/>
      <c r="BX4393" s="123"/>
      <c r="BY4393" s="123"/>
      <c r="CB4393" s="129" t="s">
        <v>3642</v>
      </c>
      <c r="CC4393" s="129" t="s">
        <v>204</v>
      </c>
      <c r="CD4393" s="129" t="s">
        <v>3649</v>
      </c>
      <c r="CE4393" s="129" t="s">
        <v>3692</v>
      </c>
      <c r="CF4393" s="129" t="s">
        <v>3916</v>
      </c>
      <c r="CG4393" s="131" t="s">
        <v>18270</v>
      </c>
      <c r="CH4393" s="131" t="s">
        <v>17434</v>
      </c>
      <c r="CI4393" s="124" t="s">
        <v>23376</v>
      </c>
    </row>
    <row r="4394" spans="45:87" ht="15" hidden="1" x14ac:dyDescent="0.25">
      <c r="AS4394" s="124" t="s">
        <v>8589</v>
      </c>
      <c r="AT4394" s="129" t="s">
        <v>3642</v>
      </c>
      <c r="AU4394" s="129" t="s">
        <v>204</v>
      </c>
      <c r="AV4394" s="129" t="s">
        <v>3649</v>
      </c>
      <c r="AW4394" s="129" t="s">
        <v>3692</v>
      </c>
      <c r="AX4394" s="129" t="s">
        <v>3917</v>
      </c>
      <c r="AZ4394" s="129" t="s">
        <v>3984</v>
      </c>
      <c r="BA4394" s="130" t="s">
        <v>17435</v>
      </c>
      <c r="BB4394" s="130" t="s">
        <v>17436</v>
      </c>
      <c r="BH4394" s="124"/>
      <c r="BI4394" s="124"/>
      <c r="BP4394" s="123"/>
      <c r="BQ4394" s="123"/>
      <c r="BR4394" s="123"/>
      <c r="BX4394" s="123"/>
      <c r="BY4394" s="123"/>
      <c r="CB4394" s="129" t="s">
        <v>3642</v>
      </c>
      <c r="CC4394" s="129" t="s">
        <v>204</v>
      </c>
      <c r="CD4394" s="129" t="s">
        <v>3649</v>
      </c>
      <c r="CE4394" s="129" t="s">
        <v>3692</v>
      </c>
      <c r="CF4394" s="129" t="s">
        <v>3917</v>
      </c>
      <c r="CG4394" s="131" t="s">
        <v>18270</v>
      </c>
      <c r="CH4394" s="131" t="s">
        <v>17436</v>
      </c>
      <c r="CI4394" s="124" t="s">
        <v>23377</v>
      </c>
    </row>
    <row r="4395" spans="45:87" ht="15" hidden="1" x14ac:dyDescent="0.25">
      <c r="AS4395" s="124" t="s">
        <v>8590</v>
      </c>
      <c r="AT4395" s="129" t="s">
        <v>3642</v>
      </c>
      <c r="AU4395" s="129" t="s">
        <v>204</v>
      </c>
      <c r="AV4395" s="129" t="s">
        <v>3649</v>
      </c>
      <c r="AW4395" s="129" t="s">
        <v>3692</v>
      </c>
      <c r="AX4395" s="129" t="s">
        <v>3918</v>
      </c>
      <c r="AZ4395" s="129" t="s">
        <v>3984</v>
      </c>
      <c r="BA4395" s="130" t="s">
        <v>17437</v>
      </c>
      <c r="BB4395" s="130" t="s">
        <v>17438</v>
      </c>
      <c r="BH4395" s="124"/>
      <c r="BI4395" s="124"/>
      <c r="BP4395" s="123"/>
      <c r="BQ4395" s="123"/>
      <c r="BR4395" s="123"/>
      <c r="BX4395" s="123"/>
      <c r="BY4395" s="123"/>
      <c r="CB4395" s="129" t="s">
        <v>3642</v>
      </c>
      <c r="CC4395" s="129" t="s">
        <v>204</v>
      </c>
      <c r="CD4395" s="129" t="s">
        <v>3649</v>
      </c>
      <c r="CE4395" s="129" t="s">
        <v>3692</v>
      </c>
      <c r="CF4395" s="129" t="s">
        <v>3918</v>
      </c>
      <c r="CG4395" s="131" t="s">
        <v>18270</v>
      </c>
      <c r="CH4395" s="131" t="s">
        <v>17438</v>
      </c>
      <c r="CI4395" s="124" t="s">
        <v>23378</v>
      </c>
    </row>
    <row r="4396" spans="45:87" ht="15" hidden="1" x14ac:dyDescent="0.25">
      <c r="AS4396" s="124" t="s">
        <v>8591</v>
      </c>
      <c r="AT4396" s="129" t="s">
        <v>3642</v>
      </c>
      <c r="AU4396" s="129" t="s">
        <v>204</v>
      </c>
      <c r="AV4396" s="129" t="s">
        <v>3649</v>
      </c>
      <c r="AW4396" s="129" t="s">
        <v>3692</v>
      </c>
      <c r="AX4396" s="129" t="s">
        <v>3698</v>
      </c>
      <c r="AZ4396" s="129" t="s">
        <v>3984</v>
      </c>
      <c r="BA4396" s="130" t="s">
        <v>17439</v>
      </c>
      <c r="BB4396" s="130" t="s">
        <v>17440</v>
      </c>
      <c r="BH4396" s="124"/>
      <c r="BI4396" s="124"/>
      <c r="BP4396" s="123"/>
      <c r="BQ4396" s="123"/>
      <c r="BR4396" s="123"/>
      <c r="BX4396" s="123"/>
      <c r="BY4396" s="123"/>
      <c r="CB4396" s="129" t="s">
        <v>3642</v>
      </c>
      <c r="CC4396" s="129" t="s">
        <v>204</v>
      </c>
      <c r="CD4396" s="129" t="s">
        <v>3649</v>
      </c>
      <c r="CE4396" s="129" t="s">
        <v>3692</v>
      </c>
      <c r="CF4396" s="129" t="s">
        <v>3698</v>
      </c>
      <c r="CG4396" s="131" t="s">
        <v>18270</v>
      </c>
      <c r="CH4396" s="131" t="s">
        <v>17440</v>
      </c>
      <c r="CI4396" s="124" t="s">
        <v>23379</v>
      </c>
    </row>
    <row r="4397" spans="45:87" ht="15" hidden="1" x14ac:dyDescent="0.25">
      <c r="AS4397" s="124" t="s">
        <v>8592</v>
      </c>
      <c r="AT4397" s="129" t="s">
        <v>3642</v>
      </c>
      <c r="AU4397" s="129" t="s">
        <v>204</v>
      </c>
      <c r="AV4397" s="129" t="s">
        <v>3649</v>
      </c>
      <c r="AW4397" s="129" t="s">
        <v>3692</v>
      </c>
      <c r="AX4397" s="129" t="s">
        <v>3919</v>
      </c>
      <c r="AZ4397" s="129" t="s">
        <v>3984</v>
      </c>
      <c r="BA4397" s="130" t="s">
        <v>17441</v>
      </c>
      <c r="BB4397" s="130" t="s">
        <v>17442</v>
      </c>
      <c r="BH4397" s="124"/>
      <c r="BI4397" s="124"/>
      <c r="BP4397" s="123"/>
      <c r="BQ4397" s="123"/>
      <c r="BR4397" s="123"/>
      <c r="BX4397" s="123"/>
      <c r="BY4397" s="123"/>
      <c r="CB4397" s="129" t="s">
        <v>3642</v>
      </c>
      <c r="CC4397" s="129" t="s">
        <v>204</v>
      </c>
      <c r="CD4397" s="129" t="s">
        <v>3649</v>
      </c>
      <c r="CE4397" s="129" t="s">
        <v>3692</v>
      </c>
      <c r="CF4397" s="129" t="s">
        <v>3919</v>
      </c>
      <c r="CG4397" s="131" t="s">
        <v>18270</v>
      </c>
      <c r="CH4397" s="131" t="s">
        <v>17442</v>
      </c>
      <c r="CI4397" s="124" t="s">
        <v>23380</v>
      </c>
    </row>
    <row r="4398" spans="45:87" ht="15" hidden="1" x14ac:dyDescent="0.25">
      <c r="AS4398" s="124" t="s">
        <v>8593</v>
      </c>
      <c r="AT4398" s="129" t="s">
        <v>3642</v>
      </c>
      <c r="AU4398" s="129" t="s">
        <v>204</v>
      </c>
      <c r="AV4398" s="129" t="s">
        <v>3649</v>
      </c>
      <c r="AW4398" s="129" t="s">
        <v>3692</v>
      </c>
      <c r="AX4398" s="129" t="s">
        <v>3920</v>
      </c>
      <c r="AZ4398" s="129" t="s">
        <v>3984</v>
      </c>
      <c r="BA4398" s="130" t="s">
        <v>17443</v>
      </c>
      <c r="BB4398" s="130" t="s">
        <v>17444</v>
      </c>
      <c r="BH4398" s="124"/>
      <c r="BI4398" s="124"/>
      <c r="BP4398" s="123"/>
      <c r="BQ4398" s="123"/>
      <c r="BR4398" s="123"/>
      <c r="BX4398" s="123"/>
      <c r="BY4398" s="123"/>
      <c r="CB4398" s="129" t="s">
        <v>3642</v>
      </c>
      <c r="CC4398" s="129" t="s">
        <v>204</v>
      </c>
      <c r="CD4398" s="129" t="s">
        <v>3649</v>
      </c>
      <c r="CE4398" s="129" t="s">
        <v>3692</v>
      </c>
      <c r="CF4398" s="129" t="s">
        <v>3920</v>
      </c>
      <c r="CG4398" s="131" t="s">
        <v>18270</v>
      </c>
      <c r="CH4398" s="131" t="s">
        <v>17444</v>
      </c>
      <c r="CI4398" s="124" t="s">
        <v>23381</v>
      </c>
    </row>
    <row r="4399" spans="45:87" ht="15" hidden="1" x14ac:dyDescent="0.25">
      <c r="AS4399" s="124" t="s">
        <v>8594</v>
      </c>
      <c r="AT4399" s="129" t="s">
        <v>3642</v>
      </c>
      <c r="AU4399" s="129" t="s">
        <v>204</v>
      </c>
      <c r="AV4399" s="129" t="s">
        <v>3649</v>
      </c>
      <c r="AW4399" s="129" t="s">
        <v>3692</v>
      </c>
      <c r="AX4399" s="129" t="s">
        <v>3921</v>
      </c>
      <c r="AZ4399" s="129" t="s">
        <v>3984</v>
      </c>
      <c r="BA4399" s="130" t="s">
        <v>17445</v>
      </c>
      <c r="BB4399" s="130" t="s">
        <v>17446</v>
      </c>
      <c r="BH4399" s="124"/>
      <c r="BI4399" s="124"/>
      <c r="BP4399" s="123"/>
      <c r="BQ4399" s="123"/>
      <c r="BR4399" s="123"/>
      <c r="BX4399" s="123"/>
      <c r="BY4399" s="123"/>
      <c r="CB4399" s="129" t="s">
        <v>3642</v>
      </c>
      <c r="CC4399" s="129" t="s">
        <v>204</v>
      </c>
      <c r="CD4399" s="129" t="s">
        <v>3649</v>
      </c>
      <c r="CE4399" s="129" t="s">
        <v>3692</v>
      </c>
      <c r="CF4399" s="129" t="s">
        <v>3921</v>
      </c>
      <c r="CG4399" s="131" t="s">
        <v>18270</v>
      </c>
      <c r="CH4399" s="131" t="s">
        <v>17446</v>
      </c>
      <c r="CI4399" s="124" t="s">
        <v>23382</v>
      </c>
    </row>
    <row r="4400" spans="45:87" ht="15" hidden="1" x14ac:dyDescent="0.25">
      <c r="AS4400" s="124" t="s">
        <v>8595</v>
      </c>
      <c r="AT4400" s="129" t="s">
        <v>3642</v>
      </c>
      <c r="AU4400" s="129" t="s">
        <v>204</v>
      </c>
      <c r="AV4400" s="129" t="s">
        <v>3649</v>
      </c>
      <c r="AW4400" s="129" t="s">
        <v>3692</v>
      </c>
      <c r="AX4400" s="129" t="s">
        <v>3699</v>
      </c>
      <c r="AZ4400" s="129" t="s">
        <v>3984</v>
      </c>
      <c r="BA4400" s="130" t="s">
        <v>17447</v>
      </c>
      <c r="BB4400" s="130" t="s">
        <v>17448</v>
      </c>
      <c r="BH4400" s="124"/>
      <c r="BI4400" s="124"/>
      <c r="BP4400" s="123"/>
      <c r="BQ4400" s="123"/>
      <c r="BR4400" s="123"/>
      <c r="BX4400" s="123"/>
      <c r="BY4400" s="123"/>
      <c r="CB4400" s="129" t="s">
        <v>3642</v>
      </c>
      <c r="CC4400" s="129" t="s">
        <v>204</v>
      </c>
      <c r="CD4400" s="129" t="s">
        <v>3649</v>
      </c>
      <c r="CE4400" s="129" t="s">
        <v>3692</v>
      </c>
      <c r="CF4400" s="129" t="s">
        <v>3699</v>
      </c>
      <c r="CG4400" s="131" t="s">
        <v>18270</v>
      </c>
      <c r="CH4400" s="131" t="s">
        <v>17448</v>
      </c>
      <c r="CI4400" s="124" t="s">
        <v>23383</v>
      </c>
    </row>
    <row r="4401" spans="45:87" ht="15" hidden="1" x14ac:dyDescent="0.25">
      <c r="AS4401" s="124" t="s">
        <v>8596</v>
      </c>
      <c r="AT4401" s="129" t="s">
        <v>3642</v>
      </c>
      <c r="AU4401" s="129" t="s">
        <v>204</v>
      </c>
      <c r="AV4401" s="129" t="s">
        <v>3649</v>
      </c>
      <c r="AW4401" s="129" t="s">
        <v>3692</v>
      </c>
      <c r="AX4401" s="129" t="s">
        <v>3700</v>
      </c>
      <c r="AZ4401" s="129" t="s">
        <v>3984</v>
      </c>
      <c r="BA4401" s="130" t="s">
        <v>17449</v>
      </c>
      <c r="BB4401" s="130" t="s">
        <v>17450</v>
      </c>
      <c r="BH4401" s="124"/>
      <c r="BI4401" s="124"/>
      <c r="BP4401" s="123"/>
      <c r="BQ4401" s="123"/>
      <c r="BR4401" s="123"/>
      <c r="BX4401" s="123"/>
      <c r="BY4401" s="123"/>
      <c r="CB4401" s="129" t="s">
        <v>3642</v>
      </c>
      <c r="CC4401" s="129" t="s">
        <v>204</v>
      </c>
      <c r="CD4401" s="129" t="s">
        <v>3649</v>
      </c>
      <c r="CE4401" s="129" t="s">
        <v>3692</v>
      </c>
      <c r="CF4401" s="129" t="s">
        <v>3700</v>
      </c>
      <c r="CG4401" s="131" t="s">
        <v>18270</v>
      </c>
      <c r="CH4401" s="131" t="s">
        <v>17450</v>
      </c>
      <c r="CI4401" s="124" t="s">
        <v>23384</v>
      </c>
    </row>
    <row r="4402" spans="45:87" ht="15" hidden="1" x14ac:dyDescent="0.25">
      <c r="AS4402" s="124" t="s">
        <v>8597</v>
      </c>
      <c r="AT4402" s="129" t="s">
        <v>3642</v>
      </c>
      <c r="AU4402" s="129" t="s">
        <v>204</v>
      </c>
      <c r="AV4402" s="129" t="s">
        <v>3649</v>
      </c>
      <c r="AW4402" s="129" t="s">
        <v>3692</v>
      </c>
      <c r="AX4402" s="129" t="s">
        <v>3701</v>
      </c>
      <c r="AZ4402" s="129" t="s">
        <v>3984</v>
      </c>
      <c r="BA4402" s="130" t="s">
        <v>17451</v>
      </c>
      <c r="BB4402" s="130" t="s">
        <v>17452</v>
      </c>
      <c r="BH4402" s="124"/>
      <c r="BI4402" s="124"/>
      <c r="BP4402" s="123"/>
      <c r="BQ4402" s="123"/>
      <c r="BR4402" s="123"/>
      <c r="BX4402" s="123"/>
      <c r="BY4402" s="123"/>
      <c r="CB4402" s="129" t="s">
        <v>3642</v>
      </c>
      <c r="CC4402" s="129" t="s">
        <v>204</v>
      </c>
      <c r="CD4402" s="129" t="s">
        <v>3649</v>
      </c>
      <c r="CE4402" s="129" t="s">
        <v>3692</v>
      </c>
      <c r="CF4402" s="129" t="s">
        <v>3701</v>
      </c>
      <c r="CG4402" s="131" t="s">
        <v>18270</v>
      </c>
      <c r="CH4402" s="131" t="s">
        <v>17452</v>
      </c>
      <c r="CI4402" s="124" t="s">
        <v>23385</v>
      </c>
    </row>
    <row r="4403" spans="45:87" ht="15" hidden="1" x14ac:dyDescent="0.25">
      <c r="AS4403" s="124" t="s">
        <v>8598</v>
      </c>
      <c r="AT4403" s="129" t="s">
        <v>3642</v>
      </c>
      <c r="AU4403" s="129" t="s">
        <v>204</v>
      </c>
      <c r="AV4403" s="129" t="s">
        <v>3649</v>
      </c>
      <c r="AW4403" s="129" t="s">
        <v>3692</v>
      </c>
      <c r="AX4403" s="129" t="s">
        <v>3922</v>
      </c>
      <c r="AZ4403" s="129" t="s">
        <v>3984</v>
      </c>
      <c r="BA4403" s="130" t="s">
        <v>17453</v>
      </c>
      <c r="BB4403" s="130" t="s">
        <v>17454</v>
      </c>
      <c r="BH4403" s="124"/>
      <c r="BI4403" s="124"/>
      <c r="BP4403" s="123"/>
      <c r="BQ4403" s="123"/>
      <c r="BR4403" s="123"/>
      <c r="BX4403" s="123"/>
      <c r="BY4403" s="123"/>
      <c r="CB4403" s="129" t="s">
        <v>3642</v>
      </c>
      <c r="CC4403" s="129" t="s">
        <v>204</v>
      </c>
      <c r="CD4403" s="129" t="s">
        <v>3649</v>
      </c>
      <c r="CE4403" s="129" t="s">
        <v>3692</v>
      </c>
      <c r="CF4403" s="129" t="s">
        <v>3922</v>
      </c>
      <c r="CG4403" s="131" t="s">
        <v>18270</v>
      </c>
      <c r="CH4403" s="131" t="s">
        <v>17454</v>
      </c>
      <c r="CI4403" s="124" t="s">
        <v>23386</v>
      </c>
    </row>
    <row r="4404" spans="45:87" ht="15" hidden="1" x14ac:dyDescent="0.25">
      <c r="AS4404" s="124" t="s">
        <v>8599</v>
      </c>
      <c r="AT4404" s="129" t="s">
        <v>3642</v>
      </c>
      <c r="AU4404" s="129" t="s">
        <v>204</v>
      </c>
      <c r="AV4404" s="129" t="s">
        <v>3649</v>
      </c>
      <c r="AW4404" s="129" t="s">
        <v>3692</v>
      </c>
      <c r="AX4404" s="129" t="s">
        <v>3923</v>
      </c>
      <c r="AZ4404" s="129" t="s">
        <v>3984</v>
      </c>
      <c r="BA4404" s="130" t="s">
        <v>17455</v>
      </c>
      <c r="BB4404" s="130" t="s">
        <v>17456</v>
      </c>
      <c r="BH4404" s="124"/>
      <c r="BI4404" s="124"/>
      <c r="BP4404" s="123"/>
      <c r="BQ4404" s="123"/>
      <c r="BR4404" s="123"/>
      <c r="BX4404" s="123"/>
      <c r="BY4404" s="123"/>
      <c r="CB4404" s="129" t="s">
        <v>3642</v>
      </c>
      <c r="CC4404" s="129" t="s">
        <v>204</v>
      </c>
      <c r="CD4404" s="129" t="s">
        <v>3649</v>
      </c>
      <c r="CE4404" s="129" t="s">
        <v>3692</v>
      </c>
      <c r="CF4404" s="129" t="s">
        <v>3923</v>
      </c>
      <c r="CG4404" s="131" t="s">
        <v>18270</v>
      </c>
      <c r="CH4404" s="131" t="s">
        <v>17456</v>
      </c>
      <c r="CI4404" s="124" t="s">
        <v>23387</v>
      </c>
    </row>
    <row r="4405" spans="45:87" ht="15" hidden="1" x14ac:dyDescent="0.25">
      <c r="AS4405" s="124" t="s">
        <v>8600</v>
      </c>
      <c r="AT4405" s="129" t="s">
        <v>3642</v>
      </c>
      <c r="AU4405" s="129" t="s">
        <v>204</v>
      </c>
      <c r="AV4405" s="129" t="s">
        <v>3649</v>
      </c>
      <c r="AW4405" s="129" t="s">
        <v>3692</v>
      </c>
      <c r="AX4405" s="129" t="s">
        <v>3705</v>
      </c>
      <c r="AZ4405" s="129" t="s">
        <v>3984</v>
      </c>
      <c r="BA4405" s="130" t="s">
        <v>17457</v>
      </c>
      <c r="BB4405" s="130" t="s">
        <v>17458</v>
      </c>
      <c r="BH4405" s="124"/>
      <c r="BI4405" s="124"/>
      <c r="BP4405" s="123"/>
      <c r="BQ4405" s="123"/>
      <c r="BR4405" s="123"/>
      <c r="BX4405" s="123"/>
      <c r="BY4405" s="123"/>
      <c r="CB4405" s="129" t="s">
        <v>3642</v>
      </c>
      <c r="CC4405" s="129" t="s">
        <v>204</v>
      </c>
      <c r="CD4405" s="129" t="s">
        <v>3649</v>
      </c>
      <c r="CE4405" s="129" t="s">
        <v>3692</v>
      </c>
      <c r="CF4405" s="129" t="s">
        <v>3705</v>
      </c>
      <c r="CG4405" s="131" t="s">
        <v>18270</v>
      </c>
      <c r="CH4405" s="131" t="s">
        <v>17458</v>
      </c>
      <c r="CI4405" s="124" t="s">
        <v>23388</v>
      </c>
    </row>
    <row r="4406" spans="45:87" ht="15" hidden="1" x14ac:dyDescent="0.25">
      <c r="AS4406" s="124" t="s">
        <v>8601</v>
      </c>
      <c r="AT4406" s="129" t="s">
        <v>3642</v>
      </c>
      <c r="AU4406" s="129" t="s">
        <v>204</v>
      </c>
      <c r="AV4406" s="129" t="s">
        <v>3649</v>
      </c>
      <c r="AW4406" s="129" t="s">
        <v>3692</v>
      </c>
      <c r="AX4406" s="129" t="s">
        <v>3924</v>
      </c>
      <c r="AZ4406" s="129" t="s">
        <v>3984</v>
      </c>
      <c r="BA4406" s="130" t="s">
        <v>17459</v>
      </c>
      <c r="BB4406" s="130" t="s">
        <v>17460</v>
      </c>
      <c r="BH4406" s="124"/>
      <c r="BI4406" s="124"/>
      <c r="BP4406" s="123"/>
      <c r="BQ4406" s="123"/>
      <c r="BR4406" s="123"/>
      <c r="BX4406" s="123"/>
      <c r="BY4406" s="123"/>
      <c r="CB4406" s="129" t="s">
        <v>3642</v>
      </c>
      <c r="CC4406" s="129" t="s">
        <v>204</v>
      </c>
      <c r="CD4406" s="129" t="s">
        <v>3649</v>
      </c>
      <c r="CE4406" s="129" t="s">
        <v>3692</v>
      </c>
      <c r="CF4406" s="129" t="s">
        <v>3924</v>
      </c>
      <c r="CG4406" s="131" t="s">
        <v>18270</v>
      </c>
      <c r="CH4406" s="131" t="s">
        <v>17460</v>
      </c>
      <c r="CI4406" s="124" t="s">
        <v>23389</v>
      </c>
    </row>
    <row r="4407" spans="45:87" ht="15" hidden="1" x14ac:dyDescent="0.25">
      <c r="AS4407" s="124" t="s">
        <v>8602</v>
      </c>
      <c r="AT4407" s="129" t="s">
        <v>3642</v>
      </c>
      <c r="AU4407" s="129" t="s">
        <v>204</v>
      </c>
      <c r="AV4407" s="129" t="s">
        <v>3649</v>
      </c>
      <c r="AW4407" s="129" t="s">
        <v>3692</v>
      </c>
      <c r="AX4407" s="129" t="s">
        <v>3925</v>
      </c>
      <c r="AZ4407" s="129" t="s">
        <v>3984</v>
      </c>
      <c r="BA4407" s="130" t="s">
        <v>17461</v>
      </c>
      <c r="BB4407" s="130" t="s">
        <v>17462</v>
      </c>
      <c r="BH4407" s="124"/>
      <c r="BI4407" s="124"/>
      <c r="BP4407" s="123"/>
      <c r="BQ4407" s="123"/>
      <c r="BR4407" s="123"/>
      <c r="BX4407" s="123"/>
      <c r="BY4407" s="123"/>
      <c r="CB4407" s="129" t="s">
        <v>3642</v>
      </c>
      <c r="CC4407" s="129" t="s">
        <v>204</v>
      </c>
      <c r="CD4407" s="129" t="s">
        <v>3649</v>
      </c>
      <c r="CE4407" s="129" t="s">
        <v>3692</v>
      </c>
      <c r="CF4407" s="129" t="s">
        <v>3925</v>
      </c>
      <c r="CG4407" s="131" t="s">
        <v>18270</v>
      </c>
      <c r="CH4407" s="131" t="s">
        <v>17462</v>
      </c>
      <c r="CI4407" s="124" t="s">
        <v>23390</v>
      </c>
    </row>
    <row r="4408" spans="45:87" ht="15" hidden="1" x14ac:dyDescent="0.25">
      <c r="AS4408" s="124" t="s">
        <v>8603</v>
      </c>
      <c r="AT4408" s="129" t="s">
        <v>3642</v>
      </c>
      <c r="AU4408" s="129" t="s">
        <v>204</v>
      </c>
      <c r="AV4408" s="129" t="s">
        <v>3649</v>
      </c>
      <c r="AW4408" s="129" t="s">
        <v>3692</v>
      </c>
      <c r="AX4408" s="129" t="s">
        <v>3706</v>
      </c>
      <c r="AZ4408" s="129" t="s">
        <v>3984</v>
      </c>
      <c r="BA4408" s="130" t="s">
        <v>17463</v>
      </c>
      <c r="BB4408" s="130" t="s">
        <v>17464</v>
      </c>
      <c r="BH4408" s="124"/>
      <c r="BI4408" s="124"/>
      <c r="BP4408" s="123"/>
      <c r="BQ4408" s="123"/>
      <c r="BR4408" s="123"/>
      <c r="BX4408" s="123"/>
      <c r="BY4408" s="123"/>
      <c r="CB4408" s="129" t="s">
        <v>3642</v>
      </c>
      <c r="CC4408" s="129" t="s">
        <v>204</v>
      </c>
      <c r="CD4408" s="129" t="s">
        <v>3649</v>
      </c>
      <c r="CE4408" s="129" t="s">
        <v>3692</v>
      </c>
      <c r="CF4408" s="129" t="s">
        <v>3706</v>
      </c>
      <c r="CG4408" s="131" t="s">
        <v>18270</v>
      </c>
      <c r="CH4408" s="131" t="s">
        <v>17464</v>
      </c>
      <c r="CI4408" s="124" t="s">
        <v>23391</v>
      </c>
    </row>
    <row r="4409" spans="45:87" ht="15" hidden="1" x14ac:dyDescent="0.25">
      <c r="AS4409" s="124" t="s">
        <v>8604</v>
      </c>
      <c r="AT4409" s="129" t="s">
        <v>3642</v>
      </c>
      <c r="AU4409" s="129" t="s">
        <v>204</v>
      </c>
      <c r="AV4409" s="129" t="s">
        <v>3650</v>
      </c>
      <c r="AW4409" s="129" t="s">
        <v>3707</v>
      </c>
      <c r="AX4409" s="129" t="s">
        <v>3708</v>
      </c>
      <c r="AZ4409" s="129" t="s">
        <v>3984</v>
      </c>
      <c r="BA4409" s="130" t="s">
        <v>17465</v>
      </c>
      <c r="BB4409" s="130" t="s">
        <v>17466</v>
      </c>
      <c r="BH4409" s="124"/>
      <c r="BI4409" s="124"/>
      <c r="BP4409" s="123"/>
      <c r="BQ4409" s="123"/>
      <c r="BR4409" s="123"/>
      <c r="BX4409" s="123"/>
      <c r="BY4409" s="123"/>
      <c r="CB4409" s="129" t="s">
        <v>3642</v>
      </c>
      <c r="CC4409" s="129" t="s">
        <v>204</v>
      </c>
      <c r="CD4409" s="129" t="s">
        <v>3650</v>
      </c>
      <c r="CE4409" s="129" t="s">
        <v>3707</v>
      </c>
      <c r="CF4409" s="129" t="s">
        <v>3708</v>
      </c>
      <c r="CG4409" s="131" t="s">
        <v>18271</v>
      </c>
      <c r="CH4409" s="131" t="s">
        <v>17466</v>
      </c>
      <c r="CI4409" s="124" t="s">
        <v>23392</v>
      </c>
    </row>
    <row r="4410" spans="45:87" ht="15" hidden="1" x14ac:dyDescent="0.25">
      <c r="AS4410" s="124" t="s">
        <v>8605</v>
      </c>
      <c r="AT4410" s="129" t="s">
        <v>3642</v>
      </c>
      <c r="AU4410" s="129" t="s">
        <v>204</v>
      </c>
      <c r="AV4410" s="129" t="s">
        <v>3650</v>
      </c>
      <c r="AW4410" s="129" t="s">
        <v>3707</v>
      </c>
      <c r="AX4410" s="129" t="s">
        <v>3926</v>
      </c>
      <c r="AZ4410" s="129" t="s">
        <v>3984</v>
      </c>
      <c r="BA4410" s="130" t="s">
        <v>17467</v>
      </c>
      <c r="BB4410" s="130" t="s">
        <v>17468</v>
      </c>
      <c r="BH4410" s="124"/>
      <c r="BI4410" s="124"/>
      <c r="BP4410" s="123"/>
      <c r="BQ4410" s="123"/>
      <c r="BR4410" s="123"/>
      <c r="BX4410" s="123"/>
      <c r="BY4410" s="123"/>
      <c r="CB4410" s="129" t="s">
        <v>3642</v>
      </c>
      <c r="CC4410" s="129" t="s">
        <v>204</v>
      </c>
      <c r="CD4410" s="129" t="s">
        <v>3650</v>
      </c>
      <c r="CE4410" s="129" t="s">
        <v>3707</v>
      </c>
      <c r="CF4410" s="129" t="s">
        <v>3926</v>
      </c>
      <c r="CG4410" s="131" t="s">
        <v>18271</v>
      </c>
      <c r="CH4410" s="131" t="s">
        <v>17468</v>
      </c>
      <c r="CI4410" s="124" t="s">
        <v>23393</v>
      </c>
    </row>
    <row r="4411" spans="45:87" ht="15" hidden="1" x14ac:dyDescent="0.25">
      <c r="AS4411" s="124" t="s">
        <v>8606</v>
      </c>
      <c r="AT4411" s="129" t="s">
        <v>3642</v>
      </c>
      <c r="AU4411" s="129" t="s">
        <v>204</v>
      </c>
      <c r="AV4411" s="129" t="s">
        <v>3650</v>
      </c>
      <c r="AW4411" s="129" t="s">
        <v>3707</v>
      </c>
      <c r="AX4411" s="129" t="s">
        <v>3927</v>
      </c>
      <c r="AZ4411" s="129" t="s">
        <v>3984</v>
      </c>
      <c r="BA4411" s="130" t="s">
        <v>17469</v>
      </c>
      <c r="BB4411" s="130" t="s">
        <v>17470</v>
      </c>
      <c r="BH4411" s="124"/>
      <c r="BI4411" s="124"/>
      <c r="BP4411" s="123"/>
      <c r="BQ4411" s="123"/>
      <c r="BR4411" s="123"/>
      <c r="BX4411" s="123"/>
      <c r="BY4411" s="123"/>
      <c r="CB4411" s="129" t="s">
        <v>3642</v>
      </c>
      <c r="CC4411" s="129" t="s">
        <v>204</v>
      </c>
      <c r="CD4411" s="129" t="s">
        <v>3650</v>
      </c>
      <c r="CE4411" s="129" t="s">
        <v>3707</v>
      </c>
      <c r="CF4411" s="129" t="s">
        <v>3927</v>
      </c>
      <c r="CG4411" s="131" t="s">
        <v>18271</v>
      </c>
      <c r="CH4411" s="131" t="s">
        <v>17470</v>
      </c>
      <c r="CI4411" s="124" t="s">
        <v>23394</v>
      </c>
    </row>
    <row r="4412" spans="45:87" ht="15" hidden="1" x14ac:dyDescent="0.25">
      <c r="AS4412" s="124" t="s">
        <v>8607</v>
      </c>
      <c r="AT4412" s="129" t="s">
        <v>3642</v>
      </c>
      <c r="AU4412" s="129" t="s">
        <v>204</v>
      </c>
      <c r="AV4412" s="129" t="s">
        <v>3650</v>
      </c>
      <c r="AW4412" s="129" t="s">
        <v>3707</v>
      </c>
      <c r="AX4412" s="129" t="s">
        <v>3709</v>
      </c>
      <c r="AZ4412" s="129" t="s">
        <v>3984</v>
      </c>
      <c r="BA4412" s="130" t="s">
        <v>17471</v>
      </c>
      <c r="BB4412" s="130" t="s">
        <v>17472</v>
      </c>
      <c r="BH4412" s="124"/>
      <c r="BI4412" s="124"/>
      <c r="BP4412" s="123"/>
      <c r="BQ4412" s="123"/>
      <c r="BR4412" s="123"/>
      <c r="BX4412" s="123"/>
      <c r="BY4412" s="123"/>
      <c r="CB4412" s="129" t="s">
        <v>3642</v>
      </c>
      <c r="CC4412" s="129" t="s">
        <v>204</v>
      </c>
      <c r="CD4412" s="129" t="s">
        <v>3650</v>
      </c>
      <c r="CE4412" s="129" t="s">
        <v>3707</v>
      </c>
      <c r="CF4412" s="129" t="s">
        <v>3709</v>
      </c>
      <c r="CG4412" s="131" t="s">
        <v>18271</v>
      </c>
      <c r="CH4412" s="131" t="s">
        <v>17472</v>
      </c>
      <c r="CI4412" s="124" t="s">
        <v>23395</v>
      </c>
    </row>
    <row r="4413" spans="45:87" ht="15" hidden="1" x14ac:dyDescent="0.25">
      <c r="AS4413" s="124" t="s">
        <v>8608</v>
      </c>
      <c r="AT4413" s="129" t="s">
        <v>3642</v>
      </c>
      <c r="AU4413" s="129" t="s">
        <v>204</v>
      </c>
      <c r="AV4413" s="129" t="s">
        <v>3650</v>
      </c>
      <c r="AW4413" s="129" t="s">
        <v>3707</v>
      </c>
      <c r="AX4413" s="129" t="s">
        <v>3710</v>
      </c>
      <c r="AZ4413" s="129" t="s">
        <v>3984</v>
      </c>
      <c r="BA4413" s="130" t="s">
        <v>17473</v>
      </c>
      <c r="BB4413" s="130" t="s">
        <v>17474</v>
      </c>
      <c r="BH4413" s="124"/>
      <c r="BI4413" s="124"/>
      <c r="BP4413" s="123"/>
      <c r="BQ4413" s="123"/>
      <c r="BR4413" s="123"/>
      <c r="BX4413" s="123"/>
      <c r="BY4413" s="123"/>
      <c r="CB4413" s="129" t="s">
        <v>3642</v>
      </c>
      <c r="CC4413" s="129" t="s">
        <v>204</v>
      </c>
      <c r="CD4413" s="129" t="s">
        <v>3650</v>
      </c>
      <c r="CE4413" s="129" t="s">
        <v>3707</v>
      </c>
      <c r="CF4413" s="129" t="s">
        <v>3710</v>
      </c>
      <c r="CG4413" s="131" t="s">
        <v>18271</v>
      </c>
      <c r="CH4413" s="131" t="s">
        <v>17474</v>
      </c>
      <c r="CI4413" s="124" t="s">
        <v>23396</v>
      </c>
    </row>
    <row r="4414" spans="45:87" ht="15" hidden="1" x14ac:dyDescent="0.25">
      <c r="AS4414" s="124" t="s">
        <v>8609</v>
      </c>
      <c r="AT4414" s="129" t="s">
        <v>3642</v>
      </c>
      <c r="AU4414" s="129" t="s">
        <v>204</v>
      </c>
      <c r="AV4414" s="129" t="s">
        <v>3650</v>
      </c>
      <c r="AW4414" s="129" t="s">
        <v>3707</v>
      </c>
      <c r="AX4414" s="129" t="s">
        <v>3928</v>
      </c>
      <c r="AZ4414" s="129" t="s">
        <v>3984</v>
      </c>
      <c r="BA4414" s="130" t="s">
        <v>17475</v>
      </c>
      <c r="BB4414" s="130" t="s">
        <v>17476</v>
      </c>
      <c r="BH4414" s="124"/>
      <c r="BI4414" s="124"/>
      <c r="BP4414" s="123"/>
      <c r="BQ4414" s="123"/>
      <c r="BR4414" s="123"/>
      <c r="BX4414" s="123"/>
      <c r="BY4414" s="123"/>
      <c r="CB4414" s="129" t="s">
        <v>3642</v>
      </c>
      <c r="CC4414" s="129" t="s">
        <v>204</v>
      </c>
      <c r="CD4414" s="129" t="s">
        <v>3650</v>
      </c>
      <c r="CE4414" s="129" t="s">
        <v>3707</v>
      </c>
      <c r="CF4414" s="129" t="s">
        <v>3928</v>
      </c>
      <c r="CG4414" s="131" t="s">
        <v>18271</v>
      </c>
      <c r="CH4414" s="131" t="s">
        <v>17476</v>
      </c>
      <c r="CI4414" s="124" t="s">
        <v>23397</v>
      </c>
    </row>
    <row r="4415" spans="45:87" ht="15" hidden="1" x14ac:dyDescent="0.25">
      <c r="AS4415" s="124" t="s">
        <v>8610</v>
      </c>
      <c r="AT4415" s="129" t="s">
        <v>3642</v>
      </c>
      <c r="AU4415" s="129" t="s">
        <v>204</v>
      </c>
      <c r="AV4415" s="129" t="s">
        <v>3650</v>
      </c>
      <c r="AW4415" s="129" t="s">
        <v>3707</v>
      </c>
      <c r="AX4415" s="129" t="s">
        <v>3929</v>
      </c>
      <c r="AZ4415" s="129" t="s">
        <v>3984</v>
      </c>
      <c r="BA4415" s="130" t="s">
        <v>17477</v>
      </c>
      <c r="BB4415" s="130" t="s">
        <v>17478</v>
      </c>
      <c r="BH4415" s="124"/>
      <c r="BI4415" s="124"/>
      <c r="BP4415" s="123"/>
      <c r="BQ4415" s="123"/>
      <c r="BR4415" s="123"/>
      <c r="BX4415" s="123"/>
      <c r="BY4415" s="123"/>
      <c r="CB4415" s="129" t="s">
        <v>3642</v>
      </c>
      <c r="CC4415" s="129" t="s">
        <v>204</v>
      </c>
      <c r="CD4415" s="129" t="s">
        <v>3650</v>
      </c>
      <c r="CE4415" s="129" t="s">
        <v>3707</v>
      </c>
      <c r="CF4415" s="129" t="s">
        <v>3929</v>
      </c>
      <c r="CG4415" s="131" t="s">
        <v>18271</v>
      </c>
      <c r="CH4415" s="131" t="s">
        <v>17478</v>
      </c>
      <c r="CI4415" s="124" t="s">
        <v>23398</v>
      </c>
    </row>
    <row r="4416" spans="45:87" ht="15" hidden="1" x14ac:dyDescent="0.25">
      <c r="AS4416" s="124" t="s">
        <v>8611</v>
      </c>
      <c r="AT4416" s="129" t="s">
        <v>3642</v>
      </c>
      <c r="AU4416" s="129" t="s">
        <v>204</v>
      </c>
      <c r="AV4416" s="129" t="s">
        <v>3650</v>
      </c>
      <c r="AW4416" s="129" t="s">
        <v>3707</v>
      </c>
      <c r="AX4416" s="129" t="s">
        <v>3711</v>
      </c>
      <c r="AZ4416" s="129" t="s">
        <v>3984</v>
      </c>
      <c r="BA4416" s="130" t="s">
        <v>17479</v>
      </c>
      <c r="BB4416" s="130" t="s">
        <v>17480</v>
      </c>
      <c r="BH4416" s="124"/>
      <c r="BI4416" s="124"/>
      <c r="BP4416" s="123"/>
      <c r="BQ4416" s="123"/>
      <c r="BR4416" s="123"/>
      <c r="BX4416" s="123"/>
      <c r="BY4416" s="123"/>
      <c r="CB4416" s="129" t="s">
        <v>3642</v>
      </c>
      <c r="CC4416" s="129" t="s">
        <v>204</v>
      </c>
      <c r="CD4416" s="129" t="s">
        <v>3650</v>
      </c>
      <c r="CE4416" s="129" t="s">
        <v>3707</v>
      </c>
      <c r="CF4416" s="129" t="s">
        <v>3711</v>
      </c>
      <c r="CG4416" s="131" t="s">
        <v>18271</v>
      </c>
      <c r="CH4416" s="131" t="s">
        <v>17480</v>
      </c>
      <c r="CI4416" s="124" t="s">
        <v>23399</v>
      </c>
    </row>
    <row r="4417" spans="45:87" ht="15" hidden="1" x14ac:dyDescent="0.25">
      <c r="AS4417" s="124" t="s">
        <v>8612</v>
      </c>
      <c r="AT4417" s="129" t="s">
        <v>3642</v>
      </c>
      <c r="AU4417" s="129" t="s">
        <v>204</v>
      </c>
      <c r="AV4417" s="129" t="s">
        <v>3650</v>
      </c>
      <c r="AW4417" s="129" t="s">
        <v>3707</v>
      </c>
      <c r="AX4417" s="129" t="s">
        <v>3930</v>
      </c>
      <c r="AZ4417" s="129" t="s">
        <v>3984</v>
      </c>
      <c r="BA4417" s="130" t="s">
        <v>17481</v>
      </c>
      <c r="BB4417" s="130" t="s">
        <v>17482</v>
      </c>
      <c r="BH4417" s="124"/>
      <c r="BI4417" s="124"/>
      <c r="BP4417" s="123"/>
      <c r="BQ4417" s="123"/>
      <c r="BR4417" s="123"/>
      <c r="BX4417" s="123"/>
      <c r="BY4417" s="123"/>
      <c r="CB4417" s="129" t="s">
        <v>3642</v>
      </c>
      <c r="CC4417" s="129" t="s">
        <v>204</v>
      </c>
      <c r="CD4417" s="129" t="s">
        <v>3650</v>
      </c>
      <c r="CE4417" s="129" t="s">
        <v>3707</v>
      </c>
      <c r="CF4417" s="129" t="s">
        <v>3930</v>
      </c>
      <c r="CG4417" s="131" t="s">
        <v>18271</v>
      </c>
      <c r="CH4417" s="131" t="s">
        <v>17482</v>
      </c>
      <c r="CI4417" s="124" t="s">
        <v>23400</v>
      </c>
    </row>
    <row r="4418" spans="45:87" ht="15" hidden="1" x14ac:dyDescent="0.25">
      <c r="AS4418" s="124" t="s">
        <v>8613</v>
      </c>
      <c r="AT4418" s="129" t="s">
        <v>3642</v>
      </c>
      <c r="AU4418" s="129" t="s">
        <v>204</v>
      </c>
      <c r="AV4418" s="129" t="s">
        <v>3650</v>
      </c>
      <c r="AW4418" s="129" t="s">
        <v>3707</v>
      </c>
      <c r="AX4418" s="129" t="s">
        <v>3931</v>
      </c>
      <c r="AZ4418" s="129" t="s">
        <v>3984</v>
      </c>
      <c r="BA4418" s="130" t="s">
        <v>17483</v>
      </c>
      <c r="BB4418" s="130" t="s">
        <v>17484</v>
      </c>
      <c r="BH4418" s="124"/>
      <c r="BI4418" s="124"/>
      <c r="BP4418" s="123"/>
      <c r="BQ4418" s="123"/>
      <c r="BR4418" s="123"/>
      <c r="BX4418" s="123"/>
      <c r="BY4418" s="123"/>
      <c r="CB4418" s="129" t="s">
        <v>3642</v>
      </c>
      <c r="CC4418" s="129" t="s">
        <v>204</v>
      </c>
      <c r="CD4418" s="129" t="s">
        <v>3650</v>
      </c>
      <c r="CE4418" s="129" t="s">
        <v>3707</v>
      </c>
      <c r="CF4418" s="129" t="s">
        <v>3931</v>
      </c>
      <c r="CG4418" s="131" t="s">
        <v>18271</v>
      </c>
      <c r="CH4418" s="131" t="s">
        <v>17484</v>
      </c>
      <c r="CI4418" s="124" t="s">
        <v>23401</v>
      </c>
    </row>
    <row r="4419" spans="45:87" ht="15" hidden="1" x14ac:dyDescent="0.25">
      <c r="AS4419" s="124" t="s">
        <v>8614</v>
      </c>
      <c r="AT4419" s="129" t="s">
        <v>3642</v>
      </c>
      <c r="AU4419" s="129" t="s">
        <v>204</v>
      </c>
      <c r="AV4419" s="129" t="s">
        <v>3650</v>
      </c>
      <c r="AW4419" s="129" t="s">
        <v>3707</v>
      </c>
      <c r="AX4419" s="129" t="s">
        <v>3712</v>
      </c>
      <c r="AZ4419" s="129" t="s">
        <v>3984</v>
      </c>
      <c r="BA4419" s="130" t="s">
        <v>17485</v>
      </c>
      <c r="BB4419" s="130" t="s">
        <v>17486</v>
      </c>
      <c r="BH4419" s="124"/>
      <c r="BI4419" s="124"/>
      <c r="BP4419" s="123"/>
      <c r="BQ4419" s="123"/>
      <c r="BR4419" s="123"/>
      <c r="BX4419" s="123"/>
      <c r="BY4419" s="123"/>
      <c r="CB4419" s="129" t="s">
        <v>3642</v>
      </c>
      <c r="CC4419" s="129" t="s">
        <v>204</v>
      </c>
      <c r="CD4419" s="129" t="s">
        <v>3650</v>
      </c>
      <c r="CE4419" s="129" t="s">
        <v>3707</v>
      </c>
      <c r="CF4419" s="129" t="s">
        <v>3712</v>
      </c>
      <c r="CG4419" s="131" t="s">
        <v>18271</v>
      </c>
      <c r="CH4419" s="131" t="s">
        <v>17486</v>
      </c>
      <c r="CI4419" s="124" t="s">
        <v>23402</v>
      </c>
    </row>
    <row r="4420" spans="45:87" ht="15" hidden="1" x14ac:dyDescent="0.25">
      <c r="AS4420" s="124" t="s">
        <v>8615</v>
      </c>
      <c r="AT4420" s="129" t="s">
        <v>3642</v>
      </c>
      <c r="AU4420" s="129" t="s">
        <v>204</v>
      </c>
      <c r="AV4420" s="129" t="s">
        <v>3650</v>
      </c>
      <c r="AW4420" s="129" t="s">
        <v>3707</v>
      </c>
      <c r="AX4420" s="129" t="s">
        <v>3932</v>
      </c>
      <c r="AZ4420" s="129" t="s">
        <v>3984</v>
      </c>
      <c r="BA4420" s="130" t="s">
        <v>17487</v>
      </c>
      <c r="BB4420" s="130" t="s">
        <v>17488</v>
      </c>
      <c r="BH4420" s="124"/>
      <c r="BI4420" s="124"/>
      <c r="BP4420" s="123"/>
      <c r="BQ4420" s="123"/>
      <c r="BR4420" s="123"/>
      <c r="BX4420" s="123"/>
      <c r="BY4420" s="123"/>
      <c r="CB4420" s="129" t="s">
        <v>3642</v>
      </c>
      <c r="CC4420" s="129" t="s">
        <v>204</v>
      </c>
      <c r="CD4420" s="129" t="s">
        <v>3650</v>
      </c>
      <c r="CE4420" s="129" t="s">
        <v>3707</v>
      </c>
      <c r="CF4420" s="129" t="s">
        <v>3932</v>
      </c>
      <c r="CG4420" s="131" t="s">
        <v>18271</v>
      </c>
      <c r="CH4420" s="131" t="s">
        <v>17488</v>
      </c>
      <c r="CI4420" s="124" t="s">
        <v>23403</v>
      </c>
    </row>
    <row r="4421" spans="45:87" ht="15" hidden="1" x14ac:dyDescent="0.25">
      <c r="AS4421" s="124" t="s">
        <v>8616</v>
      </c>
      <c r="AT4421" s="129" t="s">
        <v>3642</v>
      </c>
      <c r="AU4421" s="129" t="s">
        <v>204</v>
      </c>
      <c r="AV4421" s="129" t="s">
        <v>3650</v>
      </c>
      <c r="AW4421" s="129" t="s">
        <v>3707</v>
      </c>
      <c r="AX4421" s="129" t="s">
        <v>3933</v>
      </c>
      <c r="AZ4421" s="129" t="s">
        <v>3984</v>
      </c>
      <c r="BA4421" s="130" t="s">
        <v>17489</v>
      </c>
      <c r="BB4421" s="130" t="s">
        <v>17490</v>
      </c>
      <c r="BH4421" s="124"/>
      <c r="BI4421" s="124"/>
      <c r="BP4421" s="123"/>
      <c r="BQ4421" s="123"/>
      <c r="BR4421" s="123"/>
      <c r="BX4421" s="123"/>
      <c r="BY4421" s="123"/>
      <c r="CB4421" s="129" t="s">
        <v>3642</v>
      </c>
      <c r="CC4421" s="129" t="s">
        <v>204</v>
      </c>
      <c r="CD4421" s="129" t="s">
        <v>3650</v>
      </c>
      <c r="CE4421" s="129" t="s">
        <v>3707</v>
      </c>
      <c r="CF4421" s="129" t="s">
        <v>3933</v>
      </c>
      <c r="CG4421" s="131" t="s">
        <v>18271</v>
      </c>
      <c r="CH4421" s="131" t="s">
        <v>17490</v>
      </c>
      <c r="CI4421" s="124" t="s">
        <v>23404</v>
      </c>
    </row>
    <row r="4422" spans="45:87" ht="15" hidden="1" x14ac:dyDescent="0.25">
      <c r="AS4422" s="124" t="s">
        <v>8617</v>
      </c>
      <c r="AT4422" s="129" t="s">
        <v>3642</v>
      </c>
      <c r="AU4422" s="129" t="s">
        <v>204</v>
      </c>
      <c r="AV4422" s="129" t="s">
        <v>3650</v>
      </c>
      <c r="AW4422" s="129" t="s">
        <v>3707</v>
      </c>
      <c r="AX4422" s="129" t="s">
        <v>3934</v>
      </c>
      <c r="AZ4422" s="129" t="s">
        <v>3984</v>
      </c>
      <c r="BA4422" s="130" t="s">
        <v>17491</v>
      </c>
      <c r="BB4422" s="130" t="s">
        <v>17492</v>
      </c>
      <c r="BH4422" s="124"/>
      <c r="BI4422" s="124"/>
      <c r="BP4422" s="123"/>
      <c r="BQ4422" s="123"/>
      <c r="BR4422" s="123"/>
      <c r="BX4422" s="123"/>
      <c r="BY4422" s="123"/>
      <c r="CB4422" s="129" t="s">
        <v>3642</v>
      </c>
      <c r="CC4422" s="129" t="s">
        <v>204</v>
      </c>
      <c r="CD4422" s="129" t="s">
        <v>3650</v>
      </c>
      <c r="CE4422" s="129" t="s">
        <v>3707</v>
      </c>
      <c r="CF4422" s="129" t="s">
        <v>3934</v>
      </c>
      <c r="CG4422" s="131" t="s">
        <v>18271</v>
      </c>
      <c r="CH4422" s="131" t="s">
        <v>17492</v>
      </c>
      <c r="CI4422" s="124" t="s">
        <v>23405</v>
      </c>
    </row>
    <row r="4423" spans="45:87" ht="15" hidden="1" x14ac:dyDescent="0.25">
      <c r="AS4423" s="124" t="s">
        <v>8618</v>
      </c>
      <c r="AT4423" s="129" t="s">
        <v>3642</v>
      </c>
      <c r="AU4423" s="129" t="s">
        <v>204</v>
      </c>
      <c r="AV4423" s="129" t="s">
        <v>3650</v>
      </c>
      <c r="AW4423" s="129" t="s">
        <v>3707</v>
      </c>
      <c r="AX4423" s="129" t="s">
        <v>3935</v>
      </c>
      <c r="AZ4423" s="129" t="s">
        <v>3984</v>
      </c>
      <c r="BA4423" s="130" t="s">
        <v>17493</v>
      </c>
      <c r="BB4423" s="130" t="s">
        <v>17494</v>
      </c>
      <c r="BH4423" s="124"/>
      <c r="BI4423" s="124"/>
      <c r="BP4423" s="123"/>
      <c r="BQ4423" s="123"/>
      <c r="BR4423" s="123"/>
      <c r="BX4423" s="123"/>
      <c r="BY4423" s="123"/>
      <c r="CB4423" s="129" t="s">
        <v>3642</v>
      </c>
      <c r="CC4423" s="129" t="s">
        <v>204</v>
      </c>
      <c r="CD4423" s="129" t="s">
        <v>3650</v>
      </c>
      <c r="CE4423" s="129" t="s">
        <v>3707</v>
      </c>
      <c r="CF4423" s="129" t="s">
        <v>3935</v>
      </c>
      <c r="CG4423" s="131" t="s">
        <v>18271</v>
      </c>
      <c r="CH4423" s="131" t="s">
        <v>17494</v>
      </c>
      <c r="CI4423" s="124" t="s">
        <v>23406</v>
      </c>
    </row>
    <row r="4424" spans="45:87" ht="15" hidden="1" x14ac:dyDescent="0.25">
      <c r="AS4424" s="124" t="s">
        <v>8619</v>
      </c>
      <c r="AT4424" s="129" t="s">
        <v>3642</v>
      </c>
      <c r="AU4424" s="129" t="s">
        <v>204</v>
      </c>
      <c r="AV4424" s="129" t="s">
        <v>3650</v>
      </c>
      <c r="AW4424" s="129" t="s">
        <v>3707</v>
      </c>
      <c r="AX4424" s="129" t="s">
        <v>3936</v>
      </c>
      <c r="AZ4424" s="129" t="s">
        <v>3984</v>
      </c>
      <c r="BA4424" s="130" t="s">
        <v>17495</v>
      </c>
      <c r="BB4424" s="130" t="s">
        <v>17496</v>
      </c>
      <c r="BH4424" s="124"/>
      <c r="BI4424" s="124"/>
      <c r="BP4424" s="123"/>
      <c r="BQ4424" s="123"/>
      <c r="BR4424" s="123"/>
      <c r="BX4424" s="123"/>
      <c r="BY4424" s="123"/>
      <c r="CB4424" s="129" t="s">
        <v>3642</v>
      </c>
      <c r="CC4424" s="129" t="s">
        <v>204</v>
      </c>
      <c r="CD4424" s="129" t="s">
        <v>3650</v>
      </c>
      <c r="CE4424" s="129" t="s">
        <v>3707</v>
      </c>
      <c r="CF4424" s="129" t="s">
        <v>3936</v>
      </c>
      <c r="CG4424" s="131" t="s">
        <v>18271</v>
      </c>
      <c r="CH4424" s="131" t="s">
        <v>17496</v>
      </c>
      <c r="CI4424" s="124" t="s">
        <v>23407</v>
      </c>
    </row>
    <row r="4425" spans="45:87" ht="15" hidden="1" x14ac:dyDescent="0.25">
      <c r="AS4425" s="124" t="s">
        <v>8620</v>
      </c>
      <c r="AT4425" s="129" t="s">
        <v>3642</v>
      </c>
      <c r="AU4425" s="129" t="s">
        <v>204</v>
      </c>
      <c r="AV4425" s="129" t="s">
        <v>3650</v>
      </c>
      <c r="AW4425" s="129" t="s">
        <v>3707</v>
      </c>
      <c r="AX4425" s="129" t="s">
        <v>3937</v>
      </c>
      <c r="AZ4425" s="129" t="s">
        <v>3984</v>
      </c>
      <c r="BA4425" s="130" t="s">
        <v>17497</v>
      </c>
      <c r="BB4425" s="130" t="s">
        <v>17498</v>
      </c>
      <c r="BH4425" s="124"/>
      <c r="BI4425" s="124"/>
      <c r="BP4425" s="123"/>
      <c r="BQ4425" s="123"/>
      <c r="BR4425" s="123"/>
      <c r="BX4425" s="123"/>
      <c r="BY4425" s="123"/>
      <c r="CB4425" s="129" t="s">
        <v>3642</v>
      </c>
      <c r="CC4425" s="129" t="s">
        <v>204</v>
      </c>
      <c r="CD4425" s="129" t="s">
        <v>3650</v>
      </c>
      <c r="CE4425" s="129" t="s">
        <v>3707</v>
      </c>
      <c r="CF4425" s="129" t="s">
        <v>3937</v>
      </c>
      <c r="CG4425" s="131" t="s">
        <v>18271</v>
      </c>
      <c r="CH4425" s="131" t="s">
        <v>17498</v>
      </c>
      <c r="CI4425" s="124" t="s">
        <v>23408</v>
      </c>
    </row>
    <row r="4426" spans="45:87" ht="15" hidden="1" x14ac:dyDescent="0.25">
      <c r="AS4426" s="124" t="s">
        <v>8621</v>
      </c>
      <c r="AT4426" s="129" t="s">
        <v>3642</v>
      </c>
      <c r="AU4426" s="129" t="s">
        <v>204</v>
      </c>
      <c r="AV4426" s="129" t="s">
        <v>3650</v>
      </c>
      <c r="AW4426" s="129" t="s">
        <v>3707</v>
      </c>
      <c r="AX4426" s="129" t="s">
        <v>3713</v>
      </c>
      <c r="AZ4426" s="129" t="s">
        <v>3984</v>
      </c>
      <c r="BA4426" s="130" t="s">
        <v>17499</v>
      </c>
      <c r="BB4426" s="130" t="s">
        <v>17500</v>
      </c>
      <c r="BH4426" s="124"/>
      <c r="BI4426" s="124"/>
      <c r="BP4426" s="123"/>
      <c r="BQ4426" s="123"/>
      <c r="BR4426" s="123"/>
      <c r="BX4426" s="123"/>
      <c r="BY4426" s="123"/>
      <c r="CB4426" s="129" t="s">
        <v>3642</v>
      </c>
      <c r="CC4426" s="129" t="s">
        <v>204</v>
      </c>
      <c r="CD4426" s="129" t="s">
        <v>3650</v>
      </c>
      <c r="CE4426" s="129" t="s">
        <v>3707</v>
      </c>
      <c r="CF4426" s="129" t="s">
        <v>3713</v>
      </c>
      <c r="CG4426" s="131" t="s">
        <v>18271</v>
      </c>
      <c r="CH4426" s="131" t="s">
        <v>17500</v>
      </c>
      <c r="CI4426" s="124" t="s">
        <v>23409</v>
      </c>
    </row>
    <row r="4427" spans="45:87" ht="15" hidden="1" x14ac:dyDescent="0.25">
      <c r="AS4427" s="124" t="s">
        <v>8622</v>
      </c>
      <c r="AT4427" s="129" t="s">
        <v>3642</v>
      </c>
      <c r="AU4427" s="129" t="s">
        <v>204</v>
      </c>
      <c r="AV4427" s="129" t="s">
        <v>3650</v>
      </c>
      <c r="AW4427" s="129" t="s">
        <v>3707</v>
      </c>
      <c r="AX4427" s="129" t="s">
        <v>3938</v>
      </c>
      <c r="AZ4427" s="129" t="s">
        <v>3984</v>
      </c>
      <c r="BA4427" s="130" t="s">
        <v>17501</v>
      </c>
      <c r="BB4427" s="130" t="s">
        <v>17502</v>
      </c>
      <c r="BH4427" s="124"/>
      <c r="BI4427" s="124"/>
      <c r="BP4427" s="123"/>
      <c r="BQ4427" s="123"/>
      <c r="BR4427" s="123"/>
      <c r="BX4427" s="123"/>
      <c r="BY4427" s="123"/>
      <c r="CB4427" s="129" t="s">
        <v>3642</v>
      </c>
      <c r="CC4427" s="129" t="s">
        <v>204</v>
      </c>
      <c r="CD4427" s="129" t="s">
        <v>3650</v>
      </c>
      <c r="CE4427" s="129" t="s">
        <v>3707</v>
      </c>
      <c r="CF4427" s="129" t="s">
        <v>3938</v>
      </c>
      <c r="CG4427" s="131" t="s">
        <v>18271</v>
      </c>
      <c r="CH4427" s="131" t="s">
        <v>17502</v>
      </c>
      <c r="CI4427" s="124" t="s">
        <v>23410</v>
      </c>
    </row>
    <row r="4428" spans="45:87" ht="15" hidden="1" x14ac:dyDescent="0.25">
      <c r="AS4428" s="124" t="s">
        <v>8623</v>
      </c>
      <c r="AT4428" s="129" t="s">
        <v>3642</v>
      </c>
      <c r="AU4428" s="129" t="s">
        <v>204</v>
      </c>
      <c r="AV4428" s="129" t="s">
        <v>3650</v>
      </c>
      <c r="AW4428" s="129" t="s">
        <v>3707</v>
      </c>
      <c r="AX4428" s="129" t="s">
        <v>3939</v>
      </c>
      <c r="AZ4428" s="129" t="s">
        <v>3984</v>
      </c>
      <c r="BA4428" s="130" t="s">
        <v>17503</v>
      </c>
      <c r="BB4428" s="130" t="s">
        <v>17504</v>
      </c>
      <c r="BH4428" s="124"/>
      <c r="BI4428" s="124"/>
      <c r="BP4428" s="123"/>
      <c r="BQ4428" s="123"/>
      <c r="BR4428" s="123"/>
      <c r="BX4428" s="123"/>
      <c r="BY4428" s="123"/>
      <c r="CB4428" s="129" t="s">
        <v>3642</v>
      </c>
      <c r="CC4428" s="129" t="s">
        <v>204</v>
      </c>
      <c r="CD4428" s="129" t="s">
        <v>3650</v>
      </c>
      <c r="CE4428" s="129" t="s">
        <v>3707</v>
      </c>
      <c r="CF4428" s="129" t="s">
        <v>3939</v>
      </c>
      <c r="CG4428" s="131" t="s">
        <v>18271</v>
      </c>
      <c r="CH4428" s="131" t="s">
        <v>17504</v>
      </c>
      <c r="CI4428" s="124" t="s">
        <v>23411</v>
      </c>
    </row>
    <row r="4429" spans="45:87" ht="15" hidden="1" x14ac:dyDescent="0.25">
      <c r="AS4429" s="124" t="s">
        <v>8624</v>
      </c>
      <c r="AT4429" s="129" t="s">
        <v>3642</v>
      </c>
      <c r="AU4429" s="129" t="s">
        <v>204</v>
      </c>
      <c r="AV4429" s="129" t="s">
        <v>3650</v>
      </c>
      <c r="AW4429" s="129" t="s">
        <v>3707</v>
      </c>
      <c r="AX4429" s="129" t="s">
        <v>3940</v>
      </c>
      <c r="AZ4429" s="129" t="s">
        <v>3984</v>
      </c>
      <c r="BA4429" s="130" t="s">
        <v>17505</v>
      </c>
      <c r="BB4429" s="130" t="s">
        <v>17506</v>
      </c>
      <c r="BH4429" s="124"/>
      <c r="BI4429" s="124"/>
      <c r="BP4429" s="123"/>
      <c r="BQ4429" s="123"/>
      <c r="BR4429" s="123"/>
      <c r="BX4429" s="123"/>
      <c r="BY4429" s="123"/>
      <c r="CB4429" s="129" t="s">
        <v>3642</v>
      </c>
      <c r="CC4429" s="129" t="s">
        <v>204</v>
      </c>
      <c r="CD4429" s="129" t="s">
        <v>3650</v>
      </c>
      <c r="CE4429" s="129" t="s">
        <v>3707</v>
      </c>
      <c r="CF4429" s="129" t="s">
        <v>3940</v>
      </c>
      <c r="CG4429" s="131" t="s">
        <v>18271</v>
      </c>
      <c r="CH4429" s="131" t="s">
        <v>17506</v>
      </c>
      <c r="CI4429" s="124" t="s">
        <v>23412</v>
      </c>
    </row>
    <row r="4430" spans="45:87" ht="15" hidden="1" x14ac:dyDescent="0.25">
      <c r="AS4430" s="124" t="s">
        <v>8625</v>
      </c>
      <c r="AT4430" s="129" t="s">
        <v>3642</v>
      </c>
      <c r="AU4430" s="129" t="s">
        <v>204</v>
      </c>
      <c r="AV4430" s="129" t="s">
        <v>3650</v>
      </c>
      <c r="AW4430" s="129" t="s">
        <v>3707</v>
      </c>
      <c r="AX4430" s="129" t="s">
        <v>3941</v>
      </c>
      <c r="AZ4430" s="129" t="s">
        <v>3984</v>
      </c>
      <c r="BA4430" s="130" t="s">
        <v>17507</v>
      </c>
      <c r="BB4430" s="130" t="s">
        <v>17508</v>
      </c>
      <c r="BH4430" s="124"/>
      <c r="BI4430" s="124"/>
      <c r="BP4430" s="123"/>
      <c r="BQ4430" s="123"/>
      <c r="BR4430" s="123"/>
      <c r="BX4430" s="123"/>
      <c r="BY4430" s="123"/>
      <c r="CB4430" s="129" t="s">
        <v>3642</v>
      </c>
      <c r="CC4430" s="129" t="s">
        <v>204</v>
      </c>
      <c r="CD4430" s="129" t="s">
        <v>3650</v>
      </c>
      <c r="CE4430" s="129" t="s">
        <v>3707</v>
      </c>
      <c r="CF4430" s="129" t="s">
        <v>3941</v>
      </c>
      <c r="CG4430" s="131" t="s">
        <v>18271</v>
      </c>
      <c r="CH4430" s="131" t="s">
        <v>17508</v>
      </c>
      <c r="CI4430" s="124" t="s">
        <v>23413</v>
      </c>
    </row>
    <row r="4431" spans="45:87" ht="15" hidden="1" x14ac:dyDescent="0.25">
      <c r="AS4431" s="124" t="s">
        <v>8626</v>
      </c>
      <c r="AT4431" s="129" t="s">
        <v>3642</v>
      </c>
      <c r="AU4431" s="129" t="s">
        <v>204</v>
      </c>
      <c r="AV4431" s="129" t="s">
        <v>3650</v>
      </c>
      <c r="AW4431" s="129" t="s">
        <v>3707</v>
      </c>
      <c r="AX4431" s="129" t="s">
        <v>3942</v>
      </c>
      <c r="AZ4431" s="129" t="s">
        <v>3984</v>
      </c>
      <c r="BA4431" s="130" t="s">
        <v>17509</v>
      </c>
      <c r="BB4431" s="130" t="s">
        <v>17510</v>
      </c>
      <c r="BH4431" s="124"/>
      <c r="BI4431" s="124"/>
      <c r="BP4431" s="123"/>
      <c r="BQ4431" s="123"/>
      <c r="BR4431" s="123"/>
      <c r="BX4431" s="123"/>
      <c r="BY4431" s="123"/>
      <c r="CB4431" s="129" t="s">
        <v>3642</v>
      </c>
      <c r="CC4431" s="129" t="s">
        <v>204</v>
      </c>
      <c r="CD4431" s="129" t="s">
        <v>3650</v>
      </c>
      <c r="CE4431" s="129" t="s">
        <v>3707</v>
      </c>
      <c r="CF4431" s="129" t="s">
        <v>3942</v>
      </c>
      <c r="CG4431" s="131" t="s">
        <v>18271</v>
      </c>
      <c r="CH4431" s="131" t="s">
        <v>17510</v>
      </c>
      <c r="CI4431" s="124" t="s">
        <v>23414</v>
      </c>
    </row>
    <row r="4432" spans="45:87" ht="15" hidden="1" x14ac:dyDescent="0.25">
      <c r="AS4432" s="124" t="s">
        <v>8627</v>
      </c>
      <c r="AT4432" s="129" t="s">
        <v>3642</v>
      </c>
      <c r="AU4432" s="129" t="s">
        <v>204</v>
      </c>
      <c r="AV4432" s="129" t="s">
        <v>3650</v>
      </c>
      <c r="AW4432" s="129" t="s">
        <v>3707</v>
      </c>
      <c r="AX4432" s="129" t="s">
        <v>3943</v>
      </c>
      <c r="AZ4432" s="129" t="s">
        <v>3984</v>
      </c>
      <c r="BA4432" s="130" t="s">
        <v>17511</v>
      </c>
      <c r="BB4432" s="130" t="s">
        <v>17512</v>
      </c>
      <c r="BH4432" s="124"/>
      <c r="BI4432" s="124"/>
      <c r="BP4432" s="123"/>
      <c r="BQ4432" s="123"/>
      <c r="BR4432" s="123"/>
      <c r="BX4432" s="123"/>
      <c r="BY4432" s="123"/>
      <c r="CB4432" s="129" t="s">
        <v>3642</v>
      </c>
      <c r="CC4432" s="129" t="s">
        <v>204</v>
      </c>
      <c r="CD4432" s="129" t="s">
        <v>3650</v>
      </c>
      <c r="CE4432" s="129" t="s">
        <v>3707</v>
      </c>
      <c r="CF4432" s="129" t="s">
        <v>3943</v>
      </c>
      <c r="CG4432" s="131" t="s">
        <v>18271</v>
      </c>
      <c r="CH4432" s="131" t="s">
        <v>17512</v>
      </c>
      <c r="CI4432" s="124" t="s">
        <v>23415</v>
      </c>
    </row>
    <row r="4433" spans="45:87" ht="15" hidden="1" x14ac:dyDescent="0.25">
      <c r="AS4433" s="124" t="s">
        <v>8628</v>
      </c>
      <c r="AT4433" s="129" t="s">
        <v>3642</v>
      </c>
      <c r="AU4433" s="129" t="s">
        <v>204</v>
      </c>
      <c r="AV4433" s="129" t="s">
        <v>3650</v>
      </c>
      <c r="AW4433" s="129" t="s">
        <v>3707</v>
      </c>
      <c r="AX4433" s="129" t="s">
        <v>3944</v>
      </c>
      <c r="AZ4433" s="129" t="s">
        <v>3984</v>
      </c>
      <c r="BA4433" s="130" t="s">
        <v>17513</v>
      </c>
      <c r="BB4433" s="130" t="s">
        <v>17514</v>
      </c>
      <c r="BH4433" s="124"/>
      <c r="BI4433" s="124"/>
      <c r="BP4433" s="123"/>
      <c r="BQ4433" s="123"/>
      <c r="BR4433" s="123"/>
      <c r="BX4433" s="123"/>
      <c r="BY4433" s="123"/>
      <c r="CB4433" s="129" t="s">
        <v>3642</v>
      </c>
      <c r="CC4433" s="129" t="s">
        <v>204</v>
      </c>
      <c r="CD4433" s="129" t="s">
        <v>3650</v>
      </c>
      <c r="CE4433" s="129" t="s">
        <v>3707</v>
      </c>
      <c r="CF4433" s="129" t="s">
        <v>3944</v>
      </c>
      <c r="CG4433" s="131" t="s">
        <v>18271</v>
      </c>
      <c r="CH4433" s="131" t="s">
        <v>17514</v>
      </c>
      <c r="CI4433" s="124" t="s">
        <v>23416</v>
      </c>
    </row>
    <row r="4434" spans="45:87" ht="15" hidden="1" x14ac:dyDescent="0.25">
      <c r="AS4434" s="124" t="s">
        <v>8629</v>
      </c>
      <c r="AT4434" s="129" t="s">
        <v>3642</v>
      </c>
      <c r="AU4434" s="129" t="s">
        <v>204</v>
      </c>
      <c r="AV4434" s="129" t="s">
        <v>3650</v>
      </c>
      <c r="AW4434" s="129" t="s">
        <v>3707</v>
      </c>
      <c r="AX4434" s="129" t="s">
        <v>3945</v>
      </c>
      <c r="AZ4434" s="129" t="s">
        <v>3984</v>
      </c>
      <c r="BA4434" s="130" t="s">
        <v>17515</v>
      </c>
      <c r="BB4434" s="130" t="s">
        <v>17516</v>
      </c>
      <c r="BH4434" s="124"/>
      <c r="BI4434" s="124"/>
      <c r="BP4434" s="123"/>
      <c r="BQ4434" s="123"/>
      <c r="BR4434" s="123"/>
      <c r="BX4434" s="123"/>
      <c r="BY4434" s="123"/>
      <c r="CB4434" s="129" t="s">
        <v>3642</v>
      </c>
      <c r="CC4434" s="129" t="s">
        <v>204</v>
      </c>
      <c r="CD4434" s="129" t="s">
        <v>3650</v>
      </c>
      <c r="CE4434" s="129" t="s">
        <v>3707</v>
      </c>
      <c r="CF4434" s="129" t="s">
        <v>3945</v>
      </c>
      <c r="CG4434" s="131" t="s">
        <v>18271</v>
      </c>
      <c r="CH4434" s="131" t="s">
        <v>17516</v>
      </c>
      <c r="CI4434" s="124" t="s">
        <v>23417</v>
      </c>
    </row>
    <row r="4435" spans="45:87" ht="15" hidden="1" x14ac:dyDescent="0.25">
      <c r="AS4435" s="124" t="s">
        <v>8630</v>
      </c>
      <c r="AT4435" s="129" t="s">
        <v>3642</v>
      </c>
      <c r="AU4435" s="129" t="s">
        <v>204</v>
      </c>
      <c r="AV4435" s="129" t="s">
        <v>3650</v>
      </c>
      <c r="AW4435" s="129" t="s">
        <v>3707</v>
      </c>
      <c r="AX4435" s="129" t="s">
        <v>3946</v>
      </c>
      <c r="AZ4435" s="129" t="s">
        <v>3984</v>
      </c>
      <c r="BA4435" s="130" t="s">
        <v>17517</v>
      </c>
      <c r="BB4435" s="130" t="s">
        <v>17518</v>
      </c>
      <c r="BH4435" s="124"/>
      <c r="BI4435" s="124"/>
      <c r="BP4435" s="123"/>
      <c r="BQ4435" s="123"/>
      <c r="BR4435" s="123"/>
      <c r="BX4435" s="123"/>
      <c r="BY4435" s="123"/>
      <c r="CB4435" s="129" t="s">
        <v>3642</v>
      </c>
      <c r="CC4435" s="129" t="s">
        <v>204</v>
      </c>
      <c r="CD4435" s="129" t="s">
        <v>3650</v>
      </c>
      <c r="CE4435" s="129" t="s">
        <v>3707</v>
      </c>
      <c r="CF4435" s="129" t="s">
        <v>3946</v>
      </c>
      <c r="CG4435" s="131" t="s">
        <v>18271</v>
      </c>
      <c r="CH4435" s="131" t="s">
        <v>17518</v>
      </c>
      <c r="CI4435" s="124" t="s">
        <v>23418</v>
      </c>
    </row>
    <row r="4436" spans="45:87" ht="15" hidden="1" x14ac:dyDescent="0.25">
      <c r="AS4436" s="124" t="s">
        <v>8631</v>
      </c>
      <c r="AT4436" s="129" t="s">
        <v>3642</v>
      </c>
      <c r="AU4436" s="129" t="s">
        <v>204</v>
      </c>
      <c r="AV4436" s="129" t="s">
        <v>3650</v>
      </c>
      <c r="AW4436" s="129" t="s">
        <v>3714</v>
      </c>
      <c r="AX4436" s="129" t="s">
        <v>3715</v>
      </c>
      <c r="AZ4436" s="129" t="s">
        <v>3984</v>
      </c>
      <c r="BA4436" s="130" t="s">
        <v>17519</v>
      </c>
      <c r="BB4436" s="130" t="s">
        <v>17520</v>
      </c>
      <c r="BH4436" s="124"/>
      <c r="BI4436" s="124"/>
      <c r="BP4436" s="123"/>
      <c r="BQ4436" s="123"/>
      <c r="BR4436" s="123"/>
      <c r="BX4436" s="123"/>
      <c r="BY4436" s="123"/>
      <c r="CB4436" s="129" t="s">
        <v>3642</v>
      </c>
      <c r="CC4436" s="129" t="s">
        <v>204</v>
      </c>
      <c r="CD4436" s="129" t="s">
        <v>3650</v>
      </c>
      <c r="CE4436" s="129" t="s">
        <v>3714</v>
      </c>
      <c r="CF4436" s="129" t="s">
        <v>3715</v>
      </c>
      <c r="CG4436" s="131" t="s">
        <v>18272</v>
      </c>
      <c r="CH4436" s="131" t="s">
        <v>17520</v>
      </c>
      <c r="CI4436" s="124" t="s">
        <v>23419</v>
      </c>
    </row>
    <row r="4437" spans="45:87" ht="15" hidden="1" x14ac:dyDescent="0.25">
      <c r="AS4437" s="124" t="s">
        <v>8632</v>
      </c>
      <c r="AT4437" s="129" t="s">
        <v>3642</v>
      </c>
      <c r="AU4437" s="129" t="s">
        <v>204</v>
      </c>
      <c r="AV4437" s="129" t="s">
        <v>3650</v>
      </c>
      <c r="AW4437" s="129" t="s">
        <v>3714</v>
      </c>
      <c r="AX4437" s="129" t="s">
        <v>3716</v>
      </c>
      <c r="AZ4437" s="129" t="s">
        <v>3984</v>
      </c>
      <c r="BA4437" s="130" t="s">
        <v>17521</v>
      </c>
      <c r="BB4437" s="130" t="s">
        <v>17522</v>
      </c>
      <c r="BH4437" s="124"/>
      <c r="BI4437" s="124"/>
      <c r="BP4437" s="123"/>
      <c r="BQ4437" s="123"/>
      <c r="BR4437" s="123"/>
      <c r="BX4437" s="123"/>
      <c r="BY4437" s="123"/>
      <c r="CB4437" s="129" t="s">
        <v>3642</v>
      </c>
      <c r="CC4437" s="129" t="s">
        <v>204</v>
      </c>
      <c r="CD4437" s="129" t="s">
        <v>3650</v>
      </c>
      <c r="CE4437" s="129" t="s">
        <v>3714</v>
      </c>
      <c r="CF4437" s="129" t="s">
        <v>3716</v>
      </c>
      <c r="CG4437" s="131" t="s">
        <v>18272</v>
      </c>
      <c r="CH4437" s="131" t="s">
        <v>17522</v>
      </c>
      <c r="CI4437" s="124" t="s">
        <v>23420</v>
      </c>
    </row>
    <row r="4438" spans="45:87" ht="15" hidden="1" x14ac:dyDescent="0.25">
      <c r="AS4438" s="124" t="s">
        <v>8633</v>
      </c>
      <c r="AT4438" s="129" t="s">
        <v>3642</v>
      </c>
      <c r="AU4438" s="129" t="s">
        <v>204</v>
      </c>
      <c r="AV4438" s="129" t="s">
        <v>3650</v>
      </c>
      <c r="AW4438" s="129" t="s">
        <v>3714</v>
      </c>
      <c r="AX4438" s="129" t="s">
        <v>3717</v>
      </c>
      <c r="AZ4438" s="129" t="s">
        <v>3984</v>
      </c>
      <c r="BA4438" s="130" t="s">
        <v>17523</v>
      </c>
      <c r="BB4438" s="130" t="s">
        <v>17524</v>
      </c>
      <c r="BH4438" s="124"/>
      <c r="BI4438" s="124"/>
      <c r="BP4438" s="123"/>
      <c r="BQ4438" s="123"/>
      <c r="BR4438" s="123"/>
      <c r="BX4438" s="123"/>
      <c r="BY4438" s="123"/>
      <c r="CB4438" s="129" t="s">
        <v>3642</v>
      </c>
      <c r="CC4438" s="129" t="s">
        <v>204</v>
      </c>
      <c r="CD4438" s="129" t="s">
        <v>3650</v>
      </c>
      <c r="CE4438" s="129" t="s">
        <v>3714</v>
      </c>
      <c r="CF4438" s="129" t="s">
        <v>3717</v>
      </c>
      <c r="CG4438" s="131" t="s">
        <v>18272</v>
      </c>
      <c r="CH4438" s="131" t="s">
        <v>17524</v>
      </c>
      <c r="CI4438" s="124" t="s">
        <v>23421</v>
      </c>
    </row>
    <row r="4439" spans="45:87" ht="15" hidden="1" x14ac:dyDescent="0.25">
      <c r="AS4439" s="124" t="s">
        <v>8634</v>
      </c>
      <c r="AT4439" s="129" t="s">
        <v>3642</v>
      </c>
      <c r="AU4439" s="129" t="s">
        <v>204</v>
      </c>
      <c r="AV4439" s="129" t="s">
        <v>3650</v>
      </c>
      <c r="AW4439" s="129" t="s">
        <v>3714</v>
      </c>
      <c r="AX4439" s="129" t="s">
        <v>3720</v>
      </c>
      <c r="AZ4439" s="129" t="s">
        <v>3984</v>
      </c>
      <c r="BA4439" s="130" t="s">
        <v>17525</v>
      </c>
      <c r="BB4439" s="130" t="s">
        <v>17526</v>
      </c>
      <c r="BH4439" s="124"/>
      <c r="BI4439" s="124"/>
      <c r="BP4439" s="123"/>
      <c r="BQ4439" s="123"/>
      <c r="BR4439" s="123"/>
      <c r="BX4439" s="123"/>
      <c r="BY4439" s="123"/>
      <c r="CB4439" s="129" t="s">
        <v>3642</v>
      </c>
      <c r="CC4439" s="129" t="s">
        <v>204</v>
      </c>
      <c r="CD4439" s="129" t="s">
        <v>3650</v>
      </c>
      <c r="CE4439" s="129" t="s">
        <v>3714</v>
      </c>
      <c r="CF4439" s="129" t="s">
        <v>3720</v>
      </c>
      <c r="CG4439" s="131" t="s">
        <v>18272</v>
      </c>
      <c r="CH4439" s="131" t="s">
        <v>17526</v>
      </c>
      <c r="CI4439" s="124" t="s">
        <v>23422</v>
      </c>
    </row>
    <row r="4440" spans="45:87" ht="15" hidden="1" x14ac:dyDescent="0.25">
      <c r="AS4440" s="124" t="s">
        <v>8635</v>
      </c>
      <c r="AT4440" s="129" t="s">
        <v>3642</v>
      </c>
      <c r="AU4440" s="129" t="s">
        <v>204</v>
      </c>
      <c r="AV4440" s="129" t="s">
        <v>3650</v>
      </c>
      <c r="AW4440" s="129" t="s">
        <v>3714</v>
      </c>
      <c r="AX4440" s="129" t="s">
        <v>3947</v>
      </c>
      <c r="AZ4440" s="129" t="s">
        <v>3984</v>
      </c>
      <c r="BA4440" s="130" t="s">
        <v>17527</v>
      </c>
      <c r="BB4440" s="130" t="s">
        <v>17528</v>
      </c>
      <c r="BH4440" s="124"/>
      <c r="BI4440" s="124"/>
      <c r="BP4440" s="123"/>
      <c r="BQ4440" s="123"/>
      <c r="BR4440" s="123"/>
      <c r="BX4440" s="123"/>
      <c r="BY4440" s="123"/>
      <c r="CB4440" s="129" t="s">
        <v>3642</v>
      </c>
      <c r="CC4440" s="129" t="s">
        <v>204</v>
      </c>
      <c r="CD4440" s="129" t="s">
        <v>3650</v>
      </c>
      <c r="CE4440" s="129" t="s">
        <v>3714</v>
      </c>
      <c r="CF4440" s="129" t="s">
        <v>3947</v>
      </c>
      <c r="CG4440" s="131" t="s">
        <v>18272</v>
      </c>
      <c r="CH4440" s="131" t="s">
        <v>17528</v>
      </c>
      <c r="CI4440" s="124" t="s">
        <v>23423</v>
      </c>
    </row>
    <row r="4441" spans="45:87" ht="15" hidden="1" x14ac:dyDescent="0.25">
      <c r="AS4441" s="124" t="s">
        <v>8636</v>
      </c>
      <c r="AT4441" s="129" t="s">
        <v>3642</v>
      </c>
      <c r="AU4441" s="129" t="s">
        <v>204</v>
      </c>
      <c r="AV4441" s="129" t="s">
        <v>3650</v>
      </c>
      <c r="AW4441" s="129" t="s">
        <v>3714</v>
      </c>
      <c r="AX4441" s="129" t="s">
        <v>3721</v>
      </c>
      <c r="AZ4441" s="129" t="s">
        <v>3984</v>
      </c>
      <c r="BA4441" s="130" t="s">
        <v>17529</v>
      </c>
      <c r="BB4441" s="130" t="s">
        <v>17530</v>
      </c>
      <c r="BH4441" s="124"/>
      <c r="BI4441" s="124"/>
      <c r="BP4441" s="123"/>
      <c r="BQ4441" s="123"/>
      <c r="BR4441" s="123"/>
      <c r="BX4441" s="123"/>
      <c r="BY4441" s="123"/>
      <c r="CB4441" s="129" t="s">
        <v>3642</v>
      </c>
      <c r="CC4441" s="129" t="s">
        <v>204</v>
      </c>
      <c r="CD4441" s="129" t="s">
        <v>3650</v>
      </c>
      <c r="CE4441" s="129" t="s">
        <v>3714</v>
      </c>
      <c r="CF4441" s="129" t="s">
        <v>3721</v>
      </c>
      <c r="CG4441" s="131" t="s">
        <v>18272</v>
      </c>
      <c r="CH4441" s="131" t="s">
        <v>17530</v>
      </c>
      <c r="CI4441" s="124" t="s">
        <v>23424</v>
      </c>
    </row>
    <row r="4442" spans="45:87" ht="15" hidden="1" x14ac:dyDescent="0.25">
      <c r="AS4442" s="124" t="s">
        <v>8637</v>
      </c>
      <c r="AT4442" s="129" t="s">
        <v>3642</v>
      </c>
      <c r="AU4442" s="129" t="s">
        <v>204</v>
      </c>
      <c r="AV4442" s="129" t="s">
        <v>3650</v>
      </c>
      <c r="AW4442" s="129" t="s">
        <v>3714</v>
      </c>
      <c r="AX4442" s="129" t="s">
        <v>3722</v>
      </c>
      <c r="AZ4442" s="129" t="s">
        <v>3984</v>
      </c>
      <c r="BA4442" s="130" t="s">
        <v>17531</v>
      </c>
      <c r="BB4442" s="130" t="s">
        <v>17532</v>
      </c>
      <c r="BH4442" s="124"/>
      <c r="BI4442" s="124"/>
      <c r="BP4442" s="123"/>
      <c r="BQ4442" s="123"/>
      <c r="BR4442" s="123"/>
      <c r="BX4442" s="123"/>
      <c r="BY4442" s="123"/>
      <c r="CB4442" s="129" t="s">
        <v>3642</v>
      </c>
      <c r="CC4442" s="129" t="s">
        <v>204</v>
      </c>
      <c r="CD4442" s="129" t="s">
        <v>3650</v>
      </c>
      <c r="CE4442" s="129" t="s">
        <v>3714</v>
      </c>
      <c r="CF4442" s="129" t="s">
        <v>3722</v>
      </c>
      <c r="CG4442" s="131" t="s">
        <v>18272</v>
      </c>
      <c r="CH4442" s="131" t="s">
        <v>17532</v>
      </c>
      <c r="CI4442" s="124" t="s">
        <v>23425</v>
      </c>
    </row>
    <row r="4443" spans="45:87" ht="15" hidden="1" x14ac:dyDescent="0.25">
      <c r="AS4443" s="124" t="s">
        <v>8638</v>
      </c>
      <c r="AT4443" s="129" t="s">
        <v>3642</v>
      </c>
      <c r="AU4443" s="129" t="s">
        <v>204</v>
      </c>
      <c r="AV4443" s="129" t="s">
        <v>3650</v>
      </c>
      <c r="AW4443" s="129" t="s">
        <v>3714</v>
      </c>
      <c r="AX4443" s="129" t="s">
        <v>3723</v>
      </c>
      <c r="AZ4443" s="129" t="s">
        <v>3984</v>
      </c>
      <c r="BA4443" s="130" t="s">
        <v>17533</v>
      </c>
      <c r="BB4443" s="130" t="s">
        <v>17534</v>
      </c>
      <c r="BH4443" s="124"/>
      <c r="BI4443" s="124"/>
      <c r="BP4443" s="123"/>
      <c r="BQ4443" s="123"/>
      <c r="BR4443" s="123"/>
      <c r="BX4443" s="123"/>
      <c r="BY4443" s="123"/>
      <c r="CB4443" s="129" t="s">
        <v>3642</v>
      </c>
      <c r="CC4443" s="129" t="s">
        <v>204</v>
      </c>
      <c r="CD4443" s="129" t="s">
        <v>3650</v>
      </c>
      <c r="CE4443" s="129" t="s">
        <v>3714</v>
      </c>
      <c r="CF4443" s="129" t="s">
        <v>3723</v>
      </c>
      <c r="CG4443" s="131" t="s">
        <v>18272</v>
      </c>
      <c r="CH4443" s="131" t="s">
        <v>17534</v>
      </c>
      <c r="CI4443" s="124" t="s">
        <v>23426</v>
      </c>
    </row>
    <row r="4444" spans="45:87" ht="15" hidden="1" x14ac:dyDescent="0.25">
      <c r="AS4444" s="124" t="s">
        <v>8639</v>
      </c>
      <c r="AT4444" s="129" t="s">
        <v>3642</v>
      </c>
      <c r="AU4444" s="129" t="s">
        <v>204</v>
      </c>
      <c r="AV4444" s="129" t="s">
        <v>3650</v>
      </c>
      <c r="AW4444" s="129" t="s">
        <v>3714</v>
      </c>
      <c r="AX4444" s="129" t="s">
        <v>3725</v>
      </c>
      <c r="AZ4444" s="129" t="s">
        <v>3984</v>
      </c>
      <c r="BA4444" s="130" t="s">
        <v>17535</v>
      </c>
      <c r="BB4444" s="130" t="s">
        <v>17536</v>
      </c>
      <c r="BH4444" s="124"/>
      <c r="BI4444" s="124"/>
      <c r="BP4444" s="123"/>
      <c r="BQ4444" s="123"/>
      <c r="BR4444" s="123"/>
      <c r="BX4444" s="123"/>
      <c r="BY4444" s="123"/>
      <c r="CB4444" s="129" t="s">
        <v>3642</v>
      </c>
      <c r="CC4444" s="129" t="s">
        <v>204</v>
      </c>
      <c r="CD4444" s="129" t="s">
        <v>3650</v>
      </c>
      <c r="CE4444" s="129" t="s">
        <v>3714</v>
      </c>
      <c r="CF4444" s="129" t="s">
        <v>3725</v>
      </c>
      <c r="CG4444" s="131" t="s">
        <v>18272</v>
      </c>
      <c r="CH4444" s="131" t="s">
        <v>17536</v>
      </c>
      <c r="CI4444" s="124" t="s">
        <v>23427</v>
      </c>
    </row>
    <row r="4445" spans="45:87" ht="15" hidden="1" x14ac:dyDescent="0.25">
      <c r="AS4445" s="124" t="s">
        <v>8640</v>
      </c>
      <c r="AT4445" s="129" t="s">
        <v>3642</v>
      </c>
      <c r="AU4445" s="129" t="s">
        <v>204</v>
      </c>
      <c r="AV4445" s="129" t="s">
        <v>3650</v>
      </c>
      <c r="AW4445" s="129" t="s">
        <v>3714</v>
      </c>
      <c r="AX4445" s="129" t="s">
        <v>3727</v>
      </c>
      <c r="AZ4445" s="129" t="s">
        <v>3984</v>
      </c>
      <c r="BA4445" s="130" t="s">
        <v>17537</v>
      </c>
      <c r="BB4445" s="130" t="s">
        <v>17538</v>
      </c>
      <c r="BH4445" s="124"/>
      <c r="BI4445" s="124"/>
      <c r="BP4445" s="123"/>
      <c r="BQ4445" s="123"/>
      <c r="BR4445" s="123"/>
      <c r="BX4445" s="123"/>
      <c r="BY4445" s="123"/>
      <c r="CB4445" s="129" t="s">
        <v>3642</v>
      </c>
      <c r="CC4445" s="129" t="s">
        <v>204</v>
      </c>
      <c r="CD4445" s="129" t="s">
        <v>3650</v>
      </c>
      <c r="CE4445" s="129" t="s">
        <v>3714</v>
      </c>
      <c r="CF4445" s="129" t="s">
        <v>3727</v>
      </c>
      <c r="CG4445" s="131" t="s">
        <v>18272</v>
      </c>
      <c r="CH4445" s="131" t="s">
        <v>17538</v>
      </c>
      <c r="CI4445" s="124" t="s">
        <v>23428</v>
      </c>
    </row>
    <row r="4446" spans="45:87" ht="15" hidden="1" x14ac:dyDescent="0.25">
      <c r="AS4446" s="124" t="s">
        <v>8641</v>
      </c>
      <c r="AT4446" s="129" t="s">
        <v>3642</v>
      </c>
      <c r="AU4446" s="129" t="s">
        <v>204</v>
      </c>
      <c r="AV4446" s="129" t="s">
        <v>3650</v>
      </c>
      <c r="AW4446" s="129" t="s">
        <v>3714</v>
      </c>
      <c r="AX4446" s="129" t="s">
        <v>3728</v>
      </c>
      <c r="AZ4446" s="129" t="s">
        <v>3984</v>
      </c>
      <c r="BA4446" s="130" t="s">
        <v>17539</v>
      </c>
      <c r="BB4446" s="130" t="s">
        <v>17540</v>
      </c>
      <c r="BH4446" s="124"/>
      <c r="BI4446" s="124"/>
      <c r="BP4446" s="123"/>
      <c r="BQ4446" s="123"/>
      <c r="BR4446" s="123"/>
      <c r="BX4446" s="123"/>
      <c r="BY4446" s="123"/>
      <c r="CB4446" s="129" t="s">
        <v>3642</v>
      </c>
      <c r="CC4446" s="129" t="s">
        <v>204</v>
      </c>
      <c r="CD4446" s="129" t="s">
        <v>3650</v>
      </c>
      <c r="CE4446" s="129" t="s">
        <v>3714</v>
      </c>
      <c r="CF4446" s="129" t="s">
        <v>3728</v>
      </c>
      <c r="CG4446" s="131" t="s">
        <v>18272</v>
      </c>
      <c r="CH4446" s="131" t="s">
        <v>17540</v>
      </c>
      <c r="CI4446" s="124" t="s">
        <v>23429</v>
      </c>
    </row>
    <row r="4447" spans="45:87" ht="15" hidden="1" x14ac:dyDescent="0.25">
      <c r="AS4447" s="124" t="s">
        <v>8642</v>
      </c>
      <c r="AT4447" s="129" t="s">
        <v>3642</v>
      </c>
      <c r="AU4447" s="129" t="s">
        <v>204</v>
      </c>
      <c r="AV4447" s="129" t="s">
        <v>3650</v>
      </c>
      <c r="AW4447" s="129" t="s">
        <v>3714</v>
      </c>
      <c r="AX4447" s="129" t="s">
        <v>3729</v>
      </c>
      <c r="AZ4447" s="129" t="s">
        <v>3984</v>
      </c>
      <c r="BA4447" s="130" t="s">
        <v>17541</v>
      </c>
      <c r="BB4447" s="130" t="s">
        <v>17542</v>
      </c>
      <c r="BH4447" s="124"/>
      <c r="BI4447" s="124"/>
      <c r="BP4447" s="123"/>
      <c r="BQ4447" s="123"/>
      <c r="BR4447" s="123"/>
      <c r="BX4447" s="123"/>
      <c r="BY4447" s="123"/>
      <c r="CB4447" s="129" t="s">
        <v>3642</v>
      </c>
      <c r="CC4447" s="129" t="s">
        <v>204</v>
      </c>
      <c r="CD4447" s="129" t="s">
        <v>3650</v>
      </c>
      <c r="CE4447" s="129" t="s">
        <v>3714</v>
      </c>
      <c r="CF4447" s="129" t="s">
        <v>3729</v>
      </c>
      <c r="CG4447" s="131" t="s">
        <v>18272</v>
      </c>
      <c r="CH4447" s="131" t="s">
        <v>17542</v>
      </c>
      <c r="CI4447" s="124" t="s">
        <v>23430</v>
      </c>
    </row>
    <row r="4448" spans="45:87" ht="15" hidden="1" x14ac:dyDescent="0.25">
      <c r="AS4448" s="124" t="s">
        <v>8643</v>
      </c>
      <c r="AT4448" s="129" t="s">
        <v>3642</v>
      </c>
      <c r="AU4448" s="129" t="s">
        <v>204</v>
      </c>
      <c r="AV4448" s="129" t="s">
        <v>3650</v>
      </c>
      <c r="AW4448" s="129" t="s">
        <v>3714</v>
      </c>
      <c r="AX4448" s="129" t="s">
        <v>3948</v>
      </c>
      <c r="AZ4448" s="129" t="s">
        <v>3984</v>
      </c>
      <c r="BA4448" s="130" t="s">
        <v>17543</v>
      </c>
      <c r="BB4448" s="130" t="s">
        <v>17544</v>
      </c>
      <c r="BH4448" s="124"/>
      <c r="BI4448" s="124"/>
      <c r="BP4448" s="123"/>
      <c r="BQ4448" s="123"/>
      <c r="BR4448" s="123"/>
      <c r="BX4448" s="123"/>
      <c r="BY4448" s="123"/>
      <c r="CB4448" s="129" t="s">
        <v>3642</v>
      </c>
      <c r="CC4448" s="129" t="s">
        <v>204</v>
      </c>
      <c r="CD4448" s="129" t="s">
        <v>3650</v>
      </c>
      <c r="CE4448" s="129" t="s">
        <v>3714</v>
      </c>
      <c r="CF4448" s="129" t="s">
        <v>3948</v>
      </c>
      <c r="CG4448" s="131" t="s">
        <v>18272</v>
      </c>
      <c r="CH4448" s="131" t="s">
        <v>17544</v>
      </c>
      <c r="CI4448" s="124" t="s">
        <v>23431</v>
      </c>
    </row>
    <row r="4449" spans="45:87" ht="15" hidden="1" x14ac:dyDescent="0.25">
      <c r="AS4449" s="124" t="s">
        <v>8644</v>
      </c>
      <c r="AT4449" s="129" t="s">
        <v>3642</v>
      </c>
      <c r="AU4449" s="129" t="s">
        <v>204</v>
      </c>
      <c r="AV4449" s="129" t="s">
        <v>3650</v>
      </c>
      <c r="AW4449" s="129" t="s">
        <v>3714</v>
      </c>
      <c r="AX4449" s="129" t="s">
        <v>3949</v>
      </c>
      <c r="AZ4449" s="129" t="s">
        <v>3984</v>
      </c>
      <c r="BA4449" s="130" t="s">
        <v>17545</v>
      </c>
      <c r="BB4449" s="130" t="s">
        <v>17546</v>
      </c>
      <c r="BH4449" s="124"/>
      <c r="BI4449" s="124"/>
      <c r="BP4449" s="123"/>
      <c r="BQ4449" s="123"/>
      <c r="BR4449" s="123"/>
      <c r="BX4449" s="123"/>
      <c r="BY4449" s="123"/>
      <c r="CB4449" s="129" t="s">
        <v>3642</v>
      </c>
      <c r="CC4449" s="129" t="s">
        <v>204</v>
      </c>
      <c r="CD4449" s="129" t="s">
        <v>3650</v>
      </c>
      <c r="CE4449" s="129" t="s">
        <v>3714</v>
      </c>
      <c r="CF4449" s="129" t="s">
        <v>3949</v>
      </c>
      <c r="CG4449" s="131" t="s">
        <v>18272</v>
      </c>
      <c r="CH4449" s="131" t="s">
        <v>17546</v>
      </c>
      <c r="CI4449" s="124" t="s">
        <v>23432</v>
      </c>
    </row>
    <row r="4450" spans="45:87" ht="15" hidden="1" x14ac:dyDescent="0.25">
      <c r="AS4450" s="124" t="s">
        <v>8645</v>
      </c>
      <c r="AT4450" s="129" t="s">
        <v>3642</v>
      </c>
      <c r="AU4450" s="129" t="s">
        <v>204</v>
      </c>
      <c r="AV4450" s="129" t="s">
        <v>3650</v>
      </c>
      <c r="AW4450" s="129" t="s">
        <v>3714</v>
      </c>
      <c r="AX4450" s="129" t="s">
        <v>3950</v>
      </c>
      <c r="AZ4450" s="129" t="s">
        <v>3984</v>
      </c>
      <c r="BA4450" s="130" t="s">
        <v>17547</v>
      </c>
      <c r="BB4450" s="130" t="s">
        <v>17548</v>
      </c>
      <c r="BH4450" s="124"/>
      <c r="BI4450" s="124"/>
      <c r="BP4450" s="123"/>
      <c r="BQ4450" s="123"/>
      <c r="BR4450" s="123"/>
      <c r="BX4450" s="123"/>
      <c r="BY4450" s="123"/>
      <c r="CB4450" s="129" t="s">
        <v>3642</v>
      </c>
      <c r="CC4450" s="129" t="s">
        <v>204</v>
      </c>
      <c r="CD4450" s="129" t="s">
        <v>3650</v>
      </c>
      <c r="CE4450" s="129" t="s">
        <v>3714</v>
      </c>
      <c r="CF4450" s="129" t="s">
        <v>3950</v>
      </c>
      <c r="CG4450" s="131" t="s">
        <v>18272</v>
      </c>
      <c r="CH4450" s="131" t="s">
        <v>17548</v>
      </c>
      <c r="CI4450" s="124" t="s">
        <v>23433</v>
      </c>
    </row>
    <row r="4451" spans="45:87" ht="15" hidden="1" x14ac:dyDescent="0.25">
      <c r="AS4451" s="124" t="s">
        <v>8646</v>
      </c>
      <c r="AT4451" s="129" t="s">
        <v>3642</v>
      </c>
      <c r="AU4451" s="129" t="s">
        <v>204</v>
      </c>
      <c r="AV4451" s="129" t="s">
        <v>3650</v>
      </c>
      <c r="AW4451" s="129" t="s">
        <v>3714</v>
      </c>
      <c r="AX4451" s="129" t="s">
        <v>3951</v>
      </c>
      <c r="AZ4451" s="129" t="s">
        <v>3984</v>
      </c>
      <c r="BA4451" s="130" t="s">
        <v>17549</v>
      </c>
      <c r="BB4451" s="130" t="s">
        <v>17550</v>
      </c>
      <c r="BH4451" s="124"/>
      <c r="BI4451" s="124"/>
      <c r="BP4451" s="123"/>
      <c r="BQ4451" s="123"/>
      <c r="BR4451" s="123"/>
      <c r="BX4451" s="123"/>
      <c r="BY4451" s="123"/>
      <c r="CB4451" s="129" t="s">
        <v>3642</v>
      </c>
      <c r="CC4451" s="129" t="s">
        <v>204</v>
      </c>
      <c r="CD4451" s="129" t="s">
        <v>3650</v>
      </c>
      <c r="CE4451" s="129" t="s">
        <v>3714</v>
      </c>
      <c r="CF4451" s="129" t="s">
        <v>3951</v>
      </c>
      <c r="CG4451" s="131" t="s">
        <v>18272</v>
      </c>
      <c r="CH4451" s="131" t="s">
        <v>17550</v>
      </c>
      <c r="CI4451" s="124" t="s">
        <v>23434</v>
      </c>
    </row>
    <row r="4452" spans="45:87" ht="15" hidden="1" x14ac:dyDescent="0.25">
      <c r="AS4452" s="124" t="s">
        <v>8647</v>
      </c>
      <c r="AT4452" s="129" t="s">
        <v>3642</v>
      </c>
      <c r="AU4452" s="129" t="s">
        <v>204</v>
      </c>
      <c r="AV4452" s="129" t="s">
        <v>3650</v>
      </c>
      <c r="AW4452" s="129" t="s">
        <v>3714</v>
      </c>
      <c r="AX4452" s="129" t="s">
        <v>3730</v>
      </c>
      <c r="AZ4452" s="129" t="s">
        <v>3984</v>
      </c>
      <c r="BA4452" s="130" t="s">
        <v>17551</v>
      </c>
      <c r="BB4452" s="130" t="s">
        <v>17552</v>
      </c>
      <c r="BH4452" s="124"/>
      <c r="BI4452" s="124"/>
      <c r="BP4452" s="123"/>
      <c r="BQ4452" s="123"/>
      <c r="BR4452" s="123"/>
      <c r="BX4452" s="123"/>
      <c r="BY4452" s="123"/>
      <c r="CB4452" s="129" t="s">
        <v>3642</v>
      </c>
      <c r="CC4452" s="129" t="s">
        <v>204</v>
      </c>
      <c r="CD4452" s="129" t="s">
        <v>3650</v>
      </c>
      <c r="CE4452" s="129" t="s">
        <v>3714</v>
      </c>
      <c r="CF4452" s="129" t="s">
        <v>3730</v>
      </c>
      <c r="CG4452" s="131" t="s">
        <v>18272</v>
      </c>
      <c r="CH4452" s="131" t="s">
        <v>17552</v>
      </c>
      <c r="CI4452" s="124" t="s">
        <v>23435</v>
      </c>
    </row>
    <row r="4453" spans="45:87" ht="15" hidden="1" x14ac:dyDescent="0.25">
      <c r="AS4453" s="124" t="s">
        <v>8648</v>
      </c>
      <c r="AT4453" s="129" t="s">
        <v>3642</v>
      </c>
      <c r="AU4453" s="129" t="s">
        <v>204</v>
      </c>
      <c r="AV4453" s="129" t="s">
        <v>3650</v>
      </c>
      <c r="AW4453" s="129" t="s">
        <v>3714</v>
      </c>
      <c r="AX4453" s="129" t="s">
        <v>3952</v>
      </c>
      <c r="AZ4453" s="129" t="s">
        <v>3984</v>
      </c>
      <c r="BA4453" s="130" t="s">
        <v>17553</v>
      </c>
      <c r="BB4453" s="130" t="s">
        <v>17554</v>
      </c>
      <c r="BH4453" s="124"/>
      <c r="BI4453" s="124"/>
      <c r="BP4453" s="123"/>
      <c r="BQ4453" s="123"/>
      <c r="BR4453" s="123"/>
      <c r="BX4453" s="123"/>
      <c r="BY4453" s="123"/>
      <c r="CB4453" s="129" t="s">
        <v>3642</v>
      </c>
      <c r="CC4453" s="129" t="s">
        <v>204</v>
      </c>
      <c r="CD4453" s="129" t="s">
        <v>3650</v>
      </c>
      <c r="CE4453" s="129" t="s">
        <v>3714</v>
      </c>
      <c r="CF4453" s="129" t="s">
        <v>3952</v>
      </c>
      <c r="CG4453" s="131" t="s">
        <v>18272</v>
      </c>
      <c r="CH4453" s="131" t="s">
        <v>17554</v>
      </c>
      <c r="CI4453" s="124" t="s">
        <v>23436</v>
      </c>
    </row>
    <row r="4454" spans="45:87" ht="15" hidden="1" x14ac:dyDescent="0.25">
      <c r="AS4454" s="124" t="s">
        <v>8649</v>
      </c>
      <c r="AT4454" s="129" t="s">
        <v>3642</v>
      </c>
      <c r="AU4454" s="129" t="s">
        <v>204</v>
      </c>
      <c r="AV4454" s="129" t="s">
        <v>3650</v>
      </c>
      <c r="AW4454" s="129" t="s">
        <v>3714</v>
      </c>
      <c r="AX4454" s="129" t="s">
        <v>3953</v>
      </c>
      <c r="AZ4454" s="129" t="s">
        <v>3984</v>
      </c>
      <c r="BA4454" s="130" t="s">
        <v>17555</v>
      </c>
      <c r="BB4454" s="130" t="s">
        <v>17556</v>
      </c>
      <c r="BH4454" s="124"/>
      <c r="BI4454" s="124"/>
      <c r="BP4454" s="123"/>
      <c r="BQ4454" s="123"/>
      <c r="BR4454" s="123"/>
      <c r="BX4454" s="123"/>
      <c r="BY4454" s="123"/>
      <c r="CB4454" s="129" t="s">
        <v>3642</v>
      </c>
      <c r="CC4454" s="129" t="s">
        <v>204</v>
      </c>
      <c r="CD4454" s="129" t="s">
        <v>3650</v>
      </c>
      <c r="CE4454" s="129" t="s">
        <v>3714</v>
      </c>
      <c r="CF4454" s="129" t="s">
        <v>3953</v>
      </c>
      <c r="CG4454" s="131" t="s">
        <v>18272</v>
      </c>
      <c r="CH4454" s="131" t="s">
        <v>17556</v>
      </c>
      <c r="CI4454" s="124" t="s">
        <v>23437</v>
      </c>
    </row>
    <row r="4455" spans="45:87" ht="15" hidden="1" x14ac:dyDescent="0.25">
      <c r="AS4455" s="124" t="s">
        <v>8650</v>
      </c>
      <c r="AT4455" s="129" t="s">
        <v>3642</v>
      </c>
      <c r="AU4455" s="129" t="s">
        <v>204</v>
      </c>
      <c r="AV4455" s="129" t="s">
        <v>3650</v>
      </c>
      <c r="AW4455" s="129" t="s">
        <v>3714</v>
      </c>
      <c r="AX4455" s="129" t="s">
        <v>3954</v>
      </c>
      <c r="AZ4455" s="129" t="s">
        <v>3984</v>
      </c>
      <c r="BA4455" s="130" t="s">
        <v>17557</v>
      </c>
      <c r="BB4455" s="130" t="s">
        <v>17558</v>
      </c>
      <c r="BH4455" s="124"/>
      <c r="BI4455" s="124"/>
      <c r="BP4455" s="123"/>
      <c r="BQ4455" s="123"/>
      <c r="BR4455" s="123"/>
      <c r="BX4455" s="123"/>
      <c r="BY4455" s="123"/>
      <c r="CB4455" s="129" t="s">
        <v>3642</v>
      </c>
      <c r="CC4455" s="129" t="s">
        <v>204</v>
      </c>
      <c r="CD4455" s="129" t="s">
        <v>3650</v>
      </c>
      <c r="CE4455" s="129" t="s">
        <v>3714</v>
      </c>
      <c r="CF4455" s="129" t="s">
        <v>3954</v>
      </c>
      <c r="CG4455" s="131" t="s">
        <v>18272</v>
      </c>
      <c r="CH4455" s="131" t="s">
        <v>17558</v>
      </c>
      <c r="CI4455" s="124" t="s">
        <v>23438</v>
      </c>
    </row>
    <row r="4456" spans="45:87" ht="15" hidden="1" x14ac:dyDescent="0.25">
      <c r="AS4456" s="124" t="s">
        <v>8651</v>
      </c>
      <c r="AT4456" s="129" t="s">
        <v>3642</v>
      </c>
      <c r="AU4456" s="129" t="s">
        <v>204</v>
      </c>
      <c r="AV4456" s="129" t="s">
        <v>3650</v>
      </c>
      <c r="AW4456" s="129" t="s">
        <v>3714</v>
      </c>
      <c r="AX4456" s="129" t="s">
        <v>3955</v>
      </c>
      <c r="AZ4456" s="129" t="s">
        <v>3984</v>
      </c>
      <c r="BA4456" s="130" t="s">
        <v>17559</v>
      </c>
      <c r="BB4456" s="130" t="s">
        <v>17560</v>
      </c>
      <c r="BH4456" s="124"/>
      <c r="BI4456" s="124"/>
      <c r="BP4456" s="123"/>
      <c r="BQ4456" s="123"/>
      <c r="BR4456" s="123"/>
      <c r="BX4456" s="123"/>
      <c r="BY4456" s="123"/>
      <c r="CB4456" s="129" t="s">
        <v>3642</v>
      </c>
      <c r="CC4456" s="129" t="s">
        <v>204</v>
      </c>
      <c r="CD4456" s="129" t="s">
        <v>3650</v>
      </c>
      <c r="CE4456" s="129" t="s">
        <v>3714</v>
      </c>
      <c r="CF4456" s="129" t="s">
        <v>3955</v>
      </c>
      <c r="CG4456" s="131" t="s">
        <v>18272</v>
      </c>
      <c r="CH4456" s="131" t="s">
        <v>17560</v>
      </c>
      <c r="CI4456" s="124" t="s">
        <v>23439</v>
      </c>
    </row>
    <row r="4457" spans="45:87" ht="15" hidden="1" x14ac:dyDescent="0.25">
      <c r="AS4457" s="124" t="s">
        <v>8652</v>
      </c>
      <c r="AT4457" s="129" t="s">
        <v>3642</v>
      </c>
      <c r="AU4457" s="129" t="s">
        <v>204</v>
      </c>
      <c r="AV4457" s="129" t="s">
        <v>3650</v>
      </c>
      <c r="AW4457" s="129" t="s">
        <v>3714</v>
      </c>
      <c r="AX4457" s="129" t="s">
        <v>3956</v>
      </c>
      <c r="AZ4457" s="129" t="s">
        <v>3984</v>
      </c>
      <c r="BA4457" s="130" t="s">
        <v>17561</v>
      </c>
      <c r="BB4457" s="130" t="s">
        <v>17562</v>
      </c>
      <c r="BH4457" s="124"/>
      <c r="BI4457" s="124"/>
      <c r="BP4457" s="123"/>
      <c r="BQ4457" s="123"/>
      <c r="BR4457" s="123"/>
      <c r="BX4457" s="123"/>
      <c r="BY4457" s="123"/>
      <c r="CB4457" s="129" t="s">
        <v>3642</v>
      </c>
      <c r="CC4457" s="129" t="s">
        <v>204</v>
      </c>
      <c r="CD4457" s="129" t="s">
        <v>3650</v>
      </c>
      <c r="CE4457" s="129" t="s">
        <v>3714</v>
      </c>
      <c r="CF4457" s="129" t="s">
        <v>3956</v>
      </c>
      <c r="CG4457" s="131" t="s">
        <v>18272</v>
      </c>
      <c r="CH4457" s="131" t="s">
        <v>17562</v>
      </c>
      <c r="CI4457" s="124" t="s">
        <v>23440</v>
      </c>
    </row>
    <row r="4458" spans="45:87" ht="15" hidden="1" x14ac:dyDescent="0.25">
      <c r="AS4458" s="124" t="s">
        <v>8653</v>
      </c>
      <c r="AT4458" s="129" t="s">
        <v>3642</v>
      </c>
      <c r="AU4458" s="129" t="s">
        <v>204</v>
      </c>
      <c r="AV4458" s="129" t="s">
        <v>3650</v>
      </c>
      <c r="AW4458" s="129" t="s">
        <v>3714</v>
      </c>
      <c r="AX4458" s="129" t="s">
        <v>3957</v>
      </c>
      <c r="AZ4458" s="129" t="s">
        <v>3984</v>
      </c>
      <c r="BA4458" s="130" t="s">
        <v>17563</v>
      </c>
      <c r="BB4458" s="130" t="s">
        <v>17564</v>
      </c>
      <c r="BH4458" s="124"/>
      <c r="BI4458" s="124"/>
      <c r="BP4458" s="123"/>
      <c r="BQ4458" s="123"/>
      <c r="BR4458" s="123"/>
      <c r="BX4458" s="123"/>
      <c r="BY4458" s="123"/>
      <c r="CB4458" s="129" t="s">
        <v>3642</v>
      </c>
      <c r="CC4458" s="129" t="s">
        <v>204</v>
      </c>
      <c r="CD4458" s="129" t="s">
        <v>3650</v>
      </c>
      <c r="CE4458" s="129" t="s">
        <v>3714</v>
      </c>
      <c r="CF4458" s="129" t="s">
        <v>3957</v>
      </c>
      <c r="CG4458" s="131" t="s">
        <v>18272</v>
      </c>
      <c r="CH4458" s="131" t="s">
        <v>17564</v>
      </c>
      <c r="CI4458" s="124" t="s">
        <v>23441</v>
      </c>
    </row>
    <row r="4459" spans="45:87" ht="15" hidden="1" x14ac:dyDescent="0.25">
      <c r="AS4459" s="124" t="s">
        <v>8654</v>
      </c>
      <c r="AT4459" s="129" t="s">
        <v>3642</v>
      </c>
      <c r="AU4459" s="129" t="s">
        <v>204</v>
      </c>
      <c r="AV4459" s="129" t="s">
        <v>3650</v>
      </c>
      <c r="AW4459" s="129" t="s">
        <v>3714</v>
      </c>
      <c r="AX4459" s="129" t="s">
        <v>3958</v>
      </c>
      <c r="AZ4459" s="129" t="s">
        <v>3984</v>
      </c>
      <c r="BA4459" s="130" t="s">
        <v>17565</v>
      </c>
      <c r="BB4459" s="130" t="s">
        <v>17566</v>
      </c>
      <c r="BH4459" s="124"/>
      <c r="BI4459" s="124"/>
      <c r="BP4459" s="123"/>
      <c r="BQ4459" s="123"/>
      <c r="BR4459" s="123"/>
      <c r="BX4459" s="123"/>
      <c r="BY4459" s="123"/>
      <c r="CB4459" s="129" t="s">
        <v>3642</v>
      </c>
      <c r="CC4459" s="129" t="s">
        <v>204</v>
      </c>
      <c r="CD4459" s="129" t="s">
        <v>3650</v>
      </c>
      <c r="CE4459" s="129" t="s">
        <v>3714</v>
      </c>
      <c r="CF4459" s="129" t="s">
        <v>3958</v>
      </c>
      <c r="CG4459" s="131" t="s">
        <v>18272</v>
      </c>
      <c r="CH4459" s="131" t="s">
        <v>17566</v>
      </c>
      <c r="CI4459" s="124" t="s">
        <v>23442</v>
      </c>
    </row>
    <row r="4460" spans="45:87" ht="15" hidden="1" x14ac:dyDescent="0.25">
      <c r="AS4460" s="124" t="s">
        <v>8655</v>
      </c>
      <c r="AT4460" s="129" t="s">
        <v>3642</v>
      </c>
      <c r="AU4460" s="129" t="s">
        <v>204</v>
      </c>
      <c r="AV4460" s="129" t="s">
        <v>3650</v>
      </c>
      <c r="AW4460" s="129" t="s">
        <v>3714</v>
      </c>
      <c r="AX4460" s="129" t="s">
        <v>3959</v>
      </c>
      <c r="AZ4460" s="129" t="s">
        <v>3984</v>
      </c>
      <c r="BA4460" s="130" t="s">
        <v>17567</v>
      </c>
      <c r="BB4460" s="130" t="s">
        <v>17568</v>
      </c>
      <c r="BH4460" s="124"/>
      <c r="BI4460" s="124"/>
      <c r="BP4460" s="123"/>
      <c r="BQ4460" s="123"/>
      <c r="BR4460" s="123"/>
      <c r="BX4460" s="123"/>
      <c r="BY4460" s="123"/>
      <c r="CB4460" s="129" t="s">
        <v>3642</v>
      </c>
      <c r="CC4460" s="129" t="s">
        <v>204</v>
      </c>
      <c r="CD4460" s="129" t="s">
        <v>3650</v>
      </c>
      <c r="CE4460" s="129" t="s">
        <v>3714</v>
      </c>
      <c r="CF4460" s="129" t="s">
        <v>3959</v>
      </c>
      <c r="CG4460" s="131" t="s">
        <v>18272</v>
      </c>
      <c r="CH4460" s="131" t="s">
        <v>17568</v>
      </c>
      <c r="CI4460" s="124" t="s">
        <v>23443</v>
      </c>
    </row>
    <row r="4461" spans="45:87" ht="15" hidden="1" x14ac:dyDescent="0.25">
      <c r="AS4461" s="124" t="s">
        <v>8656</v>
      </c>
      <c r="AT4461" s="129" t="s">
        <v>3642</v>
      </c>
      <c r="AU4461" s="129" t="s">
        <v>204</v>
      </c>
      <c r="AV4461" s="129" t="s">
        <v>3650</v>
      </c>
      <c r="AW4461" s="129" t="s">
        <v>3714</v>
      </c>
      <c r="AX4461" s="129" t="s">
        <v>3731</v>
      </c>
      <c r="AZ4461" s="129" t="s">
        <v>3984</v>
      </c>
      <c r="BA4461" s="130" t="s">
        <v>17569</v>
      </c>
      <c r="BB4461" s="130" t="s">
        <v>17570</v>
      </c>
      <c r="BH4461" s="124"/>
      <c r="BI4461" s="124"/>
      <c r="BP4461" s="123"/>
      <c r="BQ4461" s="123"/>
      <c r="BR4461" s="123"/>
      <c r="BX4461" s="123"/>
      <c r="BY4461" s="123"/>
      <c r="CB4461" s="129" t="s">
        <v>3642</v>
      </c>
      <c r="CC4461" s="129" t="s">
        <v>204</v>
      </c>
      <c r="CD4461" s="129" t="s">
        <v>3650</v>
      </c>
      <c r="CE4461" s="129" t="s">
        <v>3714</v>
      </c>
      <c r="CF4461" s="129" t="s">
        <v>3731</v>
      </c>
      <c r="CG4461" s="131" t="s">
        <v>18272</v>
      </c>
      <c r="CH4461" s="131" t="s">
        <v>17570</v>
      </c>
      <c r="CI4461" s="124" t="s">
        <v>23444</v>
      </c>
    </row>
    <row r="4462" spans="45:87" ht="15" hidden="1" x14ac:dyDescent="0.25">
      <c r="AS4462" s="124" t="s">
        <v>8657</v>
      </c>
      <c r="AT4462" s="129" t="s">
        <v>3642</v>
      </c>
      <c r="AU4462" s="129" t="s">
        <v>204</v>
      </c>
      <c r="AV4462" s="129" t="s">
        <v>3650</v>
      </c>
      <c r="AW4462" s="129" t="s">
        <v>3714</v>
      </c>
      <c r="AX4462" s="129" t="s">
        <v>3960</v>
      </c>
      <c r="AZ4462" s="129" t="s">
        <v>3984</v>
      </c>
      <c r="BA4462" s="130" t="s">
        <v>17571</v>
      </c>
      <c r="BB4462" s="130" t="s">
        <v>17572</v>
      </c>
      <c r="BH4462" s="124"/>
      <c r="BI4462" s="124"/>
      <c r="BP4462" s="123"/>
      <c r="BQ4462" s="123"/>
      <c r="BR4462" s="123"/>
      <c r="BX4462" s="123"/>
      <c r="BY4462" s="123"/>
      <c r="CB4462" s="129" t="s">
        <v>3642</v>
      </c>
      <c r="CC4462" s="129" t="s">
        <v>204</v>
      </c>
      <c r="CD4462" s="129" t="s">
        <v>3650</v>
      </c>
      <c r="CE4462" s="129" t="s">
        <v>3714</v>
      </c>
      <c r="CF4462" s="129" t="s">
        <v>3960</v>
      </c>
      <c r="CG4462" s="131" t="s">
        <v>18272</v>
      </c>
      <c r="CH4462" s="131" t="s">
        <v>17572</v>
      </c>
      <c r="CI4462" s="124" t="s">
        <v>23445</v>
      </c>
    </row>
    <row r="4463" spans="45:87" ht="15" hidden="1" x14ac:dyDescent="0.25">
      <c r="AS4463" s="124" t="s">
        <v>8658</v>
      </c>
      <c r="AT4463" s="129" t="s">
        <v>3642</v>
      </c>
      <c r="AU4463" s="129" t="s">
        <v>204</v>
      </c>
      <c r="AV4463" s="129" t="s">
        <v>3650</v>
      </c>
      <c r="AW4463" s="129" t="s">
        <v>3714</v>
      </c>
      <c r="AX4463" s="129" t="s">
        <v>3961</v>
      </c>
      <c r="AZ4463" s="129" t="s">
        <v>3984</v>
      </c>
      <c r="BA4463" s="130" t="s">
        <v>17573</v>
      </c>
      <c r="BB4463" s="130" t="s">
        <v>17574</v>
      </c>
      <c r="BH4463" s="124"/>
      <c r="BI4463" s="124"/>
      <c r="BP4463" s="123"/>
      <c r="BQ4463" s="123"/>
      <c r="BR4463" s="123"/>
      <c r="BX4463" s="123"/>
      <c r="BY4463" s="123"/>
      <c r="CB4463" s="129" t="s">
        <v>3642</v>
      </c>
      <c r="CC4463" s="129" t="s">
        <v>204</v>
      </c>
      <c r="CD4463" s="129" t="s">
        <v>3650</v>
      </c>
      <c r="CE4463" s="129" t="s">
        <v>3714</v>
      </c>
      <c r="CF4463" s="129" t="s">
        <v>3961</v>
      </c>
      <c r="CG4463" s="131" t="s">
        <v>18272</v>
      </c>
      <c r="CH4463" s="131" t="s">
        <v>17574</v>
      </c>
      <c r="CI4463" s="124" t="s">
        <v>23446</v>
      </c>
    </row>
    <row r="4464" spans="45:87" ht="15" hidden="1" x14ac:dyDescent="0.25">
      <c r="AS4464" s="124" t="s">
        <v>8659</v>
      </c>
      <c r="AT4464" s="129" t="s">
        <v>3642</v>
      </c>
      <c r="AU4464" s="129" t="s">
        <v>204</v>
      </c>
      <c r="AV4464" s="129" t="s">
        <v>3650</v>
      </c>
      <c r="AW4464" s="129" t="s">
        <v>3714</v>
      </c>
      <c r="AX4464" s="129" t="s">
        <v>3962</v>
      </c>
      <c r="AZ4464" s="129" t="s">
        <v>3984</v>
      </c>
      <c r="BA4464" s="130" t="s">
        <v>17575</v>
      </c>
      <c r="BB4464" s="130" t="s">
        <v>17576</v>
      </c>
      <c r="BH4464" s="124"/>
      <c r="BI4464" s="124"/>
      <c r="BP4464" s="123"/>
      <c r="BQ4464" s="123"/>
      <c r="BR4464" s="123"/>
      <c r="BX4464" s="123"/>
      <c r="BY4464" s="123"/>
      <c r="CB4464" s="129" t="s">
        <v>3642</v>
      </c>
      <c r="CC4464" s="129" t="s">
        <v>204</v>
      </c>
      <c r="CD4464" s="129" t="s">
        <v>3650</v>
      </c>
      <c r="CE4464" s="129" t="s">
        <v>3714</v>
      </c>
      <c r="CF4464" s="129" t="s">
        <v>3962</v>
      </c>
      <c r="CG4464" s="131" t="s">
        <v>18272</v>
      </c>
      <c r="CH4464" s="131" t="s">
        <v>17576</v>
      </c>
      <c r="CI4464" s="124" t="s">
        <v>23447</v>
      </c>
    </row>
    <row r="4465" spans="45:87" ht="15" hidden="1" x14ac:dyDescent="0.25">
      <c r="AS4465" s="124" t="s">
        <v>8660</v>
      </c>
      <c r="AT4465" s="129" t="s">
        <v>3642</v>
      </c>
      <c r="AU4465" s="129" t="s">
        <v>204</v>
      </c>
      <c r="AV4465" s="129" t="s">
        <v>3650</v>
      </c>
      <c r="AW4465" s="129" t="s">
        <v>3714</v>
      </c>
      <c r="AX4465" s="129" t="s">
        <v>3963</v>
      </c>
      <c r="AZ4465" s="129" t="s">
        <v>3984</v>
      </c>
      <c r="BA4465" s="130" t="s">
        <v>17577</v>
      </c>
      <c r="BB4465" s="130" t="s">
        <v>17578</v>
      </c>
      <c r="BH4465" s="124"/>
      <c r="BI4465" s="124"/>
      <c r="BP4465" s="123"/>
      <c r="BQ4465" s="123"/>
      <c r="BR4465" s="123"/>
      <c r="BX4465" s="123"/>
      <c r="BY4465" s="123"/>
      <c r="CB4465" s="129" t="s">
        <v>3642</v>
      </c>
      <c r="CC4465" s="129" t="s">
        <v>204</v>
      </c>
      <c r="CD4465" s="129" t="s">
        <v>3650</v>
      </c>
      <c r="CE4465" s="129" t="s">
        <v>3714</v>
      </c>
      <c r="CF4465" s="129" t="s">
        <v>3963</v>
      </c>
      <c r="CG4465" s="131" t="s">
        <v>18272</v>
      </c>
      <c r="CH4465" s="131" t="s">
        <v>17578</v>
      </c>
      <c r="CI4465" s="124" t="s">
        <v>23448</v>
      </c>
    </row>
    <row r="4466" spans="45:87" ht="15" hidden="1" x14ac:dyDescent="0.25">
      <c r="AS4466" s="124" t="s">
        <v>8661</v>
      </c>
      <c r="AT4466" s="129" t="s">
        <v>3642</v>
      </c>
      <c r="AU4466" s="129" t="s">
        <v>204</v>
      </c>
      <c r="AV4466" s="129" t="s">
        <v>3650</v>
      </c>
      <c r="AW4466" s="129" t="s">
        <v>3714</v>
      </c>
      <c r="AX4466" s="129" t="s">
        <v>3964</v>
      </c>
      <c r="AZ4466" s="129" t="s">
        <v>3984</v>
      </c>
      <c r="BA4466" s="130" t="s">
        <v>17579</v>
      </c>
      <c r="BB4466" s="130" t="s">
        <v>17580</v>
      </c>
      <c r="BH4466" s="124"/>
      <c r="BI4466" s="124"/>
      <c r="BP4466" s="123"/>
      <c r="BQ4466" s="123"/>
      <c r="BR4466" s="123"/>
      <c r="BX4466" s="123"/>
      <c r="BY4466" s="123"/>
      <c r="CB4466" s="129" t="s">
        <v>3642</v>
      </c>
      <c r="CC4466" s="129" t="s">
        <v>204</v>
      </c>
      <c r="CD4466" s="129" t="s">
        <v>3650</v>
      </c>
      <c r="CE4466" s="129" t="s">
        <v>3714</v>
      </c>
      <c r="CF4466" s="129" t="s">
        <v>3964</v>
      </c>
      <c r="CG4466" s="131" t="s">
        <v>18272</v>
      </c>
      <c r="CH4466" s="131" t="s">
        <v>17580</v>
      </c>
      <c r="CI4466" s="124" t="s">
        <v>23449</v>
      </c>
    </row>
    <row r="4467" spans="45:87" ht="15" hidden="1" x14ac:dyDescent="0.25">
      <c r="AS4467" s="124" t="s">
        <v>8662</v>
      </c>
      <c r="AT4467" s="129" t="s">
        <v>3642</v>
      </c>
      <c r="AU4467" s="129" t="s">
        <v>204</v>
      </c>
      <c r="AV4467" s="129" t="s">
        <v>3650</v>
      </c>
      <c r="AW4467" s="129" t="s">
        <v>3714</v>
      </c>
      <c r="AX4467" s="129" t="s">
        <v>3965</v>
      </c>
      <c r="AZ4467" s="129" t="s">
        <v>3984</v>
      </c>
      <c r="BA4467" s="130" t="s">
        <v>17581</v>
      </c>
      <c r="BB4467" s="130" t="s">
        <v>17582</v>
      </c>
      <c r="BH4467" s="124"/>
      <c r="BI4467" s="124"/>
      <c r="BP4467" s="123"/>
      <c r="BQ4467" s="123"/>
      <c r="BR4467" s="123"/>
      <c r="BX4467" s="123"/>
      <c r="BY4467" s="123"/>
      <c r="CB4467" s="129" t="s">
        <v>3642</v>
      </c>
      <c r="CC4467" s="129" t="s">
        <v>204</v>
      </c>
      <c r="CD4467" s="129" t="s">
        <v>3650</v>
      </c>
      <c r="CE4467" s="129" t="s">
        <v>3714</v>
      </c>
      <c r="CF4467" s="129" t="s">
        <v>3965</v>
      </c>
      <c r="CG4467" s="131" t="s">
        <v>18272</v>
      </c>
      <c r="CH4467" s="131" t="s">
        <v>17582</v>
      </c>
      <c r="CI4467" s="124" t="s">
        <v>23450</v>
      </c>
    </row>
    <row r="4468" spans="45:87" ht="15" hidden="1" x14ac:dyDescent="0.25">
      <c r="AS4468" s="124" t="s">
        <v>8663</v>
      </c>
      <c r="AT4468" s="129" t="s">
        <v>3642</v>
      </c>
      <c r="AU4468" s="129" t="s">
        <v>204</v>
      </c>
      <c r="AV4468" s="129" t="s">
        <v>3650</v>
      </c>
      <c r="AW4468" s="129" t="s">
        <v>3714</v>
      </c>
      <c r="AX4468" s="129" t="s">
        <v>3966</v>
      </c>
      <c r="AZ4468" s="129" t="s">
        <v>3984</v>
      </c>
      <c r="BA4468" s="130" t="s">
        <v>17583</v>
      </c>
      <c r="BB4468" s="130" t="s">
        <v>17584</v>
      </c>
      <c r="BH4468" s="124"/>
      <c r="BI4468" s="124"/>
      <c r="BP4468" s="123"/>
      <c r="BQ4468" s="123"/>
      <c r="BR4468" s="123"/>
      <c r="BX4468" s="123"/>
      <c r="BY4468" s="123"/>
      <c r="CB4468" s="129" t="s">
        <v>3642</v>
      </c>
      <c r="CC4468" s="129" t="s">
        <v>204</v>
      </c>
      <c r="CD4468" s="129" t="s">
        <v>3650</v>
      </c>
      <c r="CE4468" s="129" t="s">
        <v>3714</v>
      </c>
      <c r="CF4468" s="129" t="s">
        <v>3966</v>
      </c>
      <c r="CG4468" s="131" t="s">
        <v>18272</v>
      </c>
      <c r="CH4468" s="131" t="s">
        <v>17584</v>
      </c>
      <c r="CI4468" s="124" t="s">
        <v>23451</v>
      </c>
    </row>
    <row r="4469" spans="45:87" ht="15" hidden="1" x14ac:dyDescent="0.25">
      <c r="AS4469" s="124" t="s">
        <v>8664</v>
      </c>
      <c r="AT4469" s="129" t="s">
        <v>3642</v>
      </c>
      <c r="AU4469" s="129" t="s">
        <v>204</v>
      </c>
      <c r="AV4469" s="129" t="s">
        <v>3650</v>
      </c>
      <c r="AW4469" s="129" t="s">
        <v>3714</v>
      </c>
      <c r="AX4469" s="129" t="s">
        <v>3967</v>
      </c>
      <c r="AZ4469" s="129" t="s">
        <v>3984</v>
      </c>
      <c r="BA4469" s="130" t="s">
        <v>17585</v>
      </c>
      <c r="BB4469" s="130" t="s">
        <v>17586</v>
      </c>
      <c r="BH4469" s="124"/>
      <c r="BI4469" s="124"/>
      <c r="BP4469" s="123"/>
      <c r="BQ4469" s="123"/>
      <c r="BR4469" s="123"/>
      <c r="BX4469" s="123"/>
      <c r="BY4469" s="123"/>
      <c r="CB4469" s="129" t="s">
        <v>3642</v>
      </c>
      <c r="CC4469" s="129" t="s">
        <v>204</v>
      </c>
      <c r="CD4469" s="129" t="s">
        <v>3650</v>
      </c>
      <c r="CE4469" s="129" t="s">
        <v>3714</v>
      </c>
      <c r="CF4469" s="129" t="s">
        <v>3967</v>
      </c>
      <c r="CG4469" s="131" t="s">
        <v>18272</v>
      </c>
      <c r="CH4469" s="131" t="s">
        <v>17586</v>
      </c>
      <c r="CI4469" s="124" t="s">
        <v>23452</v>
      </c>
    </row>
    <row r="4470" spans="45:87" ht="15" hidden="1" x14ac:dyDescent="0.25">
      <c r="AS4470" s="124" t="s">
        <v>8665</v>
      </c>
      <c r="AT4470" s="129" t="s">
        <v>3642</v>
      </c>
      <c r="AU4470" s="129" t="s">
        <v>204</v>
      </c>
      <c r="AV4470" s="129" t="s">
        <v>3650</v>
      </c>
      <c r="AW4470" s="129" t="s">
        <v>3714</v>
      </c>
      <c r="AX4470" s="129" t="s">
        <v>3968</v>
      </c>
      <c r="AZ4470" s="129" t="s">
        <v>3984</v>
      </c>
      <c r="BA4470" s="130" t="s">
        <v>17587</v>
      </c>
      <c r="BB4470" s="130" t="s">
        <v>17588</v>
      </c>
      <c r="BH4470" s="124"/>
      <c r="BI4470" s="124"/>
      <c r="BP4470" s="123"/>
      <c r="BQ4470" s="123"/>
      <c r="BR4470" s="123"/>
      <c r="BX4470" s="123"/>
      <c r="BY4470" s="123"/>
      <c r="CB4470" s="129" t="s">
        <v>3642</v>
      </c>
      <c r="CC4470" s="129" t="s">
        <v>204</v>
      </c>
      <c r="CD4470" s="129" t="s">
        <v>3650</v>
      </c>
      <c r="CE4470" s="129" t="s">
        <v>3714</v>
      </c>
      <c r="CF4470" s="129" t="s">
        <v>3968</v>
      </c>
      <c r="CG4470" s="131" t="s">
        <v>18272</v>
      </c>
      <c r="CH4470" s="131" t="s">
        <v>17588</v>
      </c>
      <c r="CI4470" s="124" t="s">
        <v>23453</v>
      </c>
    </row>
    <row r="4471" spans="45:87" ht="15" hidden="1" x14ac:dyDescent="0.25">
      <c r="AS4471" s="124" t="s">
        <v>8666</v>
      </c>
      <c r="AT4471" s="129" t="s">
        <v>3642</v>
      </c>
      <c r="AU4471" s="129" t="s">
        <v>204</v>
      </c>
      <c r="AV4471" s="129" t="s">
        <v>3650</v>
      </c>
      <c r="AW4471" s="129" t="s">
        <v>3714</v>
      </c>
      <c r="AX4471" s="129" t="s">
        <v>3969</v>
      </c>
      <c r="AZ4471" s="129" t="s">
        <v>3984</v>
      </c>
      <c r="BA4471" s="130" t="s">
        <v>17589</v>
      </c>
      <c r="BB4471" s="130" t="s">
        <v>17590</v>
      </c>
      <c r="BH4471" s="124"/>
      <c r="BI4471" s="124"/>
      <c r="BP4471" s="123"/>
      <c r="BQ4471" s="123"/>
      <c r="BR4471" s="123"/>
      <c r="BX4471" s="123"/>
      <c r="BY4471" s="123"/>
      <c r="CB4471" s="129" t="s">
        <v>3642</v>
      </c>
      <c r="CC4471" s="129" t="s">
        <v>204</v>
      </c>
      <c r="CD4471" s="129" t="s">
        <v>3650</v>
      </c>
      <c r="CE4471" s="129" t="s">
        <v>3714</v>
      </c>
      <c r="CF4471" s="129" t="s">
        <v>3969</v>
      </c>
      <c r="CG4471" s="131" t="s">
        <v>18272</v>
      </c>
      <c r="CH4471" s="131" t="s">
        <v>17590</v>
      </c>
      <c r="CI4471" s="124" t="s">
        <v>23454</v>
      </c>
    </row>
    <row r="4472" spans="45:87" ht="15" hidden="1" x14ac:dyDescent="0.25">
      <c r="AS4472" s="124" t="s">
        <v>8667</v>
      </c>
      <c r="AT4472" s="129" t="s">
        <v>3642</v>
      </c>
      <c r="AU4472" s="129" t="s">
        <v>204</v>
      </c>
      <c r="AV4472" s="129" t="s">
        <v>3652</v>
      </c>
      <c r="AW4472" s="129" t="s">
        <v>3733</v>
      </c>
      <c r="AX4472" s="129" t="s">
        <v>3734</v>
      </c>
      <c r="AZ4472" s="129" t="s">
        <v>3984</v>
      </c>
      <c r="BA4472" s="130" t="s">
        <v>17591</v>
      </c>
      <c r="BB4472" s="130" t="s">
        <v>17592</v>
      </c>
      <c r="BH4472" s="124"/>
      <c r="BI4472" s="124"/>
      <c r="BP4472" s="123"/>
      <c r="BQ4472" s="123"/>
      <c r="BR4472" s="123"/>
      <c r="BX4472" s="123"/>
      <c r="BY4472" s="123"/>
      <c r="CB4472" s="129" t="s">
        <v>3642</v>
      </c>
      <c r="CC4472" s="129" t="s">
        <v>204</v>
      </c>
      <c r="CD4472" s="129" t="s">
        <v>3652</v>
      </c>
      <c r="CE4472" s="129" t="s">
        <v>3733</v>
      </c>
      <c r="CF4472" s="129" t="s">
        <v>3734</v>
      </c>
      <c r="CG4472" s="131" t="s">
        <v>18273</v>
      </c>
      <c r="CH4472" s="131" t="s">
        <v>17592</v>
      </c>
      <c r="CI4472" s="124" t="s">
        <v>23455</v>
      </c>
    </row>
    <row r="4473" spans="45:87" ht="15" hidden="1" x14ac:dyDescent="0.25">
      <c r="AS4473" s="124" t="s">
        <v>8668</v>
      </c>
      <c r="AT4473" s="129" t="s">
        <v>3642</v>
      </c>
      <c r="AU4473" s="129" t="s">
        <v>204</v>
      </c>
      <c r="AV4473" s="129" t="s">
        <v>3652</v>
      </c>
      <c r="AW4473" s="129" t="s">
        <v>3733</v>
      </c>
      <c r="AX4473" s="129" t="s">
        <v>3735</v>
      </c>
      <c r="AZ4473" s="129" t="s">
        <v>3984</v>
      </c>
      <c r="BA4473" s="130" t="s">
        <v>17593</v>
      </c>
      <c r="BB4473" s="130" t="s">
        <v>17594</v>
      </c>
      <c r="BH4473" s="124"/>
      <c r="BI4473" s="124"/>
      <c r="BP4473" s="123"/>
      <c r="BQ4473" s="123"/>
      <c r="BR4473" s="123"/>
      <c r="BX4473" s="123"/>
      <c r="BY4473" s="123"/>
      <c r="CB4473" s="129" t="s">
        <v>3642</v>
      </c>
      <c r="CC4473" s="129" t="s">
        <v>204</v>
      </c>
      <c r="CD4473" s="129" t="s">
        <v>3652</v>
      </c>
      <c r="CE4473" s="129" t="s">
        <v>3733</v>
      </c>
      <c r="CF4473" s="129" t="s">
        <v>3735</v>
      </c>
      <c r="CG4473" s="131" t="s">
        <v>18273</v>
      </c>
      <c r="CH4473" s="131" t="s">
        <v>17594</v>
      </c>
      <c r="CI4473" s="124" t="s">
        <v>23456</v>
      </c>
    </row>
    <row r="4474" spans="45:87" ht="15" hidden="1" x14ac:dyDescent="0.25">
      <c r="AS4474" s="124" t="s">
        <v>8669</v>
      </c>
      <c r="AT4474" s="129" t="s">
        <v>3642</v>
      </c>
      <c r="AU4474" s="129" t="s">
        <v>204</v>
      </c>
      <c r="AV4474" s="129" t="s">
        <v>3652</v>
      </c>
      <c r="AW4474" s="129" t="s">
        <v>3733</v>
      </c>
      <c r="AX4474" s="129" t="s">
        <v>3736</v>
      </c>
      <c r="AZ4474" s="129" t="s">
        <v>3984</v>
      </c>
      <c r="BA4474" s="130" t="s">
        <v>17595</v>
      </c>
      <c r="BB4474" s="130" t="s">
        <v>17596</v>
      </c>
      <c r="BH4474" s="124"/>
      <c r="BI4474" s="124"/>
      <c r="BP4474" s="123"/>
      <c r="BQ4474" s="123"/>
      <c r="BR4474" s="123"/>
      <c r="BX4474" s="123"/>
      <c r="BY4474" s="123"/>
      <c r="CB4474" s="129" t="s">
        <v>3642</v>
      </c>
      <c r="CC4474" s="129" t="s">
        <v>204</v>
      </c>
      <c r="CD4474" s="129" t="s">
        <v>3652</v>
      </c>
      <c r="CE4474" s="129" t="s">
        <v>3733</v>
      </c>
      <c r="CF4474" s="129" t="s">
        <v>3736</v>
      </c>
      <c r="CG4474" s="131" t="s">
        <v>18273</v>
      </c>
      <c r="CH4474" s="131" t="s">
        <v>17596</v>
      </c>
      <c r="CI4474" s="124" t="s">
        <v>23457</v>
      </c>
    </row>
    <row r="4475" spans="45:87" ht="15" hidden="1" x14ac:dyDescent="0.25">
      <c r="AS4475" s="124" t="s">
        <v>8670</v>
      </c>
      <c r="AT4475" s="129" t="s">
        <v>3642</v>
      </c>
      <c r="AU4475" s="129" t="s">
        <v>204</v>
      </c>
      <c r="AV4475" s="129" t="s">
        <v>3652</v>
      </c>
      <c r="AW4475" s="129" t="s">
        <v>3733</v>
      </c>
      <c r="AX4475" s="129" t="s">
        <v>3737</v>
      </c>
      <c r="AZ4475" s="129" t="s">
        <v>3984</v>
      </c>
      <c r="BA4475" s="130" t="s">
        <v>17597</v>
      </c>
      <c r="BB4475" s="130" t="s">
        <v>17598</v>
      </c>
      <c r="BH4475" s="124"/>
      <c r="BI4475" s="124"/>
      <c r="BP4475" s="123"/>
      <c r="BQ4475" s="123"/>
      <c r="BR4475" s="123"/>
      <c r="BX4475" s="123"/>
      <c r="BY4475" s="123"/>
      <c r="CB4475" s="129" t="s">
        <v>3642</v>
      </c>
      <c r="CC4475" s="129" t="s">
        <v>204</v>
      </c>
      <c r="CD4475" s="129" t="s">
        <v>3652</v>
      </c>
      <c r="CE4475" s="129" t="s">
        <v>3733</v>
      </c>
      <c r="CF4475" s="129" t="s">
        <v>3737</v>
      </c>
      <c r="CG4475" s="131" t="s">
        <v>18273</v>
      </c>
      <c r="CH4475" s="131" t="s">
        <v>17598</v>
      </c>
      <c r="CI4475" s="124" t="s">
        <v>23458</v>
      </c>
    </row>
    <row r="4476" spans="45:87" ht="15" hidden="1" x14ac:dyDescent="0.25">
      <c r="AS4476" s="124" t="s">
        <v>8671</v>
      </c>
      <c r="AT4476" s="129" t="s">
        <v>3642</v>
      </c>
      <c r="AU4476" s="129" t="s">
        <v>204</v>
      </c>
      <c r="AV4476" s="129" t="s">
        <v>3652</v>
      </c>
      <c r="AW4476" s="129" t="s">
        <v>3733</v>
      </c>
      <c r="AX4476" s="129" t="s">
        <v>3738</v>
      </c>
      <c r="AZ4476" s="129" t="s">
        <v>3984</v>
      </c>
      <c r="BA4476" s="130" t="s">
        <v>17599</v>
      </c>
      <c r="BB4476" s="130" t="s">
        <v>17600</v>
      </c>
      <c r="BH4476" s="124"/>
      <c r="BI4476" s="124"/>
      <c r="BP4476" s="123"/>
      <c r="BQ4476" s="123"/>
      <c r="BR4476" s="123"/>
      <c r="BX4476" s="123"/>
      <c r="BY4476" s="123"/>
      <c r="CB4476" s="129" t="s">
        <v>3642</v>
      </c>
      <c r="CC4476" s="129" t="s">
        <v>204</v>
      </c>
      <c r="CD4476" s="129" t="s">
        <v>3652</v>
      </c>
      <c r="CE4476" s="129" t="s">
        <v>3733</v>
      </c>
      <c r="CF4476" s="129" t="s">
        <v>3738</v>
      </c>
      <c r="CG4476" s="131" t="s">
        <v>18273</v>
      </c>
      <c r="CH4476" s="131" t="s">
        <v>17600</v>
      </c>
      <c r="CI4476" s="124" t="s">
        <v>23459</v>
      </c>
    </row>
    <row r="4477" spans="45:87" ht="15" hidden="1" x14ac:dyDescent="0.25">
      <c r="AS4477" s="124" t="s">
        <v>8672</v>
      </c>
      <c r="AT4477" s="129" t="s">
        <v>3642</v>
      </c>
      <c r="AU4477" s="129" t="s">
        <v>204</v>
      </c>
      <c r="AV4477" s="129" t="s">
        <v>3652</v>
      </c>
      <c r="AW4477" s="129" t="s">
        <v>3733</v>
      </c>
      <c r="AX4477" s="129" t="s">
        <v>3739</v>
      </c>
      <c r="AZ4477" s="129" t="s">
        <v>3984</v>
      </c>
      <c r="BA4477" s="130" t="s">
        <v>17601</v>
      </c>
      <c r="BB4477" s="130" t="s">
        <v>17602</v>
      </c>
      <c r="BH4477" s="124"/>
      <c r="BI4477" s="124"/>
      <c r="BP4477" s="123"/>
      <c r="BQ4477" s="123"/>
      <c r="BR4477" s="123"/>
      <c r="BX4477" s="123"/>
      <c r="BY4477" s="123"/>
      <c r="CB4477" s="129" t="s">
        <v>3642</v>
      </c>
      <c r="CC4477" s="129" t="s">
        <v>204</v>
      </c>
      <c r="CD4477" s="129" t="s">
        <v>3652</v>
      </c>
      <c r="CE4477" s="129" t="s">
        <v>3733</v>
      </c>
      <c r="CF4477" s="129" t="s">
        <v>3739</v>
      </c>
      <c r="CG4477" s="131" t="s">
        <v>18273</v>
      </c>
      <c r="CH4477" s="131" t="s">
        <v>17602</v>
      </c>
      <c r="CI4477" s="124" t="s">
        <v>23460</v>
      </c>
    </row>
    <row r="4478" spans="45:87" ht="15" hidden="1" x14ac:dyDescent="0.25">
      <c r="AS4478" s="124" t="s">
        <v>8673</v>
      </c>
      <c r="AT4478" s="129" t="s">
        <v>3642</v>
      </c>
      <c r="AU4478" s="129" t="s">
        <v>204</v>
      </c>
      <c r="AV4478" s="129" t="s">
        <v>3652</v>
      </c>
      <c r="AW4478" s="129" t="s">
        <v>3733</v>
      </c>
      <c r="AX4478" s="129" t="s">
        <v>3740</v>
      </c>
      <c r="AZ4478" s="129" t="s">
        <v>3984</v>
      </c>
      <c r="BA4478" s="130" t="s">
        <v>17603</v>
      </c>
      <c r="BB4478" s="130" t="s">
        <v>17604</v>
      </c>
      <c r="BH4478" s="124"/>
      <c r="BI4478" s="124"/>
      <c r="BP4478" s="123"/>
      <c r="BQ4478" s="123"/>
      <c r="BR4478" s="123"/>
      <c r="BX4478" s="123"/>
      <c r="BY4478" s="123"/>
      <c r="CB4478" s="129" t="s">
        <v>3642</v>
      </c>
      <c r="CC4478" s="129" t="s">
        <v>204</v>
      </c>
      <c r="CD4478" s="129" t="s">
        <v>3652</v>
      </c>
      <c r="CE4478" s="129" t="s">
        <v>3733</v>
      </c>
      <c r="CF4478" s="129" t="s">
        <v>3740</v>
      </c>
      <c r="CG4478" s="131" t="s">
        <v>18273</v>
      </c>
      <c r="CH4478" s="131" t="s">
        <v>17604</v>
      </c>
      <c r="CI4478" s="124" t="s">
        <v>23461</v>
      </c>
    </row>
    <row r="4479" spans="45:87" ht="15" hidden="1" x14ac:dyDescent="0.25">
      <c r="AS4479" s="124" t="s">
        <v>8674</v>
      </c>
      <c r="AT4479" s="129" t="s">
        <v>3642</v>
      </c>
      <c r="AU4479" s="129" t="s">
        <v>204</v>
      </c>
      <c r="AV4479" s="129" t="s">
        <v>3652</v>
      </c>
      <c r="AW4479" s="129" t="s">
        <v>3733</v>
      </c>
      <c r="AX4479" s="129" t="s">
        <v>3970</v>
      </c>
      <c r="AZ4479" s="129" t="s">
        <v>3984</v>
      </c>
      <c r="BA4479" s="130" t="s">
        <v>17605</v>
      </c>
      <c r="BB4479" s="130" t="s">
        <v>17606</v>
      </c>
      <c r="BH4479" s="124"/>
      <c r="BI4479" s="124"/>
      <c r="BP4479" s="123"/>
      <c r="BQ4479" s="123"/>
      <c r="BR4479" s="123"/>
      <c r="BX4479" s="123"/>
      <c r="BY4479" s="123"/>
      <c r="CB4479" s="129" t="s">
        <v>3642</v>
      </c>
      <c r="CC4479" s="129" t="s">
        <v>204</v>
      </c>
      <c r="CD4479" s="129" t="s">
        <v>3652</v>
      </c>
      <c r="CE4479" s="129" t="s">
        <v>3733</v>
      </c>
      <c r="CF4479" s="129" t="s">
        <v>3970</v>
      </c>
      <c r="CG4479" s="131" t="s">
        <v>18273</v>
      </c>
      <c r="CH4479" s="131" t="s">
        <v>17606</v>
      </c>
      <c r="CI4479" s="124" t="s">
        <v>23462</v>
      </c>
    </row>
    <row r="4480" spans="45:87" ht="15" hidden="1" x14ac:dyDescent="0.25">
      <c r="AS4480" s="124" t="s">
        <v>8675</v>
      </c>
      <c r="AT4480" s="129" t="s">
        <v>3642</v>
      </c>
      <c r="AU4480" s="129" t="s">
        <v>204</v>
      </c>
      <c r="AV4480" s="129" t="s">
        <v>3652</v>
      </c>
      <c r="AW4480" s="129" t="s">
        <v>3733</v>
      </c>
      <c r="AX4480" s="129" t="s">
        <v>3741</v>
      </c>
      <c r="AZ4480" s="129" t="s">
        <v>3984</v>
      </c>
      <c r="BA4480" s="130" t="s">
        <v>17607</v>
      </c>
      <c r="BB4480" s="130" t="s">
        <v>17608</v>
      </c>
      <c r="BH4480" s="124"/>
      <c r="BI4480" s="124"/>
      <c r="BP4480" s="123"/>
      <c r="BQ4480" s="123"/>
      <c r="BR4480" s="123"/>
      <c r="BX4480" s="123"/>
      <c r="BY4480" s="123"/>
      <c r="CB4480" s="129" t="s">
        <v>3642</v>
      </c>
      <c r="CC4480" s="129" t="s">
        <v>204</v>
      </c>
      <c r="CD4480" s="129" t="s">
        <v>3652</v>
      </c>
      <c r="CE4480" s="129" t="s">
        <v>3733</v>
      </c>
      <c r="CF4480" s="129" t="s">
        <v>3741</v>
      </c>
      <c r="CG4480" s="131" t="s">
        <v>18273</v>
      </c>
      <c r="CH4480" s="131" t="s">
        <v>17608</v>
      </c>
      <c r="CI4480" s="124" t="s">
        <v>23463</v>
      </c>
    </row>
    <row r="4481" spans="45:87" ht="15" hidden="1" x14ac:dyDescent="0.25">
      <c r="AS4481" s="124" t="s">
        <v>8676</v>
      </c>
      <c r="AT4481" s="129" t="s">
        <v>3642</v>
      </c>
      <c r="AU4481" s="129" t="s">
        <v>204</v>
      </c>
      <c r="AV4481" s="129" t="s">
        <v>3652</v>
      </c>
      <c r="AW4481" s="129" t="s">
        <v>3733</v>
      </c>
      <c r="AX4481" s="129" t="s">
        <v>3742</v>
      </c>
      <c r="AZ4481" s="129" t="s">
        <v>3984</v>
      </c>
      <c r="BA4481" s="130" t="s">
        <v>17609</v>
      </c>
      <c r="BB4481" s="130" t="s">
        <v>17610</v>
      </c>
      <c r="BH4481" s="124"/>
      <c r="BI4481" s="124"/>
      <c r="BP4481" s="123"/>
      <c r="BQ4481" s="123"/>
      <c r="BR4481" s="123"/>
      <c r="BX4481" s="123"/>
      <c r="BY4481" s="123"/>
      <c r="CB4481" s="129" t="s">
        <v>3642</v>
      </c>
      <c r="CC4481" s="129" t="s">
        <v>204</v>
      </c>
      <c r="CD4481" s="129" t="s">
        <v>3652</v>
      </c>
      <c r="CE4481" s="129" t="s">
        <v>3733</v>
      </c>
      <c r="CF4481" s="129" t="s">
        <v>3742</v>
      </c>
      <c r="CG4481" s="131" t="s">
        <v>18273</v>
      </c>
      <c r="CH4481" s="131" t="s">
        <v>17610</v>
      </c>
      <c r="CI4481" s="124" t="s">
        <v>23464</v>
      </c>
    </row>
    <row r="4482" spans="45:87" ht="15" hidden="1" x14ac:dyDescent="0.25">
      <c r="AS4482" s="124" t="s">
        <v>8677</v>
      </c>
      <c r="AT4482" s="129" t="s">
        <v>3642</v>
      </c>
      <c r="AU4482" s="129" t="s">
        <v>204</v>
      </c>
      <c r="AV4482" s="129" t="s">
        <v>3652</v>
      </c>
      <c r="AW4482" s="129" t="s">
        <v>3733</v>
      </c>
      <c r="AX4482" s="129" t="s">
        <v>3743</v>
      </c>
      <c r="AZ4482" s="129" t="s">
        <v>3984</v>
      </c>
      <c r="BA4482" s="130" t="s">
        <v>17611</v>
      </c>
      <c r="BB4482" s="130" t="s">
        <v>17612</v>
      </c>
      <c r="BH4482" s="124"/>
      <c r="BI4482" s="124"/>
      <c r="BP4482" s="123"/>
      <c r="BQ4482" s="123"/>
      <c r="BR4482" s="123"/>
      <c r="BX4482" s="123"/>
      <c r="BY4482" s="123"/>
      <c r="CB4482" s="129" t="s">
        <v>3642</v>
      </c>
      <c r="CC4482" s="129" t="s">
        <v>204</v>
      </c>
      <c r="CD4482" s="129" t="s">
        <v>3652</v>
      </c>
      <c r="CE4482" s="129" t="s">
        <v>3733</v>
      </c>
      <c r="CF4482" s="129" t="s">
        <v>3743</v>
      </c>
      <c r="CG4482" s="131" t="s">
        <v>18273</v>
      </c>
      <c r="CH4482" s="131" t="s">
        <v>17612</v>
      </c>
      <c r="CI4482" s="124" t="s">
        <v>23465</v>
      </c>
    </row>
    <row r="4483" spans="45:87" ht="15" hidden="1" x14ac:dyDescent="0.25">
      <c r="AS4483" s="124" t="s">
        <v>8678</v>
      </c>
      <c r="AT4483" s="129" t="s">
        <v>3642</v>
      </c>
      <c r="AU4483" s="129" t="s">
        <v>204</v>
      </c>
      <c r="AV4483" s="129" t="s">
        <v>3652</v>
      </c>
      <c r="AW4483" s="129" t="s">
        <v>3733</v>
      </c>
      <c r="AX4483" s="129" t="s">
        <v>3744</v>
      </c>
      <c r="AZ4483" s="129" t="s">
        <v>3984</v>
      </c>
      <c r="BA4483" s="130" t="s">
        <v>17613</v>
      </c>
      <c r="BB4483" s="130" t="s">
        <v>17614</v>
      </c>
      <c r="BH4483" s="124"/>
      <c r="BI4483" s="124"/>
      <c r="BP4483" s="123"/>
      <c r="BQ4483" s="123"/>
      <c r="BR4483" s="123"/>
      <c r="BX4483" s="123"/>
      <c r="BY4483" s="123"/>
      <c r="CB4483" s="129" t="s">
        <v>3642</v>
      </c>
      <c r="CC4483" s="129" t="s">
        <v>204</v>
      </c>
      <c r="CD4483" s="129" t="s">
        <v>3652</v>
      </c>
      <c r="CE4483" s="129" t="s">
        <v>3733</v>
      </c>
      <c r="CF4483" s="129" t="s">
        <v>3744</v>
      </c>
      <c r="CG4483" s="131" t="s">
        <v>18273</v>
      </c>
      <c r="CH4483" s="131" t="s">
        <v>17614</v>
      </c>
      <c r="CI4483" s="124" t="s">
        <v>23466</v>
      </c>
    </row>
    <row r="4484" spans="45:87" ht="15" hidden="1" x14ac:dyDescent="0.25">
      <c r="AS4484" s="124" t="s">
        <v>8679</v>
      </c>
      <c r="AT4484" s="129" t="s">
        <v>3642</v>
      </c>
      <c r="AU4484" s="129" t="s">
        <v>204</v>
      </c>
      <c r="AV4484" s="129" t="s">
        <v>3652</v>
      </c>
      <c r="AW4484" s="129" t="s">
        <v>3733</v>
      </c>
      <c r="AX4484" s="129" t="s">
        <v>3745</v>
      </c>
      <c r="AZ4484" s="129" t="s">
        <v>3984</v>
      </c>
      <c r="BA4484" s="130" t="s">
        <v>17615</v>
      </c>
      <c r="BB4484" s="130" t="s">
        <v>17616</v>
      </c>
      <c r="BH4484" s="124"/>
      <c r="BI4484" s="124"/>
      <c r="BP4484" s="123"/>
      <c r="BQ4484" s="123"/>
      <c r="BR4484" s="123"/>
      <c r="BX4484" s="123"/>
      <c r="BY4484" s="123"/>
      <c r="CB4484" s="129" t="s">
        <v>3642</v>
      </c>
      <c r="CC4484" s="129" t="s">
        <v>204</v>
      </c>
      <c r="CD4484" s="129" t="s">
        <v>3652</v>
      </c>
      <c r="CE4484" s="129" t="s">
        <v>3733</v>
      </c>
      <c r="CF4484" s="129" t="s">
        <v>3745</v>
      </c>
      <c r="CG4484" s="131" t="s">
        <v>18273</v>
      </c>
      <c r="CH4484" s="131" t="s">
        <v>17616</v>
      </c>
      <c r="CI4484" s="124" t="s">
        <v>23467</v>
      </c>
    </row>
    <row r="4485" spans="45:87" ht="15" hidden="1" x14ac:dyDescent="0.25">
      <c r="AS4485" s="124" t="s">
        <v>8680</v>
      </c>
      <c r="AT4485" s="129" t="s">
        <v>3642</v>
      </c>
      <c r="AU4485" s="129" t="s">
        <v>204</v>
      </c>
      <c r="AV4485" s="129" t="s">
        <v>3652</v>
      </c>
      <c r="AW4485" s="129" t="s">
        <v>3733</v>
      </c>
      <c r="AX4485" s="129" t="s">
        <v>3746</v>
      </c>
      <c r="AZ4485" s="129" t="s">
        <v>3984</v>
      </c>
      <c r="BA4485" s="130" t="s">
        <v>17617</v>
      </c>
      <c r="BB4485" s="130" t="s">
        <v>17618</v>
      </c>
      <c r="BH4485" s="124"/>
      <c r="BI4485" s="124"/>
      <c r="BP4485" s="123"/>
      <c r="BQ4485" s="123"/>
      <c r="BR4485" s="123"/>
      <c r="BX4485" s="123"/>
      <c r="BY4485" s="123"/>
      <c r="CB4485" s="129" t="s">
        <v>3642</v>
      </c>
      <c r="CC4485" s="129" t="s">
        <v>204</v>
      </c>
      <c r="CD4485" s="129" t="s">
        <v>3652</v>
      </c>
      <c r="CE4485" s="129" t="s">
        <v>3733</v>
      </c>
      <c r="CF4485" s="129" t="s">
        <v>3746</v>
      </c>
      <c r="CG4485" s="131" t="s">
        <v>18273</v>
      </c>
      <c r="CH4485" s="131" t="s">
        <v>17618</v>
      </c>
      <c r="CI4485" s="124" t="s">
        <v>23468</v>
      </c>
    </row>
    <row r="4486" spans="45:87" ht="15" hidden="1" x14ac:dyDescent="0.25">
      <c r="AS4486" s="124" t="s">
        <v>8681</v>
      </c>
      <c r="AT4486" s="129" t="s">
        <v>3642</v>
      </c>
      <c r="AU4486" s="129" t="s">
        <v>204</v>
      </c>
      <c r="AV4486" s="129" t="s">
        <v>3652</v>
      </c>
      <c r="AW4486" s="129" t="s">
        <v>3733</v>
      </c>
      <c r="AX4486" s="129" t="s">
        <v>3747</v>
      </c>
      <c r="AZ4486" s="129" t="s">
        <v>3984</v>
      </c>
      <c r="BA4486" s="130" t="s">
        <v>17619</v>
      </c>
      <c r="BB4486" s="130" t="s">
        <v>17620</v>
      </c>
      <c r="BH4486" s="124"/>
      <c r="BI4486" s="124"/>
      <c r="BP4486" s="123"/>
      <c r="BQ4486" s="123"/>
      <c r="BR4486" s="123"/>
      <c r="BX4486" s="123"/>
      <c r="BY4486" s="123"/>
      <c r="CB4486" s="129" t="s">
        <v>3642</v>
      </c>
      <c r="CC4486" s="129" t="s">
        <v>204</v>
      </c>
      <c r="CD4486" s="129" t="s">
        <v>3652</v>
      </c>
      <c r="CE4486" s="129" t="s">
        <v>3733</v>
      </c>
      <c r="CF4486" s="129" t="s">
        <v>3747</v>
      </c>
      <c r="CG4486" s="131" t="s">
        <v>18273</v>
      </c>
      <c r="CH4486" s="131" t="s">
        <v>17620</v>
      </c>
      <c r="CI4486" s="124" t="s">
        <v>23469</v>
      </c>
    </row>
    <row r="4487" spans="45:87" ht="15" hidden="1" x14ac:dyDescent="0.25">
      <c r="AS4487" s="124" t="s">
        <v>8682</v>
      </c>
      <c r="AT4487" s="129" t="s">
        <v>3642</v>
      </c>
      <c r="AU4487" s="129" t="s">
        <v>204</v>
      </c>
      <c r="AV4487" s="129" t="s">
        <v>3652</v>
      </c>
      <c r="AW4487" s="129" t="s">
        <v>3733</v>
      </c>
      <c r="AX4487" s="129" t="s">
        <v>3748</v>
      </c>
      <c r="AZ4487" s="129" t="s">
        <v>3984</v>
      </c>
      <c r="BA4487" s="130" t="s">
        <v>17621</v>
      </c>
      <c r="BB4487" s="130" t="s">
        <v>17622</v>
      </c>
      <c r="BH4487" s="124"/>
      <c r="BI4487" s="124"/>
      <c r="BP4487" s="123"/>
      <c r="BQ4487" s="123"/>
      <c r="BR4487" s="123"/>
      <c r="BX4487" s="123"/>
      <c r="BY4487" s="123"/>
      <c r="CB4487" s="129" t="s">
        <v>3642</v>
      </c>
      <c r="CC4487" s="129" t="s">
        <v>204</v>
      </c>
      <c r="CD4487" s="129" t="s">
        <v>3652</v>
      </c>
      <c r="CE4487" s="129" t="s">
        <v>3733</v>
      </c>
      <c r="CF4487" s="129" t="s">
        <v>3748</v>
      </c>
      <c r="CG4487" s="131" t="s">
        <v>18273</v>
      </c>
      <c r="CH4487" s="131" t="s">
        <v>17622</v>
      </c>
      <c r="CI4487" s="124" t="s">
        <v>23470</v>
      </c>
    </row>
    <row r="4488" spans="45:87" ht="15" hidden="1" x14ac:dyDescent="0.25">
      <c r="AS4488" s="124" t="s">
        <v>8683</v>
      </c>
      <c r="AT4488" s="129" t="s">
        <v>3642</v>
      </c>
      <c r="AU4488" s="129" t="s">
        <v>204</v>
      </c>
      <c r="AV4488" s="129" t="s">
        <v>3652</v>
      </c>
      <c r="AW4488" s="129" t="s">
        <v>3733</v>
      </c>
      <c r="AX4488" s="129" t="s">
        <v>3749</v>
      </c>
      <c r="AZ4488" s="129" t="s">
        <v>3984</v>
      </c>
      <c r="BA4488" s="130" t="s">
        <v>17623</v>
      </c>
      <c r="BB4488" s="130" t="s">
        <v>17624</v>
      </c>
      <c r="BH4488" s="124"/>
      <c r="BI4488" s="124"/>
      <c r="BP4488" s="123"/>
      <c r="BQ4488" s="123"/>
      <c r="BR4488" s="123"/>
      <c r="BX4488" s="123"/>
      <c r="BY4488" s="123"/>
      <c r="CB4488" s="129" t="s">
        <v>3642</v>
      </c>
      <c r="CC4488" s="129" t="s">
        <v>204</v>
      </c>
      <c r="CD4488" s="129" t="s">
        <v>3652</v>
      </c>
      <c r="CE4488" s="129" t="s">
        <v>3733</v>
      </c>
      <c r="CF4488" s="129" t="s">
        <v>3749</v>
      </c>
      <c r="CG4488" s="131" t="s">
        <v>18273</v>
      </c>
      <c r="CH4488" s="131" t="s">
        <v>17624</v>
      </c>
      <c r="CI4488" s="124" t="s">
        <v>23471</v>
      </c>
    </row>
    <row r="4489" spans="45:87" ht="15" hidden="1" x14ac:dyDescent="0.25">
      <c r="AS4489" s="124" t="s">
        <v>8684</v>
      </c>
      <c r="AT4489" s="129" t="s">
        <v>3642</v>
      </c>
      <c r="AU4489" s="129" t="s">
        <v>204</v>
      </c>
      <c r="AV4489" s="129" t="s">
        <v>3652</v>
      </c>
      <c r="AW4489" s="129" t="s">
        <v>3733</v>
      </c>
      <c r="AX4489" s="129" t="s">
        <v>3750</v>
      </c>
      <c r="AZ4489" s="129" t="s">
        <v>3984</v>
      </c>
      <c r="BA4489" s="130" t="s">
        <v>17625</v>
      </c>
      <c r="BB4489" s="130" t="s">
        <v>17626</v>
      </c>
      <c r="BH4489" s="124"/>
      <c r="BI4489" s="124"/>
      <c r="BP4489" s="123"/>
      <c r="BQ4489" s="123"/>
      <c r="BR4489" s="123"/>
      <c r="BX4489" s="123"/>
      <c r="BY4489" s="123"/>
      <c r="CB4489" s="129" t="s">
        <v>3642</v>
      </c>
      <c r="CC4489" s="129" t="s">
        <v>204</v>
      </c>
      <c r="CD4489" s="129" t="s">
        <v>3652</v>
      </c>
      <c r="CE4489" s="129" t="s">
        <v>3733</v>
      </c>
      <c r="CF4489" s="129" t="s">
        <v>3750</v>
      </c>
      <c r="CG4489" s="131" t="s">
        <v>18273</v>
      </c>
      <c r="CH4489" s="131" t="s">
        <v>17626</v>
      </c>
      <c r="CI4489" s="124" t="s">
        <v>23472</v>
      </c>
    </row>
  </sheetData>
  <sheetProtection password="8CAF" sheet="1" objects="1" scenarios="1" selectLockedCells="1" autoFilter="0"/>
  <autoFilter ref="AT17:AZ4489"/>
  <mergeCells count="8">
    <mergeCell ref="E1:L1"/>
    <mergeCell ref="F2:I2"/>
    <mergeCell ref="J2:O2"/>
    <mergeCell ref="Y16:AP16"/>
    <mergeCell ref="J7:K7"/>
    <mergeCell ref="E7:F7"/>
    <mergeCell ref="G7:H7"/>
    <mergeCell ref="A16:X16"/>
  </mergeCells>
  <conditionalFormatting sqref="AP18:AP800">
    <cfRule type="cellIs" dxfId="0" priority="4" operator="equal">
      <formula>"O.K"</formula>
    </cfRule>
  </conditionalFormatting>
  <dataValidations xWindow="738" yWindow="467" count="31">
    <dataValidation type="custom" allowBlank="1" showInputMessage="1" showErrorMessage="1" error="1 - PLEASE ENTER DATA FROM ROW 18 AND DON'T LEAVE ANY BLANK ROW_x000a__x000a_AND_x000a__x000a_2 - ENTER ALL COMPULSORY FIELDS IN THE PREVIOUS ROWS" sqref="Z19:Z800 AF19:AG800 AL19:AN800 W19:W800 M19:O800 B19:E800">
      <formula1>$AP18="O.K"</formula1>
    </dataValidation>
    <dataValidation type="custom" allowBlank="1" showInputMessage="1" showErrorMessage="1" error="Please enter number between 0 to 100_x000a_Decimel above 3 places not allowed" prompt="Limited to 100 ha_x000a_Enter Value only upto 3 decimels" sqref="V18:V800">
      <formula1>AND(OR(IF(ISERROR(FIND(".",$V18)),LEN($V18)&gt;0,LEN(MID($V18,FIND(".",$V18)+1,25))&lt;4)),ISNUMBER($V18),$V18&gt;0,$V18&lt;100)</formula1>
    </dataValidation>
    <dataValidation type="custom" showInputMessage="1" showErrorMessage="1" error="Area Insured cannot exceed Total Land Holding._x000a_Decimal above 3 places not allowed_x000a_Farmer Name Mandatory" sqref="AA18:AA800">
      <formula1>AND(OR(IF(ISERROR(FIND(".",$AA18)),LEN($AA18)&gt;0,LEN(MID($AA18,FIND(".",$AA18)+1,25))&lt;4)),$AA18&lt;=$V18,ISNUMBER($AA18),$AA18&lt;100,$AA18&gt;0,$V18&lt;&gt;"",$V18&gt;0,$C18&lt;&gt;"")</formula1>
    </dataValidation>
    <dataValidation type="list" allowBlank="1" showInputMessage="1" showErrorMessage="1" sqref="AB18:AB800">
      <formula1>INDIRECT(INDEX($BK$18:$BK$87,MATCH(CONCATENATE($C$5,"_",$Y18),$BJ$18:$BJ$87,0)))</formula1>
    </dataValidation>
    <dataValidation type="list" allowBlank="1" showInputMessage="1" showErrorMessage="1" sqref="AC18:AC800">
      <formula1>INDIRECT(INDEX($BR$18:$BR$285,MATCH(CONCATENATE($C$5,"_",$Y18,"_",$AB18),$BQ$18:$BQ$285,0)))</formula1>
    </dataValidation>
    <dataValidation type="list" allowBlank="1" showInputMessage="1" showErrorMessage="1" sqref="AD18:AD800">
      <formula1>INDIRECT(INDEX($BZ$18:$BZ$398,MATCH(CONCATENATE($C$5,"_",$Y18,"_",$AB18,"_",$AC18),$BY$18:$BY$398,0)))</formula1>
    </dataValidation>
    <dataValidation type="custom" showInputMessage="1" showErrorMessage="1" error="Please Enter Farmer Details Before Filling UTR/DD Details" sqref="G9:J14">
      <formula1>$G$7&lt;&gt;""</formula1>
    </dataValidation>
    <dataValidation type="list" allowBlank="1" showInputMessage="1" showErrorMessage="1" error="PLEASE SELECT FROM DROP DOWN MENU" sqref="F9:F14">
      <formula1>"RTGS/NEFT,DD"</formula1>
    </dataValidation>
    <dataValidation type="custom" showInputMessage="1" showErrorMessage="1" error="Please Fill the Date of Declaration in &quot;FARMER DATA SHEET&quot;" sqref="E9:E14">
      <formula1>$A$3=""</formula1>
    </dataValidation>
    <dataValidation type="custom" showInputMessage="1" showErrorMessage="1" error="PLEASE ENTER_x000a__x000a_1-District Notified_x000a_2-Bank Type_x000a_3-Bank Name_x000a_4-Branch Name &amp; Address_x000a_5-IFSC Code_x000a_6-Bank A/C No._x000a_7-Bank Telephone No." sqref="W18 AE19:AE800 B18 AE18:AG18 D18 Z18 M18:O18 AL18:AN18">
      <formula1>AND($C$5&lt;&gt;"",$C$7&lt;&gt;"",$C$8&lt;&gt;"",$C$9&lt;&gt;"",$C$11&lt;&gt;"")</formula1>
    </dataValidation>
    <dataValidation type="textLength" operator="equal" allowBlank="1" showInputMessage="1" showErrorMessage="1" error="Aadhar Number should be 12 digit" prompt="Aadhar Number should be 12 digit" sqref="J18:J800">
      <formula1>12</formula1>
    </dataValidation>
    <dataValidation type="textLength" operator="lessThanOrEqual" allowBlank="1" showInputMessage="1" showErrorMessage="1" error="A/C Number should not exceed 20 digits" prompt="A/C Number should not exceed 20 digits" sqref="C11">
      <formula1>20</formula1>
    </dataValidation>
    <dataValidation type="whole" allowBlank="1" showInputMessage="1" showErrorMessage="1" error="Number should be 10 digit" prompt="Number should be 10 digit" sqref="I18:I800">
      <formula1>1000000000</formula1>
      <formula2>9999999999</formula2>
    </dataValidation>
    <dataValidation type="list" allowBlank="1" showInputMessage="1" showErrorMessage="1" sqref="C5">
      <formula1>$BE$18:$BE$28</formula1>
    </dataValidation>
    <dataValidation type="list" allowBlank="1" showInputMessage="1" showErrorMessage="1" sqref="G18:G800">
      <formula1>"Male,Female"</formula1>
    </dataValidation>
    <dataValidation type="list" allowBlank="1" showInputMessage="1" showErrorMessage="1" sqref="H18:H800">
      <formula1>"Schedule Tribe, Scheduled Caste, General, Other Backward Caste"</formula1>
    </dataValidation>
    <dataValidation type="list" allowBlank="1" showInputMessage="1" showErrorMessage="1" sqref="K18:K800">
      <formula1>"Pan Card, Passport, Driving License, Voter ID"</formula1>
    </dataValidation>
    <dataValidation type="whole" showInputMessage="1" showErrorMessage="1" error="PLEASE ENTER VALID PIN CODE_x000a__x000a_" sqref="Q18:Q800">
      <formula1>100000</formula1>
      <formula2>999999</formula2>
    </dataValidation>
    <dataValidation type="textLength" allowBlank="1" showInputMessage="1" showErrorMessage="1" error="A/C Number should not exceed 20 digits" prompt="A/C Number should not exceed 20 digits" sqref="R18:R800">
      <formula1>1</formula1>
      <formula2>20</formula2>
    </dataValidation>
    <dataValidation type="list" allowBlank="1" showInputMessage="1" showErrorMessage="1" sqref="S18:S800">
      <formula1>"Loanee, Non-Loanee"</formula1>
    </dataValidation>
    <dataValidation operator="greaterThan" allowBlank="1" showInputMessage="1" showErrorMessage="1" sqref="X18:X800"/>
    <dataValidation type="list" allowBlank="1" showInputMessage="1" showErrorMessage="1" sqref="C7">
      <formula1>"Commercial Bank, RRB, DCCB"</formula1>
    </dataValidation>
    <dataValidation type="custom" showInputMessage="1" showErrorMessage="1" error="PLEASE ENTER_x000a__x000a_1-District Notified_x000a_2-Bank Type_x000a_3-Bank Name_x000a_4-Branch Name &amp; Address_x000a_5-IFSC Code_x000a_6-Bank A/C No._x000a_7-Bank Telephone No." sqref="C18">
      <formula1>AND($C$5&lt;&gt;"",$C$10&lt;&gt;"",$C$7&lt;&gt;"",$C$8&lt;&gt;"",$C$9&lt;&gt;"",$C$11&lt;&gt;"")</formula1>
    </dataValidation>
    <dataValidation type="custom" showInputMessage="1" showErrorMessage="1" error="PLEASE ENTER_x000a__x000a_1-District Notified_x000a_2-Bank Type_x000a_3-Bank Name_x000a_4-Branch Name &amp; Address_x000a_5-IFSC Code_x000a_6-Bank A/C No._x000a_7-Bank Telephone No." sqref="E18">
      <formula1>AND($C$5&lt;&gt;"",$C$7&lt;&gt;"",$C$8&lt;&gt;"",$C$9&lt;&gt;"",$C$10&lt;&gt;"",$C$11&lt;&gt;"")</formula1>
    </dataValidation>
    <dataValidation type="textLength" operator="equal" allowBlank="1" showInputMessage="1" showErrorMessage="1" error="Please enter valid IFSC Code - 11 digit" sqref="C10">
      <formula1>11</formula1>
    </dataValidation>
    <dataValidation type="textLength" operator="lessThanOrEqual" allowBlank="1" showInputMessage="1" showErrorMessage="1" sqref="L18:L800">
      <formula1>20</formula1>
    </dataValidation>
    <dataValidation type="whole" showInputMessage="1" showErrorMessage="1" error="PLEASE ENTER valid age in whole number" sqref="F18:F800">
      <formula1>0</formula1>
      <formula2>150</formula2>
    </dataValidation>
    <dataValidation type="list" allowBlank="1" showInputMessage="1" showErrorMessage="1" sqref="P19:P800">
      <formula1>$BD$18:$BD$52</formula1>
    </dataValidation>
    <dataValidation type="list" allowBlank="1" showInputMessage="1" showErrorMessage="1" sqref="P18">
      <formula1>$BD$18:$BD$68</formula1>
    </dataValidation>
    <dataValidation type="list" allowBlank="1" showInputMessage="1" showErrorMessage="1" sqref="Y18:Y800">
      <formula1>INDIRECT(INDEX($BF$18:$BF$28,MATCH($C$5,$BE$18:$BE$28,0)))</formula1>
    </dataValidation>
    <dataValidation type="list" allowBlank="1" showInputMessage="1" showErrorMessage="1" sqref="U18:U800">
      <formula1>"Owner,Tenant,Share Cropper"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73"/>
  <sheetViews>
    <sheetView topLeftCell="A28" zoomScale="60" zoomScaleNormal="60" workbookViewId="0">
      <selection activeCell="D25" sqref="D25"/>
    </sheetView>
  </sheetViews>
  <sheetFormatPr defaultColWidth="0" defaultRowHeight="15" x14ac:dyDescent="0.25"/>
  <cols>
    <col min="1" max="1" width="30.7109375" customWidth="1"/>
    <col min="2" max="2" width="42.28515625" customWidth="1"/>
    <col min="3" max="3" width="22.85546875" customWidth="1"/>
    <col min="4" max="4" width="21.28515625" customWidth="1"/>
    <col min="5" max="5" width="20.7109375" customWidth="1"/>
    <col min="6" max="6" width="31.5703125" customWidth="1"/>
    <col min="7" max="8" width="21.85546875" customWidth="1"/>
    <col min="9" max="9" width="21.140625" customWidth="1"/>
    <col min="10" max="10" width="22.42578125" customWidth="1"/>
    <col min="11" max="11" width="21" customWidth="1"/>
    <col min="12" max="12" width="27.42578125" customWidth="1"/>
    <col min="13" max="13" width="24.5703125" customWidth="1"/>
    <col min="14" max="16384" width="9.140625" hidden="1"/>
  </cols>
  <sheetData>
    <row r="1" spans="1:13" ht="28.5" x14ac:dyDescent="0.25">
      <c r="A1" s="173" t="s">
        <v>56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5"/>
    </row>
    <row r="2" spans="1:13" ht="23.25" x14ac:dyDescent="0.25">
      <c r="A2" s="176" t="s">
        <v>57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</row>
    <row r="3" spans="1:13" ht="23.25" x14ac:dyDescent="0.25">
      <c r="A3" s="176" t="s">
        <v>4016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8"/>
    </row>
    <row r="4" spans="1:13" ht="21" x14ac:dyDescent="0.3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21" x14ac:dyDescent="0.35">
      <c r="A5" s="49" t="s">
        <v>58</v>
      </c>
      <c r="B5" s="47"/>
      <c r="C5" s="47"/>
      <c r="D5" s="47"/>
      <c r="E5" s="47"/>
      <c r="F5" s="50"/>
      <c r="G5" s="50"/>
      <c r="H5" s="50"/>
      <c r="I5" s="47"/>
      <c r="J5" s="47"/>
      <c r="K5" s="47"/>
      <c r="L5" s="47"/>
      <c r="M5" s="48"/>
    </row>
    <row r="6" spans="1:13" ht="21" x14ac:dyDescent="0.35">
      <c r="A6" s="117" t="s">
        <v>59</v>
      </c>
      <c r="B6" s="116"/>
      <c r="C6" s="47"/>
      <c r="D6" s="47"/>
      <c r="E6" s="47"/>
      <c r="F6" s="50"/>
      <c r="G6" s="50"/>
      <c r="H6" s="50"/>
      <c r="I6" s="47"/>
      <c r="J6" s="47"/>
      <c r="K6" s="107" t="s">
        <v>60</v>
      </c>
      <c r="L6" s="179" t="str">
        <f>IF('Farmer Details'!C8="","",'Farmer Details'!C8)</f>
        <v>NJJB</v>
      </c>
      <c r="M6" s="180"/>
    </row>
    <row r="7" spans="1:13" ht="21" customHeight="1" x14ac:dyDescent="0.35">
      <c r="A7" s="181" t="s">
        <v>4009</v>
      </c>
      <c r="B7" s="182"/>
      <c r="C7" s="47"/>
      <c r="D7" s="47"/>
      <c r="E7" s="47"/>
      <c r="F7" s="50"/>
      <c r="G7" s="50"/>
      <c r="H7" s="50"/>
      <c r="I7" s="47"/>
      <c r="J7" s="47"/>
      <c r="K7" s="107" t="s">
        <v>61</v>
      </c>
      <c r="L7" s="179" t="str">
        <f>IF('Farmer Details'!C9="","",'Farmer Details'!C9)</f>
        <v>RANGAON</v>
      </c>
      <c r="M7" s="180"/>
    </row>
    <row r="8" spans="1:13" ht="21" x14ac:dyDescent="0.35">
      <c r="A8" s="181" t="s">
        <v>4010</v>
      </c>
      <c r="B8" s="182"/>
      <c r="C8" s="47"/>
      <c r="D8" s="47"/>
      <c r="E8" s="47"/>
      <c r="F8" s="50"/>
      <c r="G8" s="50"/>
      <c r="H8" s="50"/>
      <c r="I8" s="47"/>
      <c r="J8" s="47"/>
      <c r="K8" s="107" t="s">
        <v>62</v>
      </c>
      <c r="L8" s="179">
        <f>IF('Farmer Details'!C14="","",'Farmer Details'!C14)</f>
        <v>0</v>
      </c>
      <c r="M8" s="180"/>
    </row>
    <row r="9" spans="1:13" ht="21" x14ac:dyDescent="0.35">
      <c r="A9" s="181"/>
      <c r="B9" s="182"/>
      <c r="C9" s="47"/>
      <c r="D9" s="47"/>
      <c r="E9" s="47"/>
      <c r="F9" s="50"/>
      <c r="G9" s="50"/>
      <c r="H9" s="50"/>
      <c r="I9" s="47"/>
      <c r="J9" s="47"/>
      <c r="K9" s="107" t="s">
        <v>63</v>
      </c>
      <c r="L9" s="179" t="str">
        <f>IF('Farmer Details'!C11="","",'Farmer Details'!C11)</f>
        <v>02480SUNCR038</v>
      </c>
      <c r="M9" s="180"/>
    </row>
    <row r="10" spans="1:13" ht="21" customHeight="1" x14ac:dyDescent="0.35">
      <c r="A10" s="183" t="s">
        <v>4011</v>
      </c>
      <c r="B10" s="184"/>
      <c r="C10" s="47"/>
      <c r="D10" s="47"/>
      <c r="E10" s="47"/>
      <c r="F10" s="50"/>
      <c r="G10" s="50"/>
      <c r="H10" s="50"/>
      <c r="I10" s="47"/>
      <c r="J10" s="47"/>
      <c r="K10" s="107" t="s">
        <v>64</v>
      </c>
      <c r="L10" s="179" t="str">
        <f>IF('Farmer Details'!C10="","",'Farmer Details'!C10)</f>
        <v>BKID0NAMRGB</v>
      </c>
      <c r="M10" s="180"/>
    </row>
    <row r="11" spans="1:13" ht="21" customHeight="1" x14ac:dyDescent="0.35">
      <c r="A11" s="183" t="s">
        <v>4012</v>
      </c>
      <c r="B11" s="184"/>
      <c r="C11" s="47"/>
      <c r="D11" s="47"/>
      <c r="E11" s="47"/>
      <c r="F11" s="50"/>
      <c r="G11" s="50"/>
      <c r="H11" s="50"/>
      <c r="I11" s="47"/>
      <c r="J11" s="47"/>
      <c r="K11" s="107" t="s">
        <v>65</v>
      </c>
      <c r="L11" s="190"/>
      <c r="M11" s="191"/>
    </row>
    <row r="12" spans="1:13" ht="21" x14ac:dyDescent="0.35">
      <c r="A12" s="183" t="s">
        <v>23502</v>
      </c>
      <c r="B12" s="184"/>
      <c r="C12" s="47"/>
      <c r="D12" s="47"/>
      <c r="E12" s="47"/>
      <c r="F12" s="50"/>
      <c r="G12" s="50"/>
      <c r="H12" s="50"/>
      <c r="I12" s="47"/>
      <c r="J12" s="47"/>
      <c r="K12" s="107" t="s">
        <v>66</v>
      </c>
      <c r="L12" s="190"/>
      <c r="M12" s="191"/>
    </row>
    <row r="13" spans="1:13" ht="21" x14ac:dyDescent="0.35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8"/>
    </row>
    <row r="14" spans="1:13" ht="21" x14ac:dyDescent="0.35">
      <c r="A14" s="46" t="s">
        <v>174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8"/>
    </row>
    <row r="15" spans="1:13" ht="21" x14ac:dyDescent="0.3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8"/>
    </row>
    <row r="16" spans="1:13" ht="42" x14ac:dyDescent="0.35">
      <c r="A16" s="46"/>
      <c r="B16" s="47"/>
      <c r="C16" s="47"/>
      <c r="D16" s="51" t="s">
        <v>67</v>
      </c>
      <c r="E16" s="52" t="s">
        <v>194</v>
      </c>
      <c r="F16" s="52" t="s">
        <v>195</v>
      </c>
      <c r="G16" s="52" t="s">
        <v>196</v>
      </c>
      <c r="H16" s="52" t="s">
        <v>13</v>
      </c>
      <c r="I16" s="52" t="s">
        <v>197</v>
      </c>
      <c r="J16" s="47"/>
      <c r="K16" s="47"/>
      <c r="L16" s="47"/>
      <c r="M16" s="48"/>
    </row>
    <row r="17" spans="1:13" ht="21" x14ac:dyDescent="0.35">
      <c r="A17" s="46"/>
      <c r="B17" s="47"/>
      <c r="C17" s="47"/>
      <c r="D17" s="73" t="str">
        <f>IF('Farmer Details'!E9="","",'Farmer Details'!E9)</f>
        <v/>
      </c>
      <c r="E17" s="66" t="str">
        <f>IF('Farmer Details'!F9="","",'Farmer Details'!F9)</f>
        <v/>
      </c>
      <c r="F17" s="66" t="str">
        <f>IF('Farmer Details'!G9="","",'Farmer Details'!G9)</f>
        <v/>
      </c>
      <c r="G17" s="151" t="str">
        <f>IF('Farmer Details'!H9="","",'Farmer Details'!H9)</f>
        <v/>
      </c>
      <c r="H17" s="66" t="str">
        <f>IF('Farmer Details'!I9="","",'Farmer Details'!I9)</f>
        <v/>
      </c>
      <c r="I17" s="74" t="str">
        <f>IF('Farmer Details'!J9="","",'Farmer Details'!J9)</f>
        <v/>
      </c>
      <c r="J17" s="47"/>
      <c r="K17" s="47"/>
      <c r="L17" s="47"/>
      <c r="M17" s="48"/>
    </row>
    <row r="18" spans="1:13" ht="21" x14ac:dyDescent="0.35">
      <c r="A18" s="46"/>
      <c r="B18" s="47"/>
      <c r="C18" s="47"/>
      <c r="D18" s="73" t="str">
        <f>IF('Farmer Details'!E10="","",'Farmer Details'!E10)</f>
        <v/>
      </c>
      <c r="E18" s="66" t="str">
        <f>IF('Farmer Details'!F10="","",'Farmer Details'!F10)</f>
        <v/>
      </c>
      <c r="F18" s="66" t="str">
        <f>IF('Farmer Details'!G10="","",'Farmer Details'!G10)</f>
        <v/>
      </c>
      <c r="G18" s="151" t="str">
        <f>IF('Farmer Details'!H10="","",'Farmer Details'!H10)</f>
        <v/>
      </c>
      <c r="H18" s="66" t="str">
        <f>IF('Farmer Details'!I10="","",'Farmer Details'!I10)</f>
        <v/>
      </c>
      <c r="I18" s="74" t="str">
        <f>IF('Farmer Details'!J10="","",'Farmer Details'!J10)</f>
        <v/>
      </c>
      <c r="J18" s="47"/>
      <c r="K18" s="47"/>
      <c r="L18" s="47"/>
      <c r="M18" s="48"/>
    </row>
    <row r="19" spans="1:13" ht="21" x14ac:dyDescent="0.35">
      <c r="A19" s="46"/>
      <c r="B19" s="47"/>
      <c r="C19" s="47"/>
      <c r="D19" s="73" t="str">
        <f>IF('Farmer Details'!E11="","",'Farmer Details'!E11)</f>
        <v/>
      </c>
      <c r="E19" s="66" t="str">
        <f>IF('Farmer Details'!F11="","",'Farmer Details'!F11)</f>
        <v/>
      </c>
      <c r="F19" s="66" t="str">
        <f>IF('Farmer Details'!G11="","",'Farmer Details'!G11)</f>
        <v/>
      </c>
      <c r="G19" s="151" t="str">
        <f>IF('Farmer Details'!H11="","",'Farmer Details'!H11)</f>
        <v/>
      </c>
      <c r="H19" s="66" t="str">
        <f>IF('Farmer Details'!I11="","",'Farmer Details'!I11)</f>
        <v/>
      </c>
      <c r="I19" s="74" t="str">
        <f>IF('Farmer Details'!J11="","",'Farmer Details'!J11)</f>
        <v/>
      </c>
      <c r="J19" s="47"/>
      <c r="K19" s="47"/>
      <c r="L19" s="47"/>
      <c r="M19" s="48"/>
    </row>
    <row r="20" spans="1:13" ht="21" x14ac:dyDescent="0.35">
      <c r="A20" s="46"/>
      <c r="B20" s="47"/>
      <c r="C20" s="47"/>
      <c r="D20" s="73" t="str">
        <f>IF('Farmer Details'!E12="","",'Farmer Details'!E12)</f>
        <v/>
      </c>
      <c r="E20" s="66" t="str">
        <f>IF('Farmer Details'!F12="","",'Farmer Details'!F12)</f>
        <v/>
      </c>
      <c r="F20" s="66" t="str">
        <f>IF('Farmer Details'!G12="","",'Farmer Details'!G12)</f>
        <v/>
      </c>
      <c r="G20" s="151" t="str">
        <f>IF('Farmer Details'!H12="","",'Farmer Details'!H12)</f>
        <v/>
      </c>
      <c r="H20" s="66" t="str">
        <f>IF('Farmer Details'!I12="","",'Farmer Details'!I12)</f>
        <v/>
      </c>
      <c r="I20" s="74" t="str">
        <f>IF('Farmer Details'!J12="","",'Farmer Details'!J12)</f>
        <v/>
      </c>
      <c r="J20" s="47"/>
      <c r="K20" s="47"/>
      <c r="L20" s="47"/>
      <c r="M20" s="48"/>
    </row>
    <row r="21" spans="1:13" ht="21" x14ac:dyDescent="0.35">
      <c r="A21" s="46"/>
      <c r="B21" s="47"/>
      <c r="C21" s="47"/>
      <c r="D21" s="73" t="str">
        <f>IF('Farmer Details'!E13="","",'Farmer Details'!E13)</f>
        <v/>
      </c>
      <c r="E21" s="66" t="str">
        <f>IF('Farmer Details'!F13="","",'Farmer Details'!F13)</f>
        <v/>
      </c>
      <c r="F21" s="66" t="str">
        <f>IF('Farmer Details'!G13="","",'Farmer Details'!G13)</f>
        <v/>
      </c>
      <c r="G21" s="151" t="str">
        <f>IF('Farmer Details'!H13="","",'Farmer Details'!H13)</f>
        <v/>
      </c>
      <c r="H21" s="66" t="str">
        <f>IF('Farmer Details'!I13="","",'Farmer Details'!I13)</f>
        <v/>
      </c>
      <c r="I21" s="74" t="str">
        <f>IF('Farmer Details'!J13="","",'Farmer Details'!J13)</f>
        <v/>
      </c>
      <c r="J21" s="47"/>
      <c r="K21" s="47"/>
      <c r="L21" s="47"/>
      <c r="M21" s="48"/>
    </row>
    <row r="22" spans="1:13" ht="21" x14ac:dyDescent="0.35">
      <c r="A22" s="46"/>
      <c r="B22" s="47"/>
      <c r="C22" s="47"/>
      <c r="D22" s="73" t="str">
        <f>IF('Farmer Details'!E14="","",'Farmer Details'!E14)</f>
        <v/>
      </c>
      <c r="E22" s="66" t="str">
        <f>IF('Farmer Details'!F14="","",'Farmer Details'!F14)</f>
        <v/>
      </c>
      <c r="F22" s="66" t="str">
        <f>IF('Farmer Details'!G14="","",'Farmer Details'!G14)</f>
        <v/>
      </c>
      <c r="G22" s="151" t="str">
        <f>IF('Farmer Details'!H14="","",'Farmer Details'!H14)</f>
        <v/>
      </c>
      <c r="H22" s="66" t="str">
        <f>IF('Farmer Details'!I14="","",'Farmer Details'!I14)</f>
        <v/>
      </c>
      <c r="I22" s="74" t="str">
        <f>IF('Farmer Details'!J14="","",'Farmer Details'!J14)</f>
        <v/>
      </c>
      <c r="J22" s="47"/>
      <c r="K22" s="47"/>
      <c r="L22" s="47"/>
      <c r="M22" s="48"/>
    </row>
    <row r="23" spans="1:13" ht="21" x14ac:dyDescent="0.35">
      <c r="A23" s="46"/>
      <c r="B23" s="47"/>
      <c r="C23" s="47"/>
      <c r="D23" s="187" t="s">
        <v>68</v>
      </c>
      <c r="E23" s="188"/>
      <c r="F23" s="188"/>
      <c r="G23" s="188"/>
      <c r="H23" s="189"/>
      <c r="I23" s="74" t="str">
        <f>IF(COUNT(I17:I22)=0,"",SUM(I17:I22))</f>
        <v/>
      </c>
      <c r="J23" s="47"/>
      <c r="K23" s="47"/>
      <c r="L23" s="47"/>
      <c r="M23" s="48"/>
    </row>
    <row r="24" spans="1:13" ht="21" x14ac:dyDescent="0.3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</row>
    <row r="25" spans="1:13" ht="21" x14ac:dyDescent="0.35">
      <c r="A25" s="198" t="s">
        <v>69</v>
      </c>
      <c r="B25" s="199"/>
      <c r="C25" s="199"/>
      <c r="D25" s="115"/>
      <c r="E25" s="47"/>
      <c r="F25" s="53" t="s">
        <v>23481</v>
      </c>
      <c r="G25" s="152"/>
      <c r="H25" s="47"/>
      <c r="I25" s="47"/>
      <c r="J25" s="47"/>
      <c r="K25" s="53" t="s">
        <v>70</v>
      </c>
      <c r="L25" s="185"/>
      <c r="M25" s="186"/>
    </row>
    <row r="26" spans="1:13" ht="21" x14ac:dyDescent="0.35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8"/>
    </row>
    <row r="27" spans="1:13" ht="36" x14ac:dyDescent="0.25">
      <c r="A27" s="200" t="s">
        <v>71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2"/>
    </row>
    <row r="28" spans="1:13" ht="21" x14ac:dyDescent="0.35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8"/>
    </row>
    <row r="29" spans="1:13" ht="21" x14ac:dyDescent="0.35">
      <c r="A29" s="46"/>
      <c r="B29" s="101" t="s">
        <v>72</v>
      </c>
      <c r="C29" s="203" t="str">
        <f>IF('Farmer Details'!C5="","",'Farmer Details'!C5)</f>
        <v>KHANDWA-IN/MP/011</v>
      </c>
      <c r="D29" s="204"/>
      <c r="E29" s="47"/>
      <c r="F29" s="47"/>
      <c r="G29" s="47"/>
      <c r="H29" s="47"/>
      <c r="I29" s="47"/>
      <c r="J29" s="47"/>
      <c r="K29" s="47"/>
      <c r="L29" s="47"/>
      <c r="M29" s="48"/>
    </row>
    <row r="30" spans="1:13" ht="23.25" x14ac:dyDescent="0.35">
      <c r="A30" s="46"/>
      <c r="B30" s="205" t="s">
        <v>50</v>
      </c>
      <c r="C30" s="206" t="s">
        <v>73</v>
      </c>
      <c r="D30" s="206"/>
      <c r="E30" s="207" t="s">
        <v>74</v>
      </c>
      <c r="F30" s="207"/>
      <c r="G30" s="209" t="s">
        <v>193</v>
      </c>
      <c r="H30" s="209"/>
      <c r="I30" s="208" t="s">
        <v>75</v>
      </c>
      <c r="J30" s="208"/>
      <c r="K30" s="208"/>
      <c r="L30" s="102" t="s">
        <v>109</v>
      </c>
      <c r="M30" s="48"/>
    </row>
    <row r="31" spans="1:13" ht="23.25" x14ac:dyDescent="0.35">
      <c r="A31" s="54"/>
      <c r="B31" s="205"/>
      <c r="C31" s="118" t="s">
        <v>76</v>
      </c>
      <c r="D31" s="118" t="s">
        <v>77</v>
      </c>
      <c r="E31" s="119" t="s">
        <v>76</v>
      </c>
      <c r="F31" s="119" t="s">
        <v>77</v>
      </c>
      <c r="G31" s="121" t="s">
        <v>76</v>
      </c>
      <c r="H31" s="121" t="s">
        <v>77</v>
      </c>
      <c r="I31" s="120" t="s">
        <v>76</v>
      </c>
      <c r="J31" s="120" t="s">
        <v>77</v>
      </c>
      <c r="K31" s="120" t="s">
        <v>68</v>
      </c>
      <c r="L31" s="47"/>
      <c r="M31" s="48"/>
    </row>
    <row r="32" spans="1:13" ht="21" x14ac:dyDescent="0.35">
      <c r="A32" s="54" t="s">
        <v>189</v>
      </c>
      <c r="B32" s="66" t="s">
        <v>198</v>
      </c>
      <c r="C32" s="67">
        <f>IFERROR(COUNTIFS('Farmer Details'!$Y$18:$Y$800,$A32,'Farmer Details'!$S$18:$S$800,$C$31,'Farmer Details'!$AP$18:$AP$800,$L$30),"")</f>
        <v>0</v>
      </c>
      <c r="D32" s="67">
        <f>IFERROR(COUNTIFS('Farmer Details'!$Y$18:$Y$800,$A32,'Farmer Details'!$S$18:$S$800,$D$31,'Farmer Details'!$AP$18:$AP$800,$L$30),"")</f>
        <v>0</v>
      </c>
      <c r="E32" s="68">
        <f>IFERROR(SUMIFS('Farmer Details'!$AA$18:$AA$800,'Farmer Details'!$Y$18:$Y$800,$A32,'Farmer Details'!$S$18:$S$800,$E$31,'Farmer Details'!$AP$18:$AP$800,$L$30),"")</f>
        <v>0</v>
      </c>
      <c r="F32" s="68">
        <f>IFERROR(SUMIFS('Farmer Details'!$AA$18:$AA$800,'Farmer Details'!$Y$18:$Y$800,$A32,'Farmer Details'!$S$18:$S$800,$F$31,'Farmer Details'!$AP$18:$AP$800,$L$30),"")</f>
        <v>0</v>
      </c>
      <c r="G32" s="108">
        <f>IFERROR(SUMIFS('Farmer Details'!$AJ$18:$AJ$800,'Farmer Details'!$Y$18:$Y$800,$A32,'Farmer Details'!$S$18:$S$800,$G$31,'Farmer Details'!$AP$18:$AP$800,$L$30),"")</f>
        <v>0</v>
      </c>
      <c r="H32" s="108">
        <f>IFERROR(SUMIFS('Farmer Details'!$AJ$18:$AJ$800,'Farmer Details'!$Y$18:$Y$800,$A32,'Farmer Details'!$S$18:$S$800,$H$31,'Farmer Details'!$AP$18:$AP$800,$L$30),"")</f>
        <v>0</v>
      </c>
      <c r="I32" s="69">
        <f>IFERROR(SUMIFS('Farmer Details'!$AK$18:$AK$800,'Farmer Details'!$Y$18:$Y$800,$A32,'Farmer Details'!$S$18:$S$800,$I$31,'Farmer Details'!$AP$18:$AP$800,$L$30),"")</f>
        <v>0</v>
      </c>
      <c r="J32" s="69">
        <f>IFERROR(SUMIFS('Farmer Details'!$AK$18:$AK$800,'Farmer Details'!$Y$18:$Y$800,$A32,'Farmer Details'!$S$18:$S$800,$J$31,'Farmer Details'!$AP$18:$AP$800,$L$30),"")</f>
        <v>0</v>
      </c>
      <c r="K32" s="69">
        <f>IF(COUNT(I32:J32)=0,"",SUM(I32:J32))</f>
        <v>0</v>
      </c>
      <c r="L32" s="47"/>
      <c r="M32" s="48"/>
    </row>
    <row r="33" spans="1:13" ht="21" x14ac:dyDescent="0.35">
      <c r="A33" s="54" t="s">
        <v>190</v>
      </c>
      <c r="B33" s="66" t="s">
        <v>199</v>
      </c>
      <c r="C33" s="67">
        <f>IFERROR(COUNTIFS('Farmer Details'!$Y$18:$Y$800,$A33,'Farmer Details'!$S$18:$S$800,$C$31,'Farmer Details'!$AP$18:$AP$800,$L$30),"")</f>
        <v>0</v>
      </c>
      <c r="D33" s="67">
        <f>IFERROR(COUNTIFS('Farmer Details'!$Y$18:$Y$800,$A33,'Farmer Details'!$S$18:$S$800,$D$31,'Farmer Details'!$AP$18:$AP$800,$L$30),"")</f>
        <v>0</v>
      </c>
      <c r="E33" s="68">
        <f>IFERROR(SUMIFS('Farmer Details'!$AA$18:$AA$800,'Farmer Details'!$Y$18:$Y$800,$A33,'Farmer Details'!$S$18:$S$800,$E$31,'Farmer Details'!$AP$18:$AP$800,$L$30),"")</f>
        <v>0</v>
      </c>
      <c r="F33" s="68">
        <f>IFERROR(SUMIFS('Farmer Details'!$AA$18:$AA$800,'Farmer Details'!$Y$18:$Y$800,$A33,'Farmer Details'!$S$18:$S$800,$F$31,'Farmer Details'!$AP$18:$AP$800,$L$30),"")</f>
        <v>0</v>
      </c>
      <c r="G33" s="108">
        <f>IFERROR(SUMIFS('Farmer Details'!$AJ$18:$AJ$800,'Farmer Details'!$Y$18:$Y$800,$A33,'Farmer Details'!$S$18:$S$800,$G$31,'Farmer Details'!$AP$18:$AP$800,$L$30),"")</f>
        <v>0</v>
      </c>
      <c r="H33" s="108">
        <f>IFERROR(SUMIFS('Farmer Details'!$AJ$18:$AJ$800,'Farmer Details'!$Y$18:$Y$800,$A33,'Farmer Details'!$S$18:$S$800,$H$31,'Farmer Details'!$AP$18:$AP$800,$L$30),"")</f>
        <v>0</v>
      </c>
      <c r="I33" s="69">
        <f>IFERROR(SUMIFS('Farmer Details'!$AK$18:$AK$800,'Farmer Details'!$Y$18:$Y$800,$A33,'Farmer Details'!$S$18:$S$800,$I$31,'Farmer Details'!$AP$18:$AP$800,$L$30),"")</f>
        <v>0</v>
      </c>
      <c r="J33" s="69">
        <f>IFERROR(SUMIFS('Farmer Details'!$AK$18:$AK$800,'Farmer Details'!$Y$18:$Y$800,$A33,'Farmer Details'!$S$18:$S$800,$J$31,'Farmer Details'!$AP$18:$AP$800,$L$30),"")</f>
        <v>0</v>
      </c>
      <c r="K33" s="69">
        <f>IF(COUNT(I33:J33)=0,"",SUM(I33:J33))</f>
        <v>0</v>
      </c>
      <c r="L33" s="47"/>
      <c r="M33" s="48"/>
    </row>
    <row r="34" spans="1:13" ht="21" x14ac:dyDescent="0.35">
      <c r="A34" s="54" t="s">
        <v>201</v>
      </c>
      <c r="B34" s="66" t="s">
        <v>208</v>
      </c>
      <c r="C34" s="67">
        <f>IFERROR(COUNTIFS('Farmer Details'!$Y$18:$Y$800,$A34,'Farmer Details'!$S$18:$S$800,$C$31,'Farmer Details'!$AP$18:$AP$800,$L$30),"")</f>
        <v>0</v>
      </c>
      <c r="D34" s="67">
        <f>IFERROR(COUNTIFS('Farmer Details'!$Y$18:$Y$800,$A34,'Farmer Details'!$S$18:$S$800,$D$31,'Farmer Details'!$AP$18:$AP$800,$L$30),"")</f>
        <v>0</v>
      </c>
      <c r="E34" s="68">
        <f>IFERROR(SUMIFS('Farmer Details'!$AA$18:$AA$800,'Farmer Details'!$Y$18:$Y$800,$A34,'Farmer Details'!$S$18:$S$800,$E$31,'Farmer Details'!$AP$18:$AP$800,$L$30),"")</f>
        <v>0</v>
      </c>
      <c r="F34" s="68">
        <f>IFERROR(SUMIFS('Farmer Details'!$AA$18:$AA$800,'Farmer Details'!$Y$18:$Y$800,$A34,'Farmer Details'!$S$18:$S$800,$F$31,'Farmer Details'!$AP$18:$AP$800,$L$30),"")</f>
        <v>0</v>
      </c>
      <c r="G34" s="108">
        <f>IFERROR(SUMIFS('Farmer Details'!$AJ$18:$AJ$800,'Farmer Details'!$Y$18:$Y$800,$A34,'Farmer Details'!$S$18:$S$800,$G$31,'Farmer Details'!$AP$18:$AP$800,$L$30),"")</f>
        <v>0</v>
      </c>
      <c r="H34" s="108">
        <f>IFERROR(SUMIFS('Farmer Details'!$AJ$18:$AJ$800,'Farmer Details'!$Y$18:$Y$800,$A34,'Farmer Details'!$S$18:$S$800,$H$31,'Farmer Details'!$AP$18:$AP$800,$L$30),"")</f>
        <v>0</v>
      </c>
      <c r="I34" s="69">
        <f>IFERROR(SUMIFS('Farmer Details'!$AK$18:$AK$800,'Farmer Details'!$Y$18:$Y$800,$A34,'Farmer Details'!$S$18:$S$800,$I$31,'Farmer Details'!$AP$18:$AP$800,$L$30),"")</f>
        <v>0</v>
      </c>
      <c r="J34" s="69">
        <f>IFERROR(SUMIFS('Farmer Details'!$AK$18:$AK$800,'Farmer Details'!$Y$18:$Y$800,$A34,'Farmer Details'!$S$18:$S$800,$J$31,'Farmer Details'!$AP$18:$AP$800,$L$30),"")</f>
        <v>0</v>
      </c>
      <c r="K34" s="69">
        <f>IF(COUNT(I34:J34)=0,"",SUM(I34:J34))</f>
        <v>0</v>
      </c>
      <c r="L34" s="47"/>
      <c r="M34" s="48"/>
    </row>
    <row r="35" spans="1:13" ht="21" x14ac:dyDescent="0.35">
      <c r="A35" s="54" t="s">
        <v>202</v>
      </c>
      <c r="B35" s="66" t="s">
        <v>209</v>
      </c>
      <c r="C35" s="67">
        <f>IFERROR(COUNTIFS('Farmer Details'!$Y$18:$Y$800,$A35,'Farmer Details'!$S$18:$S$800,$C$31,'Farmer Details'!$AP$18:$AP$800,$L$30),"")</f>
        <v>0</v>
      </c>
      <c r="D35" s="67">
        <f>IFERROR(COUNTIFS('Farmer Details'!$Y$18:$Y$800,$A35,'Farmer Details'!$S$18:$S$800,$D$31,'Farmer Details'!$AP$18:$AP$800,$L$30),"")</f>
        <v>0</v>
      </c>
      <c r="E35" s="68">
        <f>IFERROR(SUMIFS('Farmer Details'!$AA$18:$AA$800,'Farmer Details'!$Y$18:$Y$800,$A35,'Farmer Details'!$S$18:$S$800,$E$31,'Farmer Details'!$AP$18:$AP$800,$L$30),"")</f>
        <v>0</v>
      </c>
      <c r="F35" s="68">
        <f>IFERROR(SUMIFS('Farmer Details'!$AA$18:$AA$800,'Farmer Details'!$Y$18:$Y$800,$A35,'Farmer Details'!$S$18:$S$800,$F$31,'Farmer Details'!$AP$18:$AP$800,$L$30),"")</f>
        <v>0</v>
      </c>
      <c r="G35" s="108">
        <f>IFERROR(SUMIFS('Farmer Details'!$AJ$18:$AJ$800,'Farmer Details'!$Y$18:$Y$800,$A35,'Farmer Details'!$S$18:$S$800,$G$31,'Farmer Details'!$AP$18:$AP$800,$L$30),"")</f>
        <v>0</v>
      </c>
      <c r="H35" s="108">
        <f>IFERROR(SUMIFS('Farmer Details'!$AJ$18:$AJ$800,'Farmer Details'!$Y$18:$Y$800,$A35,'Farmer Details'!$S$18:$S$800,$H$31,'Farmer Details'!$AP$18:$AP$800,$L$30),"")</f>
        <v>0</v>
      </c>
      <c r="I35" s="69">
        <f>IFERROR(SUMIFS('Farmer Details'!$AK$18:$AK$800,'Farmer Details'!$Y$18:$Y$800,$A35,'Farmer Details'!$S$18:$S$800,$I$31,'Farmer Details'!$AP$18:$AP$800,$L$30),"")</f>
        <v>0</v>
      </c>
      <c r="J35" s="69">
        <f>IFERROR(SUMIFS('Farmer Details'!$AK$18:$AK$800,'Farmer Details'!$Y$18:$Y$800,$A35,'Farmer Details'!$S$18:$S$800,$J$31,'Farmer Details'!$AP$18:$AP$800,$L$30),"")</f>
        <v>0</v>
      </c>
      <c r="K35" s="69">
        <f>IF(COUNT(I35:J35)=0,"",SUM(I35:J35))</f>
        <v>0</v>
      </c>
      <c r="L35" s="47"/>
      <c r="M35" s="48"/>
    </row>
    <row r="36" spans="1:13" ht="21" x14ac:dyDescent="0.35">
      <c r="A36" s="54" t="s">
        <v>203</v>
      </c>
      <c r="B36" s="66" t="s">
        <v>210</v>
      </c>
      <c r="C36" s="67">
        <f>IFERROR(COUNTIFS('Farmer Details'!$Y$18:$Y$800,$A36,'Farmer Details'!$S$18:$S$800,$C$31,'Farmer Details'!$AP$18:$AP$800,$L$30),"")</f>
        <v>0</v>
      </c>
      <c r="D36" s="67">
        <f>IFERROR(COUNTIFS('Farmer Details'!$Y$18:$Y$800,$A36,'Farmer Details'!$S$18:$S$800,$D$31,'Farmer Details'!$AP$18:$AP$800,$L$30),"")</f>
        <v>0</v>
      </c>
      <c r="E36" s="68">
        <f>IFERROR(SUMIFS('Farmer Details'!$AA$18:$AA$800,'Farmer Details'!$Y$18:$Y$800,$A36,'Farmer Details'!$S$18:$S$800,$E$31,'Farmer Details'!$AP$18:$AP$800,$L$30),"")</f>
        <v>0</v>
      </c>
      <c r="F36" s="68">
        <f>IFERROR(SUMIFS('Farmer Details'!$AA$18:$AA$800,'Farmer Details'!$Y$18:$Y$800,$A36,'Farmer Details'!$S$18:$S$800,$F$31,'Farmer Details'!$AP$18:$AP$800,$L$30),"")</f>
        <v>0</v>
      </c>
      <c r="G36" s="108">
        <f>IFERROR(SUMIFS('Farmer Details'!$AJ$18:$AJ$800,'Farmer Details'!$Y$18:$Y$800,$A36,'Farmer Details'!$S$18:$S$800,$G$31,'Farmer Details'!$AP$18:$AP$800,$L$30),"")</f>
        <v>0</v>
      </c>
      <c r="H36" s="108">
        <f>IFERROR(SUMIFS('Farmer Details'!$AJ$18:$AJ$800,'Farmer Details'!$Y$18:$Y$800,$A36,'Farmer Details'!$S$18:$S$800,$H$31,'Farmer Details'!$AP$18:$AP$800,$L$30),"")</f>
        <v>0</v>
      </c>
      <c r="I36" s="69">
        <f>IFERROR(SUMIFS('Farmer Details'!$AK$18:$AK$800,'Farmer Details'!$Y$18:$Y$800,$A36,'Farmer Details'!$S$18:$S$800,$I$31,'Farmer Details'!$AP$18:$AP$800,$L$30),"")</f>
        <v>0</v>
      </c>
      <c r="J36" s="69">
        <f>IFERROR(SUMIFS('Farmer Details'!$AK$18:$AK$800,'Farmer Details'!$Y$18:$Y$800,$A36,'Farmer Details'!$S$18:$S$800,$J$31,'Farmer Details'!$AP$18:$AP$800,$L$30),"")</f>
        <v>0</v>
      </c>
      <c r="K36" s="69">
        <f t="shared" ref="K36:K44" si="0">IF(COUNT(I36:J36)=0,"",SUM(I36:J36))</f>
        <v>0</v>
      </c>
      <c r="L36" s="47"/>
      <c r="M36" s="48"/>
    </row>
    <row r="37" spans="1:13" ht="21" x14ac:dyDescent="0.35">
      <c r="A37" s="54" t="s">
        <v>191</v>
      </c>
      <c r="B37" s="66" t="s">
        <v>200</v>
      </c>
      <c r="C37" s="67">
        <f>IFERROR(COUNTIFS('Farmer Details'!$Y$18:$Y$800,$A37,'Farmer Details'!$S$18:$S$800,$C$31,'Farmer Details'!$AP$18:$AP$800,$L$30),"")</f>
        <v>0</v>
      </c>
      <c r="D37" s="67">
        <f>IFERROR(COUNTIFS('Farmer Details'!$Y$18:$Y$800,$A37,'Farmer Details'!$S$18:$S$800,$D$31,'Farmer Details'!$AP$18:$AP$800,$L$30),"")</f>
        <v>0</v>
      </c>
      <c r="E37" s="68">
        <f>IFERROR(SUMIFS('Farmer Details'!$AA$18:$AA$800,'Farmer Details'!$Y$18:$Y$800,$A37,'Farmer Details'!$S$18:$S$800,$E$31,'Farmer Details'!$AP$18:$AP$800,$L$30),"")</f>
        <v>0</v>
      </c>
      <c r="F37" s="68">
        <f>IFERROR(SUMIFS('Farmer Details'!$AA$18:$AA$800,'Farmer Details'!$Y$18:$Y$800,$A37,'Farmer Details'!$S$18:$S$800,$F$31,'Farmer Details'!$AP$18:$AP$800,$L$30),"")</f>
        <v>0</v>
      </c>
      <c r="G37" s="108">
        <f>IFERROR(SUMIFS('Farmer Details'!$AJ$18:$AJ$800,'Farmer Details'!$Y$18:$Y$800,$A37,'Farmer Details'!$S$18:$S$800,$G$31,'Farmer Details'!$AP$18:$AP$800,$L$30),"")</f>
        <v>0</v>
      </c>
      <c r="H37" s="108">
        <f>IFERROR(SUMIFS('Farmer Details'!$AJ$18:$AJ$800,'Farmer Details'!$Y$18:$Y$800,$A37,'Farmer Details'!$S$18:$S$800,$H$31,'Farmer Details'!$AP$18:$AP$800,$L$30),"")</f>
        <v>0</v>
      </c>
      <c r="I37" s="69">
        <f>IFERROR(SUMIFS('Farmer Details'!$AK$18:$AK$800,'Farmer Details'!$Y$18:$Y$800,$A37,'Farmer Details'!$S$18:$S$800,$I$31,'Farmer Details'!$AP$18:$AP$800,$L$30),"")</f>
        <v>0</v>
      </c>
      <c r="J37" s="69">
        <f>IFERROR(SUMIFS('Farmer Details'!$AK$18:$AK$800,'Farmer Details'!$Y$18:$Y$800,$A37,'Farmer Details'!$S$18:$S$800,$J$31,'Farmer Details'!$AP$18:$AP$800,$L$30),"")</f>
        <v>0</v>
      </c>
      <c r="K37" s="69">
        <f t="shared" si="0"/>
        <v>0</v>
      </c>
      <c r="L37" s="47"/>
      <c r="M37" s="48"/>
    </row>
    <row r="38" spans="1:13" ht="21" x14ac:dyDescent="0.35">
      <c r="A38" s="54" t="s">
        <v>171</v>
      </c>
      <c r="B38" s="66" t="s">
        <v>172</v>
      </c>
      <c r="C38" s="67">
        <f>IFERROR(COUNTIFS('Farmer Details'!$Y$18:$Y$800,$A38,'Farmer Details'!$S$18:$S$800,$C$31,'Farmer Details'!$AP$18:$AP$800,$L$30),"")</f>
        <v>0</v>
      </c>
      <c r="D38" s="67">
        <f>IFERROR(COUNTIFS('Farmer Details'!$Y$18:$Y$800,$A38,'Farmer Details'!$S$18:$S$800,$D$31,'Farmer Details'!$AP$18:$AP$800,$L$30),"")</f>
        <v>0</v>
      </c>
      <c r="E38" s="68">
        <f>IFERROR(SUMIFS('Farmer Details'!$AA$18:$AA$800,'Farmer Details'!$Y$18:$Y$800,$A38,'Farmer Details'!$S$18:$S$800,$E$31,'Farmer Details'!$AP$18:$AP$800,$L$30),"")</f>
        <v>0</v>
      </c>
      <c r="F38" s="68">
        <f>IFERROR(SUMIFS('Farmer Details'!$AA$18:$AA$800,'Farmer Details'!$Y$18:$Y$800,$A38,'Farmer Details'!$S$18:$S$800,$F$31,'Farmer Details'!$AP$18:$AP$800,$L$30),"")</f>
        <v>0</v>
      </c>
      <c r="G38" s="108">
        <f>IFERROR(SUMIFS('Farmer Details'!$AJ$18:$AJ$800,'Farmer Details'!$Y$18:$Y$800,$A38,'Farmer Details'!$S$18:$S$800,$G$31,'Farmer Details'!$AP$18:$AP$800,$L$30),"")</f>
        <v>0</v>
      </c>
      <c r="H38" s="108">
        <f>IFERROR(SUMIFS('Farmer Details'!$AJ$18:$AJ$800,'Farmer Details'!$Y$18:$Y$800,$A38,'Farmer Details'!$S$18:$S$800,$H$31,'Farmer Details'!$AP$18:$AP$800,$L$30),"")</f>
        <v>0</v>
      </c>
      <c r="I38" s="69">
        <f>IFERROR(SUMIFS('Farmer Details'!$AK$18:$AK$800,'Farmer Details'!$Y$18:$Y$800,$A38,'Farmer Details'!$S$18:$S$800,$I$31,'Farmer Details'!$AP$18:$AP$800,$L$30),"")</f>
        <v>0</v>
      </c>
      <c r="J38" s="69">
        <f>IFERROR(SUMIFS('Farmer Details'!$AK$18:$AK$800,'Farmer Details'!$Y$18:$Y$800,$A38,'Farmer Details'!$S$18:$S$800,$J$31,'Farmer Details'!$AP$18:$AP$800,$L$30),"")</f>
        <v>0</v>
      </c>
      <c r="K38" s="69">
        <f t="shared" si="0"/>
        <v>0</v>
      </c>
      <c r="L38" s="47"/>
      <c r="M38" s="48"/>
    </row>
    <row r="39" spans="1:13" ht="21" x14ac:dyDescent="0.35">
      <c r="A39" s="54" t="s">
        <v>412</v>
      </c>
      <c r="B39" s="66" t="s">
        <v>4013</v>
      </c>
      <c r="C39" s="67">
        <f>IFERROR(COUNTIFS('Farmer Details'!$Y$18:$Y$800,$A39,'Farmer Details'!$S$18:$S$800,$C$31,'Farmer Details'!$AP$18:$AP$800,$L$30),"")</f>
        <v>0</v>
      </c>
      <c r="D39" s="67">
        <f>IFERROR(COUNTIFS('Farmer Details'!$Y$18:$Y$800,$A39,'Farmer Details'!$S$18:$S$800,$D$31,'Farmer Details'!$AP$18:$AP$800,$L$30),"")</f>
        <v>0</v>
      </c>
      <c r="E39" s="68">
        <f>IFERROR(SUMIFS('Farmer Details'!$AA$18:$AA$800,'Farmer Details'!$Y$18:$Y$800,$A39,'Farmer Details'!$S$18:$S$800,$E$31,'Farmer Details'!$AP$18:$AP$800,$L$30),"")</f>
        <v>0</v>
      </c>
      <c r="F39" s="68">
        <f>IFERROR(SUMIFS('Farmer Details'!$AA$18:$AA$800,'Farmer Details'!$Y$18:$Y$800,$A39,'Farmer Details'!$S$18:$S$800,$F$31,'Farmer Details'!$AP$18:$AP$800,$L$30),"")</f>
        <v>0</v>
      </c>
      <c r="G39" s="108">
        <f>IFERROR(SUMIFS('Farmer Details'!$AJ$18:$AJ$800,'Farmer Details'!$Y$18:$Y$800,$A39,'Farmer Details'!$S$18:$S$800,$G$31,'Farmer Details'!$AP$18:$AP$800,$L$30),"")</f>
        <v>0</v>
      </c>
      <c r="H39" s="108">
        <f>IFERROR(SUMIFS('Farmer Details'!$AJ$18:$AJ$800,'Farmer Details'!$Y$18:$Y$800,$A39,'Farmer Details'!$S$18:$S$800,$H$31,'Farmer Details'!$AP$18:$AP$800,$L$30),"")</f>
        <v>0</v>
      </c>
      <c r="I39" s="69">
        <f>IFERROR(SUMIFS('Farmer Details'!$AK$18:$AK$800,'Farmer Details'!$Y$18:$Y$800,$A39,'Farmer Details'!$S$18:$S$800,$I$31,'Farmer Details'!$AP$18:$AP$800,$L$30),"")</f>
        <v>0</v>
      </c>
      <c r="J39" s="69">
        <f>IFERROR(SUMIFS('Farmer Details'!$AK$18:$AK$800,'Farmer Details'!$Y$18:$Y$800,$A39,'Farmer Details'!$S$18:$S$800,$J$31,'Farmer Details'!$AP$18:$AP$800,$L$30),"")</f>
        <v>0</v>
      </c>
      <c r="K39" s="69">
        <f t="shared" si="0"/>
        <v>0</v>
      </c>
      <c r="L39" s="47"/>
      <c r="M39" s="48"/>
    </row>
    <row r="40" spans="1:13" ht="21" x14ac:dyDescent="0.35">
      <c r="A40" s="54" t="s">
        <v>204</v>
      </c>
      <c r="B40" s="66" t="s">
        <v>212</v>
      </c>
      <c r="C40" s="67">
        <f>IFERROR(COUNTIFS('Farmer Details'!$Y$18:$Y$800,$A40,'Farmer Details'!$S$18:$S$800,$C$31,'Farmer Details'!$AP$18:$AP$800,$L$30),"")</f>
        <v>222</v>
      </c>
      <c r="D40" s="67">
        <f>IFERROR(COUNTIFS('Farmer Details'!$Y$18:$Y$800,$A40,'Farmer Details'!$S$18:$S$800,$D$31,'Farmer Details'!$AP$18:$AP$800,$L$30),"")</f>
        <v>0</v>
      </c>
      <c r="E40" s="68">
        <f>IFERROR(SUMIFS('Farmer Details'!$AA$18:$AA$800,'Farmer Details'!$Y$18:$Y$800,$A40,'Farmer Details'!$S$18:$S$800,$E$31,'Farmer Details'!$AP$18:$AP$800,$L$30),"")</f>
        <v>232.72000000000011</v>
      </c>
      <c r="F40" s="68">
        <f>IFERROR(SUMIFS('Farmer Details'!$AA$18:$AA$800,'Farmer Details'!$Y$18:$Y$800,$A40,'Farmer Details'!$S$18:$S$800,$F$31,'Farmer Details'!$AP$18:$AP$800,$L$30),"")</f>
        <v>0</v>
      </c>
      <c r="G40" s="108">
        <f>IFERROR(SUMIFS('Farmer Details'!$AJ$18:$AJ$800,'Farmer Details'!$Y$18:$Y$800,$A40,'Farmer Details'!$S$18:$S$800,$G$31,'Farmer Details'!$AP$18:$AP$800,$L$30),"")</f>
        <v>9308800</v>
      </c>
      <c r="H40" s="108">
        <f>IFERROR(SUMIFS('Farmer Details'!$AJ$18:$AJ$800,'Farmer Details'!$Y$18:$Y$800,$A40,'Farmer Details'!$S$18:$S$800,$H$31,'Farmer Details'!$AP$18:$AP$800,$L$30),"")</f>
        <v>0</v>
      </c>
      <c r="I40" s="69">
        <f>IFERROR(SUMIFS('Farmer Details'!$AK$18:$AK$800,'Farmer Details'!$Y$18:$Y$800,$A40,'Farmer Details'!$S$18:$S$800,$I$31,'Farmer Details'!$AP$18:$AP$800,$L$30),"")</f>
        <v>186176</v>
      </c>
      <c r="J40" s="69">
        <f>IFERROR(SUMIFS('Farmer Details'!$AK$18:$AK$800,'Farmer Details'!$Y$18:$Y$800,$A40,'Farmer Details'!$S$18:$S$800,$J$31,'Farmer Details'!$AP$18:$AP$800,$L$30),"")</f>
        <v>0</v>
      </c>
      <c r="K40" s="69">
        <f t="shared" si="0"/>
        <v>186176</v>
      </c>
      <c r="L40" s="47"/>
      <c r="M40" s="48"/>
    </row>
    <row r="41" spans="1:13" ht="21" x14ac:dyDescent="0.35">
      <c r="A41" s="54" t="s">
        <v>452</v>
      </c>
      <c r="B41" s="66" t="s">
        <v>4014</v>
      </c>
      <c r="C41" s="67">
        <f>IFERROR(COUNTIFS('Farmer Details'!$Y$18:$Y$800,$A41,'Farmer Details'!$S$18:$S$800,$C$31,'Farmer Details'!$AP$18:$AP$800,$L$30),"")</f>
        <v>0</v>
      </c>
      <c r="D41" s="67">
        <f>IFERROR(COUNTIFS('Farmer Details'!$Y$18:$Y$800,$A41,'Farmer Details'!$S$18:$S$800,$D$31,'Farmer Details'!$AP$18:$AP$800,$L$30),"")</f>
        <v>0</v>
      </c>
      <c r="E41" s="68">
        <f>IFERROR(SUMIFS('Farmer Details'!$AA$18:$AA$800,'Farmer Details'!$Y$18:$Y$800,$A41,'Farmer Details'!$S$18:$S$800,$E$31,'Farmer Details'!$AP$18:$AP$800,$L$30),"")</f>
        <v>0</v>
      </c>
      <c r="F41" s="68">
        <f>IFERROR(SUMIFS('Farmer Details'!$AA$18:$AA$800,'Farmer Details'!$Y$18:$Y$800,$A41,'Farmer Details'!$S$18:$S$800,$F$31,'Farmer Details'!$AP$18:$AP$800,$L$30),"")</f>
        <v>0</v>
      </c>
      <c r="G41" s="108">
        <f>IFERROR(SUMIFS('Farmer Details'!$AJ$18:$AJ$800,'Farmer Details'!$Y$18:$Y$800,$A41,'Farmer Details'!$S$18:$S$800,$G$31,'Farmer Details'!$AP$18:$AP$800,$L$30),"")</f>
        <v>0</v>
      </c>
      <c r="H41" s="108">
        <f>IFERROR(SUMIFS('Farmer Details'!$AJ$18:$AJ$800,'Farmer Details'!$Y$18:$Y$800,$A41,'Farmer Details'!$S$18:$S$800,$H$31,'Farmer Details'!$AP$18:$AP$800,$L$30),"")</f>
        <v>0</v>
      </c>
      <c r="I41" s="69">
        <f>IFERROR(SUMIFS('Farmer Details'!$AK$18:$AK$800,'Farmer Details'!$Y$18:$Y$800,$A41,'Farmer Details'!$S$18:$S$800,$I$31,'Farmer Details'!$AP$18:$AP$800,$L$30),"")</f>
        <v>0</v>
      </c>
      <c r="J41" s="69">
        <f>IFERROR(SUMIFS('Farmer Details'!$AK$18:$AK$800,'Farmer Details'!$Y$18:$Y$800,$A41,'Farmer Details'!$S$18:$S$800,$J$31,'Farmer Details'!$AP$18:$AP$800,$L$30),"")</f>
        <v>0</v>
      </c>
      <c r="K41" s="69">
        <f t="shared" si="0"/>
        <v>0</v>
      </c>
      <c r="L41" s="47"/>
      <c r="M41" s="48"/>
    </row>
    <row r="42" spans="1:13" ht="21" x14ac:dyDescent="0.35">
      <c r="A42" s="54" t="s">
        <v>453</v>
      </c>
      <c r="B42" s="66" t="s">
        <v>4015</v>
      </c>
      <c r="C42" s="67">
        <f>IFERROR(COUNTIFS('Farmer Details'!$Y$18:$Y$800,$A42,'Farmer Details'!$S$18:$S$800,$C$31,'Farmer Details'!$AP$18:$AP$800,$L$30),"")</f>
        <v>0</v>
      </c>
      <c r="D42" s="67">
        <f>IFERROR(COUNTIFS('Farmer Details'!$Y$18:$Y$800,$A42,'Farmer Details'!$S$18:$S$800,$D$31,'Farmer Details'!$AP$18:$AP$800,$L$30),"")</f>
        <v>0</v>
      </c>
      <c r="E42" s="68">
        <f>IFERROR(SUMIFS('Farmer Details'!$AA$18:$AA$800,'Farmer Details'!$Y$18:$Y$800,$A42,'Farmer Details'!$S$18:$S$800,$E$31,'Farmer Details'!$AP$18:$AP$800,$L$30),"")</f>
        <v>0</v>
      </c>
      <c r="F42" s="68">
        <f>IFERROR(SUMIFS('Farmer Details'!$AA$18:$AA$800,'Farmer Details'!$Y$18:$Y$800,$A42,'Farmer Details'!$S$18:$S$800,$F$31,'Farmer Details'!$AP$18:$AP$800,$L$30),"")</f>
        <v>0</v>
      </c>
      <c r="G42" s="108">
        <f>IFERROR(SUMIFS('Farmer Details'!$AJ$18:$AJ$800,'Farmer Details'!$Y$18:$Y$800,$A42,'Farmer Details'!$S$18:$S$800,$G$31,'Farmer Details'!$AP$18:$AP$800,$L$30),"")</f>
        <v>0</v>
      </c>
      <c r="H42" s="108">
        <f>IFERROR(SUMIFS('Farmer Details'!$AJ$18:$AJ$800,'Farmer Details'!$Y$18:$Y$800,$A42,'Farmer Details'!$S$18:$S$800,$H$31,'Farmer Details'!$AP$18:$AP$800,$L$30),"")</f>
        <v>0</v>
      </c>
      <c r="I42" s="69">
        <f>IFERROR(SUMIFS('Farmer Details'!$AK$18:$AK$800,'Farmer Details'!$Y$18:$Y$800,$A42,'Farmer Details'!$S$18:$S$800,$I$31,'Farmer Details'!$AP$18:$AP$800,$L$30),"")</f>
        <v>0</v>
      </c>
      <c r="J42" s="69">
        <f>IFERROR(SUMIFS('Farmer Details'!$AK$18:$AK$800,'Farmer Details'!$Y$18:$Y$800,$A42,'Farmer Details'!$S$18:$S$800,$J$31,'Farmer Details'!$AP$18:$AP$800,$L$30),"")</f>
        <v>0</v>
      </c>
      <c r="K42" s="69">
        <f t="shared" si="0"/>
        <v>0</v>
      </c>
      <c r="L42" s="47"/>
      <c r="M42" s="48"/>
    </row>
    <row r="43" spans="1:13" ht="21" x14ac:dyDescent="0.35">
      <c r="A43" s="54" t="s">
        <v>181</v>
      </c>
      <c r="B43" s="66" t="s">
        <v>182</v>
      </c>
      <c r="C43" s="67">
        <f>IFERROR(COUNTIFS('Farmer Details'!$Y$18:$Y$800,$A43,'Farmer Details'!$S$18:$S$800,$C$31,'Farmer Details'!$AP$18:$AP$800,$L$30),"")</f>
        <v>0</v>
      </c>
      <c r="D43" s="67">
        <f>IFERROR(COUNTIFS('Farmer Details'!$Y$18:$Y$800,$A43,'Farmer Details'!$S$18:$S$800,$D$31,'Farmer Details'!$AP$18:$AP$800,$L$30),"")</f>
        <v>0</v>
      </c>
      <c r="E43" s="68">
        <f>IFERROR(SUMIFS('Farmer Details'!$AA$18:$AA$800,'Farmer Details'!$Y$18:$Y$800,$A43,'Farmer Details'!$S$18:$S$800,$E$31,'Farmer Details'!$AP$18:$AP$800,$L$30),"")</f>
        <v>0</v>
      </c>
      <c r="F43" s="68">
        <f>IFERROR(SUMIFS('Farmer Details'!$AA$18:$AA$800,'Farmer Details'!$Y$18:$Y$800,$A43,'Farmer Details'!$S$18:$S$800,$F$31,'Farmer Details'!$AP$18:$AP$800,$L$30),"")</f>
        <v>0</v>
      </c>
      <c r="G43" s="108">
        <f>IFERROR(SUMIFS('Farmer Details'!$AJ$18:$AJ$800,'Farmer Details'!$Y$18:$Y$800,$A43,'Farmer Details'!$S$18:$S$800,$G$31,'Farmer Details'!$AP$18:$AP$800,$L$30),"")</f>
        <v>0</v>
      </c>
      <c r="H43" s="108">
        <f>IFERROR(SUMIFS('Farmer Details'!$AJ$18:$AJ$800,'Farmer Details'!$Y$18:$Y$800,$A43,'Farmer Details'!$S$18:$S$800,$H$31,'Farmer Details'!$AP$18:$AP$800,$L$30),"")</f>
        <v>0</v>
      </c>
      <c r="I43" s="69">
        <f>IFERROR(SUMIFS('Farmer Details'!$AK$18:$AK$800,'Farmer Details'!$Y$18:$Y$800,$A43,'Farmer Details'!$S$18:$S$800,$I$31,'Farmer Details'!$AP$18:$AP$800,$L$30),"")</f>
        <v>0</v>
      </c>
      <c r="J43" s="69">
        <f>IFERROR(SUMIFS('Farmer Details'!$AK$18:$AK$800,'Farmer Details'!$Y$18:$Y$800,$A43,'Farmer Details'!$S$18:$S$800,$J$31,'Farmer Details'!$AP$18:$AP$800,$L$30),"")</f>
        <v>0</v>
      </c>
      <c r="K43" s="69">
        <f t="shared" si="0"/>
        <v>0</v>
      </c>
      <c r="L43" s="47"/>
      <c r="M43" s="48"/>
    </row>
    <row r="44" spans="1:13" ht="21" x14ac:dyDescent="0.35">
      <c r="A44" s="54" t="s">
        <v>205</v>
      </c>
      <c r="B44" s="66" t="s">
        <v>211</v>
      </c>
      <c r="C44" s="67">
        <f>IFERROR(COUNTIFS('Farmer Details'!$Y$18:$Y$800,$A44,'Farmer Details'!$S$18:$S$800,$C$31,'Farmer Details'!$AP$18:$AP$800,$L$30),"")</f>
        <v>0</v>
      </c>
      <c r="D44" s="67">
        <f>IFERROR(COUNTIFS('Farmer Details'!$Y$18:$Y$800,$A44,'Farmer Details'!$S$18:$S$800,$D$31,'Farmer Details'!$AP$18:$AP$800,$L$30),"")</f>
        <v>0</v>
      </c>
      <c r="E44" s="68">
        <f>IFERROR(SUMIFS('Farmer Details'!$AA$18:$AA$800,'Farmer Details'!$Y$18:$Y$800,$A44,'Farmer Details'!$S$18:$S$800,$E$31,'Farmer Details'!$AP$18:$AP$800,$L$30),"")</f>
        <v>0</v>
      </c>
      <c r="F44" s="68">
        <f>IFERROR(SUMIFS('Farmer Details'!$AA$18:$AA$800,'Farmer Details'!$Y$18:$Y$800,$A44,'Farmer Details'!$S$18:$S$800,$F$31,'Farmer Details'!$AP$18:$AP$800,$L$30),"")</f>
        <v>0</v>
      </c>
      <c r="G44" s="108">
        <f>IFERROR(SUMIFS('Farmer Details'!$AJ$18:$AJ$800,'Farmer Details'!$Y$18:$Y$800,$A44,'Farmer Details'!$S$18:$S$800,$G$31,'Farmer Details'!$AP$18:$AP$800,$L$30),"")</f>
        <v>0</v>
      </c>
      <c r="H44" s="108">
        <f>IFERROR(SUMIFS('Farmer Details'!$AJ$18:$AJ$800,'Farmer Details'!$Y$18:$Y$800,$A44,'Farmer Details'!$S$18:$S$800,$H$31,'Farmer Details'!$AP$18:$AP$800,$L$30),"")</f>
        <v>0</v>
      </c>
      <c r="I44" s="69">
        <f>IFERROR(SUMIFS('Farmer Details'!$AK$18:$AK$800,'Farmer Details'!$Y$18:$Y$800,$A44,'Farmer Details'!$S$18:$S$800,$I$31,'Farmer Details'!$AP$18:$AP$800,$L$30),"")</f>
        <v>0</v>
      </c>
      <c r="J44" s="69">
        <f>IFERROR(SUMIFS('Farmer Details'!$AK$18:$AK$800,'Farmer Details'!$Y$18:$Y$800,$A44,'Farmer Details'!$S$18:$S$800,$J$31,'Farmer Details'!$AP$18:$AP$800,$L$30),"")</f>
        <v>0</v>
      </c>
      <c r="K44" s="69">
        <f t="shared" si="0"/>
        <v>0</v>
      </c>
      <c r="L44" s="47"/>
      <c r="M44" s="48"/>
    </row>
    <row r="45" spans="1:13" ht="21" x14ac:dyDescent="0.35">
      <c r="A45" s="46"/>
      <c r="B45" s="70" t="s">
        <v>68</v>
      </c>
      <c r="C45" s="71">
        <f t="shared" ref="C45:K45" si="1">IF(COUNT(C32:C44)=0,"",SUM(C32:C44))</f>
        <v>222</v>
      </c>
      <c r="D45" s="71">
        <f t="shared" si="1"/>
        <v>0</v>
      </c>
      <c r="E45" s="72">
        <f t="shared" si="1"/>
        <v>232.72000000000011</v>
      </c>
      <c r="F45" s="72">
        <f t="shared" si="1"/>
        <v>0</v>
      </c>
      <c r="G45" s="72">
        <f t="shared" si="1"/>
        <v>9308800</v>
      </c>
      <c r="H45" s="72">
        <f t="shared" si="1"/>
        <v>0</v>
      </c>
      <c r="I45" s="72">
        <f t="shared" si="1"/>
        <v>186176</v>
      </c>
      <c r="J45" s="72">
        <f t="shared" si="1"/>
        <v>0</v>
      </c>
      <c r="K45" s="72">
        <f t="shared" si="1"/>
        <v>186176</v>
      </c>
      <c r="L45" s="47"/>
      <c r="M45" s="48"/>
    </row>
    <row r="46" spans="1:13" ht="21" x14ac:dyDescent="0.35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8"/>
    </row>
    <row r="47" spans="1:13" ht="21" x14ac:dyDescent="0.35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8"/>
    </row>
    <row r="48" spans="1:13" ht="21" x14ac:dyDescent="0.35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8"/>
    </row>
    <row r="49" spans="1:13" ht="21" x14ac:dyDescent="0.35">
      <c r="A49" s="46" t="s">
        <v>78</v>
      </c>
      <c r="B49" s="47" t="s">
        <v>79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8"/>
    </row>
    <row r="50" spans="1:13" ht="21" x14ac:dyDescent="0.35">
      <c r="A50" s="46"/>
      <c r="B50" s="47" t="s">
        <v>80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8"/>
    </row>
    <row r="51" spans="1:13" ht="21" x14ac:dyDescent="0.35">
      <c r="A51" s="46"/>
      <c r="B51" s="47" t="s">
        <v>81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8"/>
    </row>
    <row r="52" spans="1:13" ht="21" x14ac:dyDescent="0.35">
      <c r="A52" s="46"/>
      <c r="B52" s="47" t="s">
        <v>82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8"/>
    </row>
    <row r="53" spans="1:13" ht="21" x14ac:dyDescent="0.35">
      <c r="A53" s="46"/>
      <c r="B53" s="47" t="s">
        <v>83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8"/>
    </row>
    <row r="54" spans="1:13" ht="21" x14ac:dyDescent="0.35">
      <c r="A54" s="46"/>
      <c r="B54" s="47" t="s">
        <v>84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8"/>
    </row>
    <row r="55" spans="1:13" ht="21" x14ac:dyDescent="0.35">
      <c r="A55" s="46"/>
      <c r="B55" s="47" t="s">
        <v>85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8"/>
    </row>
    <row r="56" spans="1:13" ht="21" x14ac:dyDescent="0.35">
      <c r="A56" s="46"/>
      <c r="B56" s="47" t="s">
        <v>173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8"/>
    </row>
    <row r="57" spans="1:13" ht="21" x14ac:dyDescent="0.35">
      <c r="A57" s="46"/>
      <c r="B57" s="47" t="s">
        <v>23476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8"/>
    </row>
    <row r="58" spans="1:13" ht="21" x14ac:dyDescent="0.35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8"/>
    </row>
    <row r="59" spans="1:13" ht="21" x14ac:dyDescent="0.35">
      <c r="A59" s="55" t="s">
        <v>86</v>
      </c>
      <c r="B59" s="122"/>
      <c r="C59" s="123"/>
      <c r="D59" s="56" t="s">
        <v>87</v>
      </c>
      <c r="E59" s="109"/>
      <c r="F59" s="123"/>
      <c r="G59" s="56" t="s">
        <v>88</v>
      </c>
      <c r="H59" s="109"/>
      <c r="I59" s="47"/>
      <c r="J59" s="56" t="s">
        <v>89</v>
      </c>
      <c r="K59" s="109"/>
      <c r="L59" s="47"/>
      <c r="M59" s="48"/>
    </row>
    <row r="60" spans="1:13" ht="21" x14ac:dyDescent="0.3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21" x14ac:dyDescent="0.35">
      <c r="A61" s="46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8"/>
    </row>
    <row r="62" spans="1:13" ht="21" x14ac:dyDescent="0.35">
      <c r="A62" s="55" t="s">
        <v>90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21" x14ac:dyDescent="0.35">
      <c r="A63" s="192"/>
      <c r="B63" s="193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8"/>
    </row>
    <row r="64" spans="1:13" ht="21" x14ac:dyDescent="0.35">
      <c r="A64" s="55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8"/>
    </row>
    <row r="65" spans="1:13" ht="21" x14ac:dyDescent="0.35">
      <c r="A65" s="55" t="s">
        <v>91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8"/>
    </row>
    <row r="66" spans="1:13" ht="21" x14ac:dyDescent="0.35">
      <c r="A66" s="192"/>
      <c r="B66" s="193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21" x14ac:dyDescent="0.35">
      <c r="A67" s="46"/>
      <c r="B67" s="47"/>
      <c r="C67" s="47"/>
      <c r="D67" s="47"/>
      <c r="E67" s="47"/>
      <c r="F67" s="47"/>
      <c r="G67" s="47"/>
      <c r="H67" s="47"/>
      <c r="I67" s="47"/>
      <c r="J67" s="47"/>
      <c r="K67" s="50" t="s">
        <v>92</v>
      </c>
      <c r="L67" s="47"/>
      <c r="M67" s="48"/>
    </row>
    <row r="68" spans="1:13" ht="21" x14ac:dyDescent="0.35">
      <c r="A68" s="46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8"/>
    </row>
    <row r="69" spans="1:13" ht="21" x14ac:dyDescent="0.35">
      <c r="A69" s="46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8"/>
    </row>
    <row r="70" spans="1:13" ht="21" x14ac:dyDescent="0.35">
      <c r="A70" s="57" t="s">
        <v>93</v>
      </c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8"/>
    </row>
    <row r="71" spans="1:13" ht="21" x14ac:dyDescent="0.35">
      <c r="A71" s="46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8"/>
    </row>
    <row r="72" spans="1:13" ht="21" x14ac:dyDescent="0.35">
      <c r="A72" s="194" t="s">
        <v>94</v>
      </c>
      <c r="B72" s="195"/>
      <c r="C72" s="196"/>
      <c r="D72" s="197"/>
      <c r="E72" s="47"/>
      <c r="F72" s="47"/>
      <c r="G72" s="47"/>
      <c r="H72" s="47"/>
      <c r="I72" s="47"/>
      <c r="J72" s="47"/>
      <c r="K72" s="47"/>
      <c r="L72" s="47"/>
      <c r="M72" s="48"/>
    </row>
    <row r="73" spans="1:13" ht="21.75" thickBot="1" x14ac:dyDescent="0.4">
      <c r="A73" s="58" t="s">
        <v>95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60"/>
    </row>
  </sheetData>
  <sheetProtection password="8CAF" sheet="1" objects="1" scenarios="1" selectLockedCells="1"/>
  <mergeCells count="29">
    <mergeCell ref="A63:B63"/>
    <mergeCell ref="A66:B66"/>
    <mergeCell ref="A72:B72"/>
    <mergeCell ref="C72:D72"/>
    <mergeCell ref="A25:C25"/>
    <mergeCell ref="A27:M27"/>
    <mergeCell ref="C29:D29"/>
    <mergeCell ref="B30:B31"/>
    <mergeCell ref="C30:D30"/>
    <mergeCell ref="E30:F30"/>
    <mergeCell ref="I30:K30"/>
    <mergeCell ref="G30:H30"/>
    <mergeCell ref="A11:B11"/>
    <mergeCell ref="A8:B9"/>
    <mergeCell ref="L8:M8"/>
    <mergeCell ref="L9:M9"/>
    <mergeCell ref="L25:M25"/>
    <mergeCell ref="D23:H23"/>
    <mergeCell ref="L10:M10"/>
    <mergeCell ref="L11:M11"/>
    <mergeCell ref="A10:B10"/>
    <mergeCell ref="L12:M12"/>
    <mergeCell ref="A12:B12"/>
    <mergeCell ref="A1:M1"/>
    <mergeCell ref="A2:M2"/>
    <mergeCell ref="A3:M3"/>
    <mergeCell ref="L6:M6"/>
    <mergeCell ref="L7:M7"/>
    <mergeCell ref="A7:B7"/>
  </mergeCells>
  <pageMargins left="0.7" right="0.7" top="0.75" bottom="0.75" header="0.3" footer="0.3"/>
  <pageSetup paperSize="9" scale="31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97"/>
  <sheetViews>
    <sheetView workbookViewId="0">
      <selection activeCell="A198" sqref="A198:IV65536"/>
    </sheetView>
  </sheetViews>
  <sheetFormatPr defaultColWidth="0" defaultRowHeight="15" zeroHeight="1" x14ac:dyDescent="0.25"/>
  <cols>
    <col min="1" max="1" width="6.7109375" customWidth="1"/>
    <col min="2" max="2" width="25.85546875" style="124" bestFit="1" customWidth="1"/>
    <col min="3" max="3" width="42.5703125" style="124" customWidth="1"/>
    <col min="4" max="4" width="11.42578125" style="124" customWidth="1"/>
  </cols>
  <sheetData>
    <row r="1" spans="1:4" x14ac:dyDescent="0.25">
      <c r="A1" s="86" t="s">
        <v>183</v>
      </c>
      <c r="B1" s="132" t="s">
        <v>51</v>
      </c>
      <c r="C1" s="132" t="s">
        <v>50</v>
      </c>
      <c r="D1" s="132" t="s">
        <v>42</v>
      </c>
    </row>
    <row r="2" spans="1:4" x14ac:dyDescent="0.25">
      <c r="A2" s="43" t="str">
        <f>CONCATENATE(B2,"_",C2)</f>
        <v>ALIRAJPUR-IN/MP/049_BAJRA-320</v>
      </c>
      <c r="B2" s="126" t="s">
        <v>214</v>
      </c>
      <c r="C2" s="126" t="s">
        <v>189</v>
      </c>
      <c r="D2" s="126" t="s">
        <v>3984</v>
      </c>
    </row>
    <row r="3" spans="1:4" x14ac:dyDescent="0.25">
      <c r="A3" s="42" t="s">
        <v>4017</v>
      </c>
      <c r="B3" s="126" t="s">
        <v>214</v>
      </c>
      <c r="C3" s="126" t="s">
        <v>190</v>
      </c>
      <c r="D3" s="126" t="s">
        <v>3985</v>
      </c>
    </row>
    <row r="4" spans="1:4" x14ac:dyDescent="0.25">
      <c r="A4" s="42" t="s">
        <v>4018</v>
      </c>
      <c r="B4" s="126" t="s">
        <v>214</v>
      </c>
      <c r="C4" s="126" t="s">
        <v>201</v>
      </c>
      <c r="D4" s="126" t="s">
        <v>3986</v>
      </c>
    </row>
    <row r="5" spans="1:4" x14ac:dyDescent="0.25">
      <c r="A5" s="42" t="s">
        <v>4019</v>
      </c>
      <c r="B5" s="126" t="s">
        <v>214</v>
      </c>
      <c r="C5" s="126" t="s">
        <v>202</v>
      </c>
      <c r="D5" s="126" t="s">
        <v>3985</v>
      </c>
    </row>
    <row r="6" spans="1:4" x14ac:dyDescent="0.25">
      <c r="A6" s="42" t="s">
        <v>4020</v>
      </c>
      <c r="B6" s="126" t="s">
        <v>214</v>
      </c>
      <c r="C6" s="126" t="s">
        <v>203</v>
      </c>
      <c r="D6" s="126" t="s">
        <v>3986</v>
      </c>
    </row>
    <row r="7" spans="1:4" x14ac:dyDescent="0.25">
      <c r="A7" s="42" t="s">
        <v>4021</v>
      </c>
      <c r="B7" s="126" t="s">
        <v>214</v>
      </c>
      <c r="C7" s="126" t="s">
        <v>191</v>
      </c>
      <c r="D7" s="126" t="s">
        <v>3986</v>
      </c>
    </row>
    <row r="8" spans="1:4" x14ac:dyDescent="0.25">
      <c r="A8" s="42" t="s">
        <v>4022</v>
      </c>
      <c r="B8" s="126" t="s">
        <v>214</v>
      </c>
      <c r="C8" s="126" t="s">
        <v>171</v>
      </c>
      <c r="D8" s="126" t="s">
        <v>3984</v>
      </c>
    </row>
    <row r="9" spans="1:4" x14ac:dyDescent="0.25">
      <c r="A9" s="42" t="s">
        <v>4023</v>
      </c>
      <c r="B9" s="126" t="s">
        <v>214</v>
      </c>
      <c r="C9" s="126" t="s">
        <v>412</v>
      </c>
      <c r="D9" s="126" t="s">
        <v>3984</v>
      </c>
    </row>
    <row r="10" spans="1:4" x14ac:dyDescent="0.25">
      <c r="A10" s="42" t="s">
        <v>4024</v>
      </c>
      <c r="B10" s="126" t="s">
        <v>214</v>
      </c>
      <c r="C10" s="126" t="s">
        <v>204</v>
      </c>
      <c r="D10" s="126" t="s">
        <v>3984</v>
      </c>
    </row>
    <row r="11" spans="1:4" x14ac:dyDescent="0.25">
      <c r="A11" s="42" t="s">
        <v>4025</v>
      </c>
      <c r="B11" s="126" t="s">
        <v>451</v>
      </c>
      <c r="C11" s="126" t="s">
        <v>190</v>
      </c>
      <c r="D11" s="126" t="s">
        <v>3985</v>
      </c>
    </row>
    <row r="12" spans="1:4" x14ac:dyDescent="0.25">
      <c r="A12" s="42" t="s">
        <v>4026</v>
      </c>
      <c r="B12" s="126" t="s">
        <v>451</v>
      </c>
      <c r="C12" s="126" t="s">
        <v>452</v>
      </c>
      <c r="D12" s="126" t="s">
        <v>3986</v>
      </c>
    </row>
    <row r="13" spans="1:4" x14ac:dyDescent="0.25">
      <c r="A13" s="42" t="s">
        <v>4027</v>
      </c>
      <c r="B13" s="126" t="s">
        <v>451</v>
      </c>
      <c r="C13" s="126" t="s">
        <v>453</v>
      </c>
      <c r="D13" s="126" t="s">
        <v>3984</v>
      </c>
    </row>
    <row r="14" spans="1:4" x14ac:dyDescent="0.25">
      <c r="A14" s="42" t="s">
        <v>4028</v>
      </c>
      <c r="B14" s="126" t="s">
        <v>451</v>
      </c>
      <c r="C14" s="126" t="s">
        <v>412</v>
      </c>
      <c r="D14" s="126" t="s">
        <v>3984</v>
      </c>
    </row>
    <row r="15" spans="1:4" x14ac:dyDescent="0.25">
      <c r="A15" s="42" t="s">
        <v>4029</v>
      </c>
      <c r="B15" s="126" t="s">
        <v>454</v>
      </c>
      <c r="C15" s="126" t="s">
        <v>190</v>
      </c>
      <c r="D15" s="126" t="s">
        <v>3985</v>
      </c>
    </row>
    <row r="16" spans="1:4" x14ac:dyDescent="0.25">
      <c r="A16" s="42" t="s">
        <v>4030</v>
      </c>
      <c r="B16" s="126" t="s">
        <v>454</v>
      </c>
      <c r="C16" s="126" t="s">
        <v>201</v>
      </c>
      <c r="D16" s="126" t="s">
        <v>3986</v>
      </c>
    </row>
    <row r="17" spans="1:4" x14ac:dyDescent="0.25">
      <c r="A17" s="42" t="s">
        <v>4031</v>
      </c>
      <c r="B17" s="126" t="s">
        <v>454</v>
      </c>
      <c r="C17" s="126" t="s">
        <v>202</v>
      </c>
      <c r="D17" s="126" t="s">
        <v>3985</v>
      </c>
    </row>
    <row r="18" spans="1:4" x14ac:dyDescent="0.25">
      <c r="A18" s="42" t="s">
        <v>4032</v>
      </c>
      <c r="B18" s="126" t="s">
        <v>454</v>
      </c>
      <c r="C18" s="126" t="s">
        <v>203</v>
      </c>
      <c r="D18" s="126" t="s">
        <v>3986</v>
      </c>
    </row>
    <row r="19" spans="1:4" x14ac:dyDescent="0.25">
      <c r="A19" s="42" t="s">
        <v>4033</v>
      </c>
      <c r="B19" s="126" t="s">
        <v>454</v>
      </c>
      <c r="C19" s="126" t="s">
        <v>191</v>
      </c>
      <c r="D19" s="126" t="s">
        <v>3986</v>
      </c>
    </row>
    <row r="20" spans="1:4" x14ac:dyDescent="0.25">
      <c r="A20" s="42" t="s">
        <v>4034</v>
      </c>
      <c r="B20" s="126" t="s">
        <v>454</v>
      </c>
      <c r="C20" s="126" t="s">
        <v>171</v>
      </c>
      <c r="D20" s="126" t="s">
        <v>3984</v>
      </c>
    </row>
    <row r="21" spans="1:4" x14ac:dyDescent="0.25">
      <c r="A21" s="42" t="s">
        <v>4035</v>
      </c>
      <c r="B21" s="126" t="s">
        <v>454</v>
      </c>
      <c r="C21" s="126" t="s">
        <v>204</v>
      </c>
      <c r="D21" s="126" t="s">
        <v>3984</v>
      </c>
    </row>
    <row r="22" spans="1:4" x14ac:dyDescent="0.25">
      <c r="A22" s="42" t="s">
        <v>4036</v>
      </c>
      <c r="B22" s="126" t="s">
        <v>583</v>
      </c>
      <c r="C22" s="126" t="s">
        <v>190</v>
      </c>
      <c r="D22" s="126" t="s">
        <v>3985</v>
      </c>
    </row>
    <row r="23" spans="1:4" x14ac:dyDescent="0.25">
      <c r="A23" s="42" t="s">
        <v>4037</v>
      </c>
      <c r="B23" s="126" t="s">
        <v>583</v>
      </c>
      <c r="C23" s="126" t="s">
        <v>202</v>
      </c>
      <c r="D23" s="126" t="s">
        <v>3985</v>
      </c>
    </row>
    <row r="24" spans="1:4" x14ac:dyDescent="0.25">
      <c r="A24" s="42" t="s">
        <v>4038</v>
      </c>
      <c r="B24" s="126" t="s">
        <v>583</v>
      </c>
      <c r="C24" s="126" t="s">
        <v>203</v>
      </c>
      <c r="D24" s="126" t="s">
        <v>3986</v>
      </c>
    </row>
    <row r="25" spans="1:4" x14ac:dyDescent="0.25">
      <c r="A25" s="42" t="s">
        <v>4039</v>
      </c>
      <c r="B25" s="126" t="s">
        <v>583</v>
      </c>
      <c r="C25" s="126" t="s">
        <v>191</v>
      </c>
      <c r="D25" s="126" t="s">
        <v>3986</v>
      </c>
    </row>
    <row r="26" spans="1:4" x14ac:dyDescent="0.25">
      <c r="A26" s="42" t="s">
        <v>4040</v>
      </c>
      <c r="B26" s="126" t="s">
        <v>583</v>
      </c>
      <c r="C26" s="126" t="s">
        <v>452</v>
      </c>
      <c r="D26" s="126" t="s">
        <v>3986</v>
      </c>
    </row>
    <row r="27" spans="1:4" x14ac:dyDescent="0.25">
      <c r="A27" s="42" t="s">
        <v>4041</v>
      </c>
      <c r="B27" s="126" t="s">
        <v>583</v>
      </c>
      <c r="C27" s="126" t="s">
        <v>171</v>
      </c>
      <c r="D27" s="126" t="s">
        <v>3984</v>
      </c>
    </row>
    <row r="28" spans="1:4" x14ac:dyDescent="0.25">
      <c r="A28" s="42" t="s">
        <v>4042</v>
      </c>
      <c r="B28" s="126" t="s">
        <v>583</v>
      </c>
      <c r="C28" s="126" t="s">
        <v>453</v>
      </c>
      <c r="D28" s="126" t="s">
        <v>3984</v>
      </c>
    </row>
    <row r="29" spans="1:4" x14ac:dyDescent="0.25">
      <c r="A29" s="42" t="s">
        <v>4043</v>
      </c>
      <c r="B29" s="126" t="s">
        <v>583</v>
      </c>
      <c r="C29" s="126" t="s">
        <v>412</v>
      </c>
      <c r="D29" s="126" t="s">
        <v>3984</v>
      </c>
    </row>
    <row r="30" spans="1:4" x14ac:dyDescent="0.25">
      <c r="A30" s="42" t="s">
        <v>4044</v>
      </c>
      <c r="B30" s="126" t="s">
        <v>583</v>
      </c>
      <c r="C30" s="126" t="s">
        <v>181</v>
      </c>
      <c r="D30" s="126" t="s">
        <v>3984</v>
      </c>
    </row>
    <row r="31" spans="1:4" x14ac:dyDescent="0.25">
      <c r="A31" s="42" t="s">
        <v>4045</v>
      </c>
      <c r="B31" s="126" t="s">
        <v>583</v>
      </c>
      <c r="C31" s="126" t="s">
        <v>204</v>
      </c>
      <c r="D31" s="126" t="s">
        <v>3984</v>
      </c>
    </row>
    <row r="32" spans="1:4" x14ac:dyDescent="0.25">
      <c r="A32" s="42" t="s">
        <v>4046</v>
      </c>
      <c r="B32" s="126" t="s">
        <v>1152</v>
      </c>
      <c r="C32" s="126" t="s">
        <v>189</v>
      </c>
      <c r="D32" s="126" t="s">
        <v>3984</v>
      </c>
    </row>
    <row r="33" spans="1:4" x14ac:dyDescent="0.25">
      <c r="A33" s="42" t="s">
        <v>4047</v>
      </c>
      <c r="B33" s="126" t="s">
        <v>1152</v>
      </c>
      <c r="C33" s="126" t="s">
        <v>190</v>
      </c>
      <c r="D33" s="126" t="s">
        <v>3985</v>
      </c>
    </row>
    <row r="34" spans="1:4" x14ac:dyDescent="0.25">
      <c r="A34" s="42" t="s">
        <v>4048</v>
      </c>
      <c r="B34" s="126" t="s">
        <v>1152</v>
      </c>
      <c r="C34" s="126" t="s">
        <v>202</v>
      </c>
      <c r="D34" s="126" t="s">
        <v>3985</v>
      </c>
    </row>
    <row r="35" spans="1:4" x14ac:dyDescent="0.25">
      <c r="A35" s="42" t="s">
        <v>4049</v>
      </c>
      <c r="B35" s="126" t="s">
        <v>1152</v>
      </c>
      <c r="C35" s="126" t="s">
        <v>205</v>
      </c>
      <c r="D35" s="126" t="s">
        <v>3986</v>
      </c>
    </row>
    <row r="36" spans="1:4" x14ac:dyDescent="0.25">
      <c r="A36" s="42" t="s">
        <v>4050</v>
      </c>
      <c r="B36" s="126" t="s">
        <v>1153</v>
      </c>
      <c r="C36" s="126" t="s">
        <v>190</v>
      </c>
      <c r="D36" s="126" t="s">
        <v>3985</v>
      </c>
    </row>
    <row r="37" spans="1:4" x14ac:dyDescent="0.25">
      <c r="A37" s="42" t="s">
        <v>4051</v>
      </c>
      <c r="B37" s="126" t="s">
        <v>1153</v>
      </c>
      <c r="C37" s="126" t="s">
        <v>202</v>
      </c>
      <c r="D37" s="126" t="s">
        <v>3985</v>
      </c>
    </row>
    <row r="38" spans="1:4" x14ac:dyDescent="0.25">
      <c r="A38" s="42" t="s">
        <v>4052</v>
      </c>
      <c r="B38" s="126" t="s">
        <v>1153</v>
      </c>
      <c r="C38" s="126" t="s">
        <v>204</v>
      </c>
      <c r="D38" s="126" t="s">
        <v>3984</v>
      </c>
    </row>
    <row r="39" spans="1:4" x14ac:dyDescent="0.25">
      <c r="A39" s="42" t="s">
        <v>4053</v>
      </c>
      <c r="B39" s="126" t="s">
        <v>1154</v>
      </c>
      <c r="C39" s="126" t="s">
        <v>190</v>
      </c>
      <c r="D39" s="126" t="s">
        <v>3985</v>
      </c>
    </row>
    <row r="40" spans="1:4" x14ac:dyDescent="0.25">
      <c r="A40" s="42" t="s">
        <v>4054</v>
      </c>
      <c r="B40" s="126" t="s">
        <v>1154</v>
      </c>
      <c r="C40" s="126" t="s">
        <v>201</v>
      </c>
      <c r="D40" s="126" t="s">
        <v>3986</v>
      </c>
    </row>
    <row r="41" spans="1:4" x14ac:dyDescent="0.25">
      <c r="A41" s="42" t="s">
        <v>4055</v>
      </c>
      <c r="B41" s="126" t="s">
        <v>1154</v>
      </c>
      <c r="C41" s="126" t="s">
        <v>202</v>
      </c>
      <c r="D41" s="126" t="s">
        <v>3985</v>
      </c>
    </row>
    <row r="42" spans="1:4" x14ac:dyDescent="0.25">
      <c r="A42" s="42" t="s">
        <v>4056</v>
      </c>
      <c r="B42" s="126" t="s">
        <v>1154</v>
      </c>
      <c r="C42" s="126" t="s">
        <v>191</v>
      </c>
      <c r="D42" s="126" t="s">
        <v>3986</v>
      </c>
    </row>
    <row r="43" spans="1:4" x14ac:dyDescent="0.25">
      <c r="A43" s="42" t="s">
        <v>4057</v>
      </c>
      <c r="B43" s="126" t="s">
        <v>1154</v>
      </c>
      <c r="C43" s="126" t="s">
        <v>171</v>
      </c>
      <c r="D43" s="126" t="s">
        <v>3984</v>
      </c>
    </row>
    <row r="44" spans="1:4" x14ac:dyDescent="0.25">
      <c r="A44" s="42" t="s">
        <v>4058</v>
      </c>
      <c r="B44" s="126" t="s">
        <v>1154</v>
      </c>
      <c r="C44" s="126" t="s">
        <v>204</v>
      </c>
      <c r="D44" s="126" t="s">
        <v>3984</v>
      </c>
    </row>
    <row r="45" spans="1:4" x14ac:dyDescent="0.25">
      <c r="A45" s="42" t="s">
        <v>4059</v>
      </c>
      <c r="B45" s="126" t="s">
        <v>1220</v>
      </c>
      <c r="C45" s="126" t="s">
        <v>190</v>
      </c>
      <c r="D45" s="126" t="s">
        <v>3985</v>
      </c>
    </row>
    <row r="46" spans="1:4" x14ac:dyDescent="0.25">
      <c r="A46" s="42" t="s">
        <v>4060</v>
      </c>
      <c r="B46" s="126" t="s">
        <v>1220</v>
      </c>
      <c r="C46" s="126" t="s">
        <v>201</v>
      </c>
      <c r="D46" s="126" t="s">
        <v>3986</v>
      </c>
    </row>
    <row r="47" spans="1:4" x14ac:dyDescent="0.25">
      <c r="A47" s="42" t="s">
        <v>4061</v>
      </c>
      <c r="B47" s="126" t="s">
        <v>1220</v>
      </c>
      <c r="C47" s="126" t="s">
        <v>202</v>
      </c>
      <c r="D47" s="126" t="s">
        <v>3985</v>
      </c>
    </row>
    <row r="48" spans="1:4" x14ac:dyDescent="0.25">
      <c r="A48" s="42" t="s">
        <v>4062</v>
      </c>
      <c r="B48" s="126" t="s">
        <v>1220</v>
      </c>
      <c r="C48" s="126" t="s">
        <v>203</v>
      </c>
      <c r="D48" s="126" t="s">
        <v>3986</v>
      </c>
    </row>
    <row r="49" spans="1:4" x14ac:dyDescent="0.25">
      <c r="A49" s="42" t="s">
        <v>4063</v>
      </c>
      <c r="B49" s="126" t="s">
        <v>1220</v>
      </c>
      <c r="C49" s="126" t="s">
        <v>191</v>
      </c>
      <c r="D49" s="126" t="s">
        <v>3986</v>
      </c>
    </row>
    <row r="50" spans="1:4" x14ac:dyDescent="0.25">
      <c r="A50" s="42" t="s">
        <v>4064</v>
      </c>
      <c r="B50" s="126" t="s">
        <v>1220</v>
      </c>
      <c r="C50" s="126" t="s">
        <v>452</v>
      </c>
      <c r="D50" s="126" t="s">
        <v>3986</v>
      </c>
    </row>
    <row r="51" spans="1:4" x14ac:dyDescent="0.25">
      <c r="A51" s="42" t="s">
        <v>4065</v>
      </c>
      <c r="B51" s="126" t="s">
        <v>1220</v>
      </c>
      <c r="C51" s="126" t="s">
        <v>171</v>
      </c>
      <c r="D51" s="126" t="s">
        <v>3984</v>
      </c>
    </row>
    <row r="52" spans="1:4" x14ac:dyDescent="0.25">
      <c r="A52" s="42" t="s">
        <v>4066</v>
      </c>
      <c r="B52" s="126" t="s">
        <v>1220</v>
      </c>
      <c r="C52" s="126" t="s">
        <v>412</v>
      </c>
      <c r="D52" s="126" t="s">
        <v>3984</v>
      </c>
    </row>
    <row r="53" spans="1:4" x14ac:dyDescent="0.25">
      <c r="A53" s="42" t="s">
        <v>4067</v>
      </c>
      <c r="B53" s="126" t="s">
        <v>1220</v>
      </c>
      <c r="C53" s="126" t="s">
        <v>181</v>
      </c>
      <c r="D53" s="126" t="s">
        <v>3984</v>
      </c>
    </row>
    <row r="54" spans="1:4" x14ac:dyDescent="0.25">
      <c r="A54" s="42" t="s">
        <v>4068</v>
      </c>
      <c r="B54" s="126" t="s">
        <v>1220</v>
      </c>
      <c r="C54" s="126" t="s">
        <v>204</v>
      </c>
      <c r="D54" s="126" t="s">
        <v>3984</v>
      </c>
    </row>
    <row r="55" spans="1:4" x14ac:dyDescent="0.25">
      <c r="A55" s="42" t="s">
        <v>4069</v>
      </c>
      <c r="B55" s="126" t="s">
        <v>1221</v>
      </c>
      <c r="C55" s="126" t="s">
        <v>190</v>
      </c>
      <c r="D55" s="126" t="s">
        <v>3985</v>
      </c>
    </row>
    <row r="56" spans="1:4" x14ac:dyDescent="0.25">
      <c r="A56" s="42" t="s">
        <v>4070</v>
      </c>
      <c r="B56" s="126" t="s">
        <v>1221</v>
      </c>
      <c r="C56" s="126" t="s">
        <v>201</v>
      </c>
      <c r="D56" s="126" t="s">
        <v>3986</v>
      </c>
    </row>
    <row r="57" spans="1:4" x14ac:dyDescent="0.25">
      <c r="A57" s="42" t="s">
        <v>4071</v>
      </c>
      <c r="B57" s="126" t="s">
        <v>1221</v>
      </c>
      <c r="C57" s="126" t="s">
        <v>203</v>
      </c>
      <c r="D57" s="126" t="s">
        <v>3986</v>
      </c>
    </row>
    <row r="58" spans="1:4" x14ac:dyDescent="0.25">
      <c r="A58" s="42" t="s">
        <v>4072</v>
      </c>
      <c r="B58" s="126" t="s">
        <v>1221</v>
      </c>
      <c r="C58" s="126" t="s">
        <v>191</v>
      </c>
      <c r="D58" s="126" t="s">
        <v>3986</v>
      </c>
    </row>
    <row r="59" spans="1:4" x14ac:dyDescent="0.25">
      <c r="A59" s="42" t="s">
        <v>4073</v>
      </c>
      <c r="B59" s="126" t="s">
        <v>1221</v>
      </c>
      <c r="C59" s="126" t="s">
        <v>171</v>
      </c>
      <c r="D59" s="126" t="s">
        <v>3984</v>
      </c>
    </row>
    <row r="60" spans="1:4" x14ac:dyDescent="0.25">
      <c r="A60" s="42" t="s">
        <v>4074</v>
      </c>
      <c r="B60" s="126" t="s">
        <v>1221</v>
      </c>
      <c r="C60" s="126" t="s">
        <v>204</v>
      </c>
      <c r="D60" s="126" t="s">
        <v>3984</v>
      </c>
    </row>
    <row r="61" spans="1:4" x14ac:dyDescent="0.25">
      <c r="A61" s="42" t="s">
        <v>4075</v>
      </c>
      <c r="B61" s="126" t="s">
        <v>1883</v>
      </c>
      <c r="C61" s="126" t="s">
        <v>190</v>
      </c>
      <c r="D61" s="126" t="s">
        <v>3985</v>
      </c>
    </row>
    <row r="62" spans="1:4" x14ac:dyDescent="0.25">
      <c r="A62" s="42" t="s">
        <v>4076</v>
      </c>
      <c r="B62" s="126" t="s">
        <v>1883</v>
      </c>
      <c r="C62" s="126" t="s">
        <v>452</v>
      </c>
      <c r="D62" s="126" t="s">
        <v>3986</v>
      </c>
    </row>
    <row r="63" spans="1:4" x14ac:dyDescent="0.25">
      <c r="A63" s="42" t="s">
        <v>4077</v>
      </c>
      <c r="B63" s="126" t="s">
        <v>1883</v>
      </c>
      <c r="C63" s="126" t="s">
        <v>171</v>
      </c>
      <c r="D63" s="126" t="s">
        <v>3984</v>
      </c>
    </row>
    <row r="64" spans="1:4" x14ac:dyDescent="0.25">
      <c r="A64" s="42" t="s">
        <v>4078</v>
      </c>
      <c r="B64" s="126" t="s">
        <v>1883</v>
      </c>
      <c r="C64" s="126" t="s">
        <v>412</v>
      </c>
      <c r="D64" s="126" t="s">
        <v>3984</v>
      </c>
    </row>
    <row r="65" spans="1:4" x14ac:dyDescent="0.25">
      <c r="A65" s="42" t="s">
        <v>4079</v>
      </c>
      <c r="B65" s="126" t="s">
        <v>1883</v>
      </c>
      <c r="C65" s="126" t="s">
        <v>204</v>
      </c>
      <c r="D65" s="126" t="s">
        <v>3984</v>
      </c>
    </row>
    <row r="66" spans="1:4" x14ac:dyDescent="0.25">
      <c r="A66" s="42" t="s">
        <v>4080</v>
      </c>
      <c r="B66" s="126" t="s">
        <v>1884</v>
      </c>
      <c r="C66" s="126" t="s">
        <v>190</v>
      </c>
      <c r="D66" s="126" t="s">
        <v>3985</v>
      </c>
    </row>
    <row r="67" spans="1:4" x14ac:dyDescent="0.25">
      <c r="A67" s="42" t="s">
        <v>4081</v>
      </c>
      <c r="B67" s="126" t="s">
        <v>1884</v>
      </c>
      <c r="C67" s="126" t="s">
        <v>202</v>
      </c>
      <c r="D67" s="126" t="s">
        <v>3985</v>
      </c>
    </row>
    <row r="68" spans="1:4" x14ac:dyDescent="0.25">
      <c r="A68" s="42" t="s">
        <v>4082</v>
      </c>
      <c r="B68" s="126" t="s">
        <v>1884</v>
      </c>
      <c r="C68" s="126" t="s">
        <v>204</v>
      </c>
      <c r="D68" s="126" t="s">
        <v>3984</v>
      </c>
    </row>
    <row r="69" spans="1:4" x14ac:dyDescent="0.25">
      <c r="A69" s="42" t="s">
        <v>4083</v>
      </c>
      <c r="B69" s="126" t="s">
        <v>2101</v>
      </c>
      <c r="C69" s="126" t="s">
        <v>190</v>
      </c>
      <c r="D69" s="126" t="s">
        <v>3985</v>
      </c>
    </row>
    <row r="70" spans="1:4" x14ac:dyDescent="0.25">
      <c r="A70" s="42" t="s">
        <v>4084</v>
      </c>
      <c r="B70" s="126" t="s">
        <v>2101</v>
      </c>
      <c r="C70" s="126" t="s">
        <v>202</v>
      </c>
      <c r="D70" s="126" t="s">
        <v>3985</v>
      </c>
    </row>
    <row r="71" spans="1:4" x14ac:dyDescent="0.25">
      <c r="A71" s="42" t="s">
        <v>4085</v>
      </c>
      <c r="B71" s="126" t="s">
        <v>2101</v>
      </c>
      <c r="C71" s="126" t="s">
        <v>171</v>
      </c>
      <c r="D71" s="126" t="s">
        <v>3984</v>
      </c>
    </row>
    <row r="72" spans="1:4" x14ac:dyDescent="0.25">
      <c r="A72" s="42" t="s">
        <v>4086</v>
      </c>
      <c r="B72" s="126" t="s">
        <v>2101</v>
      </c>
      <c r="C72" s="126" t="s">
        <v>453</v>
      </c>
      <c r="D72" s="126" t="s">
        <v>3984</v>
      </c>
    </row>
    <row r="73" spans="1:4" x14ac:dyDescent="0.25">
      <c r="A73" s="42" t="s">
        <v>4087</v>
      </c>
      <c r="B73" s="126" t="s">
        <v>2101</v>
      </c>
      <c r="C73" s="126" t="s">
        <v>412</v>
      </c>
      <c r="D73" s="126" t="s">
        <v>3984</v>
      </c>
    </row>
    <row r="74" spans="1:4" x14ac:dyDescent="0.25">
      <c r="A74" s="42" t="s">
        <v>4088</v>
      </c>
      <c r="B74" s="126" t="s">
        <v>2101</v>
      </c>
      <c r="C74" s="126" t="s">
        <v>181</v>
      </c>
      <c r="D74" s="126" t="s">
        <v>3984</v>
      </c>
    </row>
    <row r="75" spans="1:4" x14ac:dyDescent="0.25">
      <c r="A75" s="42" t="s">
        <v>4089</v>
      </c>
      <c r="B75" s="126" t="s">
        <v>2101</v>
      </c>
      <c r="C75" s="126" t="s">
        <v>204</v>
      </c>
      <c r="D75" s="126" t="s">
        <v>3984</v>
      </c>
    </row>
    <row r="76" spans="1:4" x14ac:dyDescent="0.25">
      <c r="A76" s="42" t="s">
        <v>4090</v>
      </c>
      <c r="B76" s="126" t="s">
        <v>2538</v>
      </c>
      <c r="C76" s="126" t="s">
        <v>204</v>
      </c>
      <c r="D76" s="126" t="s">
        <v>3984</v>
      </c>
    </row>
    <row r="77" spans="1:4" x14ac:dyDescent="0.25">
      <c r="A77" s="42" t="s">
        <v>4091</v>
      </c>
      <c r="B77" s="126" t="s">
        <v>2891</v>
      </c>
      <c r="C77" s="126" t="s">
        <v>190</v>
      </c>
      <c r="D77" s="126" t="s">
        <v>3985</v>
      </c>
    </row>
    <row r="78" spans="1:4" x14ac:dyDescent="0.25">
      <c r="A78" s="42" t="s">
        <v>4092</v>
      </c>
      <c r="B78" s="126" t="s">
        <v>2891</v>
      </c>
      <c r="C78" s="126" t="s">
        <v>202</v>
      </c>
      <c r="D78" s="126" t="s">
        <v>3985</v>
      </c>
    </row>
    <row r="79" spans="1:4" x14ac:dyDescent="0.25">
      <c r="A79" s="42" t="s">
        <v>4093</v>
      </c>
      <c r="B79" s="126" t="s">
        <v>2891</v>
      </c>
      <c r="C79" s="126" t="s">
        <v>452</v>
      </c>
      <c r="D79" s="126" t="s">
        <v>3986</v>
      </c>
    </row>
    <row r="80" spans="1:4" x14ac:dyDescent="0.25">
      <c r="A80" s="42" t="s">
        <v>4094</v>
      </c>
      <c r="B80" s="126" t="s">
        <v>2891</v>
      </c>
      <c r="C80" s="126" t="s">
        <v>171</v>
      </c>
      <c r="D80" s="126" t="s">
        <v>3984</v>
      </c>
    </row>
    <row r="81" spans="1:4" x14ac:dyDescent="0.25">
      <c r="A81" s="42" t="s">
        <v>4095</v>
      </c>
      <c r="B81" s="126" t="s">
        <v>2891</v>
      </c>
      <c r="C81" s="126" t="s">
        <v>453</v>
      </c>
      <c r="D81" s="126" t="s">
        <v>3984</v>
      </c>
    </row>
    <row r="82" spans="1:4" x14ac:dyDescent="0.25">
      <c r="A82" s="42" t="s">
        <v>4096</v>
      </c>
      <c r="B82" s="126" t="s">
        <v>2891</v>
      </c>
      <c r="C82" s="126" t="s">
        <v>412</v>
      </c>
      <c r="D82" s="126" t="s">
        <v>3984</v>
      </c>
    </row>
    <row r="83" spans="1:4" x14ac:dyDescent="0.25">
      <c r="A83" s="42" t="s">
        <v>4097</v>
      </c>
      <c r="B83" s="126" t="s">
        <v>2891</v>
      </c>
      <c r="C83" s="126" t="s">
        <v>181</v>
      </c>
      <c r="D83" s="126" t="s">
        <v>3984</v>
      </c>
    </row>
    <row r="84" spans="1:4" x14ac:dyDescent="0.25">
      <c r="A84" s="42" t="s">
        <v>4098</v>
      </c>
      <c r="B84" s="126" t="s">
        <v>2891</v>
      </c>
      <c r="C84" s="126" t="s">
        <v>204</v>
      </c>
      <c r="D84" s="126" t="s">
        <v>3984</v>
      </c>
    </row>
    <row r="85" spans="1:4" x14ac:dyDescent="0.25">
      <c r="A85" s="42" t="s">
        <v>4099</v>
      </c>
      <c r="B85" s="126" t="s">
        <v>2892</v>
      </c>
      <c r="C85" s="126" t="s">
        <v>190</v>
      </c>
      <c r="D85" s="126" t="s">
        <v>3985</v>
      </c>
    </row>
    <row r="86" spans="1:4" x14ac:dyDescent="0.25">
      <c r="A86" s="42" t="s">
        <v>4100</v>
      </c>
      <c r="B86" s="126" t="s">
        <v>2892</v>
      </c>
      <c r="C86" s="126" t="s">
        <v>201</v>
      </c>
      <c r="D86" s="126" t="s">
        <v>3986</v>
      </c>
    </row>
    <row r="87" spans="1:4" x14ac:dyDescent="0.25">
      <c r="A87" s="42" t="s">
        <v>4101</v>
      </c>
      <c r="B87" s="126" t="s">
        <v>2892</v>
      </c>
      <c r="C87" s="126" t="s">
        <v>203</v>
      </c>
      <c r="D87" s="126" t="s">
        <v>3986</v>
      </c>
    </row>
    <row r="88" spans="1:4" x14ac:dyDescent="0.25">
      <c r="A88" s="42" t="s">
        <v>4102</v>
      </c>
      <c r="B88" s="126" t="s">
        <v>2892</v>
      </c>
      <c r="C88" s="126" t="s">
        <v>191</v>
      </c>
      <c r="D88" s="126" t="s">
        <v>3986</v>
      </c>
    </row>
    <row r="89" spans="1:4" x14ac:dyDescent="0.25">
      <c r="A89" s="42" t="s">
        <v>4103</v>
      </c>
      <c r="B89" s="126" t="s">
        <v>2892</v>
      </c>
      <c r="C89" s="126" t="s">
        <v>171</v>
      </c>
      <c r="D89" s="126" t="s">
        <v>3984</v>
      </c>
    </row>
    <row r="90" spans="1:4" x14ac:dyDescent="0.25">
      <c r="A90" s="42" t="s">
        <v>4104</v>
      </c>
      <c r="B90" s="126" t="s">
        <v>2892</v>
      </c>
      <c r="C90" s="126" t="s">
        <v>412</v>
      </c>
      <c r="D90" s="126" t="s">
        <v>3984</v>
      </c>
    </row>
    <row r="91" spans="1:4" x14ac:dyDescent="0.25">
      <c r="A91" s="42" t="s">
        <v>4105</v>
      </c>
      <c r="B91" s="126" t="s">
        <v>2892</v>
      </c>
      <c r="C91" s="126" t="s">
        <v>204</v>
      </c>
      <c r="D91" s="126" t="s">
        <v>3984</v>
      </c>
    </row>
    <row r="92" spans="1:4" x14ac:dyDescent="0.25">
      <c r="A92" s="42" t="s">
        <v>4106</v>
      </c>
      <c r="B92" s="126" t="s">
        <v>3205</v>
      </c>
      <c r="C92" s="126" t="s">
        <v>190</v>
      </c>
      <c r="D92" s="126" t="s">
        <v>3985</v>
      </c>
    </row>
    <row r="93" spans="1:4" x14ac:dyDescent="0.25">
      <c r="A93" s="42" t="s">
        <v>4107</v>
      </c>
      <c r="B93" s="126" t="s">
        <v>3205</v>
      </c>
      <c r="C93" s="126" t="s">
        <v>453</v>
      </c>
      <c r="D93" s="126" t="s">
        <v>3984</v>
      </c>
    </row>
    <row r="94" spans="1:4" x14ac:dyDescent="0.25">
      <c r="A94" s="42" t="s">
        <v>4108</v>
      </c>
      <c r="B94" s="126" t="s">
        <v>3205</v>
      </c>
      <c r="C94" s="126" t="s">
        <v>412</v>
      </c>
      <c r="D94" s="126" t="s">
        <v>3984</v>
      </c>
    </row>
    <row r="95" spans="1:4" x14ac:dyDescent="0.25">
      <c r="A95" s="42" t="s">
        <v>4109</v>
      </c>
      <c r="B95" s="126" t="s">
        <v>3205</v>
      </c>
      <c r="C95" s="126" t="s">
        <v>205</v>
      </c>
      <c r="D95" s="126" t="s">
        <v>3986</v>
      </c>
    </row>
    <row r="96" spans="1:4" x14ac:dyDescent="0.25">
      <c r="A96" s="42" t="s">
        <v>4110</v>
      </c>
      <c r="B96" s="126" t="s">
        <v>3206</v>
      </c>
      <c r="C96" s="126" t="s">
        <v>190</v>
      </c>
      <c r="D96" s="126" t="s">
        <v>3985</v>
      </c>
    </row>
    <row r="97" spans="1:4" x14ac:dyDescent="0.25">
      <c r="A97" s="42" t="s">
        <v>4111</v>
      </c>
      <c r="B97" s="126" t="s">
        <v>3206</v>
      </c>
      <c r="C97" s="126" t="s">
        <v>201</v>
      </c>
      <c r="D97" s="126" t="s">
        <v>3986</v>
      </c>
    </row>
    <row r="98" spans="1:4" x14ac:dyDescent="0.25">
      <c r="A98" s="42" t="s">
        <v>4112</v>
      </c>
      <c r="B98" s="126" t="s">
        <v>3206</v>
      </c>
      <c r="C98" s="126" t="s">
        <v>202</v>
      </c>
      <c r="D98" s="126" t="s">
        <v>3985</v>
      </c>
    </row>
    <row r="99" spans="1:4" x14ac:dyDescent="0.25">
      <c r="A99" s="42" t="s">
        <v>4113</v>
      </c>
      <c r="B99" s="126" t="s">
        <v>3206</v>
      </c>
      <c r="C99" s="126" t="s">
        <v>203</v>
      </c>
      <c r="D99" s="126" t="s">
        <v>3986</v>
      </c>
    </row>
    <row r="100" spans="1:4" x14ac:dyDescent="0.25">
      <c r="A100" s="42" t="s">
        <v>4114</v>
      </c>
      <c r="B100" s="126" t="s">
        <v>3206</v>
      </c>
      <c r="C100" s="126" t="s">
        <v>191</v>
      </c>
      <c r="D100" s="126" t="s">
        <v>3986</v>
      </c>
    </row>
    <row r="101" spans="1:4" x14ac:dyDescent="0.25">
      <c r="A101" s="42" t="s">
        <v>4115</v>
      </c>
      <c r="B101" s="126" t="s">
        <v>3206</v>
      </c>
      <c r="C101" s="126" t="s">
        <v>205</v>
      </c>
      <c r="D101" s="126" t="s">
        <v>3986</v>
      </c>
    </row>
    <row r="102" spans="1:4" x14ac:dyDescent="0.25">
      <c r="A102" s="42" t="s">
        <v>4116</v>
      </c>
      <c r="B102" s="126" t="s">
        <v>3206</v>
      </c>
      <c r="C102" s="126" t="s">
        <v>204</v>
      </c>
      <c r="D102" s="126" t="s">
        <v>3984</v>
      </c>
    </row>
    <row r="103" spans="1:4" x14ac:dyDescent="0.25">
      <c r="A103" s="42" t="s">
        <v>4117</v>
      </c>
      <c r="B103" s="126" t="s">
        <v>3642</v>
      </c>
      <c r="C103" s="126" t="s">
        <v>190</v>
      </c>
      <c r="D103" s="126" t="s">
        <v>3985</v>
      </c>
    </row>
    <row r="104" spans="1:4" x14ac:dyDescent="0.25">
      <c r="A104" s="42" t="s">
        <v>4118</v>
      </c>
      <c r="B104" s="126" t="s">
        <v>3642</v>
      </c>
      <c r="C104" s="126" t="s">
        <v>201</v>
      </c>
      <c r="D104" s="126" t="s">
        <v>3986</v>
      </c>
    </row>
    <row r="105" spans="1:4" x14ac:dyDescent="0.25">
      <c r="A105" s="42" t="s">
        <v>4119</v>
      </c>
      <c r="B105" s="126" t="s">
        <v>3642</v>
      </c>
      <c r="C105" s="126" t="s">
        <v>202</v>
      </c>
      <c r="D105" s="126" t="s">
        <v>3985</v>
      </c>
    </row>
    <row r="106" spans="1:4" x14ac:dyDescent="0.25">
      <c r="A106" s="42" t="s">
        <v>4120</v>
      </c>
      <c r="B106" s="126" t="s">
        <v>3642</v>
      </c>
      <c r="C106" s="126" t="s">
        <v>203</v>
      </c>
      <c r="D106" s="126" t="s">
        <v>3986</v>
      </c>
    </row>
    <row r="107" spans="1:4" x14ac:dyDescent="0.25">
      <c r="A107" s="42" t="s">
        <v>4121</v>
      </c>
      <c r="B107" s="126" t="s">
        <v>3642</v>
      </c>
      <c r="C107" s="126" t="s">
        <v>191</v>
      </c>
      <c r="D107" s="126" t="s">
        <v>3986</v>
      </c>
    </row>
    <row r="108" spans="1:4" x14ac:dyDescent="0.25">
      <c r="A108" s="42" t="s">
        <v>4122</v>
      </c>
      <c r="B108" s="126" t="s">
        <v>3642</v>
      </c>
      <c r="C108" s="126" t="s">
        <v>171</v>
      </c>
      <c r="D108" s="126" t="s">
        <v>3984</v>
      </c>
    </row>
    <row r="109" spans="1:4" x14ac:dyDescent="0.25">
      <c r="A109" s="42" t="s">
        <v>4123</v>
      </c>
      <c r="B109" s="126" t="s">
        <v>3642</v>
      </c>
      <c r="C109" s="126" t="s">
        <v>204</v>
      </c>
      <c r="D109" s="126" t="s">
        <v>3984</v>
      </c>
    </row>
    <row r="110" spans="1:4" x14ac:dyDescent="0.25">
      <c r="A110" s="42" t="s">
        <v>4124</v>
      </c>
      <c r="B110" s="126" t="s">
        <v>3971</v>
      </c>
      <c r="C110" s="126" t="s">
        <v>190</v>
      </c>
      <c r="D110" s="126" t="s">
        <v>3985</v>
      </c>
    </row>
    <row r="111" spans="1:4" x14ac:dyDescent="0.25">
      <c r="A111" s="42" t="s">
        <v>4125</v>
      </c>
      <c r="B111" s="126" t="s">
        <v>3971</v>
      </c>
      <c r="C111" s="126" t="s">
        <v>452</v>
      </c>
      <c r="D111" s="126" t="s">
        <v>3986</v>
      </c>
    </row>
    <row r="112" spans="1:4" x14ac:dyDescent="0.25">
      <c r="A112" s="42" t="s">
        <v>4126</v>
      </c>
      <c r="B112" s="126" t="s">
        <v>3971</v>
      </c>
      <c r="C112" s="126" t="s">
        <v>171</v>
      </c>
      <c r="D112" s="126" t="s">
        <v>3984</v>
      </c>
    </row>
    <row r="113" spans="1:4" x14ac:dyDescent="0.25">
      <c r="A113" s="42" t="s">
        <v>4127</v>
      </c>
      <c r="B113" s="126" t="s">
        <v>3971</v>
      </c>
      <c r="C113" s="126" t="s">
        <v>453</v>
      </c>
      <c r="D113" s="126" t="s">
        <v>3984</v>
      </c>
    </row>
    <row r="114" spans="1:4" x14ac:dyDescent="0.25">
      <c r="A114" s="42" t="s">
        <v>4128</v>
      </c>
      <c r="B114" s="126" t="s">
        <v>3971</v>
      </c>
      <c r="C114" s="126" t="s">
        <v>412</v>
      </c>
      <c r="D114" s="126" t="s">
        <v>3984</v>
      </c>
    </row>
    <row r="115" spans="1:4" x14ac:dyDescent="0.25">
      <c r="A115" s="42" t="s">
        <v>4129</v>
      </c>
      <c r="B115" s="126" t="s">
        <v>3972</v>
      </c>
      <c r="C115" s="126" t="s">
        <v>189</v>
      </c>
      <c r="D115" s="126" t="s">
        <v>3984</v>
      </c>
    </row>
    <row r="116" spans="1:4" x14ac:dyDescent="0.25">
      <c r="A116" s="42" t="s">
        <v>4130</v>
      </c>
      <c r="B116" s="126" t="s">
        <v>3972</v>
      </c>
      <c r="C116" s="126" t="s">
        <v>190</v>
      </c>
      <c r="D116" s="126" t="s">
        <v>3985</v>
      </c>
    </row>
    <row r="117" spans="1:4" x14ac:dyDescent="0.25">
      <c r="A117" s="42" t="s">
        <v>4131</v>
      </c>
      <c r="B117" s="126" t="s">
        <v>3972</v>
      </c>
      <c r="C117" s="126" t="s">
        <v>202</v>
      </c>
      <c r="D117" s="126" t="s">
        <v>3985</v>
      </c>
    </row>
    <row r="118" spans="1:4" x14ac:dyDescent="0.25">
      <c r="A118" s="42" t="s">
        <v>4132</v>
      </c>
      <c r="B118" s="126" t="s">
        <v>3972</v>
      </c>
      <c r="C118" s="126" t="s">
        <v>453</v>
      </c>
      <c r="D118" s="126" t="s">
        <v>3984</v>
      </c>
    </row>
    <row r="119" spans="1:4" x14ac:dyDescent="0.25">
      <c r="A119" s="42" t="s">
        <v>4133</v>
      </c>
      <c r="B119" s="126" t="s">
        <v>3972</v>
      </c>
      <c r="C119" s="126" t="s">
        <v>181</v>
      </c>
      <c r="D119" s="126" t="s">
        <v>3984</v>
      </c>
    </row>
    <row r="120" spans="1:4" x14ac:dyDescent="0.25">
      <c r="A120" s="42" t="s">
        <v>4134</v>
      </c>
      <c r="B120" s="126" t="s">
        <v>3972</v>
      </c>
      <c r="C120" s="126" t="s">
        <v>205</v>
      </c>
      <c r="D120" s="126" t="s">
        <v>3986</v>
      </c>
    </row>
    <row r="121" spans="1:4" x14ac:dyDescent="0.25">
      <c r="A121" s="42" t="s">
        <v>4135</v>
      </c>
      <c r="B121" s="126" t="s">
        <v>3972</v>
      </c>
      <c r="C121" s="126" t="s">
        <v>204</v>
      </c>
      <c r="D121" s="126" t="s">
        <v>3984</v>
      </c>
    </row>
    <row r="122" spans="1:4" x14ac:dyDescent="0.25">
      <c r="A122" s="42" t="s">
        <v>4136</v>
      </c>
      <c r="B122" s="126" t="s">
        <v>3973</v>
      </c>
      <c r="C122" s="126" t="s">
        <v>190</v>
      </c>
      <c r="D122" s="126" t="s">
        <v>3985</v>
      </c>
    </row>
    <row r="123" spans="1:4" x14ac:dyDescent="0.25">
      <c r="A123" s="42" t="s">
        <v>4137</v>
      </c>
      <c r="B123" s="126" t="s">
        <v>3973</v>
      </c>
      <c r="C123" s="126" t="s">
        <v>202</v>
      </c>
      <c r="D123" s="126" t="s">
        <v>3985</v>
      </c>
    </row>
    <row r="124" spans="1:4" x14ac:dyDescent="0.25">
      <c r="A124" s="42" t="s">
        <v>4138</v>
      </c>
      <c r="B124" s="126" t="s">
        <v>3973</v>
      </c>
      <c r="C124" s="126" t="s">
        <v>453</v>
      </c>
      <c r="D124" s="126" t="s">
        <v>3984</v>
      </c>
    </row>
    <row r="125" spans="1:4" x14ac:dyDescent="0.25">
      <c r="A125" s="42" t="s">
        <v>4139</v>
      </c>
      <c r="B125" s="126" t="s">
        <v>3973</v>
      </c>
      <c r="C125" s="126" t="s">
        <v>181</v>
      </c>
      <c r="D125" s="126" t="s">
        <v>3984</v>
      </c>
    </row>
    <row r="126" spans="1:4" x14ac:dyDescent="0.25">
      <c r="A126" s="42" t="s">
        <v>4140</v>
      </c>
      <c r="B126" s="126" t="s">
        <v>3973</v>
      </c>
      <c r="C126" s="126" t="s">
        <v>204</v>
      </c>
      <c r="D126" s="126" t="s">
        <v>3984</v>
      </c>
    </row>
    <row r="127" spans="1:4" x14ac:dyDescent="0.25">
      <c r="A127" s="42" t="s">
        <v>4141</v>
      </c>
      <c r="B127" s="126" t="s">
        <v>3974</v>
      </c>
      <c r="C127" s="126" t="s">
        <v>190</v>
      </c>
      <c r="D127" s="126" t="s">
        <v>3985</v>
      </c>
    </row>
    <row r="128" spans="1:4" x14ac:dyDescent="0.25">
      <c r="A128" s="42" t="s">
        <v>4142</v>
      </c>
      <c r="B128" s="126" t="s">
        <v>3974</v>
      </c>
      <c r="C128" s="126" t="s">
        <v>202</v>
      </c>
      <c r="D128" s="126" t="s">
        <v>3985</v>
      </c>
    </row>
    <row r="129" spans="1:4" x14ac:dyDescent="0.25">
      <c r="A129" s="42" t="s">
        <v>4143</v>
      </c>
      <c r="B129" s="126" t="s">
        <v>3974</v>
      </c>
      <c r="C129" s="126" t="s">
        <v>171</v>
      </c>
      <c r="D129" s="126" t="s">
        <v>3984</v>
      </c>
    </row>
    <row r="130" spans="1:4" x14ac:dyDescent="0.25">
      <c r="A130" s="42" t="s">
        <v>4144</v>
      </c>
      <c r="B130" s="126" t="s">
        <v>3974</v>
      </c>
      <c r="C130" s="126" t="s">
        <v>453</v>
      </c>
      <c r="D130" s="126" t="s">
        <v>3984</v>
      </c>
    </row>
    <row r="131" spans="1:4" x14ac:dyDescent="0.25">
      <c r="A131" s="42" t="s">
        <v>4145</v>
      </c>
      <c r="B131" s="126" t="s">
        <v>3974</v>
      </c>
      <c r="C131" s="126" t="s">
        <v>181</v>
      </c>
      <c r="D131" s="126" t="s">
        <v>3984</v>
      </c>
    </row>
    <row r="132" spans="1:4" x14ac:dyDescent="0.25">
      <c r="A132" s="42" t="s">
        <v>4146</v>
      </c>
      <c r="B132" s="126" t="s">
        <v>3974</v>
      </c>
      <c r="C132" s="126" t="s">
        <v>204</v>
      </c>
      <c r="D132" s="126" t="s">
        <v>3984</v>
      </c>
    </row>
    <row r="133" spans="1:4" x14ac:dyDescent="0.25">
      <c r="A133" s="42" t="s">
        <v>4147</v>
      </c>
      <c r="B133" s="126" t="s">
        <v>3975</v>
      </c>
      <c r="C133" s="126" t="s">
        <v>190</v>
      </c>
      <c r="D133" s="126" t="s">
        <v>3985</v>
      </c>
    </row>
    <row r="134" spans="1:4" x14ac:dyDescent="0.25">
      <c r="A134" s="42" t="s">
        <v>4148</v>
      </c>
      <c r="B134" s="126" t="s">
        <v>3975</v>
      </c>
      <c r="C134" s="126" t="s">
        <v>202</v>
      </c>
      <c r="D134" s="126" t="s">
        <v>3985</v>
      </c>
    </row>
    <row r="135" spans="1:4" x14ac:dyDescent="0.25">
      <c r="A135" s="42" t="s">
        <v>4149</v>
      </c>
      <c r="B135" s="126" t="s">
        <v>3975</v>
      </c>
      <c r="C135" s="126" t="s">
        <v>171</v>
      </c>
      <c r="D135" s="126" t="s">
        <v>3984</v>
      </c>
    </row>
    <row r="136" spans="1:4" x14ac:dyDescent="0.25">
      <c r="A136" s="42" t="s">
        <v>4150</v>
      </c>
      <c r="B136" s="126" t="s">
        <v>3975</v>
      </c>
      <c r="C136" s="126" t="s">
        <v>204</v>
      </c>
      <c r="D136" s="126" t="s">
        <v>3984</v>
      </c>
    </row>
    <row r="137" spans="1:4" x14ac:dyDescent="0.25">
      <c r="A137" s="42" t="s">
        <v>4151</v>
      </c>
      <c r="B137" s="126" t="s">
        <v>3976</v>
      </c>
      <c r="C137" s="126" t="s">
        <v>190</v>
      </c>
      <c r="D137" s="126" t="s">
        <v>3985</v>
      </c>
    </row>
    <row r="138" spans="1:4" x14ac:dyDescent="0.25">
      <c r="A138" s="42" t="s">
        <v>4152</v>
      </c>
      <c r="B138" s="126" t="s">
        <v>3976</v>
      </c>
      <c r="C138" s="126" t="s">
        <v>202</v>
      </c>
      <c r="D138" s="126" t="s">
        <v>3985</v>
      </c>
    </row>
    <row r="139" spans="1:4" x14ac:dyDescent="0.25">
      <c r="A139" s="42" t="s">
        <v>4153</v>
      </c>
      <c r="B139" s="126" t="s">
        <v>3976</v>
      </c>
      <c r="C139" s="126" t="s">
        <v>191</v>
      </c>
      <c r="D139" s="126" t="s">
        <v>3986</v>
      </c>
    </row>
    <row r="140" spans="1:4" x14ac:dyDescent="0.25">
      <c r="A140" s="42" t="s">
        <v>4154</v>
      </c>
      <c r="B140" s="126" t="s">
        <v>3976</v>
      </c>
      <c r="C140" s="126" t="s">
        <v>452</v>
      </c>
      <c r="D140" s="126" t="s">
        <v>3986</v>
      </c>
    </row>
    <row r="141" spans="1:4" x14ac:dyDescent="0.25">
      <c r="A141" s="42" t="s">
        <v>4155</v>
      </c>
      <c r="B141" s="126" t="s">
        <v>3976</v>
      </c>
      <c r="C141" s="126" t="s">
        <v>171</v>
      </c>
      <c r="D141" s="126" t="s">
        <v>3984</v>
      </c>
    </row>
    <row r="142" spans="1:4" x14ac:dyDescent="0.25">
      <c r="A142" s="42" t="s">
        <v>4156</v>
      </c>
      <c r="B142" s="126" t="s">
        <v>3976</v>
      </c>
      <c r="C142" s="126" t="s">
        <v>453</v>
      </c>
      <c r="D142" s="126" t="s">
        <v>3984</v>
      </c>
    </row>
    <row r="143" spans="1:4" x14ac:dyDescent="0.25">
      <c r="A143" s="42" t="s">
        <v>4157</v>
      </c>
      <c r="B143" s="126" t="s">
        <v>3976</v>
      </c>
      <c r="C143" s="126" t="s">
        <v>412</v>
      </c>
      <c r="D143" s="126" t="s">
        <v>3984</v>
      </c>
    </row>
    <row r="144" spans="1:4" x14ac:dyDescent="0.25">
      <c r="A144" s="42" t="s">
        <v>4158</v>
      </c>
      <c r="B144" s="126" t="s">
        <v>3976</v>
      </c>
      <c r="C144" s="126" t="s">
        <v>181</v>
      </c>
      <c r="D144" s="126" t="s">
        <v>3984</v>
      </c>
    </row>
    <row r="145" spans="1:4" x14ac:dyDescent="0.25">
      <c r="A145" s="42" t="s">
        <v>4159</v>
      </c>
      <c r="B145" s="126" t="s">
        <v>3976</v>
      </c>
      <c r="C145" s="126" t="s">
        <v>205</v>
      </c>
      <c r="D145" s="126" t="s">
        <v>3986</v>
      </c>
    </row>
    <row r="146" spans="1:4" x14ac:dyDescent="0.25">
      <c r="A146" s="42" t="s">
        <v>4160</v>
      </c>
      <c r="B146" s="126" t="s">
        <v>3976</v>
      </c>
      <c r="C146" s="126" t="s">
        <v>204</v>
      </c>
      <c r="D146" s="126" t="s">
        <v>3984</v>
      </c>
    </row>
    <row r="147" spans="1:4" x14ac:dyDescent="0.25">
      <c r="A147" s="42" t="s">
        <v>4161</v>
      </c>
      <c r="B147" s="126" t="s">
        <v>3977</v>
      </c>
      <c r="C147" s="126" t="s">
        <v>190</v>
      </c>
      <c r="D147" s="126" t="s">
        <v>3985</v>
      </c>
    </row>
    <row r="148" spans="1:4" x14ac:dyDescent="0.25">
      <c r="A148" s="42" t="s">
        <v>4162</v>
      </c>
      <c r="B148" s="126" t="s">
        <v>3977</v>
      </c>
      <c r="C148" s="126" t="s">
        <v>202</v>
      </c>
      <c r="D148" s="126" t="s">
        <v>3985</v>
      </c>
    </row>
    <row r="149" spans="1:4" x14ac:dyDescent="0.25">
      <c r="A149" s="42" t="s">
        <v>4163</v>
      </c>
      <c r="B149" s="126" t="s">
        <v>3977</v>
      </c>
      <c r="C149" s="126" t="s">
        <v>191</v>
      </c>
      <c r="D149" s="126" t="s">
        <v>3986</v>
      </c>
    </row>
    <row r="150" spans="1:4" x14ac:dyDescent="0.25">
      <c r="A150" s="42" t="s">
        <v>4164</v>
      </c>
      <c r="B150" s="126" t="s">
        <v>3977</v>
      </c>
      <c r="C150" s="126" t="s">
        <v>453</v>
      </c>
      <c r="D150" s="126" t="s">
        <v>3984</v>
      </c>
    </row>
    <row r="151" spans="1:4" x14ac:dyDescent="0.25">
      <c r="A151" s="42" t="s">
        <v>4165</v>
      </c>
      <c r="B151" s="126" t="s">
        <v>3977</v>
      </c>
      <c r="C151" s="126" t="s">
        <v>412</v>
      </c>
      <c r="D151" s="126" t="s">
        <v>3984</v>
      </c>
    </row>
    <row r="152" spans="1:4" x14ac:dyDescent="0.25">
      <c r="A152" s="42" t="s">
        <v>4166</v>
      </c>
      <c r="B152" s="126" t="s">
        <v>3977</v>
      </c>
      <c r="C152" s="126" t="s">
        <v>181</v>
      </c>
      <c r="D152" s="126" t="s">
        <v>3984</v>
      </c>
    </row>
    <row r="153" spans="1:4" x14ac:dyDescent="0.25">
      <c r="A153" s="42" t="s">
        <v>4167</v>
      </c>
      <c r="B153" s="126" t="s">
        <v>3977</v>
      </c>
      <c r="C153" s="126" t="s">
        <v>205</v>
      </c>
      <c r="D153" s="126" t="s">
        <v>3986</v>
      </c>
    </row>
    <row r="154" spans="1:4" x14ac:dyDescent="0.25">
      <c r="A154" s="42" t="s">
        <v>4168</v>
      </c>
      <c r="B154" s="126" t="s">
        <v>3977</v>
      </c>
      <c r="C154" s="126" t="s">
        <v>204</v>
      </c>
      <c r="D154" s="126" t="s">
        <v>3984</v>
      </c>
    </row>
    <row r="155" spans="1:4" x14ac:dyDescent="0.25">
      <c r="A155" s="42" t="s">
        <v>4169</v>
      </c>
      <c r="B155" s="126" t="s">
        <v>3978</v>
      </c>
      <c r="C155" s="126" t="s">
        <v>190</v>
      </c>
      <c r="D155" s="126" t="s">
        <v>3985</v>
      </c>
    </row>
    <row r="156" spans="1:4" x14ac:dyDescent="0.25">
      <c r="A156" s="42" t="s">
        <v>4170</v>
      </c>
      <c r="B156" s="126" t="s">
        <v>3978</v>
      </c>
      <c r="C156" s="126" t="s">
        <v>202</v>
      </c>
      <c r="D156" s="126" t="s">
        <v>3985</v>
      </c>
    </row>
    <row r="157" spans="1:4" x14ac:dyDescent="0.25">
      <c r="A157" s="42" t="s">
        <v>4171</v>
      </c>
      <c r="B157" s="126" t="s">
        <v>3978</v>
      </c>
      <c r="C157" s="126" t="s">
        <v>171</v>
      </c>
      <c r="D157" s="126" t="s">
        <v>3984</v>
      </c>
    </row>
    <row r="158" spans="1:4" x14ac:dyDescent="0.25">
      <c r="A158" s="42" t="s">
        <v>4172</v>
      </c>
      <c r="B158" s="126" t="s">
        <v>3978</v>
      </c>
      <c r="C158" s="126" t="s">
        <v>453</v>
      </c>
      <c r="D158" s="126" t="s">
        <v>3984</v>
      </c>
    </row>
    <row r="159" spans="1:4" x14ac:dyDescent="0.25">
      <c r="A159" s="42" t="s">
        <v>4173</v>
      </c>
      <c r="B159" s="126" t="s">
        <v>3978</v>
      </c>
      <c r="C159" s="126" t="s">
        <v>181</v>
      </c>
      <c r="D159" s="126" t="s">
        <v>3984</v>
      </c>
    </row>
    <row r="160" spans="1:4" x14ac:dyDescent="0.25">
      <c r="A160" s="42" t="s">
        <v>4174</v>
      </c>
      <c r="B160" s="126" t="s">
        <v>3978</v>
      </c>
      <c r="C160" s="126" t="s">
        <v>204</v>
      </c>
      <c r="D160" s="126" t="s">
        <v>3984</v>
      </c>
    </row>
    <row r="161" spans="1:4" x14ac:dyDescent="0.25">
      <c r="A161" s="42" t="s">
        <v>4175</v>
      </c>
      <c r="B161" s="126" t="s">
        <v>3979</v>
      </c>
      <c r="C161" s="126" t="s">
        <v>190</v>
      </c>
      <c r="D161" s="126" t="s">
        <v>3985</v>
      </c>
    </row>
    <row r="162" spans="1:4" x14ac:dyDescent="0.25">
      <c r="A162" s="42" t="s">
        <v>4176</v>
      </c>
      <c r="B162" s="126" t="s">
        <v>3979</v>
      </c>
      <c r="C162" s="126" t="s">
        <v>203</v>
      </c>
      <c r="D162" s="126" t="s">
        <v>3986</v>
      </c>
    </row>
    <row r="163" spans="1:4" x14ac:dyDescent="0.25">
      <c r="A163" s="42" t="s">
        <v>4177</v>
      </c>
      <c r="B163" s="126" t="s">
        <v>3979</v>
      </c>
      <c r="C163" s="126" t="s">
        <v>452</v>
      </c>
      <c r="D163" s="126" t="s">
        <v>3986</v>
      </c>
    </row>
    <row r="164" spans="1:4" x14ac:dyDescent="0.25">
      <c r="A164" s="42" t="s">
        <v>4178</v>
      </c>
      <c r="B164" s="126" t="s">
        <v>3979</v>
      </c>
      <c r="C164" s="126" t="s">
        <v>171</v>
      </c>
      <c r="D164" s="126" t="s">
        <v>3984</v>
      </c>
    </row>
    <row r="165" spans="1:4" x14ac:dyDescent="0.25">
      <c r="A165" s="42" t="s">
        <v>4179</v>
      </c>
      <c r="B165" s="126" t="s">
        <v>3979</v>
      </c>
      <c r="C165" s="126" t="s">
        <v>453</v>
      </c>
      <c r="D165" s="126" t="s">
        <v>3984</v>
      </c>
    </row>
    <row r="166" spans="1:4" x14ac:dyDescent="0.25">
      <c r="A166" s="42" t="s">
        <v>4180</v>
      </c>
      <c r="B166" s="126" t="s">
        <v>3979</v>
      </c>
      <c r="C166" s="126" t="s">
        <v>412</v>
      </c>
      <c r="D166" s="126" t="s">
        <v>3984</v>
      </c>
    </row>
    <row r="167" spans="1:4" x14ac:dyDescent="0.25">
      <c r="A167" s="42" t="s">
        <v>4181</v>
      </c>
      <c r="B167" s="126" t="s">
        <v>3979</v>
      </c>
      <c r="C167" s="126" t="s">
        <v>181</v>
      </c>
      <c r="D167" s="126" t="s">
        <v>3984</v>
      </c>
    </row>
    <row r="168" spans="1:4" x14ac:dyDescent="0.25">
      <c r="A168" s="42" t="s">
        <v>4182</v>
      </c>
      <c r="B168" s="126" t="s">
        <v>3979</v>
      </c>
      <c r="C168" s="126" t="s">
        <v>205</v>
      </c>
      <c r="D168" s="126" t="s">
        <v>3986</v>
      </c>
    </row>
    <row r="169" spans="1:4" x14ac:dyDescent="0.25">
      <c r="A169" s="42" t="s">
        <v>4183</v>
      </c>
      <c r="B169" s="126" t="s">
        <v>3979</v>
      </c>
      <c r="C169" s="126" t="s">
        <v>204</v>
      </c>
      <c r="D169" s="126" t="s">
        <v>3984</v>
      </c>
    </row>
    <row r="170" spans="1:4" x14ac:dyDescent="0.25">
      <c r="A170" s="42" t="s">
        <v>4184</v>
      </c>
      <c r="B170" s="126" t="s">
        <v>3980</v>
      </c>
      <c r="C170" s="126" t="s">
        <v>189</v>
      </c>
      <c r="D170" s="126" t="s">
        <v>3984</v>
      </c>
    </row>
    <row r="171" spans="1:4" x14ac:dyDescent="0.25">
      <c r="A171" s="42" t="s">
        <v>4185</v>
      </c>
      <c r="B171" s="126" t="s">
        <v>3980</v>
      </c>
      <c r="C171" s="126" t="s">
        <v>190</v>
      </c>
      <c r="D171" s="126" t="s">
        <v>3985</v>
      </c>
    </row>
    <row r="172" spans="1:4" x14ac:dyDescent="0.25">
      <c r="A172" s="42" t="s">
        <v>4186</v>
      </c>
      <c r="B172" s="126" t="s">
        <v>3980</v>
      </c>
      <c r="C172" s="126" t="s">
        <v>171</v>
      </c>
      <c r="D172" s="126" t="s">
        <v>3984</v>
      </c>
    </row>
    <row r="173" spans="1:4" x14ac:dyDescent="0.25">
      <c r="A173" s="42" t="s">
        <v>4187</v>
      </c>
      <c r="B173" s="126" t="s">
        <v>3980</v>
      </c>
      <c r="C173" s="126" t="s">
        <v>453</v>
      </c>
      <c r="D173" s="126" t="s">
        <v>3984</v>
      </c>
    </row>
    <row r="174" spans="1:4" x14ac:dyDescent="0.25">
      <c r="A174" s="42" t="s">
        <v>4188</v>
      </c>
      <c r="B174" s="126" t="s">
        <v>3980</v>
      </c>
      <c r="C174" s="126" t="s">
        <v>181</v>
      </c>
      <c r="D174" s="126" t="s">
        <v>3984</v>
      </c>
    </row>
    <row r="175" spans="1:4" x14ac:dyDescent="0.25">
      <c r="A175" s="42" t="s">
        <v>4189</v>
      </c>
      <c r="B175" s="126" t="s">
        <v>3980</v>
      </c>
      <c r="C175" s="126" t="s">
        <v>205</v>
      </c>
      <c r="D175" s="126" t="s">
        <v>3986</v>
      </c>
    </row>
    <row r="176" spans="1:4" x14ac:dyDescent="0.25">
      <c r="A176" s="42" t="s">
        <v>4190</v>
      </c>
      <c r="B176" s="126" t="s">
        <v>3980</v>
      </c>
      <c r="C176" s="126" t="s">
        <v>204</v>
      </c>
      <c r="D176" s="126" t="s">
        <v>3984</v>
      </c>
    </row>
    <row r="177" spans="1:4" x14ac:dyDescent="0.25">
      <c r="A177" s="42" t="s">
        <v>4191</v>
      </c>
      <c r="B177" s="126" t="s">
        <v>3981</v>
      </c>
      <c r="C177" s="126" t="s">
        <v>190</v>
      </c>
      <c r="D177" s="126" t="s">
        <v>3985</v>
      </c>
    </row>
    <row r="178" spans="1:4" x14ac:dyDescent="0.25">
      <c r="A178" s="42" t="s">
        <v>4192</v>
      </c>
      <c r="B178" s="126" t="s">
        <v>3981</v>
      </c>
      <c r="C178" s="126" t="s">
        <v>202</v>
      </c>
      <c r="D178" s="126" t="s">
        <v>3985</v>
      </c>
    </row>
    <row r="179" spans="1:4" x14ac:dyDescent="0.25">
      <c r="A179" s="42" t="s">
        <v>4193</v>
      </c>
      <c r="B179" s="126" t="s">
        <v>3981</v>
      </c>
      <c r="C179" s="126" t="s">
        <v>191</v>
      </c>
      <c r="D179" s="126" t="s">
        <v>3986</v>
      </c>
    </row>
    <row r="180" spans="1:4" x14ac:dyDescent="0.25">
      <c r="A180" s="42" t="s">
        <v>4194</v>
      </c>
      <c r="B180" s="126" t="s">
        <v>3981</v>
      </c>
      <c r="C180" s="126" t="s">
        <v>452</v>
      </c>
      <c r="D180" s="126" t="s">
        <v>3986</v>
      </c>
    </row>
    <row r="181" spans="1:4" x14ac:dyDescent="0.25">
      <c r="A181" s="42" t="s">
        <v>4195</v>
      </c>
      <c r="B181" s="126" t="s">
        <v>3981</v>
      </c>
      <c r="C181" s="126" t="s">
        <v>171</v>
      </c>
      <c r="D181" s="126" t="s">
        <v>3984</v>
      </c>
    </row>
    <row r="182" spans="1:4" x14ac:dyDescent="0.25">
      <c r="A182" s="42" t="s">
        <v>4196</v>
      </c>
      <c r="B182" s="126" t="s">
        <v>3981</v>
      </c>
      <c r="C182" s="126" t="s">
        <v>453</v>
      </c>
      <c r="D182" s="126" t="s">
        <v>3984</v>
      </c>
    </row>
    <row r="183" spans="1:4" x14ac:dyDescent="0.25">
      <c r="A183" s="42" t="s">
        <v>4197</v>
      </c>
      <c r="B183" s="126" t="s">
        <v>3981</v>
      </c>
      <c r="C183" s="126" t="s">
        <v>412</v>
      </c>
      <c r="D183" s="126" t="s">
        <v>3984</v>
      </c>
    </row>
    <row r="184" spans="1:4" x14ac:dyDescent="0.25">
      <c r="A184" s="42" t="s">
        <v>4198</v>
      </c>
      <c r="B184" s="126" t="s">
        <v>3981</v>
      </c>
      <c r="C184" s="126" t="s">
        <v>181</v>
      </c>
      <c r="D184" s="126" t="s">
        <v>3984</v>
      </c>
    </row>
    <row r="185" spans="1:4" x14ac:dyDescent="0.25">
      <c r="A185" s="42" t="s">
        <v>4199</v>
      </c>
      <c r="B185" s="126" t="s">
        <v>3981</v>
      </c>
      <c r="C185" s="126" t="s">
        <v>205</v>
      </c>
      <c r="D185" s="126" t="s">
        <v>3986</v>
      </c>
    </row>
    <row r="186" spans="1:4" x14ac:dyDescent="0.25">
      <c r="A186" s="42" t="s">
        <v>4200</v>
      </c>
      <c r="B186" s="126" t="s">
        <v>3982</v>
      </c>
      <c r="C186" s="126" t="s">
        <v>190</v>
      </c>
      <c r="D186" s="126" t="s">
        <v>3985</v>
      </c>
    </row>
    <row r="187" spans="1:4" x14ac:dyDescent="0.25">
      <c r="A187" s="42" t="s">
        <v>4201</v>
      </c>
      <c r="B187" s="126" t="s">
        <v>3982</v>
      </c>
      <c r="C187" s="126" t="s">
        <v>202</v>
      </c>
      <c r="D187" s="126" t="s">
        <v>3985</v>
      </c>
    </row>
    <row r="188" spans="1:4" x14ac:dyDescent="0.25">
      <c r="A188" s="42" t="s">
        <v>4202</v>
      </c>
      <c r="B188" s="126" t="s">
        <v>3982</v>
      </c>
      <c r="C188" s="126" t="s">
        <v>191</v>
      </c>
      <c r="D188" s="126" t="s">
        <v>3986</v>
      </c>
    </row>
    <row r="189" spans="1:4" x14ac:dyDescent="0.25">
      <c r="A189" s="42" t="s">
        <v>4203</v>
      </c>
      <c r="B189" s="126" t="s">
        <v>3982</v>
      </c>
      <c r="C189" s="126" t="s">
        <v>452</v>
      </c>
      <c r="D189" s="126" t="s">
        <v>3986</v>
      </c>
    </row>
    <row r="190" spans="1:4" x14ac:dyDescent="0.25">
      <c r="A190" s="42" t="s">
        <v>4204</v>
      </c>
      <c r="B190" s="126" t="s">
        <v>3982</v>
      </c>
      <c r="C190" s="126" t="s">
        <v>171</v>
      </c>
      <c r="D190" s="126" t="s">
        <v>3984</v>
      </c>
    </row>
    <row r="191" spans="1:4" x14ac:dyDescent="0.25">
      <c r="A191" s="42" t="s">
        <v>4205</v>
      </c>
      <c r="B191" s="126" t="s">
        <v>3982</v>
      </c>
      <c r="C191" s="126" t="s">
        <v>453</v>
      </c>
      <c r="D191" s="126" t="s">
        <v>3984</v>
      </c>
    </row>
    <row r="192" spans="1:4" x14ac:dyDescent="0.25">
      <c r="A192" s="42" t="s">
        <v>4206</v>
      </c>
      <c r="B192" s="126" t="s">
        <v>3982</v>
      </c>
      <c r="C192" s="126" t="s">
        <v>412</v>
      </c>
      <c r="D192" s="126" t="s">
        <v>3984</v>
      </c>
    </row>
    <row r="193" spans="1:4" x14ac:dyDescent="0.25">
      <c r="A193" s="42" t="s">
        <v>4207</v>
      </c>
      <c r="B193" s="126" t="s">
        <v>3982</v>
      </c>
      <c r="C193" s="126" t="s">
        <v>181</v>
      </c>
      <c r="D193" s="126" t="s">
        <v>3984</v>
      </c>
    </row>
    <row r="194" spans="1:4" x14ac:dyDescent="0.25">
      <c r="A194" s="42" t="s">
        <v>4208</v>
      </c>
      <c r="B194" s="126" t="s">
        <v>3982</v>
      </c>
      <c r="C194" s="126" t="s">
        <v>205</v>
      </c>
      <c r="D194" s="126" t="s">
        <v>3986</v>
      </c>
    </row>
    <row r="195" spans="1:4" x14ac:dyDescent="0.25">
      <c r="A195" s="42" t="s">
        <v>4209</v>
      </c>
      <c r="B195" s="126" t="s">
        <v>3983</v>
      </c>
      <c r="C195" s="126" t="s">
        <v>190</v>
      </c>
      <c r="D195" s="126" t="s">
        <v>3985</v>
      </c>
    </row>
    <row r="196" spans="1:4" x14ac:dyDescent="0.25">
      <c r="A196" s="42" t="s">
        <v>4210</v>
      </c>
      <c r="B196" s="126" t="s">
        <v>3983</v>
      </c>
      <c r="C196" s="126" t="s">
        <v>202</v>
      </c>
      <c r="D196" s="126" t="s">
        <v>3985</v>
      </c>
    </row>
    <row r="197" spans="1:4" x14ac:dyDescent="0.25">
      <c r="A197" s="42" t="s">
        <v>4211</v>
      </c>
      <c r="B197" s="126" t="s">
        <v>3983</v>
      </c>
      <c r="C197" s="126" t="s">
        <v>204</v>
      </c>
      <c r="D197" s="126" t="s">
        <v>3984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96"/>
  <sheetViews>
    <sheetView workbookViewId="0">
      <pane xSplit="5" ySplit="1" topLeftCell="F2" activePane="bottomRight" state="frozen"/>
      <selection activeCell="A198" sqref="A198:IV65536"/>
      <selection pane="topRight" activeCell="A198" sqref="A198:IV65536"/>
      <selection pane="bottomLeft" activeCell="A198" sqref="A198:IV65536"/>
      <selection pane="bottomRight" activeCell="A198" sqref="A198:IV65536"/>
    </sheetView>
  </sheetViews>
  <sheetFormatPr defaultColWidth="0" defaultRowHeight="15" zeroHeight="1" x14ac:dyDescent="0.25"/>
  <cols>
    <col min="1" max="1" width="14.28515625" style="124" customWidth="1"/>
    <col min="2" max="2" width="13.28515625" style="123" customWidth="1"/>
    <col min="3" max="3" width="9.140625" style="123" customWidth="1"/>
    <col min="4" max="4" width="13" style="123" customWidth="1"/>
    <col min="5" max="5" width="22.42578125" style="123" customWidth="1"/>
    <col min="6" max="6" width="10.28515625" style="123" customWidth="1"/>
    <col min="7" max="7" width="11" style="123" customWidth="1"/>
    <col min="8" max="8" width="10.7109375" style="123" customWidth="1"/>
    <col min="9" max="9" width="10.28515625" style="124" customWidth="1"/>
  </cols>
  <sheetData>
    <row r="1" spans="1:9" ht="45" x14ac:dyDescent="0.25">
      <c r="A1" s="134" t="s">
        <v>100</v>
      </c>
      <c r="B1" s="134" t="s">
        <v>101</v>
      </c>
      <c r="C1" s="134" t="s">
        <v>102</v>
      </c>
      <c r="D1" s="134" t="s">
        <v>103</v>
      </c>
      <c r="E1" s="134" t="s">
        <v>104</v>
      </c>
      <c r="F1" s="134" t="s">
        <v>105</v>
      </c>
      <c r="G1" s="134" t="s">
        <v>106</v>
      </c>
      <c r="H1" s="134" t="s">
        <v>107</v>
      </c>
      <c r="I1" s="134" t="s">
        <v>108</v>
      </c>
    </row>
    <row r="2" spans="1:9" x14ac:dyDescent="0.25">
      <c r="A2" s="128" t="str">
        <f>CONCATENATE(D2,"_",E2)</f>
        <v>ALIRAJPUR-IN/MP/049_PADDY -UNIR-102</v>
      </c>
      <c r="C2" s="135"/>
      <c r="D2" s="123" t="s">
        <v>214</v>
      </c>
      <c r="E2" s="123" t="s">
        <v>412</v>
      </c>
      <c r="F2" s="136">
        <v>12700</v>
      </c>
      <c r="H2" s="137">
        <v>0.02</v>
      </c>
      <c r="I2" s="138">
        <f>F2*H2</f>
        <v>254</v>
      </c>
    </row>
    <row r="3" spans="1:9" x14ac:dyDescent="0.25">
      <c r="A3" s="131" t="s">
        <v>4021</v>
      </c>
      <c r="C3" s="135"/>
      <c r="D3" s="123" t="s">
        <v>214</v>
      </c>
      <c r="E3" s="123" t="s">
        <v>191</v>
      </c>
      <c r="F3" s="136">
        <v>13500</v>
      </c>
      <c r="H3" s="137">
        <v>0.02</v>
      </c>
      <c r="I3" s="139">
        <v>270</v>
      </c>
    </row>
    <row r="4" spans="1:9" x14ac:dyDescent="0.25">
      <c r="A4" s="131" t="s">
        <v>4212</v>
      </c>
      <c r="C4" s="135"/>
      <c r="D4" s="123" t="s">
        <v>214</v>
      </c>
      <c r="E4" s="123" t="s">
        <v>189</v>
      </c>
      <c r="F4" s="136">
        <v>8500</v>
      </c>
      <c r="H4" s="137">
        <v>0.02</v>
      </c>
      <c r="I4" s="139">
        <v>170</v>
      </c>
    </row>
    <row r="5" spans="1:9" x14ac:dyDescent="0.25">
      <c r="A5" s="131" t="s">
        <v>4022</v>
      </c>
      <c r="C5" s="135"/>
      <c r="D5" s="123" t="s">
        <v>214</v>
      </c>
      <c r="E5" s="123" t="s">
        <v>171</v>
      </c>
      <c r="F5" s="136">
        <v>22000</v>
      </c>
      <c r="H5" s="137">
        <v>0.02</v>
      </c>
      <c r="I5" s="139">
        <v>440</v>
      </c>
    </row>
    <row r="6" spans="1:9" x14ac:dyDescent="0.25">
      <c r="A6" s="131" t="s">
        <v>4020</v>
      </c>
      <c r="C6" s="135"/>
      <c r="D6" s="123" t="s">
        <v>214</v>
      </c>
      <c r="E6" s="123" t="s">
        <v>203</v>
      </c>
      <c r="F6" s="136">
        <v>16200</v>
      </c>
      <c r="H6" s="137">
        <v>0.02</v>
      </c>
      <c r="I6" s="139">
        <v>324</v>
      </c>
    </row>
    <row r="7" spans="1:9" x14ac:dyDescent="0.25">
      <c r="A7" s="131" t="s">
        <v>4024</v>
      </c>
      <c r="C7" s="135"/>
      <c r="D7" s="123" t="s">
        <v>214</v>
      </c>
      <c r="E7" s="123" t="s">
        <v>204</v>
      </c>
      <c r="F7" s="136">
        <v>28000</v>
      </c>
      <c r="H7" s="137">
        <v>0.02</v>
      </c>
      <c r="I7" s="139">
        <v>560</v>
      </c>
    </row>
    <row r="8" spans="1:9" x14ac:dyDescent="0.25">
      <c r="A8" s="131" t="s">
        <v>4018</v>
      </c>
      <c r="C8" s="135"/>
      <c r="D8" s="123" t="s">
        <v>214</v>
      </c>
      <c r="E8" s="123" t="s">
        <v>201</v>
      </c>
      <c r="F8" s="136">
        <v>45000</v>
      </c>
      <c r="H8" s="137">
        <v>0.03</v>
      </c>
      <c r="I8" s="139">
        <v>1350</v>
      </c>
    </row>
    <row r="9" spans="1:9" x14ac:dyDescent="0.25">
      <c r="A9" s="131" t="s">
        <v>4017</v>
      </c>
      <c r="C9" s="135"/>
      <c r="D9" s="123" t="s">
        <v>214</v>
      </c>
      <c r="E9" s="123" t="s">
        <v>190</v>
      </c>
      <c r="F9" s="136">
        <v>21000</v>
      </c>
      <c r="H9" s="137">
        <v>0.02</v>
      </c>
      <c r="I9" s="139">
        <v>420</v>
      </c>
    </row>
    <row r="10" spans="1:9" x14ac:dyDescent="0.25">
      <c r="A10" s="131" t="s">
        <v>4019</v>
      </c>
      <c r="C10" s="135"/>
      <c r="D10" s="123" t="s">
        <v>214</v>
      </c>
      <c r="E10" s="123" t="s">
        <v>202</v>
      </c>
      <c r="F10" s="136">
        <v>20800</v>
      </c>
      <c r="H10" s="137">
        <v>0.02</v>
      </c>
      <c r="I10" s="139">
        <v>416</v>
      </c>
    </row>
    <row r="11" spans="1:9" x14ac:dyDescent="0.25">
      <c r="A11" s="131" t="s">
        <v>4027</v>
      </c>
      <c r="C11" s="135"/>
      <c r="D11" s="123" t="s">
        <v>451</v>
      </c>
      <c r="E11" s="123" t="s">
        <v>453</v>
      </c>
      <c r="F11" s="136">
        <v>32000</v>
      </c>
      <c r="H11" s="137">
        <v>0.02</v>
      </c>
      <c r="I11" s="139">
        <v>640</v>
      </c>
    </row>
    <row r="12" spans="1:9" x14ac:dyDescent="0.25">
      <c r="A12" s="131" t="s">
        <v>4028</v>
      </c>
      <c r="C12" s="135"/>
      <c r="D12" s="123" t="s">
        <v>451</v>
      </c>
      <c r="E12" s="123" t="s">
        <v>412</v>
      </c>
      <c r="F12" s="136">
        <v>23200</v>
      </c>
      <c r="H12" s="137">
        <v>0.02</v>
      </c>
      <c r="I12" s="139">
        <v>464</v>
      </c>
    </row>
    <row r="13" spans="1:9" x14ac:dyDescent="0.25">
      <c r="A13" s="131" t="s">
        <v>4026</v>
      </c>
      <c r="C13" s="135"/>
      <c r="D13" s="123" t="s">
        <v>451</v>
      </c>
      <c r="E13" s="123" t="s">
        <v>452</v>
      </c>
      <c r="F13" s="136">
        <v>9450</v>
      </c>
      <c r="H13" s="137">
        <v>0.02</v>
      </c>
      <c r="I13" s="139">
        <v>189</v>
      </c>
    </row>
    <row r="14" spans="1:9" x14ac:dyDescent="0.25">
      <c r="A14" s="131" t="s">
        <v>4025</v>
      </c>
      <c r="C14" s="135"/>
      <c r="D14" s="123" t="s">
        <v>451</v>
      </c>
      <c r="E14" s="123" t="s">
        <v>190</v>
      </c>
      <c r="F14" s="136">
        <v>17500</v>
      </c>
      <c r="H14" s="137">
        <v>0.02</v>
      </c>
      <c r="I14" s="139">
        <v>350</v>
      </c>
    </row>
    <row r="15" spans="1:9" x14ac:dyDescent="0.25">
      <c r="A15" s="131" t="s">
        <v>4033</v>
      </c>
      <c r="C15" s="135"/>
      <c r="D15" s="123" t="s">
        <v>454</v>
      </c>
      <c r="E15" s="123" t="s">
        <v>191</v>
      </c>
      <c r="F15" s="136">
        <v>15000</v>
      </c>
      <c r="H15" s="137">
        <v>0.02</v>
      </c>
      <c r="I15" s="139">
        <v>300</v>
      </c>
    </row>
    <row r="16" spans="1:9" x14ac:dyDescent="0.25">
      <c r="A16" s="131" t="s">
        <v>4034</v>
      </c>
      <c r="C16" s="135"/>
      <c r="D16" s="123" t="s">
        <v>454</v>
      </c>
      <c r="E16" s="123" t="s">
        <v>171</v>
      </c>
      <c r="F16" s="136">
        <v>20000</v>
      </c>
      <c r="H16" s="137">
        <v>0.02</v>
      </c>
      <c r="I16" s="139">
        <v>400</v>
      </c>
    </row>
    <row r="17" spans="1:9" x14ac:dyDescent="0.25">
      <c r="A17" s="131" t="s">
        <v>4032</v>
      </c>
      <c r="C17" s="135"/>
      <c r="D17" s="123" t="s">
        <v>454</v>
      </c>
      <c r="E17" s="123" t="s">
        <v>203</v>
      </c>
      <c r="F17" s="136">
        <v>22000</v>
      </c>
      <c r="H17" s="137">
        <v>0.02</v>
      </c>
      <c r="I17" s="139">
        <v>440</v>
      </c>
    </row>
    <row r="18" spans="1:9" x14ac:dyDescent="0.25">
      <c r="A18" s="131" t="s">
        <v>4035</v>
      </c>
      <c r="C18" s="135"/>
      <c r="D18" s="123" t="s">
        <v>454</v>
      </c>
      <c r="E18" s="123" t="s">
        <v>204</v>
      </c>
      <c r="F18" s="136">
        <v>23000</v>
      </c>
      <c r="H18" s="137">
        <v>0.02</v>
      </c>
      <c r="I18" s="139">
        <v>460</v>
      </c>
    </row>
    <row r="19" spans="1:9" x14ac:dyDescent="0.25">
      <c r="A19" s="131" t="s">
        <v>4030</v>
      </c>
      <c r="C19" s="135"/>
      <c r="D19" s="123" t="s">
        <v>454</v>
      </c>
      <c r="E19" s="123" t="s">
        <v>201</v>
      </c>
      <c r="F19" s="136">
        <v>66000</v>
      </c>
      <c r="H19" s="137">
        <v>0.04</v>
      </c>
      <c r="I19" s="139">
        <v>2640</v>
      </c>
    </row>
    <row r="20" spans="1:9" x14ac:dyDescent="0.25">
      <c r="A20" s="131" t="s">
        <v>4029</v>
      </c>
      <c r="C20" s="135"/>
      <c r="D20" s="123" t="s">
        <v>454</v>
      </c>
      <c r="E20" s="123" t="s">
        <v>190</v>
      </c>
      <c r="F20" s="136">
        <v>18000</v>
      </c>
      <c r="H20" s="137">
        <v>0.02</v>
      </c>
      <c r="I20" s="139">
        <v>360</v>
      </c>
    </row>
    <row r="21" spans="1:9" x14ac:dyDescent="0.25">
      <c r="A21" s="131" t="s">
        <v>4031</v>
      </c>
      <c r="C21" s="135"/>
      <c r="D21" s="123" t="s">
        <v>454</v>
      </c>
      <c r="E21" s="123" t="s">
        <v>202</v>
      </c>
      <c r="F21" s="136">
        <v>18000</v>
      </c>
      <c r="H21" s="137">
        <v>0.02</v>
      </c>
      <c r="I21" s="139">
        <v>360</v>
      </c>
    </row>
    <row r="22" spans="1:9" x14ac:dyDescent="0.25">
      <c r="A22" s="131" t="s">
        <v>4042</v>
      </c>
      <c r="C22" s="135"/>
      <c r="D22" s="123" t="s">
        <v>583</v>
      </c>
      <c r="E22" s="123" t="s">
        <v>453</v>
      </c>
      <c r="F22" s="123">
        <v>28000</v>
      </c>
      <c r="H22" s="137">
        <v>0.02</v>
      </c>
      <c r="I22" s="139">
        <v>560</v>
      </c>
    </row>
    <row r="23" spans="1:9" x14ac:dyDescent="0.25">
      <c r="A23" s="131" t="s">
        <v>4043</v>
      </c>
      <c r="C23" s="135"/>
      <c r="D23" s="123" t="s">
        <v>583</v>
      </c>
      <c r="E23" s="123" t="s">
        <v>412</v>
      </c>
      <c r="F23" s="123">
        <v>28000</v>
      </c>
      <c r="H23" s="137">
        <v>0.02</v>
      </c>
      <c r="I23" s="139">
        <v>560</v>
      </c>
    </row>
    <row r="24" spans="1:9" x14ac:dyDescent="0.25">
      <c r="A24" s="131" t="s">
        <v>4039</v>
      </c>
      <c r="C24" s="135"/>
      <c r="D24" s="123" t="s">
        <v>583</v>
      </c>
      <c r="E24" s="123" t="s">
        <v>191</v>
      </c>
      <c r="F24" s="123">
        <v>15815</v>
      </c>
      <c r="H24" s="137">
        <v>0.02</v>
      </c>
      <c r="I24" s="139">
        <v>316.3</v>
      </c>
    </row>
    <row r="25" spans="1:9" x14ac:dyDescent="0.25">
      <c r="A25" s="131" t="s">
        <v>4041</v>
      </c>
      <c r="C25" s="135"/>
      <c r="D25" s="123" t="s">
        <v>583</v>
      </c>
      <c r="E25" s="123" t="s">
        <v>171</v>
      </c>
      <c r="F25" s="123">
        <v>28000</v>
      </c>
      <c r="H25" s="137">
        <v>0.02</v>
      </c>
      <c r="I25" s="139">
        <v>560</v>
      </c>
    </row>
    <row r="26" spans="1:9" x14ac:dyDescent="0.25">
      <c r="A26" s="131" t="s">
        <v>4040</v>
      </c>
      <c r="C26" s="135"/>
      <c r="D26" s="123" t="s">
        <v>583</v>
      </c>
      <c r="E26" s="123" t="s">
        <v>452</v>
      </c>
      <c r="F26" s="123">
        <v>12000</v>
      </c>
      <c r="H26" s="137">
        <v>0.02</v>
      </c>
      <c r="I26" s="139">
        <v>240</v>
      </c>
    </row>
    <row r="27" spans="1:9" x14ac:dyDescent="0.25">
      <c r="A27" s="131" t="s">
        <v>4044</v>
      </c>
      <c r="C27" s="135"/>
      <c r="D27" s="123" t="s">
        <v>583</v>
      </c>
      <c r="E27" s="123" t="s">
        <v>181</v>
      </c>
      <c r="F27" s="123">
        <v>30000</v>
      </c>
      <c r="H27" s="137">
        <v>0.02</v>
      </c>
      <c r="I27" s="139">
        <v>600</v>
      </c>
    </row>
    <row r="28" spans="1:9" x14ac:dyDescent="0.25">
      <c r="A28" s="131" t="s">
        <v>4038</v>
      </c>
      <c r="C28" s="135"/>
      <c r="D28" s="123" t="s">
        <v>583</v>
      </c>
      <c r="E28" s="123" t="s">
        <v>203</v>
      </c>
      <c r="F28" s="123">
        <v>26300</v>
      </c>
      <c r="H28" s="137">
        <v>0.02</v>
      </c>
      <c r="I28" s="139">
        <v>526</v>
      </c>
    </row>
    <row r="29" spans="1:9" x14ac:dyDescent="0.25">
      <c r="A29" s="131" t="s">
        <v>4045</v>
      </c>
      <c r="C29" s="135"/>
      <c r="D29" s="123" t="s">
        <v>583</v>
      </c>
      <c r="E29" s="123" t="s">
        <v>204</v>
      </c>
      <c r="F29" s="123">
        <v>34400</v>
      </c>
      <c r="H29" s="137">
        <v>0.02</v>
      </c>
      <c r="I29" s="139">
        <v>688</v>
      </c>
    </row>
    <row r="30" spans="1:9" x14ac:dyDescent="0.25">
      <c r="A30" s="131" t="s">
        <v>4036</v>
      </c>
      <c r="C30" s="135"/>
      <c r="D30" s="123" t="s">
        <v>583</v>
      </c>
      <c r="E30" s="123" t="s">
        <v>190</v>
      </c>
      <c r="F30" s="123">
        <v>21000</v>
      </c>
      <c r="H30" s="137">
        <v>0.02</v>
      </c>
      <c r="I30" s="139">
        <v>420</v>
      </c>
    </row>
    <row r="31" spans="1:9" x14ac:dyDescent="0.25">
      <c r="A31" s="131" t="s">
        <v>4037</v>
      </c>
      <c r="C31" s="135"/>
      <c r="D31" s="123" t="s">
        <v>583</v>
      </c>
      <c r="E31" s="123" t="s">
        <v>202</v>
      </c>
      <c r="F31" s="123">
        <v>21000</v>
      </c>
      <c r="H31" s="137">
        <v>0.02</v>
      </c>
      <c r="I31" s="139">
        <v>420</v>
      </c>
    </row>
    <row r="32" spans="1:9" x14ac:dyDescent="0.25">
      <c r="A32" s="131" t="s">
        <v>4046</v>
      </c>
      <c r="C32" s="135"/>
      <c r="D32" s="123" t="s">
        <v>1152</v>
      </c>
      <c r="E32" s="123" t="s">
        <v>189</v>
      </c>
      <c r="F32" s="123">
        <v>11000</v>
      </c>
      <c r="H32" s="137">
        <v>0.02</v>
      </c>
      <c r="I32" s="139">
        <v>220</v>
      </c>
    </row>
    <row r="33" spans="1:9" x14ac:dyDescent="0.25">
      <c r="A33" s="131" t="s">
        <v>4049</v>
      </c>
      <c r="C33" s="135"/>
      <c r="D33" s="123" t="s">
        <v>1152</v>
      </c>
      <c r="E33" s="123" t="s">
        <v>205</v>
      </c>
      <c r="F33" s="123">
        <v>15000</v>
      </c>
      <c r="H33" s="137">
        <v>0.02</v>
      </c>
      <c r="I33" s="139">
        <v>300</v>
      </c>
    </row>
    <row r="34" spans="1:9" x14ac:dyDescent="0.25">
      <c r="A34" s="131" t="s">
        <v>4047</v>
      </c>
      <c r="C34" s="135"/>
      <c r="D34" s="123" t="s">
        <v>1152</v>
      </c>
      <c r="E34" s="123" t="s">
        <v>190</v>
      </c>
      <c r="F34" s="123">
        <v>11000</v>
      </c>
      <c r="H34" s="137">
        <v>0.02</v>
      </c>
      <c r="I34" s="139">
        <v>220</v>
      </c>
    </row>
    <row r="35" spans="1:9" x14ac:dyDescent="0.25">
      <c r="A35" s="131" t="s">
        <v>4048</v>
      </c>
      <c r="C35" s="135"/>
      <c r="D35" s="123" t="s">
        <v>1152</v>
      </c>
      <c r="E35" s="123" t="s">
        <v>202</v>
      </c>
      <c r="F35" s="123">
        <v>13000</v>
      </c>
      <c r="H35" s="137">
        <v>0.02</v>
      </c>
      <c r="I35" s="139">
        <v>260</v>
      </c>
    </row>
    <row r="36" spans="1:9" x14ac:dyDescent="0.25">
      <c r="A36" s="131" t="s">
        <v>4052</v>
      </c>
      <c r="C36" s="135"/>
      <c r="D36" s="123" t="s">
        <v>1153</v>
      </c>
      <c r="E36" s="123" t="s">
        <v>204</v>
      </c>
      <c r="F36" s="123">
        <v>33000</v>
      </c>
      <c r="H36" s="137">
        <v>0.02</v>
      </c>
      <c r="I36" s="139">
        <v>660</v>
      </c>
    </row>
    <row r="37" spans="1:9" x14ac:dyDescent="0.25">
      <c r="A37" s="131" t="s">
        <v>4050</v>
      </c>
      <c r="C37" s="135"/>
      <c r="D37" s="123" t="s">
        <v>1153</v>
      </c>
      <c r="E37" s="123" t="s">
        <v>190</v>
      </c>
      <c r="F37" s="123">
        <v>23000</v>
      </c>
      <c r="H37" s="137">
        <v>0.02</v>
      </c>
      <c r="I37" s="139">
        <v>460</v>
      </c>
    </row>
    <row r="38" spans="1:9" x14ac:dyDescent="0.25">
      <c r="A38" s="131" t="s">
        <v>4051</v>
      </c>
      <c r="C38" s="135"/>
      <c r="D38" s="123" t="s">
        <v>1153</v>
      </c>
      <c r="E38" s="123" t="s">
        <v>202</v>
      </c>
      <c r="F38" s="123">
        <v>23000</v>
      </c>
      <c r="H38" s="137">
        <v>0.02</v>
      </c>
      <c r="I38" s="139">
        <v>460</v>
      </c>
    </row>
    <row r="39" spans="1:9" x14ac:dyDescent="0.25">
      <c r="A39" s="131" t="s">
        <v>4056</v>
      </c>
      <c r="C39" s="135"/>
      <c r="D39" s="123" t="s">
        <v>1154</v>
      </c>
      <c r="E39" s="123" t="s">
        <v>191</v>
      </c>
      <c r="F39" s="123">
        <v>20000</v>
      </c>
      <c r="H39" s="137">
        <v>0.02</v>
      </c>
      <c r="I39" s="139">
        <v>400</v>
      </c>
    </row>
    <row r="40" spans="1:9" x14ac:dyDescent="0.25">
      <c r="A40" s="131" t="s">
        <v>4057</v>
      </c>
      <c r="C40" s="135"/>
      <c r="D40" s="123" t="s">
        <v>1154</v>
      </c>
      <c r="E40" s="123" t="s">
        <v>171</v>
      </c>
      <c r="F40" s="123">
        <v>25000</v>
      </c>
      <c r="H40" s="137">
        <v>0.02</v>
      </c>
      <c r="I40" s="139">
        <v>500</v>
      </c>
    </row>
    <row r="41" spans="1:9" x14ac:dyDescent="0.25">
      <c r="A41" s="131" t="s">
        <v>4058</v>
      </c>
      <c r="C41" s="135"/>
      <c r="D41" s="123" t="s">
        <v>1154</v>
      </c>
      <c r="E41" s="123" t="s">
        <v>204</v>
      </c>
      <c r="F41" s="123">
        <v>40000</v>
      </c>
      <c r="H41" s="137">
        <v>0.02</v>
      </c>
      <c r="I41" s="139">
        <v>800</v>
      </c>
    </row>
    <row r="42" spans="1:9" x14ac:dyDescent="0.25">
      <c r="A42" s="131" t="s">
        <v>4054</v>
      </c>
      <c r="C42" s="135"/>
      <c r="D42" s="123" t="s">
        <v>1154</v>
      </c>
      <c r="E42" s="123" t="s">
        <v>201</v>
      </c>
      <c r="F42" s="123">
        <v>50000</v>
      </c>
      <c r="H42" s="137">
        <v>0.03</v>
      </c>
      <c r="I42" s="139">
        <v>1500</v>
      </c>
    </row>
    <row r="43" spans="1:9" x14ac:dyDescent="0.25">
      <c r="A43" s="131" t="s">
        <v>4053</v>
      </c>
      <c r="C43" s="135"/>
      <c r="D43" s="123" t="s">
        <v>1154</v>
      </c>
      <c r="E43" s="123" t="s">
        <v>190</v>
      </c>
      <c r="F43" s="123">
        <v>20000</v>
      </c>
      <c r="H43" s="137">
        <v>0.02</v>
      </c>
      <c r="I43" s="139">
        <v>400</v>
      </c>
    </row>
    <row r="44" spans="1:9" x14ac:dyDescent="0.25">
      <c r="A44" s="131" t="s">
        <v>4055</v>
      </c>
      <c r="C44" s="135"/>
      <c r="D44" s="123" t="s">
        <v>1154</v>
      </c>
      <c r="E44" s="123" t="s">
        <v>202</v>
      </c>
      <c r="F44" s="123">
        <v>20000</v>
      </c>
      <c r="H44" s="137">
        <v>0.02</v>
      </c>
      <c r="I44" s="139">
        <v>400</v>
      </c>
    </row>
    <row r="45" spans="1:9" x14ac:dyDescent="0.25">
      <c r="A45" s="131" t="s">
        <v>4066</v>
      </c>
      <c r="C45" s="135"/>
      <c r="D45" s="123" t="s">
        <v>1220</v>
      </c>
      <c r="E45" s="123" t="s">
        <v>412</v>
      </c>
      <c r="F45" s="123">
        <v>15000</v>
      </c>
      <c r="H45" s="137">
        <v>0.02</v>
      </c>
      <c r="I45" s="139">
        <v>300</v>
      </c>
    </row>
    <row r="46" spans="1:9" x14ac:dyDescent="0.25">
      <c r="A46" s="131" t="s">
        <v>4063</v>
      </c>
      <c r="C46" s="135"/>
      <c r="D46" s="123" t="s">
        <v>1220</v>
      </c>
      <c r="E46" s="123" t="s">
        <v>191</v>
      </c>
      <c r="F46" s="123">
        <v>16000</v>
      </c>
      <c r="H46" s="137">
        <v>0.02</v>
      </c>
      <c r="I46" s="139">
        <v>320</v>
      </c>
    </row>
    <row r="47" spans="1:9" x14ac:dyDescent="0.25">
      <c r="A47" s="131" t="s">
        <v>4065</v>
      </c>
      <c r="C47" s="135"/>
      <c r="D47" s="123" t="s">
        <v>1220</v>
      </c>
      <c r="E47" s="123" t="s">
        <v>171</v>
      </c>
      <c r="F47" s="123">
        <v>25000</v>
      </c>
      <c r="H47" s="137">
        <v>0.02</v>
      </c>
      <c r="I47" s="139">
        <v>500</v>
      </c>
    </row>
    <row r="48" spans="1:9" x14ac:dyDescent="0.25">
      <c r="A48" s="131" t="s">
        <v>4064</v>
      </c>
      <c r="C48" s="135"/>
      <c r="D48" s="123" t="s">
        <v>1220</v>
      </c>
      <c r="E48" s="123" t="s">
        <v>452</v>
      </c>
      <c r="F48" s="123">
        <v>15000</v>
      </c>
      <c r="H48" s="137">
        <v>0.02</v>
      </c>
      <c r="I48" s="139">
        <v>300</v>
      </c>
    </row>
    <row r="49" spans="1:9" x14ac:dyDescent="0.25">
      <c r="A49" s="131" t="s">
        <v>4067</v>
      </c>
      <c r="C49" s="135"/>
      <c r="D49" s="123" t="s">
        <v>1220</v>
      </c>
      <c r="E49" s="123" t="s">
        <v>181</v>
      </c>
      <c r="F49" s="123">
        <v>30000</v>
      </c>
      <c r="H49" s="137">
        <v>0.02</v>
      </c>
      <c r="I49" s="139">
        <v>600</v>
      </c>
    </row>
    <row r="50" spans="1:9" x14ac:dyDescent="0.25">
      <c r="A50" s="131" t="s">
        <v>4062</v>
      </c>
      <c r="C50" s="135"/>
      <c r="D50" s="123" t="s">
        <v>1220</v>
      </c>
      <c r="E50" s="123" t="s">
        <v>203</v>
      </c>
      <c r="F50" s="123">
        <v>28000</v>
      </c>
      <c r="H50" s="137">
        <v>0.02</v>
      </c>
      <c r="I50" s="139">
        <v>560</v>
      </c>
    </row>
    <row r="51" spans="1:9" x14ac:dyDescent="0.25">
      <c r="A51" s="131" t="s">
        <v>4068</v>
      </c>
      <c r="C51" s="135"/>
      <c r="D51" s="123" t="s">
        <v>1220</v>
      </c>
      <c r="E51" s="123" t="s">
        <v>204</v>
      </c>
      <c r="F51" s="123">
        <v>19000</v>
      </c>
      <c r="H51" s="137">
        <v>0.02</v>
      </c>
      <c r="I51" s="139">
        <v>380</v>
      </c>
    </row>
    <row r="52" spans="1:9" x14ac:dyDescent="0.25">
      <c r="A52" s="131" t="s">
        <v>4060</v>
      </c>
      <c r="C52" s="135"/>
      <c r="D52" s="123" t="s">
        <v>1220</v>
      </c>
      <c r="E52" s="123" t="s">
        <v>201</v>
      </c>
      <c r="F52" s="123">
        <v>30000</v>
      </c>
      <c r="H52" s="137">
        <v>0.05</v>
      </c>
      <c r="I52" s="139">
        <v>1500</v>
      </c>
    </row>
    <row r="53" spans="1:9" x14ac:dyDescent="0.25">
      <c r="A53" s="131" t="s">
        <v>4059</v>
      </c>
      <c r="C53" s="135"/>
      <c r="D53" s="123" t="s">
        <v>1220</v>
      </c>
      <c r="E53" s="123" t="s">
        <v>190</v>
      </c>
      <c r="F53" s="123">
        <v>17000</v>
      </c>
      <c r="H53" s="137">
        <v>0.02</v>
      </c>
      <c r="I53" s="139">
        <v>340</v>
      </c>
    </row>
    <row r="54" spans="1:9" x14ac:dyDescent="0.25">
      <c r="A54" s="131" t="s">
        <v>4061</v>
      </c>
      <c r="C54" s="135"/>
      <c r="D54" s="123" t="s">
        <v>1220</v>
      </c>
      <c r="E54" s="123" t="s">
        <v>202</v>
      </c>
      <c r="F54" s="123">
        <v>18000</v>
      </c>
      <c r="H54" s="137">
        <v>0.02</v>
      </c>
      <c r="I54" s="139">
        <v>360</v>
      </c>
    </row>
    <row r="55" spans="1:9" x14ac:dyDescent="0.25">
      <c r="A55" s="131" t="s">
        <v>4072</v>
      </c>
      <c r="C55" s="135"/>
      <c r="D55" s="123" t="s">
        <v>1221</v>
      </c>
      <c r="E55" s="123" t="s">
        <v>191</v>
      </c>
      <c r="F55" s="123">
        <v>15000</v>
      </c>
      <c r="H55" s="137">
        <v>0.02</v>
      </c>
      <c r="I55" s="139">
        <v>300</v>
      </c>
    </row>
    <row r="56" spans="1:9" x14ac:dyDescent="0.25">
      <c r="A56" s="131" t="s">
        <v>4073</v>
      </c>
      <c r="C56" s="135"/>
      <c r="D56" s="123" t="s">
        <v>1221</v>
      </c>
      <c r="E56" s="123" t="s">
        <v>171</v>
      </c>
      <c r="F56" s="123">
        <v>22000</v>
      </c>
      <c r="H56" s="137">
        <v>0.02</v>
      </c>
      <c r="I56" s="139">
        <v>440</v>
      </c>
    </row>
    <row r="57" spans="1:9" x14ac:dyDescent="0.25">
      <c r="A57" s="131" t="s">
        <v>4071</v>
      </c>
      <c r="C57" s="135"/>
      <c r="D57" s="123" t="s">
        <v>1221</v>
      </c>
      <c r="E57" s="123" t="s">
        <v>203</v>
      </c>
      <c r="F57" s="123">
        <v>20000</v>
      </c>
      <c r="H57" s="137">
        <v>0.02</v>
      </c>
      <c r="I57" s="139">
        <v>400</v>
      </c>
    </row>
    <row r="58" spans="1:9" x14ac:dyDescent="0.25">
      <c r="A58" s="131" t="s">
        <v>4074</v>
      </c>
      <c r="C58" s="135"/>
      <c r="D58" s="123" t="s">
        <v>1221</v>
      </c>
      <c r="E58" s="123" t="s">
        <v>204</v>
      </c>
      <c r="F58" s="123">
        <v>30000</v>
      </c>
      <c r="H58" s="137">
        <v>0.02</v>
      </c>
      <c r="I58" s="139">
        <v>600</v>
      </c>
    </row>
    <row r="59" spans="1:9" x14ac:dyDescent="0.25">
      <c r="A59" s="131" t="s">
        <v>4070</v>
      </c>
      <c r="C59" s="135"/>
      <c r="D59" s="123" t="s">
        <v>1221</v>
      </c>
      <c r="E59" s="123" t="s">
        <v>201</v>
      </c>
      <c r="F59" s="123">
        <v>50000</v>
      </c>
      <c r="H59" s="137">
        <v>2.5000000000000001E-2</v>
      </c>
      <c r="I59" s="139">
        <v>1250</v>
      </c>
    </row>
    <row r="60" spans="1:9" x14ac:dyDescent="0.25">
      <c r="A60" s="131" t="s">
        <v>4069</v>
      </c>
      <c r="C60" s="135"/>
      <c r="D60" s="123" t="s">
        <v>1221</v>
      </c>
      <c r="E60" s="123" t="s">
        <v>190</v>
      </c>
      <c r="F60" s="123">
        <v>20000</v>
      </c>
      <c r="H60" s="137">
        <v>0.02</v>
      </c>
      <c r="I60" s="139">
        <v>400</v>
      </c>
    </row>
    <row r="61" spans="1:9" x14ac:dyDescent="0.25">
      <c r="A61" s="131" t="s">
        <v>4213</v>
      </c>
      <c r="C61" s="135"/>
      <c r="D61" s="123" t="s">
        <v>1221</v>
      </c>
      <c r="E61" s="123" t="s">
        <v>202</v>
      </c>
      <c r="F61" s="123">
        <v>20000</v>
      </c>
      <c r="H61" s="137">
        <v>0.02</v>
      </c>
      <c r="I61" s="139">
        <v>400</v>
      </c>
    </row>
    <row r="62" spans="1:9" x14ac:dyDescent="0.25">
      <c r="A62" s="131" t="s">
        <v>4078</v>
      </c>
      <c r="C62" s="135"/>
      <c r="D62" s="123" t="s">
        <v>1883</v>
      </c>
      <c r="E62" s="123" t="s">
        <v>412</v>
      </c>
      <c r="F62" s="123">
        <v>21000</v>
      </c>
      <c r="H62" s="137">
        <v>0.02</v>
      </c>
      <c r="I62" s="139">
        <v>420</v>
      </c>
    </row>
    <row r="63" spans="1:9" x14ac:dyDescent="0.25">
      <c r="A63" s="131" t="s">
        <v>4077</v>
      </c>
      <c r="C63" s="135"/>
      <c r="D63" s="123" t="s">
        <v>1883</v>
      </c>
      <c r="E63" s="123" t="s">
        <v>171</v>
      </c>
      <c r="F63" s="123">
        <v>20000</v>
      </c>
      <c r="H63" s="137">
        <v>0.02</v>
      </c>
      <c r="I63" s="139">
        <v>400</v>
      </c>
    </row>
    <row r="64" spans="1:9" x14ac:dyDescent="0.25">
      <c r="A64" s="131" t="s">
        <v>4076</v>
      </c>
      <c r="C64" s="135"/>
      <c r="D64" s="123" t="s">
        <v>1883</v>
      </c>
      <c r="E64" s="123" t="s">
        <v>452</v>
      </c>
      <c r="F64" s="123">
        <v>14000</v>
      </c>
      <c r="H64" s="137">
        <v>0.02</v>
      </c>
      <c r="I64" s="139">
        <v>280</v>
      </c>
    </row>
    <row r="65" spans="1:9" x14ac:dyDescent="0.25">
      <c r="A65" s="131" t="s">
        <v>4079</v>
      </c>
      <c r="C65" s="135"/>
      <c r="D65" s="123" t="s">
        <v>1883</v>
      </c>
      <c r="E65" s="123" t="s">
        <v>204</v>
      </c>
      <c r="F65" s="123">
        <v>28000</v>
      </c>
      <c r="H65" s="137">
        <v>0.02</v>
      </c>
      <c r="I65" s="139">
        <v>560</v>
      </c>
    </row>
    <row r="66" spans="1:9" x14ac:dyDescent="0.25">
      <c r="A66" s="131" t="s">
        <v>4075</v>
      </c>
      <c r="C66" s="135"/>
      <c r="D66" s="123" t="s">
        <v>1883</v>
      </c>
      <c r="E66" s="123" t="s">
        <v>190</v>
      </c>
      <c r="F66" s="123">
        <v>18000</v>
      </c>
      <c r="H66" s="137">
        <v>0.02</v>
      </c>
      <c r="I66" s="139">
        <v>360</v>
      </c>
    </row>
    <row r="67" spans="1:9" x14ac:dyDescent="0.25">
      <c r="A67" s="131" t="s">
        <v>4082</v>
      </c>
      <c r="C67" s="135"/>
      <c r="D67" s="123" t="s">
        <v>1884</v>
      </c>
      <c r="E67" s="123" t="s">
        <v>204</v>
      </c>
      <c r="F67" s="123">
        <v>35000</v>
      </c>
      <c r="H67" s="137">
        <v>0.02</v>
      </c>
      <c r="I67" s="139">
        <v>700</v>
      </c>
    </row>
    <row r="68" spans="1:9" x14ac:dyDescent="0.25">
      <c r="A68" s="131" t="s">
        <v>4080</v>
      </c>
      <c r="C68" s="135"/>
      <c r="D68" s="123" t="s">
        <v>1884</v>
      </c>
      <c r="E68" s="123" t="s">
        <v>190</v>
      </c>
      <c r="F68" s="123">
        <v>23000</v>
      </c>
      <c r="H68" s="137">
        <v>0.02</v>
      </c>
      <c r="I68" s="139">
        <v>460</v>
      </c>
    </row>
    <row r="69" spans="1:9" x14ac:dyDescent="0.25">
      <c r="A69" s="131" t="s">
        <v>4081</v>
      </c>
      <c r="C69" s="135"/>
      <c r="D69" s="123" t="s">
        <v>1884</v>
      </c>
      <c r="E69" s="123" t="s">
        <v>202</v>
      </c>
      <c r="F69" s="123">
        <v>23000</v>
      </c>
      <c r="H69" s="137">
        <v>0.02</v>
      </c>
      <c r="I69" s="139">
        <v>460</v>
      </c>
    </row>
    <row r="70" spans="1:9" x14ac:dyDescent="0.25">
      <c r="A70" s="131" t="s">
        <v>4086</v>
      </c>
      <c r="C70" s="135"/>
      <c r="D70" s="123" t="s">
        <v>2101</v>
      </c>
      <c r="E70" s="123" t="s">
        <v>453</v>
      </c>
      <c r="F70" s="123">
        <v>40000</v>
      </c>
      <c r="H70" s="137">
        <v>0.02</v>
      </c>
      <c r="I70" s="139">
        <v>800</v>
      </c>
    </row>
    <row r="71" spans="1:9" x14ac:dyDescent="0.25">
      <c r="A71" s="131" t="s">
        <v>4087</v>
      </c>
      <c r="C71" s="135"/>
      <c r="D71" s="123" t="s">
        <v>2101</v>
      </c>
      <c r="E71" s="123" t="s">
        <v>412</v>
      </c>
      <c r="F71" s="123">
        <v>25000</v>
      </c>
      <c r="H71" s="137">
        <v>0.02</v>
      </c>
      <c r="I71" s="139">
        <v>500</v>
      </c>
    </row>
    <row r="72" spans="1:9" x14ac:dyDescent="0.25">
      <c r="A72" s="131" t="s">
        <v>4085</v>
      </c>
      <c r="C72" s="135"/>
      <c r="D72" s="123" t="s">
        <v>2101</v>
      </c>
      <c r="E72" s="123" t="s">
        <v>171</v>
      </c>
      <c r="F72" s="123">
        <v>30000</v>
      </c>
      <c r="H72" s="137">
        <v>0.02</v>
      </c>
      <c r="I72" s="139">
        <v>600</v>
      </c>
    </row>
    <row r="73" spans="1:9" x14ac:dyDescent="0.25">
      <c r="A73" s="131" t="s">
        <v>4088</v>
      </c>
      <c r="C73" s="135"/>
      <c r="D73" s="123" t="s">
        <v>2101</v>
      </c>
      <c r="E73" s="123" t="s">
        <v>181</v>
      </c>
      <c r="F73" s="123">
        <v>31000</v>
      </c>
      <c r="H73" s="137">
        <v>0.02</v>
      </c>
      <c r="I73" s="139">
        <v>620</v>
      </c>
    </row>
    <row r="74" spans="1:9" x14ac:dyDescent="0.25">
      <c r="A74" s="131" t="s">
        <v>4089</v>
      </c>
      <c r="C74" s="135"/>
      <c r="D74" s="123" t="s">
        <v>2101</v>
      </c>
      <c r="E74" s="123" t="s">
        <v>204</v>
      </c>
      <c r="F74" s="123">
        <v>35000</v>
      </c>
      <c r="H74" s="137">
        <v>0.02</v>
      </c>
      <c r="I74" s="139">
        <v>700</v>
      </c>
    </row>
    <row r="75" spans="1:9" x14ac:dyDescent="0.25">
      <c r="A75" s="131" t="s">
        <v>4083</v>
      </c>
      <c r="C75" s="135"/>
      <c r="D75" s="123" t="s">
        <v>2101</v>
      </c>
      <c r="E75" s="123" t="s">
        <v>190</v>
      </c>
      <c r="F75" s="123">
        <v>23000</v>
      </c>
      <c r="H75" s="137">
        <v>0.02</v>
      </c>
      <c r="I75" s="139">
        <v>460</v>
      </c>
    </row>
    <row r="76" spans="1:9" x14ac:dyDescent="0.25">
      <c r="A76" s="131" t="s">
        <v>4084</v>
      </c>
      <c r="C76" s="135"/>
      <c r="D76" s="123" t="s">
        <v>2101</v>
      </c>
      <c r="E76" s="123" t="s">
        <v>202</v>
      </c>
      <c r="F76" s="123">
        <v>23000</v>
      </c>
      <c r="H76" s="137">
        <v>0.02</v>
      </c>
      <c r="I76" s="139">
        <v>460</v>
      </c>
    </row>
    <row r="77" spans="1:9" x14ac:dyDescent="0.25">
      <c r="A77" s="131" t="s">
        <v>4090</v>
      </c>
      <c r="C77" s="135"/>
      <c r="D77" s="123" t="s">
        <v>2538</v>
      </c>
      <c r="E77" s="123" t="s">
        <v>204</v>
      </c>
      <c r="F77" s="123">
        <v>40000</v>
      </c>
      <c r="H77" s="137">
        <v>0.02</v>
      </c>
      <c r="I77" s="139">
        <v>800</v>
      </c>
    </row>
    <row r="78" spans="1:9" x14ac:dyDescent="0.25">
      <c r="A78" s="131" t="s">
        <v>4095</v>
      </c>
      <c r="C78" s="135"/>
      <c r="D78" s="123" t="s">
        <v>2891</v>
      </c>
      <c r="E78" s="123" t="s">
        <v>453</v>
      </c>
      <c r="F78" s="123">
        <v>36000</v>
      </c>
      <c r="H78" s="137">
        <v>0.02</v>
      </c>
      <c r="I78" s="139">
        <v>720</v>
      </c>
    </row>
    <row r="79" spans="1:9" x14ac:dyDescent="0.25">
      <c r="A79" s="131" t="s">
        <v>4096</v>
      </c>
      <c r="C79" s="135"/>
      <c r="D79" s="123" t="s">
        <v>2891</v>
      </c>
      <c r="E79" s="123" t="s">
        <v>412</v>
      </c>
      <c r="F79" s="123">
        <v>25000</v>
      </c>
      <c r="H79" s="137">
        <v>0.02</v>
      </c>
      <c r="I79" s="139">
        <v>500</v>
      </c>
    </row>
    <row r="80" spans="1:9" x14ac:dyDescent="0.25">
      <c r="A80" s="131" t="s">
        <v>4094</v>
      </c>
      <c r="C80" s="135"/>
      <c r="D80" s="123" t="s">
        <v>2891</v>
      </c>
      <c r="E80" s="123" t="s">
        <v>171</v>
      </c>
      <c r="F80" s="123">
        <v>20000</v>
      </c>
      <c r="H80" s="137">
        <v>0.02</v>
      </c>
      <c r="I80" s="139">
        <v>400</v>
      </c>
    </row>
    <row r="81" spans="1:9" x14ac:dyDescent="0.25">
      <c r="A81" s="131" t="s">
        <v>4097</v>
      </c>
      <c r="C81" s="135"/>
      <c r="D81" s="123" t="s">
        <v>2891</v>
      </c>
      <c r="E81" s="123" t="s">
        <v>181</v>
      </c>
      <c r="F81" s="123">
        <v>25500</v>
      </c>
      <c r="H81" s="137">
        <v>0.02</v>
      </c>
      <c r="I81" s="139">
        <v>510</v>
      </c>
    </row>
    <row r="82" spans="1:9" x14ac:dyDescent="0.25">
      <c r="A82" s="131" t="s">
        <v>4098</v>
      </c>
      <c r="C82" s="135"/>
      <c r="D82" s="123" t="s">
        <v>2891</v>
      </c>
      <c r="E82" s="123" t="s">
        <v>204</v>
      </c>
      <c r="F82" s="123">
        <v>30000</v>
      </c>
      <c r="H82" s="137">
        <v>0.02</v>
      </c>
      <c r="I82" s="139">
        <v>600</v>
      </c>
    </row>
    <row r="83" spans="1:9" x14ac:dyDescent="0.25">
      <c r="A83" s="131" t="s">
        <v>4091</v>
      </c>
      <c r="C83" s="135"/>
      <c r="D83" s="123" t="s">
        <v>2891</v>
      </c>
      <c r="E83" s="123" t="s">
        <v>190</v>
      </c>
      <c r="F83" s="123">
        <v>25000</v>
      </c>
      <c r="H83" s="137">
        <v>0.02</v>
      </c>
      <c r="I83" s="139">
        <v>500</v>
      </c>
    </row>
    <row r="84" spans="1:9" x14ac:dyDescent="0.25">
      <c r="A84" s="131" t="s">
        <v>4092</v>
      </c>
      <c r="D84" s="123" t="s">
        <v>2891</v>
      </c>
      <c r="E84" s="123" t="s">
        <v>202</v>
      </c>
      <c r="F84" s="123">
        <v>25000</v>
      </c>
      <c r="H84" s="137">
        <v>0.02</v>
      </c>
      <c r="I84" s="139">
        <v>500</v>
      </c>
    </row>
    <row r="85" spans="1:9" x14ac:dyDescent="0.25">
      <c r="A85" s="131" t="s">
        <v>4104</v>
      </c>
      <c r="D85" s="123" t="s">
        <v>2892</v>
      </c>
      <c r="E85" s="123" t="s">
        <v>412</v>
      </c>
      <c r="F85" s="123">
        <v>12700</v>
      </c>
      <c r="H85" s="137">
        <v>0.02</v>
      </c>
      <c r="I85" s="139">
        <v>254</v>
      </c>
    </row>
    <row r="86" spans="1:9" x14ac:dyDescent="0.25">
      <c r="A86" s="131" t="s">
        <v>4102</v>
      </c>
      <c r="D86" s="123" t="s">
        <v>2892</v>
      </c>
      <c r="E86" s="123" t="s">
        <v>191</v>
      </c>
      <c r="F86" s="123">
        <v>13500</v>
      </c>
      <c r="H86" s="137">
        <v>0.02</v>
      </c>
      <c r="I86" s="139">
        <v>270</v>
      </c>
    </row>
    <row r="87" spans="1:9" x14ac:dyDescent="0.25">
      <c r="A87" s="131" t="s">
        <v>4103</v>
      </c>
      <c r="D87" s="123" t="s">
        <v>2892</v>
      </c>
      <c r="E87" s="123" t="s">
        <v>171</v>
      </c>
      <c r="F87" s="123">
        <v>22000</v>
      </c>
      <c r="H87" s="137">
        <v>0.02</v>
      </c>
      <c r="I87" s="139">
        <v>440</v>
      </c>
    </row>
    <row r="88" spans="1:9" x14ac:dyDescent="0.25">
      <c r="A88" s="131" t="s">
        <v>4101</v>
      </c>
      <c r="D88" s="123" t="s">
        <v>2892</v>
      </c>
      <c r="E88" s="123" t="s">
        <v>203</v>
      </c>
      <c r="F88" s="123">
        <v>16200</v>
      </c>
      <c r="H88" s="137">
        <v>0.02</v>
      </c>
      <c r="I88" s="139">
        <v>324</v>
      </c>
    </row>
    <row r="89" spans="1:9" x14ac:dyDescent="0.25">
      <c r="A89" s="131" t="s">
        <v>4105</v>
      </c>
      <c r="D89" s="123" t="s">
        <v>2892</v>
      </c>
      <c r="E89" s="123" t="s">
        <v>204</v>
      </c>
      <c r="F89" s="123">
        <v>28000</v>
      </c>
      <c r="H89" s="137">
        <v>0.02</v>
      </c>
      <c r="I89" s="139">
        <v>560</v>
      </c>
    </row>
    <row r="90" spans="1:9" x14ac:dyDescent="0.25">
      <c r="A90" s="131" t="s">
        <v>4100</v>
      </c>
      <c r="D90" s="123" t="s">
        <v>2892</v>
      </c>
      <c r="E90" s="123" t="s">
        <v>201</v>
      </c>
      <c r="F90" s="123">
        <v>45000</v>
      </c>
      <c r="H90" s="137">
        <v>0.04</v>
      </c>
      <c r="I90" s="139">
        <v>1800</v>
      </c>
    </row>
    <row r="91" spans="1:9" x14ac:dyDescent="0.25">
      <c r="A91" s="131" t="s">
        <v>4099</v>
      </c>
      <c r="D91" s="123" t="s">
        <v>2892</v>
      </c>
      <c r="E91" s="123" t="s">
        <v>190</v>
      </c>
      <c r="F91" s="123">
        <v>21000</v>
      </c>
      <c r="H91" s="137">
        <v>0.02</v>
      </c>
      <c r="I91" s="139">
        <v>420</v>
      </c>
    </row>
    <row r="92" spans="1:9" x14ac:dyDescent="0.25">
      <c r="A92" s="131" t="s">
        <v>4107</v>
      </c>
      <c r="D92" s="123" t="s">
        <v>3205</v>
      </c>
      <c r="E92" s="123" t="s">
        <v>453</v>
      </c>
      <c r="F92" s="123">
        <v>36000</v>
      </c>
      <c r="H92" s="137">
        <v>0.02</v>
      </c>
      <c r="I92" s="139">
        <v>720</v>
      </c>
    </row>
    <row r="93" spans="1:9" x14ac:dyDescent="0.25">
      <c r="A93" s="131" t="s">
        <v>4108</v>
      </c>
      <c r="D93" s="123" t="s">
        <v>3205</v>
      </c>
      <c r="E93" s="123" t="s">
        <v>412</v>
      </c>
      <c r="F93" s="123">
        <v>25000</v>
      </c>
      <c r="H93" s="137">
        <v>0.02</v>
      </c>
      <c r="I93" s="139">
        <v>500</v>
      </c>
    </row>
    <row r="94" spans="1:9" x14ac:dyDescent="0.25">
      <c r="A94" s="131" t="s">
        <v>4106</v>
      </c>
      <c r="D94" s="123" t="s">
        <v>3205</v>
      </c>
      <c r="E94" s="123" t="s">
        <v>190</v>
      </c>
      <c r="F94" s="123">
        <v>25000</v>
      </c>
      <c r="H94" s="137">
        <v>0.02</v>
      </c>
      <c r="I94" s="139">
        <v>500</v>
      </c>
    </row>
    <row r="95" spans="1:9" x14ac:dyDescent="0.25">
      <c r="A95" s="131" t="s">
        <v>4114</v>
      </c>
      <c r="D95" s="123" t="s">
        <v>3206</v>
      </c>
      <c r="E95" s="123" t="s">
        <v>191</v>
      </c>
      <c r="F95" s="123">
        <v>20000</v>
      </c>
      <c r="H95" s="137">
        <v>0.02</v>
      </c>
      <c r="I95" s="139">
        <v>400</v>
      </c>
    </row>
    <row r="96" spans="1:9" x14ac:dyDescent="0.25">
      <c r="A96" s="131" t="s">
        <v>4113</v>
      </c>
      <c r="D96" s="123" t="s">
        <v>3206</v>
      </c>
      <c r="E96" s="123" t="s">
        <v>203</v>
      </c>
      <c r="F96" s="123">
        <v>30000</v>
      </c>
      <c r="H96" s="137">
        <v>0.02</v>
      </c>
      <c r="I96" s="139">
        <v>600</v>
      </c>
    </row>
    <row r="97" spans="1:9" x14ac:dyDescent="0.25">
      <c r="A97" s="131" t="s">
        <v>4115</v>
      </c>
      <c r="D97" s="123" t="s">
        <v>3206</v>
      </c>
      <c r="E97" s="123" t="s">
        <v>205</v>
      </c>
      <c r="F97" s="123">
        <v>24000</v>
      </c>
      <c r="H97" s="137">
        <v>0.02</v>
      </c>
      <c r="I97" s="139">
        <v>480</v>
      </c>
    </row>
    <row r="98" spans="1:9" x14ac:dyDescent="0.25">
      <c r="A98" s="131" t="s">
        <v>4116</v>
      </c>
      <c r="D98" s="123" t="s">
        <v>3206</v>
      </c>
      <c r="E98" s="123" t="s">
        <v>204</v>
      </c>
      <c r="F98" s="123">
        <v>40000</v>
      </c>
      <c r="H98" s="137">
        <v>0.02</v>
      </c>
      <c r="I98" s="139">
        <v>800</v>
      </c>
    </row>
    <row r="99" spans="1:9" x14ac:dyDescent="0.25">
      <c r="A99" s="131" t="s">
        <v>4111</v>
      </c>
      <c r="D99" s="123" t="s">
        <v>3206</v>
      </c>
      <c r="E99" s="123" t="s">
        <v>201</v>
      </c>
      <c r="F99" s="123">
        <v>50000</v>
      </c>
      <c r="H99" s="137">
        <v>0.05</v>
      </c>
      <c r="I99" s="139">
        <v>2500</v>
      </c>
    </row>
    <row r="100" spans="1:9" x14ac:dyDescent="0.25">
      <c r="A100" s="131" t="s">
        <v>4110</v>
      </c>
      <c r="D100" s="123" t="s">
        <v>3206</v>
      </c>
      <c r="E100" s="123" t="s">
        <v>190</v>
      </c>
      <c r="F100" s="123">
        <v>20000</v>
      </c>
      <c r="H100" s="137">
        <v>0.02</v>
      </c>
      <c r="I100" s="139">
        <v>400</v>
      </c>
    </row>
    <row r="101" spans="1:9" x14ac:dyDescent="0.25">
      <c r="A101" s="131" t="s">
        <v>4112</v>
      </c>
      <c r="D101" s="123" t="s">
        <v>3206</v>
      </c>
      <c r="E101" s="123" t="s">
        <v>202</v>
      </c>
      <c r="F101" s="123">
        <v>20000</v>
      </c>
      <c r="H101" s="137">
        <v>0.02</v>
      </c>
      <c r="I101" s="139">
        <v>400</v>
      </c>
    </row>
    <row r="102" spans="1:9" x14ac:dyDescent="0.25">
      <c r="A102" s="131" t="s">
        <v>4121</v>
      </c>
      <c r="D102" s="123" t="s">
        <v>3642</v>
      </c>
      <c r="E102" s="123" t="s">
        <v>191</v>
      </c>
      <c r="F102" s="123">
        <v>15000</v>
      </c>
      <c r="H102" s="137">
        <v>0.02</v>
      </c>
      <c r="I102" s="139">
        <v>300</v>
      </c>
    </row>
    <row r="103" spans="1:9" x14ac:dyDescent="0.25">
      <c r="A103" s="131" t="s">
        <v>4122</v>
      </c>
      <c r="D103" s="123" t="s">
        <v>3642</v>
      </c>
      <c r="E103" s="123" t="s">
        <v>171</v>
      </c>
      <c r="F103" s="123">
        <v>20000</v>
      </c>
      <c r="H103" s="137">
        <v>0.02</v>
      </c>
      <c r="I103" s="139">
        <v>400</v>
      </c>
    </row>
    <row r="104" spans="1:9" x14ac:dyDescent="0.25">
      <c r="A104" s="131" t="s">
        <v>4120</v>
      </c>
      <c r="D104" s="123" t="s">
        <v>3642</v>
      </c>
      <c r="E104" s="123" t="s">
        <v>203</v>
      </c>
      <c r="F104" s="123">
        <v>22000</v>
      </c>
      <c r="H104" s="137">
        <v>0.02</v>
      </c>
      <c r="I104" s="139">
        <v>440</v>
      </c>
    </row>
    <row r="105" spans="1:9" x14ac:dyDescent="0.25">
      <c r="A105" s="131" t="s">
        <v>4123</v>
      </c>
      <c r="D105" s="123" t="s">
        <v>3642</v>
      </c>
      <c r="E105" s="123" t="s">
        <v>204</v>
      </c>
      <c r="F105" s="123">
        <v>23000</v>
      </c>
      <c r="H105" s="137">
        <v>0.02</v>
      </c>
      <c r="I105" s="139">
        <v>460</v>
      </c>
    </row>
    <row r="106" spans="1:9" x14ac:dyDescent="0.25">
      <c r="A106" s="131" t="s">
        <v>4118</v>
      </c>
      <c r="D106" s="123" t="s">
        <v>3642</v>
      </c>
      <c r="E106" s="123" t="s">
        <v>201</v>
      </c>
      <c r="F106" s="123">
        <v>66000</v>
      </c>
      <c r="H106" s="137">
        <v>0.03</v>
      </c>
      <c r="I106" s="139">
        <v>1980</v>
      </c>
    </row>
    <row r="107" spans="1:9" x14ac:dyDescent="0.25">
      <c r="A107" s="131" t="s">
        <v>4117</v>
      </c>
      <c r="D107" s="123" t="s">
        <v>3642</v>
      </c>
      <c r="E107" s="123" t="s">
        <v>190</v>
      </c>
      <c r="F107" s="123">
        <v>18000</v>
      </c>
      <c r="H107" s="137">
        <v>0.02</v>
      </c>
      <c r="I107" s="139">
        <v>360</v>
      </c>
    </row>
    <row r="108" spans="1:9" x14ac:dyDescent="0.25">
      <c r="A108" s="131" t="s">
        <v>4119</v>
      </c>
      <c r="D108" s="123" t="s">
        <v>3642</v>
      </c>
      <c r="E108" s="123" t="s">
        <v>202</v>
      </c>
      <c r="F108" s="123">
        <v>18000</v>
      </c>
      <c r="H108" s="137">
        <v>0.02</v>
      </c>
      <c r="I108" s="139">
        <v>360</v>
      </c>
    </row>
    <row r="109" spans="1:9" x14ac:dyDescent="0.25">
      <c r="A109" s="131" t="s">
        <v>4127</v>
      </c>
      <c r="D109" s="123" t="s">
        <v>3971</v>
      </c>
      <c r="E109" s="123" t="s">
        <v>453</v>
      </c>
      <c r="F109" s="123">
        <v>28000</v>
      </c>
      <c r="H109" s="137">
        <v>0.02</v>
      </c>
      <c r="I109" s="139">
        <v>560</v>
      </c>
    </row>
    <row r="110" spans="1:9" x14ac:dyDescent="0.25">
      <c r="A110" s="131" t="s">
        <v>4128</v>
      </c>
      <c r="D110" s="123" t="s">
        <v>3971</v>
      </c>
      <c r="E110" s="123" t="s">
        <v>412</v>
      </c>
      <c r="F110" s="123">
        <v>21000</v>
      </c>
      <c r="H110" s="137">
        <v>0.02</v>
      </c>
      <c r="I110" s="139">
        <v>420</v>
      </c>
    </row>
    <row r="111" spans="1:9" x14ac:dyDescent="0.25">
      <c r="A111" s="131" t="s">
        <v>4126</v>
      </c>
      <c r="D111" s="123" t="s">
        <v>3971</v>
      </c>
      <c r="E111" s="123" t="s">
        <v>171</v>
      </c>
      <c r="F111" s="123">
        <v>20000</v>
      </c>
      <c r="H111" s="137">
        <v>0.02</v>
      </c>
      <c r="I111" s="139">
        <v>400</v>
      </c>
    </row>
    <row r="112" spans="1:9" x14ac:dyDescent="0.25">
      <c r="A112" s="131" t="s">
        <v>4125</v>
      </c>
      <c r="D112" s="123" t="s">
        <v>3971</v>
      </c>
      <c r="E112" s="123" t="s">
        <v>452</v>
      </c>
      <c r="F112" s="123">
        <v>14000</v>
      </c>
      <c r="H112" s="137">
        <v>0.02</v>
      </c>
      <c r="I112" s="139">
        <v>280</v>
      </c>
    </row>
    <row r="113" spans="1:9" x14ac:dyDescent="0.25">
      <c r="A113" s="131" t="s">
        <v>4124</v>
      </c>
      <c r="D113" s="123" t="s">
        <v>3971</v>
      </c>
      <c r="E113" s="123" t="s">
        <v>190</v>
      </c>
      <c r="F113" s="123">
        <v>18000</v>
      </c>
      <c r="H113" s="137">
        <v>0.02</v>
      </c>
      <c r="I113" s="139">
        <v>360</v>
      </c>
    </row>
    <row r="114" spans="1:9" x14ac:dyDescent="0.25">
      <c r="A114" s="131" t="s">
        <v>4132</v>
      </c>
      <c r="D114" s="123" t="s">
        <v>3972</v>
      </c>
      <c r="E114" s="123" t="s">
        <v>453</v>
      </c>
      <c r="F114" s="123">
        <v>43474</v>
      </c>
      <c r="H114" s="137">
        <v>0.02</v>
      </c>
      <c r="I114" s="139">
        <v>869.48</v>
      </c>
    </row>
    <row r="115" spans="1:9" x14ac:dyDescent="0.25">
      <c r="A115" s="131" t="s">
        <v>4129</v>
      </c>
      <c r="D115" s="123" t="s">
        <v>3972</v>
      </c>
      <c r="E115" s="123" t="s">
        <v>189</v>
      </c>
      <c r="F115" s="123">
        <v>24300</v>
      </c>
      <c r="H115" s="137">
        <v>0.02</v>
      </c>
      <c r="I115" s="139">
        <v>486</v>
      </c>
    </row>
    <row r="116" spans="1:9" x14ac:dyDescent="0.25">
      <c r="A116" s="131" t="s">
        <v>4133</v>
      </c>
      <c r="D116" s="123" t="s">
        <v>3972</v>
      </c>
      <c r="E116" s="123" t="s">
        <v>181</v>
      </c>
      <c r="F116" s="123">
        <v>32500</v>
      </c>
      <c r="H116" s="137">
        <v>0.02</v>
      </c>
      <c r="I116" s="139">
        <v>650</v>
      </c>
    </row>
    <row r="117" spans="1:9" x14ac:dyDescent="0.25">
      <c r="A117" s="131" t="s">
        <v>4134</v>
      </c>
      <c r="D117" s="123" t="s">
        <v>3972</v>
      </c>
      <c r="E117" s="123" t="s">
        <v>205</v>
      </c>
      <c r="F117" s="123">
        <v>20800</v>
      </c>
      <c r="H117" s="137">
        <v>0.02</v>
      </c>
      <c r="I117" s="139">
        <v>416</v>
      </c>
    </row>
    <row r="118" spans="1:9" x14ac:dyDescent="0.25">
      <c r="A118" s="131" t="s">
        <v>4135</v>
      </c>
      <c r="D118" s="123" t="s">
        <v>3972</v>
      </c>
      <c r="E118" s="123" t="s">
        <v>204</v>
      </c>
      <c r="F118" s="123">
        <v>34340</v>
      </c>
      <c r="H118" s="137">
        <v>0.02</v>
      </c>
      <c r="I118" s="139">
        <v>686.80000000000007</v>
      </c>
    </row>
    <row r="119" spans="1:9" x14ac:dyDescent="0.25">
      <c r="A119" s="131" t="s">
        <v>4130</v>
      </c>
      <c r="D119" s="123" t="s">
        <v>3972</v>
      </c>
      <c r="E119" s="123" t="s">
        <v>190</v>
      </c>
      <c r="F119" s="123">
        <v>23600</v>
      </c>
      <c r="H119" s="137">
        <v>0.02</v>
      </c>
      <c r="I119" s="139">
        <v>472</v>
      </c>
    </row>
    <row r="120" spans="1:9" x14ac:dyDescent="0.25">
      <c r="A120" s="131" t="s">
        <v>4131</v>
      </c>
      <c r="D120" s="123" t="s">
        <v>3972</v>
      </c>
      <c r="E120" s="123" t="s">
        <v>202</v>
      </c>
      <c r="F120" s="123">
        <v>23600</v>
      </c>
      <c r="H120" s="137">
        <v>0.02</v>
      </c>
      <c r="I120" s="139">
        <v>472</v>
      </c>
    </row>
    <row r="121" spans="1:9" x14ac:dyDescent="0.25">
      <c r="A121" s="131" t="s">
        <v>4138</v>
      </c>
      <c r="D121" s="123" t="s">
        <v>3973</v>
      </c>
      <c r="E121" s="123" t="s">
        <v>453</v>
      </c>
      <c r="F121" s="123">
        <v>28000</v>
      </c>
      <c r="H121" s="137">
        <v>0.02</v>
      </c>
      <c r="I121" s="139">
        <v>560</v>
      </c>
    </row>
    <row r="122" spans="1:9" x14ac:dyDescent="0.25">
      <c r="A122" s="131" t="s">
        <v>4139</v>
      </c>
      <c r="D122" s="123" t="s">
        <v>3973</v>
      </c>
      <c r="E122" s="123" t="s">
        <v>181</v>
      </c>
      <c r="F122" s="123">
        <v>28000</v>
      </c>
      <c r="H122" s="137">
        <v>0.02</v>
      </c>
      <c r="I122" s="139">
        <v>560</v>
      </c>
    </row>
    <row r="123" spans="1:9" x14ac:dyDescent="0.25">
      <c r="A123" s="131" t="s">
        <v>4140</v>
      </c>
      <c r="D123" s="123" t="s">
        <v>3973</v>
      </c>
      <c r="E123" s="123" t="s">
        <v>204</v>
      </c>
      <c r="F123" s="123">
        <v>25000</v>
      </c>
      <c r="H123" s="137">
        <v>0.02</v>
      </c>
      <c r="I123" s="139">
        <v>500</v>
      </c>
    </row>
    <row r="124" spans="1:9" x14ac:dyDescent="0.25">
      <c r="A124" s="131" t="s">
        <v>4136</v>
      </c>
      <c r="D124" s="123" t="s">
        <v>3973</v>
      </c>
      <c r="E124" s="123" t="s">
        <v>190</v>
      </c>
      <c r="F124" s="123">
        <v>15000</v>
      </c>
      <c r="H124" s="137">
        <v>0.02</v>
      </c>
      <c r="I124" s="139">
        <v>300</v>
      </c>
    </row>
    <row r="125" spans="1:9" x14ac:dyDescent="0.25">
      <c r="A125" s="131" t="s">
        <v>4137</v>
      </c>
      <c r="D125" s="123" t="s">
        <v>3973</v>
      </c>
      <c r="E125" s="123" t="s">
        <v>202</v>
      </c>
      <c r="F125" s="123">
        <v>15000</v>
      </c>
      <c r="H125" s="137">
        <v>0.02</v>
      </c>
      <c r="I125" s="139">
        <v>300</v>
      </c>
    </row>
    <row r="126" spans="1:9" x14ac:dyDescent="0.25">
      <c r="A126" s="131" t="s">
        <v>4144</v>
      </c>
      <c r="D126" s="123" t="s">
        <v>3974</v>
      </c>
      <c r="E126" s="123" t="s">
        <v>453</v>
      </c>
      <c r="F126" s="123">
        <v>42000</v>
      </c>
      <c r="H126" s="137">
        <v>0.02</v>
      </c>
      <c r="I126" s="139">
        <v>840</v>
      </c>
    </row>
    <row r="127" spans="1:9" x14ac:dyDescent="0.25">
      <c r="A127" s="131" t="s">
        <v>4143</v>
      </c>
      <c r="D127" s="123" t="s">
        <v>3974</v>
      </c>
      <c r="E127" s="123" t="s">
        <v>171</v>
      </c>
      <c r="F127" s="123">
        <v>18800</v>
      </c>
      <c r="H127" s="137">
        <v>0.02</v>
      </c>
      <c r="I127" s="139">
        <v>376</v>
      </c>
    </row>
    <row r="128" spans="1:9" x14ac:dyDescent="0.25">
      <c r="A128" s="131" t="s">
        <v>4145</v>
      </c>
      <c r="D128" s="123" t="s">
        <v>3974</v>
      </c>
      <c r="E128" s="123" t="s">
        <v>181</v>
      </c>
      <c r="F128" s="123">
        <v>31500</v>
      </c>
      <c r="H128" s="137">
        <v>0.02</v>
      </c>
      <c r="I128" s="139">
        <v>630</v>
      </c>
    </row>
    <row r="129" spans="1:9" x14ac:dyDescent="0.25">
      <c r="A129" s="131" t="s">
        <v>4146</v>
      </c>
      <c r="D129" s="123" t="s">
        <v>3974</v>
      </c>
      <c r="E129" s="123" t="s">
        <v>204</v>
      </c>
      <c r="F129" s="123">
        <v>18500</v>
      </c>
      <c r="H129" s="137">
        <v>0.02</v>
      </c>
      <c r="I129" s="139">
        <v>370</v>
      </c>
    </row>
    <row r="130" spans="1:9" x14ac:dyDescent="0.25">
      <c r="A130" s="131" t="s">
        <v>4141</v>
      </c>
      <c r="D130" s="123" t="s">
        <v>3974</v>
      </c>
      <c r="E130" s="123" t="s">
        <v>190</v>
      </c>
      <c r="F130" s="123">
        <v>19200</v>
      </c>
      <c r="H130" s="137">
        <v>0.02</v>
      </c>
      <c r="I130" s="139">
        <v>384</v>
      </c>
    </row>
    <row r="131" spans="1:9" x14ac:dyDescent="0.25">
      <c r="A131" s="131" t="s">
        <v>4142</v>
      </c>
      <c r="D131" s="123" t="s">
        <v>3974</v>
      </c>
      <c r="E131" s="123" t="s">
        <v>202</v>
      </c>
      <c r="F131" s="123">
        <v>19200</v>
      </c>
      <c r="H131" s="137">
        <v>0.02</v>
      </c>
      <c r="I131" s="139">
        <v>384</v>
      </c>
    </row>
    <row r="132" spans="1:9" x14ac:dyDescent="0.25">
      <c r="A132" s="131" t="s">
        <v>4149</v>
      </c>
      <c r="D132" s="123" t="s">
        <v>3975</v>
      </c>
      <c r="E132" s="123" t="s">
        <v>171</v>
      </c>
      <c r="F132" s="123">
        <v>17600</v>
      </c>
      <c r="H132" s="137">
        <v>0.02</v>
      </c>
      <c r="I132" s="139">
        <v>352</v>
      </c>
    </row>
    <row r="133" spans="1:9" x14ac:dyDescent="0.25">
      <c r="A133" s="131" t="s">
        <v>4150</v>
      </c>
      <c r="D133" s="123" t="s">
        <v>3975</v>
      </c>
      <c r="E133" s="123" t="s">
        <v>204</v>
      </c>
      <c r="F133" s="123">
        <v>35000</v>
      </c>
      <c r="H133" s="137">
        <v>0.02</v>
      </c>
      <c r="I133" s="139">
        <v>700</v>
      </c>
    </row>
    <row r="134" spans="1:9" x14ac:dyDescent="0.25">
      <c r="A134" s="131" t="s">
        <v>4147</v>
      </c>
      <c r="D134" s="123" t="s">
        <v>3975</v>
      </c>
      <c r="E134" s="123" t="s">
        <v>190</v>
      </c>
      <c r="F134" s="123">
        <v>17600</v>
      </c>
      <c r="H134" s="137">
        <v>0.02</v>
      </c>
      <c r="I134" s="139">
        <v>352</v>
      </c>
    </row>
    <row r="135" spans="1:9" x14ac:dyDescent="0.25">
      <c r="A135" s="131" t="s">
        <v>4148</v>
      </c>
      <c r="D135" s="123" t="s">
        <v>3975</v>
      </c>
      <c r="E135" s="123" t="s">
        <v>202</v>
      </c>
      <c r="F135" s="123">
        <v>17600</v>
      </c>
      <c r="H135" s="137">
        <v>0.02</v>
      </c>
      <c r="I135" s="139">
        <v>352</v>
      </c>
    </row>
    <row r="136" spans="1:9" x14ac:dyDescent="0.25">
      <c r="A136" s="131" t="s">
        <v>4156</v>
      </c>
      <c r="D136" s="123" t="s">
        <v>3976</v>
      </c>
      <c r="E136" s="123" t="s">
        <v>453</v>
      </c>
      <c r="F136" s="123">
        <v>24570</v>
      </c>
      <c r="H136" s="137">
        <v>0.02</v>
      </c>
      <c r="I136" s="139">
        <v>491.40000000000003</v>
      </c>
    </row>
    <row r="137" spans="1:9" x14ac:dyDescent="0.25">
      <c r="A137" s="131" t="s">
        <v>4157</v>
      </c>
      <c r="D137" s="123" t="s">
        <v>3976</v>
      </c>
      <c r="E137" s="123" t="s">
        <v>412</v>
      </c>
      <c r="F137" s="123">
        <v>15330</v>
      </c>
      <c r="H137" s="137">
        <v>0.02</v>
      </c>
      <c r="I137" s="139">
        <v>306.60000000000002</v>
      </c>
    </row>
    <row r="138" spans="1:9" x14ac:dyDescent="0.25">
      <c r="A138" s="131" t="s">
        <v>4153</v>
      </c>
      <c r="D138" s="123" t="s">
        <v>3976</v>
      </c>
      <c r="E138" s="123" t="s">
        <v>191</v>
      </c>
      <c r="F138" s="123">
        <v>7735</v>
      </c>
      <c r="H138" s="137">
        <v>0.02</v>
      </c>
      <c r="I138" s="139">
        <v>154.70000000000002</v>
      </c>
    </row>
    <row r="139" spans="1:9" x14ac:dyDescent="0.25">
      <c r="A139" s="131" t="s">
        <v>4155</v>
      </c>
      <c r="D139" s="123" t="s">
        <v>3976</v>
      </c>
      <c r="E139" s="123" t="s">
        <v>171</v>
      </c>
      <c r="F139" s="123">
        <v>11025</v>
      </c>
      <c r="H139" s="137">
        <v>0.02</v>
      </c>
      <c r="I139" s="139">
        <v>220.5</v>
      </c>
    </row>
    <row r="140" spans="1:9" x14ac:dyDescent="0.25">
      <c r="A140" s="131" t="s">
        <v>4154</v>
      </c>
      <c r="D140" s="123" t="s">
        <v>3976</v>
      </c>
      <c r="E140" s="123" t="s">
        <v>452</v>
      </c>
      <c r="F140" s="123">
        <v>8977.5</v>
      </c>
      <c r="H140" s="137">
        <v>0.02</v>
      </c>
      <c r="I140" s="139">
        <v>179.55</v>
      </c>
    </row>
    <row r="141" spans="1:9" x14ac:dyDescent="0.25">
      <c r="A141" s="131" t="s">
        <v>4158</v>
      </c>
      <c r="D141" s="123" t="s">
        <v>3976</v>
      </c>
      <c r="E141" s="123" t="s">
        <v>181</v>
      </c>
      <c r="F141" s="123">
        <v>19950</v>
      </c>
      <c r="H141" s="137">
        <v>0.02</v>
      </c>
      <c r="I141" s="139">
        <v>399</v>
      </c>
    </row>
    <row r="142" spans="1:9" x14ac:dyDescent="0.25">
      <c r="A142" s="131" t="s">
        <v>4159</v>
      </c>
      <c r="D142" s="123" t="s">
        <v>3976</v>
      </c>
      <c r="E142" s="123" t="s">
        <v>205</v>
      </c>
      <c r="F142" s="123">
        <v>14000</v>
      </c>
      <c r="H142" s="137">
        <v>0.02</v>
      </c>
      <c r="I142" s="139">
        <v>280</v>
      </c>
    </row>
    <row r="143" spans="1:9" x14ac:dyDescent="0.25">
      <c r="A143" s="131" t="s">
        <v>4160</v>
      </c>
      <c r="D143" s="123" t="s">
        <v>3976</v>
      </c>
      <c r="E143" s="123" t="s">
        <v>204</v>
      </c>
      <c r="F143" s="123">
        <v>33600</v>
      </c>
      <c r="H143" s="137">
        <v>0.02</v>
      </c>
      <c r="I143" s="139">
        <v>672</v>
      </c>
    </row>
    <row r="144" spans="1:9" x14ac:dyDescent="0.25">
      <c r="A144" s="131" t="s">
        <v>4151</v>
      </c>
      <c r="D144" s="123" t="s">
        <v>3976</v>
      </c>
      <c r="E144" s="123" t="s">
        <v>190</v>
      </c>
      <c r="F144" s="123">
        <v>15960</v>
      </c>
      <c r="H144" s="137">
        <v>0.02</v>
      </c>
      <c r="I144" s="139">
        <v>319.2</v>
      </c>
    </row>
    <row r="145" spans="1:9" x14ac:dyDescent="0.25">
      <c r="A145" s="131" t="s">
        <v>4152</v>
      </c>
      <c r="D145" s="123" t="s">
        <v>3976</v>
      </c>
      <c r="E145" s="123" t="s">
        <v>202</v>
      </c>
      <c r="F145" s="123">
        <v>15960</v>
      </c>
      <c r="H145" s="137">
        <v>0.02</v>
      </c>
      <c r="I145" s="139">
        <v>319.2</v>
      </c>
    </row>
    <row r="146" spans="1:9" x14ac:dyDescent="0.25">
      <c r="A146" s="131" t="s">
        <v>4164</v>
      </c>
      <c r="D146" s="123" t="s">
        <v>3977</v>
      </c>
      <c r="E146" s="123" t="s">
        <v>453</v>
      </c>
      <c r="F146" s="123">
        <v>40066</v>
      </c>
      <c r="H146" s="140">
        <v>0.02</v>
      </c>
      <c r="I146" s="139">
        <v>801.32</v>
      </c>
    </row>
    <row r="147" spans="1:9" x14ac:dyDescent="0.25">
      <c r="A147" s="131" t="s">
        <v>4165</v>
      </c>
      <c r="D147" s="123" t="s">
        <v>3977</v>
      </c>
      <c r="E147" s="123" t="s">
        <v>412</v>
      </c>
      <c r="F147" s="123">
        <v>26970</v>
      </c>
      <c r="H147" s="140">
        <v>0.02</v>
      </c>
      <c r="I147" s="139">
        <v>539.4</v>
      </c>
    </row>
    <row r="148" spans="1:9" x14ac:dyDescent="0.25">
      <c r="A148" s="131" t="s">
        <v>4163</v>
      </c>
      <c r="D148" s="123" t="s">
        <v>3977</v>
      </c>
      <c r="E148" s="123" t="s">
        <v>191</v>
      </c>
      <c r="F148" s="123">
        <v>22800</v>
      </c>
      <c r="H148" s="140">
        <v>0.02</v>
      </c>
      <c r="I148" s="139">
        <v>456</v>
      </c>
    </row>
    <row r="149" spans="1:9" x14ac:dyDescent="0.25">
      <c r="A149" s="131" t="s">
        <v>4166</v>
      </c>
      <c r="D149" s="123" t="s">
        <v>3977</v>
      </c>
      <c r="E149" s="123" t="s">
        <v>181</v>
      </c>
      <c r="F149" s="123">
        <v>25800</v>
      </c>
      <c r="H149" s="140">
        <v>0.02</v>
      </c>
      <c r="I149" s="139">
        <v>516</v>
      </c>
    </row>
    <row r="150" spans="1:9" x14ac:dyDescent="0.25">
      <c r="A150" s="131" t="s">
        <v>4167</v>
      </c>
      <c r="D150" s="123" t="s">
        <v>3977</v>
      </c>
      <c r="E150" s="123" t="s">
        <v>205</v>
      </c>
      <c r="F150" s="123">
        <v>17500</v>
      </c>
      <c r="H150" s="140">
        <v>0.02</v>
      </c>
      <c r="I150" s="139">
        <v>350</v>
      </c>
    </row>
    <row r="151" spans="1:9" x14ac:dyDescent="0.25">
      <c r="A151" s="131" t="s">
        <v>4168</v>
      </c>
      <c r="D151" s="123" t="s">
        <v>3977</v>
      </c>
      <c r="E151" s="123" t="s">
        <v>204</v>
      </c>
      <c r="F151" s="123">
        <v>30614</v>
      </c>
      <c r="H151" s="140">
        <v>0.02</v>
      </c>
      <c r="I151" s="139">
        <v>612.28</v>
      </c>
    </row>
    <row r="152" spans="1:9" x14ac:dyDescent="0.25">
      <c r="A152" s="131" t="s">
        <v>4161</v>
      </c>
      <c r="D152" s="123" t="s">
        <v>3977</v>
      </c>
      <c r="E152" s="123" t="s">
        <v>190</v>
      </c>
      <c r="F152" s="123">
        <v>19600</v>
      </c>
      <c r="H152" s="140">
        <v>0.02</v>
      </c>
      <c r="I152" s="139">
        <v>392</v>
      </c>
    </row>
    <row r="153" spans="1:9" x14ac:dyDescent="0.25">
      <c r="A153" s="131" t="s">
        <v>4162</v>
      </c>
      <c r="D153" s="123" t="s">
        <v>3977</v>
      </c>
      <c r="E153" s="123" t="s">
        <v>202</v>
      </c>
      <c r="F153" s="123">
        <v>19600</v>
      </c>
      <c r="H153" s="140">
        <v>0.02</v>
      </c>
      <c r="I153" s="139">
        <v>392</v>
      </c>
    </row>
    <row r="154" spans="1:9" x14ac:dyDescent="0.25">
      <c r="A154" s="131" t="s">
        <v>4172</v>
      </c>
      <c r="D154" s="123" t="s">
        <v>3978</v>
      </c>
      <c r="E154" s="123" t="s">
        <v>453</v>
      </c>
      <c r="F154" s="123">
        <v>40000</v>
      </c>
      <c r="H154" s="140">
        <v>0.02</v>
      </c>
      <c r="I154" s="139">
        <v>800</v>
      </c>
    </row>
    <row r="155" spans="1:9" x14ac:dyDescent="0.25">
      <c r="A155" s="131" t="s">
        <v>4171</v>
      </c>
      <c r="D155" s="123" t="s">
        <v>3978</v>
      </c>
      <c r="E155" s="123" t="s">
        <v>171</v>
      </c>
      <c r="F155" s="123">
        <v>27000</v>
      </c>
      <c r="H155" s="140">
        <v>0.02</v>
      </c>
      <c r="I155" s="139">
        <v>540</v>
      </c>
    </row>
    <row r="156" spans="1:9" x14ac:dyDescent="0.25">
      <c r="A156" s="131" t="s">
        <v>4173</v>
      </c>
      <c r="D156" s="123" t="s">
        <v>3978</v>
      </c>
      <c r="E156" s="123" t="s">
        <v>181</v>
      </c>
      <c r="F156" s="123">
        <v>29000</v>
      </c>
      <c r="H156" s="140">
        <v>0.02</v>
      </c>
      <c r="I156" s="139">
        <v>580</v>
      </c>
    </row>
    <row r="157" spans="1:9" x14ac:dyDescent="0.25">
      <c r="A157" s="131" t="s">
        <v>4174</v>
      </c>
      <c r="D157" s="123" t="s">
        <v>3978</v>
      </c>
      <c r="E157" s="123" t="s">
        <v>204</v>
      </c>
      <c r="F157" s="123">
        <v>38000</v>
      </c>
      <c r="H157" s="140">
        <v>0.02</v>
      </c>
      <c r="I157" s="139">
        <v>760</v>
      </c>
    </row>
    <row r="158" spans="1:9" x14ac:dyDescent="0.25">
      <c r="A158" s="131" t="s">
        <v>4169</v>
      </c>
      <c r="D158" s="123" t="s">
        <v>3978</v>
      </c>
      <c r="E158" s="123" t="s">
        <v>190</v>
      </c>
      <c r="F158" s="123">
        <v>20000</v>
      </c>
      <c r="H158" s="140">
        <v>0.02</v>
      </c>
      <c r="I158" s="139">
        <v>400</v>
      </c>
    </row>
    <row r="159" spans="1:9" x14ac:dyDescent="0.25">
      <c r="A159" s="131" t="s">
        <v>4170</v>
      </c>
      <c r="D159" s="123" t="s">
        <v>3978</v>
      </c>
      <c r="E159" s="123" t="s">
        <v>202</v>
      </c>
      <c r="F159" s="123">
        <v>20000</v>
      </c>
      <c r="H159" s="140">
        <v>0.02</v>
      </c>
      <c r="I159" s="139">
        <v>400</v>
      </c>
    </row>
    <row r="160" spans="1:9" x14ac:dyDescent="0.25">
      <c r="A160" s="131" t="s">
        <v>4179</v>
      </c>
      <c r="D160" s="123" t="s">
        <v>3979</v>
      </c>
      <c r="E160" s="123" t="s">
        <v>453</v>
      </c>
      <c r="F160" s="123">
        <v>32882</v>
      </c>
      <c r="H160" s="140">
        <v>0.02</v>
      </c>
      <c r="I160" s="139">
        <v>657.64</v>
      </c>
    </row>
    <row r="161" spans="1:9" x14ac:dyDescent="0.25">
      <c r="A161" s="131" t="s">
        <v>4180</v>
      </c>
      <c r="D161" s="123" t="s">
        <v>3979</v>
      </c>
      <c r="E161" s="123" t="s">
        <v>412</v>
      </c>
      <c r="F161" s="123">
        <v>26460</v>
      </c>
      <c r="H161" s="140">
        <v>0.02</v>
      </c>
      <c r="I161" s="139">
        <v>529.20000000000005</v>
      </c>
    </row>
    <row r="162" spans="1:9" x14ac:dyDescent="0.25">
      <c r="A162" s="131" t="s">
        <v>4178</v>
      </c>
      <c r="D162" s="123" t="s">
        <v>3979</v>
      </c>
      <c r="E162" s="123" t="s">
        <v>171</v>
      </c>
      <c r="F162" s="123">
        <v>24150</v>
      </c>
      <c r="H162" s="140">
        <v>0.02</v>
      </c>
      <c r="I162" s="139">
        <v>483</v>
      </c>
    </row>
    <row r="163" spans="1:9" x14ac:dyDescent="0.25">
      <c r="A163" s="131" t="s">
        <v>4177</v>
      </c>
      <c r="D163" s="123" t="s">
        <v>3979</v>
      </c>
      <c r="E163" s="123" t="s">
        <v>452</v>
      </c>
      <c r="F163" s="123">
        <v>8645</v>
      </c>
      <c r="H163" s="140">
        <v>0.02</v>
      </c>
      <c r="I163" s="139">
        <v>172.9</v>
      </c>
    </row>
    <row r="164" spans="1:9" x14ac:dyDescent="0.25">
      <c r="A164" s="131" t="s">
        <v>4181</v>
      </c>
      <c r="D164" s="123" t="s">
        <v>3979</v>
      </c>
      <c r="E164" s="123" t="s">
        <v>181</v>
      </c>
      <c r="F164" s="123">
        <v>30000</v>
      </c>
      <c r="H164" s="140">
        <v>0.02</v>
      </c>
      <c r="I164" s="139">
        <v>600</v>
      </c>
    </row>
    <row r="165" spans="1:9" x14ac:dyDescent="0.25">
      <c r="A165" s="131" t="s">
        <v>4176</v>
      </c>
      <c r="D165" s="123" t="s">
        <v>3979</v>
      </c>
      <c r="E165" s="123" t="s">
        <v>203</v>
      </c>
      <c r="F165" s="123">
        <v>25200</v>
      </c>
      <c r="H165" s="140">
        <v>0.02</v>
      </c>
      <c r="I165" s="139">
        <v>504</v>
      </c>
    </row>
    <row r="166" spans="1:9" x14ac:dyDescent="0.25">
      <c r="A166" s="131" t="s">
        <v>4182</v>
      </c>
      <c r="D166" s="123" t="s">
        <v>3979</v>
      </c>
      <c r="E166" s="123" t="s">
        <v>205</v>
      </c>
      <c r="F166" s="123">
        <v>14945</v>
      </c>
      <c r="H166" s="140">
        <v>0.02</v>
      </c>
      <c r="I166" s="139">
        <v>298.90000000000003</v>
      </c>
    </row>
    <row r="167" spans="1:9" x14ac:dyDescent="0.25">
      <c r="A167" s="131" t="s">
        <v>4183</v>
      </c>
      <c r="D167" s="123" t="s">
        <v>3979</v>
      </c>
      <c r="E167" s="123" t="s">
        <v>204</v>
      </c>
      <c r="F167" s="123">
        <v>25795</v>
      </c>
      <c r="H167" s="140">
        <v>0.02</v>
      </c>
      <c r="I167" s="139">
        <v>515.9</v>
      </c>
    </row>
    <row r="168" spans="1:9" x14ac:dyDescent="0.25">
      <c r="A168" s="131" t="s">
        <v>4175</v>
      </c>
      <c r="D168" s="123" t="s">
        <v>3979</v>
      </c>
      <c r="E168" s="123" t="s">
        <v>190</v>
      </c>
      <c r="F168" s="123">
        <v>19250</v>
      </c>
      <c r="H168" s="140">
        <v>0.02</v>
      </c>
      <c r="I168" s="139">
        <v>385</v>
      </c>
    </row>
    <row r="169" spans="1:9" x14ac:dyDescent="0.25">
      <c r="A169" s="131" t="s">
        <v>4187</v>
      </c>
      <c r="D169" s="123" t="s">
        <v>3980</v>
      </c>
      <c r="E169" s="123" t="s">
        <v>453</v>
      </c>
      <c r="F169" s="123">
        <v>43474</v>
      </c>
      <c r="H169" s="140">
        <v>0.02</v>
      </c>
      <c r="I169" s="139">
        <v>869.48</v>
      </c>
    </row>
    <row r="170" spans="1:9" x14ac:dyDescent="0.25">
      <c r="A170" s="131" t="s">
        <v>4184</v>
      </c>
      <c r="D170" s="123" t="s">
        <v>3980</v>
      </c>
      <c r="E170" s="123" t="s">
        <v>189</v>
      </c>
      <c r="F170" s="123">
        <v>24300</v>
      </c>
      <c r="H170" s="140">
        <v>0.02</v>
      </c>
      <c r="I170" s="139">
        <v>486</v>
      </c>
    </row>
    <row r="171" spans="1:9" x14ac:dyDescent="0.25">
      <c r="A171" s="131" t="s">
        <v>4186</v>
      </c>
      <c r="D171" s="123" t="s">
        <v>3980</v>
      </c>
      <c r="E171" s="123" t="s">
        <v>171</v>
      </c>
      <c r="F171" s="123">
        <v>32076</v>
      </c>
      <c r="H171" s="140">
        <v>0.02</v>
      </c>
      <c r="I171" s="139">
        <v>641.52</v>
      </c>
    </row>
    <row r="172" spans="1:9" x14ac:dyDescent="0.25">
      <c r="A172" s="131" t="s">
        <v>4188</v>
      </c>
      <c r="D172" s="123" t="s">
        <v>3980</v>
      </c>
      <c r="E172" s="123" t="s">
        <v>181</v>
      </c>
      <c r="F172" s="123">
        <v>32500</v>
      </c>
      <c r="H172" s="140">
        <v>0.02</v>
      </c>
      <c r="I172" s="139">
        <v>650</v>
      </c>
    </row>
    <row r="173" spans="1:9" x14ac:dyDescent="0.25">
      <c r="A173" s="131" t="s">
        <v>4190</v>
      </c>
      <c r="D173" s="123" t="s">
        <v>3980</v>
      </c>
      <c r="E173" s="123" t="s">
        <v>204</v>
      </c>
      <c r="F173" s="123">
        <v>34340</v>
      </c>
      <c r="H173" s="140">
        <v>0.02</v>
      </c>
      <c r="I173" s="139">
        <v>686.80000000000007</v>
      </c>
    </row>
    <row r="174" spans="1:9" x14ac:dyDescent="0.25">
      <c r="A174" s="131" t="s">
        <v>4185</v>
      </c>
      <c r="D174" s="123" t="s">
        <v>3980</v>
      </c>
      <c r="E174" s="123" t="s">
        <v>190</v>
      </c>
      <c r="F174" s="123">
        <v>23600</v>
      </c>
      <c r="H174" s="140">
        <v>0.02</v>
      </c>
      <c r="I174" s="139">
        <v>472</v>
      </c>
    </row>
    <row r="175" spans="1:9" x14ac:dyDescent="0.25">
      <c r="A175" s="131" t="s">
        <v>4196</v>
      </c>
      <c r="D175" s="123" t="s">
        <v>3981</v>
      </c>
      <c r="E175" s="123" t="s">
        <v>453</v>
      </c>
      <c r="F175" s="123">
        <v>40860</v>
      </c>
      <c r="H175" s="140">
        <v>0.02</v>
      </c>
      <c r="I175" s="139">
        <v>817.2</v>
      </c>
    </row>
    <row r="176" spans="1:9" x14ac:dyDescent="0.25">
      <c r="A176" s="131" t="s">
        <v>4197</v>
      </c>
      <c r="D176" s="123" t="s">
        <v>3981</v>
      </c>
      <c r="E176" s="123" t="s">
        <v>412</v>
      </c>
      <c r="F176" s="123">
        <v>30855</v>
      </c>
      <c r="H176" s="140">
        <v>0.02</v>
      </c>
      <c r="I176" s="139">
        <v>617.1</v>
      </c>
    </row>
    <row r="177" spans="1:9" x14ac:dyDescent="0.25">
      <c r="A177" s="131" t="s">
        <v>4193</v>
      </c>
      <c r="D177" s="123" t="s">
        <v>3981</v>
      </c>
      <c r="E177" s="123" t="s">
        <v>191</v>
      </c>
      <c r="F177" s="123">
        <v>23923</v>
      </c>
      <c r="H177" s="140">
        <v>0.02</v>
      </c>
      <c r="I177" s="139">
        <v>478.46000000000004</v>
      </c>
    </row>
    <row r="178" spans="1:9" x14ac:dyDescent="0.25">
      <c r="A178" s="131" t="s">
        <v>4195</v>
      </c>
      <c r="D178" s="123" t="s">
        <v>3981</v>
      </c>
      <c r="E178" s="123" t="s">
        <v>171</v>
      </c>
      <c r="F178" s="123">
        <v>29856</v>
      </c>
      <c r="H178" s="140">
        <v>0.02</v>
      </c>
      <c r="I178" s="139">
        <v>597.12</v>
      </c>
    </row>
    <row r="179" spans="1:9" x14ac:dyDescent="0.25">
      <c r="A179" s="131" t="s">
        <v>4194</v>
      </c>
      <c r="D179" s="123" t="s">
        <v>3981</v>
      </c>
      <c r="E179" s="123" t="s">
        <v>452</v>
      </c>
      <c r="F179" s="123">
        <v>15803</v>
      </c>
      <c r="H179" s="140">
        <v>0.02</v>
      </c>
      <c r="I179" s="139">
        <v>316.06</v>
      </c>
    </row>
    <row r="180" spans="1:9" x14ac:dyDescent="0.25">
      <c r="A180" s="131" t="s">
        <v>4198</v>
      </c>
      <c r="D180" s="123" t="s">
        <v>3981</v>
      </c>
      <c r="E180" s="123" t="s">
        <v>181</v>
      </c>
      <c r="F180" s="123">
        <v>30411</v>
      </c>
      <c r="H180" s="140">
        <v>0.02</v>
      </c>
      <c r="I180" s="139">
        <v>608.22</v>
      </c>
    </row>
    <row r="181" spans="1:9" x14ac:dyDescent="0.25">
      <c r="A181" s="131" t="s">
        <v>4199</v>
      </c>
      <c r="D181" s="123" t="s">
        <v>3981</v>
      </c>
      <c r="E181" s="123" t="s">
        <v>205</v>
      </c>
      <c r="F181" s="123">
        <v>23597</v>
      </c>
      <c r="H181" s="140">
        <v>0.02</v>
      </c>
      <c r="I181" s="139">
        <v>471.94</v>
      </c>
    </row>
    <row r="182" spans="1:9" x14ac:dyDescent="0.25">
      <c r="A182" s="131" t="s">
        <v>4191</v>
      </c>
      <c r="D182" s="123" t="s">
        <v>3981</v>
      </c>
      <c r="E182" s="123" t="s">
        <v>190</v>
      </c>
      <c r="F182" s="123">
        <v>21735</v>
      </c>
      <c r="H182" s="140">
        <v>0.02</v>
      </c>
      <c r="I182" s="139">
        <v>434.7</v>
      </c>
    </row>
    <row r="183" spans="1:9" x14ac:dyDescent="0.25">
      <c r="A183" s="131" t="s">
        <v>4192</v>
      </c>
      <c r="D183" s="123" t="s">
        <v>3981</v>
      </c>
      <c r="E183" s="123" t="s">
        <v>202</v>
      </c>
      <c r="F183" s="123">
        <v>21328</v>
      </c>
      <c r="H183" s="140">
        <v>0.02</v>
      </c>
      <c r="I183" s="139">
        <v>426.56</v>
      </c>
    </row>
    <row r="184" spans="1:9" x14ac:dyDescent="0.25">
      <c r="A184" s="131" t="s">
        <v>4205</v>
      </c>
      <c r="D184" s="123" t="s">
        <v>3982</v>
      </c>
      <c r="E184" s="123" t="s">
        <v>453</v>
      </c>
      <c r="F184" s="123">
        <v>40860</v>
      </c>
      <c r="H184" s="140">
        <v>0.02</v>
      </c>
      <c r="I184" s="139">
        <v>817.2</v>
      </c>
    </row>
    <row r="185" spans="1:9" x14ac:dyDescent="0.25">
      <c r="A185" s="131" t="s">
        <v>4206</v>
      </c>
      <c r="D185" s="123" t="s">
        <v>3982</v>
      </c>
      <c r="E185" s="123" t="s">
        <v>412</v>
      </c>
      <c r="F185" s="123">
        <v>30855</v>
      </c>
      <c r="H185" s="140">
        <v>0.02</v>
      </c>
      <c r="I185" s="139">
        <v>617.1</v>
      </c>
    </row>
    <row r="186" spans="1:9" x14ac:dyDescent="0.25">
      <c r="A186" s="131" t="s">
        <v>4202</v>
      </c>
      <c r="D186" s="123" t="s">
        <v>3982</v>
      </c>
      <c r="E186" s="123" t="s">
        <v>191</v>
      </c>
      <c r="F186" s="123">
        <v>23923</v>
      </c>
      <c r="H186" s="140">
        <v>0.02</v>
      </c>
      <c r="I186" s="139">
        <v>478.46000000000004</v>
      </c>
    </row>
    <row r="187" spans="1:9" x14ac:dyDescent="0.25">
      <c r="A187" s="131" t="s">
        <v>4204</v>
      </c>
      <c r="D187" s="123" t="s">
        <v>3982</v>
      </c>
      <c r="E187" s="123" t="s">
        <v>171</v>
      </c>
      <c r="F187" s="123">
        <v>29856</v>
      </c>
      <c r="H187" s="140">
        <v>0.02</v>
      </c>
      <c r="I187" s="139">
        <v>597.12</v>
      </c>
    </row>
    <row r="188" spans="1:9" x14ac:dyDescent="0.25">
      <c r="A188" s="131" t="s">
        <v>4203</v>
      </c>
      <c r="D188" s="123" t="s">
        <v>3982</v>
      </c>
      <c r="E188" s="123" t="s">
        <v>452</v>
      </c>
      <c r="F188" s="123">
        <v>15803</v>
      </c>
      <c r="H188" s="140">
        <v>0.02</v>
      </c>
      <c r="I188" s="139">
        <v>316.06</v>
      </c>
    </row>
    <row r="189" spans="1:9" x14ac:dyDescent="0.25">
      <c r="A189" s="131" t="s">
        <v>4207</v>
      </c>
      <c r="D189" s="123" t="s">
        <v>3982</v>
      </c>
      <c r="E189" s="123" t="s">
        <v>181</v>
      </c>
      <c r="F189" s="123">
        <v>30411</v>
      </c>
      <c r="H189" s="140">
        <v>0.02</v>
      </c>
      <c r="I189" s="139">
        <v>608.22</v>
      </c>
    </row>
    <row r="190" spans="1:9" x14ac:dyDescent="0.25">
      <c r="A190" s="131" t="s">
        <v>4208</v>
      </c>
      <c r="D190" s="123" t="s">
        <v>3982</v>
      </c>
      <c r="E190" s="123" t="s">
        <v>205</v>
      </c>
      <c r="F190" s="123">
        <v>23597</v>
      </c>
      <c r="H190" s="140">
        <v>0.02</v>
      </c>
      <c r="I190" s="139">
        <v>471.94</v>
      </c>
    </row>
    <row r="191" spans="1:9" x14ac:dyDescent="0.25">
      <c r="A191" s="131" t="s">
        <v>4200</v>
      </c>
      <c r="D191" s="123" t="s">
        <v>3982</v>
      </c>
      <c r="E191" s="123" t="s">
        <v>190</v>
      </c>
      <c r="F191" s="123">
        <v>21735</v>
      </c>
      <c r="H191" s="140">
        <v>0.02</v>
      </c>
      <c r="I191" s="139">
        <v>434.7</v>
      </c>
    </row>
    <row r="192" spans="1:9" x14ac:dyDescent="0.25">
      <c r="A192" s="131" t="s">
        <v>4201</v>
      </c>
      <c r="D192" s="123" t="s">
        <v>3982</v>
      </c>
      <c r="E192" s="123" t="s">
        <v>202</v>
      </c>
      <c r="F192" s="123">
        <v>21328</v>
      </c>
      <c r="H192" s="140">
        <v>0.02</v>
      </c>
      <c r="I192" s="139">
        <v>426.56</v>
      </c>
    </row>
    <row r="193" spans="1:9" x14ac:dyDescent="0.25">
      <c r="A193" s="131" t="s">
        <v>4211</v>
      </c>
      <c r="D193" s="123" t="s">
        <v>3983</v>
      </c>
      <c r="E193" s="123" t="s">
        <v>204</v>
      </c>
      <c r="F193" s="123">
        <v>22000</v>
      </c>
      <c r="H193" s="140">
        <v>0.02</v>
      </c>
      <c r="I193" s="139">
        <v>440</v>
      </c>
    </row>
    <row r="194" spans="1:9" x14ac:dyDescent="0.25">
      <c r="A194" s="131" t="s">
        <v>4209</v>
      </c>
      <c r="D194" s="123" t="s">
        <v>3983</v>
      </c>
      <c r="E194" s="123" t="s">
        <v>190</v>
      </c>
      <c r="F194" s="123">
        <v>17100</v>
      </c>
      <c r="H194" s="140">
        <v>0.02</v>
      </c>
      <c r="I194" s="139">
        <v>342</v>
      </c>
    </row>
    <row r="195" spans="1:9" x14ac:dyDescent="0.25">
      <c r="A195" s="131" t="s">
        <v>4210</v>
      </c>
      <c r="D195" s="123" t="s">
        <v>3983</v>
      </c>
      <c r="E195" s="123" t="s">
        <v>202</v>
      </c>
      <c r="F195" s="123">
        <v>17100</v>
      </c>
      <c r="H195" s="140">
        <v>0.02</v>
      </c>
      <c r="I195" s="139">
        <v>342</v>
      </c>
    </row>
    <row r="196" spans="1:9" x14ac:dyDescent="0.25">
      <c r="A196" s="131" t="s">
        <v>4189</v>
      </c>
      <c r="D196" s="123" t="s">
        <v>3980</v>
      </c>
      <c r="E196" s="123" t="s">
        <v>205</v>
      </c>
      <c r="F196" s="123">
        <v>20800</v>
      </c>
      <c r="H196" s="140">
        <v>0.02</v>
      </c>
      <c r="I196" s="139">
        <v>416</v>
      </c>
    </row>
  </sheetData>
  <sheetProtection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9"/>
  <sheetViews>
    <sheetView workbookViewId="0">
      <pane xSplit="2" ySplit="8" topLeftCell="C9" activePane="bottomRight" state="frozen"/>
      <selection activeCell="A198" sqref="A198:IV65536"/>
      <selection pane="topRight" activeCell="A198" sqref="A198:IV65536"/>
      <selection pane="bottomLeft" activeCell="A198" sqref="A198:IV65536"/>
      <selection pane="bottomRight" activeCell="A9" sqref="A9"/>
    </sheetView>
  </sheetViews>
  <sheetFormatPr defaultColWidth="0" defaultRowHeight="15" x14ac:dyDescent="0.25"/>
  <cols>
    <col min="1" max="1" width="21.140625" customWidth="1"/>
    <col min="2" max="2" width="23.42578125" customWidth="1"/>
    <col min="3" max="3" width="30.5703125" bestFit="1" customWidth="1"/>
    <col min="4" max="4" width="29.140625" bestFit="1" customWidth="1"/>
    <col min="5" max="5" width="12" customWidth="1"/>
    <col min="6" max="6" width="20.42578125" bestFit="1" customWidth="1"/>
    <col min="7" max="7" width="27" bestFit="1" customWidth="1"/>
    <col min="8" max="8" width="16" bestFit="1" customWidth="1"/>
    <col min="9" max="9" width="24.5703125" bestFit="1" customWidth="1"/>
    <col min="10" max="10" width="28.28515625" bestFit="1" customWidth="1"/>
    <col min="11" max="11" width="33" bestFit="1" customWidth="1"/>
    <col min="12" max="12" width="40.42578125" bestFit="1" customWidth="1"/>
    <col min="13" max="14" width="18.7109375" bestFit="1" customWidth="1"/>
    <col min="15" max="15" width="9.5703125" bestFit="1" customWidth="1"/>
    <col min="16" max="16" width="13.28515625" bestFit="1" customWidth="1"/>
    <col min="17" max="17" width="23.7109375" bestFit="1" customWidth="1"/>
    <col min="18" max="18" width="18.85546875" bestFit="1" customWidth="1"/>
    <col min="19" max="19" width="28.85546875" bestFit="1" customWidth="1"/>
    <col min="20" max="20" width="17.5703125" bestFit="1" customWidth="1"/>
    <col min="21" max="21" width="12.42578125" bestFit="1" customWidth="1"/>
    <col min="22" max="22" width="12.28515625" bestFit="1" customWidth="1"/>
    <col min="23" max="23" width="9.140625" customWidth="1"/>
    <col min="24" max="24" width="12.7109375" bestFit="1" customWidth="1"/>
    <col min="25" max="25" width="9.42578125" bestFit="1" customWidth="1"/>
    <col min="26" max="26" width="12.42578125" bestFit="1" customWidth="1"/>
    <col min="27" max="27" width="17.5703125" style="114" customWidth="1"/>
    <col min="28" max="28" width="22.28515625" customWidth="1"/>
    <col min="29" max="29" width="19.5703125" customWidth="1"/>
    <col min="30" max="30" width="16.28515625" bestFit="1" customWidth="1"/>
    <col min="31" max="31" width="12.7109375" bestFit="1" customWidth="1"/>
    <col min="32" max="32" width="15.140625" bestFit="1" customWidth="1"/>
    <col min="33" max="33" width="10.42578125" bestFit="1" customWidth="1"/>
    <col min="34" max="34" width="36.5703125" bestFit="1" customWidth="1"/>
    <col min="35" max="35" width="28.5703125" bestFit="1" customWidth="1"/>
    <col min="36" max="36" width="19.140625" bestFit="1" customWidth="1"/>
    <col min="37" max="37" width="24.42578125" bestFit="1" customWidth="1"/>
    <col min="38" max="38" width="38.5703125" bestFit="1" customWidth="1"/>
    <col min="39" max="39" width="15.85546875" style="106" customWidth="1"/>
    <col min="40" max="40" width="20.140625" bestFit="1" customWidth="1"/>
    <col min="41" max="41" width="21.5703125" bestFit="1" customWidth="1"/>
    <col min="42" max="42" width="23.28515625" bestFit="1" customWidth="1"/>
    <col min="43" max="43" width="19.140625" bestFit="1" customWidth="1"/>
    <col min="44" max="44" width="22.28515625" bestFit="1" customWidth="1"/>
    <col min="45" max="45" width="18.85546875" customWidth="1"/>
    <col min="46" max="46" width="18.28515625" bestFit="1" customWidth="1"/>
    <col min="47" max="47" width="17.7109375" bestFit="1" customWidth="1"/>
    <col min="48" max="48" width="20.42578125" bestFit="1" customWidth="1"/>
    <col min="49" max="49" width="14.42578125" bestFit="1" customWidth="1"/>
    <col min="50" max="50" width="13.140625" bestFit="1" customWidth="1"/>
    <col min="51" max="51" width="29.7109375" bestFit="1" customWidth="1"/>
    <col min="52" max="52" width="27.7109375" bestFit="1" customWidth="1"/>
  </cols>
  <sheetData>
    <row r="1" spans="1:52" x14ac:dyDescent="0.25">
      <c r="A1" s="64" t="s">
        <v>110</v>
      </c>
      <c r="B1" s="103" t="str">
        <f>'Farmer Details'!C2</f>
        <v>PMFBY</v>
      </c>
      <c r="C1" s="65" t="s">
        <v>111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</row>
    <row r="2" spans="1:52" x14ac:dyDescent="0.25">
      <c r="A2" s="64" t="s">
        <v>6</v>
      </c>
      <c r="B2" s="103" t="str">
        <f>'Farmer Details'!C4</f>
        <v>KHARIF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</row>
    <row r="3" spans="1:52" x14ac:dyDescent="0.25">
      <c r="A3" s="64" t="s">
        <v>5</v>
      </c>
      <c r="B3" s="104">
        <f>'Farmer Details'!C3</f>
        <v>2017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</row>
    <row r="4" spans="1:52" x14ac:dyDescent="0.25">
      <c r="A4" s="64" t="s">
        <v>112</v>
      </c>
      <c r="B4" s="65" t="str">
        <f>IF(B5="","",LEFT(RIGHT(B5,6),2))</f>
        <v>MP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</row>
    <row r="5" spans="1:52" x14ac:dyDescent="0.25">
      <c r="A5" s="64" t="s">
        <v>49</v>
      </c>
      <c r="B5" s="103" t="str">
        <f>'Farmer Details'!C5</f>
        <v>KHANDWA-IN/MP/011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 x14ac:dyDescent="0.25">
      <c r="A6" s="64" t="s">
        <v>113</v>
      </c>
      <c r="B6" s="104" t="s">
        <v>96</v>
      </c>
      <c r="C6" s="65" t="s">
        <v>96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x14ac:dyDescent="0.25">
      <c r="A7" s="64" t="s">
        <v>114</v>
      </c>
      <c r="B7" s="64" t="s">
        <v>115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s="112" customFormat="1" ht="38.25" x14ac:dyDescent="0.25">
      <c r="A8" s="111" t="s">
        <v>116</v>
      </c>
      <c r="B8" s="111" t="s">
        <v>117</v>
      </c>
      <c r="C8" s="111" t="s">
        <v>118</v>
      </c>
      <c r="D8" s="111" t="s">
        <v>119</v>
      </c>
      <c r="E8" s="111" t="s">
        <v>120</v>
      </c>
      <c r="F8" s="111" t="s">
        <v>121</v>
      </c>
      <c r="G8" s="111" t="s">
        <v>122</v>
      </c>
      <c r="H8" s="111" t="s">
        <v>123</v>
      </c>
      <c r="I8" s="111" t="s">
        <v>124</v>
      </c>
      <c r="J8" s="111" t="s">
        <v>125</v>
      </c>
      <c r="K8" s="111" t="s">
        <v>126</v>
      </c>
      <c r="L8" s="111" t="s">
        <v>127</v>
      </c>
      <c r="M8" s="111" t="s">
        <v>128</v>
      </c>
      <c r="N8" s="111" t="s">
        <v>129</v>
      </c>
      <c r="O8" s="111" t="s">
        <v>130</v>
      </c>
      <c r="P8" s="111" t="s">
        <v>131</v>
      </c>
      <c r="Q8" s="111" t="s">
        <v>132</v>
      </c>
      <c r="R8" s="111" t="s">
        <v>133</v>
      </c>
      <c r="S8" s="111" t="s">
        <v>134</v>
      </c>
      <c r="T8" s="111" t="s">
        <v>135</v>
      </c>
      <c r="U8" s="111" t="s">
        <v>136</v>
      </c>
      <c r="V8" s="111" t="s">
        <v>137</v>
      </c>
      <c r="W8" s="111" t="s">
        <v>138</v>
      </c>
      <c r="X8" s="111" t="s">
        <v>139</v>
      </c>
      <c r="Y8" s="111" t="s">
        <v>140</v>
      </c>
      <c r="Z8" s="111" t="s">
        <v>141</v>
      </c>
      <c r="AA8" s="111" t="s">
        <v>142</v>
      </c>
      <c r="AB8" s="111" t="s">
        <v>143</v>
      </c>
      <c r="AC8" s="111" t="s">
        <v>144</v>
      </c>
      <c r="AD8" s="111" t="s">
        <v>145</v>
      </c>
      <c r="AE8" s="111" t="s">
        <v>146</v>
      </c>
      <c r="AF8" s="111" t="s">
        <v>147</v>
      </c>
      <c r="AG8" s="111" t="s">
        <v>148</v>
      </c>
      <c r="AH8" s="111" t="s">
        <v>149</v>
      </c>
      <c r="AI8" s="111" t="s">
        <v>150</v>
      </c>
      <c r="AJ8" s="111" t="s">
        <v>151</v>
      </c>
      <c r="AK8" s="111" t="s">
        <v>152</v>
      </c>
      <c r="AL8" s="111" t="s">
        <v>153</v>
      </c>
      <c r="AM8" s="111" t="s">
        <v>154</v>
      </c>
      <c r="AN8" s="111" t="s">
        <v>155</v>
      </c>
      <c r="AO8" s="111" t="s">
        <v>156</v>
      </c>
      <c r="AP8" s="111" t="s">
        <v>157</v>
      </c>
      <c r="AQ8" s="111" t="s">
        <v>158</v>
      </c>
      <c r="AR8" s="111" t="s">
        <v>159</v>
      </c>
      <c r="AS8" s="111" t="s">
        <v>160</v>
      </c>
      <c r="AT8" s="111" t="s">
        <v>161</v>
      </c>
      <c r="AU8" s="111" t="s">
        <v>162</v>
      </c>
      <c r="AV8" s="111" t="s">
        <v>163</v>
      </c>
      <c r="AW8" s="111" t="s">
        <v>164</v>
      </c>
      <c r="AX8" s="111" t="s">
        <v>165</v>
      </c>
      <c r="AY8" s="111" t="s">
        <v>166</v>
      </c>
      <c r="AZ8" s="111" t="s">
        <v>167</v>
      </c>
    </row>
    <row r="9" spans="1:52" s="82" customFormat="1" x14ac:dyDescent="0.25">
      <c r="A9" s="77"/>
      <c r="B9" s="77">
        <f>IF('Farmer Details'!$C$12="","",'Farmer Details'!$C$12)</f>
        <v>653</v>
      </c>
      <c r="C9" s="77">
        <f>IF(LEN('Farmer Details'!B18)&gt;0,'Farmer Details'!B18,"")</f>
        <v>999982002</v>
      </c>
      <c r="D9" s="143">
        <v>42947</v>
      </c>
      <c r="E9" s="77"/>
      <c r="F9" s="77">
        <f>IF(LEN('Farmer Details'!B18)&gt;0,'Farmer Details'!B18," ")</f>
        <v>999982002</v>
      </c>
      <c r="G9" s="78" t="str">
        <f>IF(LEN('Farmer Details'!Z18)&gt;0,'Farmer Details'!Z18,"")</f>
        <v/>
      </c>
      <c r="H9" s="77" t="str">
        <f>IF(LEN('Farmer Details'!Y18)=0,"",'Farmer Details'!Y18)</f>
        <v>SOYABEAN-530</v>
      </c>
      <c r="I9" s="79">
        <f>IF(LEN('Farmer Details'!AA18)=0,"",'Farmer Details'!AA18)</f>
        <v>0.3</v>
      </c>
      <c r="J9" s="77" t="str">
        <f>IF(LEN('Farmer Details'!AB18)&gt;0,'Farmer Details'!AB18,"")</f>
        <v>KHANDWA-IN/MP/011/001</v>
      </c>
      <c r="K9" s="77" t="str">
        <f>IF(LEN('Farmer Details'!AC18)&gt;0,'Farmer Details'!AC18,"")</f>
        <v>JAWAR-IN/MP/011/001/0003</v>
      </c>
      <c r="L9" s="77" t="str">
        <f>IF(LEN('Farmer Details'!AD18)&gt;0,'Farmer Details'!AD18,"")</f>
        <v>043-RANGAON-IN/MP/011/001/0003/0003</v>
      </c>
      <c r="M9" s="77"/>
      <c r="N9" s="77"/>
      <c r="O9" s="77"/>
      <c r="P9" s="77" t="str">
        <f>IF(LEN('Farmer Details'!AF18)=0,"",'Farmer Details'!AF18)</f>
        <v>RANGAON</v>
      </c>
      <c r="Q9" s="80" t="str">
        <f>IF(LEN('Farmer Details'!W18)=0,"",'Farmer Details'!W18)</f>
        <v>5/7,5/8,5/10</v>
      </c>
      <c r="R9" s="77" t="str">
        <f>IF(LEN('Farmer Details'!U18)=0,"",'Farmer Details'!U18)</f>
        <v>Owner</v>
      </c>
      <c r="S9" s="77">
        <f>IF(LEN('Farmer Details'!AA18)=0,"",'Farmer Details'!AA18)</f>
        <v>0.3</v>
      </c>
      <c r="T9" s="77"/>
      <c r="U9" s="77" t="str">
        <f>IF(LEN('Farmer Details'!C18)=0,"",'Farmer Details'!C18)</f>
        <v>SHANKAR</v>
      </c>
      <c r="V9" s="77" t="str">
        <f>IF(U9="","",IF(LEN('Farmer Details'!D18)&gt;0,'Farmer Details'!D18,"-"))</f>
        <v>-</v>
      </c>
      <c r="W9" s="81" t="str">
        <f>IF('Farmer Details'!G18="Male","Mr",IF('Farmer Details'!G18="Female","Ms",""))</f>
        <v>Mr</v>
      </c>
      <c r="X9" s="80" t="str">
        <f>IF(AND('Farmer Details'!K18="Pan Card",LEN('Farmer Details'!L18)=10),'Farmer Details'!L18,IF(LEN('Farmer Details'!K18)=0,"","AAAAA9999A"))</f>
        <v/>
      </c>
      <c r="Y9" s="80" t="str">
        <f>IF(LEN('Farmer Details'!G18)=0,"",'Farmer Details'!G18)</f>
        <v>Male</v>
      </c>
      <c r="Z9" s="80" t="str">
        <f>IF(Y9="","","Indian")</f>
        <v>Indian</v>
      </c>
      <c r="AA9" s="113" t="str">
        <f>IF(Y9="","","01/01/2017")</f>
        <v>01/01/2017</v>
      </c>
      <c r="AB9" s="80" t="str">
        <f>IF(LEN('Farmer Details'!M18)=0,"",'Farmer Details'!M18)</f>
        <v>RANGAON</v>
      </c>
      <c r="AC9" s="80" t="str">
        <f>IF(('Farmer Details'!N18)=0,"",'Farmer Details'!N18)</f>
        <v>RANGAON</v>
      </c>
      <c r="AD9" s="80" t="str">
        <f>RIGHT(IF(LEN('Farmer Details'!P18)=0,"",'Farmer Details'!P18),9)</f>
        <v>IN/MP/011</v>
      </c>
      <c r="AE9" s="80" t="str">
        <f>IF(U9="","","MP")</f>
        <v>MP</v>
      </c>
      <c r="AF9" s="80" t="str">
        <f>IF(U9="","","IN")</f>
        <v>IN</v>
      </c>
      <c r="AG9" s="82" t="str">
        <f>IF(U9="","",IF(LEN('Farmer Details'!Q18)=0,"999999",'Farmer Details'!Q18))</f>
        <v>999999</v>
      </c>
      <c r="AH9" s="82" t="str">
        <f>IF(U9="","","9999")</f>
        <v>9999</v>
      </c>
      <c r="AI9" s="82">
        <f>IF(U9="","",IF(LEN('Farmer Details'!I18)=10,'Farmer Details'!I18,"9999999999"))</f>
        <v>9165602561</v>
      </c>
      <c r="AJ9" s="80" t="str">
        <f>CONCATENATE('Farmer Details'!C18,"",'Farmer Details'!D18)</f>
        <v>SHANKAR</v>
      </c>
      <c r="AK9" s="80" t="str">
        <f>IF(U9="","",'Farmer Details'!$C$8)</f>
        <v>NJJB</v>
      </c>
      <c r="AL9" s="80" t="str">
        <f>IF(U9="","",'Farmer Details'!$C$9)</f>
        <v>RANGAON</v>
      </c>
      <c r="AM9" s="105" t="str">
        <f>IF(U9="","",'Farmer Details'!$C$10)</f>
        <v>BKID0NAMRGB</v>
      </c>
      <c r="AN9" s="83" t="str">
        <f>IF(U9="","",'Farmer Details'!R18)</f>
        <v>024835110000001</v>
      </c>
      <c r="AO9" s="80">
        <f>IF(U9="","",IF(LEN('Farmer Details'!$C$14)=0,"99999999",'Farmer Details'!$C$14))</f>
        <v>0</v>
      </c>
      <c r="AP9" s="80" t="str">
        <f>IF(LEN('Farmer Details'!E18)=0,"",'Farmer Details'!E18)</f>
        <v>DARIYAV</v>
      </c>
      <c r="AQ9" s="80" t="str">
        <f>IF(U9="","","Farming")</f>
        <v>Farming</v>
      </c>
      <c r="AR9" s="80" t="str">
        <f>IF(U9="","","Rural")</f>
        <v>Rural</v>
      </c>
      <c r="AS9" s="80">
        <f>IF(U9="","",'Farmer Details'!V18)</f>
        <v>0.85</v>
      </c>
      <c r="AT9" s="80" t="str">
        <f>IF(LEN('Farmer Details'!X18)=0,"",'Farmer Details'!X18)</f>
        <v>Small/Marginal</v>
      </c>
      <c r="AU9" s="80" t="str">
        <f>IF(U9="","","Not Specified")</f>
        <v>Not Specified</v>
      </c>
      <c r="AV9" s="80" t="str">
        <f>IF(LEN('Farmer Details'!H18)=0,"",'Farmer Details'!H18)</f>
        <v>General</v>
      </c>
      <c r="AW9" s="80" t="str">
        <f>IF(LEN('Farmer Details'!S18)=0,"",'Farmer Details'!S18)</f>
        <v>Loanee</v>
      </c>
      <c r="AX9" s="80" t="str">
        <f>IF(LEN('Farmer Details'!J18)&gt;0,'Farmer Details'!J18," ")</f>
        <v>674906936625</v>
      </c>
      <c r="AY9" s="80">
        <f>'Farmer Details'!AJ18</f>
        <v>12000</v>
      </c>
      <c r="AZ9" s="80">
        <f>'Farmer Details'!AK18</f>
        <v>240</v>
      </c>
    </row>
  </sheetData>
  <sheetProtection password="E97F" sheet="1" objects="1" scenarios="1" selectLockedCells="1" autoFilter="0"/>
  <autoFilter ref="A8:AZ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Farmer Details</vt:lpstr>
      <vt:lpstr>Bank Declaration</vt:lpstr>
      <vt:lpstr>NFA LEVEL</vt:lpstr>
      <vt:lpstr>premium</vt:lpstr>
      <vt:lpstr>BO 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Kumar Karna</dc:creator>
  <cp:lastModifiedBy>ANURAG WANI</cp:lastModifiedBy>
  <cp:lastPrinted>2017-06-15T10:10:48Z</cp:lastPrinted>
  <dcterms:created xsi:type="dcterms:W3CDTF">2017-05-04T07:07:46Z</dcterms:created>
  <dcterms:modified xsi:type="dcterms:W3CDTF">2017-07-22T08:56:43Z</dcterms:modified>
</cp:coreProperties>
</file>